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8.xml" ContentType="application/vnd.ms-excel.controlproperties+xml"/>
  <Override PartName="/xl/drawings/drawing14.xml" ContentType="application/vnd.openxmlformats-officedocument.drawing+xml"/>
  <Override PartName="/xl/ctrlProps/ctrlProp9.xml" ContentType="application/vnd.ms-excel.controlproperties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120" yWindow="75" windowWidth="15195" windowHeight="6915" tabRatio="786" firstSheet="1" activeTab="2"/>
  </bookViews>
  <sheets>
    <sheet name="Coverpage" sheetId="5" r:id="rId1"/>
    <sheet name="Summary" sheetId="15" r:id="rId2"/>
    <sheet name="Statistic" sheetId="4" r:id="rId3"/>
    <sheet name="Digest" sheetId="6" r:id="rId4"/>
    <sheet name="Find" sheetId="8" r:id="rId5"/>
    <sheet name="Scan" sheetId="7" r:id="rId6"/>
    <sheet name="Check" sheetId="9" r:id="rId7"/>
    <sheet name="Compute" sheetId="10" r:id="rId8"/>
    <sheet name="Trend" sheetId="13" r:id="rId9"/>
    <sheet name="Loop" sheetId="14" r:id="rId10"/>
    <sheet name="Cycle" sheetId="16" r:id="rId11"/>
    <sheet name="NGroup" sheetId="18" r:id="rId12"/>
    <sheet name="Call Out" sheetId="11" r:id="rId13"/>
    <sheet name="6num" sheetId="17" r:id="rId14"/>
    <sheet name="Bet &amp; PayOut" sheetId="12" r:id="rId15"/>
  </sheets>
  <definedNames>
    <definedName name="_xlnm._FilterDatabase" localSheetId="9" hidden="1">Loop!$A$2:$UX$2</definedName>
    <definedName name="_xlnm._FilterDatabase" localSheetId="2" hidden="1">Statistic!$A$35:$EF$281</definedName>
    <definedName name="_xlnm.Print_Area" localSheetId="6">Check!$DF$1:$DK$49</definedName>
    <definedName name="_xlnm.Print_Area" localSheetId="7">Compute!$A$1:$AW$137</definedName>
    <definedName name="_xlnm.Print_Area" localSheetId="3">Digest!$A$15:$G$64</definedName>
    <definedName name="_xlnm.Print_Area" localSheetId="2">Statistic!$S$2:$BO$286</definedName>
  </definedNames>
  <calcPr calcId="162913"/>
</workbook>
</file>

<file path=xl/calcChain.xml><?xml version="1.0" encoding="utf-8"?>
<calcChain xmlns="http://schemas.openxmlformats.org/spreadsheetml/2006/main">
  <c r="BN14" i="8" l="1"/>
  <c r="BN13" i="8"/>
  <c r="BN12" i="8"/>
  <c r="BN11" i="8"/>
  <c r="BN10" i="8"/>
  <c r="BN9" i="8"/>
  <c r="BN8" i="8"/>
  <c r="BN7" i="8"/>
  <c r="BN6" i="8"/>
  <c r="BN5" i="8"/>
  <c r="BN4" i="8"/>
  <c r="BN3" i="8"/>
  <c r="BN2" i="8"/>
  <c r="BS278" i="8"/>
  <c r="BR278" i="8"/>
  <c r="BQ278" i="8"/>
  <c r="BP278" i="8"/>
  <c r="BO278" i="8"/>
  <c r="BS277" i="8"/>
  <c r="BR277" i="8"/>
  <c r="BQ277" i="8"/>
  <c r="BP277" i="8"/>
  <c r="BO277" i="8"/>
  <c r="BS276" i="8"/>
  <c r="BR276" i="8"/>
  <c r="BQ276" i="8"/>
  <c r="BP276" i="8"/>
  <c r="BO276" i="8"/>
  <c r="BS275" i="8"/>
  <c r="BR275" i="8"/>
  <c r="BQ275" i="8"/>
  <c r="BP275" i="8"/>
  <c r="BO275" i="8"/>
  <c r="BS274" i="8"/>
  <c r="BR274" i="8"/>
  <c r="BQ274" i="8"/>
  <c r="BP274" i="8"/>
  <c r="BO274" i="8"/>
  <c r="BS273" i="8"/>
  <c r="BR273" i="8"/>
  <c r="BQ273" i="8"/>
  <c r="BP273" i="8"/>
  <c r="BO273" i="8"/>
  <c r="BS272" i="8"/>
  <c r="BR272" i="8"/>
  <c r="BQ272" i="8"/>
  <c r="BP272" i="8"/>
  <c r="BO272" i="8"/>
  <c r="BS271" i="8"/>
  <c r="BR271" i="8"/>
  <c r="BQ271" i="8"/>
  <c r="BP271" i="8"/>
  <c r="BO271" i="8"/>
  <c r="BS270" i="8"/>
  <c r="BR270" i="8"/>
  <c r="BQ270" i="8"/>
  <c r="BP270" i="8"/>
  <c r="BO270" i="8"/>
  <c r="BS269" i="8"/>
  <c r="BR269" i="8"/>
  <c r="BQ269" i="8"/>
  <c r="BP269" i="8"/>
  <c r="BO269" i="8"/>
  <c r="BS268" i="8"/>
  <c r="BR268" i="8"/>
  <c r="BQ268" i="8"/>
  <c r="BP268" i="8"/>
  <c r="BO268" i="8"/>
  <c r="BS267" i="8"/>
  <c r="BR267" i="8"/>
  <c r="BQ267" i="8"/>
  <c r="BP267" i="8"/>
  <c r="BO267" i="8"/>
  <c r="BS266" i="8"/>
  <c r="BR266" i="8"/>
  <c r="BQ266" i="8"/>
  <c r="BP266" i="8"/>
  <c r="BO266" i="8"/>
  <c r="BS265" i="8"/>
  <c r="BR265" i="8"/>
  <c r="BQ265" i="8"/>
  <c r="BP265" i="8"/>
  <c r="BO265" i="8"/>
  <c r="BS264" i="8"/>
  <c r="BR264" i="8"/>
  <c r="BQ264" i="8"/>
  <c r="BP264" i="8"/>
  <c r="BO264" i="8"/>
  <c r="BS263" i="8"/>
  <c r="BR263" i="8"/>
  <c r="BQ263" i="8"/>
  <c r="BP263" i="8"/>
  <c r="BO263" i="8"/>
  <c r="BS262" i="8"/>
  <c r="BR262" i="8"/>
  <c r="BQ262" i="8"/>
  <c r="BP262" i="8"/>
  <c r="BO262" i="8"/>
  <c r="BS261" i="8"/>
  <c r="BR261" i="8"/>
  <c r="BQ261" i="8"/>
  <c r="BP261" i="8"/>
  <c r="BO261" i="8"/>
  <c r="BS260" i="8"/>
  <c r="BR260" i="8"/>
  <c r="BQ260" i="8"/>
  <c r="BP260" i="8"/>
  <c r="BO260" i="8"/>
  <c r="BS259" i="8"/>
  <c r="BR259" i="8"/>
  <c r="BQ259" i="8"/>
  <c r="BP259" i="8"/>
  <c r="BO259" i="8"/>
  <c r="BS258" i="8"/>
  <c r="BR258" i="8"/>
  <c r="BQ258" i="8"/>
  <c r="BP258" i="8"/>
  <c r="BO258" i="8"/>
  <c r="BS257" i="8"/>
  <c r="BR257" i="8"/>
  <c r="BQ257" i="8"/>
  <c r="BP257" i="8"/>
  <c r="BO257" i="8"/>
  <c r="BS256" i="8"/>
  <c r="BR256" i="8"/>
  <c r="BQ256" i="8"/>
  <c r="BP256" i="8"/>
  <c r="BO256" i="8"/>
  <c r="BS255" i="8"/>
  <c r="BR255" i="8"/>
  <c r="BQ255" i="8"/>
  <c r="BP255" i="8"/>
  <c r="BO255" i="8"/>
  <c r="BS254" i="8"/>
  <c r="BR254" i="8"/>
  <c r="BQ254" i="8"/>
  <c r="BP254" i="8"/>
  <c r="BO254" i="8"/>
  <c r="BS253" i="8"/>
  <c r="BR253" i="8"/>
  <c r="BQ253" i="8"/>
  <c r="BP253" i="8"/>
  <c r="BO253" i="8"/>
  <c r="BS252" i="8"/>
  <c r="BR252" i="8"/>
  <c r="BQ252" i="8"/>
  <c r="G252" i="8" s="1"/>
  <c r="BP252" i="8"/>
  <c r="BO252" i="8"/>
  <c r="BS251" i="8"/>
  <c r="BR251" i="8"/>
  <c r="BQ251" i="8"/>
  <c r="BP251" i="8"/>
  <c r="BO251" i="8"/>
  <c r="BS250" i="8"/>
  <c r="BR250" i="8"/>
  <c r="BQ250" i="8"/>
  <c r="BP250" i="8"/>
  <c r="BO250" i="8"/>
  <c r="BS249" i="8"/>
  <c r="BR249" i="8"/>
  <c r="BQ249" i="8"/>
  <c r="BP249" i="8"/>
  <c r="BO249" i="8"/>
  <c r="BS248" i="8"/>
  <c r="BR248" i="8"/>
  <c r="BQ248" i="8"/>
  <c r="BP248" i="8"/>
  <c r="BO248" i="8"/>
  <c r="BS247" i="8"/>
  <c r="BR247" i="8"/>
  <c r="BQ247" i="8"/>
  <c r="BP247" i="8"/>
  <c r="BO247" i="8"/>
  <c r="BS246" i="8"/>
  <c r="BR246" i="8"/>
  <c r="BQ246" i="8"/>
  <c r="BP246" i="8"/>
  <c r="BO246" i="8"/>
  <c r="BS245" i="8"/>
  <c r="BR245" i="8"/>
  <c r="BQ245" i="8"/>
  <c r="BP245" i="8"/>
  <c r="BO245" i="8"/>
  <c r="BS244" i="8"/>
  <c r="BR244" i="8"/>
  <c r="BQ244" i="8"/>
  <c r="BP244" i="8"/>
  <c r="BO244" i="8"/>
  <c r="BS243" i="8"/>
  <c r="BR243" i="8"/>
  <c r="BQ243" i="8"/>
  <c r="BP243" i="8"/>
  <c r="BO243" i="8"/>
  <c r="BS242" i="8"/>
  <c r="BR242" i="8"/>
  <c r="BQ242" i="8"/>
  <c r="BP242" i="8"/>
  <c r="BO242" i="8"/>
  <c r="BS241" i="8"/>
  <c r="BR241" i="8"/>
  <c r="BQ241" i="8"/>
  <c r="BP241" i="8"/>
  <c r="BO241" i="8"/>
  <c r="BS240" i="8"/>
  <c r="BR240" i="8"/>
  <c r="BQ240" i="8"/>
  <c r="BP240" i="8"/>
  <c r="BO240" i="8"/>
  <c r="BS239" i="8"/>
  <c r="BR239" i="8"/>
  <c r="BQ239" i="8"/>
  <c r="BP239" i="8"/>
  <c r="BO239" i="8"/>
  <c r="BS238" i="8"/>
  <c r="BR238" i="8"/>
  <c r="BQ238" i="8"/>
  <c r="BP238" i="8"/>
  <c r="BO238" i="8"/>
  <c r="BS237" i="8"/>
  <c r="BR237" i="8"/>
  <c r="BQ237" i="8"/>
  <c r="BP237" i="8"/>
  <c r="BO237" i="8"/>
  <c r="BS236" i="8"/>
  <c r="BR236" i="8"/>
  <c r="BQ236" i="8"/>
  <c r="BP236" i="8"/>
  <c r="BO236" i="8"/>
  <c r="BS235" i="8"/>
  <c r="BR235" i="8"/>
  <c r="BQ235" i="8"/>
  <c r="BP235" i="8"/>
  <c r="BO235" i="8"/>
  <c r="BS234" i="8"/>
  <c r="BR234" i="8"/>
  <c r="BQ234" i="8"/>
  <c r="BP234" i="8"/>
  <c r="BO234" i="8"/>
  <c r="BS233" i="8"/>
  <c r="BR233" i="8"/>
  <c r="BQ233" i="8"/>
  <c r="BP233" i="8"/>
  <c r="BO233" i="8"/>
  <c r="BS232" i="8"/>
  <c r="BR232" i="8"/>
  <c r="BQ232" i="8"/>
  <c r="BP232" i="8"/>
  <c r="BO232" i="8"/>
  <c r="BS231" i="8"/>
  <c r="BR231" i="8"/>
  <c r="BQ231" i="8"/>
  <c r="BP231" i="8"/>
  <c r="BO231" i="8"/>
  <c r="BS230" i="8"/>
  <c r="BR230" i="8"/>
  <c r="BQ230" i="8"/>
  <c r="BP230" i="8"/>
  <c r="BO230" i="8"/>
  <c r="BS229" i="8"/>
  <c r="BR229" i="8"/>
  <c r="BQ229" i="8"/>
  <c r="BP229" i="8"/>
  <c r="BO229" i="8"/>
  <c r="BS228" i="8"/>
  <c r="BR228" i="8"/>
  <c r="BQ228" i="8"/>
  <c r="BP228" i="8"/>
  <c r="BO228" i="8"/>
  <c r="BS227" i="8"/>
  <c r="BR227" i="8"/>
  <c r="BQ227" i="8"/>
  <c r="BP227" i="8"/>
  <c r="BO227" i="8"/>
  <c r="BS226" i="8"/>
  <c r="BR226" i="8"/>
  <c r="BQ226" i="8"/>
  <c r="BP226" i="8"/>
  <c r="BO226" i="8"/>
  <c r="BS225" i="8"/>
  <c r="BR225" i="8"/>
  <c r="BQ225" i="8"/>
  <c r="BP225" i="8"/>
  <c r="BO225" i="8"/>
  <c r="BS224" i="8"/>
  <c r="BR224" i="8"/>
  <c r="BQ224" i="8"/>
  <c r="BP224" i="8"/>
  <c r="BO224" i="8"/>
  <c r="BS223" i="8"/>
  <c r="BR223" i="8"/>
  <c r="BQ223" i="8"/>
  <c r="BP223" i="8"/>
  <c r="BO223" i="8"/>
  <c r="BS222" i="8"/>
  <c r="BR222" i="8"/>
  <c r="BQ222" i="8"/>
  <c r="BP222" i="8"/>
  <c r="BO222" i="8"/>
  <c r="BS221" i="8"/>
  <c r="BR221" i="8"/>
  <c r="BQ221" i="8"/>
  <c r="BP221" i="8"/>
  <c r="BO221" i="8"/>
  <c r="BS220" i="8"/>
  <c r="BR220" i="8"/>
  <c r="BQ220" i="8"/>
  <c r="BP220" i="8"/>
  <c r="BO220" i="8"/>
  <c r="G220" i="8" s="1"/>
  <c r="BS219" i="8"/>
  <c r="BR219" i="8"/>
  <c r="BQ219" i="8"/>
  <c r="BP219" i="8"/>
  <c r="BO219" i="8"/>
  <c r="BS218" i="8"/>
  <c r="BR218" i="8"/>
  <c r="BQ218" i="8"/>
  <c r="BP218" i="8"/>
  <c r="BO218" i="8"/>
  <c r="BS217" i="8"/>
  <c r="BR217" i="8"/>
  <c r="BQ217" i="8"/>
  <c r="BP217" i="8"/>
  <c r="BO217" i="8"/>
  <c r="BS216" i="8"/>
  <c r="BR216" i="8"/>
  <c r="BQ216" i="8"/>
  <c r="BP216" i="8"/>
  <c r="BO216" i="8"/>
  <c r="BS215" i="8"/>
  <c r="BR215" i="8"/>
  <c r="BQ215" i="8"/>
  <c r="BP215" i="8"/>
  <c r="BO215" i="8"/>
  <c r="BS214" i="8"/>
  <c r="BR214" i="8"/>
  <c r="BQ214" i="8"/>
  <c r="BP214" i="8"/>
  <c r="BO214" i="8"/>
  <c r="BS213" i="8"/>
  <c r="BR213" i="8"/>
  <c r="BQ213" i="8"/>
  <c r="BP213" i="8"/>
  <c r="BO213" i="8"/>
  <c r="BS212" i="8"/>
  <c r="BR212" i="8"/>
  <c r="BQ212" i="8"/>
  <c r="BP212" i="8"/>
  <c r="BO212" i="8"/>
  <c r="BS211" i="8"/>
  <c r="BR211" i="8"/>
  <c r="BQ211" i="8"/>
  <c r="BP211" i="8"/>
  <c r="BO211" i="8"/>
  <c r="BS210" i="8"/>
  <c r="BR210" i="8"/>
  <c r="BQ210" i="8"/>
  <c r="BP210" i="8"/>
  <c r="BO210" i="8"/>
  <c r="BS209" i="8"/>
  <c r="BR209" i="8"/>
  <c r="BQ209" i="8"/>
  <c r="BP209" i="8"/>
  <c r="BO209" i="8"/>
  <c r="BS208" i="8"/>
  <c r="BR208" i="8"/>
  <c r="BQ208" i="8"/>
  <c r="BP208" i="8"/>
  <c r="BO208" i="8"/>
  <c r="BS207" i="8"/>
  <c r="BR207" i="8"/>
  <c r="BQ207" i="8"/>
  <c r="BP207" i="8"/>
  <c r="BO207" i="8"/>
  <c r="BS206" i="8"/>
  <c r="BR206" i="8"/>
  <c r="BQ206" i="8"/>
  <c r="BP206" i="8"/>
  <c r="BO206" i="8"/>
  <c r="BS205" i="8"/>
  <c r="BR205" i="8"/>
  <c r="BQ205" i="8"/>
  <c r="BP205" i="8"/>
  <c r="BO205" i="8"/>
  <c r="BS204" i="8"/>
  <c r="BR204" i="8"/>
  <c r="BQ204" i="8"/>
  <c r="BP204" i="8"/>
  <c r="BO204" i="8"/>
  <c r="BS203" i="8"/>
  <c r="BR203" i="8"/>
  <c r="BQ203" i="8"/>
  <c r="BP203" i="8"/>
  <c r="BO203" i="8"/>
  <c r="BS202" i="8"/>
  <c r="BR202" i="8"/>
  <c r="BQ202" i="8"/>
  <c r="BP202" i="8"/>
  <c r="BO202" i="8"/>
  <c r="BS201" i="8"/>
  <c r="BR201" i="8"/>
  <c r="BQ201" i="8"/>
  <c r="BP201" i="8"/>
  <c r="BO201" i="8"/>
  <c r="BS200" i="8"/>
  <c r="BR200" i="8"/>
  <c r="BQ200" i="8"/>
  <c r="BP200" i="8"/>
  <c r="BO200" i="8"/>
  <c r="BS199" i="8"/>
  <c r="BR199" i="8"/>
  <c r="BQ199" i="8"/>
  <c r="BP199" i="8"/>
  <c r="BO199" i="8"/>
  <c r="BS198" i="8"/>
  <c r="BR198" i="8"/>
  <c r="BQ198" i="8"/>
  <c r="BP198" i="8"/>
  <c r="BO198" i="8"/>
  <c r="BS197" i="8"/>
  <c r="BR197" i="8"/>
  <c r="BQ197" i="8"/>
  <c r="BP197" i="8"/>
  <c r="BO197" i="8"/>
  <c r="BS196" i="8"/>
  <c r="BR196" i="8"/>
  <c r="BQ196" i="8"/>
  <c r="BP196" i="8"/>
  <c r="BO196" i="8"/>
  <c r="BS195" i="8"/>
  <c r="BR195" i="8"/>
  <c r="BQ195" i="8"/>
  <c r="BP195" i="8"/>
  <c r="BO195" i="8"/>
  <c r="BS194" i="8"/>
  <c r="BR194" i="8"/>
  <c r="BQ194" i="8"/>
  <c r="BP194" i="8"/>
  <c r="BO194" i="8"/>
  <c r="BS193" i="8"/>
  <c r="BR193" i="8"/>
  <c r="BQ193" i="8"/>
  <c r="BP193" i="8"/>
  <c r="BO193" i="8"/>
  <c r="BS192" i="8"/>
  <c r="BR192" i="8"/>
  <c r="BQ192" i="8"/>
  <c r="BP192" i="8"/>
  <c r="BO192" i="8"/>
  <c r="BS191" i="8"/>
  <c r="BR191" i="8"/>
  <c r="BQ191" i="8"/>
  <c r="BP191" i="8"/>
  <c r="BO191" i="8"/>
  <c r="BS190" i="8"/>
  <c r="BR190" i="8"/>
  <c r="BQ190" i="8"/>
  <c r="BP190" i="8"/>
  <c r="BO190" i="8"/>
  <c r="BS189" i="8"/>
  <c r="BR189" i="8"/>
  <c r="BQ189" i="8"/>
  <c r="BP189" i="8"/>
  <c r="BO189" i="8"/>
  <c r="BS188" i="8"/>
  <c r="BR188" i="8"/>
  <c r="BQ188" i="8"/>
  <c r="BP188" i="8"/>
  <c r="BO188" i="8"/>
  <c r="BS187" i="8"/>
  <c r="BR187" i="8"/>
  <c r="BQ187" i="8"/>
  <c r="BP187" i="8"/>
  <c r="BO187" i="8"/>
  <c r="BS186" i="8"/>
  <c r="BR186" i="8"/>
  <c r="BQ186" i="8"/>
  <c r="BP186" i="8"/>
  <c r="BO186" i="8"/>
  <c r="BS185" i="8"/>
  <c r="BR185" i="8"/>
  <c r="BQ185" i="8"/>
  <c r="BP185" i="8"/>
  <c r="BO185" i="8"/>
  <c r="BS184" i="8"/>
  <c r="BR184" i="8"/>
  <c r="BQ184" i="8"/>
  <c r="BP184" i="8"/>
  <c r="BO184" i="8"/>
  <c r="BS183" i="8"/>
  <c r="BR183" i="8"/>
  <c r="BQ183" i="8"/>
  <c r="BP183" i="8"/>
  <c r="BO183" i="8"/>
  <c r="BS182" i="8"/>
  <c r="BR182" i="8"/>
  <c r="BQ182" i="8"/>
  <c r="BP182" i="8"/>
  <c r="BO182" i="8"/>
  <c r="BS181" i="8"/>
  <c r="BR181" i="8"/>
  <c r="BQ181" i="8"/>
  <c r="BP181" i="8"/>
  <c r="BO181" i="8"/>
  <c r="BS180" i="8"/>
  <c r="BR180" i="8"/>
  <c r="BQ180" i="8"/>
  <c r="BP180" i="8"/>
  <c r="BO180" i="8"/>
  <c r="BS179" i="8"/>
  <c r="BR179" i="8"/>
  <c r="BQ179" i="8"/>
  <c r="BP179" i="8"/>
  <c r="BO179" i="8"/>
  <c r="BS178" i="8"/>
  <c r="BR178" i="8"/>
  <c r="BQ178" i="8"/>
  <c r="BP178" i="8"/>
  <c r="BO178" i="8"/>
  <c r="BS177" i="8"/>
  <c r="BR177" i="8"/>
  <c r="BQ177" i="8"/>
  <c r="BP177" i="8"/>
  <c r="BO177" i="8"/>
  <c r="BS176" i="8"/>
  <c r="BR176" i="8"/>
  <c r="BQ176" i="8"/>
  <c r="BP176" i="8"/>
  <c r="BO176" i="8"/>
  <c r="BS175" i="8"/>
  <c r="BR175" i="8"/>
  <c r="BQ175" i="8"/>
  <c r="BP175" i="8"/>
  <c r="BO175" i="8"/>
  <c r="BS174" i="8"/>
  <c r="BR174" i="8"/>
  <c r="BQ174" i="8"/>
  <c r="BP174" i="8"/>
  <c r="BO174" i="8"/>
  <c r="BS173" i="8"/>
  <c r="BR173" i="8"/>
  <c r="BQ173" i="8"/>
  <c r="BP173" i="8"/>
  <c r="BO173" i="8"/>
  <c r="BS172" i="8"/>
  <c r="BR172" i="8"/>
  <c r="BQ172" i="8"/>
  <c r="BP172" i="8"/>
  <c r="BO172" i="8"/>
  <c r="BS171" i="8"/>
  <c r="BR171" i="8"/>
  <c r="BQ171" i="8"/>
  <c r="BP171" i="8"/>
  <c r="BO171" i="8"/>
  <c r="BS170" i="8"/>
  <c r="BR170" i="8"/>
  <c r="BQ170" i="8"/>
  <c r="BP170" i="8"/>
  <c r="BO170" i="8"/>
  <c r="BS169" i="8"/>
  <c r="BR169" i="8"/>
  <c r="BQ169" i="8"/>
  <c r="BP169" i="8"/>
  <c r="BO169" i="8"/>
  <c r="BS168" i="8"/>
  <c r="BR168" i="8"/>
  <c r="BQ168" i="8"/>
  <c r="BP168" i="8"/>
  <c r="BO168" i="8"/>
  <c r="BS167" i="8"/>
  <c r="BR167" i="8"/>
  <c r="BQ167" i="8"/>
  <c r="BP167" i="8"/>
  <c r="BO167" i="8"/>
  <c r="BS166" i="8"/>
  <c r="BR166" i="8"/>
  <c r="BQ166" i="8"/>
  <c r="BP166" i="8"/>
  <c r="BO166" i="8"/>
  <c r="BS165" i="8"/>
  <c r="BR165" i="8"/>
  <c r="BQ165" i="8"/>
  <c r="BP165" i="8"/>
  <c r="BO165" i="8"/>
  <c r="BS164" i="8"/>
  <c r="BR164" i="8"/>
  <c r="BQ164" i="8"/>
  <c r="BP164" i="8"/>
  <c r="BO164" i="8"/>
  <c r="BS163" i="8"/>
  <c r="BR163" i="8"/>
  <c r="BQ163" i="8"/>
  <c r="BP163" i="8"/>
  <c r="BO163" i="8"/>
  <c r="BS162" i="8"/>
  <c r="BR162" i="8"/>
  <c r="BQ162" i="8"/>
  <c r="BP162" i="8"/>
  <c r="BO162" i="8"/>
  <c r="BS161" i="8"/>
  <c r="BR161" i="8"/>
  <c r="BQ161" i="8"/>
  <c r="BP161" i="8"/>
  <c r="BO161" i="8"/>
  <c r="BS160" i="8"/>
  <c r="BR160" i="8"/>
  <c r="BQ160" i="8"/>
  <c r="BP160" i="8"/>
  <c r="BO160" i="8"/>
  <c r="BS159" i="8"/>
  <c r="BR159" i="8"/>
  <c r="BQ159" i="8"/>
  <c r="BP159" i="8"/>
  <c r="BO159" i="8"/>
  <c r="BS158" i="8"/>
  <c r="BR158" i="8"/>
  <c r="BQ158" i="8"/>
  <c r="BP158" i="8"/>
  <c r="BO158" i="8"/>
  <c r="BS157" i="8"/>
  <c r="BR157" i="8"/>
  <c r="BQ157" i="8"/>
  <c r="BP157" i="8"/>
  <c r="BO157" i="8"/>
  <c r="BS156" i="8"/>
  <c r="BR156" i="8"/>
  <c r="BQ156" i="8"/>
  <c r="BP156" i="8"/>
  <c r="BO156" i="8"/>
  <c r="BS155" i="8"/>
  <c r="BR155" i="8"/>
  <c r="BQ155" i="8"/>
  <c r="BP155" i="8"/>
  <c r="BO155" i="8"/>
  <c r="BS154" i="8"/>
  <c r="BR154" i="8"/>
  <c r="BQ154" i="8"/>
  <c r="BP154" i="8"/>
  <c r="BO154" i="8"/>
  <c r="BS153" i="8"/>
  <c r="BR153" i="8"/>
  <c r="BQ153" i="8"/>
  <c r="BP153" i="8"/>
  <c r="BO153" i="8"/>
  <c r="BS152" i="8"/>
  <c r="BR152" i="8"/>
  <c r="BQ152" i="8"/>
  <c r="BP152" i="8"/>
  <c r="BO152" i="8"/>
  <c r="BS151" i="8"/>
  <c r="BR151" i="8"/>
  <c r="BQ151" i="8"/>
  <c r="BP151" i="8"/>
  <c r="BO151" i="8"/>
  <c r="BS150" i="8"/>
  <c r="BR150" i="8"/>
  <c r="BQ150" i="8"/>
  <c r="BP150" i="8"/>
  <c r="BO150" i="8"/>
  <c r="BS149" i="8"/>
  <c r="BR149" i="8"/>
  <c r="BQ149" i="8"/>
  <c r="BP149" i="8"/>
  <c r="BO149" i="8"/>
  <c r="BS148" i="8"/>
  <c r="BR148" i="8"/>
  <c r="BQ148" i="8"/>
  <c r="BP148" i="8"/>
  <c r="BO148" i="8"/>
  <c r="BS147" i="8"/>
  <c r="BR147" i="8"/>
  <c r="BQ147" i="8"/>
  <c r="BP147" i="8"/>
  <c r="BO147" i="8"/>
  <c r="BS146" i="8"/>
  <c r="BR146" i="8"/>
  <c r="BQ146" i="8"/>
  <c r="BP146" i="8"/>
  <c r="BO146" i="8"/>
  <c r="BS145" i="8"/>
  <c r="BR145" i="8"/>
  <c r="BQ145" i="8"/>
  <c r="BP145" i="8"/>
  <c r="BO145" i="8"/>
  <c r="G145" i="8" s="1"/>
  <c r="BS144" i="8"/>
  <c r="BR144" i="8"/>
  <c r="BQ144" i="8"/>
  <c r="BP144" i="8"/>
  <c r="BO144" i="8"/>
  <c r="BS143" i="8"/>
  <c r="BR143" i="8"/>
  <c r="BQ143" i="8"/>
  <c r="BP143" i="8"/>
  <c r="BO143" i="8"/>
  <c r="BS142" i="8"/>
  <c r="BR142" i="8"/>
  <c r="BQ142" i="8"/>
  <c r="BP142" i="8"/>
  <c r="BO142" i="8"/>
  <c r="BS141" i="8"/>
  <c r="BR141" i="8"/>
  <c r="BQ141" i="8"/>
  <c r="BP141" i="8"/>
  <c r="BO141" i="8"/>
  <c r="BS140" i="8"/>
  <c r="BR140" i="8"/>
  <c r="BQ140" i="8"/>
  <c r="BP140" i="8"/>
  <c r="BO140" i="8"/>
  <c r="BS139" i="8"/>
  <c r="BR139" i="8"/>
  <c r="BQ139" i="8"/>
  <c r="BP139" i="8"/>
  <c r="BO139" i="8"/>
  <c r="BS138" i="8"/>
  <c r="BR138" i="8"/>
  <c r="BQ138" i="8"/>
  <c r="BP138" i="8"/>
  <c r="BO138" i="8"/>
  <c r="BS137" i="8"/>
  <c r="BR137" i="8"/>
  <c r="BQ137" i="8"/>
  <c r="BP137" i="8"/>
  <c r="BO137" i="8"/>
  <c r="BS136" i="8"/>
  <c r="BR136" i="8"/>
  <c r="BQ136" i="8"/>
  <c r="BP136" i="8"/>
  <c r="BO136" i="8"/>
  <c r="BS135" i="8"/>
  <c r="BR135" i="8"/>
  <c r="BQ135" i="8"/>
  <c r="BP135" i="8"/>
  <c r="BO135" i="8"/>
  <c r="BS134" i="8"/>
  <c r="BR134" i="8"/>
  <c r="BQ134" i="8"/>
  <c r="BP134" i="8"/>
  <c r="BO134" i="8"/>
  <c r="BS133" i="8"/>
  <c r="BR133" i="8"/>
  <c r="BQ133" i="8"/>
  <c r="BP133" i="8"/>
  <c r="BO133" i="8"/>
  <c r="BS132" i="8"/>
  <c r="BR132" i="8"/>
  <c r="BQ132" i="8"/>
  <c r="BP132" i="8"/>
  <c r="BO132" i="8"/>
  <c r="BS131" i="8"/>
  <c r="BR131" i="8"/>
  <c r="BQ131" i="8"/>
  <c r="BP131" i="8"/>
  <c r="BO131" i="8"/>
  <c r="BS130" i="8"/>
  <c r="BR130" i="8"/>
  <c r="BQ130" i="8"/>
  <c r="BP130" i="8"/>
  <c r="BO130" i="8"/>
  <c r="BS129" i="8"/>
  <c r="BR129" i="8"/>
  <c r="BQ129" i="8"/>
  <c r="BP129" i="8"/>
  <c r="BO129" i="8"/>
  <c r="BS128" i="8"/>
  <c r="BR128" i="8"/>
  <c r="BQ128" i="8"/>
  <c r="BP128" i="8"/>
  <c r="BO128" i="8"/>
  <c r="BS127" i="8"/>
  <c r="BR127" i="8"/>
  <c r="BQ127" i="8"/>
  <c r="BP127" i="8"/>
  <c r="BO127" i="8"/>
  <c r="BS126" i="8"/>
  <c r="BR126" i="8"/>
  <c r="BQ126" i="8"/>
  <c r="BP126" i="8"/>
  <c r="BO126" i="8"/>
  <c r="BS125" i="8"/>
  <c r="BR125" i="8"/>
  <c r="BQ125" i="8"/>
  <c r="BP125" i="8"/>
  <c r="BO125" i="8"/>
  <c r="BS124" i="8"/>
  <c r="BR124" i="8"/>
  <c r="BQ124" i="8"/>
  <c r="BP124" i="8"/>
  <c r="BO124" i="8"/>
  <c r="BS123" i="8"/>
  <c r="BR123" i="8"/>
  <c r="BQ123" i="8"/>
  <c r="BP123" i="8"/>
  <c r="BO123" i="8"/>
  <c r="BS122" i="8"/>
  <c r="BR122" i="8"/>
  <c r="BQ122" i="8"/>
  <c r="BP122" i="8"/>
  <c r="BO122" i="8"/>
  <c r="BS121" i="8"/>
  <c r="BR121" i="8"/>
  <c r="BQ121" i="8"/>
  <c r="BP121" i="8"/>
  <c r="BO121" i="8"/>
  <c r="BS120" i="8"/>
  <c r="BR120" i="8"/>
  <c r="BQ120" i="8"/>
  <c r="BP120" i="8"/>
  <c r="BO120" i="8"/>
  <c r="BS119" i="8"/>
  <c r="BR119" i="8"/>
  <c r="BQ119" i="8"/>
  <c r="BP119" i="8"/>
  <c r="BO119" i="8"/>
  <c r="BS118" i="8"/>
  <c r="BR118" i="8"/>
  <c r="BQ118" i="8"/>
  <c r="G118" i="8" s="1"/>
  <c r="BP118" i="8"/>
  <c r="BO118" i="8"/>
  <c r="BS117" i="8"/>
  <c r="BR117" i="8"/>
  <c r="BQ117" i="8"/>
  <c r="BP117" i="8"/>
  <c r="BO117" i="8"/>
  <c r="BS116" i="8"/>
  <c r="BR116" i="8"/>
  <c r="BQ116" i="8"/>
  <c r="BP116" i="8"/>
  <c r="BO116" i="8"/>
  <c r="BS115" i="8"/>
  <c r="BR115" i="8"/>
  <c r="BQ115" i="8"/>
  <c r="BP115" i="8"/>
  <c r="BO115" i="8"/>
  <c r="BS114" i="8"/>
  <c r="BR114" i="8"/>
  <c r="BQ114" i="8"/>
  <c r="BP114" i="8"/>
  <c r="BO114" i="8"/>
  <c r="BS113" i="8"/>
  <c r="BR113" i="8"/>
  <c r="BQ113" i="8"/>
  <c r="BP113" i="8"/>
  <c r="BO113" i="8"/>
  <c r="BS112" i="8"/>
  <c r="BR112" i="8"/>
  <c r="BQ112" i="8"/>
  <c r="BP112" i="8"/>
  <c r="BO112" i="8"/>
  <c r="BS111" i="8"/>
  <c r="BR111" i="8"/>
  <c r="BQ111" i="8"/>
  <c r="BP111" i="8"/>
  <c r="BO111" i="8"/>
  <c r="BS110" i="8"/>
  <c r="BR110" i="8"/>
  <c r="BQ110" i="8"/>
  <c r="BP110" i="8"/>
  <c r="BO110" i="8"/>
  <c r="BS109" i="8"/>
  <c r="BR109" i="8"/>
  <c r="BQ109" i="8"/>
  <c r="BP109" i="8"/>
  <c r="BO109" i="8"/>
  <c r="BS108" i="8"/>
  <c r="BR108" i="8"/>
  <c r="BQ108" i="8"/>
  <c r="BP108" i="8"/>
  <c r="BO108" i="8"/>
  <c r="BS107" i="8"/>
  <c r="BR107" i="8"/>
  <c r="BQ107" i="8"/>
  <c r="BP107" i="8"/>
  <c r="BO107" i="8"/>
  <c r="BS106" i="8"/>
  <c r="BR106" i="8"/>
  <c r="BQ106" i="8"/>
  <c r="BP106" i="8"/>
  <c r="BO106" i="8"/>
  <c r="BS105" i="8"/>
  <c r="BR105" i="8"/>
  <c r="BQ105" i="8"/>
  <c r="BP105" i="8"/>
  <c r="BO105" i="8"/>
  <c r="BS104" i="8"/>
  <c r="BR104" i="8"/>
  <c r="BQ104" i="8"/>
  <c r="BP104" i="8"/>
  <c r="BO104" i="8"/>
  <c r="BS103" i="8"/>
  <c r="BR103" i="8"/>
  <c r="BQ103" i="8"/>
  <c r="BP103" i="8"/>
  <c r="BO103" i="8"/>
  <c r="BS102" i="8"/>
  <c r="BR102" i="8"/>
  <c r="BQ102" i="8"/>
  <c r="BP102" i="8"/>
  <c r="BO102" i="8"/>
  <c r="BS101" i="8"/>
  <c r="BR101" i="8"/>
  <c r="BQ101" i="8"/>
  <c r="BP101" i="8"/>
  <c r="BO101" i="8"/>
  <c r="BS100" i="8"/>
  <c r="BR100" i="8"/>
  <c r="BQ100" i="8"/>
  <c r="BP100" i="8"/>
  <c r="BO100" i="8"/>
  <c r="BS99" i="8"/>
  <c r="BR99" i="8"/>
  <c r="BQ99" i="8"/>
  <c r="BP99" i="8"/>
  <c r="BO99" i="8"/>
  <c r="BS98" i="8"/>
  <c r="BR98" i="8"/>
  <c r="BQ98" i="8"/>
  <c r="BP98" i="8"/>
  <c r="BO98" i="8"/>
  <c r="BS97" i="8"/>
  <c r="BR97" i="8"/>
  <c r="BQ97" i="8"/>
  <c r="BP97" i="8"/>
  <c r="BO97" i="8"/>
  <c r="BS96" i="8"/>
  <c r="BR96" i="8"/>
  <c r="BQ96" i="8"/>
  <c r="BP96" i="8"/>
  <c r="BO96" i="8"/>
  <c r="BS95" i="8"/>
  <c r="BR95" i="8"/>
  <c r="BQ95" i="8"/>
  <c r="BP95" i="8"/>
  <c r="BO95" i="8"/>
  <c r="BS94" i="8"/>
  <c r="BR94" i="8"/>
  <c r="BQ94" i="8"/>
  <c r="BP94" i="8"/>
  <c r="BO94" i="8"/>
  <c r="BS93" i="8"/>
  <c r="BR93" i="8"/>
  <c r="BQ93" i="8"/>
  <c r="BP93" i="8"/>
  <c r="BO93" i="8"/>
  <c r="G93" i="8" s="1"/>
  <c r="BS92" i="8"/>
  <c r="BR92" i="8"/>
  <c r="BQ92" i="8"/>
  <c r="BP92" i="8"/>
  <c r="BO92" i="8"/>
  <c r="BS91" i="8"/>
  <c r="BR91" i="8"/>
  <c r="BQ91" i="8"/>
  <c r="BP91" i="8"/>
  <c r="BO91" i="8"/>
  <c r="BS90" i="8"/>
  <c r="BR90" i="8"/>
  <c r="BQ90" i="8"/>
  <c r="BP90" i="8"/>
  <c r="BO90" i="8"/>
  <c r="BS89" i="8"/>
  <c r="BR89" i="8"/>
  <c r="BQ89" i="8"/>
  <c r="BP89" i="8"/>
  <c r="BO89" i="8"/>
  <c r="BS88" i="8"/>
  <c r="BR88" i="8"/>
  <c r="BQ88" i="8"/>
  <c r="BP88" i="8"/>
  <c r="BO88" i="8"/>
  <c r="BS87" i="8"/>
  <c r="BR87" i="8"/>
  <c r="BQ87" i="8"/>
  <c r="BP87" i="8"/>
  <c r="BO87" i="8"/>
  <c r="BS86" i="8"/>
  <c r="BR86" i="8"/>
  <c r="BQ86" i="8"/>
  <c r="BP86" i="8"/>
  <c r="BO86" i="8"/>
  <c r="BS85" i="8"/>
  <c r="BR85" i="8"/>
  <c r="BQ85" i="8"/>
  <c r="BP85" i="8"/>
  <c r="BO85" i="8"/>
  <c r="BS84" i="8"/>
  <c r="BR84" i="8"/>
  <c r="BQ84" i="8"/>
  <c r="G84" i="8" s="1"/>
  <c r="BP84" i="8"/>
  <c r="BO84" i="8"/>
  <c r="BS83" i="8"/>
  <c r="BR83" i="8"/>
  <c r="BQ83" i="8"/>
  <c r="BP83" i="8"/>
  <c r="BO83" i="8"/>
  <c r="BS82" i="8"/>
  <c r="BR82" i="8"/>
  <c r="BQ82" i="8"/>
  <c r="BP82" i="8"/>
  <c r="BO82" i="8"/>
  <c r="BS81" i="8"/>
  <c r="BR81" i="8"/>
  <c r="BQ81" i="8"/>
  <c r="BP81" i="8"/>
  <c r="BO81" i="8"/>
  <c r="BS80" i="8"/>
  <c r="BR80" i="8"/>
  <c r="BQ80" i="8"/>
  <c r="BP80" i="8"/>
  <c r="BO80" i="8"/>
  <c r="G80" i="8" s="1"/>
  <c r="BS79" i="8"/>
  <c r="BR79" i="8"/>
  <c r="BQ79" i="8"/>
  <c r="BP79" i="8"/>
  <c r="BO79" i="8"/>
  <c r="BS78" i="8"/>
  <c r="BR78" i="8"/>
  <c r="BQ78" i="8"/>
  <c r="BP78" i="8"/>
  <c r="BO78" i="8"/>
  <c r="BS77" i="8"/>
  <c r="BR77" i="8"/>
  <c r="BQ77" i="8"/>
  <c r="BP77" i="8"/>
  <c r="BO77" i="8"/>
  <c r="BS76" i="8"/>
  <c r="BR76" i="8"/>
  <c r="BQ76" i="8"/>
  <c r="BP76" i="8"/>
  <c r="BO76" i="8"/>
  <c r="BS75" i="8"/>
  <c r="BR75" i="8"/>
  <c r="BQ75" i="8"/>
  <c r="BP75" i="8"/>
  <c r="BO75" i="8"/>
  <c r="BS74" i="8"/>
  <c r="BR74" i="8"/>
  <c r="BQ74" i="8"/>
  <c r="BP74" i="8"/>
  <c r="BO74" i="8"/>
  <c r="BS73" i="8"/>
  <c r="BR73" i="8"/>
  <c r="BQ73" i="8"/>
  <c r="BP73" i="8"/>
  <c r="BO73" i="8"/>
  <c r="BS72" i="8"/>
  <c r="BR72" i="8"/>
  <c r="BQ72" i="8"/>
  <c r="BP72" i="8"/>
  <c r="BO72" i="8"/>
  <c r="BS71" i="8"/>
  <c r="BR71" i="8"/>
  <c r="BQ71" i="8"/>
  <c r="BP71" i="8"/>
  <c r="BO71" i="8"/>
  <c r="BS70" i="8"/>
  <c r="BR70" i="8"/>
  <c r="BQ70" i="8"/>
  <c r="BP70" i="8"/>
  <c r="BO70" i="8"/>
  <c r="BS69" i="8"/>
  <c r="BR69" i="8"/>
  <c r="BQ69" i="8"/>
  <c r="BP69" i="8"/>
  <c r="BO69" i="8"/>
  <c r="BS68" i="8"/>
  <c r="BR68" i="8"/>
  <c r="BQ68" i="8"/>
  <c r="BP68" i="8"/>
  <c r="BO68" i="8"/>
  <c r="BS67" i="8"/>
  <c r="BR67" i="8"/>
  <c r="BQ67" i="8"/>
  <c r="BP67" i="8"/>
  <c r="BO67" i="8"/>
  <c r="BS66" i="8"/>
  <c r="BR66" i="8"/>
  <c r="BQ66" i="8"/>
  <c r="BP66" i="8"/>
  <c r="BO66" i="8"/>
  <c r="BS65" i="8"/>
  <c r="BR65" i="8"/>
  <c r="BQ65" i="8"/>
  <c r="BP65" i="8"/>
  <c r="BO65" i="8"/>
  <c r="BS64" i="8"/>
  <c r="BR64" i="8"/>
  <c r="BQ64" i="8"/>
  <c r="BP64" i="8"/>
  <c r="BO64" i="8"/>
  <c r="BS63" i="8"/>
  <c r="BR63" i="8"/>
  <c r="BQ63" i="8"/>
  <c r="BP63" i="8"/>
  <c r="BO63" i="8"/>
  <c r="BS62" i="8"/>
  <c r="BR62" i="8"/>
  <c r="BQ62" i="8"/>
  <c r="BP62" i="8"/>
  <c r="BO62" i="8"/>
  <c r="BS61" i="8"/>
  <c r="BR61" i="8"/>
  <c r="BQ61" i="8"/>
  <c r="BP61" i="8"/>
  <c r="BO61" i="8"/>
  <c r="BS60" i="8"/>
  <c r="BR60" i="8"/>
  <c r="BQ60" i="8"/>
  <c r="BP60" i="8"/>
  <c r="BO60" i="8"/>
  <c r="BS59" i="8"/>
  <c r="BR59" i="8"/>
  <c r="BQ59" i="8"/>
  <c r="BP59" i="8"/>
  <c r="BO59" i="8"/>
  <c r="BS58" i="8"/>
  <c r="BR58" i="8"/>
  <c r="BQ58" i="8"/>
  <c r="BP58" i="8"/>
  <c r="BO58" i="8"/>
  <c r="BS57" i="8"/>
  <c r="BR57" i="8"/>
  <c r="BQ57" i="8"/>
  <c r="BP57" i="8"/>
  <c r="BO57" i="8"/>
  <c r="BS56" i="8"/>
  <c r="BR56" i="8"/>
  <c r="BQ56" i="8"/>
  <c r="BP56" i="8"/>
  <c r="BO56" i="8"/>
  <c r="BS55" i="8"/>
  <c r="BR55" i="8"/>
  <c r="BQ55" i="8"/>
  <c r="BP55" i="8"/>
  <c r="BO55" i="8"/>
  <c r="BS54" i="8"/>
  <c r="BR54" i="8"/>
  <c r="BQ54" i="8"/>
  <c r="BP54" i="8"/>
  <c r="BO54" i="8"/>
  <c r="BS53" i="8"/>
  <c r="BR53" i="8"/>
  <c r="BQ53" i="8"/>
  <c r="BP53" i="8"/>
  <c r="BO53" i="8"/>
  <c r="BS52" i="8"/>
  <c r="BR52" i="8"/>
  <c r="BQ52" i="8"/>
  <c r="BP52" i="8"/>
  <c r="BO52" i="8"/>
  <c r="BS51" i="8"/>
  <c r="BR51" i="8"/>
  <c r="BQ51" i="8"/>
  <c r="BP51" i="8"/>
  <c r="BO51" i="8"/>
  <c r="BS50" i="8"/>
  <c r="BR50" i="8"/>
  <c r="BQ50" i="8"/>
  <c r="BP50" i="8"/>
  <c r="BO50" i="8"/>
  <c r="BS49" i="8"/>
  <c r="BR49" i="8"/>
  <c r="BQ49" i="8"/>
  <c r="BP49" i="8"/>
  <c r="BO49" i="8"/>
  <c r="BS48" i="8"/>
  <c r="BR48" i="8"/>
  <c r="BQ48" i="8"/>
  <c r="BP48" i="8"/>
  <c r="BO48" i="8"/>
  <c r="BS47" i="8"/>
  <c r="BR47" i="8"/>
  <c r="BQ47" i="8"/>
  <c r="BP47" i="8"/>
  <c r="BO47" i="8"/>
  <c r="BS46" i="8"/>
  <c r="BR46" i="8"/>
  <c r="BQ46" i="8"/>
  <c r="BP46" i="8"/>
  <c r="BO46" i="8"/>
  <c r="BS45" i="8"/>
  <c r="BR45" i="8"/>
  <c r="BQ45" i="8"/>
  <c r="BP45" i="8"/>
  <c r="BO45" i="8"/>
  <c r="BS44" i="8"/>
  <c r="BR44" i="8"/>
  <c r="BQ44" i="8"/>
  <c r="BP44" i="8"/>
  <c r="BO44" i="8"/>
  <c r="BS43" i="8"/>
  <c r="BR43" i="8"/>
  <c r="BQ43" i="8"/>
  <c r="BP43" i="8"/>
  <c r="BO43" i="8"/>
  <c r="BS42" i="8"/>
  <c r="BR42" i="8"/>
  <c r="BQ42" i="8"/>
  <c r="BP42" i="8"/>
  <c r="BO42" i="8"/>
  <c r="BS41" i="8"/>
  <c r="BR41" i="8"/>
  <c r="BQ41" i="8"/>
  <c r="BP41" i="8"/>
  <c r="BO41" i="8"/>
  <c r="BS40" i="8"/>
  <c r="BR40" i="8"/>
  <c r="BQ40" i="8"/>
  <c r="BP40" i="8"/>
  <c r="BO40" i="8"/>
  <c r="BS39" i="8"/>
  <c r="BR39" i="8"/>
  <c r="BQ39" i="8"/>
  <c r="BP39" i="8"/>
  <c r="BO39" i="8"/>
  <c r="BS38" i="8"/>
  <c r="BR38" i="8"/>
  <c r="BQ38" i="8"/>
  <c r="BP38" i="8"/>
  <c r="BO38" i="8"/>
  <c r="BS37" i="8"/>
  <c r="BR37" i="8"/>
  <c r="BQ37" i="8"/>
  <c r="BP37" i="8"/>
  <c r="BO37" i="8"/>
  <c r="BS36" i="8"/>
  <c r="BR36" i="8"/>
  <c r="BQ36" i="8"/>
  <c r="BP36" i="8"/>
  <c r="BO36" i="8"/>
  <c r="BS35" i="8"/>
  <c r="BR35" i="8"/>
  <c r="BQ35" i="8"/>
  <c r="G35" i="8" s="1"/>
  <c r="BP35" i="8"/>
  <c r="BO35" i="8"/>
  <c r="BS34" i="8"/>
  <c r="BR34" i="8"/>
  <c r="BQ34" i="8"/>
  <c r="BP34" i="8"/>
  <c r="BO34" i="8"/>
  <c r="BS33" i="8"/>
  <c r="BR33" i="8"/>
  <c r="BQ33" i="8"/>
  <c r="BP33" i="8"/>
  <c r="BO33" i="8"/>
  <c r="BS32" i="8"/>
  <c r="BR32" i="8"/>
  <c r="BQ32" i="8"/>
  <c r="BP32" i="8"/>
  <c r="BO32" i="8"/>
  <c r="BS31" i="8"/>
  <c r="BR31" i="8"/>
  <c r="BQ31" i="8"/>
  <c r="BP31" i="8"/>
  <c r="BO31" i="8"/>
  <c r="BS30" i="8"/>
  <c r="BR30" i="8"/>
  <c r="BQ30" i="8"/>
  <c r="BP30" i="8"/>
  <c r="BO30" i="8"/>
  <c r="BS29" i="8"/>
  <c r="BR29" i="8"/>
  <c r="BQ29" i="8"/>
  <c r="BP29" i="8"/>
  <c r="BO29" i="8"/>
  <c r="BS28" i="8"/>
  <c r="BR28" i="8"/>
  <c r="BQ28" i="8"/>
  <c r="BP28" i="8"/>
  <c r="BO28" i="8"/>
  <c r="BS27" i="8"/>
  <c r="BR27" i="8"/>
  <c r="BQ27" i="8"/>
  <c r="BP27" i="8"/>
  <c r="BO27" i="8"/>
  <c r="BS26" i="8"/>
  <c r="BR26" i="8"/>
  <c r="BQ26" i="8"/>
  <c r="BP26" i="8"/>
  <c r="BO26" i="8"/>
  <c r="BS25" i="8"/>
  <c r="BR25" i="8"/>
  <c r="BQ25" i="8"/>
  <c r="BP25" i="8"/>
  <c r="BO25" i="8"/>
  <c r="BS24" i="8"/>
  <c r="BR24" i="8"/>
  <c r="BQ24" i="8"/>
  <c r="BP24" i="8"/>
  <c r="BO24" i="8"/>
  <c r="BS23" i="8"/>
  <c r="BR23" i="8"/>
  <c r="BQ23" i="8"/>
  <c r="BP23" i="8"/>
  <c r="BO23" i="8"/>
  <c r="BS22" i="8"/>
  <c r="BR22" i="8"/>
  <c r="BQ22" i="8"/>
  <c r="BP22" i="8"/>
  <c r="BO22" i="8"/>
  <c r="BS21" i="8"/>
  <c r="BR21" i="8"/>
  <c r="BQ21" i="8"/>
  <c r="BP21" i="8"/>
  <c r="BO21" i="8"/>
  <c r="BS20" i="8"/>
  <c r="BR20" i="8"/>
  <c r="BQ20" i="8"/>
  <c r="BP20" i="8"/>
  <c r="BO20" i="8"/>
  <c r="BS19" i="8"/>
  <c r="BR19" i="8"/>
  <c r="BQ19" i="8"/>
  <c r="BP19" i="8"/>
  <c r="BO19" i="8"/>
  <c r="BS18" i="8"/>
  <c r="BR18" i="8"/>
  <c r="BQ18" i="8"/>
  <c r="BP18" i="8"/>
  <c r="BO18" i="8"/>
  <c r="BS17" i="8"/>
  <c r="BR17" i="8"/>
  <c r="BQ17" i="8"/>
  <c r="BP17" i="8"/>
  <c r="BO17" i="8"/>
  <c r="BS16" i="8"/>
  <c r="BR16" i="8"/>
  <c r="BQ16" i="8"/>
  <c r="BP16" i="8"/>
  <c r="BO16" i="8"/>
  <c r="BS15" i="8"/>
  <c r="BR15" i="8"/>
  <c r="BQ15" i="8"/>
  <c r="BP15" i="8"/>
  <c r="BO15" i="8"/>
  <c r="G15" i="8"/>
  <c r="BS14" i="8"/>
  <c r="BR14" i="8"/>
  <c r="BQ14" i="8"/>
  <c r="BP14" i="8"/>
  <c r="BO14" i="8"/>
  <c r="BS13" i="8"/>
  <c r="BR13" i="8"/>
  <c r="BQ13" i="8"/>
  <c r="G13" i="8" s="1"/>
  <c r="BP13" i="8"/>
  <c r="BO13" i="8"/>
  <c r="BS12" i="8"/>
  <c r="BR12" i="8"/>
  <c r="BQ12" i="8"/>
  <c r="G12" i="8" s="1"/>
  <c r="BP12" i="8"/>
  <c r="BO12" i="8"/>
  <c r="BS11" i="8"/>
  <c r="BR11" i="8"/>
  <c r="BQ11" i="8"/>
  <c r="BP11" i="8"/>
  <c r="BO11" i="8"/>
  <c r="BS10" i="8"/>
  <c r="BR10" i="8"/>
  <c r="BQ10" i="8"/>
  <c r="BP10" i="8"/>
  <c r="BO10" i="8"/>
  <c r="BS9" i="8"/>
  <c r="BR9" i="8"/>
  <c r="BQ9" i="8"/>
  <c r="BP9" i="8"/>
  <c r="BO9" i="8"/>
  <c r="BS8" i="8"/>
  <c r="BR8" i="8"/>
  <c r="BQ8" i="8"/>
  <c r="BP8" i="8"/>
  <c r="BO8" i="8"/>
  <c r="BS7" i="8"/>
  <c r="BR7" i="8"/>
  <c r="BQ7" i="8"/>
  <c r="BP7" i="8"/>
  <c r="BO7" i="8"/>
  <c r="BS6" i="8"/>
  <c r="BR6" i="8"/>
  <c r="BQ6" i="8"/>
  <c r="BP6" i="8"/>
  <c r="BO6" i="8"/>
  <c r="BS5" i="8"/>
  <c r="BR5" i="8"/>
  <c r="BQ5" i="8"/>
  <c r="BP5" i="8"/>
  <c r="BO5" i="8"/>
  <c r="BS4" i="8"/>
  <c r="BR4" i="8"/>
  <c r="BQ4" i="8"/>
  <c r="BP4" i="8"/>
  <c r="BO4" i="8"/>
  <c r="G4" i="8" s="1"/>
  <c r="BS3" i="8"/>
  <c r="BR3" i="8"/>
  <c r="BQ3" i="8"/>
  <c r="BP3" i="8"/>
  <c r="BO3" i="8"/>
  <c r="G3" i="8" s="1"/>
  <c r="BS2" i="8"/>
  <c r="BR2" i="8"/>
  <c r="BQ2" i="8"/>
  <c r="G2" i="8" s="1"/>
  <c r="BP2" i="8"/>
  <c r="BO2" i="8"/>
  <c r="AZ51" i="18"/>
  <c r="AY51" i="18"/>
  <c r="AZ50" i="18"/>
  <c r="AY50" i="18"/>
  <c r="AZ49" i="18"/>
  <c r="AY49" i="18"/>
  <c r="AZ48" i="18"/>
  <c r="AY48" i="18"/>
  <c r="AZ47" i="18"/>
  <c r="AY47" i="18"/>
  <c r="AZ46" i="18"/>
  <c r="AY46" i="18"/>
  <c r="AZ45" i="18"/>
  <c r="AY45" i="18"/>
  <c r="AZ44" i="18"/>
  <c r="AY44" i="18"/>
  <c r="AZ43" i="18"/>
  <c r="AY43" i="18"/>
  <c r="AZ42" i="18"/>
  <c r="AY42" i="18"/>
  <c r="AZ41" i="18"/>
  <c r="AY41" i="18"/>
  <c r="AZ40" i="18"/>
  <c r="AY40" i="18"/>
  <c r="AZ39" i="18"/>
  <c r="AY39" i="18"/>
  <c r="AZ38" i="18"/>
  <c r="AY38" i="18"/>
  <c r="AZ37" i="18"/>
  <c r="AY37" i="18"/>
  <c r="AZ36" i="18"/>
  <c r="AY36" i="18"/>
  <c r="AZ35" i="18"/>
  <c r="AY35" i="18"/>
  <c r="AZ34" i="18"/>
  <c r="AY34" i="18"/>
  <c r="AZ33" i="18"/>
  <c r="AY33" i="18"/>
  <c r="AZ32" i="18"/>
  <c r="AY32" i="18"/>
  <c r="AZ31" i="18"/>
  <c r="AY31" i="18"/>
  <c r="AZ30" i="18"/>
  <c r="AY30" i="18"/>
  <c r="AZ29" i="18"/>
  <c r="AY29" i="18"/>
  <c r="AZ28" i="18"/>
  <c r="AY28" i="18"/>
  <c r="AZ27" i="18"/>
  <c r="AY27" i="18"/>
  <c r="AZ26" i="18"/>
  <c r="AY26" i="18"/>
  <c r="AZ25" i="18"/>
  <c r="AY25" i="18"/>
  <c r="AZ24" i="18"/>
  <c r="AY24" i="18"/>
  <c r="AZ23" i="18"/>
  <c r="AY23" i="18"/>
  <c r="AZ22" i="18"/>
  <c r="AY22" i="18"/>
  <c r="AZ21" i="18"/>
  <c r="AY21" i="18"/>
  <c r="AZ20" i="18"/>
  <c r="AY20" i="18"/>
  <c r="AZ19" i="18"/>
  <c r="AY19" i="18"/>
  <c r="AZ18" i="18"/>
  <c r="AY18" i="18"/>
  <c r="AZ17" i="18"/>
  <c r="AY17" i="18"/>
  <c r="AZ16" i="18"/>
  <c r="AY16" i="18"/>
  <c r="AZ15" i="18"/>
  <c r="AY15" i="18"/>
  <c r="AZ14" i="18"/>
  <c r="AY14" i="18"/>
  <c r="AZ13" i="18"/>
  <c r="AY13" i="18"/>
  <c r="AZ12" i="18"/>
  <c r="AY12" i="18"/>
  <c r="AZ11" i="18"/>
  <c r="AY11" i="18"/>
  <c r="AZ10" i="18"/>
  <c r="AY10" i="18"/>
  <c r="AZ9" i="18"/>
  <c r="AY9" i="18"/>
  <c r="AZ8" i="18"/>
  <c r="AY8" i="18"/>
  <c r="AZ7" i="18"/>
  <c r="AY7" i="18"/>
  <c r="AZ6" i="18"/>
  <c r="AY6" i="18"/>
  <c r="AZ5" i="18"/>
  <c r="AY5" i="18"/>
  <c r="AZ4" i="18"/>
  <c r="AY4" i="18"/>
  <c r="AZ3" i="18"/>
  <c r="AY3" i="18"/>
  <c r="AX48" i="16"/>
  <c r="AW48" i="16"/>
  <c r="AV48" i="16"/>
  <c r="AU48" i="16"/>
  <c r="AT48" i="16"/>
  <c r="AS48" i="16"/>
  <c r="AR48" i="16"/>
  <c r="AQ48" i="16"/>
  <c r="AP48" i="16"/>
  <c r="AO48" i="16"/>
  <c r="AN48" i="16"/>
  <c r="AM48" i="16"/>
  <c r="AL48" i="16"/>
  <c r="AK48" i="16"/>
  <c r="AJ48" i="16"/>
  <c r="AI48" i="16"/>
  <c r="AH48" i="16"/>
  <c r="AG48" i="16"/>
  <c r="AF48" i="16"/>
  <c r="AE48" i="16"/>
  <c r="AD48" i="16"/>
  <c r="AC48" i="16"/>
  <c r="AB48" i="16"/>
  <c r="AA48" i="16"/>
  <c r="Z48" i="16"/>
  <c r="Y48" i="16"/>
  <c r="X48" i="16"/>
  <c r="W48" i="16"/>
  <c r="V48" i="16"/>
  <c r="U48" i="16"/>
  <c r="T48" i="16"/>
  <c r="S48" i="16"/>
  <c r="R48" i="16"/>
  <c r="Q48" i="16"/>
  <c r="P48" i="16"/>
  <c r="O48" i="16"/>
  <c r="N48" i="16"/>
  <c r="M48" i="16"/>
  <c r="L48" i="16"/>
  <c r="K48" i="16"/>
  <c r="J48" i="16"/>
  <c r="I48" i="16"/>
  <c r="H48" i="16"/>
  <c r="G48" i="16"/>
  <c r="F48" i="16"/>
  <c r="E48" i="16"/>
  <c r="D48" i="16"/>
  <c r="C48" i="16"/>
  <c r="B48" i="16"/>
  <c r="AY47" i="16"/>
  <c r="AY46" i="16"/>
  <c r="AY45" i="16"/>
  <c r="AY44" i="16"/>
  <c r="AY43" i="16"/>
  <c r="AY42" i="16"/>
  <c r="AY41" i="16"/>
  <c r="AY40" i="16"/>
  <c r="AY39" i="16"/>
  <c r="AY38" i="16"/>
  <c r="AY37" i="16"/>
  <c r="AY36" i="16"/>
  <c r="AY35" i="16"/>
  <c r="AY34" i="16"/>
  <c r="AY33" i="16"/>
  <c r="AY32" i="16"/>
  <c r="AY31" i="16"/>
  <c r="AY30" i="16"/>
  <c r="AY29" i="16"/>
  <c r="AY28" i="16"/>
  <c r="AY27" i="16"/>
  <c r="AY26" i="16"/>
  <c r="AY25" i="16"/>
  <c r="AY24" i="16"/>
  <c r="L5" i="4"/>
  <c r="E5" i="4"/>
  <c r="D5" i="4"/>
  <c r="DR5" i="4" s="1"/>
  <c r="G278" i="8" l="1"/>
  <c r="G277" i="8"/>
  <c r="G276" i="8"/>
  <c r="G275" i="8"/>
  <c r="G274" i="8"/>
  <c r="G273" i="8"/>
  <c r="G272" i="8"/>
  <c r="G271" i="8"/>
  <c r="G270" i="8"/>
  <c r="G269" i="8"/>
  <c r="G268" i="8"/>
  <c r="G267" i="8"/>
  <c r="G266" i="8"/>
  <c r="G265" i="8"/>
  <c r="G264" i="8"/>
  <c r="G263" i="8"/>
  <c r="G262" i="8"/>
  <c r="G261" i="8"/>
  <c r="G260" i="8"/>
  <c r="G259" i="8"/>
  <c r="G258" i="8"/>
  <c r="G257" i="8"/>
  <c r="G256" i="8"/>
  <c r="G255" i="8"/>
  <c r="G254" i="8"/>
  <c r="G253" i="8"/>
  <c r="G251" i="8"/>
  <c r="G250" i="8"/>
  <c r="G249" i="8"/>
  <c r="G248" i="8"/>
  <c r="G247" i="8"/>
  <c r="G246" i="8"/>
  <c r="G245" i="8"/>
  <c r="G244" i="8"/>
  <c r="G243" i="8"/>
  <c r="G242" i="8"/>
  <c r="G241" i="8"/>
  <c r="G240" i="8"/>
  <c r="G239" i="8"/>
  <c r="G238" i="8"/>
  <c r="G237" i="8"/>
  <c r="G236" i="8"/>
  <c r="G235" i="8"/>
  <c r="G234" i="8"/>
  <c r="G233" i="8"/>
  <c r="G232" i="8"/>
  <c r="G231" i="8"/>
  <c r="G230" i="8"/>
  <c r="G229" i="8"/>
  <c r="G228" i="8"/>
  <c r="G227" i="8"/>
  <c r="G226" i="8"/>
  <c r="G225" i="8"/>
  <c r="G224" i="8"/>
  <c r="G223" i="8"/>
  <c r="G222" i="8"/>
  <c r="G221" i="8"/>
  <c r="G219" i="8"/>
  <c r="G218" i="8"/>
  <c r="G217" i="8"/>
  <c r="G216" i="8"/>
  <c r="G215" i="8"/>
  <c r="G214" i="8"/>
  <c r="G213" i="8"/>
  <c r="G212" i="8"/>
  <c r="G211" i="8"/>
  <c r="G210" i="8"/>
  <c r="G209" i="8"/>
  <c r="G208" i="8"/>
  <c r="G207" i="8"/>
  <c r="G206" i="8"/>
  <c r="G205" i="8"/>
  <c r="G204" i="8"/>
  <c r="G203" i="8"/>
  <c r="G202" i="8"/>
  <c r="G201" i="8"/>
  <c r="G200" i="8"/>
  <c r="G199" i="8"/>
  <c r="G198" i="8"/>
  <c r="G197" i="8"/>
  <c r="G196" i="8"/>
  <c r="G195" i="8"/>
  <c r="G194" i="8"/>
  <c r="G193" i="8"/>
  <c r="G192" i="8"/>
  <c r="G191" i="8"/>
  <c r="G190" i="8"/>
  <c r="G189" i="8"/>
  <c r="G188" i="8"/>
  <c r="G187" i="8"/>
  <c r="G186" i="8"/>
  <c r="G185" i="8"/>
  <c r="G184" i="8"/>
  <c r="G183" i="8"/>
  <c r="G182" i="8"/>
  <c r="G181" i="8"/>
  <c r="G180" i="8"/>
  <c r="G179" i="8"/>
  <c r="G178" i="8"/>
  <c r="G177" i="8"/>
  <c r="G176" i="8"/>
  <c r="G175" i="8"/>
  <c r="G174" i="8"/>
  <c r="G173" i="8"/>
  <c r="G172" i="8"/>
  <c r="G171" i="8"/>
  <c r="G170" i="8"/>
  <c r="G169" i="8"/>
  <c r="G168" i="8"/>
  <c r="G167" i="8"/>
  <c r="G166" i="8"/>
  <c r="G165" i="8"/>
  <c r="G164" i="8"/>
  <c r="G163" i="8"/>
  <c r="G162" i="8"/>
  <c r="G161" i="8"/>
  <c r="G160" i="8"/>
  <c r="G159" i="8"/>
  <c r="G158" i="8"/>
  <c r="G157" i="8"/>
  <c r="G156" i="8"/>
  <c r="G155" i="8"/>
  <c r="G154" i="8"/>
  <c r="G153" i="8"/>
  <c r="G152" i="8"/>
  <c r="G151" i="8"/>
  <c r="G150" i="8"/>
  <c r="G149" i="8"/>
  <c r="G148" i="8"/>
  <c r="G147" i="8"/>
  <c r="G146" i="8"/>
  <c r="G144" i="8"/>
  <c r="G143" i="8"/>
  <c r="G142" i="8"/>
  <c r="G141" i="8"/>
  <c r="G140" i="8"/>
  <c r="G139" i="8"/>
  <c r="G138" i="8"/>
  <c r="G137" i="8"/>
  <c r="G136" i="8"/>
  <c r="G135" i="8"/>
  <c r="G134" i="8"/>
  <c r="G133" i="8"/>
  <c r="G132" i="8"/>
  <c r="G131" i="8"/>
  <c r="G130" i="8"/>
  <c r="G129" i="8"/>
  <c r="G128" i="8"/>
  <c r="G127" i="8"/>
  <c r="G126" i="8"/>
  <c r="G125" i="8"/>
  <c r="G124" i="8"/>
  <c r="G123" i="8"/>
  <c r="G122" i="8"/>
  <c r="G121" i="8"/>
  <c r="G120" i="8"/>
  <c r="G119" i="8"/>
  <c r="G117" i="8"/>
  <c r="G116" i="8"/>
  <c r="G115" i="8"/>
  <c r="G114" i="8"/>
  <c r="G113" i="8"/>
  <c r="G112" i="8"/>
  <c r="G111" i="8"/>
  <c r="G110" i="8"/>
  <c r="G109" i="8"/>
  <c r="G108" i="8"/>
  <c r="G107" i="8"/>
  <c r="G106" i="8"/>
  <c r="G105" i="8"/>
  <c r="G104" i="8"/>
  <c r="G103" i="8"/>
  <c r="G102" i="8"/>
  <c r="G101" i="8"/>
  <c r="G100" i="8"/>
  <c r="G99" i="8"/>
  <c r="G98" i="8"/>
  <c r="G97" i="8"/>
  <c r="G96" i="8"/>
  <c r="G95" i="8"/>
  <c r="G94" i="8"/>
  <c r="G92" i="8"/>
  <c r="G91" i="8"/>
  <c r="G90" i="8"/>
  <c r="G89" i="8"/>
  <c r="G88" i="8"/>
  <c r="G87" i="8"/>
  <c r="G86" i="8"/>
  <c r="G85" i="8"/>
  <c r="G83" i="8"/>
  <c r="G82" i="8"/>
  <c r="G81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4" i="8"/>
  <c r="G11" i="8"/>
  <c r="G10" i="8"/>
  <c r="G9" i="8"/>
  <c r="G8" i="8"/>
  <c r="G7" i="8"/>
  <c r="G6" i="8"/>
  <c r="G5" i="8"/>
  <c r="F5" i="4"/>
  <c r="K5" i="4"/>
  <c r="L6" i="4"/>
  <c r="E6" i="4"/>
  <c r="D6" i="4"/>
  <c r="DR6" i="4" s="1"/>
  <c r="L7" i="4"/>
  <c r="E7" i="4"/>
  <c r="D7" i="4"/>
  <c r="DR7" i="4" s="1"/>
  <c r="L8" i="4"/>
  <c r="E8" i="4"/>
  <c r="D8" i="4"/>
  <c r="DR8" i="4" s="1"/>
  <c r="L9" i="4"/>
  <c r="E9" i="4"/>
  <c r="D9" i="4"/>
  <c r="DR9" i="4" s="1"/>
  <c r="L10" i="4"/>
  <c r="E10" i="4"/>
  <c r="D10" i="4"/>
  <c r="DR10" i="4" s="1"/>
  <c r="L11" i="4"/>
  <c r="E11" i="4"/>
  <c r="D11" i="4"/>
  <c r="DR11" i="4" s="1"/>
  <c r="L12" i="4"/>
  <c r="E12" i="4"/>
  <c r="D12" i="4"/>
  <c r="DR12" i="4" s="1"/>
  <c r="L13" i="4"/>
  <c r="E13" i="4"/>
  <c r="D13" i="4"/>
  <c r="DR13" i="4" s="1"/>
  <c r="L14" i="4"/>
  <c r="E14" i="4"/>
  <c r="D14" i="4"/>
  <c r="DR14" i="4" s="1"/>
  <c r="L15" i="4"/>
  <c r="E15" i="4"/>
  <c r="D15" i="4"/>
  <c r="DR15" i="4" s="1"/>
  <c r="L16" i="4"/>
  <c r="E16" i="4"/>
  <c r="D16" i="4"/>
  <c r="DR16" i="4" s="1"/>
  <c r="L17" i="4"/>
  <c r="E17" i="4"/>
  <c r="D17" i="4"/>
  <c r="DR17" i="4" s="1"/>
  <c r="L18" i="4"/>
  <c r="E18" i="4"/>
  <c r="D18" i="4"/>
  <c r="DR18" i="4" s="1"/>
  <c r="L19" i="4"/>
  <c r="E19" i="4"/>
  <c r="D19" i="4"/>
  <c r="DR19" i="4" s="1"/>
  <c r="L20" i="4"/>
  <c r="E20" i="4"/>
  <c r="D20" i="4"/>
  <c r="DR20" i="4" s="1"/>
  <c r="L21" i="4"/>
  <c r="E21" i="4"/>
  <c r="D21" i="4"/>
  <c r="DR21" i="4" s="1"/>
  <c r="D22" i="4"/>
  <c r="K22" i="4" s="1"/>
  <c r="G5" i="4" l="1"/>
  <c r="M5" i="4"/>
  <c r="F6" i="4"/>
  <c r="K6" i="4"/>
  <c r="F7" i="4"/>
  <c r="K7" i="4"/>
  <c r="F8" i="4"/>
  <c r="K8" i="4"/>
  <c r="F9" i="4"/>
  <c r="K9" i="4"/>
  <c r="F10" i="4"/>
  <c r="K10" i="4"/>
  <c r="F11" i="4"/>
  <c r="K11" i="4"/>
  <c r="F12" i="4"/>
  <c r="K12" i="4"/>
  <c r="F13" i="4"/>
  <c r="K13" i="4"/>
  <c r="F14" i="4"/>
  <c r="K14" i="4"/>
  <c r="F15" i="4"/>
  <c r="K15" i="4"/>
  <c r="F16" i="4"/>
  <c r="K16" i="4"/>
  <c r="F17" i="4"/>
  <c r="K17" i="4"/>
  <c r="F18" i="4"/>
  <c r="K18" i="4"/>
  <c r="F19" i="4"/>
  <c r="K19" i="4"/>
  <c r="F20" i="4"/>
  <c r="K20" i="4"/>
  <c r="F21" i="4"/>
  <c r="K21" i="4"/>
  <c r="L22" i="4"/>
  <c r="E22" i="4"/>
  <c r="DR22" i="4"/>
  <c r="H5" i="4" l="1"/>
  <c r="N5" i="4"/>
  <c r="G6" i="4"/>
  <c r="M6" i="4"/>
  <c r="G7" i="4"/>
  <c r="M7" i="4"/>
  <c r="G8" i="4"/>
  <c r="M8" i="4"/>
  <c r="G9" i="4"/>
  <c r="M9" i="4"/>
  <c r="G10" i="4"/>
  <c r="M10" i="4"/>
  <c r="G11" i="4"/>
  <c r="M11" i="4"/>
  <c r="G12" i="4"/>
  <c r="M12" i="4"/>
  <c r="G13" i="4"/>
  <c r="M13" i="4"/>
  <c r="G14" i="4"/>
  <c r="M14" i="4"/>
  <c r="G15" i="4"/>
  <c r="M15" i="4"/>
  <c r="G16" i="4"/>
  <c r="M16" i="4"/>
  <c r="G17" i="4"/>
  <c r="M17" i="4"/>
  <c r="G18" i="4"/>
  <c r="M18" i="4"/>
  <c r="G19" i="4"/>
  <c r="M19" i="4"/>
  <c r="G20" i="4"/>
  <c r="M20" i="4"/>
  <c r="G21" i="4"/>
  <c r="M21" i="4"/>
  <c r="F22" i="4"/>
  <c r="D23" i="4"/>
  <c r="DR23" i="4" s="1"/>
  <c r="E24" i="4"/>
  <c r="D24" i="4"/>
  <c r="DR24" i="4" s="1"/>
  <c r="D25" i="4"/>
  <c r="DR25" i="4" s="1"/>
  <c r="E26" i="4"/>
  <c r="D26" i="4"/>
  <c r="DR26" i="4" s="1"/>
  <c r="D27" i="4"/>
  <c r="DR27" i="4" s="1"/>
  <c r="D28" i="4"/>
  <c r="DR28" i="4" s="1"/>
  <c r="D29" i="4"/>
  <c r="DR29" i="4" s="1"/>
  <c r="E30" i="4"/>
  <c r="D30" i="4"/>
  <c r="DR30" i="4" s="1"/>
  <c r="D31" i="4"/>
  <c r="DR31" i="4" s="1"/>
  <c r="E32" i="4"/>
  <c r="D32" i="4"/>
  <c r="DR32" i="4" s="1"/>
  <c r="D33" i="4"/>
  <c r="DR33" i="4" s="1"/>
  <c r="E34" i="4"/>
  <c r="D34" i="4"/>
  <c r="DR34" i="4" s="1"/>
  <c r="D35" i="4"/>
  <c r="DR35" i="4" s="1"/>
  <c r="I5" i="4" l="1"/>
  <c r="Q5" i="4" s="1"/>
  <c r="O5" i="4"/>
  <c r="H6" i="4"/>
  <c r="N6" i="4"/>
  <c r="H7" i="4"/>
  <c r="N7" i="4"/>
  <c r="H8" i="4"/>
  <c r="N8" i="4"/>
  <c r="H9" i="4"/>
  <c r="N9" i="4"/>
  <c r="H10" i="4"/>
  <c r="N10" i="4"/>
  <c r="H11" i="4"/>
  <c r="N11" i="4"/>
  <c r="H12" i="4"/>
  <c r="N12" i="4"/>
  <c r="H13" i="4"/>
  <c r="N13" i="4"/>
  <c r="H14" i="4"/>
  <c r="N14" i="4"/>
  <c r="H15" i="4"/>
  <c r="N15" i="4"/>
  <c r="H16" i="4"/>
  <c r="N16" i="4"/>
  <c r="H17" i="4"/>
  <c r="N17" i="4"/>
  <c r="H18" i="4"/>
  <c r="N18" i="4"/>
  <c r="H19" i="4"/>
  <c r="N19" i="4"/>
  <c r="H20" i="4"/>
  <c r="N20" i="4"/>
  <c r="H21" i="4"/>
  <c r="N21" i="4"/>
  <c r="G22" i="4"/>
  <c r="M22" i="4"/>
  <c r="E35" i="4"/>
  <c r="L34" i="4"/>
  <c r="E33" i="4"/>
  <c r="L32" i="4"/>
  <c r="E31" i="4"/>
  <c r="L30" i="4"/>
  <c r="E29" i="4"/>
  <c r="E27" i="4"/>
  <c r="L26" i="4"/>
  <c r="E25" i="4"/>
  <c r="L24" i="4"/>
  <c r="E23" i="4"/>
  <c r="L35" i="4"/>
  <c r="L33" i="4"/>
  <c r="L31" i="4"/>
  <c r="L29" i="4"/>
  <c r="L27" i="4"/>
  <c r="L25" i="4"/>
  <c r="L23" i="4"/>
  <c r="E28" i="4"/>
  <c r="L28" i="4" s="1"/>
  <c r="F23" i="4"/>
  <c r="K23" i="4"/>
  <c r="F24" i="4"/>
  <c r="K24" i="4"/>
  <c r="F25" i="4"/>
  <c r="K25" i="4"/>
  <c r="F26" i="4"/>
  <c r="K26" i="4"/>
  <c r="F27" i="4"/>
  <c r="K27" i="4"/>
  <c r="K28" i="4"/>
  <c r="F29" i="4"/>
  <c r="K29" i="4"/>
  <c r="F30" i="4"/>
  <c r="K30" i="4"/>
  <c r="F31" i="4"/>
  <c r="K31" i="4"/>
  <c r="F32" i="4"/>
  <c r="K32" i="4"/>
  <c r="F33" i="4"/>
  <c r="K33" i="4"/>
  <c r="F34" i="4"/>
  <c r="K34" i="4"/>
  <c r="F35" i="4"/>
  <c r="K35" i="4"/>
  <c r="P5" i="4" l="1"/>
  <c r="BI5" i="4"/>
  <c r="DS5" i="4"/>
  <c r="AP5" i="4"/>
  <c r="I6" i="4"/>
  <c r="Q6" i="4" s="1"/>
  <c r="O6" i="4"/>
  <c r="I7" i="4"/>
  <c r="Q7" i="4" s="1"/>
  <c r="O7" i="4"/>
  <c r="I8" i="4"/>
  <c r="Q8" i="4" s="1"/>
  <c r="O8" i="4"/>
  <c r="I9" i="4"/>
  <c r="Q9" i="4" s="1"/>
  <c r="O9" i="4"/>
  <c r="I10" i="4"/>
  <c r="Q10" i="4" s="1"/>
  <c r="O10" i="4"/>
  <c r="I11" i="4"/>
  <c r="Q11" i="4" s="1"/>
  <c r="O11" i="4"/>
  <c r="I12" i="4"/>
  <c r="Q12" i="4" s="1"/>
  <c r="O12" i="4"/>
  <c r="I13" i="4"/>
  <c r="Q13" i="4" s="1"/>
  <c r="O13" i="4"/>
  <c r="I14" i="4"/>
  <c r="Q14" i="4" s="1"/>
  <c r="O14" i="4"/>
  <c r="I15" i="4"/>
  <c r="Q15" i="4" s="1"/>
  <c r="O15" i="4"/>
  <c r="I16" i="4"/>
  <c r="Q16" i="4" s="1"/>
  <c r="O16" i="4"/>
  <c r="I17" i="4"/>
  <c r="Q17" i="4" s="1"/>
  <c r="O17" i="4"/>
  <c r="I18" i="4"/>
  <c r="Q18" i="4" s="1"/>
  <c r="O18" i="4"/>
  <c r="I19" i="4"/>
  <c r="Q19" i="4" s="1"/>
  <c r="O19" i="4"/>
  <c r="I20" i="4"/>
  <c r="Q20" i="4" s="1"/>
  <c r="O20" i="4"/>
  <c r="I21" i="4"/>
  <c r="Q21" i="4" s="1"/>
  <c r="O21" i="4"/>
  <c r="H22" i="4"/>
  <c r="O22" i="4" s="1"/>
  <c r="N22" i="4"/>
  <c r="F28" i="4"/>
  <c r="G23" i="4"/>
  <c r="M23" i="4"/>
  <c r="G24" i="4"/>
  <c r="M24" i="4"/>
  <c r="G25" i="4"/>
  <c r="M25" i="4"/>
  <c r="G26" i="4"/>
  <c r="M26" i="4"/>
  <c r="G27" i="4"/>
  <c r="M27" i="4"/>
  <c r="G28" i="4"/>
  <c r="M28" i="4"/>
  <c r="G29" i="4"/>
  <c r="M29" i="4"/>
  <c r="G30" i="4"/>
  <c r="M30" i="4"/>
  <c r="G31" i="4"/>
  <c r="M31" i="4"/>
  <c r="G32" i="4"/>
  <c r="M32" i="4"/>
  <c r="G33" i="4"/>
  <c r="M33" i="4"/>
  <c r="G34" i="4"/>
  <c r="M34" i="4"/>
  <c r="G35" i="4"/>
  <c r="M35" i="4"/>
  <c r="D36" i="4"/>
  <c r="DR36" i="4" s="1"/>
  <c r="BH5" i="4" l="1"/>
  <c r="AR5" i="4"/>
  <c r="AB5" i="4"/>
  <c r="DY5" i="4"/>
  <c r="AU5" i="4"/>
  <c r="CS5" i="4" s="1"/>
  <c r="BM5" i="4"/>
  <c r="DK5" i="4" s="1"/>
  <c r="AG5" i="4"/>
  <c r="CE5" i="4" s="1"/>
  <c r="AV5" i="4"/>
  <c r="EC5" i="4"/>
  <c r="W5" i="4"/>
  <c r="DZ5" i="4"/>
  <c r="AL5" i="4"/>
  <c r="BO5" i="4"/>
  <c r="BA5" i="4"/>
  <c r="DT5" i="4"/>
  <c r="AJ5" i="4"/>
  <c r="BK5" i="4"/>
  <c r="AW5" i="4"/>
  <c r="AX5" i="4"/>
  <c r="EF5" i="4"/>
  <c r="AA5" i="4"/>
  <c r="EB5" i="4"/>
  <c r="AN5" i="4"/>
  <c r="DO5" i="4"/>
  <c r="DP5" i="4" s="1"/>
  <c r="DQ5" i="4" s="1"/>
  <c r="BE5" i="4"/>
  <c r="DC5" i="4" s="1"/>
  <c r="BJ5" i="4"/>
  <c r="AD5" i="4"/>
  <c r="AY5" i="4"/>
  <c r="AK5" i="4"/>
  <c r="BF5" i="4"/>
  <c r="Z5" i="4"/>
  <c r="AQ5" i="4"/>
  <c r="CO5" i="4" s="1"/>
  <c r="AC5" i="4"/>
  <c r="CA5" i="4" s="1"/>
  <c r="BL5" i="4"/>
  <c r="AF5" i="4"/>
  <c r="BC5" i="4"/>
  <c r="AO5" i="4"/>
  <c r="BB5" i="4"/>
  <c r="V5" i="4"/>
  <c r="AI5" i="4"/>
  <c r="U5" i="4"/>
  <c r="AZ5" i="4"/>
  <c r="T5" i="4"/>
  <c r="AE5" i="4"/>
  <c r="BN5" i="4"/>
  <c r="AH5" i="4"/>
  <c r="BG5" i="4"/>
  <c r="DE5" i="4" s="1"/>
  <c r="AS5" i="4"/>
  <c r="BD5" i="4"/>
  <c r="X5" i="4"/>
  <c r="AM5" i="4"/>
  <c r="Y5" i="4"/>
  <c r="AT5" i="4"/>
  <c r="EA5" i="4"/>
  <c r="S5" i="4"/>
  <c r="EE5" i="4"/>
  <c r="P6" i="4"/>
  <c r="BI6" i="4"/>
  <c r="DS6" i="4"/>
  <c r="AP6" i="4"/>
  <c r="P7" i="4"/>
  <c r="BI7" i="4"/>
  <c r="DS7" i="4"/>
  <c r="AP7" i="4"/>
  <c r="P8" i="4"/>
  <c r="BI8" i="4"/>
  <c r="DS8" i="4"/>
  <c r="AP8" i="4"/>
  <c r="P9" i="4"/>
  <c r="BI9" i="4"/>
  <c r="DS9" i="4"/>
  <c r="AP9" i="4"/>
  <c r="P10" i="4"/>
  <c r="BI10" i="4"/>
  <c r="DG10" i="4" s="1"/>
  <c r="DS10" i="4"/>
  <c r="AP10" i="4"/>
  <c r="P11" i="4"/>
  <c r="BI11" i="4"/>
  <c r="DS11" i="4"/>
  <c r="AP11" i="4"/>
  <c r="CN11" i="4" s="1"/>
  <c r="P12" i="4"/>
  <c r="BI12" i="4"/>
  <c r="DS12" i="4"/>
  <c r="AP12" i="4"/>
  <c r="P13" i="4"/>
  <c r="BI13" i="4"/>
  <c r="DG13" i="4" s="1"/>
  <c r="DS13" i="4"/>
  <c r="AP13" i="4"/>
  <c r="P14" i="4"/>
  <c r="BI14" i="4"/>
  <c r="DS14" i="4"/>
  <c r="AP14" i="4"/>
  <c r="P15" i="4"/>
  <c r="BI15" i="4"/>
  <c r="DS15" i="4"/>
  <c r="AP15" i="4"/>
  <c r="CN15" i="4" s="1"/>
  <c r="P16" i="4"/>
  <c r="BI16" i="4"/>
  <c r="DS16" i="4"/>
  <c r="AP16" i="4"/>
  <c r="P17" i="4"/>
  <c r="BI17" i="4"/>
  <c r="DS17" i="4"/>
  <c r="AP17" i="4"/>
  <c r="P18" i="4"/>
  <c r="BI18" i="4"/>
  <c r="DS18" i="4"/>
  <c r="AP18" i="4"/>
  <c r="P19" i="4"/>
  <c r="BI19" i="4"/>
  <c r="DS19" i="4"/>
  <c r="AP19" i="4"/>
  <c r="P20" i="4"/>
  <c r="BI20" i="4"/>
  <c r="DS20" i="4"/>
  <c r="AP20" i="4"/>
  <c r="P21" i="4"/>
  <c r="BI21" i="4"/>
  <c r="DS21" i="4"/>
  <c r="AP21" i="4"/>
  <c r="P22" i="4"/>
  <c r="EE22" i="4" s="1"/>
  <c r="I22" i="4"/>
  <c r="Q22" i="4" s="1"/>
  <c r="H23" i="4"/>
  <c r="N23" i="4"/>
  <c r="H24" i="4"/>
  <c r="N24" i="4"/>
  <c r="H25" i="4"/>
  <c r="N25" i="4"/>
  <c r="H26" i="4"/>
  <c r="N26" i="4"/>
  <c r="H27" i="4"/>
  <c r="N27" i="4"/>
  <c r="H28" i="4"/>
  <c r="N28" i="4"/>
  <c r="H29" i="4"/>
  <c r="N29" i="4"/>
  <c r="H30" i="4"/>
  <c r="N30" i="4"/>
  <c r="H31" i="4"/>
  <c r="N31" i="4"/>
  <c r="H32" i="4"/>
  <c r="N32" i="4"/>
  <c r="H33" i="4"/>
  <c r="N33" i="4"/>
  <c r="H34" i="4"/>
  <c r="N34" i="4"/>
  <c r="H35" i="4"/>
  <c r="N35" i="4"/>
  <c r="E36" i="4"/>
  <c r="L36" i="4" s="1"/>
  <c r="K36" i="4"/>
  <c r="D37" i="4"/>
  <c r="DR37" i="4" s="1"/>
  <c r="D38" i="4"/>
  <c r="DR38" i="4" s="1"/>
  <c r="D39" i="4"/>
  <c r="B5" i="4" l="1"/>
  <c r="DV5" i="4"/>
  <c r="DW5" i="4"/>
  <c r="E37" i="4"/>
  <c r="BH6" i="4"/>
  <c r="AR6" i="4"/>
  <c r="AB6" i="4"/>
  <c r="DY6" i="4"/>
  <c r="AU6" i="4"/>
  <c r="BM6" i="4"/>
  <c r="AG6" i="4"/>
  <c r="AV6" i="4"/>
  <c r="EC6" i="4"/>
  <c r="W6" i="4"/>
  <c r="DZ6" i="4"/>
  <c r="AL6" i="4"/>
  <c r="BO6" i="4"/>
  <c r="BA6" i="4"/>
  <c r="DT6" i="4"/>
  <c r="AJ6" i="4"/>
  <c r="BK6" i="4"/>
  <c r="AW6" i="4"/>
  <c r="AX6" i="4"/>
  <c r="EF6" i="4"/>
  <c r="AA6" i="4"/>
  <c r="EB6" i="4"/>
  <c r="AN6" i="4"/>
  <c r="CL6" i="4" s="1"/>
  <c r="CL5" i="4" s="1"/>
  <c r="DO6" i="4"/>
  <c r="DP6" i="4" s="1"/>
  <c r="DQ6" i="4" s="1"/>
  <c r="BE6" i="4"/>
  <c r="DC6" i="4" s="1"/>
  <c r="BJ6" i="4"/>
  <c r="AD6" i="4"/>
  <c r="AY6" i="4"/>
  <c r="AK6" i="4"/>
  <c r="BF6" i="4"/>
  <c r="Z6" i="4"/>
  <c r="BX6" i="4" s="1"/>
  <c r="BX5" i="4" s="1"/>
  <c r="AQ6" i="4"/>
  <c r="AC6" i="4"/>
  <c r="BL6" i="4"/>
  <c r="DJ6" i="4" s="1"/>
  <c r="DJ5" i="4" s="1"/>
  <c r="AF6" i="4"/>
  <c r="BC6" i="4"/>
  <c r="AO6" i="4"/>
  <c r="BB6" i="4"/>
  <c r="V6" i="4"/>
  <c r="AI6" i="4"/>
  <c r="CG6" i="4" s="1"/>
  <c r="CG5" i="4" s="1"/>
  <c r="U6" i="4"/>
  <c r="AZ6" i="4"/>
  <c r="T6" i="4"/>
  <c r="AE6" i="4"/>
  <c r="BN6" i="4"/>
  <c r="AH6" i="4"/>
  <c r="BG6" i="4"/>
  <c r="AS6" i="4"/>
  <c r="BD6" i="4"/>
  <c r="X6" i="4"/>
  <c r="BV6" i="4" s="1"/>
  <c r="BV5" i="4" s="1"/>
  <c r="AM6" i="4"/>
  <c r="Y6" i="4"/>
  <c r="AT6" i="4"/>
  <c r="EA6" i="4"/>
  <c r="S6" i="4"/>
  <c r="EE6" i="4"/>
  <c r="BH7" i="4"/>
  <c r="AR7" i="4"/>
  <c r="AB7" i="4"/>
  <c r="DY7" i="4"/>
  <c r="AU7" i="4"/>
  <c r="BM7" i="4"/>
  <c r="AG7" i="4"/>
  <c r="AV7" i="4"/>
  <c r="EC7" i="4"/>
  <c r="W7" i="4"/>
  <c r="DZ7" i="4"/>
  <c r="AL7" i="4"/>
  <c r="BO7" i="4"/>
  <c r="DM7" i="4" s="1"/>
  <c r="BA7" i="4"/>
  <c r="DT7" i="4"/>
  <c r="AJ7" i="4"/>
  <c r="BK7" i="4"/>
  <c r="DI7" i="4" s="1"/>
  <c r="AW7" i="4"/>
  <c r="CU7" i="4" s="1"/>
  <c r="AX7" i="4"/>
  <c r="EF7" i="4"/>
  <c r="AA7" i="4"/>
  <c r="EB7" i="4"/>
  <c r="AN7" i="4"/>
  <c r="DO7" i="4"/>
  <c r="DP7" i="4" s="1"/>
  <c r="DQ7" i="4" s="1"/>
  <c r="BE7" i="4"/>
  <c r="DC7" i="4" s="1"/>
  <c r="BJ7" i="4"/>
  <c r="AD7" i="4"/>
  <c r="AY7" i="4"/>
  <c r="AK7" i="4"/>
  <c r="BF7" i="4"/>
  <c r="Z7" i="4"/>
  <c r="AQ7" i="4"/>
  <c r="AC7" i="4"/>
  <c r="BL7" i="4"/>
  <c r="DJ7" i="4" s="1"/>
  <c r="AF7" i="4"/>
  <c r="BC7" i="4"/>
  <c r="AO7" i="4"/>
  <c r="BB7" i="4"/>
  <c r="V7" i="4"/>
  <c r="AI7" i="4"/>
  <c r="U7" i="4"/>
  <c r="AZ7" i="4"/>
  <c r="CX7" i="4" s="1"/>
  <c r="T7" i="4"/>
  <c r="AE7" i="4"/>
  <c r="BN7" i="4"/>
  <c r="AH7" i="4"/>
  <c r="BG7" i="4"/>
  <c r="AS7" i="4"/>
  <c r="BD7" i="4"/>
  <c r="X7" i="4"/>
  <c r="AM7" i="4"/>
  <c r="Y7" i="4"/>
  <c r="AT7" i="4"/>
  <c r="EA7" i="4"/>
  <c r="S7" i="4"/>
  <c r="EE7" i="4"/>
  <c r="BH8" i="4"/>
  <c r="DF8" i="4" s="1"/>
  <c r="AR8" i="4"/>
  <c r="AB8" i="4"/>
  <c r="DY8" i="4"/>
  <c r="AU8" i="4"/>
  <c r="BM8" i="4"/>
  <c r="AG8" i="4"/>
  <c r="AV8" i="4"/>
  <c r="EC8" i="4"/>
  <c r="W8" i="4"/>
  <c r="BU8" i="4" s="1"/>
  <c r="DZ8" i="4"/>
  <c r="AL8" i="4"/>
  <c r="BO8" i="4"/>
  <c r="BA8" i="4"/>
  <c r="DT8" i="4"/>
  <c r="AJ8" i="4"/>
  <c r="BK8" i="4"/>
  <c r="AW8" i="4"/>
  <c r="AX8" i="4"/>
  <c r="EF8" i="4"/>
  <c r="AA8" i="4"/>
  <c r="EB8" i="4"/>
  <c r="AN8" i="4"/>
  <c r="CL8" i="4" s="1"/>
  <c r="DO8" i="4"/>
  <c r="DP8" i="4" s="1"/>
  <c r="DQ8" i="4" s="1"/>
  <c r="BE8" i="4"/>
  <c r="BJ8" i="4"/>
  <c r="AD8" i="4"/>
  <c r="AY8" i="4"/>
  <c r="AK8" i="4"/>
  <c r="DG9" i="4"/>
  <c r="DG8" i="4" s="1"/>
  <c r="DG7" i="4" s="1"/>
  <c r="DG6" i="4" s="1"/>
  <c r="DG5" i="4" s="1"/>
  <c r="BF8" i="4"/>
  <c r="DD8" i="4" s="1"/>
  <c r="Z8" i="4"/>
  <c r="AQ8" i="4"/>
  <c r="AC8" i="4"/>
  <c r="BL8" i="4"/>
  <c r="DJ8" i="4" s="1"/>
  <c r="AF8" i="4"/>
  <c r="BC8" i="4"/>
  <c r="AO8" i="4"/>
  <c r="BB8" i="4"/>
  <c r="V8" i="4"/>
  <c r="AI8" i="4"/>
  <c r="CG8" i="4" s="1"/>
  <c r="U8" i="4"/>
  <c r="AZ8" i="4"/>
  <c r="CX8" i="4" s="1"/>
  <c r="T8" i="4"/>
  <c r="AE8" i="4"/>
  <c r="BN8" i="4"/>
  <c r="AH8" i="4"/>
  <c r="BG8" i="4"/>
  <c r="AS8" i="4"/>
  <c r="BD8" i="4"/>
  <c r="X8" i="4"/>
  <c r="AM8" i="4"/>
  <c r="Y8" i="4"/>
  <c r="AT8" i="4"/>
  <c r="EA8" i="4"/>
  <c r="S8" i="4"/>
  <c r="EE8" i="4"/>
  <c r="BH9" i="4"/>
  <c r="AR9" i="4"/>
  <c r="AB9" i="4"/>
  <c r="DY9" i="4"/>
  <c r="AU9" i="4"/>
  <c r="BM9" i="4"/>
  <c r="AG9" i="4"/>
  <c r="AV9" i="4"/>
  <c r="EC9" i="4"/>
  <c r="W9" i="4"/>
  <c r="DZ9" i="4"/>
  <c r="AL9" i="4"/>
  <c r="BO9" i="4"/>
  <c r="BA9" i="4"/>
  <c r="DT9" i="4"/>
  <c r="AJ9" i="4"/>
  <c r="BK9" i="4"/>
  <c r="AW9" i="4"/>
  <c r="AX9" i="4"/>
  <c r="CV9" i="4" s="1"/>
  <c r="EF9" i="4"/>
  <c r="AA9" i="4"/>
  <c r="EB9" i="4"/>
  <c r="AN9" i="4"/>
  <c r="CL9" i="4" s="1"/>
  <c r="DO9" i="4"/>
  <c r="DP9" i="4" s="1"/>
  <c r="DQ9" i="4" s="1"/>
  <c r="BE9" i="4"/>
  <c r="BJ9" i="4"/>
  <c r="AD9" i="4"/>
  <c r="AY9" i="4"/>
  <c r="AK9" i="4"/>
  <c r="CI9" i="4" s="1"/>
  <c r="CN10" i="4"/>
  <c r="CN9" i="4" s="1"/>
  <c r="CN8" i="4" s="1"/>
  <c r="CN7" i="4" s="1"/>
  <c r="CN6" i="4" s="1"/>
  <c r="CN5" i="4" s="1"/>
  <c r="BF9" i="4"/>
  <c r="DD9" i="4" s="1"/>
  <c r="Z9" i="4"/>
  <c r="AQ9" i="4"/>
  <c r="AC9" i="4"/>
  <c r="BL9" i="4"/>
  <c r="AF9" i="4"/>
  <c r="CD9" i="4" s="1"/>
  <c r="BC9" i="4"/>
  <c r="AO9" i="4"/>
  <c r="BB9" i="4"/>
  <c r="CZ9" i="4" s="1"/>
  <c r="V9" i="4"/>
  <c r="AI9" i="4"/>
  <c r="U9" i="4"/>
  <c r="AZ9" i="4"/>
  <c r="T9" i="4"/>
  <c r="AE9" i="4"/>
  <c r="BN9" i="4"/>
  <c r="AH9" i="4"/>
  <c r="BG9" i="4"/>
  <c r="AS9" i="4"/>
  <c r="CQ9" i="4" s="1"/>
  <c r="BD9" i="4"/>
  <c r="X9" i="4"/>
  <c r="AM9" i="4"/>
  <c r="Y9" i="4"/>
  <c r="AT9" i="4"/>
  <c r="EA9" i="4"/>
  <c r="S9" i="4"/>
  <c r="EE9" i="4"/>
  <c r="BH10" i="4"/>
  <c r="AR10" i="4"/>
  <c r="AB10" i="4"/>
  <c r="DY10" i="4"/>
  <c r="AU10" i="4"/>
  <c r="BM10" i="4"/>
  <c r="DK10" i="4" s="1"/>
  <c r="AG10" i="4"/>
  <c r="AV10" i="4"/>
  <c r="CT10" i="4" s="1"/>
  <c r="EC10" i="4"/>
  <c r="W10" i="4"/>
  <c r="DZ10" i="4"/>
  <c r="AL10" i="4"/>
  <c r="BO10" i="4"/>
  <c r="BA10" i="4"/>
  <c r="DT10" i="4"/>
  <c r="AJ10" i="4"/>
  <c r="BK10" i="4"/>
  <c r="AW10" i="4"/>
  <c r="AX10" i="4"/>
  <c r="EF10" i="4"/>
  <c r="AA10" i="4"/>
  <c r="EB10" i="4"/>
  <c r="AN10" i="4"/>
  <c r="DO10" i="4"/>
  <c r="DP10" i="4" s="1"/>
  <c r="DQ10" i="4" s="1"/>
  <c r="BE10" i="4"/>
  <c r="BJ10" i="4"/>
  <c r="AD10" i="4"/>
  <c r="AY10" i="4"/>
  <c r="AK10" i="4"/>
  <c r="BF10" i="4"/>
  <c r="Z10" i="4"/>
  <c r="AQ10" i="4"/>
  <c r="AC10" i="4"/>
  <c r="CA10" i="4" s="1"/>
  <c r="BL10" i="4"/>
  <c r="AF10" i="4"/>
  <c r="CD10" i="4" s="1"/>
  <c r="BC10" i="4"/>
  <c r="AO10" i="4"/>
  <c r="BB10" i="4"/>
  <c r="V10" i="4"/>
  <c r="AI10" i="4"/>
  <c r="U10" i="4"/>
  <c r="AZ10" i="4"/>
  <c r="T10" i="4"/>
  <c r="AE10" i="4"/>
  <c r="CC10" i="4" s="1"/>
  <c r="BN10" i="4"/>
  <c r="AH10" i="4"/>
  <c r="CF10" i="4" s="1"/>
  <c r="BG10" i="4"/>
  <c r="AS10" i="4"/>
  <c r="BD10" i="4"/>
  <c r="X10" i="4"/>
  <c r="AM10" i="4"/>
  <c r="Y10" i="4"/>
  <c r="AT10" i="4"/>
  <c r="EA10" i="4"/>
  <c r="S10" i="4"/>
  <c r="EE10" i="4"/>
  <c r="BH11" i="4"/>
  <c r="AR11" i="4"/>
  <c r="AB11" i="4"/>
  <c r="DY11" i="4"/>
  <c r="AU11" i="4"/>
  <c r="BM11" i="4"/>
  <c r="AG11" i="4"/>
  <c r="AV11" i="4"/>
  <c r="EC11" i="4"/>
  <c r="W11" i="4"/>
  <c r="DZ11" i="4"/>
  <c r="AL11" i="4"/>
  <c r="CJ11" i="4" s="1"/>
  <c r="BO11" i="4"/>
  <c r="BA11" i="4"/>
  <c r="DT11" i="4"/>
  <c r="AJ11" i="4"/>
  <c r="CH11" i="4" s="1"/>
  <c r="BK11" i="4"/>
  <c r="AW11" i="4"/>
  <c r="AX11" i="4"/>
  <c r="EF11" i="4"/>
  <c r="AA11" i="4"/>
  <c r="EB11" i="4"/>
  <c r="AN11" i="4"/>
  <c r="DO11" i="4"/>
  <c r="DP11" i="4" s="1"/>
  <c r="DQ11" i="4" s="1"/>
  <c r="BE11" i="4"/>
  <c r="BJ11" i="4"/>
  <c r="AD11" i="4"/>
  <c r="AY11" i="4"/>
  <c r="CW11" i="4" s="1"/>
  <c r="AK11" i="4"/>
  <c r="DG12" i="4"/>
  <c r="DG11" i="4" s="1"/>
  <c r="BF11" i="4"/>
  <c r="Z11" i="4"/>
  <c r="AQ11" i="4"/>
  <c r="AC11" i="4"/>
  <c r="BL11" i="4"/>
  <c r="AF11" i="4"/>
  <c r="CD11" i="4" s="1"/>
  <c r="BC11" i="4"/>
  <c r="DA11" i="4" s="1"/>
  <c r="AO11" i="4"/>
  <c r="BB11" i="4"/>
  <c r="V11" i="4"/>
  <c r="AI11" i="4"/>
  <c r="U11" i="4"/>
  <c r="AZ11" i="4"/>
  <c r="T11" i="4"/>
  <c r="AE11" i="4"/>
  <c r="BN11" i="4"/>
  <c r="AH11" i="4"/>
  <c r="BG11" i="4"/>
  <c r="DE11" i="4" s="1"/>
  <c r="AS11" i="4"/>
  <c r="BD11" i="4"/>
  <c r="X11" i="4"/>
  <c r="AM11" i="4"/>
  <c r="Y11" i="4"/>
  <c r="AT11" i="4"/>
  <c r="EA11" i="4"/>
  <c r="S11" i="4"/>
  <c r="EE11" i="4"/>
  <c r="BH12" i="4"/>
  <c r="AR12" i="4"/>
  <c r="AB12" i="4"/>
  <c r="DY12" i="4"/>
  <c r="AU12" i="4"/>
  <c r="BM12" i="4"/>
  <c r="AG12" i="4"/>
  <c r="AV12" i="4"/>
  <c r="EC12" i="4"/>
  <c r="W12" i="4"/>
  <c r="DZ12" i="4"/>
  <c r="AL12" i="4"/>
  <c r="BO12" i="4"/>
  <c r="BA12" i="4"/>
  <c r="CY12" i="4" s="1"/>
  <c r="DT12" i="4"/>
  <c r="AJ12" i="4"/>
  <c r="BK12" i="4"/>
  <c r="AW12" i="4"/>
  <c r="AX12" i="4"/>
  <c r="CV12" i="4" s="1"/>
  <c r="EF12" i="4"/>
  <c r="AA12" i="4"/>
  <c r="EB12" i="4"/>
  <c r="AN12" i="4"/>
  <c r="CL12" i="4" s="1"/>
  <c r="DO12" i="4"/>
  <c r="DP12" i="4" s="1"/>
  <c r="DQ12" i="4" s="1"/>
  <c r="BE12" i="4"/>
  <c r="BJ12" i="4"/>
  <c r="AD12" i="4"/>
  <c r="AY12" i="4"/>
  <c r="AK12" i="4"/>
  <c r="BF12" i="4"/>
  <c r="Z12" i="4"/>
  <c r="AQ12" i="4"/>
  <c r="AC12" i="4"/>
  <c r="BL12" i="4"/>
  <c r="AF12" i="4"/>
  <c r="BC12" i="4"/>
  <c r="AO12" i="4"/>
  <c r="CM12" i="4" s="1"/>
  <c r="BB12" i="4"/>
  <c r="V12" i="4"/>
  <c r="AI12" i="4"/>
  <c r="U12" i="4"/>
  <c r="AZ12" i="4"/>
  <c r="T12" i="4"/>
  <c r="AE12" i="4"/>
  <c r="BN12" i="4"/>
  <c r="AH12" i="4"/>
  <c r="BG12" i="4"/>
  <c r="DE12" i="4" s="1"/>
  <c r="AS12" i="4"/>
  <c r="BD12" i="4"/>
  <c r="X12" i="4"/>
  <c r="AM12" i="4"/>
  <c r="Y12" i="4"/>
  <c r="BW12" i="4" s="1"/>
  <c r="AT12" i="4"/>
  <c r="EA12" i="4"/>
  <c r="S12" i="4"/>
  <c r="EE12" i="4"/>
  <c r="BH13" i="4"/>
  <c r="AR13" i="4"/>
  <c r="AB13" i="4"/>
  <c r="DY13" i="4"/>
  <c r="AU13" i="4"/>
  <c r="BM13" i="4"/>
  <c r="AG13" i="4"/>
  <c r="AV13" i="4"/>
  <c r="EC13" i="4"/>
  <c r="W13" i="4"/>
  <c r="DZ13" i="4"/>
  <c r="AL13" i="4"/>
  <c r="BO13" i="4"/>
  <c r="BA13" i="4"/>
  <c r="CY13" i="4" s="1"/>
  <c r="DT13" i="4"/>
  <c r="AJ13" i="4"/>
  <c r="BK13" i="4"/>
  <c r="AW13" i="4"/>
  <c r="AX13" i="4"/>
  <c r="EF13" i="4"/>
  <c r="AA13" i="4"/>
  <c r="EB13" i="4"/>
  <c r="AN13" i="4"/>
  <c r="DO13" i="4"/>
  <c r="DP13" i="4" s="1"/>
  <c r="DQ13" i="4" s="1"/>
  <c r="BE13" i="4"/>
  <c r="DC13" i="4" s="1"/>
  <c r="BJ13" i="4"/>
  <c r="AD13" i="4"/>
  <c r="AY13" i="4"/>
  <c r="AK13" i="4"/>
  <c r="CN14" i="4"/>
  <c r="CN13" i="4" s="1"/>
  <c r="CN12" i="4" s="1"/>
  <c r="BF13" i="4"/>
  <c r="Z13" i="4"/>
  <c r="BX13" i="4" s="1"/>
  <c r="AQ13" i="4"/>
  <c r="AC13" i="4"/>
  <c r="CA13" i="4" s="1"/>
  <c r="BL13" i="4"/>
  <c r="AF13" i="4"/>
  <c r="BC13" i="4"/>
  <c r="AO13" i="4"/>
  <c r="BB13" i="4"/>
  <c r="V13" i="4"/>
  <c r="AI13" i="4"/>
  <c r="U13" i="4"/>
  <c r="AZ13" i="4"/>
  <c r="T13" i="4"/>
  <c r="AE13" i="4"/>
  <c r="CC13" i="4" s="1"/>
  <c r="BN13" i="4"/>
  <c r="AH13" i="4"/>
  <c r="BG13" i="4"/>
  <c r="DE13" i="4" s="1"/>
  <c r="AS13" i="4"/>
  <c r="BD13" i="4"/>
  <c r="X13" i="4"/>
  <c r="AM13" i="4"/>
  <c r="Y13" i="4"/>
  <c r="AT13" i="4"/>
  <c r="EA13" i="4"/>
  <c r="S13" i="4"/>
  <c r="EE13" i="4"/>
  <c r="BH14" i="4"/>
  <c r="AR14" i="4"/>
  <c r="AB14" i="4"/>
  <c r="DY14" i="4"/>
  <c r="AU14" i="4"/>
  <c r="BM14" i="4"/>
  <c r="AG14" i="4"/>
  <c r="AV14" i="4"/>
  <c r="EC14" i="4"/>
  <c r="W14" i="4"/>
  <c r="DZ14" i="4"/>
  <c r="AL14" i="4"/>
  <c r="CJ14" i="4" s="1"/>
  <c r="BO14" i="4"/>
  <c r="BA14" i="4"/>
  <c r="DT14" i="4"/>
  <c r="AJ14" i="4"/>
  <c r="BK14" i="4"/>
  <c r="AW14" i="4"/>
  <c r="AX14" i="4"/>
  <c r="EF14" i="4"/>
  <c r="AA14" i="4"/>
  <c r="BY14" i="4" s="1"/>
  <c r="EB14" i="4"/>
  <c r="AN14" i="4"/>
  <c r="DO14" i="4"/>
  <c r="DP14" i="4" s="1"/>
  <c r="DQ14" i="4" s="1"/>
  <c r="BE14" i="4"/>
  <c r="DC14" i="4" s="1"/>
  <c r="BJ14" i="4"/>
  <c r="AD14" i="4"/>
  <c r="AY14" i="4"/>
  <c r="AK14" i="4"/>
  <c r="BF14" i="4"/>
  <c r="Z14" i="4"/>
  <c r="AQ14" i="4"/>
  <c r="AC14" i="4"/>
  <c r="CA14" i="4" s="1"/>
  <c r="BL14" i="4"/>
  <c r="DJ14" i="4" s="1"/>
  <c r="AF14" i="4"/>
  <c r="BC14" i="4"/>
  <c r="AO14" i="4"/>
  <c r="BB14" i="4"/>
  <c r="V14" i="4"/>
  <c r="AI14" i="4"/>
  <c r="U14" i="4"/>
  <c r="AZ14" i="4"/>
  <c r="T14" i="4"/>
  <c r="AE14" i="4"/>
  <c r="BN14" i="4"/>
  <c r="AH14" i="4"/>
  <c r="CF14" i="4" s="1"/>
  <c r="BG14" i="4"/>
  <c r="AS14" i="4"/>
  <c r="CQ14" i="4" s="1"/>
  <c r="BD14" i="4"/>
  <c r="X14" i="4"/>
  <c r="AM14" i="4"/>
  <c r="Y14" i="4"/>
  <c r="AT14" i="4"/>
  <c r="EA14" i="4"/>
  <c r="S14" i="4"/>
  <c r="EE14" i="4"/>
  <c r="BH15" i="4"/>
  <c r="AR15" i="4"/>
  <c r="AB15" i="4"/>
  <c r="DY15" i="4"/>
  <c r="AU15" i="4"/>
  <c r="BM15" i="4"/>
  <c r="DK15" i="4" s="1"/>
  <c r="AG15" i="4"/>
  <c r="AV15" i="4"/>
  <c r="CT15" i="4" s="1"/>
  <c r="EC15" i="4"/>
  <c r="W15" i="4"/>
  <c r="DZ15" i="4"/>
  <c r="AL15" i="4"/>
  <c r="BO15" i="4"/>
  <c r="DM15" i="4" s="1"/>
  <c r="BA15" i="4"/>
  <c r="DT15" i="4"/>
  <c r="AJ15" i="4"/>
  <c r="BK15" i="4"/>
  <c r="AW15" i="4"/>
  <c r="AX15" i="4"/>
  <c r="EF15" i="4"/>
  <c r="AA15" i="4"/>
  <c r="EB15" i="4"/>
  <c r="AN15" i="4"/>
  <c r="DO15" i="4"/>
  <c r="DP15" i="4" s="1"/>
  <c r="DQ15" i="4" s="1"/>
  <c r="BE15" i="4"/>
  <c r="BJ15" i="4"/>
  <c r="AD15" i="4"/>
  <c r="CB15" i="4" s="1"/>
  <c r="AY15" i="4"/>
  <c r="CW15" i="4" s="1"/>
  <c r="AK15" i="4"/>
  <c r="BF15" i="4"/>
  <c r="Z15" i="4"/>
  <c r="AQ15" i="4"/>
  <c r="AC15" i="4"/>
  <c r="BL15" i="4"/>
  <c r="AF15" i="4"/>
  <c r="BC15" i="4"/>
  <c r="AO15" i="4"/>
  <c r="BB15" i="4"/>
  <c r="V15" i="4"/>
  <c r="AI15" i="4"/>
  <c r="U15" i="4"/>
  <c r="AZ15" i="4"/>
  <c r="CX15" i="4" s="1"/>
  <c r="T15" i="4"/>
  <c r="AE15" i="4"/>
  <c r="BN15" i="4"/>
  <c r="AH15" i="4"/>
  <c r="BG15" i="4"/>
  <c r="AS15" i="4"/>
  <c r="BD15" i="4"/>
  <c r="X15" i="4"/>
  <c r="AM15" i="4"/>
  <c r="Y15" i="4"/>
  <c r="AT15" i="4"/>
  <c r="EA15" i="4"/>
  <c r="S15" i="4"/>
  <c r="EE15" i="4"/>
  <c r="BH16" i="4"/>
  <c r="AR16" i="4"/>
  <c r="AB16" i="4"/>
  <c r="DY16" i="4"/>
  <c r="AU16" i="4"/>
  <c r="BM16" i="4"/>
  <c r="AG16" i="4"/>
  <c r="AV16" i="4"/>
  <c r="EC16" i="4"/>
  <c r="W16" i="4"/>
  <c r="DZ16" i="4"/>
  <c r="AL16" i="4"/>
  <c r="BO16" i="4"/>
  <c r="BA16" i="4"/>
  <c r="CY16" i="4" s="1"/>
  <c r="DT16" i="4"/>
  <c r="AJ16" i="4"/>
  <c r="BK16" i="4"/>
  <c r="AW16" i="4"/>
  <c r="CU16" i="4" s="1"/>
  <c r="AX16" i="4"/>
  <c r="EF16" i="4"/>
  <c r="AA16" i="4"/>
  <c r="EB16" i="4"/>
  <c r="AN16" i="4"/>
  <c r="DO16" i="4"/>
  <c r="DP16" i="4" s="1"/>
  <c r="DQ16" i="4" s="1"/>
  <c r="BE16" i="4"/>
  <c r="BJ16" i="4"/>
  <c r="AD16" i="4"/>
  <c r="AY16" i="4"/>
  <c r="AK16" i="4"/>
  <c r="BF16" i="4"/>
  <c r="Z16" i="4"/>
  <c r="AQ16" i="4"/>
  <c r="AC16" i="4"/>
  <c r="CA16" i="4" s="1"/>
  <c r="BL16" i="4"/>
  <c r="DJ16" i="4" s="1"/>
  <c r="AF16" i="4"/>
  <c r="BC16" i="4"/>
  <c r="AO16" i="4"/>
  <c r="BB16" i="4"/>
  <c r="V16" i="4"/>
  <c r="AI16" i="4"/>
  <c r="U16" i="4"/>
  <c r="AZ16" i="4"/>
  <c r="T16" i="4"/>
  <c r="AE16" i="4"/>
  <c r="BN16" i="4"/>
  <c r="DL16" i="4" s="1"/>
  <c r="AH16" i="4"/>
  <c r="CF16" i="4" s="1"/>
  <c r="BG16" i="4"/>
  <c r="DE16" i="4" s="1"/>
  <c r="AS16" i="4"/>
  <c r="BD16" i="4"/>
  <c r="X16" i="4"/>
  <c r="AM16" i="4"/>
  <c r="Y16" i="4"/>
  <c r="AT16" i="4"/>
  <c r="EA16" i="4"/>
  <c r="S16" i="4"/>
  <c r="EE16" i="4"/>
  <c r="BH17" i="4"/>
  <c r="AR17" i="4"/>
  <c r="CP17" i="4" s="1"/>
  <c r="AB17" i="4"/>
  <c r="DY17" i="4"/>
  <c r="AU17" i="4"/>
  <c r="BM17" i="4"/>
  <c r="DK17" i="4" s="1"/>
  <c r="AG17" i="4"/>
  <c r="AV17" i="4"/>
  <c r="EC17" i="4"/>
  <c r="W17" i="4"/>
  <c r="DZ17" i="4"/>
  <c r="AL17" i="4"/>
  <c r="BO17" i="4"/>
  <c r="BA17" i="4"/>
  <c r="CY17" i="4" s="1"/>
  <c r="DT17" i="4"/>
  <c r="AJ17" i="4"/>
  <c r="BK17" i="4"/>
  <c r="AW17" i="4"/>
  <c r="AX17" i="4"/>
  <c r="EF17" i="4"/>
  <c r="AA17" i="4"/>
  <c r="EB17" i="4"/>
  <c r="AN17" i="4"/>
  <c r="DO17" i="4"/>
  <c r="DP17" i="4" s="1"/>
  <c r="DQ17" i="4" s="1"/>
  <c r="BE17" i="4"/>
  <c r="BJ17" i="4"/>
  <c r="AD17" i="4"/>
  <c r="AY17" i="4"/>
  <c r="AK17" i="4"/>
  <c r="BF17" i="4"/>
  <c r="DD17" i="4" s="1"/>
  <c r="Z17" i="4"/>
  <c r="AQ17" i="4"/>
  <c r="AC17" i="4"/>
  <c r="BL17" i="4"/>
  <c r="AF17" i="4"/>
  <c r="BC17" i="4"/>
  <c r="AO17" i="4"/>
  <c r="BB17" i="4"/>
  <c r="V17" i="4"/>
  <c r="BT17" i="4" s="1"/>
  <c r="AI17" i="4"/>
  <c r="U17" i="4"/>
  <c r="AZ17" i="4"/>
  <c r="T17" i="4"/>
  <c r="AE17" i="4"/>
  <c r="BN17" i="4"/>
  <c r="AH17" i="4"/>
  <c r="BG17" i="4"/>
  <c r="AS17" i="4"/>
  <c r="BD17" i="4"/>
  <c r="X17" i="4"/>
  <c r="AM17" i="4"/>
  <c r="Y17" i="4"/>
  <c r="BW17" i="4" s="1"/>
  <c r="AT17" i="4"/>
  <c r="EA17" i="4"/>
  <c r="S17" i="4"/>
  <c r="EE17" i="4"/>
  <c r="BH18" i="4"/>
  <c r="AR18" i="4"/>
  <c r="AB18" i="4"/>
  <c r="DY18" i="4"/>
  <c r="AU18" i="4"/>
  <c r="BM18" i="4"/>
  <c r="AG18" i="4"/>
  <c r="AV18" i="4"/>
  <c r="EC18" i="4"/>
  <c r="W18" i="4"/>
  <c r="BU18" i="4" s="1"/>
  <c r="DZ18" i="4"/>
  <c r="AL18" i="4"/>
  <c r="BO18" i="4"/>
  <c r="BA18" i="4"/>
  <c r="DT18" i="4"/>
  <c r="AJ18" i="4"/>
  <c r="BK18" i="4"/>
  <c r="AW18" i="4"/>
  <c r="CU18" i="4" s="1"/>
  <c r="AX18" i="4"/>
  <c r="EF18" i="4"/>
  <c r="AA18" i="4"/>
  <c r="BY18" i="4" s="1"/>
  <c r="EB18" i="4"/>
  <c r="AN18" i="4"/>
  <c r="DO18" i="4"/>
  <c r="DP18" i="4" s="1"/>
  <c r="DQ18" i="4" s="1"/>
  <c r="BE18" i="4"/>
  <c r="BJ18" i="4"/>
  <c r="AD18" i="4"/>
  <c r="AY18" i="4"/>
  <c r="AK18" i="4"/>
  <c r="BF18" i="4"/>
  <c r="DD18" i="4" s="1"/>
  <c r="Z18" i="4"/>
  <c r="AQ18" i="4"/>
  <c r="AC18" i="4"/>
  <c r="BL18" i="4"/>
  <c r="AF18" i="4"/>
  <c r="BC18" i="4"/>
  <c r="AO18" i="4"/>
  <c r="BB18" i="4"/>
  <c r="V18" i="4"/>
  <c r="AI18" i="4"/>
  <c r="U18" i="4"/>
  <c r="AZ18" i="4"/>
  <c r="CX18" i="4" s="1"/>
  <c r="T18" i="4"/>
  <c r="AE18" i="4"/>
  <c r="BN18" i="4"/>
  <c r="AH18" i="4"/>
  <c r="BG18" i="4"/>
  <c r="AS18" i="4"/>
  <c r="CQ18" i="4" s="1"/>
  <c r="BD18" i="4"/>
  <c r="X18" i="4"/>
  <c r="AM18" i="4"/>
  <c r="Y18" i="4"/>
  <c r="BW18" i="4" s="1"/>
  <c r="AT18" i="4"/>
  <c r="EA18" i="4"/>
  <c r="S18" i="4"/>
  <c r="EE18" i="4"/>
  <c r="BH19" i="4"/>
  <c r="AR19" i="4"/>
  <c r="AB19" i="4"/>
  <c r="DY19" i="4"/>
  <c r="AU19" i="4"/>
  <c r="CS19" i="4" s="1"/>
  <c r="BM19" i="4"/>
  <c r="AG19" i="4"/>
  <c r="AV19" i="4"/>
  <c r="EC19" i="4"/>
  <c r="W19" i="4"/>
  <c r="DZ19" i="4"/>
  <c r="AL19" i="4"/>
  <c r="BO19" i="4"/>
  <c r="BA19" i="4"/>
  <c r="DT19" i="4"/>
  <c r="AJ19" i="4"/>
  <c r="BK19" i="4"/>
  <c r="AW19" i="4"/>
  <c r="AX19" i="4"/>
  <c r="EF19" i="4"/>
  <c r="AA19" i="4"/>
  <c r="BY19" i="4" s="1"/>
  <c r="EB19" i="4"/>
  <c r="AN19" i="4"/>
  <c r="DO19" i="4"/>
  <c r="DP19" i="4" s="1"/>
  <c r="DQ19" i="4" s="1"/>
  <c r="BE19" i="4"/>
  <c r="BJ19" i="4"/>
  <c r="AD19" i="4"/>
  <c r="AY19" i="4"/>
  <c r="AK19" i="4"/>
  <c r="BF19" i="4"/>
  <c r="DD19" i="4" s="1"/>
  <c r="Z19" i="4"/>
  <c r="AQ19" i="4"/>
  <c r="AC19" i="4"/>
  <c r="BL19" i="4"/>
  <c r="DJ19" i="4" s="1"/>
  <c r="AF19" i="4"/>
  <c r="BC19" i="4"/>
  <c r="AO19" i="4"/>
  <c r="BB19" i="4"/>
  <c r="V19" i="4"/>
  <c r="AI19" i="4"/>
  <c r="U19" i="4"/>
  <c r="AZ19" i="4"/>
  <c r="T19" i="4"/>
  <c r="AE19" i="4"/>
  <c r="CC19" i="4" s="1"/>
  <c r="BN19" i="4"/>
  <c r="AH19" i="4"/>
  <c r="CF19" i="4" s="1"/>
  <c r="BG19" i="4"/>
  <c r="AS19" i="4"/>
  <c r="BD19" i="4"/>
  <c r="X19" i="4"/>
  <c r="AM19" i="4"/>
  <c r="Y19" i="4"/>
  <c r="AT19" i="4"/>
  <c r="EA19" i="4"/>
  <c r="S19" i="4"/>
  <c r="EE19" i="4"/>
  <c r="BH20" i="4"/>
  <c r="AR20" i="4"/>
  <c r="AB20" i="4"/>
  <c r="DY20" i="4"/>
  <c r="AU20" i="4"/>
  <c r="BM20" i="4"/>
  <c r="AG20" i="4"/>
  <c r="CE20" i="4" s="1"/>
  <c r="AV20" i="4"/>
  <c r="EC20" i="4"/>
  <c r="W20" i="4"/>
  <c r="DZ20" i="4"/>
  <c r="AL20" i="4"/>
  <c r="CJ20" i="4" s="1"/>
  <c r="BO20" i="4"/>
  <c r="BA20" i="4"/>
  <c r="DT20" i="4"/>
  <c r="AJ20" i="4"/>
  <c r="BK20" i="4"/>
  <c r="AW20" i="4"/>
  <c r="AX20" i="4"/>
  <c r="EF20" i="4"/>
  <c r="AA20" i="4"/>
  <c r="EB20" i="4"/>
  <c r="AN20" i="4"/>
  <c r="DO20" i="4"/>
  <c r="DP20" i="4" s="1"/>
  <c r="DQ20" i="4" s="1"/>
  <c r="BE20" i="4"/>
  <c r="BJ20" i="4"/>
  <c r="AD20" i="4"/>
  <c r="AY20" i="4"/>
  <c r="AK20" i="4"/>
  <c r="BF20" i="4"/>
  <c r="Z20" i="4"/>
  <c r="AQ20" i="4"/>
  <c r="CO20" i="4" s="1"/>
  <c r="AC20" i="4"/>
  <c r="BL20" i="4"/>
  <c r="AF20" i="4"/>
  <c r="CD20" i="4" s="1"/>
  <c r="BC20" i="4"/>
  <c r="DA20" i="4" s="1"/>
  <c r="AO20" i="4"/>
  <c r="CM20" i="4" s="1"/>
  <c r="BB20" i="4"/>
  <c r="V20" i="4"/>
  <c r="AI20" i="4"/>
  <c r="U20" i="4"/>
  <c r="AZ20" i="4"/>
  <c r="T20" i="4"/>
  <c r="AE20" i="4"/>
  <c r="BN20" i="4"/>
  <c r="AH20" i="4"/>
  <c r="BG20" i="4"/>
  <c r="AS20" i="4"/>
  <c r="BD20" i="4"/>
  <c r="X20" i="4"/>
  <c r="AM20" i="4"/>
  <c r="CK20" i="4" s="1"/>
  <c r="Y20" i="4"/>
  <c r="AT20" i="4"/>
  <c r="EA20" i="4"/>
  <c r="S20" i="4"/>
  <c r="EE20" i="4"/>
  <c r="BH21" i="4"/>
  <c r="AR21" i="4"/>
  <c r="AB21" i="4"/>
  <c r="DY21" i="4"/>
  <c r="AU21" i="4"/>
  <c r="BM21" i="4"/>
  <c r="DK21" i="4" s="1"/>
  <c r="AG21" i="4"/>
  <c r="AV21" i="4"/>
  <c r="EC21" i="4"/>
  <c r="W21" i="4"/>
  <c r="BU21" i="4" s="1"/>
  <c r="DZ21" i="4"/>
  <c r="AL21" i="4"/>
  <c r="CJ21" i="4" s="1"/>
  <c r="BO21" i="4"/>
  <c r="DM21" i="4" s="1"/>
  <c r="BA21" i="4"/>
  <c r="DT21" i="4"/>
  <c r="AJ21" i="4"/>
  <c r="BK21" i="4"/>
  <c r="AW21" i="4"/>
  <c r="AX21" i="4"/>
  <c r="EF21" i="4"/>
  <c r="AA21" i="4"/>
  <c r="EB21" i="4"/>
  <c r="AN21" i="4"/>
  <c r="DO21" i="4"/>
  <c r="DP21" i="4" s="1"/>
  <c r="DQ21" i="4" s="1"/>
  <c r="BE21" i="4"/>
  <c r="BJ21" i="4"/>
  <c r="AD21" i="4"/>
  <c r="CB21" i="4" s="1"/>
  <c r="AY21" i="4"/>
  <c r="AK21" i="4"/>
  <c r="BF21" i="4"/>
  <c r="Z21" i="4"/>
  <c r="AQ21" i="4"/>
  <c r="CO21" i="4" s="1"/>
  <c r="AC21" i="4"/>
  <c r="BL21" i="4"/>
  <c r="AF21" i="4"/>
  <c r="BC21" i="4"/>
  <c r="AO21" i="4"/>
  <c r="BB21" i="4"/>
  <c r="V21" i="4"/>
  <c r="BT21" i="4" s="1"/>
  <c r="AI21" i="4"/>
  <c r="U21" i="4"/>
  <c r="AZ21" i="4"/>
  <c r="T21" i="4"/>
  <c r="AE21" i="4"/>
  <c r="BN21" i="4"/>
  <c r="AH21" i="4"/>
  <c r="BG21" i="4"/>
  <c r="AS21" i="4"/>
  <c r="BD21" i="4"/>
  <c r="X21" i="4"/>
  <c r="AM21" i="4"/>
  <c r="Y21" i="4"/>
  <c r="AT21" i="4"/>
  <c r="EA21" i="4"/>
  <c r="S21" i="4"/>
  <c r="EE21" i="4"/>
  <c r="AO22" i="4"/>
  <c r="CM22" i="4" s="1"/>
  <c r="AJ22" i="4"/>
  <c r="DS22" i="4"/>
  <c r="EA22" i="4"/>
  <c r="X22" i="4"/>
  <c r="BJ22" i="4"/>
  <c r="BE22" i="4"/>
  <c r="Z22" i="4"/>
  <c r="AS22" i="4"/>
  <c r="AZ22" i="4"/>
  <c r="CX22" i="4" s="1"/>
  <c r="DT22" i="4"/>
  <c r="AU22" i="4"/>
  <c r="EF22" i="4"/>
  <c r="DO22" i="4"/>
  <c r="DP22" i="4" s="1"/>
  <c r="DQ22" i="4" s="1"/>
  <c r="AD22" i="4"/>
  <c r="AI22" i="4"/>
  <c r="AF22" i="4"/>
  <c r="CD22" i="4" s="1"/>
  <c r="AW22" i="4"/>
  <c r="BD22" i="4"/>
  <c r="AQ22" i="4"/>
  <c r="AN22" i="4"/>
  <c r="AC22" i="4"/>
  <c r="BB22" i="4"/>
  <c r="AM22" i="4"/>
  <c r="BA22" i="4"/>
  <c r="BH22" i="4"/>
  <c r="DF22" i="4" s="1"/>
  <c r="AA22" i="4"/>
  <c r="AG22" i="4"/>
  <c r="AV22" i="4"/>
  <c r="CT22" i="4" s="1"/>
  <c r="AH22" i="4"/>
  <c r="DY22" i="4"/>
  <c r="AX22" i="4"/>
  <c r="BI22" i="4"/>
  <c r="V22" i="4"/>
  <c r="W22" i="4"/>
  <c r="BC22" i="4"/>
  <c r="AP22" i="4"/>
  <c r="AB22" i="4"/>
  <c r="AT22" i="4"/>
  <c r="AY22" i="4"/>
  <c r="BL22" i="4"/>
  <c r="BM22" i="4"/>
  <c r="BF22" i="4"/>
  <c r="DD22" i="4" s="1"/>
  <c r="BO22" i="4"/>
  <c r="Y22" i="4"/>
  <c r="EB22" i="4"/>
  <c r="BN22" i="4"/>
  <c r="T22" i="4"/>
  <c r="AL22" i="4"/>
  <c r="AE22" i="4"/>
  <c r="BK22" i="4"/>
  <c r="U22" i="4"/>
  <c r="AR22" i="4"/>
  <c r="S22" i="4"/>
  <c r="BG22" i="4"/>
  <c r="DZ22" i="4"/>
  <c r="EC22" i="4"/>
  <c r="AK22" i="4"/>
  <c r="E38" i="4"/>
  <c r="L38" i="4" s="1"/>
  <c r="L37" i="4"/>
  <c r="I23" i="4"/>
  <c r="Q23" i="4" s="1"/>
  <c r="O23" i="4"/>
  <c r="I24" i="4"/>
  <c r="Q24" i="4" s="1"/>
  <c r="O24" i="4"/>
  <c r="I25" i="4"/>
  <c r="Q25" i="4" s="1"/>
  <c r="O25" i="4"/>
  <c r="I26" i="4"/>
  <c r="Q26" i="4" s="1"/>
  <c r="O26" i="4"/>
  <c r="I27" i="4"/>
  <c r="Q27" i="4" s="1"/>
  <c r="O27" i="4"/>
  <c r="I28" i="4"/>
  <c r="Q28" i="4" s="1"/>
  <c r="O28" i="4"/>
  <c r="I29" i="4"/>
  <c r="Q29" i="4" s="1"/>
  <c r="O29" i="4"/>
  <c r="I30" i="4"/>
  <c r="Q30" i="4" s="1"/>
  <c r="O30" i="4"/>
  <c r="I31" i="4"/>
  <c r="Q31" i="4" s="1"/>
  <c r="O31" i="4"/>
  <c r="I32" i="4"/>
  <c r="Q32" i="4" s="1"/>
  <c r="O32" i="4"/>
  <c r="I33" i="4"/>
  <c r="Q33" i="4" s="1"/>
  <c r="O33" i="4"/>
  <c r="I34" i="4"/>
  <c r="Q34" i="4" s="1"/>
  <c r="O34" i="4"/>
  <c r="I35" i="4"/>
  <c r="Q35" i="4" s="1"/>
  <c r="O35" i="4"/>
  <c r="F36" i="4"/>
  <c r="M36" i="4" s="1"/>
  <c r="F37" i="4"/>
  <c r="K37" i="4"/>
  <c r="K38" i="4"/>
  <c r="E39" i="4"/>
  <c r="DR39" i="4"/>
  <c r="K39" i="4"/>
  <c r="D40" i="4"/>
  <c r="K40" i="4" s="1"/>
  <c r="D41" i="4"/>
  <c r="DR41" i="4" s="1"/>
  <c r="D42" i="4"/>
  <c r="DR42" i="4" s="1"/>
  <c r="E43" i="4"/>
  <c r="D43" i="4"/>
  <c r="DR43" i="4" s="1"/>
  <c r="D44" i="4"/>
  <c r="DR44" i="4" s="1"/>
  <c r="D45" i="4"/>
  <c r="DR45" i="4" s="1"/>
  <c r="E45" i="4" l="1"/>
  <c r="E41" i="4"/>
  <c r="L41" i="4" s="1"/>
  <c r="F38" i="4"/>
  <c r="DA10" i="4"/>
  <c r="DA9" i="4" s="1"/>
  <c r="DA8" i="4" s="1"/>
  <c r="DA7" i="4" s="1"/>
  <c r="DA6" i="4" s="1"/>
  <c r="DA5" i="4" s="1"/>
  <c r="CD8" i="4"/>
  <c r="CG7" i="4"/>
  <c r="DD7" i="4"/>
  <c r="CX6" i="4"/>
  <c r="CX5" i="4" s="1"/>
  <c r="DD6" i="4"/>
  <c r="DD5" i="4" s="1"/>
  <c r="CU6" i="4"/>
  <c r="CU5" i="4" s="1"/>
  <c r="B6" i="4"/>
  <c r="DV6" i="4"/>
  <c r="DW6" i="4"/>
  <c r="BR6" i="4"/>
  <c r="BR5" i="4" s="1"/>
  <c r="DI6" i="4"/>
  <c r="DI5" i="4" s="1"/>
  <c r="DM6" i="4"/>
  <c r="DM5" i="4" s="1"/>
  <c r="BU7" i="4"/>
  <c r="BU6" i="4" s="1"/>
  <c r="BU5" i="4" s="1"/>
  <c r="B7" i="4"/>
  <c r="BQ7" i="4"/>
  <c r="BQ6" i="4" s="1"/>
  <c r="BQ5" i="4" s="1"/>
  <c r="DV7" i="4"/>
  <c r="DW7" i="4"/>
  <c r="CD7" i="4"/>
  <c r="CD6" i="4" s="1"/>
  <c r="CD5" i="4" s="1"/>
  <c r="CL7" i="4"/>
  <c r="DF7" i="4"/>
  <c r="DF6" i="4" s="1"/>
  <c r="DF5" i="4" s="1"/>
  <c r="DV8" i="4"/>
  <c r="DW8" i="4"/>
  <c r="B8" i="4"/>
  <c r="CQ8" i="4"/>
  <c r="CQ7" i="4" s="1"/>
  <c r="CQ6" i="4" s="1"/>
  <c r="CQ5" i="4" s="1"/>
  <c r="CZ8" i="4"/>
  <c r="CZ7" i="4" s="1"/>
  <c r="CZ6" i="4" s="1"/>
  <c r="CZ5" i="4" s="1"/>
  <c r="CI8" i="4"/>
  <c r="CI7" i="4" s="1"/>
  <c r="CI6" i="4" s="1"/>
  <c r="CI5" i="4" s="1"/>
  <c r="CV8" i="4"/>
  <c r="CV7" i="4" s="1"/>
  <c r="CV6" i="4" s="1"/>
  <c r="CV5" i="4" s="1"/>
  <c r="CF9" i="4"/>
  <c r="CF8" i="4" s="1"/>
  <c r="CF7" i="4" s="1"/>
  <c r="CF6" i="4" s="1"/>
  <c r="CF5" i="4" s="1"/>
  <c r="CC9" i="4"/>
  <c r="CC8" i="4" s="1"/>
  <c r="CC7" i="4" s="1"/>
  <c r="CC6" i="4" s="1"/>
  <c r="CC5" i="4" s="1"/>
  <c r="DV9" i="4"/>
  <c r="DW9" i="4"/>
  <c r="CA9" i="4"/>
  <c r="CA8" i="4" s="1"/>
  <c r="CA7" i="4" s="1"/>
  <c r="CA6" i="4" s="1"/>
  <c r="CT9" i="4"/>
  <c r="CT8" i="4" s="1"/>
  <c r="CT7" i="4" s="1"/>
  <c r="CT6" i="4" s="1"/>
  <c r="CT5" i="4" s="1"/>
  <c r="DK9" i="4"/>
  <c r="DK8" i="4" s="1"/>
  <c r="DK7" i="4" s="1"/>
  <c r="DK6" i="4" s="1"/>
  <c r="B9" i="4"/>
  <c r="CW10" i="4"/>
  <c r="CW9" i="4" s="1"/>
  <c r="CW8" i="4" s="1"/>
  <c r="CW7" i="4" s="1"/>
  <c r="CW6" i="4" s="1"/>
  <c r="CW5" i="4" s="1"/>
  <c r="CH10" i="4"/>
  <c r="CH9" i="4" s="1"/>
  <c r="CH8" i="4" s="1"/>
  <c r="CH7" i="4" s="1"/>
  <c r="CH6" i="4" s="1"/>
  <c r="CH5" i="4" s="1"/>
  <c r="CJ10" i="4"/>
  <c r="CJ9" i="4" s="1"/>
  <c r="CJ8" i="4" s="1"/>
  <c r="CJ7" i="4" s="1"/>
  <c r="CJ6" i="4" s="1"/>
  <c r="CJ5" i="4" s="1"/>
  <c r="B10" i="4"/>
  <c r="CL11" i="4"/>
  <c r="CL10" i="4" s="1"/>
  <c r="CV11" i="4"/>
  <c r="CV10" i="4" s="1"/>
  <c r="DV10" i="4"/>
  <c r="DE10" i="4"/>
  <c r="DE9" i="4" s="1"/>
  <c r="DE8" i="4" s="1"/>
  <c r="DE7" i="4" s="1"/>
  <c r="DE6" i="4" s="1"/>
  <c r="DW10" i="4"/>
  <c r="BW11" i="4"/>
  <c r="BW10" i="4" s="1"/>
  <c r="BW9" i="4" s="1"/>
  <c r="BW8" i="4" s="1"/>
  <c r="BW7" i="4" s="1"/>
  <c r="BW6" i="4" s="1"/>
  <c r="BW5" i="4" s="1"/>
  <c r="BY13" i="4"/>
  <c r="BY12" i="4" s="1"/>
  <c r="BY11" i="4" s="1"/>
  <c r="BY10" i="4" s="1"/>
  <c r="BY9" i="4" s="1"/>
  <c r="BY8" i="4" s="1"/>
  <c r="BY7" i="4" s="1"/>
  <c r="BY6" i="4" s="1"/>
  <c r="BY5" i="4" s="1"/>
  <c r="CA12" i="4"/>
  <c r="CA11" i="4" s="1"/>
  <c r="BX12" i="4"/>
  <c r="BX11" i="4" s="1"/>
  <c r="BX10" i="4" s="1"/>
  <c r="BX9" i="4" s="1"/>
  <c r="BX8" i="4" s="1"/>
  <c r="BX7" i="4" s="1"/>
  <c r="DV11" i="4"/>
  <c r="DW11" i="4"/>
  <c r="CM11" i="4"/>
  <c r="CM10" i="4" s="1"/>
  <c r="CM9" i="4" s="1"/>
  <c r="CM8" i="4" s="1"/>
  <c r="CM7" i="4" s="1"/>
  <c r="CM6" i="4" s="1"/>
  <c r="CM5" i="4" s="1"/>
  <c r="CY11" i="4"/>
  <c r="CY10" i="4" s="1"/>
  <c r="CY9" i="4" s="1"/>
  <c r="CY8" i="4" s="1"/>
  <c r="CY7" i="4" s="1"/>
  <c r="CY6" i="4" s="1"/>
  <c r="CY5" i="4" s="1"/>
  <c r="B11" i="4"/>
  <c r="DV12" i="4"/>
  <c r="DW12" i="4"/>
  <c r="BR12" i="4"/>
  <c r="BR11" i="4" s="1"/>
  <c r="BR10" i="4" s="1"/>
  <c r="BR9" i="4" s="1"/>
  <c r="BR8" i="4" s="1"/>
  <c r="BR7" i="4" s="1"/>
  <c r="DC12" i="4"/>
  <c r="DC11" i="4" s="1"/>
  <c r="DC10" i="4" s="1"/>
  <c r="DC9" i="4" s="1"/>
  <c r="DC8" i="4" s="1"/>
  <c r="CC12" i="4"/>
  <c r="CC11" i="4" s="1"/>
  <c r="B12" i="4"/>
  <c r="CQ13" i="4"/>
  <c r="CQ12" i="4" s="1"/>
  <c r="CQ11" i="4" s="1"/>
  <c r="CQ10" i="4" s="1"/>
  <c r="CF13" i="4"/>
  <c r="CF12" i="4" s="1"/>
  <c r="CF11" i="4" s="1"/>
  <c r="DJ13" i="4"/>
  <c r="DJ12" i="4" s="1"/>
  <c r="DJ11" i="4" s="1"/>
  <c r="DJ10" i="4" s="1"/>
  <c r="DJ9" i="4" s="1"/>
  <c r="DV13" i="4"/>
  <c r="DW13" i="4"/>
  <c r="CJ13" i="4"/>
  <c r="CJ12" i="4" s="1"/>
  <c r="B13" i="4"/>
  <c r="DV14" i="4"/>
  <c r="DW14" i="4"/>
  <c r="CB14" i="4"/>
  <c r="CB13" i="4" s="1"/>
  <c r="CB12" i="4" s="1"/>
  <c r="CB11" i="4" s="1"/>
  <c r="CB10" i="4" s="1"/>
  <c r="CB9" i="4" s="1"/>
  <c r="CB8" i="4" s="1"/>
  <c r="CB7" i="4" s="1"/>
  <c r="CB6" i="4" s="1"/>
  <c r="CB5" i="4" s="1"/>
  <c r="DM14" i="4"/>
  <c r="DM13" i="4" s="1"/>
  <c r="DM12" i="4" s="1"/>
  <c r="DM11" i="4" s="1"/>
  <c r="DM10" i="4" s="1"/>
  <c r="DM9" i="4" s="1"/>
  <c r="DM8" i="4" s="1"/>
  <c r="CX14" i="4"/>
  <c r="CX13" i="4" s="1"/>
  <c r="CX12" i="4" s="1"/>
  <c r="CX11" i="4" s="1"/>
  <c r="CX10" i="4" s="1"/>
  <c r="CX9" i="4" s="1"/>
  <c r="CW14" i="4"/>
  <c r="CW13" i="4" s="1"/>
  <c r="CW12" i="4" s="1"/>
  <c r="CT14" i="4"/>
  <c r="CT13" i="4" s="1"/>
  <c r="CT12" i="4" s="1"/>
  <c r="CT11" i="4" s="1"/>
  <c r="DK14" i="4"/>
  <c r="DK13" i="4" s="1"/>
  <c r="DK12" i="4" s="1"/>
  <c r="DK11" i="4" s="1"/>
  <c r="B14" i="4"/>
  <c r="DV15" i="4"/>
  <c r="DE15" i="4"/>
  <c r="DE14" i="4" s="1"/>
  <c r="DL15" i="4"/>
  <c r="DL14" i="4" s="1"/>
  <c r="DL13" i="4" s="1"/>
  <c r="DL12" i="4" s="1"/>
  <c r="DL11" i="4" s="1"/>
  <c r="DL10" i="4" s="1"/>
  <c r="DL9" i="4" s="1"/>
  <c r="DL8" i="4" s="1"/>
  <c r="DL7" i="4" s="1"/>
  <c r="DL6" i="4" s="1"/>
  <c r="DL5" i="4" s="1"/>
  <c r="DW15" i="4"/>
  <c r="CA15" i="4"/>
  <c r="DD21" i="4"/>
  <c r="DD20" i="4" s="1"/>
  <c r="CT21" i="4"/>
  <c r="CT20" i="4" s="1"/>
  <c r="CT19" i="4" s="1"/>
  <c r="CT18" i="4" s="1"/>
  <c r="CT17" i="4" s="1"/>
  <c r="CT16" i="4" s="1"/>
  <c r="CF15" i="4"/>
  <c r="DJ15" i="4"/>
  <c r="CU15" i="4"/>
  <c r="CU14" i="4" s="1"/>
  <c r="CU13" i="4" s="1"/>
  <c r="CU12" i="4" s="1"/>
  <c r="CU11" i="4" s="1"/>
  <c r="CU10" i="4" s="1"/>
  <c r="CU9" i="4" s="1"/>
  <c r="CU8" i="4" s="1"/>
  <c r="CY15" i="4"/>
  <c r="CY14" i="4" s="1"/>
  <c r="B15" i="4"/>
  <c r="BW16" i="4"/>
  <c r="BW15" i="4" s="1"/>
  <c r="BW14" i="4" s="1"/>
  <c r="BW13" i="4" s="1"/>
  <c r="DD16" i="4"/>
  <c r="DD15" i="4" s="1"/>
  <c r="DD14" i="4" s="1"/>
  <c r="DD13" i="4" s="1"/>
  <c r="DD12" i="4" s="1"/>
  <c r="DD11" i="4" s="1"/>
  <c r="DD10" i="4" s="1"/>
  <c r="DK16" i="4"/>
  <c r="B16" i="4"/>
  <c r="CP16" i="4"/>
  <c r="CP15" i="4" s="1"/>
  <c r="CP14" i="4" s="1"/>
  <c r="CP13" i="4" s="1"/>
  <c r="CP12" i="4" s="1"/>
  <c r="CP11" i="4" s="1"/>
  <c r="CP10" i="4" s="1"/>
  <c r="CP9" i="4" s="1"/>
  <c r="CP8" i="4" s="1"/>
  <c r="CP7" i="4" s="1"/>
  <c r="CP6" i="4" s="1"/>
  <c r="CP5" i="4" s="1"/>
  <c r="DV16" i="4"/>
  <c r="DW16" i="4"/>
  <c r="BT16" i="4"/>
  <c r="BT15" i="4" s="1"/>
  <c r="BT14" i="4" s="1"/>
  <c r="BT13" i="4" s="1"/>
  <c r="BT12" i="4" s="1"/>
  <c r="BT11" i="4" s="1"/>
  <c r="BT10" i="4" s="1"/>
  <c r="BT9" i="4" s="1"/>
  <c r="BT8" i="4" s="1"/>
  <c r="BT7" i="4" s="1"/>
  <c r="BT6" i="4" s="1"/>
  <c r="BT5" i="4" s="1"/>
  <c r="CQ17" i="4"/>
  <c r="CQ16" i="4" s="1"/>
  <c r="CQ15" i="4" s="1"/>
  <c r="CX17" i="4"/>
  <c r="CX16" i="4" s="1"/>
  <c r="CU17" i="4"/>
  <c r="BU17" i="4"/>
  <c r="BU16" i="4" s="1"/>
  <c r="BU15" i="4" s="1"/>
  <c r="BU14" i="4" s="1"/>
  <c r="BU13" i="4" s="1"/>
  <c r="BU12" i="4" s="1"/>
  <c r="BU11" i="4" s="1"/>
  <c r="BU10" i="4" s="1"/>
  <c r="BU9" i="4" s="1"/>
  <c r="B17" i="4"/>
  <c r="DV17" i="4"/>
  <c r="DW17" i="4"/>
  <c r="BR17" i="4"/>
  <c r="BR16" i="4" s="1"/>
  <c r="BR15" i="4" s="1"/>
  <c r="BR14" i="4" s="1"/>
  <c r="BR13" i="4" s="1"/>
  <c r="BY17" i="4"/>
  <c r="BY16" i="4" s="1"/>
  <c r="BY15" i="4" s="1"/>
  <c r="CF18" i="4"/>
  <c r="CF17" i="4" s="1"/>
  <c r="CC18" i="4"/>
  <c r="CC17" i="4" s="1"/>
  <c r="CC16" i="4" s="1"/>
  <c r="CC15" i="4" s="1"/>
  <c r="CC14" i="4" s="1"/>
  <c r="DJ18" i="4"/>
  <c r="DJ17" i="4" s="1"/>
  <c r="B18" i="4"/>
  <c r="DV18" i="4"/>
  <c r="DW18" i="4"/>
  <c r="CS18" i="4"/>
  <c r="CS17" i="4" s="1"/>
  <c r="CS16" i="4" s="1"/>
  <c r="CS15" i="4" s="1"/>
  <c r="CS14" i="4" s="1"/>
  <c r="CS13" i="4" s="1"/>
  <c r="CS12" i="4" s="1"/>
  <c r="CS11" i="4" s="1"/>
  <c r="CS10" i="4" s="1"/>
  <c r="CS9" i="4" s="1"/>
  <c r="CS8" i="4" s="1"/>
  <c r="CS7" i="4" s="1"/>
  <c r="CS6" i="4" s="1"/>
  <c r="DA19" i="4"/>
  <c r="DA18" i="4" s="1"/>
  <c r="DA17" i="4" s="1"/>
  <c r="DA16" i="4" s="1"/>
  <c r="DA15" i="4" s="1"/>
  <c r="DA14" i="4" s="1"/>
  <c r="DA13" i="4" s="1"/>
  <c r="DA12" i="4" s="1"/>
  <c r="CO19" i="4"/>
  <c r="CO18" i="4" s="1"/>
  <c r="CO17" i="4" s="1"/>
  <c r="CO16" i="4" s="1"/>
  <c r="CO15" i="4" s="1"/>
  <c r="CO14" i="4" s="1"/>
  <c r="CO13" i="4" s="1"/>
  <c r="CO12" i="4" s="1"/>
  <c r="CO11" i="4" s="1"/>
  <c r="CO10" i="4" s="1"/>
  <c r="CO9" i="4" s="1"/>
  <c r="CO8" i="4" s="1"/>
  <c r="CO7" i="4" s="1"/>
  <c r="CO6" i="4" s="1"/>
  <c r="CJ19" i="4"/>
  <c r="CJ18" i="4" s="1"/>
  <c r="CJ17" i="4" s="1"/>
  <c r="CJ16" i="4" s="1"/>
  <c r="CJ15" i="4" s="1"/>
  <c r="B19" i="4"/>
  <c r="DV19" i="4"/>
  <c r="CK19" i="4"/>
  <c r="CK18" i="4" s="1"/>
  <c r="CK17" i="4" s="1"/>
  <c r="CK16" i="4" s="1"/>
  <c r="CK15" i="4" s="1"/>
  <c r="CK14" i="4" s="1"/>
  <c r="CK13" i="4" s="1"/>
  <c r="CK12" i="4" s="1"/>
  <c r="CK11" i="4" s="1"/>
  <c r="CK10" i="4" s="1"/>
  <c r="CK9" i="4" s="1"/>
  <c r="CK8" i="4" s="1"/>
  <c r="CK7" i="4" s="1"/>
  <c r="CK6" i="4" s="1"/>
  <c r="CK5" i="4" s="1"/>
  <c r="DW19" i="4"/>
  <c r="BR19" i="4"/>
  <c r="BR18" i="4" s="1"/>
  <c r="CM19" i="4"/>
  <c r="CM18" i="4" s="1"/>
  <c r="CM17" i="4" s="1"/>
  <c r="CM16" i="4" s="1"/>
  <c r="CM15" i="4" s="1"/>
  <c r="CM14" i="4" s="1"/>
  <c r="CM13" i="4" s="1"/>
  <c r="CD19" i="4"/>
  <c r="CD18" i="4" s="1"/>
  <c r="CD17" i="4" s="1"/>
  <c r="CD16" i="4" s="1"/>
  <c r="CD15" i="4" s="1"/>
  <c r="CD14" i="4" s="1"/>
  <c r="CD13" i="4" s="1"/>
  <c r="CD12" i="4" s="1"/>
  <c r="CE19" i="4"/>
  <c r="CE18" i="4" s="1"/>
  <c r="CE17" i="4" s="1"/>
  <c r="CE16" i="4" s="1"/>
  <c r="CE15" i="4" s="1"/>
  <c r="CE14" i="4" s="1"/>
  <c r="CE13" i="4" s="1"/>
  <c r="CE12" i="4" s="1"/>
  <c r="CE11" i="4" s="1"/>
  <c r="CE10" i="4" s="1"/>
  <c r="CE9" i="4" s="1"/>
  <c r="CE8" i="4" s="1"/>
  <c r="CE7" i="4" s="1"/>
  <c r="CE6" i="4" s="1"/>
  <c r="BU20" i="4"/>
  <c r="BU19" i="4" s="1"/>
  <c r="DK20" i="4"/>
  <c r="DK19" i="4" s="1"/>
  <c r="DK18" i="4" s="1"/>
  <c r="B20" i="4"/>
  <c r="DV20" i="4"/>
  <c r="DW20" i="4"/>
  <c r="BT20" i="4"/>
  <c r="BT19" i="4" s="1"/>
  <c r="BT18" i="4" s="1"/>
  <c r="CB20" i="4"/>
  <c r="CB19" i="4" s="1"/>
  <c r="CB18" i="4" s="1"/>
  <c r="CB17" i="4" s="1"/>
  <c r="CB16" i="4" s="1"/>
  <c r="DM20" i="4"/>
  <c r="DM19" i="4" s="1"/>
  <c r="DM18" i="4" s="1"/>
  <c r="DM17" i="4" s="1"/>
  <c r="DM16" i="4" s="1"/>
  <c r="CX21" i="4"/>
  <c r="CX20" i="4" s="1"/>
  <c r="CX19" i="4" s="1"/>
  <c r="B21" i="4"/>
  <c r="DV21" i="4"/>
  <c r="DW21" i="4"/>
  <c r="CM21" i="4"/>
  <c r="CD21" i="4"/>
  <c r="DF21" i="4"/>
  <c r="DF20" i="4" s="1"/>
  <c r="DF19" i="4" s="1"/>
  <c r="DF18" i="4" s="1"/>
  <c r="DF17" i="4" s="1"/>
  <c r="DF16" i="4" s="1"/>
  <c r="DF15" i="4" s="1"/>
  <c r="DF14" i="4" s="1"/>
  <c r="DF13" i="4" s="1"/>
  <c r="DF12" i="4" s="1"/>
  <c r="DF11" i="4" s="1"/>
  <c r="DF10" i="4" s="1"/>
  <c r="DF9" i="4" s="1"/>
  <c r="DV22" i="4"/>
  <c r="BQ22" i="4"/>
  <c r="BQ21" i="4" s="1"/>
  <c r="BQ20" i="4" s="1"/>
  <c r="BQ19" i="4" s="1"/>
  <c r="BQ18" i="4" s="1"/>
  <c r="BQ17" i="4" s="1"/>
  <c r="BQ16" i="4" s="1"/>
  <c r="BQ15" i="4" s="1"/>
  <c r="BQ14" i="4" s="1"/>
  <c r="BQ13" i="4" s="1"/>
  <c r="BQ12" i="4" s="1"/>
  <c r="BQ11" i="4" s="1"/>
  <c r="BQ10" i="4" s="1"/>
  <c r="BQ9" i="4" s="1"/>
  <c r="BQ8" i="4" s="1"/>
  <c r="DW22" i="4"/>
  <c r="B22" i="4"/>
  <c r="L45" i="4"/>
  <c r="E44" i="4"/>
  <c r="L44" i="4" s="1"/>
  <c r="L43" i="4"/>
  <c r="E42" i="4"/>
  <c r="L42" i="4" s="1"/>
  <c r="P23" i="4"/>
  <c r="BI23" i="4"/>
  <c r="DS23" i="4"/>
  <c r="AP23" i="4"/>
  <c r="P24" i="4"/>
  <c r="BI24" i="4"/>
  <c r="DG24" i="4" s="1"/>
  <c r="DS24" i="4"/>
  <c r="AP24" i="4"/>
  <c r="BF24" i="4"/>
  <c r="P25" i="4"/>
  <c r="AK25" i="4" s="1"/>
  <c r="DS25" i="4"/>
  <c r="AP25" i="4"/>
  <c r="P26" i="4"/>
  <c r="BI26" i="4" s="1"/>
  <c r="DS26" i="4"/>
  <c r="P27" i="4"/>
  <c r="BI27" i="4" s="1"/>
  <c r="DS27" i="4"/>
  <c r="P28" i="4"/>
  <c r="BI28" i="4" s="1"/>
  <c r="P29" i="4"/>
  <c r="BI29" i="4" s="1"/>
  <c r="DS29" i="4"/>
  <c r="P30" i="4"/>
  <c r="BI30" i="4" s="1"/>
  <c r="DS30" i="4"/>
  <c r="P31" i="4"/>
  <c r="BI31" i="4" s="1"/>
  <c r="DG31" i="4" s="1"/>
  <c r="DS31" i="4"/>
  <c r="P32" i="4"/>
  <c r="BI32" i="4" s="1"/>
  <c r="DS32" i="4"/>
  <c r="P33" i="4"/>
  <c r="BI33" i="4" s="1"/>
  <c r="DS33" i="4"/>
  <c r="P34" i="4"/>
  <c r="BI34" i="4" s="1"/>
  <c r="DS34" i="4"/>
  <c r="P35" i="4"/>
  <c r="BI35" i="4" s="1"/>
  <c r="DG35" i="4" s="1"/>
  <c r="DS35" i="4"/>
  <c r="G36" i="4"/>
  <c r="N36" i="4" s="1"/>
  <c r="G37" i="4"/>
  <c r="M37" i="4"/>
  <c r="G38" i="4"/>
  <c r="M38" i="4"/>
  <c r="F39" i="4"/>
  <c r="L39" i="4"/>
  <c r="E40" i="4"/>
  <c r="L40" i="4" s="1"/>
  <c r="DR40" i="4"/>
  <c r="K41" i="4"/>
  <c r="K42" i="4"/>
  <c r="F43" i="4"/>
  <c r="K43" i="4"/>
  <c r="K44" i="4"/>
  <c r="F45" i="4"/>
  <c r="K45" i="4"/>
  <c r="A22" i="16"/>
  <c r="B22" i="16" s="1"/>
  <c r="D46" i="4"/>
  <c r="DR46" i="4" s="1"/>
  <c r="D47" i="4"/>
  <c r="DR47" i="4" s="1"/>
  <c r="E48" i="4"/>
  <c r="D48" i="4"/>
  <c r="DR48" i="4" s="1"/>
  <c r="D49" i="4"/>
  <c r="DR49" i="4" s="1"/>
  <c r="F44" i="4" l="1"/>
  <c r="F42" i="4"/>
  <c r="M42" i="4" s="1"/>
  <c r="F41" i="4"/>
  <c r="E46" i="4"/>
  <c r="F46" i="4" s="1"/>
  <c r="E49" i="4"/>
  <c r="L49" i="4" s="1"/>
  <c r="L48" i="4"/>
  <c r="E47" i="4"/>
  <c r="L47" i="4" s="1"/>
  <c r="AP35" i="4"/>
  <c r="AP34" i="4"/>
  <c r="AP33" i="4"/>
  <c r="AP32" i="4"/>
  <c r="CN32" i="4" s="1"/>
  <c r="AP31" i="4"/>
  <c r="AP30" i="4"/>
  <c r="CN30" i="4" s="1"/>
  <c r="AP29" i="4"/>
  <c r="DS28" i="4"/>
  <c r="AP27" i="4"/>
  <c r="AP26" i="4"/>
  <c r="CN26" i="4" s="1"/>
  <c r="CN25" i="4" s="1"/>
  <c r="CN24" i="4" s="1"/>
  <c r="CN23" i="4" s="1"/>
  <c r="CN22" i="4" s="1"/>
  <c r="CN21" i="4" s="1"/>
  <c r="CN20" i="4" s="1"/>
  <c r="CN19" i="4" s="1"/>
  <c r="CN18" i="4" s="1"/>
  <c r="CN17" i="4" s="1"/>
  <c r="CN16" i="4" s="1"/>
  <c r="BI25" i="4"/>
  <c r="DG23" i="4"/>
  <c r="DG22" i="4" s="1"/>
  <c r="DG21" i="4" s="1"/>
  <c r="DG20" i="4" s="1"/>
  <c r="DG19" i="4" s="1"/>
  <c r="DG18" i="4" s="1"/>
  <c r="DG17" i="4" s="1"/>
  <c r="DG16" i="4" s="1"/>
  <c r="DG15" i="4" s="1"/>
  <c r="DG14" i="4" s="1"/>
  <c r="AP28" i="4"/>
  <c r="CN28" i="4" s="1"/>
  <c r="CN27" i="4" s="1"/>
  <c r="BH23" i="4"/>
  <c r="AR23" i="4"/>
  <c r="AB23" i="4"/>
  <c r="DY23" i="4"/>
  <c r="AU23" i="4"/>
  <c r="BM23" i="4"/>
  <c r="DK23" i="4" s="1"/>
  <c r="DK22" i="4" s="1"/>
  <c r="AG23" i="4"/>
  <c r="AV23" i="4"/>
  <c r="EC23" i="4"/>
  <c r="W23" i="4"/>
  <c r="DZ23" i="4"/>
  <c r="AL23" i="4"/>
  <c r="CJ23" i="4" s="1"/>
  <c r="CJ22" i="4" s="1"/>
  <c r="BO23" i="4"/>
  <c r="BA23" i="4"/>
  <c r="DT23" i="4"/>
  <c r="AJ23" i="4"/>
  <c r="BK23" i="4"/>
  <c r="AW23" i="4"/>
  <c r="CU23" i="4" s="1"/>
  <c r="CU22" i="4" s="1"/>
  <c r="CU21" i="4" s="1"/>
  <c r="CU20" i="4" s="1"/>
  <c r="CU19" i="4" s="1"/>
  <c r="AX23" i="4"/>
  <c r="EF23" i="4"/>
  <c r="AA23" i="4"/>
  <c r="EB23" i="4"/>
  <c r="AN23" i="4"/>
  <c r="DO23" i="4"/>
  <c r="BE23" i="4"/>
  <c r="DC23" i="4" s="1"/>
  <c r="DC22" i="4" s="1"/>
  <c r="DC21" i="4" s="1"/>
  <c r="DC20" i="4" s="1"/>
  <c r="DC19" i="4" s="1"/>
  <c r="DC18" i="4" s="1"/>
  <c r="DC17" i="4" s="1"/>
  <c r="DC16" i="4" s="1"/>
  <c r="DC15" i="4" s="1"/>
  <c r="BJ23" i="4"/>
  <c r="AD23" i="4"/>
  <c r="AY23" i="4"/>
  <c r="AK23" i="4"/>
  <c r="BF23" i="4"/>
  <c r="Z23" i="4"/>
  <c r="AQ23" i="4"/>
  <c r="AC23" i="4"/>
  <c r="BL23" i="4"/>
  <c r="AF23" i="4"/>
  <c r="BC23" i="4"/>
  <c r="DA23" i="4" s="1"/>
  <c r="DA22" i="4" s="1"/>
  <c r="DA21" i="4" s="1"/>
  <c r="AO23" i="4"/>
  <c r="CM23" i="4" s="1"/>
  <c r="BB23" i="4"/>
  <c r="V23" i="4"/>
  <c r="AI23" i="4"/>
  <c r="U23" i="4"/>
  <c r="AZ23" i="4"/>
  <c r="T23" i="4"/>
  <c r="AE23" i="4"/>
  <c r="BN23" i="4"/>
  <c r="AH23" i="4"/>
  <c r="BG23" i="4"/>
  <c r="AS23" i="4"/>
  <c r="BD23" i="4"/>
  <c r="X23" i="4"/>
  <c r="AM23" i="4"/>
  <c r="CK23" i="4" s="1"/>
  <c r="CK22" i="4" s="1"/>
  <c r="CK21" i="4" s="1"/>
  <c r="Y23" i="4"/>
  <c r="AT23" i="4"/>
  <c r="EA23" i="4"/>
  <c r="S23" i="4"/>
  <c r="EE23" i="4"/>
  <c r="BH24" i="4"/>
  <c r="AR24" i="4"/>
  <c r="AB24" i="4"/>
  <c r="BZ24" i="4" s="1"/>
  <c r="DY24" i="4"/>
  <c r="AU24" i="4"/>
  <c r="BM24" i="4"/>
  <c r="AG24" i="4"/>
  <c r="CE24" i="4" s="1"/>
  <c r="AV24" i="4"/>
  <c r="EC24" i="4"/>
  <c r="W24" i="4"/>
  <c r="DZ24" i="4"/>
  <c r="AL24" i="4"/>
  <c r="BO24" i="4"/>
  <c r="BA24" i="4"/>
  <c r="DT24" i="4"/>
  <c r="AJ24" i="4"/>
  <c r="BK24" i="4"/>
  <c r="AW24" i="4"/>
  <c r="AX24" i="4"/>
  <c r="EF24" i="4"/>
  <c r="AA24" i="4"/>
  <c r="BY24" i="4" s="1"/>
  <c r="EB24" i="4"/>
  <c r="AN24" i="4"/>
  <c r="DO24" i="4"/>
  <c r="BE24" i="4"/>
  <c r="BJ24" i="4"/>
  <c r="AD24" i="4"/>
  <c r="AY24" i="4"/>
  <c r="AK24" i="4"/>
  <c r="CI24" i="4" s="1"/>
  <c r="Z24" i="4"/>
  <c r="AQ24" i="4"/>
  <c r="AC24" i="4"/>
  <c r="BL24" i="4"/>
  <c r="AF24" i="4"/>
  <c r="BC24" i="4"/>
  <c r="AO24" i="4"/>
  <c r="CM24" i="4" s="1"/>
  <c r="BB24" i="4"/>
  <c r="V24" i="4"/>
  <c r="AI24" i="4"/>
  <c r="U24" i="4"/>
  <c r="AZ24" i="4"/>
  <c r="T24" i="4"/>
  <c r="AE24" i="4"/>
  <c r="BN24" i="4"/>
  <c r="AH24" i="4"/>
  <c r="BG24" i="4"/>
  <c r="AS24" i="4"/>
  <c r="BD24" i="4"/>
  <c r="X24" i="4"/>
  <c r="AM24" i="4"/>
  <c r="CK24" i="4" s="1"/>
  <c r="Y24" i="4"/>
  <c r="AT24" i="4"/>
  <c r="EA24" i="4"/>
  <c r="S24" i="4"/>
  <c r="EE24" i="4"/>
  <c r="BA25" i="4"/>
  <c r="DT25" i="4"/>
  <c r="AJ25" i="4"/>
  <c r="BK25" i="4"/>
  <c r="AW25" i="4"/>
  <c r="AX25" i="4"/>
  <c r="EF25" i="4"/>
  <c r="AA25" i="4"/>
  <c r="EB25" i="4"/>
  <c r="AN25" i="4"/>
  <c r="CL25" i="4" s="1"/>
  <c r="DO25" i="4"/>
  <c r="BE25" i="4"/>
  <c r="BJ25" i="4"/>
  <c r="AD25" i="4"/>
  <c r="AY25" i="4"/>
  <c r="BH25" i="4"/>
  <c r="AR25" i="4"/>
  <c r="AB25" i="4"/>
  <c r="DY25" i="4"/>
  <c r="AU25" i="4"/>
  <c r="BM25" i="4"/>
  <c r="AG25" i="4"/>
  <c r="AV25" i="4"/>
  <c r="EC25" i="4"/>
  <c r="W25" i="4"/>
  <c r="BU25" i="4" s="1"/>
  <c r="DZ25" i="4"/>
  <c r="AL25" i="4"/>
  <c r="BO25" i="4"/>
  <c r="BF25" i="4"/>
  <c r="DD25" i="4" s="1"/>
  <c r="DD24" i="4" s="1"/>
  <c r="Z25" i="4"/>
  <c r="AQ25" i="4"/>
  <c r="CO25" i="4" s="1"/>
  <c r="AC25" i="4"/>
  <c r="BL25" i="4"/>
  <c r="AF25" i="4"/>
  <c r="BC25" i="4"/>
  <c r="AO25" i="4"/>
  <c r="BB25" i="4"/>
  <c r="V25" i="4"/>
  <c r="AI25" i="4"/>
  <c r="U25" i="4"/>
  <c r="AZ25" i="4"/>
  <c r="CX25" i="4" s="1"/>
  <c r="T25" i="4"/>
  <c r="AE25" i="4"/>
  <c r="BN25" i="4"/>
  <c r="AH25" i="4"/>
  <c r="BG25" i="4"/>
  <c r="AS25" i="4"/>
  <c r="BD25" i="4"/>
  <c r="X25" i="4"/>
  <c r="AM25" i="4"/>
  <c r="Y25" i="4"/>
  <c r="BW25" i="4" s="1"/>
  <c r="AT25" i="4"/>
  <c r="EA25" i="4"/>
  <c r="S25" i="4"/>
  <c r="EE25" i="4"/>
  <c r="BH26" i="4"/>
  <c r="AR26" i="4"/>
  <c r="AB26" i="4"/>
  <c r="DY26" i="4"/>
  <c r="AU26" i="4"/>
  <c r="BM26" i="4"/>
  <c r="AG26" i="4"/>
  <c r="CE26" i="4" s="1"/>
  <c r="AV26" i="4"/>
  <c r="EC26" i="4"/>
  <c r="W26" i="4"/>
  <c r="DZ26" i="4"/>
  <c r="AL26" i="4"/>
  <c r="BO26" i="4"/>
  <c r="BA26" i="4"/>
  <c r="DT26" i="4"/>
  <c r="AJ26" i="4"/>
  <c r="CH26" i="4" s="1"/>
  <c r="BK26" i="4"/>
  <c r="AW26" i="4"/>
  <c r="AX26" i="4"/>
  <c r="EF26" i="4"/>
  <c r="AA26" i="4"/>
  <c r="EB26" i="4"/>
  <c r="AN26" i="4"/>
  <c r="DO26" i="4"/>
  <c r="BE26" i="4"/>
  <c r="DC26" i="4" s="1"/>
  <c r="BJ26" i="4"/>
  <c r="AD26" i="4"/>
  <c r="AY26" i="4"/>
  <c r="AK26" i="4"/>
  <c r="BF26" i="4"/>
  <c r="DD26" i="4" s="1"/>
  <c r="Z26" i="4"/>
  <c r="AQ26" i="4"/>
  <c r="AC26" i="4"/>
  <c r="BL26" i="4"/>
  <c r="AF26" i="4"/>
  <c r="BC26" i="4"/>
  <c r="AO26" i="4"/>
  <c r="CM26" i="4" s="1"/>
  <c r="BB26" i="4"/>
  <c r="V26" i="4"/>
  <c r="AI26" i="4"/>
  <c r="U26" i="4"/>
  <c r="AZ26" i="4"/>
  <c r="T26" i="4"/>
  <c r="AE26" i="4"/>
  <c r="BN26" i="4"/>
  <c r="AH26" i="4"/>
  <c r="BG26" i="4"/>
  <c r="AS26" i="4"/>
  <c r="BD26" i="4"/>
  <c r="X26" i="4"/>
  <c r="AM26" i="4"/>
  <c r="CK26" i="4" s="1"/>
  <c r="Y26" i="4"/>
  <c r="AT26" i="4"/>
  <c r="EA26" i="4"/>
  <c r="S26" i="4"/>
  <c r="EE26" i="4"/>
  <c r="BH27" i="4"/>
  <c r="AR27" i="4"/>
  <c r="AB27" i="4"/>
  <c r="DY27" i="4"/>
  <c r="AU27" i="4"/>
  <c r="BM27" i="4"/>
  <c r="AG27" i="4"/>
  <c r="CE27" i="4" s="1"/>
  <c r="AV27" i="4"/>
  <c r="EC27" i="4"/>
  <c r="W27" i="4"/>
  <c r="DZ27" i="4"/>
  <c r="AL27" i="4"/>
  <c r="BO27" i="4"/>
  <c r="BA27" i="4"/>
  <c r="DT27" i="4"/>
  <c r="AJ27" i="4"/>
  <c r="BK27" i="4"/>
  <c r="AW27" i="4"/>
  <c r="AX27" i="4"/>
  <c r="EF27" i="4"/>
  <c r="AA27" i="4"/>
  <c r="BY27" i="4" s="1"/>
  <c r="EB27" i="4"/>
  <c r="AN27" i="4"/>
  <c r="CL27" i="4" s="1"/>
  <c r="DO27" i="4"/>
  <c r="BE27" i="4"/>
  <c r="BJ27" i="4"/>
  <c r="DH27" i="4" s="1"/>
  <c r="AD27" i="4"/>
  <c r="AY27" i="4"/>
  <c r="AK27" i="4"/>
  <c r="BF27" i="4"/>
  <c r="Z27" i="4"/>
  <c r="AQ27" i="4"/>
  <c r="AC27" i="4"/>
  <c r="BL27" i="4"/>
  <c r="DJ27" i="4" s="1"/>
  <c r="AF27" i="4"/>
  <c r="BC27" i="4"/>
  <c r="AO27" i="4"/>
  <c r="BB27" i="4"/>
  <c r="V27" i="4"/>
  <c r="AI27" i="4"/>
  <c r="CG27" i="4" s="1"/>
  <c r="U27" i="4"/>
  <c r="AZ27" i="4"/>
  <c r="T27" i="4"/>
  <c r="AE27" i="4"/>
  <c r="BN27" i="4"/>
  <c r="AH27" i="4"/>
  <c r="BG27" i="4"/>
  <c r="AS27" i="4"/>
  <c r="BD27" i="4"/>
  <c r="X27" i="4"/>
  <c r="AM27" i="4"/>
  <c r="Y27" i="4"/>
  <c r="AT27" i="4"/>
  <c r="EA27" i="4"/>
  <c r="S27" i="4"/>
  <c r="EE27" i="4"/>
  <c r="BH28" i="4"/>
  <c r="AR28" i="4"/>
  <c r="AB28" i="4"/>
  <c r="DY28" i="4"/>
  <c r="AU28" i="4"/>
  <c r="BM28" i="4"/>
  <c r="DK28" i="4" s="1"/>
  <c r="AG28" i="4"/>
  <c r="AV28" i="4"/>
  <c r="EC28" i="4"/>
  <c r="W28" i="4"/>
  <c r="DZ28" i="4"/>
  <c r="AL28" i="4"/>
  <c r="BO28" i="4"/>
  <c r="BA28" i="4"/>
  <c r="DT28" i="4"/>
  <c r="AJ28" i="4"/>
  <c r="BK28" i="4"/>
  <c r="AW28" i="4"/>
  <c r="AX28" i="4"/>
  <c r="EF28" i="4"/>
  <c r="AA28" i="4"/>
  <c r="EB28" i="4"/>
  <c r="AN28" i="4"/>
  <c r="DO28" i="4"/>
  <c r="BE28" i="4"/>
  <c r="BJ28" i="4"/>
  <c r="AD28" i="4"/>
  <c r="AY28" i="4"/>
  <c r="AK28" i="4"/>
  <c r="BF28" i="4"/>
  <c r="Z28" i="4"/>
  <c r="AQ28" i="4"/>
  <c r="AC28" i="4"/>
  <c r="BL28" i="4"/>
  <c r="AF28" i="4"/>
  <c r="BC28" i="4"/>
  <c r="AO28" i="4"/>
  <c r="BB28" i="4"/>
  <c r="CZ28" i="4" s="1"/>
  <c r="V28" i="4"/>
  <c r="AI28" i="4"/>
  <c r="U28" i="4"/>
  <c r="AZ28" i="4"/>
  <c r="T28" i="4"/>
  <c r="AE28" i="4"/>
  <c r="CC28" i="4" s="1"/>
  <c r="BN28" i="4"/>
  <c r="AH28" i="4"/>
  <c r="CF28" i="4" s="1"/>
  <c r="BG28" i="4"/>
  <c r="AS28" i="4"/>
  <c r="CQ28" i="4" s="1"/>
  <c r="BD28" i="4"/>
  <c r="X28" i="4"/>
  <c r="AM28" i="4"/>
  <c r="Y28" i="4"/>
  <c r="AT28" i="4"/>
  <c r="EA28" i="4"/>
  <c r="S28" i="4"/>
  <c r="EE28" i="4"/>
  <c r="BH29" i="4"/>
  <c r="AR29" i="4"/>
  <c r="AB29" i="4"/>
  <c r="DY29" i="4"/>
  <c r="AU29" i="4"/>
  <c r="BM29" i="4"/>
  <c r="AG29" i="4"/>
  <c r="AV29" i="4"/>
  <c r="EC29" i="4"/>
  <c r="W29" i="4"/>
  <c r="DZ29" i="4"/>
  <c r="AL29" i="4"/>
  <c r="BO29" i="4"/>
  <c r="BA29" i="4"/>
  <c r="DT29" i="4"/>
  <c r="AJ29" i="4"/>
  <c r="BK29" i="4"/>
  <c r="AW29" i="4"/>
  <c r="AX29" i="4"/>
  <c r="CV29" i="4" s="1"/>
  <c r="EF29" i="4"/>
  <c r="AA29" i="4"/>
  <c r="EB29" i="4"/>
  <c r="AN29" i="4"/>
  <c r="DO29" i="4"/>
  <c r="BE29" i="4"/>
  <c r="BJ29" i="4"/>
  <c r="DH29" i="4" s="1"/>
  <c r="AD29" i="4"/>
  <c r="CB29" i="4" s="1"/>
  <c r="AY29" i="4"/>
  <c r="AK29" i="4"/>
  <c r="DG30" i="4"/>
  <c r="DG29" i="4" s="1"/>
  <c r="DG28" i="4" s="1"/>
  <c r="DG27" i="4" s="1"/>
  <c r="DG26" i="4" s="1"/>
  <c r="BF29" i="4"/>
  <c r="Z29" i="4"/>
  <c r="BX29" i="4" s="1"/>
  <c r="AQ29" i="4"/>
  <c r="AC29" i="4"/>
  <c r="CA29" i="4" s="1"/>
  <c r="BL29" i="4"/>
  <c r="DJ29" i="4" s="1"/>
  <c r="AF29" i="4"/>
  <c r="BC29" i="4"/>
  <c r="AO29" i="4"/>
  <c r="BB29" i="4"/>
  <c r="V29" i="4"/>
  <c r="AI29" i="4"/>
  <c r="U29" i="4"/>
  <c r="BS29" i="4" s="1"/>
  <c r="AZ29" i="4"/>
  <c r="T29" i="4"/>
  <c r="AE29" i="4"/>
  <c r="BN29" i="4"/>
  <c r="AH29" i="4"/>
  <c r="BG29" i="4"/>
  <c r="AS29" i="4"/>
  <c r="BD29" i="4"/>
  <c r="X29" i="4"/>
  <c r="AM29" i="4"/>
  <c r="Y29" i="4"/>
  <c r="AT29" i="4"/>
  <c r="EA29" i="4"/>
  <c r="S29" i="4"/>
  <c r="EE29" i="4"/>
  <c r="BH30" i="4"/>
  <c r="AR30" i="4"/>
  <c r="AB30" i="4"/>
  <c r="DY30" i="4"/>
  <c r="AU30" i="4"/>
  <c r="BM30" i="4"/>
  <c r="AG30" i="4"/>
  <c r="AV30" i="4"/>
  <c r="EC30" i="4"/>
  <c r="W30" i="4"/>
  <c r="DZ30" i="4"/>
  <c r="AL30" i="4"/>
  <c r="BO30" i="4"/>
  <c r="BA30" i="4"/>
  <c r="DT30" i="4"/>
  <c r="AJ30" i="4"/>
  <c r="BK30" i="4"/>
  <c r="DI30" i="4" s="1"/>
  <c r="AW30" i="4"/>
  <c r="CU30" i="4" s="1"/>
  <c r="AX30" i="4"/>
  <c r="EF30" i="4"/>
  <c r="AA30" i="4"/>
  <c r="EB30" i="4"/>
  <c r="AN30" i="4"/>
  <c r="DO30" i="4"/>
  <c r="BE30" i="4"/>
  <c r="BJ30" i="4"/>
  <c r="DH30" i="4" s="1"/>
  <c r="AD30" i="4"/>
  <c r="AY30" i="4"/>
  <c r="AK30" i="4"/>
  <c r="BF30" i="4"/>
  <c r="Z30" i="4"/>
  <c r="AQ30" i="4"/>
  <c r="AC30" i="4"/>
  <c r="BL30" i="4"/>
  <c r="AF30" i="4"/>
  <c r="BC30" i="4"/>
  <c r="DA30" i="4" s="1"/>
  <c r="AO30" i="4"/>
  <c r="BB30" i="4"/>
  <c r="V30" i="4"/>
  <c r="AI30" i="4"/>
  <c r="U30" i="4"/>
  <c r="AZ30" i="4"/>
  <c r="CX30" i="4" s="1"/>
  <c r="T30" i="4"/>
  <c r="AE30" i="4"/>
  <c r="BN30" i="4"/>
  <c r="AH30" i="4"/>
  <c r="BG30" i="4"/>
  <c r="AS30" i="4"/>
  <c r="BD30" i="4"/>
  <c r="X30" i="4"/>
  <c r="AM30" i="4"/>
  <c r="CK30" i="4" s="1"/>
  <c r="Y30" i="4"/>
  <c r="AT30" i="4"/>
  <c r="EA30" i="4"/>
  <c r="S30" i="4"/>
  <c r="EE30" i="4"/>
  <c r="BH31" i="4"/>
  <c r="AR31" i="4"/>
  <c r="AB31" i="4"/>
  <c r="DY31" i="4"/>
  <c r="AU31" i="4"/>
  <c r="BM31" i="4"/>
  <c r="AG31" i="4"/>
  <c r="AV31" i="4"/>
  <c r="EC31" i="4"/>
  <c r="W31" i="4"/>
  <c r="DZ31" i="4"/>
  <c r="AL31" i="4"/>
  <c r="BO31" i="4"/>
  <c r="BA31" i="4"/>
  <c r="DT31" i="4"/>
  <c r="AJ31" i="4"/>
  <c r="BK31" i="4"/>
  <c r="AW31" i="4"/>
  <c r="AX31" i="4"/>
  <c r="EF31" i="4"/>
  <c r="AA31" i="4"/>
  <c r="EB31" i="4"/>
  <c r="AN31" i="4"/>
  <c r="DO31" i="4"/>
  <c r="BE31" i="4"/>
  <c r="BJ31" i="4"/>
  <c r="DH31" i="4" s="1"/>
  <c r="AD31" i="4"/>
  <c r="AY31" i="4"/>
  <c r="AK31" i="4"/>
  <c r="BF31" i="4"/>
  <c r="Z31" i="4"/>
  <c r="AQ31" i="4"/>
  <c r="AC31" i="4"/>
  <c r="BL31" i="4"/>
  <c r="DJ31" i="4" s="1"/>
  <c r="AF31" i="4"/>
  <c r="BC31" i="4"/>
  <c r="AO31" i="4"/>
  <c r="CM31" i="4" s="1"/>
  <c r="BB31" i="4"/>
  <c r="V31" i="4"/>
  <c r="BT31" i="4" s="1"/>
  <c r="AI31" i="4"/>
  <c r="U31" i="4"/>
  <c r="AZ31" i="4"/>
  <c r="T31" i="4"/>
  <c r="AE31" i="4"/>
  <c r="BN31" i="4"/>
  <c r="DL31" i="4" s="1"/>
  <c r="AH31" i="4"/>
  <c r="CF31" i="4" s="1"/>
  <c r="BG31" i="4"/>
  <c r="AS31" i="4"/>
  <c r="BD31" i="4"/>
  <c r="X31" i="4"/>
  <c r="AM31" i="4"/>
  <c r="Y31" i="4"/>
  <c r="AT31" i="4"/>
  <c r="EA31" i="4"/>
  <c r="S31" i="4"/>
  <c r="EE31" i="4"/>
  <c r="BH32" i="4"/>
  <c r="AR32" i="4"/>
  <c r="AB32" i="4"/>
  <c r="DY32" i="4"/>
  <c r="AU32" i="4"/>
  <c r="BM32" i="4"/>
  <c r="AG32" i="4"/>
  <c r="AV32" i="4"/>
  <c r="EC32" i="4"/>
  <c r="W32" i="4"/>
  <c r="BU32" i="4" s="1"/>
  <c r="DZ32" i="4"/>
  <c r="AL32" i="4"/>
  <c r="BO32" i="4"/>
  <c r="BA32" i="4"/>
  <c r="DT32" i="4"/>
  <c r="AJ32" i="4"/>
  <c r="BK32" i="4"/>
  <c r="AW32" i="4"/>
  <c r="AX32" i="4"/>
  <c r="EF32" i="4"/>
  <c r="AA32" i="4"/>
  <c r="EB32" i="4"/>
  <c r="AN32" i="4"/>
  <c r="DO32" i="4"/>
  <c r="BE32" i="4"/>
  <c r="BJ32" i="4"/>
  <c r="AD32" i="4"/>
  <c r="AY32" i="4"/>
  <c r="AK32" i="4"/>
  <c r="BF32" i="4"/>
  <c r="Z32" i="4"/>
  <c r="BX32" i="4" s="1"/>
  <c r="AQ32" i="4"/>
  <c r="AC32" i="4"/>
  <c r="BL32" i="4"/>
  <c r="AF32" i="4"/>
  <c r="CD32" i="4" s="1"/>
  <c r="BC32" i="4"/>
  <c r="AO32" i="4"/>
  <c r="CM32" i="4" s="1"/>
  <c r="BB32" i="4"/>
  <c r="V32" i="4"/>
  <c r="AI32" i="4"/>
  <c r="U32" i="4"/>
  <c r="AZ32" i="4"/>
  <c r="T32" i="4"/>
  <c r="AE32" i="4"/>
  <c r="BN32" i="4"/>
  <c r="AH32" i="4"/>
  <c r="CF32" i="4" s="1"/>
  <c r="BG32" i="4"/>
  <c r="AS32" i="4"/>
  <c r="CQ32" i="4" s="1"/>
  <c r="BD32" i="4"/>
  <c r="X32" i="4"/>
  <c r="AM32" i="4"/>
  <c r="Y32" i="4"/>
  <c r="AT32" i="4"/>
  <c r="EA32" i="4"/>
  <c r="S32" i="4"/>
  <c r="EE32" i="4"/>
  <c r="BH33" i="4"/>
  <c r="AR33" i="4"/>
  <c r="AB33" i="4"/>
  <c r="DY33" i="4"/>
  <c r="AU33" i="4"/>
  <c r="BM33" i="4"/>
  <c r="AG33" i="4"/>
  <c r="AV33" i="4"/>
  <c r="EC33" i="4"/>
  <c r="W33" i="4"/>
  <c r="DZ33" i="4"/>
  <c r="AL33" i="4"/>
  <c r="BO33" i="4"/>
  <c r="BA33" i="4"/>
  <c r="DT33" i="4"/>
  <c r="AJ33" i="4"/>
  <c r="CH33" i="4" s="1"/>
  <c r="BK33" i="4"/>
  <c r="DI33" i="4" s="1"/>
  <c r="AW33" i="4"/>
  <c r="AX33" i="4"/>
  <c r="EF33" i="4"/>
  <c r="AA33" i="4"/>
  <c r="BY33" i="4" s="1"/>
  <c r="EB33" i="4"/>
  <c r="AN33" i="4"/>
  <c r="DO33" i="4"/>
  <c r="BE33" i="4"/>
  <c r="BJ33" i="4"/>
  <c r="AD33" i="4"/>
  <c r="CB33" i="4" s="1"/>
  <c r="AY33" i="4"/>
  <c r="AK33" i="4"/>
  <c r="DG34" i="4"/>
  <c r="DG33" i="4" s="1"/>
  <c r="DG32" i="4" s="1"/>
  <c r="BF33" i="4"/>
  <c r="Z33" i="4"/>
  <c r="BX33" i="4" s="1"/>
  <c r="AQ33" i="4"/>
  <c r="AC33" i="4"/>
  <c r="BL33" i="4"/>
  <c r="AF33" i="4"/>
  <c r="BC33" i="4"/>
  <c r="AO33" i="4"/>
  <c r="BB33" i="4"/>
  <c r="V33" i="4"/>
  <c r="AI33" i="4"/>
  <c r="U33" i="4"/>
  <c r="AZ33" i="4"/>
  <c r="T33" i="4"/>
  <c r="AE33" i="4"/>
  <c r="CC33" i="4" s="1"/>
  <c r="BN33" i="4"/>
  <c r="AH33" i="4"/>
  <c r="BG33" i="4"/>
  <c r="AS33" i="4"/>
  <c r="CQ33" i="4" s="1"/>
  <c r="BD33" i="4"/>
  <c r="X33" i="4"/>
  <c r="AM33" i="4"/>
  <c r="Y33" i="4"/>
  <c r="AT33" i="4"/>
  <c r="EA33" i="4"/>
  <c r="S33" i="4"/>
  <c r="EE33" i="4"/>
  <c r="BH34" i="4"/>
  <c r="AR34" i="4"/>
  <c r="AB34" i="4"/>
  <c r="DY34" i="4"/>
  <c r="AU34" i="4"/>
  <c r="CS34" i="4" s="1"/>
  <c r="BM34" i="4"/>
  <c r="AG34" i="4"/>
  <c r="AV34" i="4"/>
  <c r="CT34" i="4" s="1"/>
  <c r="EC34" i="4"/>
  <c r="W34" i="4"/>
  <c r="BU34" i="4" s="1"/>
  <c r="DZ34" i="4"/>
  <c r="AL34" i="4"/>
  <c r="BO34" i="4"/>
  <c r="BA34" i="4"/>
  <c r="DT34" i="4"/>
  <c r="AJ34" i="4"/>
  <c r="BK34" i="4"/>
  <c r="DI34" i="4" s="1"/>
  <c r="AW34" i="4"/>
  <c r="AX34" i="4"/>
  <c r="EF34" i="4"/>
  <c r="AA34" i="4"/>
  <c r="EB34" i="4"/>
  <c r="AN34" i="4"/>
  <c r="DO34" i="4"/>
  <c r="BE34" i="4"/>
  <c r="BJ34" i="4"/>
  <c r="AD34" i="4"/>
  <c r="AY34" i="4"/>
  <c r="AK34" i="4"/>
  <c r="BF34" i="4"/>
  <c r="Z34" i="4"/>
  <c r="AQ34" i="4"/>
  <c r="AC34" i="4"/>
  <c r="BL34" i="4"/>
  <c r="AF34" i="4"/>
  <c r="BC34" i="4"/>
  <c r="AO34" i="4"/>
  <c r="BB34" i="4"/>
  <c r="V34" i="4"/>
  <c r="AI34" i="4"/>
  <c r="U34" i="4"/>
  <c r="AZ34" i="4"/>
  <c r="T34" i="4"/>
  <c r="AE34" i="4"/>
  <c r="BN34" i="4"/>
  <c r="AH34" i="4"/>
  <c r="BG34" i="4"/>
  <c r="AS34" i="4"/>
  <c r="BD34" i="4"/>
  <c r="DB34" i="4" s="1"/>
  <c r="X34" i="4"/>
  <c r="AM34" i="4"/>
  <c r="CK34" i="4" s="1"/>
  <c r="Y34" i="4"/>
  <c r="AT34" i="4"/>
  <c r="EA34" i="4"/>
  <c r="S34" i="4"/>
  <c r="EE34" i="4"/>
  <c r="BH35" i="4"/>
  <c r="AR35" i="4"/>
  <c r="AB35" i="4"/>
  <c r="DY35" i="4"/>
  <c r="AU35" i="4"/>
  <c r="BM35" i="4"/>
  <c r="AG35" i="4"/>
  <c r="AV35" i="4"/>
  <c r="EC35" i="4"/>
  <c r="W35" i="4"/>
  <c r="DZ35" i="4"/>
  <c r="AL35" i="4"/>
  <c r="BO35" i="4"/>
  <c r="BA35" i="4"/>
  <c r="DT35" i="4"/>
  <c r="AJ35" i="4"/>
  <c r="BK35" i="4"/>
  <c r="DI35" i="4" s="1"/>
  <c r="AW35" i="4"/>
  <c r="AX35" i="4"/>
  <c r="EF35" i="4"/>
  <c r="AA35" i="4"/>
  <c r="EB35" i="4"/>
  <c r="AN35" i="4"/>
  <c r="DO35" i="4"/>
  <c r="BE35" i="4"/>
  <c r="BJ35" i="4"/>
  <c r="AD35" i="4"/>
  <c r="AY35" i="4"/>
  <c r="AK35" i="4"/>
  <c r="BF35" i="4"/>
  <c r="Z35" i="4"/>
  <c r="AQ35" i="4"/>
  <c r="AC35" i="4"/>
  <c r="BL35" i="4"/>
  <c r="AF35" i="4"/>
  <c r="CD35" i="4" s="1"/>
  <c r="BC35" i="4"/>
  <c r="AO35" i="4"/>
  <c r="BB35" i="4"/>
  <c r="CZ35" i="4" s="1"/>
  <c r="V35" i="4"/>
  <c r="BT35" i="4" s="1"/>
  <c r="AI35" i="4"/>
  <c r="U35" i="4"/>
  <c r="AZ35" i="4"/>
  <c r="T35" i="4"/>
  <c r="AE35" i="4"/>
  <c r="CC35" i="4" s="1"/>
  <c r="BN35" i="4"/>
  <c r="AH35" i="4"/>
  <c r="BG35" i="4"/>
  <c r="DE35" i="4" s="1"/>
  <c r="AS35" i="4"/>
  <c r="BD35" i="4"/>
  <c r="X35" i="4"/>
  <c r="AM35" i="4"/>
  <c r="Y35" i="4"/>
  <c r="AT35" i="4"/>
  <c r="EA35" i="4"/>
  <c r="S35" i="4"/>
  <c r="H36" i="4"/>
  <c r="O36" i="4" s="1"/>
  <c r="H37" i="4"/>
  <c r="N37" i="4"/>
  <c r="H38" i="4"/>
  <c r="N38" i="4"/>
  <c r="G39" i="4"/>
  <c r="N39" i="4" s="1"/>
  <c r="M39" i="4"/>
  <c r="F40" i="4"/>
  <c r="M40" i="4" s="1"/>
  <c r="G41" i="4"/>
  <c r="M41" i="4"/>
  <c r="G42" i="4"/>
  <c r="G43" i="4"/>
  <c r="M43" i="4"/>
  <c r="G44" i="4"/>
  <c r="M44" i="4"/>
  <c r="G45" i="4"/>
  <c r="M45" i="4"/>
  <c r="AX22" i="16"/>
  <c r="AV22" i="16"/>
  <c r="AT22" i="16"/>
  <c r="AR22" i="16"/>
  <c r="AP22" i="16"/>
  <c r="AN22" i="16"/>
  <c r="AL22" i="16"/>
  <c r="AJ22" i="16"/>
  <c r="AH22" i="16"/>
  <c r="AF22" i="16"/>
  <c r="AD22" i="16"/>
  <c r="AB22" i="16"/>
  <c r="Z22" i="16"/>
  <c r="X22" i="16"/>
  <c r="V22" i="16"/>
  <c r="T22" i="16"/>
  <c r="R22" i="16"/>
  <c r="P22" i="16"/>
  <c r="N22" i="16"/>
  <c r="L22" i="16"/>
  <c r="J22" i="16"/>
  <c r="H22" i="16"/>
  <c r="F22" i="16"/>
  <c r="D22" i="16"/>
  <c r="AW22" i="16"/>
  <c r="AU22" i="16"/>
  <c r="AS22" i="16"/>
  <c r="AQ22" i="16"/>
  <c r="AO22" i="16"/>
  <c r="AM22" i="16"/>
  <c r="AK22" i="16"/>
  <c r="AI22" i="16"/>
  <c r="AG22" i="16"/>
  <c r="AE22" i="16"/>
  <c r="AC22" i="16"/>
  <c r="AA22" i="16"/>
  <c r="Y22" i="16"/>
  <c r="W22" i="16"/>
  <c r="U22" i="16"/>
  <c r="S22" i="16"/>
  <c r="Q22" i="16"/>
  <c r="O22" i="16"/>
  <c r="M22" i="16"/>
  <c r="K22" i="16"/>
  <c r="I22" i="16"/>
  <c r="G22" i="16"/>
  <c r="E22" i="16"/>
  <c r="C22" i="16"/>
  <c r="L46" i="4"/>
  <c r="K46" i="4"/>
  <c r="F47" i="4"/>
  <c r="K47" i="4"/>
  <c r="F48" i="4"/>
  <c r="K48" i="4"/>
  <c r="F49" i="4"/>
  <c r="K49" i="4"/>
  <c r="D50" i="4"/>
  <c r="DR50" i="4" s="1"/>
  <c r="CN29" i="4" l="1"/>
  <c r="CN31" i="4"/>
  <c r="DG25" i="4"/>
  <c r="DP33" i="4"/>
  <c r="DQ33" i="4" s="1"/>
  <c r="DP32" i="4"/>
  <c r="DQ32" i="4" s="1"/>
  <c r="DP31" i="4"/>
  <c r="DQ31" i="4" s="1"/>
  <c r="DP29" i="4"/>
  <c r="DQ29" i="4" s="1"/>
  <c r="DP24" i="4"/>
  <c r="DQ24" i="4" s="1"/>
  <c r="DP23" i="4"/>
  <c r="DQ23" i="4" s="1"/>
  <c r="E50" i="4"/>
  <c r="F50" i="4" s="1"/>
  <c r="DP34" i="4"/>
  <c r="DQ34" i="4" s="1"/>
  <c r="DP30" i="4"/>
  <c r="DQ30" i="4" s="1"/>
  <c r="DP28" i="4"/>
  <c r="DQ28" i="4" s="1"/>
  <c r="DP26" i="4"/>
  <c r="DQ26" i="4" s="1"/>
  <c r="DP25" i="4"/>
  <c r="DQ25" i="4" s="1"/>
  <c r="DP27" i="4"/>
  <c r="DQ27" i="4" s="1"/>
  <c r="DV23" i="4"/>
  <c r="DW23" i="4"/>
  <c r="CI23" i="4"/>
  <c r="CI22" i="4" s="1"/>
  <c r="CI21" i="4" s="1"/>
  <c r="CI20" i="4" s="1"/>
  <c r="CI19" i="4" s="1"/>
  <c r="CI18" i="4" s="1"/>
  <c r="CI17" i="4" s="1"/>
  <c r="CI16" i="4" s="1"/>
  <c r="CI15" i="4" s="1"/>
  <c r="CI14" i="4" s="1"/>
  <c r="CI13" i="4" s="1"/>
  <c r="CI12" i="4" s="1"/>
  <c r="CI11" i="4" s="1"/>
  <c r="CI10" i="4" s="1"/>
  <c r="BY23" i="4"/>
  <c r="BY22" i="4" s="1"/>
  <c r="BY21" i="4" s="1"/>
  <c r="BY20" i="4" s="1"/>
  <c r="CE23" i="4"/>
  <c r="CE22" i="4" s="1"/>
  <c r="CE21" i="4" s="1"/>
  <c r="BZ23" i="4"/>
  <c r="BZ22" i="4" s="1"/>
  <c r="BZ21" i="4" s="1"/>
  <c r="BZ20" i="4" s="1"/>
  <c r="BZ19" i="4" s="1"/>
  <c r="BZ18" i="4" s="1"/>
  <c r="BZ17" i="4" s="1"/>
  <c r="BZ16" i="4" s="1"/>
  <c r="BZ15" i="4" s="1"/>
  <c r="BZ14" i="4" s="1"/>
  <c r="BZ13" i="4" s="1"/>
  <c r="BZ12" i="4" s="1"/>
  <c r="BZ11" i="4" s="1"/>
  <c r="BZ10" i="4" s="1"/>
  <c r="BZ9" i="4" s="1"/>
  <c r="BZ8" i="4" s="1"/>
  <c r="BZ7" i="4" s="1"/>
  <c r="BZ6" i="4" s="1"/>
  <c r="BZ5" i="4" s="1"/>
  <c r="DD23" i="4"/>
  <c r="B23" i="4"/>
  <c r="CL26" i="4"/>
  <c r="BY26" i="4"/>
  <c r="BY25" i="4" s="1"/>
  <c r="CK25" i="4"/>
  <c r="CM25" i="4"/>
  <c r="BW24" i="4"/>
  <c r="BW23" i="4" s="1"/>
  <c r="BW22" i="4" s="1"/>
  <c r="BW21" i="4" s="1"/>
  <c r="BW20" i="4" s="1"/>
  <c r="BW19" i="4" s="1"/>
  <c r="CX24" i="4"/>
  <c r="CX23" i="4" s="1"/>
  <c r="CO24" i="4"/>
  <c r="CO23" i="4" s="1"/>
  <c r="CO22" i="4" s="1"/>
  <c r="CL24" i="4"/>
  <c r="CL23" i="4" s="1"/>
  <c r="CL22" i="4" s="1"/>
  <c r="CL21" i="4" s="1"/>
  <c r="CL20" i="4" s="1"/>
  <c r="CL19" i="4" s="1"/>
  <c r="CL18" i="4" s="1"/>
  <c r="CL17" i="4" s="1"/>
  <c r="CL16" i="4" s="1"/>
  <c r="CL15" i="4" s="1"/>
  <c r="CL14" i="4" s="1"/>
  <c r="CL13" i="4" s="1"/>
  <c r="CH25" i="4"/>
  <c r="CH24" i="4" s="1"/>
  <c r="CH23" i="4" s="1"/>
  <c r="CH22" i="4" s="1"/>
  <c r="CH21" i="4" s="1"/>
  <c r="CH20" i="4" s="1"/>
  <c r="CH19" i="4" s="1"/>
  <c r="CH18" i="4" s="1"/>
  <c r="CH17" i="4" s="1"/>
  <c r="CH16" i="4" s="1"/>
  <c r="CH15" i="4" s="1"/>
  <c r="CH14" i="4" s="1"/>
  <c r="CH13" i="4" s="1"/>
  <c r="CH12" i="4" s="1"/>
  <c r="DV24" i="4"/>
  <c r="DW24" i="4"/>
  <c r="BU24" i="4"/>
  <c r="BU23" i="4" s="1"/>
  <c r="BU22" i="4" s="1"/>
  <c r="B24" i="4"/>
  <c r="BQ25" i="4"/>
  <c r="BQ24" i="4" s="1"/>
  <c r="BQ23" i="4" s="1"/>
  <c r="DV25" i="4"/>
  <c r="DW25" i="4"/>
  <c r="CE25" i="4"/>
  <c r="B25" i="4"/>
  <c r="DC25" i="4"/>
  <c r="DC24" i="4" s="1"/>
  <c r="CG26" i="4"/>
  <c r="CG25" i="4" s="1"/>
  <c r="CG24" i="4" s="1"/>
  <c r="CG23" i="4" s="1"/>
  <c r="CG22" i="4" s="1"/>
  <c r="CG21" i="4" s="1"/>
  <c r="CG20" i="4" s="1"/>
  <c r="CG19" i="4" s="1"/>
  <c r="CG18" i="4" s="1"/>
  <c r="CG17" i="4" s="1"/>
  <c r="CG16" i="4" s="1"/>
  <c r="CG15" i="4" s="1"/>
  <c r="CG14" i="4" s="1"/>
  <c r="CG13" i="4" s="1"/>
  <c r="CG12" i="4" s="1"/>
  <c r="CG11" i="4" s="1"/>
  <c r="CG10" i="4" s="1"/>
  <c r="CG9" i="4" s="1"/>
  <c r="DJ26" i="4"/>
  <c r="DJ25" i="4" s="1"/>
  <c r="DJ24" i="4" s="1"/>
  <c r="DJ23" i="4" s="1"/>
  <c r="DJ22" i="4" s="1"/>
  <c r="DJ21" i="4" s="1"/>
  <c r="DJ20" i="4" s="1"/>
  <c r="DJ28" i="4"/>
  <c r="CB28" i="4"/>
  <c r="CB27" i="4" s="1"/>
  <c r="CB26" i="4" s="1"/>
  <c r="CB25" i="4" s="1"/>
  <c r="CB24" i="4" s="1"/>
  <c r="CB23" i="4" s="1"/>
  <c r="CB22" i="4" s="1"/>
  <c r="CV28" i="4"/>
  <c r="CV27" i="4" s="1"/>
  <c r="CV26" i="4" s="1"/>
  <c r="CV25" i="4" s="1"/>
  <c r="CV24" i="4" s="1"/>
  <c r="CV23" i="4" s="1"/>
  <c r="CV22" i="4" s="1"/>
  <c r="CV21" i="4" s="1"/>
  <c r="CV20" i="4" s="1"/>
  <c r="CV19" i="4" s="1"/>
  <c r="CV18" i="4" s="1"/>
  <c r="CV17" i="4" s="1"/>
  <c r="CV16" i="4" s="1"/>
  <c r="CV15" i="4" s="1"/>
  <c r="CV14" i="4" s="1"/>
  <c r="CV13" i="4" s="1"/>
  <c r="DV26" i="4"/>
  <c r="DW26" i="4"/>
  <c r="DH26" i="4"/>
  <c r="DH25" i="4" s="1"/>
  <c r="DH24" i="4" s="1"/>
  <c r="DH23" i="4" s="1"/>
  <c r="DH22" i="4" s="1"/>
  <c r="DH21" i="4" s="1"/>
  <c r="DH20" i="4" s="1"/>
  <c r="DH19" i="4" s="1"/>
  <c r="DH18" i="4" s="1"/>
  <c r="DH17" i="4" s="1"/>
  <c r="DH16" i="4" s="1"/>
  <c r="DH15" i="4" s="1"/>
  <c r="DH14" i="4" s="1"/>
  <c r="DH13" i="4" s="1"/>
  <c r="DH12" i="4" s="1"/>
  <c r="DH11" i="4" s="1"/>
  <c r="DH10" i="4" s="1"/>
  <c r="DH9" i="4" s="1"/>
  <c r="DH8" i="4" s="1"/>
  <c r="DH7" i="4" s="1"/>
  <c r="DH6" i="4" s="1"/>
  <c r="DH5" i="4" s="1"/>
  <c r="B26" i="4"/>
  <c r="DV27" i="4"/>
  <c r="DW27" i="4"/>
  <c r="BR27" i="4"/>
  <c r="BR26" i="4" s="1"/>
  <c r="BR25" i="4" s="1"/>
  <c r="BR24" i="4" s="1"/>
  <c r="BR23" i="4" s="1"/>
  <c r="BR22" i="4" s="1"/>
  <c r="BR21" i="4" s="1"/>
  <c r="BR20" i="4" s="1"/>
  <c r="CQ27" i="4"/>
  <c r="CQ26" i="4" s="1"/>
  <c r="CQ25" i="4" s="1"/>
  <c r="CQ24" i="4" s="1"/>
  <c r="CQ23" i="4" s="1"/>
  <c r="CQ22" i="4" s="1"/>
  <c r="CQ21" i="4" s="1"/>
  <c r="CQ20" i="4" s="1"/>
  <c r="CQ19" i="4" s="1"/>
  <c r="CF27" i="4"/>
  <c r="CF26" i="4" s="1"/>
  <c r="CF25" i="4" s="1"/>
  <c r="CF24" i="4" s="1"/>
  <c r="CF23" i="4" s="1"/>
  <c r="CF22" i="4" s="1"/>
  <c r="CF21" i="4" s="1"/>
  <c r="CF20" i="4" s="1"/>
  <c r="CC27" i="4"/>
  <c r="CC26" i="4" s="1"/>
  <c r="CC25" i="4" s="1"/>
  <c r="CC24" i="4" s="1"/>
  <c r="CC23" i="4" s="1"/>
  <c r="CC22" i="4" s="1"/>
  <c r="CC21" i="4" s="1"/>
  <c r="CC20" i="4" s="1"/>
  <c r="CZ27" i="4"/>
  <c r="CZ26" i="4" s="1"/>
  <c r="CZ25" i="4" s="1"/>
  <c r="CZ24" i="4" s="1"/>
  <c r="CZ23" i="4" s="1"/>
  <c r="CZ22" i="4" s="1"/>
  <c r="CZ21" i="4" s="1"/>
  <c r="CZ20" i="4" s="1"/>
  <c r="CZ19" i="4" s="1"/>
  <c r="CZ18" i="4" s="1"/>
  <c r="CZ17" i="4" s="1"/>
  <c r="CZ16" i="4" s="1"/>
  <c r="CZ15" i="4" s="1"/>
  <c r="CZ14" i="4" s="1"/>
  <c r="CZ13" i="4" s="1"/>
  <c r="CZ12" i="4" s="1"/>
  <c r="CZ11" i="4" s="1"/>
  <c r="CZ10" i="4" s="1"/>
  <c r="DK27" i="4"/>
  <c r="DK26" i="4" s="1"/>
  <c r="DK25" i="4" s="1"/>
  <c r="DK24" i="4" s="1"/>
  <c r="B27" i="4"/>
  <c r="CX29" i="4"/>
  <c r="CX28" i="4" s="1"/>
  <c r="CX27" i="4" s="1"/>
  <c r="CX26" i="4" s="1"/>
  <c r="DA29" i="4"/>
  <c r="DA28" i="4" s="1"/>
  <c r="DA27" i="4" s="1"/>
  <c r="DA26" i="4" s="1"/>
  <c r="DA25" i="4" s="1"/>
  <c r="DA24" i="4" s="1"/>
  <c r="DI29" i="4"/>
  <c r="DI28" i="4" s="1"/>
  <c r="DI27" i="4" s="1"/>
  <c r="DI26" i="4" s="1"/>
  <c r="DI25" i="4" s="1"/>
  <c r="DI24" i="4" s="1"/>
  <c r="DI23" i="4" s="1"/>
  <c r="DI22" i="4" s="1"/>
  <c r="DI21" i="4" s="1"/>
  <c r="DI20" i="4" s="1"/>
  <c r="DI19" i="4" s="1"/>
  <c r="DI18" i="4" s="1"/>
  <c r="DI17" i="4" s="1"/>
  <c r="DI16" i="4" s="1"/>
  <c r="DI15" i="4" s="1"/>
  <c r="DI14" i="4" s="1"/>
  <c r="DI13" i="4" s="1"/>
  <c r="DI12" i="4" s="1"/>
  <c r="DI11" i="4" s="1"/>
  <c r="DI10" i="4" s="1"/>
  <c r="DI9" i="4" s="1"/>
  <c r="DI8" i="4" s="1"/>
  <c r="DV28" i="4"/>
  <c r="DW28" i="4"/>
  <c r="BS28" i="4"/>
  <c r="BS27" i="4" s="1"/>
  <c r="BS26" i="4" s="1"/>
  <c r="BS25" i="4" s="1"/>
  <c r="BS24" i="4" s="1"/>
  <c r="BS23" i="4" s="1"/>
  <c r="BS22" i="4" s="1"/>
  <c r="BS21" i="4" s="1"/>
  <c r="BS20" i="4" s="1"/>
  <c r="BS19" i="4" s="1"/>
  <c r="BS18" i="4" s="1"/>
  <c r="BS17" i="4" s="1"/>
  <c r="BS16" i="4" s="1"/>
  <c r="BS15" i="4" s="1"/>
  <c r="BS14" i="4" s="1"/>
  <c r="BS13" i="4" s="1"/>
  <c r="BS12" i="4" s="1"/>
  <c r="BS11" i="4" s="1"/>
  <c r="BS10" i="4" s="1"/>
  <c r="BS9" i="4" s="1"/>
  <c r="BS8" i="4" s="1"/>
  <c r="BS7" i="4" s="1"/>
  <c r="BS6" i="4" s="1"/>
  <c r="BS5" i="4" s="1"/>
  <c r="CA28" i="4"/>
  <c r="CA27" i="4" s="1"/>
  <c r="CA26" i="4" s="1"/>
  <c r="CA25" i="4" s="1"/>
  <c r="CA24" i="4" s="1"/>
  <c r="CA23" i="4" s="1"/>
  <c r="CA22" i="4" s="1"/>
  <c r="CA21" i="4" s="1"/>
  <c r="CA20" i="4" s="1"/>
  <c r="CA19" i="4" s="1"/>
  <c r="CA18" i="4" s="1"/>
  <c r="CA17" i="4" s="1"/>
  <c r="BX28" i="4"/>
  <c r="BX27" i="4" s="1"/>
  <c r="BX26" i="4" s="1"/>
  <c r="BX25" i="4" s="1"/>
  <c r="BX24" i="4" s="1"/>
  <c r="BX23" i="4" s="1"/>
  <c r="BX22" i="4" s="1"/>
  <c r="BX21" i="4" s="1"/>
  <c r="BX20" i="4" s="1"/>
  <c r="BX19" i="4" s="1"/>
  <c r="BX18" i="4" s="1"/>
  <c r="BX17" i="4" s="1"/>
  <c r="BX16" i="4" s="1"/>
  <c r="BX15" i="4" s="1"/>
  <c r="BX14" i="4" s="1"/>
  <c r="DH28" i="4"/>
  <c r="B28" i="4"/>
  <c r="DV29" i="4"/>
  <c r="CK29" i="4"/>
  <c r="CK28" i="4" s="1"/>
  <c r="CK27" i="4" s="1"/>
  <c r="DW29" i="4"/>
  <c r="CU29" i="4"/>
  <c r="CU28" i="4" s="1"/>
  <c r="CU27" i="4" s="1"/>
  <c r="CU26" i="4" s="1"/>
  <c r="CU25" i="4" s="1"/>
  <c r="CU24" i="4" s="1"/>
  <c r="B29" i="4"/>
  <c r="DV30" i="4"/>
  <c r="DL30" i="4"/>
  <c r="DL29" i="4" s="1"/>
  <c r="DL28" i="4" s="1"/>
  <c r="DL27" i="4" s="1"/>
  <c r="DL26" i="4" s="1"/>
  <c r="DL25" i="4" s="1"/>
  <c r="DL24" i="4" s="1"/>
  <c r="DL23" i="4" s="1"/>
  <c r="DL22" i="4" s="1"/>
  <c r="DL21" i="4" s="1"/>
  <c r="DL20" i="4" s="1"/>
  <c r="DL19" i="4" s="1"/>
  <c r="DL18" i="4" s="1"/>
  <c r="DL17" i="4" s="1"/>
  <c r="DW30" i="4"/>
  <c r="BT30" i="4"/>
  <c r="BT29" i="4" s="1"/>
  <c r="BT28" i="4" s="1"/>
  <c r="BT27" i="4" s="1"/>
  <c r="BT26" i="4" s="1"/>
  <c r="BT25" i="4" s="1"/>
  <c r="BT24" i="4" s="1"/>
  <c r="BT23" i="4" s="1"/>
  <c r="BT22" i="4" s="1"/>
  <c r="CM30" i="4"/>
  <c r="CM29" i="4" s="1"/>
  <c r="CM28" i="4" s="1"/>
  <c r="CM27" i="4" s="1"/>
  <c r="B30" i="4"/>
  <c r="CF30" i="4"/>
  <c r="CF29" i="4" s="1"/>
  <c r="DJ30" i="4"/>
  <c r="CQ31" i="4"/>
  <c r="CQ30" i="4" s="1"/>
  <c r="CQ29" i="4" s="1"/>
  <c r="BU31" i="4"/>
  <c r="BU30" i="4" s="1"/>
  <c r="BU29" i="4" s="1"/>
  <c r="BU28" i="4" s="1"/>
  <c r="BU27" i="4" s="1"/>
  <c r="BU26" i="4" s="1"/>
  <c r="B31" i="4"/>
  <c r="DV31" i="4"/>
  <c r="DW31" i="4"/>
  <c r="CD31" i="4"/>
  <c r="CD30" i="4" s="1"/>
  <c r="CD29" i="4" s="1"/>
  <c r="CD28" i="4" s="1"/>
  <c r="CD27" i="4" s="1"/>
  <c r="CD26" i="4" s="1"/>
  <c r="CD25" i="4" s="1"/>
  <c r="CD24" i="4" s="1"/>
  <c r="CD23" i="4" s="1"/>
  <c r="BX31" i="4"/>
  <c r="BX30" i="4" s="1"/>
  <c r="DV32" i="4"/>
  <c r="DW32" i="4"/>
  <c r="CB32" i="4"/>
  <c r="CB31" i="4" s="1"/>
  <c r="CB30" i="4" s="1"/>
  <c r="BY32" i="4"/>
  <c r="BY31" i="4" s="1"/>
  <c r="BY30" i="4" s="1"/>
  <c r="BY29" i="4" s="1"/>
  <c r="BY28" i="4" s="1"/>
  <c r="DI32" i="4"/>
  <c r="DI31" i="4" s="1"/>
  <c r="BU33" i="4"/>
  <c r="CT33" i="4"/>
  <c r="CT32" i="4" s="1"/>
  <c r="CT31" i="4" s="1"/>
  <c r="CT30" i="4" s="1"/>
  <c r="CT29" i="4" s="1"/>
  <c r="CT28" i="4" s="1"/>
  <c r="CT27" i="4" s="1"/>
  <c r="CT26" i="4" s="1"/>
  <c r="CT25" i="4" s="1"/>
  <c r="CT24" i="4" s="1"/>
  <c r="CT23" i="4" s="1"/>
  <c r="CC32" i="4"/>
  <c r="CC31" i="4" s="1"/>
  <c r="CC30" i="4" s="1"/>
  <c r="CC29" i="4" s="1"/>
  <c r="CH32" i="4"/>
  <c r="CH31" i="4" s="1"/>
  <c r="CH30" i="4" s="1"/>
  <c r="CH29" i="4" s="1"/>
  <c r="CH28" i="4" s="1"/>
  <c r="CH27" i="4" s="1"/>
  <c r="B32" i="4"/>
  <c r="DV33" i="4"/>
  <c r="CK33" i="4"/>
  <c r="CK32" i="4" s="1"/>
  <c r="CK31" i="4" s="1"/>
  <c r="DB33" i="4"/>
  <c r="DB32" i="4" s="1"/>
  <c r="DB31" i="4" s="1"/>
  <c r="DB30" i="4" s="1"/>
  <c r="DB29" i="4" s="1"/>
  <c r="DB28" i="4" s="1"/>
  <c r="DB27" i="4" s="1"/>
  <c r="DB26" i="4" s="1"/>
  <c r="DB25" i="4" s="1"/>
  <c r="DB24" i="4" s="1"/>
  <c r="DB23" i="4" s="1"/>
  <c r="DB22" i="4" s="1"/>
  <c r="DB21" i="4" s="1"/>
  <c r="DB20" i="4" s="1"/>
  <c r="DB19" i="4" s="1"/>
  <c r="DB18" i="4" s="1"/>
  <c r="DB17" i="4" s="1"/>
  <c r="DB16" i="4" s="1"/>
  <c r="DB15" i="4" s="1"/>
  <c r="DB14" i="4" s="1"/>
  <c r="DB13" i="4" s="1"/>
  <c r="DB12" i="4" s="1"/>
  <c r="DB11" i="4" s="1"/>
  <c r="DB10" i="4" s="1"/>
  <c r="DB9" i="4" s="1"/>
  <c r="DB8" i="4" s="1"/>
  <c r="DB7" i="4" s="1"/>
  <c r="DB6" i="4" s="1"/>
  <c r="DB5" i="4" s="1"/>
  <c r="DW33" i="4"/>
  <c r="B33" i="4"/>
  <c r="CS33" i="4"/>
  <c r="CS32" i="4" s="1"/>
  <c r="CS31" i="4" s="1"/>
  <c r="CS30" i="4" s="1"/>
  <c r="CS29" i="4" s="1"/>
  <c r="CS28" i="4" s="1"/>
  <c r="CS27" i="4" s="1"/>
  <c r="CS26" i="4" s="1"/>
  <c r="CS25" i="4" s="1"/>
  <c r="CS24" i="4" s="1"/>
  <c r="CS23" i="4" s="1"/>
  <c r="CS22" i="4" s="1"/>
  <c r="CS21" i="4" s="1"/>
  <c r="CS20" i="4" s="1"/>
  <c r="BQ34" i="4"/>
  <c r="BQ33" i="4" s="1"/>
  <c r="BQ32" i="4" s="1"/>
  <c r="BQ31" i="4" s="1"/>
  <c r="BQ30" i="4" s="1"/>
  <c r="BQ29" i="4" s="1"/>
  <c r="BQ28" i="4" s="1"/>
  <c r="BQ27" i="4" s="1"/>
  <c r="BQ26" i="4" s="1"/>
  <c r="DV34" i="4"/>
  <c r="DE34" i="4"/>
  <c r="DE33" i="4" s="1"/>
  <c r="DE32" i="4" s="1"/>
  <c r="DE31" i="4" s="1"/>
  <c r="DE30" i="4" s="1"/>
  <c r="DE29" i="4" s="1"/>
  <c r="DE28" i="4" s="1"/>
  <c r="DE27" i="4" s="1"/>
  <c r="DE26" i="4" s="1"/>
  <c r="DE25" i="4" s="1"/>
  <c r="DE24" i="4" s="1"/>
  <c r="DE23" i="4" s="1"/>
  <c r="DE22" i="4" s="1"/>
  <c r="DE21" i="4" s="1"/>
  <c r="DE20" i="4" s="1"/>
  <c r="DE19" i="4" s="1"/>
  <c r="DE18" i="4" s="1"/>
  <c r="DE17" i="4" s="1"/>
  <c r="DW34" i="4"/>
  <c r="BT34" i="4"/>
  <c r="BT33" i="4" s="1"/>
  <c r="BT32" i="4" s="1"/>
  <c r="CD34" i="4"/>
  <c r="CD33" i="4" s="1"/>
  <c r="CC34" i="4"/>
  <c r="CZ34" i="4"/>
  <c r="CZ33" i="4" s="1"/>
  <c r="CZ32" i="4" s="1"/>
  <c r="CZ31" i="4" s="1"/>
  <c r="CZ30" i="4" s="1"/>
  <c r="CZ29" i="4" s="1"/>
  <c r="B34" i="4"/>
  <c r="DV35" i="4"/>
  <c r="DW35" i="4"/>
  <c r="B35" i="4"/>
  <c r="I36" i="4"/>
  <c r="Q36" i="4" s="1"/>
  <c r="I37" i="4"/>
  <c r="Q37" i="4" s="1"/>
  <c r="O37" i="4"/>
  <c r="I38" i="4"/>
  <c r="Q38" i="4" s="1"/>
  <c r="O38" i="4"/>
  <c r="H39" i="4"/>
  <c r="O39" i="4"/>
  <c r="G40" i="4"/>
  <c r="H41" i="4"/>
  <c r="N41" i="4"/>
  <c r="H42" i="4"/>
  <c r="N42" i="4"/>
  <c r="H43" i="4"/>
  <c r="N43" i="4"/>
  <c r="H44" i="4"/>
  <c r="N44" i="4"/>
  <c r="H45" i="4"/>
  <c r="N45" i="4"/>
  <c r="G46" i="4"/>
  <c r="M46" i="4"/>
  <c r="G47" i="4"/>
  <c r="M47" i="4"/>
  <c r="G48" i="4"/>
  <c r="M48" i="4"/>
  <c r="G49" i="4"/>
  <c r="M49" i="4"/>
  <c r="L50" i="4"/>
  <c r="K50" i="4"/>
  <c r="D51" i="4"/>
  <c r="DR51" i="4" s="1"/>
  <c r="P36" i="4" l="1"/>
  <c r="EE35" i="4" s="1"/>
  <c r="P37" i="4"/>
  <c r="BI37" i="4" s="1"/>
  <c r="DG37" i="4" s="1"/>
  <c r="DS37" i="4"/>
  <c r="P38" i="4"/>
  <c r="BI38" i="4" s="1"/>
  <c r="I39" i="4"/>
  <c r="Q39" i="4" s="1"/>
  <c r="H40" i="4"/>
  <c r="O40" i="4" s="1"/>
  <c r="N40" i="4"/>
  <c r="I41" i="4"/>
  <c r="Q41" i="4" s="1"/>
  <c r="O41" i="4"/>
  <c r="I42" i="4"/>
  <c r="Q42" i="4" s="1"/>
  <c r="O42" i="4"/>
  <c r="I43" i="4"/>
  <c r="Q43" i="4" s="1"/>
  <c r="O43" i="4"/>
  <c r="I44" i="4"/>
  <c r="Q44" i="4" s="1"/>
  <c r="O44" i="4"/>
  <c r="I45" i="4"/>
  <c r="Q45" i="4" s="1"/>
  <c r="O45" i="4"/>
  <c r="H46" i="4"/>
  <c r="N46" i="4"/>
  <c r="H47" i="4"/>
  <c r="N47" i="4"/>
  <c r="H48" i="4"/>
  <c r="N48" i="4"/>
  <c r="H49" i="4"/>
  <c r="N49" i="4"/>
  <c r="E51" i="4"/>
  <c r="L51" i="4" s="1"/>
  <c r="G50" i="4"/>
  <c r="M50" i="4"/>
  <c r="K51" i="4"/>
  <c r="D52" i="4"/>
  <c r="DR52" i="4" s="1"/>
  <c r="DS38" i="4" l="1"/>
  <c r="AP37" i="4"/>
  <c r="E52" i="4"/>
  <c r="AP38" i="4"/>
  <c r="EE36" i="4"/>
  <c r="AP36" i="4"/>
  <c r="CN36" i="4" s="1"/>
  <c r="CN35" i="4" s="1"/>
  <c r="CN34" i="4" s="1"/>
  <c r="CN33" i="4" s="1"/>
  <c r="BM36" i="4"/>
  <c r="AG36" i="4"/>
  <c r="BL36" i="4"/>
  <c r="AF36" i="4"/>
  <c r="CD36" i="4" s="1"/>
  <c r="BC36" i="4"/>
  <c r="W36" i="4"/>
  <c r="BB36" i="4"/>
  <c r="EC36" i="4"/>
  <c r="AS36" i="4"/>
  <c r="T36" i="4"/>
  <c r="AR36" i="4"/>
  <c r="BO36" i="4"/>
  <c r="AI36" i="4"/>
  <c r="CG36" i="4" s="1"/>
  <c r="CG35" i="4" s="1"/>
  <c r="CG34" i="4" s="1"/>
  <c r="CG33" i="4" s="1"/>
  <c r="CG32" i="4" s="1"/>
  <c r="CG31" i="4" s="1"/>
  <c r="CG30" i="4" s="1"/>
  <c r="CG29" i="4" s="1"/>
  <c r="CG28" i="4" s="1"/>
  <c r="BN36" i="4"/>
  <c r="AH36" i="4"/>
  <c r="BE36" i="4"/>
  <c r="Y36" i="4"/>
  <c r="BD36" i="4"/>
  <c r="EF36" i="4"/>
  <c r="AU36" i="4"/>
  <c r="CS36" i="4" s="1"/>
  <c r="CS35" i="4" s="1"/>
  <c r="X36" i="4"/>
  <c r="AT36" i="4"/>
  <c r="DO36" i="4"/>
  <c r="AK36" i="4"/>
  <c r="DT36" i="4"/>
  <c r="AJ36" i="4"/>
  <c r="AA36" i="4"/>
  <c r="BF36" i="4"/>
  <c r="V36" i="4"/>
  <c r="AW36" i="4"/>
  <c r="AB36" i="4"/>
  <c r="AV36" i="4"/>
  <c r="DS36" i="4"/>
  <c r="AM36" i="4"/>
  <c r="DZ36" i="4"/>
  <c r="AL36" i="4"/>
  <c r="BI36" i="4"/>
  <c r="DG36" i="4" s="1"/>
  <c r="AC36" i="4"/>
  <c r="BH36" i="4"/>
  <c r="Z36" i="4"/>
  <c r="BX36" i="4" s="1"/>
  <c r="BX35" i="4" s="1"/>
  <c r="BX34" i="4" s="1"/>
  <c r="AY36" i="4"/>
  <c r="S36" i="4"/>
  <c r="AX36" i="4"/>
  <c r="CV36" i="4" s="1"/>
  <c r="CV35" i="4" s="1"/>
  <c r="CV34" i="4" s="1"/>
  <c r="CV33" i="4" s="1"/>
  <c r="CV32" i="4" s="1"/>
  <c r="CV31" i="4" s="1"/>
  <c r="CV30" i="4" s="1"/>
  <c r="DY36" i="4"/>
  <c r="AO36" i="4"/>
  <c r="EB36" i="4"/>
  <c r="AN36" i="4"/>
  <c r="BK36" i="4"/>
  <c r="DI36" i="4" s="1"/>
  <c r="AE36" i="4"/>
  <c r="BJ36" i="4"/>
  <c r="AD36" i="4"/>
  <c r="BA36" i="4"/>
  <c r="U36" i="4"/>
  <c r="AZ36" i="4"/>
  <c r="EA36" i="4"/>
  <c r="AQ36" i="4"/>
  <c r="BG36" i="4"/>
  <c r="BH37" i="4"/>
  <c r="AR37" i="4"/>
  <c r="AB37" i="4"/>
  <c r="DY37" i="4"/>
  <c r="AU37" i="4"/>
  <c r="BM37" i="4"/>
  <c r="AG37" i="4"/>
  <c r="CE37" i="4" s="1"/>
  <c r="AV37" i="4"/>
  <c r="EC37" i="4"/>
  <c r="W37" i="4"/>
  <c r="DZ37" i="4"/>
  <c r="AL37" i="4"/>
  <c r="BO37" i="4"/>
  <c r="BA37" i="4"/>
  <c r="DT37" i="4"/>
  <c r="AJ37" i="4"/>
  <c r="BK37" i="4"/>
  <c r="AW37" i="4"/>
  <c r="CU37" i="4" s="1"/>
  <c r="AX37" i="4"/>
  <c r="CV37" i="4" s="1"/>
  <c r="EF37" i="4"/>
  <c r="AA37" i="4"/>
  <c r="EB37" i="4"/>
  <c r="AN37" i="4"/>
  <c r="DO37" i="4"/>
  <c r="BE37" i="4"/>
  <c r="BJ37" i="4"/>
  <c r="AD37" i="4"/>
  <c r="AY37" i="4"/>
  <c r="AK37" i="4"/>
  <c r="BF37" i="4"/>
  <c r="Z37" i="4"/>
  <c r="AQ37" i="4"/>
  <c r="AC37" i="4"/>
  <c r="BL37" i="4"/>
  <c r="AF37" i="4"/>
  <c r="BC37" i="4"/>
  <c r="DA37" i="4" s="1"/>
  <c r="AO37" i="4"/>
  <c r="BB37" i="4"/>
  <c r="V37" i="4"/>
  <c r="BT37" i="4" s="1"/>
  <c r="AI37" i="4"/>
  <c r="U37" i="4"/>
  <c r="AZ37" i="4"/>
  <c r="T37" i="4"/>
  <c r="AE37" i="4"/>
  <c r="BN37" i="4"/>
  <c r="AH37" i="4"/>
  <c r="BG37" i="4"/>
  <c r="AS37" i="4"/>
  <c r="BD37" i="4"/>
  <c r="X37" i="4"/>
  <c r="AM37" i="4"/>
  <c r="Y37" i="4"/>
  <c r="BW37" i="4" s="1"/>
  <c r="AT37" i="4"/>
  <c r="EA37" i="4"/>
  <c r="S37" i="4"/>
  <c r="EE37" i="4"/>
  <c r="BH38" i="4"/>
  <c r="AR38" i="4"/>
  <c r="AB38" i="4"/>
  <c r="DY38" i="4"/>
  <c r="AU38" i="4"/>
  <c r="BM38" i="4"/>
  <c r="AG38" i="4"/>
  <c r="AV38" i="4"/>
  <c r="EC38" i="4"/>
  <c r="W38" i="4"/>
  <c r="DZ38" i="4"/>
  <c r="AL38" i="4"/>
  <c r="BO38" i="4"/>
  <c r="BA38" i="4"/>
  <c r="CY38" i="4" s="1"/>
  <c r="DT38" i="4"/>
  <c r="AJ38" i="4"/>
  <c r="BK38" i="4"/>
  <c r="AW38" i="4"/>
  <c r="CU38" i="4" s="1"/>
  <c r="AX38" i="4"/>
  <c r="CV38" i="4" s="1"/>
  <c r="EF38" i="4"/>
  <c r="AA38" i="4"/>
  <c r="EB38" i="4"/>
  <c r="AN38" i="4"/>
  <c r="CL38" i="4" s="1"/>
  <c r="DO38" i="4"/>
  <c r="BE38" i="4"/>
  <c r="BJ38" i="4"/>
  <c r="AD38" i="4"/>
  <c r="AY38" i="4"/>
  <c r="AK38" i="4"/>
  <c r="BF38" i="4"/>
  <c r="Z38" i="4"/>
  <c r="BX38" i="4" s="1"/>
  <c r="AQ38" i="4"/>
  <c r="AC38" i="4"/>
  <c r="BL38" i="4"/>
  <c r="AF38" i="4"/>
  <c r="BC38" i="4"/>
  <c r="AO38" i="4"/>
  <c r="BB38" i="4"/>
  <c r="CZ38" i="4" s="1"/>
  <c r="V38" i="4"/>
  <c r="AI38" i="4"/>
  <c r="U38" i="4"/>
  <c r="AZ38" i="4"/>
  <c r="T38" i="4"/>
  <c r="AE38" i="4"/>
  <c r="BN38" i="4"/>
  <c r="AH38" i="4"/>
  <c r="BG38" i="4"/>
  <c r="AS38" i="4"/>
  <c r="BD38" i="4"/>
  <c r="X38" i="4"/>
  <c r="AM38" i="4"/>
  <c r="Y38" i="4"/>
  <c r="AT38" i="4"/>
  <c r="EA38" i="4"/>
  <c r="S38" i="4"/>
  <c r="P39" i="4"/>
  <c r="EE38" i="4" s="1"/>
  <c r="I40" i="4"/>
  <c r="Q40" i="4" s="1"/>
  <c r="P41" i="4"/>
  <c r="P42" i="4"/>
  <c r="BI42" i="4" s="1"/>
  <c r="P43" i="4"/>
  <c r="BI43" i="4" s="1"/>
  <c r="DG43" i="4" s="1"/>
  <c r="P44" i="4"/>
  <c r="BI44" i="4" s="1"/>
  <c r="P45" i="4"/>
  <c r="BI45" i="4" s="1"/>
  <c r="I46" i="4"/>
  <c r="Q46" i="4" s="1"/>
  <c r="O46" i="4"/>
  <c r="I47" i="4"/>
  <c r="Q47" i="4" s="1"/>
  <c r="O47" i="4"/>
  <c r="I48" i="4"/>
  <c r="Q48" i="4" s="1"/>
  <c r="O48" i="4"/>
  <c r="I49" i="4"/>
  <c r="Q49" i="4" s="1"/>
  <c r="O49" i="4"/>
  <c r="L52" i="4"/>
  <c r="F51" i="4"/>
  <c r="G51" i="4" s="1"/>
  <c r="H50" i="4"/>
  <c r="N50" i="4"/>
  <c r="F52" i="4"/>
  <c r="K52" i="4"/>
  <c r="D53" i="4"/>
  <c r="DR53" i="4" s="1"/>
  <c r="DS45" i="4" l="1"/>
  <c r="DS44" i="4"/>
  <c r="DS43" i="4"/>
  <c r="DS42" i="4"/>
  <c r="E53" i="4"/>
  <c r="M51" i="4"/>
  <c r="P49" i="4"/>
  <c r="AP45" i="4"/>
  <c r="CN45" i="4" s="1"/>
  <c r="CN44" i="4" s="1"/>
  <c r="AP44" i="4"/>
  <c r="AP43" i="4"/>
  <c r="AP42" i="4"/>
  <c r="DN38" i="4"/>
  <c r="DP37" i="4"/>
  <c r="DQ37" i="4" s="1"/>
  <c r="DN37" i="4"/>
  <c r="DP36" i="4"/>
  <c r="DQ36" i="4" s="1"/>
  <c r="DN36" i="4"/>
  <c r="DP35" i="4"/>
  <c r="DQ35" i="4" s="1"/>
  <c r="B36" i="4"/>
  <c r="DV36" i="4"/>
  <c r="CU36" i="4"/>
  <c r="CU35" i="4" s="1"/>
  <c r="CU34" i="4" s="1"/>
  <c r="CU33" i="4" s="1"/>
  <c r="CU32" i="4" s="1"/>
  <c r="CU31" i="4" s="1"/>
  <c r="DW36" i="4"/>
  <c r="CE36" i="4"/>
  <c r="CE35" i="4" s="1"/>
  <c r="CE34" i="4" s="1"/>
  <c r="CE33" i="4" s="1"/>
  <c r="CE32" i="4" s="1"/>
  <c r="CE31" i="4" s="1"/>
  <c r="CE30" i="4" s="1"/>
  <c r="CE29" i="4" s="1"/>
  <c r="CE28" i="4" s="1"/>
  <c r="BT36" i="4"/>
  <c r="BW36" i="4"/>
  <c r="BW35" i="4" s="1"/>
  <c r="BW34" i="4" s="1"/>
  <c r="BW33" i="4" s="1"/>
  <c r="BW32" i="4" s="1"/>
  <c r="BW31" i="4" s="1"/>
  <c r="BW30" i="4" s="1"/>
  <c r="BW29" i="4" s="1"/>
  <c r="BW28" i="4" s="1"/>
  <c r="BW27" i="4" s="1"/>
  <c r="BW26" i="4" s="1"/>
  <c r="DA36" i="4"/>
  <c r="DA35" i="4" s="1"/>
  <c r="DA34" i="4" s="1"/>
  <c r="DA33" i="4" s="1"/>
  <c r="DA32" i="4" s="1"/>
  <c r="DA31" i="4" s="1"/>
  <c r="DV37" i="4"/>
  <c r="DW37" i="4"/>
  <c r="BX37" i="4"/>
  <c r="CL37" i="4"/>
  <c r="CL36" i="4" s="1"/>
  <c r="CL35" i="4" s="1"/>
  <c r="CL34" i="4" s="1"/>
  <c r="CL33" i="4" s="1"/>
  <c r="CL32" i="4" s="1"/>
  <c r="CL31" i="4" s="1"/>
  <c r="CL30" i="4" s="1"/>
  <c r="CL29" i="4" s="1"/>
  <c r="CL28" i="4" s="1"/>
  <c r="CZ37" i="4"/>
  <c r="CZ36" i="4" s="1"/>
  <c r="CY37" i="4"/>
  <c r="CY36" i="4" s="1"/>
  <c r="CY35" i="4" s="1"/>
  <c r="CY34" i="4" s="1"/>
  <c r="CY33" i="4" s="1"/>
  <c r="CY32" i="4" s="1"/>
  <c r="CY31" i="4" s="1"/>
  <c r="CY30" i="4" s="1"/>
  <c r="CY29" i="4" s="1"/>
  <c r="CY28" i="4" s="1"/>
  <c r="CY27" i="4" s="1"/>
  <c r="CY26" i="4" s="1"/>
  <c r="CY25" i="4" s="1"/>
  <c r="CY24" i="4" s="1"/>
  <c r="CY23" i="4" s="1"/>
  <c r="CY22" i="4" s="1"/>
  <c r="CY21" i="4" s="1"/>
  <c r="CY20" i="4" s="1"/>
  <c r="CY19" i="4" s="1"/>
  <c r="CY18" i="4" s="1"/>
  <c r="B37" i="4"/>
  <c r="B38" i="4"/>
  <c r="DV38" i="4"/>
  <c r="DW38" i="4"/>
  <c r="BR38" i="4"/>
  <c r="BR37" i="4" s="1"/>
  <c r="BR36" i="4" s="1"/>
  <c r="BR35" i="4" s="1"/>
  <c r="BR34" i="4" s="1"/>
  <c r="BR33" i="4" s="1"/>
  <c r="BR32" i="4" s="1"/>
  <c r="BR31" i="4" s="1"/>
  <c r="BR30" i="4" s="1"/>
  <c r="BR29" i="4" s="1"/>
  <c r="BR28" i="4" s="1"/>
  <c r="EF39" i="4"/>
  <c r="AX39" i="4"/>
  <c r="BM39" i="4"/>
  <c r="AN39" i="4"/>
  <c r="CL39" i="4" s="1"/>
  <c r="BN39" i="4"/>
  <c r="AO39" i="4"/>
  <c r="DY39" i="4"/>
  <c r="BL39" i="4"/>
  <c r="U39" i="4"/>
  <c r="BA39" i="4"/>
  <c r="BG39" i="4"/>
  <c r="AA39" i="4"/>
  <c r="AL39" i="4"/>
  <c r="Z39" i="4"/>
  <c r="BK39" i="4"/>
  <c r="AE39" i="4"/>
  <c r="AT39" i="4"/>
  <c r="CR39" i="4" s="1"/>
  <c r="CR38" i="4" s="1"/>
  <c r="CR37" i="4" s="1"/>
  <c r="CR36" i="4" s="1"/>
  <c r="CR35" i="4" s="1"/>
  <c r="CR34" i="4" s="1"/>
  <c r="CR33" i="4" s="1"/>
  <c r="CR32" i="4" s="1"/>
  <c r="CR31" i="4" s="1"/>
  <c r="CR30" i="4" s="1"/>
  <c r="CR29" i="4" s="1"/>
  <c r="CR28" i="4" s="1"/>
  <c r="CR27" i="4" s="1"/>
  <c r="CR26" i="4" s="1"/>
  <c r="CR25" i="4" s="1"/>
  <c r="CR24" i="4" s="1"/>
  <c r="CR23" i="4" s="1"/>
  <c r="CR22" i="4" s="1"/>
  <c r="CR21" i="4" s="1"/>
  <c r="CR20" i="4" s="1"/>
  <c r="CR19" i="4" s="1"/>
  <c r="CR18" i="4" s="1"/>
  <c r="CR17" i="4" s="1"/>
  <c r="CR16" i="4" s="1"/>
  <c r="CR15" i="4" s="1"/>
  <c r="CR14" i="4" s="1"/>
  <c r="CR13" i="4" s="1"/>
  <c r="CR12" i="4" s="1"/>
  <c r="CR11" i="4" s="1"/>
  <c r="CR10" i="4" s="1"/>
  <c r="CR9" i="4" s="1"/>
  <c r="CR8" i="4" s="1"/>
  <c r="CR7" i="4" s="1"/>
  <c r="CR6" i="4" s="1"/>
  <c r="CR5" i="4" s="1"/>
  <c r="T39" i="4"/>
  <c r="AH39" i="4"/>
  <c r="DZ39" i="4"/>
  <c r="AS39" i="4"/>
  <c r="BO39" i="4"/>
  <c r="AI39" i="4"/>
  <c r="BB39" i="4"/>
  <c r="AB39" i="4"/>
  <c r="DS39" i="4"/>
  <c r="AM39" i="4"/>
  <c r="BJ39" i="4"/>
  <c r="AJ39" i="4"/>
  <c r="AP39" i="4"/>
  <c r="BI39" i="4"/>
  <c r="AY39" i="4"/>
  <c r="BH39" i="4"/>
  <c r="BC39" i="4"/>
  <c r="DA39" i="4" s="1"/>
  <c r="DA38" i="4" s="1"/>
  <c r="V39" i="4"/>
  <c r="X39" i="4"/>
  <c r="AG39" i="4"/>
  <c r="AV39" i="4"/>
  <c r="AD39" i="4"/>
  <c r="CB39" i="4" s="1"/>
  <c r="CB38" i="4" s="1"/>
  <c r="CB37" i="4" s="1"/>
  <c r="CB36" i="4" s="1"/>
  <c r="CB35" i="4" s="1"/>
  <c r="CB34" i="4" s="1"/>
  <c r="Y39" i="4"/>
  <c r="BE39" i="4"/>
  <c r="AF39" i="4"/>
  <c r="BF39" i="4"/>
  <c r="AK39" i="4"/>
  <c r="EA39" i="4"/>
  <c r="AQ39" i="4"/>
  <c r="CO39" i="4" s="1"/>
  <c r="CO38" i="4" s="1"/>
  <c r="CO37" i="4" s="1"/>
  <c r="CO36" i="4" s="1"/>
  <c r="CO35" i="4" s="1"/>
  <c r="CO34" i="4" s="1"/>
  <c r="CO33" i="4" s="1"/>
  <c r="CO32" i="4" s="1"/>
  <c r="CO31" i="4" s="1"/>
  <c r="CO30" i="4" s="1"/>
  <c r="CO29" i="4" s="1"/>
  <c r="CO28" i="4" s="1"/>
  <c r="CO27" i="4" s="1"/>
  <c r="CO26" i="4" s="1"/>
  <c r="DT39" i="4"/>
  <c r="AR39" i="4"/>
  <c r="DO39" i="4"/>
  <c r="AU39" i="4"/>
  <c r="EB39" i="4"/>
  <c r="AZ39" i="4"/>
  <c r="BD39" i="4"/>
  <c r="DB39" i="4" s="1"/>
  <c r="DB38" i="4" s="1"/>
  <c r="DB37" i="4" s="1"/>
  <c r="DB36" i="4" s="1"/>
  <c r="DB35" i="4" s="1"/>
  <c r="AW39" i="4"/>
  <c r="AC39" i="4"/>
  <c r="S39" i="4"/>
  <c r="EC39" i="4"/>
  <c r="W39" i="4"/>
  <c r="P40" i="4"/>
  <c r="EE39" i="4" s="1"/>
  <c r="BH41" i="4"/>
  <c r="AR41" i="4"/>
  <c r="AB41" i="4"/>
  <c r="DY41" i="4"/>
  <c r="AU41" i="4"/>
  <c r="BM41" i="4"/>
  <c r="DK41" i="4" s="1"/>
  <c r="AG41" i="4"/>
  <c r="W41" i="4"/>
  <c r="EB41" i="4"/>
  <c r="AK41" i="4"/>
  <c r="AP41" i="4"/>
  <c r="DS41" i="4"/>
  <c r="BI41" i="4"/>
  <c r="AV41" i="4"/>
  <c r="EC41" i="4"/>
  <c r="DZ41" i="4"/>
  <c r="AL41" i="4"/>
  <c r="BO41" i="4"/>
  <c r="BA41" i="4"/>
  <c r="DT41" i="4"/>
  <c r="AJ41" i="4"/>
  <c r="BK41" i="4"/>
  <c r="AW41" i="4"/>
  <c r="AX41" i="4"/>
  <c r="CV41" i="4" s="1"/>
  <c r="EF41" i="4"/>
  <c r="AA41" i="4"/>
  <c r="BY41" i="4" s="1"/>
  <c r="AN41" i="4"/>
  <c r="DO41" i="4"/>
  <c r="BE41" i="4"/>
  <c r="BJ41" i="4"/>
  <c r="AD41" i="4"/>
  <c r="AY41" i="4"/>
  <c r="DG42" i="4"/>
  <c r="BF41" i="4"/>
  <c r="Z41" i="4"/>
  <c r="AQ41" i="4"/>
  <c r="AC41" i="4"/>
  <c r="BL41" i="4"/>
  <c r="AF41" i="4"/>
  <c r="BC41" i="4"/>
  <c r="AO41" i="4"/>
  <c r="BB41" i="4"/>
  <c r="CZ41" i="4" s="1"/>
  <c r="V41" i="4"/>
  <c r="AI41" i="4"/>
  <c r="U41" i="4"/>
  <c r="AZ41" i="4"/>
  <c r="T41" i="4"/>
  <c r="AE41" i="4"/>
  <c r="BN41" i="4"/>
  <c r="AH41" i="4"/>
  <c r="CF41" i="4" s="1"/>
  <c r="BG41" i="4"/>
  <c r="AS41" i="4"/>
  <c r="CQ41" i="4" s="1"/>
  <c r="BD41" i="4"/>
  <c r="X41" i="4"/>
  <c r="AM41" i="4"/>
  <c r="Y41" i="4"/>
  <c r="BW41" i="4" s="1"/>
  <c r="AT41" i="4"/>
  <c r="EA41" i="4"/>
  <c r="S41" i="4"/>
  <c r="EE41" i="4"/>
  <c r="BH42" i="4"/>
  <c r="AR42" i="4"/>
  <c r="AB42" i="4"/>
  <c r="DY42" i="4"/>
  <c r="AU42" i="4"/>
  <c r="CS42" i="4" s="1"/>
  <c r="BM42" i="4"/>
  <c r="AG42" i="4"/>
  <c r="AV42" i="4"/>
  <c r="EC42" i="4"/>
  <c r="W42" i="4"/>
  <c r="DZ42" i="4"/>
  <c r="AL42" i="4"/>
  <c r="CJ42" i="4" s="1"/>
  <c r="BO42" i="4"/>
  <c r="BA42" i="4"/>
  <c r="DT42" i="4"/>
  <c r="AJ42" i="4"/>
  <c r="BK42" i="4"/>
  <c r="AW42" i="4"/>
  <c r="CU42" i="4" s="1"/>
  <c r="AX42" i="4"/>
  <c r="EF42" i="4"/>
  <c r="AA42" i="4"/>
  <c r="EB42" i="4"/>
  <c r="AN42" i="4"/>
  <c r="DO42" i="4"/>
  <c r="BE42" i="4"/>
  <c r="BJ42" i="4"/>
  <c r="AD42" i="4"/>
  <c r="AY42" i="4"/>
  <c r="AK42" i="4"/>
  <c r="CI42" i="4" s="1"/>
  <c r="BF42" i="4"/>
  <c r="Z42" i="4"/>
  <c r="AQ42" i="4"/>
  <c r="AC42" i="4"/>
  <c r="BL42" i="4"/>
  <c r="AF42" i="4"/>
  <c r="BC42" i="4"/>
  <c r="AO42" i="4"/>
  <c r="CM42" i="4" s="1"/>
  <c r="BB42" i="4"/>
  <c r="V42" i="4"/>
  <c r="AI42" i="4"/>
  <c r="U42" i="4"/>
  <c r="AZ42" i="4"/>
  <c r="T42" i="4"/>
  <c r="AE42" i="4"/>
  <c r="CC42" i="4" s="1"/>
  <c r="BN42" i="4"/>
  <c r="DL42" i="4" s="1"/>
  <c r="AH42" i="4"/>
  <c r="BG42" i="4"/>
  <c r="AS42" i="4"/>
  <c r="BD42" i="4"/>
  <c r="X42" i="4"/>
  <c r="AM42" i="4"/>
  <c r="Y42" i="4"/>
  <c r="AT42" i="4"/>
  <c r="EA42" i="4"/>
  <c r="S42" i="4"/>
  <c r="EE42" i="4"/>
  <c r="BH43" i="4"/>
  <c r="AR43" i="4"/>
  <c r="CP43" i="4" s="1"/>
  <c r="AB43" i="4"/>
  <c r="BZ43" i="4" s="1"/>
  <c r="DY43" i="4"/>
  <c r="AU43" i="4"/>
  <c r="BM43" i="4"/>
  <c r="AG43" i="4"/>
  <c r="AV43" i="4"/>
  <c r="EC43" i="4"/>
  <c r="W43" i="4"/>
  <c r="DZ43" i="4"/>
  <c r="AL43" i="4"/>
  <c r="CJ43" i="4" s="1"/>
  <c r="BO43" i="4"/>
  <c r="BA43" i="4"/>
  <c r="DT43" i="4"/>
  <c r="AJ43" i="4"/>
  <c r="BK43" i="4"/>
  <c r="AW43" i="4"/>
  <c r="AX43" i="4"/>
  <c r="EF43" i="4"/>
  <c r="AA43" i="4"/>
  <c r="EB43" i="4"/>
  <c r="AN43" i="4"/>
  <c r="DO43" i="4"/>
  <c r="BE43" i="4"/>
  <c r="BJ43" i="4"/>
  <c r="AD43" i="4"/>
  <c r="CB43" i="4" s="1"/>
  <c r="AY43" i="4"/>
  <c r="AK43" i="4"/>
  <c r="BF43" i="4"/>
  <c r="Z43" i="4"/>
  <c r="AQ43" i="4"/>
  <c r="AC43" i="4"/>
  <c r="BL43" i="4"/>
  <c r="DJ43" i="4" s="1"/>
  <c r="AF43" i="4"/>
  <c r="BC43" i="4"/>
  <c r="AO43" i="4"/>
  <c r="BB43" i="4"/>
  <c r="V43" i="4"/>
  <c r="AI43" i="4"/>
  <c r="U43" i="4"/>
  <c r="AZ43" i="4"/>
  <c r="T43" i="4"/>
  <c r="AE43" i="4"/>
  <c r="BN43" i="4"/>
  <c r="AH43" i="4"/>
  <c r="BG43" i="4"/>
  <c r="AS43" i="4"/>
  <c r="CQ43" i="4" s="1"/>
  <c r="BD43" i="4"/>
  <c r="X43" i="4"/>
  <c r="AM43" i="4"/>
  <c r="Y43" i="4"/>
  <c r="AT43" i="4"/>
  <c r="EA43" i="4"/>
  <c r="S43" i="4"/>
  <c r="EE43" i="4"/>
  <c r="BH44" i="4"/>
  <c r="AR44" i="4"/>
  <c r="AB44" i="4"/>
  <c r="DY44" i="4"/>
  <c r="AU44" i="4"/>
  <c r="BM44" i="4"/>
  <c r="AG44" i="4"/>
  <c r="AV44" i="4"/>
  <c r="CT44" i="4" s="1"/>
  <c r="EC44" i="4"/>
  <c r="W44" i="4"/>
  <c r="DZ44" i="4"/>
  <c r="AL44" i="4"/>
  <c r="BO44" i="4"/>
  <c r="BA44" i="4"/>
  <c r="DT44" i="4"/>
  <c r="AJ44" i="4"/>
  <c r="BK44" i="4"/>
  <c r="AW44" i="4"/>
  <c r="CU44" i="4" s="1"/>
  <c r="AX44" i="4"/>
  <c r="CV44" i="4" s="1"/>
  <c r="EF44" i="4"/>
  <c r="AA44" i="4"/>
  <c r="EB44" i="4"/>
  <c r="AN44" i="4"/>
  <c r="DO44" i="4"/>
  <c r="BE44" i="4"/>
  <c r="BJ44" i="4"/>
  <c r="AD44" i="4"/>
  <c r="AY44" i="4"/>
  <c r="AK44" i="4"/>
  <c r="BF44" i="4"/>
  <c r="DD44" i="4" s="1"/>
  <c r="Z44" i="4"/>
  <c r="AQ44" i="4"/>
  <c r="AC44" i="4"/>
  <c r="BL44" i="4"/>
  <c r="AF44" i="4"/>
  <c r="BC44" i="4"/>
  <c r="AO44" i="4"/>
  <c r="BB44" i="4"/>
  <c r="V44" i="4"/>
  <c r="AI44" i="4"/>
  <c r="U44" i="4"/>
  <c r="AZ44" i="4"/>
  <c r="T44" i="4"/>
  <c r="AE44" i="4"/>
  <c r="BN44" i="4"/>
  <c r="DL44" i="4" s="1"/>
  <c r="AH44" i="4"/>
  <c r="BG44" i="4"/>
  <c r="AS44" i="4"/>
  <c r="BD44" i="4"/>
  <c r="X44" i="4"/>
  <c r="AM44" i="4"/>
  <c r="Y44" i="4"/>
  <c r="AT44" i="4"/>
  <c r="CR44" i="4" s="1"/>
  <c r="EA44" i="4"/>
  <c r="S44" i="4"/>
  <c r="EE44" i="4"/>
  <c r="BH45" i="4"/>
  <c r="DF45" i="4" s="1"/>
  <c r="AR45" i="4"/>
  <c r="AB45" i="4"/>
  <c r="DY45" i="4"/>
  <c r="AU45" i="4"/>
  <c r="BM45" i="4"/>
  <c r="AG45" i="4"/>
  <c r="AV45" i="4"/>
  <c r="EC45" i="4"/>
  <c r="W45" i="4"/>
  <c r="DZ45" i="4"/>
  <c r="AL45" i="4"/>
  <c r="BO45" i="4"/>
  <c r="BA45" i="4"/>
  <c r="DT45" i="4"/>
  <c r="AJ45" i="4"/>
  <c r="BK45" i="4"/>
  <c r="AW45" i="4"/>
  <c r="AX45" i="4"/>
  <c r="EF45" i="4"/>
  <c r="AA45" i="4"/>
  <c r="EB45" i="4"/>
  <c r="AN45" i="4"/>
  <c r="DO45" i="4"/>
  <c r="BE45" i="4"/>
  <c r="DC45" i="4" s="1"/>
  <c r="BJ45" i="4"/>
  <c r="AD45" i="4"/>
  <c r="AY45" i="4"/>
  <c r="AK45" i="4"/>
  <c r="BF45" i="4"/>
  <c r="Z45" i="4"/>
  <c r="AQ45" i="4"/>
  <c r="AC45" i="4"/>
  <c r="BL45" i="4"/>
  <c r="DJ45" i="4" s="1"/>
  <c r="AF45" i="4"/>
  <c r="BC45" i="4"/>
  <c r="AO45" i="4"/>
  <c r="BB45" i="4"/>
  <c r="V45" i="4"/>
  <c r="AI45" i="4"/>
  <c r="U45" i="4"/>
  <c r="AZ45" i="4"/>
  <c r="CX45" i="4" s="1"/>
  <c r="T45" i="4"/>
  <c r="AE45" i="4"/>
  <c r="BN45" i="4"/>
  <c r="AH45" i="4"/>
  <c r="BG45" i="4"/>
  <c r="AS45" i="4"/>
  <c r="BD45" i="4"/>
  <c r="DB45" i="4" s="1"/>
  <c r="X45" i="4"/>
  <c r="AM45" i="4"/>
  <c r="Y45" i="4"/>
  <c r="AT45" i="4"/>
  <c r="CR45" i="4" s="1"/>
  <c r="EA45" i="4"/>
  <c r="S45" i="4"/>
  <c r="P46" i="4"/>
  <c r="EE45" i="4" s="1"/>
  <c r="P47" i="4"/>
  <c r="BI47" i="4" s="1"/>
  <c r="P48" i="4"/>
  <c r="BI48" i="4" s="1"/>
  <c r="AC49" i="4"/>
  <c r="BI49" i="4"/>
  <c r="AQ49" i="4"/>
  <c r="DS49" i="4"/>
  <c r="Z49" i="4"/>
  <c r="AP49" i="4"/>
  <c r="BF49" i="4"/>
  <c r="AG49" i="4"/>
  <c r="CE49" i="4" s="1"/>
  <c r="BM49" i="4"/>
  <c r="AU49" i="4"/>
  <c r="CS49" i="4" s="1"/>
  <c r="DY49" i="4"/>
  <c r="AB49" i="4"/>
  <c r="AR49" i="4"/>
  <c r="AK49" i="4"/>
  <c r="CI49" i="4" s="1"/>
  <c r="S49" i="4"/>
  <c r="AY49" i="4"/>
  <c r="EA49" i="4"/>
  <c r="AD49" i="4"/>
  <c r="AT49" i="4"/>
  <c r="BJ49" i="4"/>
  <c r="Y49" i="4"/>
  <c r="BE49" i="4"/>
  <c r="AM49" i="4"/>
  <c r="DO49" i="4"/>
  <c r="X49" i="4"/>
  <c r="AN49" i="4"/>
  <c r="BD49" i="4"/>
  <c r="EB49" i="4"/>
  <c r="AS49" i="4"/>
  <c r="AA49" i="4"/>
  <c r="BY49" i="4" s="1"/>
  <c r="BG49" i="4"/>
  <c r="EF49" i="4"/>
  <c r="AH49" i="4"/>
  <c r="AX49" i="4"/>
  <c r="BN49" i="4"/>
  <c r="L53" i="4"/>
  <c r="I50" i="4"/>
  <c r="Q50" i="4" s="1"/>
  <c r="O50" i="4"/>
  <c r="H51" i="4"/>
  <c r="N51" i="4"/>
  <c r="G52" i="4"/>
  <c r="M52" i="4"/>
  <c r="F53" i="4"/>
  <c r="K53" i="4"/>
  <c r="D54" i="4"/>
  <c r="DR54" i="4" s="1"/>
  <c r="CN43" i="4" l="1"/>
  <c r="CN42" i="4" s="1"/>
  <c r="DS48" i="4"/>
  <c r="DS47" i="4"/>
  <c r="DS46" i="4"/>
  <c r="AP48" i="4"/>
  <c r="AP47" i="4"/>
  <c r="AP46" i="4"/>
  <c r="BI46" i="4"/>
  <c r="DN49" i="4"/>
  <c r="DP43" i="4"/>
  <c r="DQ43" i="4" s="1"/>
  <c r="DN43" i="4"/>
  <c r="DP42" i="4"/>
  <c r="DQ42" i="4" s="1"/>
  <c r="DN42" i="4"/>
  <c r="DP41" i="4"/>
  <c r="DQ41" i="4" s="1"/>
  <c r="DN41" i="4"/>
  <c r="DN39" i="4"/>
  <c r="BH49" i="4"/>
  <c r="BL49" i="4"/>
  <c r="BC49" i="4"/>
  <c r="DA49" i="4" s="1"/>
  <c r="BB49" i="4"/>
  <c r="AI49" i="4"/>
  <c r="DT49" i="4"/>
  <c r="AZ49" i="4"/>
  <c r="T49" i="4"/>
  <c r="BR49" i="4" s="1"/>
  <c r="AE49" i="4"/>
  <c r="AF49" i="4"/>
  <c r="AO49" i="4"/>
  <c r="V49" i="4"/>
  <c r="U49" i="4"/>
  <c r="AJ49" i="4"/>
  <c r="BK49" i="4"/>
  <c r="AW49" i="4"/>
  <c r="EC49" i="4"/>
  <c r="DZ49" i="4"/>
  <c r="BO49" i="4"/>
  <c r="DN45" i="4"/>
  <c r="DP44" i="4"/>
  <c r="DQ44" i="4" s="1"/>
  <c r="DN44" i="4"/>
  <c r="DP38" i="4"/>
  <c r="DQ38" i="4" s="1"/>
  <c r="AV49" i="4"/>
  <c r="W49" i="4"/>
  <c r="AL49" i="4"/>
  <c r="CJ49" i="4" s="1"/>
  <c r="BA49" i="4"/>
  <c r="BR39" i="4"/>
  <c r="DW39" i="4"/>
  <c r="DV39" i="4"/>
  <c r="B39" i="4"/>
  <c r="EF40" i="4"/>
  <c r="AU40" i="4"/>
  <c r="EB40" i="4"/>
  <c r="BH40" i="4"/>
  <c r="DO40" i="4"/>
  <c r="AK40" i="4"/>
  <c r="BF40" i="4"/>
  <c r="AN40" i="4"/>
  <c r="BG40" i="4"/>
  <c r="AA40" i="4"/>
  <c r="BY40" i="4" s="1"/>
  <c r="BY39" i="4" s="1"/>
  <c r="BY38" i="4" s="1"/>
  <c r="BY37" i="4" s="1"/>
  <c r="BY36" i="4" s="1"/>
  <c r="BY35" i="4" s="1"/>
  <c r="BY34" i="4" s="1"/>
  <c r="AL40" i="4"/>
  <c r="T40" i="4"/>
  <c r="AW40" i="4"/>
  <c r="AX40" i="4"/>
  <c r="CV40" i="4" s="1"/>
  <c r="CV39" i="4" s="1"/>
  <c r="DS40" i="4"/>
  <c r="AM40" i="4"/>
  <c r="BJ40" i="4"/>
  <c r="DH40" i="4" s="1"/>
  <c r="DH39" i="4" s="1"/>
  <c r="DH38" i="4" s="1"/>
  <c r="DH37" i="4" s="1"/>
  <c r="DH36" i="4" s="1"/>
  <c r="DH35" i="4" s="1"/>
  <c r="DH34" i="4" s="1"/>
  <c r="DH33" i="4" s="1"/>
  <c r="DH32" i="4" s="1"/>
  <c r="AR40" i="4"/>
  <c r="BI40" i="4"/>
  <c r="AC40" i="4"/>
  <c r="AP40" i="4"/>
  <c r="X40" i="4"/>
  <c r="AY40" i="4"/>
  <c r="S40" i="4"/>
  <c r="V40" i="4"/>
  <c r="DY40" i="4"/>
  <c r="AO40" i="4"/>
  <c r="BN40" i="4"/>
  <c r="AV40" i="4"/>
  <c r="BL40" i="4"/>
  <c r="BK40" i="4"/>
  <c r="AE40" i="4"/>
  <c r="AT40" i="4"/>
  <c r="CR40" i="4" s="1"/>
  <c r="AB40" i="4"/>
  <c r="BA40" i="4"/>
  <c r="U40" i="4"/>
  <c r="BS40" i="4" s="1"/>
  <c r="BS39" i="4" s="1"/>
  <c r="BS38" i="4" s="1"/>
  <c r="BS37" i="4" s="1"/>
  <c r="BS36" i="4" s="1"/>
  <c r="BS35" i="4" s="1"/>
  <c r="BS34" i="4" s="1"/>
  <c r="BS33" i="4" s="1"/>
  <c r="BS32" i="4" s="1"/>
  <c r="BS31" i="4" s="1"/>
  <c r="BS30" i="4" s="1"/>
  <c r="Z40" i="4"/>
  <c r="EA40" i="4"/>
  <c r="AQ40" i="4"/>
  <c r="CO40" i="4" s="1"/>
  <c r="DT40" i="4"/>
  <c r="AZ40" i="4"/>
  <c r="BM40" i="4"/>
  <c r="DK40" i="4" s="1"/>
  <c r="DK39" i="4" s="1"/>
  <c r="DK38" i="4" s="1"/>
  <c r="DK37" i="4" s="1"/>
  <c r="DK36" i="4" s="1"/>
  <c r="DK35" i="4" s="1"/>
  <c r="DK34" i="4" s="1"/>
  <c r="DK33" i="4" s="1"/>
  <c r="DK32" i="4" s="1"/>
  <c r="DK31" i="4" s="1"/>
  <c r="DK30" i="4" s="1"/>
  <c r="DK29" i="4" s="1"/>
  <c r="EE40" i="4"/>
  <c r="AF40" i="4"/>
  <c r="BC40" i="4"/>
  <c r="W40" i="4"/>
  <c r="AD40" i="4"/>
  <c r="CB40" i="4" s="1"/>
  <c r="EC40" i="4"/>
  <c r="AS40" i="4"/>
  <c r="CQ40" i="4" s="1"/>
  <c r="CQ39" i="4" s="1"/>
  <c r="CQ38" i="4" s="1"/>
  <c r="CQ37" i="4" s="1"/>
  <c r="CQ36" i="4" s="1"/>
  <c r="CQ35" i="4" s="1"/>
  <c r="CQ34" i="4" s="1"/>
  <c r="DZ40" i="4"/>
  <c r="BD40" i="4"/>
  <c r="BO40" i="4"/>
  <c r="AI40" i="4"/>
  <c r="CG40" i="4" s="1"/>
  <c r="CG39" i="4" s="1"/>
  <c r="CG38" i="4" s="1"/>
  <c r="CG37" i="4" s="1"/>
  <c r="BB40" i="4"/>
  <c r="CZ40" i="4" s="1"/>
  <c r="CZ39" i="4" s="1"/>
  <c r="AJ40" i="4"/>
  <c r="BE40" i="4"/>
  <c r="Y40" i="4"/>
  <c r="BW40" i="4" s="1"/>
  <c r="BW39" i="4" s="1"/>
  <c r="BW38" i="4" s="1"/>
  <c r="AH40" i="4"/>
  <c r="CF40" i="4" s="1"/>
  <c r="CF39" i="4" s="1"/>
  <c r="CF38" i="4" s="1"/>
  <c r="CF37" i="4" s="1"/>
  <c r="CF36" i="4" s="1"/>
  <c r="CF35" i="4" s="1"/>
  <c r="CF34" i="4" s="1"/>
  <c r="CF33" i="4" s="1"/>
  <c r="AG40" i="4"/>
  <c r="CC41" i="4"/>
  <c r="CI41" i="4"/>
  <c r="B41" i="4"/>
  <c r="CV43" i="4"/>
  <c r="CV42" i="4" s="1"/>
  <c r="DV41" i="4"/>
  <c r="DL41" i="4"/>
  <c r="DW41" i="4"/>
  <c r="CM41" i="4"/>
  <c r="CU41" i="4"/>
  <c r="CJ41" i="4"/>
  <c r="DG41" i="4"/>
  <c r="CN41" i="4"/>
  <c r="CS41" i="4"/>
  <c r="DV42" i="4"/>
  <c r="DW42" i="4"/>
  <c r="CB42" i="4"/>
  <c r="CB41" i="4" s="1"/>
  <c r="BZ42" i="4"/>
  <c r="BZ41" i="4" s="1"/>
  <c r="CQ42" i="4"/>
  <c r="DJ42" i="4"/>
  <c r="DJ41" i="4" s="1"/>
  <c r="B42" i="4"/>
  <c r="CP42" i="4"/>
  <c r="CP41" i="4" s="1"/>
  <c r="DD43" i="4"/>
  <c r="DD42" i="4" s="1"/>
  <c r="DD41" i="4" s="1"/>
  <c r="DV43" i="4"/>
  <c r="CR43" i="4"/>
  <c r="CR42" i="4" s="1"/>
  <c r="CR41" i="4" s="1"/>
  <c r="DL43" i="4"/>
  <c r="DW43" i="4"/>
  <c r="CU43" i="4"/>
  <c r="CT43" i="4"/>
  <c r="CT42" i="4" s="1"/>
  <c r="CT41" i="4" s="1"/>
  <c r="B43" i="4"/>
  <c r="BQ44" i="4"/>
  <c r="BQ43" i="4" s="1"/>
  <c r="BQ42" i="4" s="1"/>
  <c r="BQ41" i="4" s="1"/>
  <c r="DV44" i="4"/>
  <c r="DB44" i="4"/>
  <c r="DB43" i="4" s="1"/>
  <c r="DB42" i="4" s="1"/>
  <c r="DB41" i="4" s="1"/>
  <c r="DW44" i="4"/>
  <c r="DC44" i="4"/>
  <c r="DC43" i="4" s="1"/>
  <c r="DC42" i="4" s="1"/>
  <c r="DC41" i="4" s="1"/>
  <c r="DF44" i="4"/>
  <c r="DF43" i="4" s="1"/>
  <c r="DF42" i="4" s="1"/>
  <c r="DF41" i="4" s="1"/>
  <c r="CX44" i="4"/>
  <c r="CX43" i="4" s="1"/>
  <c r="CX42" i="4" s="1"/>
  <c r="CX41" i="4" s="1"/>
  <c r="DJ44" i="4"/>
  <c r="B44" i="4"/>
  <c r="DV45" i="4"/>
  <c r="DW45" i="4"/>
  <c r="B45" i="4"/>
  <c r="BH46" i="4"/>
  <c r="AR46" i="4"/>
  <c r="AB46" i="4"/>
  <c r="DY46" i="4"/>
  <c r="AU46" i="4"/>
  <c r="BM46" i="4"/>
  <c r="AG46" i="4"/>
  <c r="AV46" i="4"/>
  <c r="EC46" i="4"/>
  <c r="W46" i="4"/>
  <c r="DZ46" i="4"/>
  <c r="AL46" i="4"/>
  <c r="BO46" i="4"/>
  <c r="BA46" i="4"/>
  <c r="DT46" i="4"/>
  <c r="AJ46" i="4"/>
  <c r="BK46" i="4"/>
  <c r="AW46" i="4"/>
  <c r="AX46" i="4"/>
  <c r="EF46" i="4"/>
  <c r="AA46" i="4"/>
  <c r="EB46" i="4"/>
  <c r="AN46" i="4"/>
  <c r="DO46" i="4"/>
  <c r="BE46" i="4"/>
  <c r="BJ46" i="4"/>
  <c r="AD46" i="4"/>
  <c r="AY46" i="4"/>
  <c r="AK46" i="4"/>
  <c r="BF46" i="4"/>
  <c r="DD46" i="4" s="1"/>
  <c r="DD45" i="4" s="1"/>
  <c r="Z46" i="4"/>
  <c r="AQ46" i="4"/>
  <c r="AC46" i="4"/>
  <c r="BL46" i="4"/>
  <c r="AF46" i="4"/>
  <c r="BC46" i="4"/>
  <c r="AO46" i="4"/>
  <c r="BB46" i="4"/>
  <c r="V46" i="4"/>
  <c r="AI46" i="4"/>
  <c r="U46" i="4"/>
  <c r="AZ46" i="4"/>
  <c r="T46" i="4"/>
  <c r="AE46" i="4"/>
  <c r="BN46" i="4"/>
  <c r="AH46" i="4"/>
  <c r="BG46" i="4"/>
  <c r="DE46" i="4" s="1"/>
  <c r="DE45" i="4" s="1"/>
  <c r="DE44" i="4" s="1"/>
  <c r="DE43" i="4" s="1"/>
  <c r="DE42" i="4" s="1"/>
  <c r="DE41" i="4" s="1"/>
  <c r="AS46" i="4"/>
  <c r="CQ46" i="4" s="1"/>
  <c r="CQ45" i="4" s="1"/>
  <c r="CQ44" i="4" s="1"/>
  <c r="BD46" i="4"/>
  <c r="X46" i="4"/>
  <c r="AM46" i="4"/>
  <c r="Y46" i="4"/>
  <c r="AT46" i="4"/>
  <c r="CR46" i="4" s="1"/>
  <c r="EA46" i="4"/>
  <c r="S46" i="4"/>
  <c r="EE46" i="4"/>
  <c r="BH47" i="4"/>
  <c r="AR47" i="4"/>
  <c r="AB47" i="4"/>
  <c r="DY47" i="4"/>
  <c r="AU47" i="4"/>
  <c r="BM47" i="4"/>
  <c r="AG47" i="4"/>
  <c r="AV47" i="4"/>
  <c r="EC47" i="4"/>
  <c r="W47" i="4"/>
  <c r="BU47" i="4" s="1"/>
  <c r="DZ47" i="4"/>
  <c r="AL47" i="4"/>
  <c r="BO47" i="4"/>
  <c r="BA47" i="4"/>
  <c r="DT47" i="4"/>
  <c r="AJ47" i="4"/>
  <c r="CH47" i="4" s="1"/>
  <c r="BK47" i="4"/>
  <c r="AW47" i="4"/>
  <c r="AX47" i="4"/>
  <c r="EF47" i="4"/>
  <c r="AA47" i="4"/>
  <c r="EB47" i="4"/>
  <c r="AN47" i="4"/>
  <c r="DO47" i="4"/>
  <c r="BE47" i="4"/>
  <c r="BJ47" i="4"/>
  <c r="DH47" i="4" s="1"/>
  <c r="AD47" i="4"/>
  <c r="AY47" i="4"/>
  <c r="AK47" i="4"/>
  <c r="BF47" i="4"/>
  <c r="Z47" i="4"/>
  <c r="AQ47" i="4"/>
  <c r="CO47" i="4" s="1"/>
  <c r="AC47" i="4"/>
  <c r="BL47" i="4"/>
  <c r="AF47" i="4"/>
  <c r="BC47" i="4"/>
  <c r="AO47" i="4"/>
  <c r="BB47" i="4"/>
  <c r="V47" i="4"/>
  <c r="AI47" i="4"/>
  <c r="U47" i="4"/>
  <c r="AZ47" i="4"/>
  <c r="T47" i="4"/>
  <c r="AE47" i="4"/>
  <c r="CC47" i="4" s="1"/>
  <c r="BN47" i="4"/>
  <c r="AH47" i="4"/>
  <c r="CF47" i="4" s="1"/>
  <c r="BG47" i="4"/>
  <c r="AS47" i="4"/>
  <c r="BD47" i="4"/>
  <c r="X47" i="4"/>
  <c r="AM47" i="4"/>
  <c r="Y47" i="4"/>
  <c r="AT47" i="4"/>
  <c r="CR47" i="4" s="1"/>
  <c r="EA47" i="4"/>
  <c r="S47" i="4"/>
  <c r="EE47" i="4"/>
  <c r="BH48" i="4"/>
  <c r="DF48" i="4" s="1"/>
  <c r="AR48" i="4"/>
  <c r="AB48" i="4"/>
  <c r="DY48" i="4"/>
  <c r="AU48" i="4"/>
  <c r="CS48" i="4" s="1"/>
  <c r="BM48" i="4"/>
  <c r="AG48" i="4"/>
  <c r="CE48" i="4" s="1"/>
  <c r="AV48" i="4"/>
  <c r="CT48" i="4" s="1"/>
  <c r="EC48" i="4"/>
  <c r="W48" i="4"/>
  <c r="DZ48" i="4"/>
  <c r="AL48" i="4"/>
  <c r="CJ48" i="4" s="1"/>
  <c r="BO48" i="4"/>
  <c r="BA48" i="4"/>
  <c r="CY48" i="4" s="1"/>
  <c r="DT48" i="4"/>
  <c r="AJ48" i="4"/>
  <c r="BK48" i="4"/>
  <c r="DI48" i="4" s="1"/>
  <c r="AW48" i="4"/>
  <c r="AX48" i="4"/>
  <c r="EF48" i="4"/>
  <c r="AA48" i="4"/>
  <c r="BY48" i="4" s="1"/>
  <c r="EB48" i="4"/>
  <c r="AN48" i="4"/>
  <c r="DO48" i="4"/>
  <c r="BE48" i="4"/>
  <c r="BJ48" i="4"/>
  <c r="AD48" i="4"/>
  <c r="AY48" i="4"/>
  <c r="AK48" i="4"/>
  <c r="CI48" i="4" s="1"/>
  <c r="BF48" i="4"/>
  <c r="Z48" i="4"/>
  <c r="AQ48" i="4"/>
  <c r="AC48" i="4"/>
  <c r="BL48" i="4"/>
  <c r="AF48" i="4"/>
  <c r="BC48" i="4"/>
  <c r="DA48" i="4" s="1"/>
  <c r="AO48" i="4"/>
  <c r="BB48" i="4"/>
  <c r="V48" i="4"/>
  <c r="AI48" i="4"/>
  <c r="U48" i="4"/>
  <c r="AZ48" i="4"/>
  <c r="T48" i="4"/>
  <c r="AE48" i="4"/>
  <c r="BN48" i="4"/>
  <c r="AH48" i="4"/>
  <c r="BG48" i="4"/>
  <c r="DE48" i="4" s="1"/>
  <c r="AS48" i="4"/>
  <c r="BD48" i="4"/>
  <c r="X48" i="4"/>
  <c r="BV48" i="4" s="1"/>
  <c r="AM48" i="4"/>
  <c r="Y48" i="4"/>
  <c r="AT48" i="4"/>
  <c r="EA48" i="4"/>
  <c r="S48" i="4"/>
  <c r="EE48" i="4"/>
  <c r="DV49" i="4"/>
  <c r="B49" i="4"/>
  <c r="DW49" i="4"/>
  <c r="E54" i="4"/>
  <c r="L54" i="4" s="1"/>
  <c r="P50" i="4"/>
  <c r="EE49" i="4" s="1"/>
  <c r="DS50" i="4"/>
  <c r="I51" i="4"/>
  <c r="Q51" i="4" s="1"/>
  <c r="O51" i="4"/>
  <c r="H52" i="4"/>
  <c r="N52" i="4"/>
  <c r="G53" i="4"/>
  <c r="M53" i="4"/>
  <c r="K54" i="4"/>
  <c r="D55" i="4"/>
  <c r="DR55" i="4" s="1"/>
  <c r="P51" i="4" l="1"/>
  <c r="T51" i="4" s="1"/>
  <c r="AP50" i="4"/>
  <c r="BI50" i="4"/>
  <c r="AZ51" i="4"/>
  <c r="AE51" i="4"/>
  <c r="CC51" i="4" s="1"/>
  <c r="DP48" i="4"/>
  <c r="DQ48" i="4" s="1"/>
  <c r="DN48" i="4"/>
  <c r="DP47" i="4"/>
  <c r="DQ47" i="4" s="1"/>
  <c r="DN47" i="4"/>
  <c r="DP46" i="4"/>
  <c r="DQ46" i="4" s="1"/>
  <c r="DN46" i="4"/>
  <c r="DP45" i="4"/>
  <c r="DQ45" i="4" s="1"/>
  <c r="F54" i="4"/>
  <c r="DP40" i="4"/>
  <c r="DQ40" i="4" s="1"/>
  <c r="DN40" i="4"/>
  <c r="DP39" i="4"/>
  <c r="DQ39" i="4" s="1"/>
  <c r="DC40" i="4"/>
  <c r="DC39" i="4" s="1"/>
  <c r="DC38" i="4" s="1"/>
  <c r="DC37" i="4" s="1"/>
  <c r="DC36" i="4" s="1"/>
  <c r="DC35" i="4" s="1"/>
  <c r="DC34" i="4" s="1"/>
  <c r="DC33" i="4" s="1"/>
  <c r="DC32" i="4" s="1"/>
  <c r="DC31" i="4" s="1"/>
  <c r="DC30" i="4" s="1"/>
  <c r="DC29" i="4" s="1"/>
  <c r="DC28" i="4" s="1"/>
  <c r="DC27" i="4" s="1"/>
  <c r="BZ40" i="4"/>
  <c r="BZ39" i="4" s="1"/>
  <c r="BZ38" i="4" s="1"/>
  <c r="BZ37" i="4" s="1"/>
  <c r="BZ36" i="4" s="1"/>
  <c r="BZ35" i="4" s="1"/>
  <c r="BZ34" i="4" s="1"/>
  <c r="BZ33" i="4" s="1"/>
  <c r="BZ32" i="4" s="1"/>
  <c r="BZ31" i="4" s="1"/>
  <c r="BZ30" i="4" s="1"/>
  <c r="BZ29" i="4" s="1"/>
  <c r="BZ28" i="4" s="1"/>
  <c r="BZ27" i="4" s="1"/>
  <c r="BZ26" i="4" s="1"/>
  <c r="BZ25" i="4" s="1"/>
  <c r="CC40" i="4"/>
  <c r="CC39" i="4" s="1"/>
  <c r="CC38" i="4" s="1"/>
  <c r="CC37" i="4" s="1"/>
  <c r="CC36" i="4" s="1"/>
  <c r="DJ40" i="4"/>
  <c r="DJ39" i="4" s="1"/>
  <c r="DJ38" i="4" s="1"/>
  <c r="DJ37" i="4" s="1"/>
  <c r="DJ36" i="4" s="1"/>
  <c r="DJ35" i="4" s="1"/>
  <c r="DJ34" i="4" s="1"/>
  <c r="DJ33" i="4" s="1"/>
  <c r="DJ32" i="4" s="1"/>
  <c r="DL40" i="4"/>
  <c r="DL39" i="4" s="1"/>
  <c r="DL38" i="4" s="1"/>
  <c r="DL37" i="4" s="1"/>
  <c r="DL36" i="4" s="1"/>
  <c r="DL35" i="4" s="1"/>
  <c r="DL34" i="4" s="1"/>
  <c r="DL33" i="4" s="1"/>
  <c r="DL32" i="4" s="1"/>
  <c r="B40" i="4"/>
  <c r="DV40" i="4"/>
  <c r="BQ40" i="4"/>
  <c r="BQ39" i="4" s="1"/>
  <c r="BQ38" i="4" s="1"/>
  <c r="BQ37" i="4" s="1"/>
  <c r="BQ36" i="4" s="1"/>
  <c r="BQ35" i="4" s="1"/>
  <c r="CP40" i="4"/>
  <c r="CP39" i="4" s="1"/>
  <c r="CP38" i="4" s="1"/>
  <c r="CP37" i="4" s="1"/>
  <c r="CP36" i="4" s="1"/>
  <c r="CP35" i="4" s="1"/>
  <c r="CP34" i="4" s="1"/>
  <c r="CP33" i="4" s="1"/>
  <c r="CP32" i="4" s="1"/>
  <c r="CP31" i="4" s="1"/>
  <c r="CP30" i="4" s="1"/>
  <c r="CP29" i="4" s="1"/>
  <c r="CP28" i="4" s="1"/>
  <c r="CP27" i="4" s="1"/>
  <c r="CP26" i="4" s="1"/>
  <c r="CP25" i="4" s="1"/>
  <c r="CP24" i="4" s="1"/>
  <c r="CP23" i="4" s="1"/>
  <c r="CP22" i="4" s="1"/>
  <c r="CP21" i="4" s="1"/>
  <c r="CP20" i="4" s="1"/>
  <c r="CP19" i="4" s="1"/>
  <c r="CP18" i="4" s="1"/>
  <c r="DW40" i="4"/>
  <c r="CI40" i="4"/>
  <c r="CI39" i="4" s="1"/>
  <c r="CI38" i="4" s="1"/>
  <c r="CI37" i="4" s="1"/>
  <c r="CI36" i="4" s="1"/>
  <c r="CI35" i="4" s="1"/>
  <c r="CI34" i="4" s="1"/>
  <c r="CI33" i="4" s="1"/>
  <c r="CI32" i="4" s="1"/>
  <c r="CI31" i="4" s="1"/>
  <c r="CI30" i="4" s="1"/>
  <c r="CI29" i="4" s="1"/>
  <c r="CI28" i="4" s="1"/>
  <c r="CI27" i="4" s="1"/>
  <c r="CI26" i="4" s="1"/>
  <c r="CI25" i="4" s="1"/>
  <c r="DF40" i="4"/>
  <c r="DF39" i="4" s="1"/>
  <c r="DF38" i="4" s="1"/>
  <c r="DF37" i="4" s="1"/>
  <c r="DF36" i="4" s="1"/>
  <c r="DF35" i="4" s="1"/>
  <c r="DF34" i="4" s="1"/>
  <c r="DF33" i="4" s="1"/>
  <c r="DF32" i="4" s="1"/>
  <c r="DF31" i="4" s="1"/>
  <c r="DF30" i="4" s="1"/>
  <c r="DF29" i="4" s="1"/>
  <c r="DF28" i="4" s="1"/>
  <c r="DF27" i="4" s="1"/>
  <c r="DF26" i="4" s="1"/>
  <c r="DF25" i="4" s="1"/>
  <c r="DF24" i="4" s="1"/>
  <c r="DF23" i="4" s="1"/>
  <c r="CS40" i="4"/>
  <c r="CS39" i="4" s="1"/>
  <c r="CS38" i="4" s="1"/>
  <c r="CS37" i="4" s="1"/>
  <c r="DB40" i="4"/>
  <c r="CX40" i="4"/>
  <c r="CX39" i="4" s="1"/>
  <c r="CX38" i="4" s="1"/>
  <c r="CX37" i="4" s="1"/>
  <c r="CX36" i="4" s="1"/>
  <c r="CX35" i="4" s="1"/>
  <c r="CX34" i="4" s="1"/>
  <c r="CX33" i="4" s="1"/>
  <c r="CX32" i="4" s="1"/>
  <c r="CX31" i="4" s="1"/>
  <c r="CT40" i="4"/>
  <c r="CT39" i="4" s="1"/>
  <c r="CT38" i="4" s="1"/>
  <c r="CT37" i="4" s="1"/>
  <c r="CT36" i="4" s="1"/>
  <c r="CT35" i="4" s="1"/>
  <c r="CM40" i="4"/>
  <c r="CM39" i="4" s="1"/>
  <c r="CM38" i="4" s="1"/>
  <c r="CM37" i="4" s="1"/>
  <c r="CM36" i="4" s="1"/>
  <c r="CM35" i="4" s="1"/>
  <c r="CM34" i="4" s="1"/>
  <c r="CM33" i="4" s="1"/>
  <c r="CN40" i="4"/>
  <c r="CN39" i="4" s="1"/>
  <c r="CN38" i="4" s="1"/>
  <c r="CN37" i="4" s="1"/>
  <c r="DG40" i="4"/>
  <c r="DG39" i="4" s="1"/>
  <c r="DG38" i="4" s="1"/>
  <c r="CU40" i="4"/>
  <c r="CU39" i="4" s="1"/>
  <c r="CJ40" i="4"/>
  <c r="CJ39" i="4" s="1"/>
  <c r="CJ38" i="4" s="1"/>
  <c r="CJ37" i="4" s="1"/>
  <c r="CJ36" i="4" s="1"/>
  <c r="CJ35" i="4" s="1"/>
  <c r="CJ34" i="4" s="1"/>
  <c r="CJ33" i="4" s="1"/>
  <c r="CJ32" i="4" s="1"/>
  <c r="CJ31" i="4" s="1"/>
  <c r="CJ30" i="4" s="1"/>
  <c r="CJ29" i="4" s="1"/>
  <c r="CJ28" i="4" s="1"/>
  <c r="CJ27" i="4" s="1"/>
  <c r="CJ26" i="4" s="1"/>
  <c r="CJ25" i="4" s="1"/>
  <c r="CJ24" i="4" s="1"/>
  <c r="DE40" i="4"/>
  <c r="DE39" i="4" s="1"/>
  <c r="DE38" i="4" s="1"/>
  <c r="DE37" i="4" s="1"/>
  <c r="DE36" i="4" s="1"/>
  <c r="DD40" i="4"/>
  <c r="DD39" i="4" s="1"/>
  <c r="DD38" i="4" s="1"/>
  <c r="DD37" i="4" s="1"/>
  <c r="DD36" i="4" s="1"/>
  <c r="DD35" i="4" s="1"/>
  <c r="DD34" i="4" s="1"/>
  <c r="DD33" i="4" s="1"/>
  <c r="DD32" i="4" s="1"/>
  <c r="DD31" i="4" s="1"/>
  <c r="DD30" i="4" s="1"/>
  <c r="DD29" i="4" s="1"/>
  <c r="DD28" i="4" s="1"/>
  <c r="DD27" i="4" s="1"/>
  <c r="CF46" i="4"/>
  <c r="CF45" i="4" s="1"/>
  <c r="CF44" i="4" s="1"/>
  <c r="CF43" i="4" s="1"/>
  <c r="CF42" i="4" s="1"/>
  <c r="CC46" i="4"/>
  <c r="CC45" i="4" s="1"/>
  <c r="CC44" i="4" s="1"/>
  <c r="CC43" i="4" s="1"/>
  <c r="CO46" i="4"/>
  <c r="CO45" i="4" s="1"/>
  <c r="CO44" i="4" s="1"/>
  <c r="CO43" i="4" s="1"/>
  <c r="CO42" i="4" s="1"/>
  <c r="CO41" i="4" s="1"/>
  <c r="DH46" i="4"/>
  <c r="DH45" i="4" s="1"/>
  <c r="DH44" i="4" s="1"/>
  <c r="DH43" i="4" s="1"/>
  <c r="DH42" i="4" s="1"/>
  <c r="DH41" i="4" s="1"/>
  <c r="CH46" i="4"/>
  <c r="CH45" i="4" s="1"/>
  <c r="CH44" i="4" s="1"/>
  <c r="CH43" i="4" s="1"/>
  <c r="CH42" i="4" s="1"/>
  <c r="CH41" i="4" s="1"/>
  <c r="CH40" i="4" s="1"/>
  <c r="CH39" i="4" s="1"/>
  <c r="CH38" i="4" s="1"/>
  <c r="CH37" i="4" s="1"/>
  <c r="CH36" i="4" s="1"/>
  <c r="CH35" i="4" s="1"/>
  <c r="CH34" i="4" s="1"/>
  <c r="BU46" i="4"/>
  <c r="BU45" i="4" s="1"/>
  <c r="BU44" i="4" s="1"/>
  <c r="BU43" i="4" s="1"/>
  <c r="BU42" i="4" s="1"/>
  <c r="BU41" i="4" s="1"/>
  <c r="BU40" i="4" s="1"/>
  <c r="BU39" i="4" s="1"/>
  <c r="BU38" i="4" s="1"/>
  <c r="BU37" i="4" s="1"/>
  <c r="BU36" i="4" s="1"/>
  <c r="BU35" i="4" s="1"/>
  <c r="B46" i="4"/>
  <c r="BQ46" i="4"/>
  <c r="BQ45" i="4" s="1"/>
  <c r="DV46" i="4"/>
  <c r="DW46" i="4"/>
  <c r="BV47" i="4"/>
  <c r="BV46" i="4" s="1"/>
  <c r="BV45" i="4" s="1"/>
  <c r="BV44" i="4" s="1"/>
  <c r="BV43" i="4" s="1"/>
  <c r="BV42" i="4" s="1"/>
  <c r="BV41" i="4" s="1"/>
  <c r="BV40" i="4" s="1"/>
  <c r="BV39" i="4" s="1"/>
  <c r="BV38" i="4" s="1"/>
  <c r="BV37" i="4" s="1"/>
  <c r="BV36" i="4" s="1"/>
  <c r="BV35" i="4" s="1"/>
  <c r="BV34" i="4" s="1"/>
  <c r="BV33" i="4" s="1"/>
  <c r="BV32" i="4" s="1"/>
  <c r="BV31" i="4" s="1"/>
  <c r="BV30" i="4" s="1"/>
  <c r="BV29" i="4" s="1"/>
  <c r="BV28" i="4" s="1"/>
  <c r="BV27" i="4" s="1"/>
  <c r="BV26" i="4" s="1"/>
  <c r="BV25" i="4" s="1"/>
  <c r="BV24" i="4" s="1"/>
  <c r="BV23" i="4" s="1"/>
  <c r="BV22" i="4" s="1"/>
  <c r="BV21" i="4" s="1"/>
  <c r="BV20" i="4" s="1"/>
  <c r="BV19" i="4" s="1"/>
  <c r="BV18" i="4" s="1"/>
  <c r="BV17" i="4" s="1"/>
  <c r="BV16" i="4" s="1"/>
  <c r="BV15" i="4" s="1"/>
  <c r="BV14" i="4" s="1"/>
  <c r="BV13" i="4" s="1"/>
  <c r="BV12" i="4" s="1"/>
  <c r="BV11" i="4" s="1"/>
  <c r="BV10" i="4" s="1"/>
  <c r="BV9" i="4" s="1"/>
  <c r="BV8" i="4" s="1"/>
  <c r="BV7" i="4" s="1"/>
  <c r="DA47" i="4"/>
  <c r="DA46" i="4" s="1"/>
  <c r="DA45" i="4" s="1"/>
  <c r="DA44" i="4" s="1"/>
  <c r="DA43" i="4" s="1"/>
  <c r="DA42" i="4" s="1"/>
  <c r="DA41" i="4" s="1"/>
  <c r="DA40" i="4" s="1"/>
  <c r="CY47" i="4"/>
  <c r="CY46" i="4" s="1"/>
  <c r="CY45" i="4" s="1"/>
  <c r="CY44" i="4" s="1"/>
  <c r="CY43" i="4" s="1"/>
  <c r="CY42" i="4" s="1"/>
  <c r="CY41" i="4" s="1"/>
  <c r="CY40" i="4" s="1"/>
  <c r="CY39" i="4" s="1"/>
  <c r="CJ47" i="4"/>
  <c r="CJ46" i="4" s="1"/>
  <c r="CJ45" i="4" s="1"/>
  <c r="CJ44" i="4" s="1"/>
  <c r="CT47" i="4"/>
  <c r="CT46" i="4" s="1"/>
  <c r="CT45" i="4" s="1"/>
  <c r="B47" i="4"/>
  <c r="DV47" i="4"/>
  <c r="DE47" i="4"/>
  <c r="DW47" i="4"/>
  <c r="CI47" i="4"/>
  <c r="CI46" i="4" s="1"/>
  <c r="CI45" i="4" s="1"/>
  <c r="CI44" i="4" s="1"/>
  <c r="CI43" i="4" s="1"/>
  <c r="BY47" i="4"/>
  <c r="BY46" i="4" s="1"/>
  <c r="BY45" i="4" s="1"/>
  <c r="BY44" i="4" s="1"/>
  <c r="BY43" i="4" s="1"/>
  <c r="BY42" i="4" s="1"/>
  <c r="DI47" i="4"/>
  <c r="DI46" i="4" s="1"/>
  <c r="DI45" i="4" s="1"/>
  <c r="DI44" i="4" s="1"/>
  <c r="DI43" i="4" s="1"/>
  <c r="DI42" i="4" s="1"/>
  <c r="DI41" i="4" s="1"/>
  <c r="DI40" i="4" s="1"/>
  <c r="DI39" i="4" s="1"/>
  <c r="DI38" i="4" s="1"/>
  <c r="DI37" i="4" s="1"/>
  <c r="CE47" i="4"/>
  <c r="CE46" i="4" s="1"/>
  <c r="CE45" i="4" s="1"/>
  <c r="CE44" i="4" s="1"/>
  <c r="CE43" i="4" s="1"/>
  <c r="CE42" i="4" s="1"/>
  <c r="CE41" i="4" s="1"/>
  <c r="CE40" i="4" s="1"/>
  <c r="CE39" i="4" s="1"/>
  <c r="CE38" i="4" s="1"/>
  <c r="CS47" i="4"/>
  <c r="CS46" i="4" s="1"/>
  <c r="CS45" i="4" s="1"/>
  <c r="CS44" i="4" s="1"/>
  <c r="CS43" i="4" s="1"/>
  <c r="DF47" i="4"/>
  <c r="DF46" i="4" s="1"/>
  <c r="B48" i="4"/>
  <c r="DV48" i="4"/>
  <c r="DW48" i="4"/>
  <c r="BR48" i="4"/>
  <c r="BR47" i="4" s="1"/>
  <c r="BR46" i="4" s="1"/>
  <c r="BR45" i="4" s="1"/>
  <c r="BR44" i="4" s="1"/>
  <c r="BR43" i="4" s="1"/>
  <c r="BR42" i="4" s="1"/>
  <c r="BR41" i="4" s="1"/>
  <c r="BR40" i="4" s="1"/>
  <c r="BA51" i="4"/>
  <c r="BO51" i="4"/>
  <c r="AL51" i="4"/>
  <c r="DZ51" i="4"/>
  <c r="W51" i="4"/>
  <c r="EC51" i="4"/>
  <c r="AV51" i="4"/>
  <c r="BH51" i="4"/>
  <c r="E55" i="4"/>
  <c r="L55" i="4" s="1"/>
  <c r="AW51" i="4"/>
  <c r="BK51" i="4"/>
  <c r="AJ51" i="4"/>
  <c r="DT51" i="4"/>
  <c r="U51" i="4"/>
  <c r="AI51" i="4"/>
  <c r="CG51" i="4" s="1"/>
  <c r="V51" i="4"/>
  <c r="BB51" i="4"/>
  <c r="AO51" i="4"/>
  <c r="BC51" i="4"/>
  <c r="AF51" i="4"/>
  <c r="BL51" i="4"/>
  <c r="DJ51" i="4" s="1"/>
  <c r="BH50" i="4"/>
  <c r="DF50" i="4" s="1"/>
  <c r="DF49" i="4" s="1"/>
  <c r="AR50" i="4"/>
  <c r="AB50" i="4"/>
  <c r="DY50" i="4"/>
  <c r="AU50" i="4"/>
  <c r="BM50" i="4"/>
  <c r="AG50" i="4"/>
  <c r="AV50" i="4"/>
  <c r="CT50" i="4" s="1"/>
  <c r="CT49" i="4" s="1"/>
  <c r="EC50" i="4"/>
  <c r="W50" i="4"/>
  <c r="DZ50" i="4"/>
  <c r="AL50" i="4"/>
  <c r="BO50" i="4"/>
  <c r="BA50" i="4"/>
  <c r="CY50" i="4" s="1"/>
  <c r="CY49" i="4" s="1"/>
  <c r="DT50" i="4"/>
  <c r="AJ50" i="4"/>
  <c r="BK50" i="4"/>
  <c r="AW50" i="4"/>
  <c r="AX50" i="4"/>
  <c r="EF50" i="4"/>
  <c r="AA50" i="4"/>
  <c r="EB50" i="4"/>
  <c r="AN50" i="4"/>
  <c r="DO50" i="4"/>
  <c r="BE50" i="4"/>
  <c r="DC50" i="4" s="1"/>
  <c r="DC49" i="4" s="1"/>
  <c r="DC48" i="4" s="1"/>
  <c r="DC47" i="4" s="1"/>
  <c r="DC46" i="4" s="1"/>
  <c r="BJ50" i="4"/>
  <c r="AD50" i="4"/>
  <c r="AY50" i="4"/>
  <c r="CW50" i="4" s="1"/>
  <c r="CW49" i="4" s="1"/>
  <c r="CW48" i="4" s="1"/>
  <c r="CW47" i="4" s="1"/>
  <c r="CW46" i="4" s="1"/>
  <c r="CW45" i="4" s="1"/>
  <c r="CW44" i="4" s="1"/>
  <c r="CW43" i="4" s="1"/>
  <c r="CW42" i="4" s="1"/>
  <c r="CW41" i="4" s="1"/>
  <c r="CW40" i="4" s="1"/>
  <c r="CW39" i="4" s="1"/>
  <c r="CW38" i="4" s="1"/>
  <c r="CW37" i="4" s="1"/>
  <c r="CW36" i="4" s="1"/>
  <c r="CW35" i="4" s="1"/>
  <c r="CW34" i="4" s="1"/>
  <c r="CW33" i="4" s="1"/>
  <c r="CW32" i="4" s="1"/>
  <c r="CW31" i="4" s="1"/>
  <c r="CW30" i="4" s="1"/>
  <c r="CW29" i="4" s="1"/>
  <c r="CW28" i="4" s="1"/>
  <c r="CW27" i="4" s="1"/>
  <c r="CW26" i="4" s="1"/>
  <c r="CW25" i="4" s="1"/>
  <c r="CW24" i="4" s="1"/>
  <c r="CW23" i="4" s="1"/>
  <c r="CW22" i="4" s="1"/>
  <c r="CW21" i="4" s="1"/>
  <c r="CW20" i="4" s="1"/>
  <c r="CW19" i="4" s="1"/>
  <c r="CW18" i="4" s="1"/>
  <c r="CW17" i="4" s="1"/>
  <c r="CW16" i="4" s="1"/>
  <c r="AK50" i="4"/>
  <c r="BF50" i="4"/>
  <c r="Z50" i="4"/>
  <c r="AQ50" i="4"/>
  <c r="AC50" i="4"/>
  <c r="BL50" i="4"/>
  <c r="DJ50" i="4" s="1"/>
  <c r="DJ49" i="4" s="1"/>
  <c r="DJ48" i="4" s="1"/>
  <c r="DJ47" i="4" s="1"/>
  <c r="DJ46" i="4" s="1"/>
  <c r="AF50" i="4"/>
  <c r="BC50" i="4"/>
  <c r="AO50" i="4"/>
  <c r="BB50" i="4"/>
  <c r="V50" i="4"/>
  <c r="AI50" i="4"/>
  <c r="CG50" i="4" s="1"/>
  <c r="CG49" i="4" s="1"/>
  <c r="CG48" i="4" s="1"/>
  <c r="CG47" i="4" s="1"/>
  <c r="CG46" i="4" s="1"/>
  <c r="CG45" i="4" s="1"/>
  <c r="CG44" i="4" s="1"/>
  <c r="CG43" i="4" s="1"/>
  <c r="CG42" i="4" s="1"/>
  <c r="CG41" i="4" s="1"/>
  <c r="U50" i="4"/>
  <c r="AZ50" i="4"/>
  <c r="T50" i="4"/>
  <c r="AE50" i="4"/>
  <c r="CC50" i="4" s="1"/>
  <c r="CC49" i="4" s="1"/>
  <c r="CC48" i="4" s="1"/>
  <c r="BN50" i="4"/>
  <c r="AH50" i="4"/>
  <c r="BG50" i="4"/>
  <c r="AS50" i="4"/>
  <c r="BD50" i="4"/>
  <c r="X50" i="4"/>
  <c r="BV50" i="4" s="1"/>
  <c r="BV49" i="4" s="1"/>
  <c r="AM50" i="4"/>
  <c r="Y50" i="4"/>
  <c r="AT50" i="4"/>
  <c r="CR50" i="4" s="1"/>
  <c r="CR49" i="4" s="1"/>
  <c r="CR48" i="4" s="1"/>
  <c r="EA50" i="4"/>
  <c r="S50" i="4"/>
  <c r="EE50" i="4"/>
  <c r="BR51" i="4"/>
  <c r="AC51" i="4"/>
  <c r="BI51" i="4"/>
  <c r="AQ51" i="4"/>
  <c r="DS51" i="4"/>
  <c r="Z51" i="4"/>
  <c r="AP51" i="4"/>
  <c r="BF51" i="4"/>
  <c r="AG51" i="4"/>
  <c r="BM51" i="4"/>
  <c r="AU51" i="4"/>
  <c r="DY51" i="4"/>
  <c r="AB51" i="4"/>
  <c r="AR51" i="4"/>
  <c r="CP51" i="4" s="1"/>
  <c r="AK51" i="4"/>
  <c r="S51" i="4"/>
  <c r="AY51" i="4"/>
  <c r="EA51" i="4"/>
  <c r="AD51" i="4"/>
  <c r="AT51" i="4"/>
  <c r="BJ51" i="4"/>
  <c r="Y51" i="4"/>
  <c r="BE51" i="4"/>
  <c r="AM51" i="4"/>
  <c r="DO51" i="4"/>
  <c r="DN51" i="4" s="1"/>
  <c r="X51" i="4"/>
  <c r="BV51" i="4" s="1"/>
  <c r="AN51" i="4"/>
  <c r="BD51" i="4"/>
  <c r="EB51" i="4"/>
  <c r="AS51" i="4"/>
  <c r="AA51" i="4"/>
  <c r="BY51" i="4" s="1"/>
  <c r="BG51" i="4"/>
  <c r="EF51" i="4"/>
  <c r="AH51" i="4"/>
  <c r="AX51" i="4"/>
  <c r="BN51" i="4"/>
  <c r="I52" i="4"/>
  <c r="Q52" i="4" s="1"/>
  <c r="O52" i="4"/>
  <c r="H53" i="4"/>
  <c r="N53" i="4"/>
  <c r="G54" i="4"/>
  <c r="M54" i="4"/>
  <c r="F55" i="4"/>
  <c r="K55" i="4"/>
  <c r="DN50" i="4" l="1"/>
  <c r="DP49" i="4"/>
  <c r="DQ49" i="4" s="1"/>
  <c r="DP50" i="4"/>
  <c r="DQ50" i="4" s="1"/>
  <c r="B50" i="4"/>
  <c r="CP50" i="4"/>
  <c r="CP49" i="4" s="1"/>
  <c r="CP48" i="4" s="1"/>
  <c r="CP47" i="4" s="1"/>
  <c r="CP46" i="4" s="1"/>
  <c r="CP45" i="4" s="1"/>
  <c r="CP44" i="4" s="1"/>
  <c r="DV50" i="4"/>
  <c r="DW50" i="4"/>
  <c r="BR50" i="4"/>
  <c r="BY50" i="4"/>
  <c r="DW51" i="4"/>
  <c r="DV51" i="4"/>
  <c r="B51" i="4"/>
  <c r="P52" i="4"/>
  <c r="DS52" i="4"/>
  <c r="I53" i="4"/>
  <c r="O53" i="4"/>
  <c r="H54" i="4"/>
  <c r="N54" i="4"/>
  <c r="G55" i="4"/>
  <c r="M55" i="4"/>
  <c r="Q53" i="4" l="1"/>
  <c r="BA53" i="4" s="1"/>
  <c r="CY53" i="4" s="1"/>
  <c r="P53" i="4"/>
  <c r="EE51" i="4"/>
  <c r="BI52" i="4"/>
  <c r="AP52" i="4"/>
  <c r="BO53" i="4"/>
  <c r="DZ53" i="4"/>
  <c r="EC53" i="4"/>
  <c r="BH52" i="4"/>
  <c r="AR52" i="4"/>
  <c r="AB52" i="4"/>
  <c r="DY52" i="4"/>
  <c r="AU52" i="4"/>
  <c r="BM52" i="4"/>
  <c r="DK52" i="4" s="1"/>
  <c r="DK51" i="4" s="1"/>
  <c r="DK50" i="4" s="1"/>
  <c r="DK49" i="4" s="1"/>
  <c r="DK48" i="4" s="1"/>
  <c r="DK47" i="4" s="1"/>
  <c r="DK46" i="4" s="1"/>
  <c r="DK45" i="4" s="1"/>
  <c r="DK44" i="4" s="1"/>
  <c r="DK43" i="4" s="1"/>
  <c r="DK42" i="4" s="1"/>
  <c r="AG52" i="4"/>
  <c r="AV52" i="4"/>
  <c r="EC52" i="4"/>
  <c r="W52" i="4"/>
  <c r="DZ52" i="4"/>
  <c r="AL52" i="4"/>
  <c r="BO52" i="4"/>
  <c r="BA52" i="4"/>
  <c r="DT52" i="4"/>
  <c r="AJ52" i="4"/>
  <c r="BK52" i="4"/>
  <c r="AW52" i="4"/>
  <c r="AX52" i="4"/>
  <c r="EF52" i="4"/>
  <c r="AA52" i="4"/>
  <c r="EB52" i="4"/>
  <c r="AN52" i="4"/>
  <c r="CL52" i="4" s="1"/>
  <c r="CL51" i="4" s="1"/>
  <c r="CL50" i="4" s="1"/>
  <c r="CL49" i="4" s="1"/>
  <c r="CL48" i="4" s="1"/>
  <c r="CL47" i="4" s="1"/>
  <c r="CL46" i="4" s="1"/>
  <c r="CL45" i="4" s="1"/>
  <c r="CL44" i="4" s="1"/>
  <c r="CL43" i="4" s="1"/>
  <c r="CL42" i="4" s="1"/>
  <c r="CL41" i="4" s="1"/>
  <c r="CL40" i="4" s="1"/>
  <c r="DO52" i="4"/>
  <c r="DN52" i="4" s="1"/>
  <c r="BE52" i="4"/>
  <c r="DC52" i="4" s="1"/>
  <c r="DC51" i="4" s="1"/>
  <c r="BJ52" i="4"/>
  <c r="AD52" i="4"/>
  <c r="AY52" i="4"/>
  <c r="AK52" i="4"/>
  <c r="BF52" i="4"/>
  <c r="Z52" i="4"/>
  <c r="AQ52" i="4"/>
  <c r="AC52" i="4"/>
  <c r="BL52" i="4"/>
  <c r="AF52" i="4"/>
  <c r="BC52" i="4"/>
  <c r="AO52" i="4"/>
  <c r="BB52" i="4"/>
  <c r="CZ52" i="4" s="1"/>
  <c r="CZ51" i="4" s="1"/>
  <c r="CZ50" i="4" s="1"/>
  <c r="CZ49" i="4" s="1"/>
  <c r="CZ48" i="4" s="1"/>
  <c r="CZ47" i="4" s="1"/>
  <c r="CZ46" i="4" s="1"/>
  <c r="CZ45" i="4" s="1"/>
  <c r="CZ44" i="4" s="1"/>
  <c r="CZ43" i="4" s="1"/>
  <c r="CZ42" i="4" s="1"/>
  <c r="V52" i="4"/>
  <c r="AI52" i="4"/>
  <c r="U52" i="4"/>
  <c r="BS52" i="4" s="1"/>
  <c r="BS51" i="4" s="1"/>
  <c r="BS50" i="4" s="1"/>
  <c r="BS49" i="4" s="1"/>
  <c r="BS48" i="4" s="1"/>
  <c r="BS47" i="4" s="1"/>
  <c r="BS46" i="4" s="1"/>
  <c r="BS45" i="4" s="1"/>
  <c r="BS44" i="4" s="1"/>
  <c r="BS43" i="4" s="1"/>
  <c r="BS42" i="4" s="1"/>
  <c r="BS41" i="4" s="1"/>
  <c r="AZ52" i="4"/>
  <c r="T52" i="4"/>
  <c r="AE52" i="4"/>
  <c r="BN52" i="4"/>
  <c r="AH52" i="4"/>
  <c r="CF52" i="4" s="1"/>
  <c r="CF51" i="4" s="1"/>
  <c r="CF50" i="4" s="1"/>
  <c r="CF49" i="4" s="1"/>
  <c r="CF48" i="4" s="1"/>
  <c r="BG52" i="4"/>
  <c r="AS52" i="4"/>
  <c r="BD52" i="4"/>
  <c r="X52" i="4"/>
  <c r="AM52" i="4"/>
  <c r="Y52" i="4"/>
  <c r="AT52" i="4"/>
  <c r="CR52" i="4" s="1"/>
  <c r="CR51" i="4" s="1"/>
  <c r="EA52" i="4"/>
  <c r="S52" i="4"/>
  <c r="AC53" i="4"/>
  <c r="AQ53" i="4"/>
  <c r="Z53" i="4"/>
  <c r="BX53" i="4" s="1"/>
  <c r="BF53" i="4"/>
  <c r="BM53" i="4"/>
  <c r="DY53" i="4"/>
  <c r="AR53" i="4"/>
  <c r="S53" i="4"/>
  <c r="EA53" i="4"/>
  <c r="AT53" i="4"/>
  <c r="Y53" i="4"/>
  <c r="AM53" i="4"/>
  <c r="X53" i="4"/>
  <c r="BD53" i="4"/>
  <c r="DB53" i="4" s="1"/>
  <c r="AS53" i="4"/>
  <c r="BG53" i="4"/>
  <c r="DE53" i="4" s="1"/>
  <c r="AH53" i="4"/>
  <c r="AX53" i="4"/>
  <c r="BN53" i="4"/>
  <c r="I54" i="4"/>
  <c r="Q54" i="4" s="1"/>
  <c r="O54" i="4"/>
  <c r="H55" i="4"/>
  <c r="N55" i="4"/>
  <c r="B19" i="16"/>
  <c r="B18" i="16" s="1"/>
  <c r="BG56" i="9"/>
  <c r="BG58" i="9" s="1"/>
  <c r="E56" i="4"/>
  <c r="D56" i="4"/>
  <c r="DR56" i="4" s="1"/>
  <c r="EF53" i="4" l="1"/>
  <c r="AA53" i="4"/>
  <c r="EB53" i="4"/>
  <c r="AN53" i="4"/>
  <c r="DO53" i="4"/>
  <c r="DN53" i="4" s="1"/>
  <c r="BE53" i="4"/>
  <c r="BJ53" i="4"/>
  <c r="AD53" i="4"/>
  <c r="DW53" i="4" s="1"/>
  <c r="AY53" i="4"/>
  <c r="AK53" i="4"/>
  <c r="AB53" i="4"/>
  <c r="AU53" i="4"/>
  <c r="AG53" i="4"/>
  <c r="AP53" i="4"/>
  <c r="DS53" i="4"/>
  <c r="BI53" i="4"/>
  <c r="EE52" i="4"/>
  <c r="CY52" i="4"/>
  <c r="CY51" i="4" s="1"/>
  <c r="AV53" i="4"/>
  <c r="W53" i="4"/>
  <c r="AL53" i="4"/>
  <c r="CJ53" i="4" s="1"/>
  <c r="CJ52" i="4" s="1"/>
  <c r="CJ51" i="4" s="1"/>
  <c r="CJ50" i="4" s="1"/>
  <c r="L56" i="4"/>
  <c r="P54" i="4"/>
  <c r="BC54" i="4" s="1"/>
  <c r="BH53" i="4"/>
  <c r="AZ53" i="4"/>
  <c r="T53" i="4"/>
  <c r="AE53" i="4"/>
  <c r="AF53" i="4"/>
  <c r="CD53" i="4" s="1"/>
  <c r="CD52" i="4" s="1"/>
  <c r="CD51" i="4" s="1"/>
  <c r="CD50" i="4" s="1"/>
  <c r="CD49" i="4" s="1"/>
  <c r="CD48" i="4" s="1"/>
  <c r="CD47" i="4" s="1"/>
  <c r="CD46" i="4" s="1"/>
  <c r="CD45" i="4" s="1"/>
  <c r="CD44" i="4" s="1"/>
  <c r="CD43" i="4" s="1"/>
  <c r="CD42" i="4" s="1"/>
  <c r="CD41" i="4" s="1"/>
  <c r="CD40" i="4" s="1"/>
  <c r="CD39" i="4" s="1"/>
  <c r="CD38" i="4" s="1"/>
  <c r="CD37" i="4" s="1"/>
  <c r="AO53" i="4"/>
  <c r="V53" i="4"/>
  <c r="U53" i="4"/>
  <c r="DV53" i="4" s="1"/>
  <c r="DT53" i="4"/>
  <c r="BK53" i="4"/>
  <c r="BC53" i="4"/>
  <c r="AI53" i="4"/>
  <c r="AJ53" i="4"/>
  <c r="BB53" i="4"/>
  <c r="CZ53" i="4" s="1"/>
  <c r="AW53" i="4"/>
  <c r="BL53" i="4"/>
  <c r="DY54" i="4"/>
  <c r="DP52" i="4"/>
  <c r="DQ52" i="4" s="1"/>
  <c r="DP51" i="4"/>
  <c r="DQ51" i="4" s="1"/>
  <c r="B52" i="4"/>
  <c r="DV52" i="4"/>
  <c r="DB52" i="4"/>
  <c r="DB51" i="4" s="1"/>
  <c r="DB50" i="4" s="1"/>
  <c r="DB49" i="4" s="1"/>
  <c r="DB48" i="4" s="1"/>
  <c r="DB47" i="4" s="1"/>
  <c r="DB46" i="4" s="1"/>
  <c r="DE52" i="4"/>
  <c r="DE51" i="4" s="1"/>
  <c r="DE50" i="4" s="1"/>
  <c r="DE49" i="4" s="1"/>
  <c r="DW52" i="4"/>
  <c r="BX52" i="4"/>
  <c r="BX51" i="4" s="1"/>
  <c r="BX50" i="4" s="1"/>
  <c r="BX49" i="4" s="1"/>
  <c r="BX48" i="4" s="1"/>
  <c r="BX47" i="4" s="1"/>
  <c r="BX46" i="4" s="1"/>
  <c r="BX45" i="4" s="1"/>
  <c r="BX44" i="4" s="1"/>
  <c r="BX43" i="4" s="1"/>
  <c r="BX42" i="4" s="1"/>
  <c r="BX41" i="4" s="1"/>
  <c r="BX40" i="4" s="1"/>
  <c r="BX39" i="4" s="1"/>
  <c r="B53" i="4"/>
  <c r="AK54" i="4"/>
  <c r="AY54" i="4"/>
  <c r="AD54" i="4"/>
  <c r="BJ54" i="4"/>
  <c r="BE54" i="4"/>
  <c r="EC54" i="4"/>
  <c r="AN54" i="4"/>
  <c r="CL54" i="4" s="1"/>
  <c r="CL53" i="4" s="1"/>
  <c r="EB54" i="4"/>
  <c r="AA54" i="4"/>
  <c r="EA54" i="4"/>
  <c r="AX54" i="4"/>
  <c r="AV54" i="4"/>
  <c r="AC54" i="4"/>
  <c r="AQ54" i="4"/>
  <c r="CO54" i="4" s="1"/>
  <c r="CO53" i="4" s="1"/>
  <c r="CO52" i="4" s="1"/>
  <c r="CO51" i="4" s="1"/>
  <c r="CO50" i="4" s="1"/>
  <c r="CO49" i="4" s="1"/>
  <c r="CO48" i="4" s="1"/>
  <c r="Z54" i="4"/>
  <c r="BF54" i="4"/>
  <c r="I55" i="4"/>
  <c r="Q55" i="4" s="1"/>
  <c r="O55" i="4"/>
  <c r="F56" i="4"/>
  <c r="K56" i="4"/>
  <c r="D57" i="4"/>
  <c r="DR57" i="4" s="1"/>
  <c r="AP54" i="4" l="1"/>
  <c r="EF54" i="4"/>
  <c r="BI54" i="4"/>
  <c r="BL54" i="4"/>
  <c r="AF54" i="4"/>
  <c r="BN54" i="4"/>
  <c r="AH54" i="4"/>
  <c r="BG54" i="4"/>
  <c r="AS54" i="4"/>
  <c r="CQ54" i="4" s="1"/>
  <c r="CQ53" i="4" s="1"/>
  <c r="CQ52" i="4" s="1"/>
  <c r="CQ51" i="4" s="1"/>
  <c r="CQ50" i="4" s="1"/>
  <c r="CQ49" i="4" s="1"/>
  <c r="CQ48" i="4" s="1"/>
  <c r="CQ47" i="4" s="1"/>
  <c r="BD54" i="4"/>
  <c r="X54" i="4"/>
  <c r="AM54" i="4"/>
  <c r="Y54" i="4"/>
  <c r="AT54" i="4"/>
  <c r="DS54" i="4"/>
  <c r="S54" i="4"/>
  <c r="DZ54" i="4"/>
  <c r="B54" i="4" s="1"/>
  <c r="E57" i="4"/>
  <c r="P55" i="4"/>
  <c r="DZ55" i="4"/>
  <c r="EE54" i="4"/>
  <c r="DO54" i="4"/>
  <c r="DN54" i="4" s="1"/>
  <c r="BM54" i="4"/>
  <c r="AB54" i="4"/>
  <c r="AU54" i="4"/>
  <c r="CS54" i="4" s="1"/>
  <c r="CS53" i="4" s="1"/>
  <c r="CS52" i="4" s="1"/>
  <c r="CS51" i="4" s="1"/>
  <c r="CS50" i="4" s="1"/>
  <c r="AG54" i="4"/>
  <c r="AO54" i="4"/>
  <c r="V54" i="4"/>
  <c r="U54" i="4"/>
  <c r="AZ54" i="4"/>
  <c r="T54" i="4"/>
  <c r="AE54" i="4"/>
  <c r="AL54" i="4"/>
  <c r="BA54" i="4"/>
  <c r="CY54" i="4" s="1"/>
  <c r="AR54" i="4"/>
  <c r="BB54" i="4"/>
  <c r="AI54" i="4"/>
  <c r="DT54" i="4"/>
  <c r="AJ54" i="4"/>
  <c r="DW54" i="4" s="1"/>
  <c r="BK54" i="4"/>
  <c r="AW54" i="4"/>
  <c r="CU54" i="4" s="1"/>
  <c r="CU53" i="4" s="1"/>
  <c r="CU52" i="4" s="1"/>
  <c r="CU51" i="4" s="1"/>
  <c r="CU50" i="4" s="1"/>
  <c r="CU49" i="4" s="1"/>
  <c r="CU48" i="4" s="1"/>
  <c r="CU47" i="4" s="1"/>
  <c r="CU46" i="4" s="1"/>
  <c r="CU45" i="4" s="1"/>
  <c r="W54" i="4"/>
  <c r="BO54" i="4"/>
  <c r="DM54" i="4" s="1"/>
  <c r="DM53" i="4" s="1"/>
  <c r="DM52" i="4" s="1"/>
  <c r="DM51" i="4" s="1"/>
  <c r="DM50" i="4" s="1"/>
  <c r="DM49" i="4" s="1"/>
  <c r="DM48" i="4" s="1"/>
  <c r="DM47" i="4" s="1"/>
  <c r="DM46" i="4" s="1"/>
  <c r="DM45" i="4" s="1"/>
  <c r="DM44" i="4" s="1"/>
  <c r="DM43" i="4" s="1"/>
  <c r="DM42" i="4" s="1"/>
  <c r="DM41" i="4" s="1"/>
  <c r="DM40" i="4" s="1"/>
  <c r="DM39" i="4" s="1"/>
  <c r="DM38" i="4" s="1"/>
  <c r="DM37" i="4" s="1"/>
  <c r="DM36" i="4" s="1"/>
  <c r="DM35" i="4" s="1"/>
  <c r="DM34" i="4" s="1"/>
  <c r="DM33" i="4" s="1"/>
  <c r="DM32" i="4" s="1"/>
  <c r="DM31" i="4" s="1"/>
  <c r="DM30" i="4" s="1"/>
  <c r="DM29" i="4" s="1"/>
  <c r="DM28" i="4" s="1"/>
  <c r="DM27" i="4" s="1"/>
  <c r="DM26" i="4" s="1"/>
  <c r="DM25" i="4" s="1"/>
  <c r="DM24" i="4" s="1"/>
  <c r="DM23" i="4" s="1"/>
  <c r="DM22" i="4" s="1"/>
  <c r="BH54" i="4"/>
  <c r="EE53" i="4"/>
  <c r="DO55" i="4"/>
  <c r="DN55" i="4" s="1"/>
  <c r="EB55" i="4"/>
  <c r="AM55" i="4"/>
  <c r="BD55" i="4"/>
  <c r="W55" i="4"/>
  <c r="EC55" i="4"/>
  <c r="AV55" i="4"/>
  <c r="BJ55" i="4"/>
  <c r="AT55" i="4"/>
  <c r="CR55" i="4" s="1"/>
  <c r="CR54" i="4" s="1"/>
  <c r="CR53" i="4" s="1"/>
  <c r="AD55" i="4"/>
  <c r="EA55" i="4"/>
  <c r="AY55" i="4"/>
  <c r="S55" i="4"/>
  <c r="AK55" i="4"/>
  <c r="AW55" i="4"/>
  <c r="BK55" i="4"/>
  <c r="AJ55" i="4"/>
  <c r="DT55" i="4"/>
  <c r="AH55" i="4"/>
  <c r="EF55" i="4"/>
  <c r="BG55" i="4"/>
  <c r="DE55" i="4" s="1"/>
  <c r="DE54" i="4" s="1"/>
  <c r="AA55" i="4"/>
  <c r="BY55" i="4" s="1"/>
  <c r="BY54" i="4" s="1"/>
  <c r="BY53" i="4" s="1"/>
  <c r="BY52" i="4" s="1"/>
  <c r="AS55" i="4"/>
  <c r="AG55" i="4"/>
  <c r="AU55" i="4"/>
  <c r="CS55" i="4" s="1"/>
  <c r="AB55" i="4"/>
  <c r="BH55" i="4"/>
  <c r="DF55" i="4" s="1"/>
  <c r="DF54" i="4" s="1"/>
  <c r="DF53" i="4" s="1"/>
  <c r="DF52" i="4" s="1"/>
  <c r="DF51" i="4" s="1"/>
  <c r="BE55" i="4"/>
  <c r="AN55" i="4"/>
  <c r="Y55" i="4"/>
  <c r="BW55" i="4" s="1"/>
  <c r="BW54" i="4" s="1"/>
  <c r="BW53" i="4" s="1"/>
  <c r="BW52" i="4" s="1"/>
  <c r="BW51" i="4" s="1"/>
  <c r="BW50" i="4" s="1"/>
  <c r="BW49" i="4" s="1"/>
  <c r="BW48" i="4" s="1"/>
  <c r="BW47" i="4" s="1"/>
  <c r="BW46" i="4" s="1"/>
  <c r="BW45" i="4" s="1"/>
  <c r="BW44" i="4" s="1"/>
  <c r="BW43" i="4" s="1"/>
  <c r="BW42" i="4" s="1"/>
  <c r="X55" i="4"/>
  <c r="AO55" i="4"/>
  <c r="BC55" i="4"/>
  <c r="AF55" i="4"/>
  <c r="BL55" i="4"/>
  <c r="BB55" i="4"/>
  <c r="AL55" i="4"/>
  <c r="V55" i="4"/>
  <c r="BO55" i="4"/>
  <c r="AI55" i="4"/>
  <c r="BA55" i="4"/>
  <c r="U55" i="4"/>
  <c r="AE55" i="4"/>
  <c r="T55" i="4"/>
  <c r="AZ55" i="4"/>
  <c r="G56" i="4"/>
  <c r="M56" i="4"/>
  <c r="L57" i="4"/>
  <c r="F57" i="4"/>
  <c r="K57" i="4"/>
  <c r="AP22" i="8"/>
  <c r="AP23" i="8"/>
  <c r="AP24" i="8"/>
  <c r="AP25" i="8"/>
  <c r="AP26" i="8"/>
  <c r="AP27" i="8"/>
  <c r="AP28" i="8"/>
  <c r="AP29" i="8"/>
  <c r="AP30" i="8"/>
  <c r="AP31" i="8"/>
  <c r="AP32" i="8"/>
  <c r="AP33" i="8"/>
  <c r="AP34" i="8"/>
  <c r="AP35" i="8"/>
  <c r="AP36" i="8"/>
  <c r="AP37" i="8"/>
  <c r="AP38" i="8"/>
  <c r="AP39" i="8"/>
  <c r="AP40" i="8"/>
  <c r="AP21" i="8"/>
  <c r="D58" i="4"/>
  <c r="DR58" i="4" s="1"/>
  <c r="DV54" i="4" l="1"/>
  <c r="AQ55" i="4"/>
  <c r="DV55" i="4" s="1"/>
  <c r="BN55" i="4"/>
  <c r="DY55" i="4"/>
  <c r="AC55" i="4"/>
  <c r="Z55" i="4"/>
  <c r="BX55" i="4" s="1"/>
  <c r="BX54" i="4" s="1"/>
  <c r="AX55" i="4"/>
  <c r="BI55" i="4"/>
  <c r="AP55" i="4"/>
  <c r="B55" i="4"/>
  <c r="BM55" i="4"/>
  <c r="DS55" i="4"/>
  <c r="BF55" i="4"/>
  <c r="AR55" i="4"/>
  <c r="E58" i="4"/>
  <c r="L58" i="4" s="1"/>
  <c r="DP54" i="4"/>
  <c r="DQ54" i="4" s="1"/>
  <c r="DP53" i="4"/>
  <c r="DQ53" i="4" s="1"/>
  <c r="DW55" i="4"/>
  <c r="H56" i="4"/>
  <c r="N56" i="4"/>
  <c r="AP42" i="8"/>
  <c r="G57" i="4"/>
  <c r="N57" i="4" s="1"/>
  <c r="M57" i="4"/>
  <c r="F58" i="4"/>
  <c r="K58" i="4"/>
  <c r="D59" i="4"/>
  <c r="DR59" i="4" s="1"/>
  <c r="E59" i="4" l="1"/>
  <c r="L59" i="4" s="1"/>
  <c r="I56" i="4"/>
  <c r="Q56" i="4" s="1"/>
  <c r="O56" i="4"/>
  <c r="H57" i="4"/>
  <c r="G58" i="4"/>
  <c r="M58" i="4"/>
  <c r="F59" i="4"/>
  <c r="K59" i="4"/>
  <c r="P56" i="4" l="1"/>
  <c r="EE55" i="4" s="1"/>
  <c r="AP56" i="4"/>
  <c r="I57" i="4"/>
  <c r="Q57" i="4" s="1"/>
  <c r="O57" i="4"/>
  <c r="H58" i="4"/>
  <c r="N58" i="4"/>
  <c r="G59" i="4"/>
  <c r="N59" i="4" s="1"/>
  <c r="M59" i="4"/>
  <c r="D60" i="4"/>
  <c r="DR60" i="4" s="1"/>
  <c r="E60" i="4" l="1"/>
  <c r="DS56" i="4"/>
  <c r="L60" i="4"/>
  <c r="AP288" i="4"/>
  <c r="AP303" i="4"/>
  <c r="BI56" i="4"/>
  <c r="BH56" i="4"/>
  <c r="AR56" i="4"/>
  <c r="AB56" i="4"/>
  <c r="DY56" i="4"/>
  <c r="AU56" i="4"/>
  <c r="BM56" i="4"/>
  <c r="AG56" i="4"/>
  <c r="AV56" i="4"/>
  <c r="EC56" i="4"/>
  <c r="W56" i="4"/>
  <c r="DZ56" i="4"/>
  <c r="AL56" i="4"/>
  <c r="BO56" i="4"/>
  <c r="BA56" i="4"/>
  <c r="DT56" i="4"/>
  <c r="AJ56" i="4"/>
  <c r="BK56" i="4"/>
  <c r="AW56" i="4"/>
  <c r="AX56" i="4"/>
  <c r="EF56" i="4"/>
  <c r="AA56" i="4"/>
  <c r="EB56" i="4"/>
  <c r="AN56" i="4"/>
  <c r="DO56" i="4"/>
  <c r="DN56" i="4" s="1"/>
  <c r="BE56" i="4"/>
  <c r="BJ56" i="4"/>
  <c r="AD56" i="4"/>
  <c r="AY56" i="4"/>
  <c r="AK56" i="4"/>
  <c r="BF56" i="4"/>
  <c r="Z56" i="4"/>
  <c r="AQ56" i="4"/>
  <c r="AC56" i="4"/>
  <c r="BL56" i="4"/>
  <c r="AF56" i="4"/>
  <c r="BC56" i="4"/>
  <c r="AO56" i="4"/>
  <c r="BB56" i="4"/>
  <c r="V56" i="4"/>
  <c r="AI56" i="4"/>
  <c r="U56" i="4"/>
  <c r="AZ56" i="4"/>
  <c r="T56" i="4"/>
  <c r="AE56" i="4"/>
  <c r="BN56" i="4"/>
  <c r="AH56" i="4"/>
  <c r="BG56" i="4"/>
  <c r="AS56" i="4"/>
  <c r="BD56" i="4"/>
  <c r="X56" i="4"/>
  <c r="AM56" i="4"/>
  <c r="Y56" i="4"/>
  <c r="AT56" i="4"/>
  <c r="EA56" i="4"/>
  <c r="S56" i="4"/>
  <c r="EE56" i="4"/>
  <c r="P57" i="4"/>
  <c r="I58" i="4"/>
  <c r="Q58" i="4" s="1"/>
  <c r="O58" i="4"/>
  <c r="O59" i="4"/>
  <c r="H59" i="4"/>
  <c r="F60" i="4"/>
  <c r="K60" i="4"/>
  <c r="D61" i="4"/>
  <c r="Y288" i="4" l="1"/>
  <c r="Y303" i="4"/>
  <c r="BV56" i="4"/>
  <c r="BV55" i="4" s="1"/>
  <c r="BV54" i="4" s="1"/>
  <c r="BV53" i="4" s="1"/>
  <c r="BV52" i="4" s="1"/>
  <c r="X288" i="4"/>
  <c r="AS288" i="4"/>
  <c r="AS303" i="4"/>
  <c r="AH288" i="4"/>
  <c r="AH303" i="4"/>
  <c r="CC56" i="4"/>
  <c r="CC55" i="4" s="1"/>
  <c r="CC54" i="4" s="1"/>
  <c r="CC53" i="4" s="1"/>
  <c r="CC52" i="4" s="1"/>
  <c r="AE288" i="4"/>
  <c r="AZ288" i="4"/>
  <c r="AZ303" i="4"/>
  <c r="CG56" i="4"/>
  <c r="CG55" i="4" s="1"/>
  <c r="CG54" i="4" s="1"/>
  <c r="CG53" i="4" s="1"/>
  <c r="CG52" i="4" s="1"/>
  <c r="AI288" i="4"/>
  <c r="BB288" i="4"/>
  <c r="BB303" i="4"/>
  <c r="BC288" i="4"/>
  <c r="BC303" i="4"/>
  <c r="DJ56" i="4"/>
  <c r="DJ55" i="4" s="1"/>
  <c r="DJ54" i="4" s="1"/>
  <c r="DJ53" i="4" s="1"/>
  <c r="DJ52" i="4" s="1"/>
  <c r="BL288" i="4"/>
  <c r="AQ288" i="4"/>
  <c r="AQ303" i="4"/>
  <c r="BF288" i="4"/>
  <c r="BF303" i="4"/>
  <c r="AY288" i="4"/>
  <c r="AY303" i="4"/>
  <c r="BJ288" i="4"/>
  <c r="BJ303" i="4"/>
  <c r="DP55" i="4"/>
  <c r="DQ55" i="4" s="1"/>
  <c r="AW288" i="4"/>
  <c r="AW303" i="4"/>
  <c r="AJ288" i="4"/>
  <c r="AJ303" i="4"/>
  <c r="BA288" i="4"/>
  <c r="BA303" i="4"/>
  <c r="AL288" i="4"/>
  <c r="AL303" i="4"/>
  <c r="W288" i="4"/>
  <c r="W303" i="4"/>
  <c r="AV288" i="4"/>
  <c r="AV303" i="4"/>
  <c r="BM288" i="4"/>
  <c r="BM303" i="4"/>
  <c r="AR288" i="4"/>
  <c r="AR303" i="4"/>
  <c r="BI288" i="4"/>
  <c r="BI303" i="4"/>
  <c r="S288" i="4"/>
  <c r="S303" i="4"/>
  <c r="AT288" i="4"/>
  <c r="AT303" i="4"/>
  <c r="AM288" i="4"/>
  <c r="AM303" i="4"/>
  <c r="BD288" i="4"/>
  <c r="BD303" i="4"/>
  <c r="BG288" i="4"/>
  <c r="BG303" i="4"/>
  <c r="BN288" i="4"/>
  <c r="BN303" i="4"/>
  <c r="T288" i="4"/>
  <c r="BS56" i="4"/>
  <c r="BS55" i="4" s="1"/>
  <c r="BS54" i="4" s="1"/>
  <c r="BS53" i="4" s="1"/>
  <c r="U288" i="4"/>
  <c r="V288" i="4"/>
  <c r="V303" i="4"/>
  <c r="CM56" i="4"/>
  <c r="CM55" i="4" s="1"/>
  <c r="CM54" i="4" s="1"/>
  <c r="CM53" i="4" s="1"/>
  <c r="CM52" i="4" s="1"/>
  <c r="CM51" i="4" s="1"/>
  <c r="CM50" i="4" s="1"/>
  <c r="CM49" i="4" s="1"/>
  <c r="CM48" i="4" s="1"/>
  <c r="CM47" i="4" s="1"/>
  <c r="CM46" i="4" s="1"/>
  <c r="CM45" i="4" s="1"/>
  <c r="CM44" i="4" s="1"/>
  <c r="CM43" i="4" s="1"/>
  <c r="AO288" i="4"/>
  <c r="AF288" i="4"/>
  <c r="AF303" i="4"/>
  <c r="AC288" i="4"/>
  <c r="AC303" i="4"/>
  <c r="Z288" i="4"/>
  <c r="Z303" i="4"/>
  <c r="AK288" i="4"/>
  <c r="AK303" i="4"/>
  <c r="AD288" i="4"/>
  <c r="AD303" i="4"/>
  <c r="BE288" i="4"/>
  <c r="BE303" i="4"/>
  <c r="AN288" i="4"/>
  <c r="AN303" i="4"/>
  <c r="AA288" i="4"/>
  <c r="AA303" i="4"/>
  <c r="AX288" i="4"/>
  <c r="AX303" i="4"/>
  <c r="BK288" i="4"/>
  <c r="BK303" i="4"/>
  <c r="BO288" i="4"/>
  <c r="BO303" i="4"/>
  <c r="AG288" i="4"/>
  <c r="AG303" i="4"/>
  <c r="AU288" i="4"/>
  <c r="AU303" i="4"/>
  <c r="AB288" i="4"/>
  <c r="AB303" i="4"/>
  <c r="BH288" i="4"/>
  <c r="BH303" i="4"/>
  <c r="B56" i="4"/>
  <c r="DV56" i="4"/>
  <c r="DW56" i="4"/>
  <c r="BR56" i="4"/>
  <c r="BR55" i="4" s="1"/>
  <c r="BR54" i="4" s="1"/>
  <c r="BR53" i="4" s="1"/>
  <c r="BR52" i="4" s="1"/>
  <c r="BF57" i="4"/>
  <c r="BF304" i="4" s="1"/>
  <c r="AP57" i="4"/>
  <c r="AP304" i="4" s="1"/>
  <c r="Z57" i="4"/>
  <c r="DS57" i="4"/>
  <c r="BC57" i="4"/>
  <c r="BC304" i="4" s="1"/>
  <c r="AM57" i="4"/>
  <c r="AM304" i="4" s="1"/>
  <c r="BL57" i="4"/>
  <c r="AV57" i="4"/>
  <c r="AV304" i="4" s="1"/>
  <c r="AF57" i="4"/>
  <c r="AF304" i="4" s="1"/>
  <c r="EC57" i="4"/>
  <c r="BI57" i="4"/>
  <c r="AS57" i="4"/>
  <c r="AS304" i="4" s="1"/>
  <c r="AC57" i="4"/>
  <c r="AC304" i="4" s="1"/>
  <c r="S57" i="4"/>
  <c r="S304" i="4" s="1"/>
  <c r="DZ57" i="4"/>
  <c r="BB57" i="4"/>
  <c r="BB304" i="4" s="1"/>
  <c r="AL57" i="4"/>
  <c r="AL304" i="4" s="1"/>
  <c r="V57" i="4"/>
  <c r="V304" i="4" s="1"/>
  <c r="BO57" i="4"/>
  <c r="BO304" i="4" s="1"/>
  <c r="AY57" i="4"/>
  <c r="AY304" i="4" s="1"/>
  <c r="AI57" i="4"/>
  <c r="BH57" i="4"/>
  <c r="BH304" i="4" s="1"/>
  <c r="AR57" i="4"/>
  <c r="AR304" i="4" s="1"/>
  <c r="AB57" i="4"/>
  <c r="AB304" i="4" s="1"/>
  <c r="DY57" i="4"/>
  <c r="BE57" i="4"/>
  <c r="BE304" i="4" s="1"/>
  <c r="AO57" i="4"/>
  <c r="AO304" i="4" s="1"/>
  <c r="Y57" i="4"/>
  <c r="Y304" i="4" s="1"/>
  <c r="W57" i="4"/>
  <c r="W304" i="4" s="1"/>
  <c r="BN57" i="4"/>
  <c r="AX57" i="4"/>
  <c r="AX304" i="4" s="1"/>
  <c r="AH57" i="4"/>
  <c r="AH304" i="4" s="1"/>
  <c r="EF57" i="4"/>
  <c r="BK57" i="4"/>
  <c r="BK304" i="4" s="1"/>
  <c r="AU57" i="4"/>
  <c r="AU304" i="4" s="1"/>
  <c r="EB57" i="4"/>
  <c r="BD57" i="4"/>
  <c r="BD304" i="4" s="1"/>
  <c r="AN57" i="4"/>
  <c r="AN304" i="4" s="1"/>
  <c r="X57" i="4"/>
  <c r="X304" i="4" s="1"/>
  <c r="DO57" i="4"/>
  <c r="DN57" i="4" s="1"/>
  <c r="BA57" i="4"/>
  <c r="BA304" i="4" s="1"/>
  <c r="AK57" i="4"/>
  <c r="AK304" i="4" s="1"/>
  <c r="U57" i="4"/>
  <c r="U304" i="4" s="1"/>
  <c r="AE57" i="4"/>
  <c r="AE304" i="4" s="1"/>
  <c r="BJ57" i="4"/>
  <c r="AT57" i="4"/>
  <c r="AT304" i="4" s="1"/>
  <c r="AD57" i="4"/>
  <c r="AD304" i="4" s="1"/>
  <c r="EA57" i="4"/>
  <c r="BG57" i="4"/>
  <c r="BG304" i="4" s="1"/>
  <c r="AQ57" i="4"/>
  <c r="AQ304" i="4" s="1"/>
  <c r="DT57" i="4"/>
  <c r="AZ57" i="4"/>
  <c r="AZ304" i="4" s="1"/>
  <c r="AJ57" i="4"/>
  <c r="AJ304" i="4" s="1"/>
  <c r="T57" i="4"/>
  <c r="T304" i="4" s="1"/>
  <c r="BM57" i="4"/>
  <c r="BM304" i="4" s="1"/>
  <c r="AW57" i="4"/>
  <c r="AG57" i="4"/>
  <c r="AG304" i="4" s="1"/>
  <c r="AA57" i="4"/>
  <c r="AA304" i="4" s="1"/>
  <c r="P58" i="4"/>
  <c r="EE57" i="4" s="1"/>
  <c r="I59" i="4"/>
  <c r="Q59" i="4" s="1"/>
  <c r="G60" i="4"/>
  <c r="M60" i="4"/>
  <c r="E61" i="4"/>
  <c r="DR61" i="4"/>
  <c r="K61" i="4"/>
  <c r="DS58" i="4" l="1"/>
  <c r="P59" i="4"/>
  <c r="EE58" i="4" s="1"/>
  <c r="AP58" i="4"/>
  <c r="BI58" i="4"/>
  <c r="BI305" i="4" s="1"/>
  <c r="DH57" i="4"/>
  <c r="DH56" i="4" s="1"/>
  <c r="DH55" i="4" s="1"/>
  <c r="DH54" i="4" s="1"/>
  <c r="DH53" i="4" s="1"/>
  <c r="DH52" i="4" s="1"/>
  <c r="DH51" i="4" s="1"/>
  <c r="DH50" i="4" s="1"/>
  <c r="DH49" i="4" s="1"/>
  <c r="DH48" i="4" s="1"/>
  <c r="CG57" i="4"/>
  <c r="DG57" i="4"/>
  <c r="DG56" i="4" s="1"/>
  <c r="DG55" i="4" s="1"/>
  <c r="DG54" i="4" s="1"/>
  <c r="DG53" i="4" s="1"/>
  <c r="DG52" i="4" s="1"/>
  <c r="DG51" i="4" s="1"/>
  <c r="DG50" i="4" s="1"/>
  <c r="DG49" i="4" s="1"/>
  <c r="DG48" i="4" s="1"/>
  <c r="DG47" i="4" s="1"/>
  <c r="DG46" i="4" s="1"/>
  <c r="DG45" i="4" s="1"/>
  <c r="DG44" i="4" s="1"/>
  <c r="BI304" i="4"/>
  <c r="DJ57" i="4"/>
  <c r="BX57" i="4"/>
  <c r="BX56" i="4" s="1"/>
  <c r="U303" i="4"/>
  <c r="BL303" i="4"/>
  <c r="AE303" i="4"/>
  <c r="CN58" i="4"/>
  <c r="CU57" i="4"/>
  <c r="CU56" i="4" s="1"/>
  <c r="CU55" i="4" s="1"/>
  <c r="DL57" i="4"/>
  <c r="DL56" i="4" s="1"/>
  <c r="DL55" i="4" s="1"/>
  <c r="DL54" i="4" s="1"/>
  <c r="DL53" i="4" s="1"/>
  <c r="DL52" i="4" s="1"/>
  <c r="DL51" i="4" s="1"/>
  <c r="DL50" i="4" s="1"/>
  <c r="DL49" i="4" s="1"/>
  <c r="DL48" i="4" s="1"/>
  <c r="DL47" i="4" s="1"/>
  <c r="DL46" i="4" s="1"/>
  <c r="DL45" i="4" s="1"/>
  <c r="AO303" i="4"/>
  <c r="T303" i="4"/>
  <c r="DP56" i="4"/>
  <c r="DQ56" i="4" s="1"/>
  <c r="AI303" i="4"/>
  <c r="X303" i="4"/>
  <c r="DW57" i="4"/>
  <c r="DV57" i="4"/>
  <c r="CN57" i="4"/>
  <c r="CN56" i="4" s="1"/>
  <c r="CN55" i="4" s="1"/>
  <c r="CN54" i="4" s="1"/>
  <c r="CN53" i="4" s="1"/>
  <c r="CN52" i="4" s="1"/>
  <c r="CN51" i="4" s="1"/>
  <c r="CN50" i="4" s="1"/>
  <c r="CN49" i="4" s="1"/>
  <c r="CN48" i="4" s="1"/>
  <c r="CN47" i="4" s="1"/>
  <c r="CN46" i="4" s="1"/>
  <c r="B57" i="4"/>
  <c r="BH58" i="4"/>
  <c r="BH305" i="4" s="1"/>
  <c r="AR58" i="4"/>
  <c r="AR305" i="4" s="1"/>
  <c r="AB58" i="4"/>
  <c r="DY58" i="4"/>
  <c r="AU58" i="4"/>
  <c r="AU305" i="4" s="1"/>
  <c r="BM58" i="4"/>
  <c r="BM305" i="4" s="1"/>
  <c r="AG58" i="4"/>
  <c r="AG305" i="4" s="1"/>
  <c r="AV58" i="4"/>
  <c r="AV305" i="4" s="1"/>
  <c r="EC58" i="4"/>
  <c r="W58" i="4"/>
  <c r="W305" i="4" s="1"/>
  <c r="DZ58" i="4"/>
  <c r="AL58" i="4"/>
  <c r="AL305" i="4" s="1"/>
  <c r="BO58" i="4"/>
  <c r="BO305" i="4" s="1"/>
  <c r="BA58" i="4"/>
  <c r="BA305" i="4" s="1"/>
  <c r="DT58" i="4"/>
  <c r="AJ58" i="4"/>
  <c r="AJ305" i="4" s="1"/>
  <c r="BK58" i="4"/>
  <c r="BK305" i="4" s="1"/>
  <c r="AW58" i="4"/>
  <c r="AW305" i="4" s="1"/>
  <c r="AX58" i="4"/>
  <c r="AX305" i="4" s="1"/>
  <c r="EF58" i="4"/>
  <c r="AA58" i="4"/>
  <c r="AA305" i="4" s="1"/>
  <c r="EB58" i="4"/>
  <c r="AN58" i="4"/>
  <c r="AN305" i="4" s="1"/>
  <c r="DO58" i="4"/>
  <c r="BE58" i="4"/>
  <c r="BE305" i="4" s="1"/>
  <c r="BJ58" i="4"/>
  <c r="BJ305" i="4" s="1"/>
  <c r="AD58" i="4"/>
  <c r="AD305" i="4" s="1"/>
  <c r="AY58" i="4"/>
  <c r="AK58" i="4"/>
  <c r="BF58" i="4"/>
  <c r="BF305" i="4" s="1"/>
  <c r="Z58" i="4"/>
  <c r="Z305" i="4" s="1"/>
  <c r="AQ58" i="4"/>
  <c r="AQ305" i="4" s="1"/>
  <c r="AC58" i="4"/>
  <c r="AC305" i="4" s="1"/>
  <c r="BL58" i="4"/>
  <c r="BL305" i="4" s="1"/>
  <c r="AF58" i="4"/>
  <c r="AF305" i="4" s="1"/>
  <c r="BC58" i="4"/>
  <c r="BC305" i="4" s="1"/>
  <c r="AO58" i="4"/>
  <c r="BB58" i="4"/>
  <c r="BB305" i="4" s="1"/>
  <c r="V58" i="4"/>
  <c r="V305" i="4" s="1"/>
  <c r="AI58" i="4"/>
  <c r="AI305" i="4" s="1"/>
  <c r="U58" i="4"/>
  <c r="AZ58" i="4"/>
  <c r="AZ305" i="4" s="1"/>
  <c r="T58" i="4"/>
  <c r="T305" i="4" s="1"/>
  <c r="AE58" i="4"/>
  <c r="AE305" i="4" s="1"/>
  <c r="BN58" i="4"/>
  <c r="BN305" i="4" s="1"/>
  <c r="AH58" i="4"/>
  <c r="AH305" i="4" s="1"/>
  <c r="BG58" i="4"/>
  <c r="BG305" i="4" s="1"/>
  <c r="AS58" i="4"/>
  <c r="AS305" i="4" s="1"/>
  <c r="BD58" i="4"/>
  <c r="BD305" i="4" s="1"/>
  <c r="X58" i="4"/>
  <c r="X305" i="4" s="1"/>
  <c r="AM58" i="4"/>
  <c r="AM305" i="4" s="1"/>
  <c r="Y58" i="4"/>
  <c r="AT58" i="4"/>
  <c r="AT305" i="4" s="1"/>
  <c r="EA58" i="4"/>
  <c r="S58" i="4"/>
  <c r="S305" i="4" s="1"/>
  <c r="BN59" i="4"/>
  <c r="BN306" i="4" s="1"/>
  <c r="W59" i="4"/>
  <c r="W306" i="4" s="1"/>
  <c r="EC59" i="4"/>
  <c r="AK59" i="4"/>
  <c r="AK306" i="4" s="1"/>
  <c r="S59" i="4"/>
  <c r="S306" i="4" s="1"/>
  <c r="AY59" i="4"/>
  <c r="AY306" i="4" s="1"/>
  <c r="EA59" i="4"/>
  <c r="AD59" i="4"/>
  <c r="AD306" i="4" s="1"/>
  <c r="AT59" i="4"/>
  <c r="AT306" i="4" s="1"/>
  <c r="BM59" i="4"/>
  <c r="BM306" i="4" s="1"/>
  <c r="DY59" i="4"/>
  <c r="AJ59" i="4"/>
  <c r="AJ306" i="4" s="1"/>
  <c r="AZ59" i="4"/>
  <c r="DT59" i="4"/>
  <c r="BF59" i="4"/>
  <c r="BF306" i="4" s="1"/>
  <c r="Y59" i="4"/>
  <c r="BE59" i="4"/>
  <c r="BE306" i="4" s="1"/>
  <c r="AM59" i="4"/>
  <c r="DO59" i="4"/>
  <c r="DN59" i="4" s="1"/>
  <c r="X59" i="4"/>
  <c r="X306" i="4" s="1"/>
  <c r="AC59" i="4"/>
  <c r="AC306" i="4" s="1"/>
  <c r="AS59" i="4"/>
  <c r="BI59" i="4"/>
  <c r="BI306" i="4" s="1"/>
  <c r="AA59" i="4"/>
  <c r="AA306" i="4" s="1"/>
  <c r="AQ59" i="4"/>
  <c r="AQ306" i="4" s="1"/>
  <c r="BG59" i="4"/>
  <c r="BG306" i="4" s="1"/>
  <c r="DS59" i="4"/>
  <c r="EF59" i="4"/>
  <c r="Z59" i="4"/>
  <c r="Z306" i="4" s="1"/>
  <c r="AH59" i="4"/>
  <c r="AH306" i="4" s="1"/>
  <c r="AP59" i="4"/>
  <c r="AX59" i="4"/>
  <c r="AX306" i="4" s="1"/>
  <c r="AW59" i="4"/>
  <c r="AW306" i="4" s="1"/>
  <c r="AE59" i="4"/>
  <c r="AE306" i="4" s="1"/>
  <c r="BK59" i="4"/>
  <c r="BK306" i="4" s="1"/>
  <c r="T59" i="4"/>
  <c r="AF59" i="4"/>
  <c r="AF306" i="4" s="1"/>
  <c r="AN59" i="4"/>
  <c r="AN306" i="4" s="1"/>
  <c r="AV59" i="4"/>
  <c r="AV306" i="4" s="1"/>
  <c r="BD59" i="4"/>
  <c r="BD306" i="4" s="1"/>
  <c r="BL59" i="4"/>
  <c r="BL306" i="4" s="1"/>
  <c r="H60" i="4"/>
  <c r="N60" i="4"/>
  <c r="F61" i="4"/>
  <c r="L61" i="4"/>
  <c r="D62" i="4"/>
  <c r="DR62" i="4" s="1"/>
  <c r="BH59" i="4" l="1"/>
  <c r="BH306" i="4" s="1"/>
  <c r="AR59" i="4"/>
  <c r="AR306" i="4" s="1"/>
  <c r="AB59" i="4"/>
  <c r="AB306" i="4" s="1"/>
  <c r="AU59" i="4"/>
  <c r="DV59" i="4" s="1"/>
  <c r="AG59" i="4"/>
  <c r="AG306" i="4" s="1"/>
  <c r="AL59" i="4"/>
  <c r="AL306" i="4" s="1"/>
  <c r="V59" i="4"/>
  <c r="V306" i="4" s="1"/>
  <c r="BO59" i="4"/>
  <c r="BO306" i="4" s="1"/>
  <c r="AI59" i="4"/>
  <c r="AI306" i="4" s="1"/>
  <c r="BA59" i="4"/>
  <c r="BA306" i="4" s="1"/>
  <c r="U59" i="4"/>
  <c r="U306" i="4" s="1"/>
  <c r="BC59" i="4"/>
  <c r="BC306" i="4" s="1"/>
  <c r="AO59" i="4"/>
  <c r="AO306" i="4" s="1"/>
  <c r="DP57" i="4"/>
  <c r="DQ57" i="4" s="1"/>
  <c r="DN58" i="4"/>
  <c r="E62" i="4"/>
  <c r="L62" i="4" s="1"/>
  <c r="EB59" i="4"/>
  <c r="DZ59" i="4"/>
  <c r="B59" i="4" s="1"/>
  <c r="BB59" i="4"/>
  <c r="BB306" i="4" s="1"/>
  <c r="BJ59" i="4"/>
  <c r="BJ306" i="4" s="1"/>
  <c r="BS58" i="4"/>
  <c r="BS57" i="4" s="1"/>
  <c r="U305" i="4"/>
  <c r="CM58" i="4"/>
  <c r="CM57" i="4" s="1"/>
  <c r="AO305" i="4"/>
  <c r="CI58" i="4"/>
  <c r="CI57" i="4" s="1"/>
  <c r="CI56" i="4" s="1"/>
  <c r="CI55" i="4" s="1"/>
  <c r="CI54" i="4" s="1"/>
  <c r="CI53" i="4" s="1"/>
  <c r="CI52" i="4" s="1"/>
  <c r="CI51" i="4" s="1"/>
  <c r="CI50" i="4" s="1"/>
  <c r="AK305" i="4"/>
  <c r="BZ58" i="4"/>
  <c r="BZ57" i="4" s="1"/>
  <c r="BZ56" i="4" s="1"/>
  <c r="BZ55" i="4" s="1"/>
  <c r="BZ54" i="4" s="1"/>
  <c r="BZ53" i="4" s="1"/>
  <c r="BZ52" i="4" s="1"/>
  <c r="BZ51" i="4" s="1"/>
  <c r="BZ50" i="4" s="1"/>
  <c r="BZ49" i="4" s="1"/>
  <c r="BZ48" i="4" s="1"/>
  <c r="BZ47" i="4" s="1"/>
  <c r="BZ46" i="4" s="1"/>
  <c r="BZ45" i="4" s="1"/>
  <c r="BZ44" i="4" s="1"/>
  <c r="AB305" i="4"/>
  <c r="BN304" i="4"/>
  <c r="Z304" i="4"/>
  <c r="BL304" i="4"/>
  <c r="AI304" i="4"/>
  <c r="BJ304" i="4"/>
  <c r="BW58" i="4"/>
  <c r="BW57" i="4" s="1"/>
  <c r="BW56" i="4" s="1"/>
  <c r="Y305" i="4"/>
  <c r="CW58" i="4"/>
  <c r="CW57" i="4" s="1"/>
  <c r="CW56" i="4" s="1"/>
  <c r="CW55" i="4" s="1"/>
  <c r="CW54" i="4" s="1"/>
  <c r="CW53" i="4" s="1"/>
  <c r="CW52" i="4" s="1"/>
  <c r="CW51" i="4" s="1"/>
  <c r="AY305" i="4"/>
  <c r="DP58" i="4"/>
  <c r="DQ58" i="4" s="1"/>
  <c r="AW304" i="4"/>
  <c r="AP305" i="4"/>
  <c r="DV58" i="4"/>
  <c r="DW58" i="4"/>
  <c r="B58" i="4"/>
  <c r="BR59" i="4"/>
  <c r="BR58" i="4" s="1"/>
  <c r="BR57" i="4" s="1"/>
  <c r="CQ59" i="4"/>
  <c r="CQ58" i="4" s="1"/>
  <c r="CQ57" i="4" s="1"/>
  <c r="CQ56" i="4" s="1"/>
  <c r="CQ55" i="4" s="1"/>
  <c r="CK59" i="4"/>
  <c r="CK58" i="4" s="1"/>
  <c r="CK57" i="4" s="1"/>
  <c r="CK56" i="4" s="1"/>
  <c r="CK55" i="4" s="1"/>
  <c r="CK54" i="4" s="1"/>
  <c r="CK53" i="4" s="1"/>
  <c r="CK52" i="4" s="1"/>
  <c r="CK51" i="4" s="1"/>
  <c r="CK50" i="4" s="1"/>
  <c r="CK49" i="4" s="1"/>
  <c r="CK48" i="4" s="1"/>
  <c r="CK47" i="4" s="1"/>
  <c r="CK46" i="4" s="1"/>
  <c r="CK45" i="4" s="1"/>
  <c r="CK44" i="4" s="1"/>
  <c r="CK43" i="4" s="1"/>
  <c r="CK42" i="4" s="1"/>
  <c r="CK41" i="4" s="1"/>
  <c r="CK40" i="4" s="1"/>
  <c r="CK39" i="4" s="1"/>
  <c r="CK38" i="4" s="1"/>
  <c r="CK37" i="4" s="1"/>
  <c r="CK36" i="4" s="1"/>
  <c r="CK35" i="4" s="1"/>
  <c r="BW59" i="4"/>
  <c r="CX59" i="4"/>
  <c r="CX58" i="4" s="1"/>
  <c r="CX57" i="4" s="1"/>
  <c r="CX56" i="4" s="1"/>
  <c r="CX55" i="4" s="1"/>
  <c r="CX54" i="4" s="1"/>
  <c r="CX53" i="4" s="1"/>
  <c r="CX52" i="4" s="1"/>
  <c r="CX51" i="4" s="1"/>
  <c r="CX50" i="4" s="1"/>
  <c r="CX49" i="4" s="1"/>
  <c r="CX48" i="4" s="1"/>
  <c r="CX47" i="4" s="1"/>
  <c r="CX46" i="4" s="1"/>
  <c r="CN59" i="4"/>
  <c r="I60" i="4"/>
  <c r="Q60" i="4" s="1"/>
  <c r="O60" i="4"/>
  <c r="G61" i="4"/>
  <c r="N61" i="4" s="1"/>
  <c r="M61" i="4"/>
  <c r="F62" i="4"/>
  <c r="K62" i="4"/>
  <c r="D63" i="4"/>
  <c r="DR63" i="4" s="1"/>
  <c r="CS59" i="4" l="1"/>
  <c r="CS58" i="4" s="1"/>
  <c r="CS57" i="4" s="1"/>
  <c r="CS56" i="4" s="1"/>
  <c r="DW59" i="4"/>
  <c r="E63" i="4"/>
  <c r="L63" i="4" s="1"/>
  <c r="P60" i="4"/>
  <c r="EE59" i="4" s="1"/>
  <c r="H61" i="4"/>
  <c r="O61" i="4" s="1"/>
  <c r="G62" i="4"/>
  <c r="M62" i="4"/>
  <c r="F63" i="4"/>
  <c r="K63" i="4"/>
  <c r="Y4" i="8"/>
  <c r="Z4" i="8"/>
  <c r="AA4" i="8"/>
  <c r="AB4" i="8"/>
  <c r="AC4" i="8"/>
  <c r="Y5" i="8"/>
  <c r="Z5" i="8"/>
  <c r="AA5" i="8"/>
  <c r="AB5" i="8"/>
  <c r="AC5" i="8"/>
  <c r="Y6" i="8"/>
  <c r="Z6" i="8"/>
  <c r="AA6" i="8"/>
  <c r="AB6" i="8"/>
  <c r="AC6" i="8"/>
  <c r="Y7" i="8"/>
  <c r="Z7" i="8"/>
  <c r="AA7" i="8"/>
  <c r="AB7" i="8"/>
  <c r="AC7" i="8"/>
  <c r="Y8" i="8"/>
  <c r="Z8" i="8"/>
  <c r="AA8" i="8"/>
  <c r="AB8" i="8"/>
  <c r="AC8" i="8"/>
  <c r="Y9" i="8"/>
  <c r="Z9" i="8"/>
  <c r="AA9" i="8"/>
  <c r="AB9" i="8"/>
  <c r="AC9" i="8"/>
  <c r="Y10" i="8"/>
  <c r="Z10" i="8"/>
  <c r="AA10" i="8"/>
  <c r="AB10" i="8"/>
  <c r="AC10" i="8"/>
  <c r="Y11" i="8"/>
  <c r="Z11" i="8"/>
  <c r="AA11" i="8"/>
  <c r="AB11" i="8"/>
  <c r="AC11" i="8"/>
  <c r="Y12" i="8"/>
  <c r="Z12" i="8"/>
  <c r="AA12" i="8"/>
  <c r="AB12" i="8"/>
  <c r="AC12" i="8"/>
  <c r="Y13" i="8"/>
  <c r="Z13" i="8"/>
  <c r="AA13" i="8"/>
  <c r="AB13" i="8"/>
  <c r="AC13" i="8"/>
  <c r="Y14" i="8"/>
  <c r="Z14" i="8"/>
  <c r="AA14" i="8"/>
  <c r="AB14" i="8"/>
  <c r="AC14" i="8"/>
  <c r="Y15" i="8"/>
  <c r="Z15" i="8"/>
  <c r="AA15" i="8"/>
  <c r="AB15" i="8"/>
  <c r="AC15" i="8"/>
  <c r="Y16" i="8"/>
  <c r="Z16" i="8"/>
  <c r="AA16" i="8"/>
  <c r="AB16" i="8"/>
  <c r="AC16" i="8"/>
  <c r="Y17" i="8"/>
  <c r="Z17" i="8"/>
  <c r="AA17" i="8"/>
  <c r="AB17" i="8"/>
  <c r="AC17" i="8"/>
  <c r="Y18" i="8"/>
  <c r="Z18" i="8"/>
  <c r="AA18" i="8"/>
  <c r="AB18" i="8"/>
  <c r="AC18" i="8"/>
  <c r="Y19" i="8"/>
  <c r="Z19" i="8"/>
  <c r="AA19" i="8"/>
  <c r="AB19" i="8"/>
  <c r="AC19" i="8"/>
  <c r="Y20" i="8"/>
  <c r="Z20" i="8"/>
  <c r="AA20" i="8"/>
  <c r="AB20" i="8"/>
  <c r="AC20" i="8"/>
  <c r="Y21" i="8"/>
  <c r="Z21" i="8"/>
  <c r="AA21" i="8"/>
  <c r="AB21" i="8"/>
  <c r="AC21" i="8"/>
  <c r="Y22" i="8"/>
  <c r="Z22" i="8"/>
  <c r="AA22" i="8"/>
  <c r="AB22" i="8"/>
  <c r="AC22" i="8"/>
  <c r="Y23" i="8"/>
  <c r="Z23" i="8"/>
  <c r="AA23" i="8"/>
  <c r="AB23" i="8"/>
  <c r="AC23" i="8"/>
  <c r="Y24" i="8"/>
  <c r="Z24" i="8"/>
  <c r="AA24" i="8"/>
  <c r="AB24" i="8"/>
  <c r="AC24" i="8"/>
  <c r="Y25" i="8"/>
  <c r="Z25" i="8"/>
  <c r="AA25" i="8"/>
  <c r="AB25" i="8"/>
  <c r="AC25" i="8"/>
  <c r="Y26" i="8"/>
  <c r="Z26" i="8"/>
  <c r="AA26" i="8"/>
  <c r="AB26" i="8"/>
  <c r="AC26" i="8"/>
  <c r="Y27" i="8"/>
  <c r="Z27" i="8"/>
  <c r="AA27" i="8"/>
  <c r="AB27" i="8"/>
  <c r="AC27" i="8"/>
  <c r="Y28" i="8"/>
  <c r="Z28" i="8"/>
  <c r="AA28" i="8"/>
  <c r="AB28" i="8"/>
  <c r="AC28" i="8"/>
  <c r="Y29" i="8"/>
  <c r="Z29" i="8"/>
  <c r="AA29" i="8"/>
  <c r="AB29" i="8"/>
  <c r="AC29" i="8"/>
  <c r="Y30" i="8"/>
  <c r="Z30" i="8"/>
  <c r="AA30" i="8"/>
  <c r="AB30" i="8"/>
  <c r="AC30" i="8"/>
  <c r="Y31" i="8"/>
  <c r="Z31" i="8"/>
  <c r="AA31" i="8"/>
  <c r="AB31" i="8"/>
  <c r="AC31" i="8"/>
  <c r="Y32" i="8"/>
  <c r="Z32" i="8"/>
  <c r="AA32" i="8"/>
  <c r="AB32" i="8"/>
  <c r="AC32" i="8"/>
  <c r="Y33" i="8"/>
  <c r="Z33" i="8"/>
  <c r="AA33" i="8"/>
  <c r="AB33" i="8"/>
  <c r="AC33" i="8"/>
  <c r="Y34" i="8"/>
  <c r="Z34" i="8"/>
  <c r="AA34" i="8"/>
  <c r="AB34" i="8"/>
  <c r="AC34" i="8"/>
  <c r="Y35" i="8"/>
  <c r="Z35" i="8"/>
  <c r="AA35" i="8"/>
  <c r="AB35" i="8"/>
  <c r="AC35" i="8"/>
  <c r="Y36" i="8"/>
  <c r="Z36" i="8"/>
  <c r="AA36" i="8"/>
  <c r="AB36" i="8"/>
  <c r="AC36" i="8"/>
  <c r="Y37" i="8"/>
  <c r="Z37" i="8"/>
  <c r="AA37" i="8"/>
  <c r="AB37" i="8"/>
  <c r="AC37" i="8"/>
  <c r="Y38" i="8"/>
  <c r="Z38" i="8"/>
  <c r="AA38" i="8"/>
  <c r="AB38" i="8"/>
  <c r="AC38" i="8"/>
  <c r="Y39" i="8"/>
  <c r="Z39" i="8"/>
  <c r="AA39" i="8"/>
  <c r="AB39" i="8"/>
  <c r="AC39" i="8"/>
  <c r="Y40" i="8"/>
  <c r="Z40" i="8"/>
  <c r="AA40" i="8"/>
  <c r="AB40" i="8"/>
  <c r="AC40" i="8"/>
  <c r="Y41" i="8"/>
  <c r="Z41" i="8"/>
  <c r="AA41" i="8"/>
  <c r="AB41" i="8"/>
  <c r="AC41" i="8"/>
  <c r="Y42" i="8"/>
  <c r="Z42" i="8"/>
  <c r="AA42" i="8"/>
  <c r="AB42" i="8"/>
  <c r="AC42" i="8"/>
  <c r="Y43" i="8"/>
  <c r="Z43" i="8"/>
  <c r="AA43" i="8"/>
  <c r="AB43" i="8"/>
  <c r="AC43" i="8"/>
  <c r="Y44" i="8"/>
  <c r="Z44" i="8"/>
  <c r="AA44" i="8"/>
  <c r="AB44" i="8"/>
  <c r="AC44" i="8"/>
  <c r="Y45" i="8"/>
  <c r="Z45" i="8"/>
  <c r="AA45" i="8"/>
  <c r="AB45" i="8"/>
  <c r="AC45" i="8"/>
  <c r="Y46" i="8"/>
  <c r="Z46" i="8"/>
  <c r="AA46" i="8"/>
  <c r="AB46" i="8"/>
  <c r="AC46" i="8"/>
  <c r="Y47" i="8"/>
  <c r="Z47" i="8"/>
  <c r="AA47" i="8"/>
  <c r="AB47" i="8"/>
  <c r="AC47" i="8"/>
  <c r="Y48" i="8"/>
  <c r="Z48" i="8"/>
  <c r="AA48" i="8"/>
  <c r="AB48" i="8"/>
  <c r="AC48" i="8"/>
  <c r="Y49" i="8"/>
  <c r="Z49" i="8"/>
  <c r="AA49" i="8"/>
  <c r="AB49" i="8"/>
  <c r="AC49" i="8"/>
  <c r="Y50" i="8"/>
  <c r="Z50" i="8"/>
  <c r="AA50" i="8"/>
  <c r="AB50" i="8"/>
  <c r="AC50" i="8"/>
  <c r="Y51" i="8"/>
  <c r="Z51" i="8"/>
  <c r="AA51" i="8"/>
  <c r="AB51" i="8"/>
  <c r="AC51" i="8"/>
  <c r="Y52" i="8"/>
  <c r="Z52" i="8"/>
  <c r="AA52" i="8"/>
  <c r="AB52" i="8"/>
  <c r="AC52" i="8"/>
  <c r="Y53" i="8"/>
  <c r="Z53" i="8"/>
  <c r="AA53" i="8"/>
  <c r="AB53" i="8"/>
  <c r="AC53" i="8"/>
  <c r="Y54" i="8"/>
  <c r="Z54" i="8"/>
  <c r="AA54" i="8"/>
  <c r="AB54" i="8"/>
  <c r="AC54" i="8"/>
  <c r="Y55" i="8"/>
  <c r="Z55" i="8"/>
  <c r="AA55" i="8"/>
  <c r="AB55" i="8"/>
  <c r="AC55" i="8"/>
  <c r="Y56" i="8"/>
  <c r="Z56" i="8"/>
  <c r="AA56" i="8"/>
  <c r="AB56" i="8"/>
  <c r="AC56" i="8"/>
  <c r="Y57" i="8"/>
  <c r="Z57" i="8"/>
  <c r="AA57" i="8"/>
  <c r="AB57" i="8"/>
  <c r="AC57" i="8"/>
  <c r="Y58" i="8"/>
  <c r="Z58" i="8"/>
  <c r="AA58" i="8"/>
  <c r="AB58" i="8"/>
  <c r="AC58" i="8"/>
  <c r="Y59" i="8"/>
  <c r="Z59" i="8"/>
  <c r="AA59" i="8"/>
  <c r="AB59" i="8"/>
  <c r="AC59" i="8"/>
  <c r="Y60" i="8"/>
  <c r="Z60" i="8"/>
  <c r="AA60" i="8"/>
  <c r="AB60" i="8"/>
  <c r="AC60" i="8"/>
  <c r="Y61" i="8"/>
  <c r="Z61" i="8"/>
  <c r="AA61" i="8"/>
  <c r="AB61" i="8"/>
  <c r="AC61" i="8"/>
  <c r="Y62" i="8"/>
  <c r="Z62" i="8"/>
  <c r="AA62" i="8"/>
  <c r="AB62" i="8"/>
  <c r="AC62" i="8"/>
  <c r="Y63" i="8"/>
  <c r="Z63" i="8"/>
  <c r="AA63" i="8"/>
  <c r="AB63" i="8"/>
  <c r="AC63" i="8"/>
  <c r="Y64" i="8"/>
  <c r="Z64" i="8"/>
  <c r="AA64" i="8"/>
  <c r="AB64" i="8"/>
  <c r="AC64" i="8"/>
  <c r="Y65" i="8"/>
  <c r="Z65" i="8"/>
  <c r="AA65" i="8"/>
  <c r="AB65" i="8"/>
  <c r="AC65" i="8"/>
  <c r="Y66" i="8"/>
  <c r="Z66" i="8"/>
  <c r="AA66" i="8"/>
  <c r="AB66" i="8"/>
  <c r="AC66" i="8"/>
  <c r="Y67" i="8"/>
  <c r="Z67" i="8"/>
  <c r="AA67" i="8"/>
  <c r="AB67" i="8"/>
  <c r="AC67" i="8"/>
  <c r="Y68" i="8"/>
  <c r="Z68" i="8"/>
  <c r="AA68" i="8"/>
  <c r="AB68" i="8"/>
  <c r="AC68" i="8"/>
  <c r="Y69" i="8"/>
  <c r="Z69" i="8"/>
  <c r="AA69" i="8"/>
  <c r="AB69" i="8"/>
  <c r="AC69" i="8"/>
  <c r="Y70" i="8"/>
  <c r="Z70" i="8"/>
  <c r="AA70" i="8"/>
  <c r="AB70" i="8"/>
  <c r="AC70" i="8"/>
  <c r="Y71" i="8"/>
  <c r="Z71" i="8"/>
  <c r="AA71" i="8"/>
  <c r="AB71" i="8"/>
  <c r="AC71" i="8"/>
  <c r="Y72" i="8"/>
  <c r="Z72" i="8"/>
  <c r="AA72" i="8"/>
  <c r="AB72" i="8"/>
  <c r="AC72" i="8"/>
  <c r="Y73" i="8"/>
  <c r="Z73" i="8"/>
  <c r="AA73" i="8"/>
  <c r="AB73" i="8"/>
  <c r="AC73" i="8"/>
  <c r="Y74" i="8"/>
  <c r="Z74" i="8"/>
  <c r="AA74" i="8"/>
  <c r="AB74" i="8"/>
  <c r="AC74" i="8"/>
  <c r="Y75" i="8"/>
  <c r="Z75" i="8"/>
  <c r="AA75" i="8"/>
  <c r="AB75" i="8"/>
  <c r="AC75" i="8"/>
  <c r="Y76" i="8"/>
  <c r="Z76" i="8"/>
  <c r="AA76" i="8"/>
  <c r="AB76" i="8"/>
  <c r="AC76" i="8"/>
  <c r="Y77" i="8"/>
  <c r="Z77" i="8"/>
  <c r="AA77" i="8"/>
  <c r="AB77" i="8"/>
  <c r="AC77" i="8"/>
  <c r="Y78" i="8"/>
  <c r="Z78" i="8"/>
  <c r="AA78" i="8"/>
  <c r="AB78" i="8"/>
  <c r="AC78" i="8"/>
  <c r="Y79" i="8"/>
  <c r="Z79" i="8"/>
  <c r="AA79" i="8"/>
  <c r="AB79" i="8"/>
  <c r="AC79" i="8"/>
  <c r="Y80" i="8"/>
  <c r="Z80" i="8"/>
  <c r="AA80" i="8"/>
  <c r="AB80" i="8"/>
  <c r="AC80" i="8"/>
  <c r="Y81" i="8"/>
  <c r="Z81" i="8"/>
  <c r="AA81" i="8"/>
  <c r="AB81" i="8"/>
  <c r="AC81" i="8"/>
  <c r="Y82" i="8"/>
  <c r="Z82" i="8"/>
  <c r="AA82" i="8"/>
  <c r="AB82" i="8"/>
  <c r="AC82" i="8"/>
  <c r="Y83" i="8"/>
  <c r="Z83" i="8"/>
  <c r="AA83" i="8"/>
  <c r="AB83" i="8"/>
  <c r="AC83" i="8"/>
  <c r="Y84" i="8"/>
  <c r="Z84" i="8"/>
  <c r="AA84" i="8"/>
  <c r="AB84" i="8"/>
  <c r="AC84" i="8"/>
  <c r="Y85" i="8"/>
  <c r="Z85" i="8"/>
  <c r="AA85" i="8"/>
  <c r="AB85" i="8"/>
  <c r="AC85" i="8"/>
  <c r="Y86" i="8"/>
  <c r="Z86" i="8"/>
  <c r="AA86" i="8"/>
  <c r="AB86" i="8"/>
  <c r="AC86" i="8"/>
  <c r="Y87" i="8"/>
  <c r="Z87" i="8"/>
  <c r="AA87" i="8"/>
  <c r="AB87" i="8"/>
  <c r="AC87" i="8"/>
  <c r="Y88" i="8"/>
  <c r="Z88" i="8"/>
  <c r="AA88" i="8"/>
  <c r="AB88" i="8"/>
  <c r="AC88" i="8"/>
  <c r="Y89" i="8"/>
  <c r="Z89" i="8"/>
  <c r="AA89" i="8"/>
  <c r="AB89" i="8"/>
  <c r="AC89" i="8"/>
  <c r="Y90" i="8"/>
  <c r="Z90" i="8"/>
  <c r="AA90" i="8"/>
  <c r="AB90" i="8"/>
  <c r="AC90" i="8"/>
  <c r="Y91" i="8"/>
  <c r="Z91" i="8"/>
  <c r="AA91" i="8"/>
  <c r="AB91" i="8"/>
  <c r="AC91" i="8"/>
  <c r="Y92" i="8"/>
  <c r="Z92" i="8"/>
  <c r="AA92" i="8"/>
  <c r="AB92" i="8"/>
  <c r="AC92" i="8"/>
  <c r="Y93" i="8"/>
  <c r="Z93" i="8"/>
  <c r="AA93" i="8"/>
  <c r="AB93" i="8"/>
  <c r="AC93" i="8"/>
  <c r="Y94" i="8"/>
  <c r="Z94" i="8"/>
  <c r="AA94" i="8"/>
  <c r="AB94" i="8"/>
  <c r="AC94" i="8"/>
  <c r="Y95" i="8"/>
  <c r="Z95" i="8"/>
  <c r="AA95" i="8"/>
  <c r="AB95" i="8"/>
  <c r="AC95" i="8"/>
  <c r="Y96" i="8"/>
  <c r="Z96" i="8"/>
  <c r="AA96" i="8"/>
  <c r="AB96" i="8"/>
  <c r="AC96" i="8"/>
  <c r="Y97" i="8"/>
  <c r="Z97" i="8"/>
  <c r="AA97" i="8"/>
  <c r="AB97" i="8"/>
  <c r="AC97" i="8"/>
  <c r="Y98" i="8"/>
  <c r="Z98" i="8"/>
  <c r="AA98" i="8"/>
  <c r="AB98" i="8"/>
  <c r="AC98" i="8"/>
  <c r="Y99" i="8"/>
  <c r="Z99" i="8"/>
  <c r="AA99" i="8"/>
  <c r="AB99" i="8"/>
  <c r="AC99" i="8"/>
  <c r="Y100" i="8"/>
  <c r="Z100" i="8"/>
  <c r="AA100" i="8"/>
  <c r="AB100" i="8"/>
  <c r="AC100" i="8"/>
  <c r="Y101" i="8"/>
  <c r="Z101" i="8"/>
  <c r="AA101" i="8"/>
  <c r="AB101" i="8"/>
  <c r="AC101" i="8"/>
  <c r="Y102" i="8"/>
  <c r="Z102" i="8"/>
  <c r="AA102" i="8"/>
  <c r="AB102" i="8"/>
  <c r="AC102" i="8"/>
  <c r="Y103" i="8"/>
  <c r="Z103" i="8"/>
  <c r="AA103" i="8"/>
  <c r="AB103" i="8"/>
  <c r="AC103" i="8"/>
  <c r="Y104" i="8"/>
  <c r="Z104" i="8"/>
  <c r="AA104" i="8"/>
  <c r="AB104" i="8"/>
  <c r="AC104" i="8"/>
  <c r="Y105" i="8"/>
  <c r="Z105" i="8"/>
  <c r="AA105" i="8"/>
  <c r="AB105" i="8"/>
  <c r="AC105" i="8"/>
  <c r="Y106" i="8"/>
  <c r="Z106" i="8"/>
  <c r="AA106" i="8"/>
  <c r="AB106" i="8"/>
  <c r="AC106" i="8"/>
  <c r="Y107" i="8"/>
  <c r="Z107" i="8"/>
  <c r="AA107" i="8"/>
  <c r="AB107" i="8"/>
  <c r="AC107" i="8"/>
  <c r="Y108" i="8"/>
  <c r="Z108" i="8"/>
  <c r="AA108" i="8"/>
  <c r="AB108" i="8"/>
  <c r="AC108" i="8"/>
  <c r="Y109" i="8"/>
  <c r="Z109" i="8"/>
  <c r="AA109" i="8"/>
  <c r="AB109" i="8"/>
  <c r="AC109" i="8"/>
  <c r="Y110" i="8"/>
  <c r="Z110" i="8"/>
  <c r="AA110" i="8"/>
  <c r="AB110" i="8"/>
  <c r="AC110" i="8"/>
  <c r="Y111" i="8"/>
  <c r="Z111" i="8"/>
  <c r="AA111" i="8"/>
  <c r="AB111" i="8"/>
  <c r="AC111" i="8"/>
  <c r="Y112" i="8"/>
  <c r="Z112" i="8"/>
  <c r="AA112" i="8"/>
  <c r="AB112" i="8"/>
  <c r="AC112" i="8"/>
  <c r="Y113" i="8"/>
  <c r="Z113" i="8"/>
  <c r="AA113" i="8"/>
  <c r="AB113" i="8"/>
  <c r="AC113" i="8"/>
  <c r="Y114" i="8"/>
  <c r="Z114" i="8"/>
  <c r="AA114" i="8"/>
  <c r="AB114" i="8"/>
  <c r="AC114" i="8"/>
  <c r="Y115" i="8"/>
  <c r="Z115" i="8"/>
  <c r="AA115" i="8"/>
  <c r="AB115" i="8"/>
  <c r="AC115" i="8"/>
  <c r="Y116" i="8"/>
  <c r="Z116" i="8"/>
  <c r="AA116" i="8"/>
  <c r="AB116" i="8"/>
  <c r="AC116" i="8"/>
  <c r="Y117" i="8"/>
  <c r="Z117" i="8"/>
  <c r="AA117" i="8"/>
  <c r="AB117" i="8"/>
  <c r="AC117" i="8"/>
  <c r="Y118" i="8"/>
  <c r="Z118" i="8"/>
  <c r="AA118" i="8"/>
  <c r="AB118" i="8"/>
  <c r="AC118" i="8"/>
  <c r="Y119" i="8"/>
  <c r="Z119" i="8"/>
  <c r="AA119" i="8"/>
  <c r="AB119" i="8"/>
  <c r="AC119" i="8"/>
  <c r="Y120" i="8"/>
  <c r="Z120" i="8"/>
  <c r="AA120" i="8"/>
  <c r="AB120" i="8"/>
  <c r="AC120" i="8"/>
  <c r="Y121" i="8"/>
  <c r="Z121" i="8"/>
  <c r="AA121" i="8"/>
  <c r="AB121" i="8"/>
  <c r="AC121" i="8"/>
  <c r="Y122" i="8"/>
  <c r="Z122" i="8"/>
  <c r="AA122" i="8"/>
  <c r="AB122" i="8"/>
  <c r="AC122" i="8"/>
  <c r="Y123" i="8"/>
  <c r="Z123" i="8"/>
  <c r="AA123" i="8"/>
  <c r="AB123" i="8"/>
  <c r="AC123" i="8"/>
  <c r="Y124" i="8"/>
  <c r="Z124" i="8"/>
  <c r="AA124" i="8"/>
  <c r="AB124" i="8"/>
  <c r="AC124" i="8"/>
  <c r="Y125" i="8"/>
  <c r="Z125" i="8"/>
  <c r="AA125" i="8"/>
  <c r="AB125" i="8"/>
  <c r="AC125" i="8"/>
  <c r="Y126" i="8"/>
  <c r="Z126" i="8"/>
  <c r="AA126" i="8"/>
  <c r="AB126" i="8"/>
  <c r="AC126" i="8"/>
  <c r="Y127" i="8"/>
  <c r="Z127" i="8"/>
  <c r="AA127" i="8"/>
  <c r="AB127" i="8"/>
  <c r="AC127" i="8"/>
  <c r="Y128" i="8"/>
  <c r="Z128" i="8"/>
  <c r="AA128" i="8"/>
  <c r="AB128" i="8"/>
  <c r="AC128" i="8"/>
  <c r="Y129" i="8"/>
  <c r="Z129" i="8"/>
  <c r="AA129" i="8"/>
  <c r="AB129" i="8"/>
  <c r="AC129" i="8"/>
  <c r="Y130" i="8"/>
  <c r="Z130" i="8"/>
  <c r="AA130" i="8"/>
  <c r="AB130" i="8"/>
  <c r="AC130" i="8"/>
  <c r="Y131" i="8"/>
  <c r="Z131" i="8"/>
  <c r="AA131" i="8"/>
  <c r="AB131" i="8"/>
  <c r="AC131" i="8"/>
  <c r="Y132" i="8"/>
  <c r="Z132" i="8"/>
  <c r="AA132" i="8"/>
  <c r="AB132" i="8"/>
  <c r="AC132" i="8"/>
  <c r="Y133" i="8"/>
  <c r="Z133" i="8"/>
  <c r="AA133" i="8"/>
  <c r="AB133" i="8"/>
  <c r="AC133" i="8"/>
  <c r="Y134" i="8"/>
  <c r="Z134" i="8"/>
  <c r="AA134" i="8"/>
  <c r="AB134" i="8"/>
  <c r="AC134" i="8"/>
  <c r="Y135" i="8"/>
  <c r="Z135" i="8"/>
  <c r="AA135" i="8"/>
  <c r="AB135" i="8"/>
  <c r="AC135" i="8"/>
  <c r="Y136" i="8"/>
  <c r="Z136" i="8"/>
  <c r="AA136" i="8"/>
  <c r="AB136" i="8"/>
  <c r="AC136" i="8"/>
  <c r="Y137" i="8"/>
  <c r="Z137" i="8"/>
  <c r="AA137" i="8"/>
  <c r="AB137" i="8"/>
  <c r="AC137" i="8"/>
  <c r="Y138" i="8"/>
  <c r="Z138" i="8"/>
  <c r="AA138" i="8"/>
  <c r="AB138" i="8"/>
  <c r="AC138" i="8"/>
  <c r="Y139" i="8"/>
  <c r="Z139" i="8"/>
  <c r="AA139" i="8"/>
  <c r="AB139" i="8"/>
  <c r="AC139" i="8"/>
  <c r="Y140" i="8"/>
  <c r="Z140" i="8"/>
  <c r="AA140" i="8"/>
  <c r="AB140" i="8"/>
  <c r="AC140" i="8"/>
  <c r="Y141" i="8"/>
  <c r="Z141" i="8"/>
  <c r="AA141" i="8"/>
  <c r="AB141" i="8"/>
  <c r="AC141" i="8"/>
  <c r="Y142" i="8"/>
  <c r="Z142" i="8"/>
  <c r="AA142" i="8"/>
  <c r="AB142" i="8"/>
  <c r="AC142" i="8"/>
  <c r="Y143" i="8"/>
  <c r="Z143" i="8"/>
  <c r="AA143" i="8"/>
  <c r="AB143" i="8"/>
  <c r="AC143" i="8"/>
  <c r="Y144" i="8"/>
  <c r="Z144" i="8"/>
  <c r="AA144" i="8"/>
  <c r="AB144" i="8"/>
  <c r="AC144" i="8"/>
  <c r="Y145" i="8"/>
  <c r="Z145" i="8"/>
  <c r="AA145" i="8"/>
  <c r="AB145" i="8"/>
  <c r="AC145" i="8"/>
  <c r="Y146" i="8"/>
  <c r="Z146" i="8"/>
  <c r="AA146" i="8"/>
  <c r="AB146" i="8"/>
  <c r="AC146" i="8"/>
  <c r="Y147" i="8"/>
  <c r="Z147" i="8"/>
  <c r="AA147" i="8"/>
  <c r="AB147" i="8"/>
  <c r="AC147" i="8"/>
  <c r="Y148" i="8"/>
  <c r="Z148" i="8"/>
  <c r="AA148" i="8"/>
  <c r="AB148" i="8"/>
  <c r="AC148" i="8"/>
  <c r="Y149" i="8"/>
  <c r="Z149" i="8"/>
  <c r="AA149" i="8"/>
  <c r="AB149" i="8"/>
  <c r="AC149" i="8"/>
  <c r="Y150" i="8"/>
  <c r="Z150" i="8"/>
  <c r="AA150" i="8"/>
  <c r="AB150" i="8"/>
  <c r="AC150" i="8"/>
  <c r="Y151" i="8"/>
  <c r="Z151" i="8"/>
  <c r="AA151" i="8"/>
  <c r="AB151" i="8"/>
  <c r="AC151" i="8"/>
  <c r="Y152" i="8"/>
  <c r="Z152" i="8"/>
  <c r="AA152" i="8"/>
  <c r="AB152" i="8"/>
  <c r="AC152" i="8"/>
  <c r="Y153" i="8"/>
  <c r="Z153" i="8"/>
  <c r="AA153" i="8"/>
  <c r="AB153" i="8"/>
  <c r="AC153" i="8"/>
  <c r="Y154" i="8"/>
  <c r="Z154" i="8"/>
  <c r="AA154" i="8"/>
  <c r="AB154" i="8"/>
  <c r="AC154" i="8"/>
  <c r="Y155" i="8"/>
  <c r="Z155" i="8"/>
  <c r="AA155" i="8"/>
  <c r="AB155" i="8"/>
  <c r="AC155" i="8"/>
  <c r="Y156" i="8"/>
  <c r="Z156" i="8"/>
  <c r="AA156" i="8"/>
  <c r="AB156" i="8"/>
  <c r="AC156" i="8"/>
  <c r="Y157" i="8"/>
  <c r="Z157" i="8"/>
  <c r="AA157" i="8"/>
  <c r="AB157" i="8"/>
  <c r="AC157" i="8"/>
  <c r="Y158" i="8"/>
  <c r="Z158" i="8"/>
  <c r="AA158" i="8"/>
  <c r="AB158" i="8"/>
  <c r="AC158" i="8"/>
  <c r="Y159" i="8"/>
  <c r="Z159" i="8"/>
  <c r="AA159" i="8"/>
  <c r="AB159" i="8"/>
  <c r="AC159" i="8"/>
  <c r="Y160" i="8"/>
  <c r="Z160" i="8"/>
  <c r="AA160" i="8"/>
  <c r="AB160" i="8"/>
  <c r="AC160" i="8"/>
  <c r="Y161" i="8"/>
  <c r="Z161" i="8"/>
  <c r="AA161" i="8"/>
  <c r="AB161" i="8"/>
  <c r="AC161" i="8"/>
  <c r="Y162" i="8"/>
  <c r="Z162" i="8"/>
  <c r="AA162" i="8"/>
  <c r="AB162" i="8"/>
  <c r="AC162" i="8"/>
  <c r="Y163" i="8"/>
  <c r="Z163" i="8"/>
  <c r="AA163" i="8"/>
  <c r="AB163" i="8"/>
  <c r="AC163" i="8"/>
  <c r="Y164" i="8"/>
  <c r="Z164" i="8"/>
  <c r="AA164" i="8"/>
  <c r="AB164" i="8"/>
  <c r="AC164" i="8"/>
  <c r="Y165" i="8"/>
  <c r="Z165" i="8"/>
  <c r="AA165" i="8"/>
  <c r="AB165" i="8"/>
  <c r="AC165" i="8"/>
  <c r="Y166" i="8"/>
  <c r="Z166" i="8"/>
  <c r="AA166" i="8"/>
  <c r="AB166" i="8"/>
  <c r="AC166" i="8"/>
  <c r="Y167" i="8"/>
  <c r="Z167" i="8"/>
  <c r="AA167" i="8"/>
  <c r="AB167" i="8"/>
  <c r="AC167" i="8"/>
  <c r="Y168" i="8"/>
  <c r="Z168" i="8"/>
  <c r="AA168" i="8"/>
  <c r="AB168" i="8"/>
  <c r="AC168" i="8"/>
  <c r="Y169" i="8"/>
  <c r="Z169" i="8"/>
  <c r="AA169" i="8"/>
  <c r="AB169" i="8"/>
  <c r="AC169" i="8"/>
  <c r="Y170" i="8"/>
  <c r="Z170" i="8"/>
  <c r="AA170" i="8"/>
  <c r="AB170" i="8"/>
  <c r="AC170" i="8"/>
  <c r="Y171" i="8"/>
  <c r="Z171" i="8"/>
  <c r="AA171" i="8"/>
  <c r="AB171" i="8"/>
  <c r="AC171" i="8"/>
  <c r="Y172" i="8"/>
  <c r="Z172" i="8"/>
  <c r="AA172" i="8"/>
  <c r="AB172" i="8"/>
  <c r="AC172" i="8"/>
  <c r="Y173" i="8"/>
  <c r="Z173" i="8"/>
  <c r="AA173" i="8"/>
  <c r="AB173" i="8"/>
  <c r="AC173" i="8"/>
  <c r="Y174" i="8"/>
  <c r="Z174" i="8"/>
  <c r="AA174" i="8"/>
  <c r="AB174" i="8"/>
  <c r="AC174" i="8"/>
  <c r="Y175" i="8"/>
  <c r="Z175" i="8"/>
  <c r="AA175" i="8"/>
  <c r="AB175" i="8"/>
  <c r="AC175" i="8"/>
  <c r="Y176" i="8"/>
  <c r="Z176" i="8"/>
  <c r="AA176" i="8"/>
  <c r="AB176" i="8"/>
  <c r="AC176" i="8"/>
  <c r="Y177" i="8"/>
  <c r="Z177" i="8"/>
  <c r="AA177" i="8"/>
  <c r="AB177" i="8"/>
  <c r="AC177" i="8"/>
  <c r="Y178" i="8"/>
  <c r="Z178" i="8"/>
  <c r="AA178" i="8"/>
  <c r="AB178" i="8"/>
  <c r="AC178" i="8"/>
  <c r="Y179" i="8"/>
  <c r="Z179" i="8"/>
  <c r="AA179" i="8"/>
  <c r="AB179" i="8"/>
  <c r="AC179" i="8"/>
  <c r="Y180" i="8"/>
  <c r="Z180" i="8"/>
  <c r="AA180" i="8"/>
  <c r="AB180" i="8"/>
  <c r="AC180" i="8"/>
  <c r="Y181" i="8"/>
  <c r="Z181" i="8"/>
  <c r="AA181" i="8"/>
  <c r="AB181" i="8"/>
  <c r="AC181" i="8"/>
  <c r="Y182" i="8"/>
  <c r="Z182" i="8"/>
  <c r="AA182" i="8"/>
  <c r="AB182" i="8"/>
  <c r="AC182" i="8"/>
  <c r="Y183" i="8"/>
  <c r="Z183" i="8"/>
  <c r="AA183" i="8"/>
  <c r="AB183" i="8"/>
  <c r="AC183" i="8"/>
  <c r="Y184" i="8"/>
  <c r="Z184" i="8"/>
  <c r="AA184" i="8"/>
  <c r="AB184" i="8"/>
  <c r="AC184" i="8"/>
  <c r="Y185" i="8"/>
  <c r="Z185" i="8"/>
  <c r="AA185" i="8"/>
  <c r="AB185" i="8"/>
  <c r="AC185" i="8"/>
  <c r="Y186" i="8"/>
  <c r="Z186" i="8"/>
  <c r="AA186" i="8"/>
  <c r="AB186" i="8"/>
  <c r="AC186" i="8"/>
  <c r="Y187" i="8"/>
  <c r="Z187" i="8"/>
  <c r="AA187" i="8"/>
  <c r="AB187" i="8"/>
  <c r="AC187" i="8"/>
  <c r="Y188" i="8"/>
  <c r="Z188" i="8"/>
  <c r="AA188" i="8"/>
  <c r="AB188" i="8"/>
  <c r="AC188" i="8"/>
  <c r="Y189" i="8"/>
  <c r="Z189" i="8"/>
  <c r="AA189" i="8"/>
  <c r="AB189" i="8"/>
  <c r="AC189" i="8"/>
  <c r="Y190" i="8"/>
  <c r="Z190" i="8"/>
  <c r="AA190" i="8"/>
  <c r="AB190" i="8"/>
  <c r="AC190" i="8"/>
  <c r="Y191" i="8"/>
  <c r="Z191" i="8"/>
  <c r="AA191" i="8"/>
  <c r="AB191" i="8"/>
  <c r="AC191" i="8"/>
  <c r="Y192" i="8"/>
  <c r="Z192" i="8"/>
  <c r="AA192" i="8"/>
  <c r="AB192" i="8"/>
  <c r="AC192" i="8"/>
  <c r="Y193" i="8"/>
  <c r="Z193" i="8"/>
  <c r="AA193" i="8"/>
  <c r="AB193" i="8"/>
  <c r="AC193" i="8"/>
  <c r="Y194" i="8"/>
  <c r="Z194" i="8"/>
  <c r="AA194" i="8"/>
  <c r="AB194" i="8"/>
  <c r="AC194" i="8"/>
  <c r="Y195" i="8"/>
  <c r="Z195" i="8"/>
  <c r="AA195" i="8"/>
  <c r="AB195" i="8"/>
  <c r="AC195" i="8"/>
  <c r="Y196" i="8"/>
  <c r="Z196" i="8"/>
  <c r="AA196" i="8"/>
  <c r="AB196" i="8"/>
  <c r="AC196" i="8"/>
  <c r="Y197" i="8"/>
  <c r="Z197" i="8"/>
  <c r="AA197" i="8"/>
  <c r="AB197" i="8"/>
  <c r="AC197" i="8"/>
  <c r="Y198" i="8"/>
  <c r="Z198" i="8"/>
  <c r="AA198" i="8"/>
  <c r="AB198" i="8"/>
  <c r="AC198" i="8"/>
  <c r="Y199" i="8"/>
  <c r="Z199" i="8"/>
  <c r="AA199" i="8"/>
  <c r="AB199" i="8"/>
  <c r="AC199" i="8"/>
  <c r="Y200" i="8"/>
  <c r="Z200" i="8"/>
  <c r="AA200" i="8"/>
  <c r="AB200" i="8"/>
  <c r="AC200" i="8"/>
  <c r="Y201" i="8"/>
  <c r="Z201" i="8"/>
  <c r="AA201" i="8"/>
  <c r="AB201" i="8"/>
  <c r="AC201" i="8"/>
  <c r="Y202" i="8"/>
  <c r="Z202" i="8"/>
  <c r="AA202" i="8"/>
  <c r="AB202" i="8"/>
  <c r="AC202" i="8"/>
  <c r="Y203" i="8"/>
  <c r="Z203" i="8"/>
  <c r="AA203" i="8"/>
  <c r="AB203" i="8"/>
  <c r="AC203" i="8"/>
  <c r="Y204" i="8"/>
  <c r="Z204" i="8"/>
  <c r="AA204" i="8"/>
  <c r="AB204" i="8"/>
  <c r="AC204" i="8"/>
  <c r="Y205" i="8"/>
  <c r="Z205" i="8"/>
  <c r="AA205" i="8"/>
  <c r="AB205" i="8"/>
  <c r="AC205" i="8"/>
  <c r="Y206" i="8"/>
  <c r="Z206" i="8"/>
  <c r="AA206" i="8"/>
  <c r="AB206" i="8"/>
  <c r="AC206" i="8"/>
  <c r="Y207" i="8"/>
  <c r="Z207" i="8"/>
  <c r="AA207" i="8"/>
  <c r="AB207" i="8"/>
  <c r="AC207" i="8"/>
  <c r="Y208" i="8"/>
  <c r="Z208" i="8"/>
  <c r="AA208" i="8"/>
  <c r="AB208" i="8"/>
  <c r="AC208" i="8"/>
  <c r="Y209" i="8"/>
  <c r="Z209" i="8"/>
  <c r="AA209" i="8"/>
  <c r="AB209" i="8"/>
  <c r="AC209" i="8"/>
  <c r="Y210" i="8"/>
  <c r="Z210" i="8"/>
  <c r="AA210" i="8"/>
  <c r="AB210" i="8"/>
  <c r="AC210" i="8"/>
  <c r="Y211" i="8"/>
  <c r="Z211" i="8"/>
  <c r="AA211" i="8"/>
  <c r="AB211" i="8"/>
  <c r="AC211" i="8"/>
  <c r="Y212" i="8"/>
  <c r="Z212" i="8"/>
  <c r="AA212" i="8"/>
  <c r="AB212" i="8"/>
  <c r="AC212" i="8"/>
  <c r="Y213" i="8"/>
  <c r="Z213" i="8"/>
  <c r="AA213" i="8"/>
  <c r="AB213" i="8"/>
  <c r="AC213" i="8"/>
  <c r="Y214" i="8"/>
  <c r="Z214" i="8"/>
  <c r="AA214" i="8"/>
  <c r="AB214" i="8"/>
  <c r="AC214" i="8"/>
  <c r="Y215" i="8"/>
  <c r="Z215" i="8"/>
  <c r="AA215" i="8"/>
  <c r="AB215" i="8"/>
  <c r="AC215" i="8"/>
  <c r="Y216" i="8"/>
  <c r="Z216" i="8"/>
  <c r="AA216" i="8"/>
  <c r="AB216" i="8"/>
  <c r="AC216" i="8"/>
  <c r="Y217" i="8"/>
  <c r="Z217" i="8"/>
  <c r="AA217" i="8"/>
  <c r="AB217" i="8"/>
  <c r="AC217" i="8"/>
  <c r="Y218" i="8"/>
  <c r="Z218" i="8"/>
  <c r="AA218" i="8"/>
  <c r="AB218" i="8"/>
  <c r="AC218" i="8"/>
  <c r="Y219" i="8"/>
  <c r="Z219" i="8"/>
  <c r="AA219" i="8"/>
  <c r="AB219" i="8"/>
  <c r="AC219" i="8"/>
  <c r="Y220" i="8"/>
  <c r="Z220" i="8"/>
  <c r="AA220" i="8"/>
  <c r="AB220" i="8"/>
  <c r="AC220" i="8"/>
  <c r="Y221" i="8"/>
  <c r="Z221" i="8"/>
  <c r="AA221" i="8"/>
  <c r="AB221" i="8"/>
  <c r="AC221" i="8"/>
  <c r="Y222" i="8"/>
  <c r="Z222" i="8"/>
  <c r="AA222" i="8"/>
  <c r="AB222" i="8"/>
  <c r="AC222" i="8"/>
  <c r="Y223" i="8"/>
  <c r="Z223" i="8"/>
  <c r="AA223" i="8"/>
  <c r="AB223" i="8"/>
  <c r="AC223" i="8"/>
  <c r="Y224" i="8"/>
  <c r="Z224" i="8"/>
  <c r="AA224" i="8"/>
  <c r="AB224" i="8"/>
  <c r="AC224" i="8"/>
  <c r="Y225" i="8"/>
  <c r="Z225" i="8"/>
  <c r="AA225" i="8"/>
  <c r="AB225" i="8"/>
  <c r="AC225" i="8"/>
  <c r="Y226" i="8"/>
  <c r="Z226" i="8"/>
  <c r="AA226" i="8"/>
  <c r="AB226" i="8"/>
  <c r="AC226" i="8"/>
  <c r="Y227" i="8"/>
  <c r="Z227" i="8"/>
  <c r="AA227" i="8"/>
  <c r="AB227" i="8"/>
  <c r="AC227" i="8"/>
  <c r="Y228" i="8"/>
  <c r="Z228" i="8"/>
  <c r="AA228" i="8"/>
  <c r="AB228" i="8"/>
  <c r="AC228" i="8"/>
  <c r="Y229" i="8"/>
  <c r="Z229" i="8"/>
  <c r="AA229" i="8"/>
  <c r="AB229" i="8"/>
  <c r="AC229" i="8"/>
  <c r="Y230" i="8"/>
  <c r="Z230" i="8"/>
  <c r="AA230" i="8"/>
  <c r="AB230" i="8"/>
  <c r="AC230" i="8"/>
  <c r="Y231" i="8"/>
  <c r="Z231" i="8"/>
  <c r="AA231" i="8"/>
  <c r="AB231" i="8"/>
  <c r="AC231" i="8"/>
  <c r="Y232" i="8"/>
  <c r="Z232" i="8"/>
  <c r="AA232" i="8"/>
  <c r="AB232" i="8"/>
  <c r="AC232" i="8"/>
  <c r="Y233" i="8"/>
  <c r="Z233" i="8"/>
  <c r="AA233" i="8"/>
  <c r="AB233" i="8"/>
  <c r="AC233" i="8"/>
  <c r="Y234" i="8"/>
  <c r="Z234" i="8"/>
  <c r="AA234" i="8"/>
  <c r="AB234" i="8"/>
  <c r="AC234" i="8"/>
  <c r="Y235" i="8"/>
  <c r="Z235" i="8"/>
  <c r="AA235" i="8"/>
  <c r="AB235" i="8"/>
  <c r="AC235" i="8"/>
  <c r="Y236" i="8"/>
  <c r="Z236" i="8"/>
  <c r="AA236" i="8"/>
  <c r="AB236" i="8"/>
  <c r="AC236" i="8"/>
  <c r="Y237" i="8"/>
  <c r="Z237" i="8"/>
  <c r="AA237" i="8"/>
  <c r="AB237" i="8"/>
  <c r="AC237" i="8"/>
  <c r="Y238" i="8"/>
  <c r="Z238" i="8"/>
  <c r="AA238" i="8"/>
  <c r="AB238" i="8"/>
  <c r="AC238" i="8"/>
  <c r="Y239" i="8"/>
  <c r="Z239" i="8"/>
  <c r="AA239" i="8"/>
  <c r="AB239" i="8"/>
  <c r="AC239" i="8"/>
  <c r="Y240" i="8"/>
  <c r="Z240" i="8"/>
  <c r="AA240" i="8"/>
  <c r="AB240" i="8"/>
  <c r="AC240" i="8"/>
  <c r="Y241" i="8"/>
  <c r="Z241" i="8"/>
  <c r="AA241" i="8"/>
  <c r="AB241" i="8"/>
  <c r="AC241" i="8"/>
  <c r="Y242" i="8"/>
  <c r="Z242" i="8"/>
  <c r="AA242" i="8"/>
  <c r="AB242" i="8"/>
  <c r="AC242" i="8"/>
  <c r="Y243" i="8"/>
  <c r="Z243" i="8"/>
  <c r="AA243" i="8"/>
  <c r="AB243" i="8"/>
  <c r="AC243" i="8"/>
  <c r="Y244" i="8"/>
  <c r="Z244" i="8"/>
  <c r="AA244" i="8"/>
  <c r="AB244" i="8"/>
  <c r="AC244" i="8"/>
  <c r="Y245" i="8"/>
  <c r="Z245" i="8"/>
  <c r="AA245" i="8"/>
  <c r="AB245" i="8"/>
  <c r="AC245" i="8"/>
  <c r="Y246" i="8"/>
  <c r="Z246" i="8"/>
  <c r="AA246" i="8"/>
  <c r="AB246" i="8"/>
  <c r="AC246" i="8"/>
  <c r="Y247" i="8"/>
  <c r="Z247" i="8"/>
  <c r="AA247" i="8"/>
  <c r="AB247" i="8"/>
  <c r="AC247" i="8"/>
  <c r="Y248" i="8"/>
  <c r="Z248" i="8"/>
  <c r="AA248" i="8"/>
  <c r="AB248" i="8"/>
  <c r="AC248" i="8"/>
  <c r="Y249" i="8"/>
  <c r="Z249" i="8"/>
  <c r="AA249" i="8"/>
  <c r="AB249" i="8"/>
  <c r="AC249" i="8"/>
  <c r="Y250" i="8"/>
  <c r="Z250" i="8"/>
  <c r="AA250" i="8"/>
  <c r="AB250" i="8"/>
  <c r="AC250" i="8"/>
  <c r="Y251" i="8"/>
  <c r="Z251" i="8"/>
  <c r="AA251" i="8"/>
  <c r="AB251" i="8"/>
  <c r="AC251" i="8"/>
  <c r="Y252" i="8"/>
  <c r="Z252" i="8"/>
  <c r="AA252" i="8"/>
  <c r="AB252" i="8"/>
  <c r="AC252" i="8"/>
  <c r="Y253" i="8"/>
  <c r="Z253" i="8"/>
  <c r="AA253" i="8"/>
  <c r="AB253" i="8"/>
  <c r="AC253" i="8"/>
  <c r="Y254" i="8"/>
  <c r="Z254" i="8"/>
  <c r="AA254" i="8"/>
  <c r="AB254" i="8"/>
  <c r="AC254" i="8"/>
  <c r="Y255" i="8"/>
  <c r="Z255" i="8"/>
  <c r="AA255" i="8"/>
  <c r="AB255" i="8"/>
  <c r="AC255" i="8"/>
  <c r="Y256" i="8"/>
  <c r="Z256" i="8"/>
  <c r="AA256" i="8"/>
  <c r="AB256" i="8"/>
  <c r="AC256" i="8"/>
  <c r="Y257" i="8"/>
  <c r="Z257" i="8"/>
  <c r="AA257" i="8"/>
  <c r="AB257" i="8"/>
  <c r="AC257" i="8"/>
  <c r="Y258" i="8"/>
  <c r="Z258" i="8"/>
  <c r="AA258" i="8"/>
  <c r="AB258" i="8"/>
  <c r="AC258" i="8"/>
  <c r="Y259" i="8"/>
  <c r="Z259" i="8"/>
  <c r="AA259" i="8"/>
  <c r="AB259" i="8"/>
  <c r="AC259" i="8"/>
  <c r="Y260" i="8"/>
  <c r="Z260" i="8"/>
  <c r="AA260" i="8"/>
  <c r="AB260" i="8"/>
  <c r="AC260" i="8"/>
  <c r="Y261" i="8"/>
  <c r="Z261" i="8"/>
  <c r="AA261" i="8"/>
  <c r="AB261" i="8"/>
  <c r="AC261" i="8"/>
  <c r="Y262" i="8"/>
  <c r="Z262" i="8"/>
  <c r="AA262" i="8"/>
  <c r="AB262" i="8"/>
  <c r="AC262" i="8"/>
  <c r="Y263" i="8"/>
  <c r="Z263" i="8"/>
  <c r="AA263" i="8"/>
  <c r="AB263" i="8"/>
  <c r="AC263" i="8"/>
  <c r="Y264" i="8"/>
  <c r="Z264" i="8"/>
  <c r="AA264" i="8"/>
  <c r="AB264" i="8"/>
  <c r="AC264" i="8"/>
  <c r="Y265" i="8"/>
  <c r="Z265" i="8"/>
  <c r="AA265" i="8"/>
  <c r="AB265" i="8"/>
  <c r="AC265" i="8"/>
  <c r="Y266" i="8"/>
  <c r="Z266" i="8"/>
  <c r="AA266" i="8"/>
  <c r="AB266" i="8"/>
  <c r="AC266" i="8"/>
  <c r="Y267" i="8"/>
  <c r="Z267" i="8"/>
  <c r="AA267" i="8"/>
  <c r="AB267" i="8"/>
  <c r="AC267" i="8"/>
  <c r="Y268" i="8"/>
  <c r="Z268" i="8"/>
  <c r="AA268" i="8"/>
  <c r="AB268" i="8"/>
  <c r="AC268" i="8"/>
  <c r="Y269" i="8"/>
  <c r="Z269" i="8"/>
  <c r="AA269" i="8"/>
  <c r="AB269" i="8"/>
  <c r="AC269" i="8"/>
  <c r="Y270" i="8"/>
  <c r="Z270" i="8"/>
  <c r="AA270" i="8"/>
  <c r="AB270" i="8"/>
  <c r="AC270" i="8"/>
  <c r="Y271" i="8"/>
  <c r="Z271" i="8"/>
  <c r="AA271" i="8"/>
  <c r="AB271" i="8"/>
  <c r="AC271" i="8"/>
  <c r="Y272" i="8"/>
  <c r="Z272" i="8"/>
  <c r="AA272" i="8"/>
  <c r="AB272" i="8"/>
  <c r="AC272" i="8"/>
  <c r="Y273" i="8"/>
  <c r="Z273" i="8"/>
  <c r="AA273" i="8"/>
  <c r="AB273" i="8"/>
  <c r="AC273" i="8"/>
  <c r="Y274" i="8"/>
  <c r="Z274" i="8"/>
  <c r="AA274" i="8"/>
  <c r="AB274" i="8"/>
  <c r="AC274" i="8"/>
  <c r="Y275" i="8"/>
  <c r="Z275" i="8"/>
  <c r="AA275" i="8"/>
  <c r="AB275" i="8"/>
  <c r="AC275" i="8"/>
  <c r="Y276" i="8"/>
  <c r="Z276" i="8"/>
  <c r="AA276" i="8"/>
  <c r="AB276" i="8"/>
  <c r="AC276" i="8"/>
  <c r="Y277" i="8"/>
  <c r="Z277" i="8"/>
  <c r="AA277" i="8"/>
  <c r="AB277" i="8"/>
  <c r="AC277" i="8"/>
  <c r="Y278" i="8"/>
  <c r="Z278" i="8"/>
  <c r="AA278" i="8"/>
  <c r="AB278" i="8"/>
  <c r="AC278" i="8"/>
  <c r="Y279" i="8"/>
  <c r="Z279" i="8"/>
  <c r="AA279" i="8"/>
  <c r="AB279" i="8"/>
  <c r="AC279" i="8"/>
  <c r="Y280" i="8"/>
  <c r="Z280" i="8"/>
  <c r="AA280" i="8"/>
  <c r="AB280" i="8"/>
  <c r="AC280" i="8"/>
  <c r="AA3" i="8"/>
  <c r="AB3" i="8"/>
  <c r="AC3" i="8"/>
  <c r="Z3" i="8"/>
  <c r="Y3" i="8"/>
  <c r="DS60" i="4" l="1"/>
  <c r="AP60" i="4"/>
  <c r="BI60" i="4"/>
  <c r="BI307" i="4" s="1"/>
  <c r="BH60" i="4"/>
  <c r="BH307" i="4" s="1"/>
  <c r="AR60" i="4"/>
  <c r="AR307" i="4" s="1"/>
  <c r="AB60" i="4"/>
  <c r="AB307" i="4" s="1"/>
  <c r="DY60" i="4"/>
  <c r="AU60" i="4"/>
  <c r="BM60" i="4"/>
  <c r="BM307" i="4" s="1"/>
  <c r="AG60" i="4"/>
  <c r="AG307" i="4" s="1"/>
  <c r="AV60" i="4"/>
  <c r="EC60" i="4"/>
  <c r="W60" i="4"/>
  <c r="W307" i="4" s="1"/>
  <c r="DZ60" i="4"/>
  <c r="AL60" i="4"/>
  <c r="AL307" i="4" s="1"/>
  <c r="BO60" i="4"/>
  <c r="BO307" i="4" s="1"/>
  <c r="BA60" i="4"/>
  <c r="BA307" i="4" s="1"/>
  <c r="DT60" i="4"/>
  <c r="AJ60" i="4"/>
  <c r="AJ307" i="4" s="1"/>
  <c r="BK60" i="4"/>
  <c r="BK307" i="4" s="1"/>
  <c r="AW60" i="4"/>
  <c r="AW307" i="4" s="1"/>
  <c r="AX60" i="4"/>
  <c r="AX307" i="4" s="1"/>
  <c r="EF60" i="4"/>
  <c r="AA60" i="4"/>
  <c r="EB60" i="4"/>
  <c r="AN60" i="4"/>
  <c r="AN307" i="4" s="1"/>
  <c r="DO60" i="4"/>
  <c r="DN60" i="4" s="1"/>
  <c r="BE60" i="4"/>
  <c r="BE307" i="4" s="1"/>
  <c r="BJ60" i="4"/>
  <c r="AD60" i="4"/>
  <c r="AD307" i="4" s="1"/>
  <c r="AY60" i="4"/>
  <c r="AY307" i="4" s="1"/>
  <c r="AK60" i="4"/>
  <c r="AK307" i="4" s="1"/>
  <c r="BF60" i="4"/>
  <c r="BF307" i="4" s="1"/>
  <c r="Z60" i="4"/>
  <c r="Z307" i="4" s="1"/>
  <c r="AQ60" i="4"/>
  <c r="AC60" i="4"/>
  <c r="AC307" i="4" s="1"/>
  <c r="BL60" i="4"/>
  <c r="BL307" i="4" s="1"/>
  <c r="AF60" i="4"/>
  <c r="BC60" i="4"/>
  <c r="BC307" i="4" s="1"/>
  <c r="AO60" i="4"/>
  <c r="AO307" i="4" s="1"/>
  <c r="BB60" i="4"/>
  <c r="V60" i="4"/>
  <c r="V307" i="4" s="1"/>
  <c r="AI60" i="4"/>
  <c r="U60" i="4"/>
  <c r="U307" i="4" s="1"/>
  <c r="AZ60" i="4"/>
  <c r="T60" i="4"/>
  <c r="AE60" i="4"/>
  <c r="AE307" i="4" s="1"/>
  <c r="BN60" i="4"/>
  <c r="BN307" i="4" s="1"/>
  <c r="AH60" i="4"/>
  <c r="AH307" i="4" s="1"/>
  <c r="BG60" i="4"/>
  <c r="BG307" i="4" s="1"/>
  <c r="AS60" i="4"/>
  <c r="BD60" i="4"/>
  <c r="BD307" i="4" s="1"/>
  <c r="X60" i="4"/>
  <c r="X307" i="4" s="1"/>
  <c r="AM60" i="4"/>
  <c r="Y60" i="4"/>
  <c r="AT60" i="4"/>
  <c r="AT307" i="4" s="1"/>
  <c r="EA60" i="4"/>
  <c r="S60" i="4"/>
  <c r="S307" i="4" s="1"/>
  <c r="I61" i="4"/>
  <c r="Q61" i="4" s="1"/>
  <c r="H62" i="4"/>
  <c r="N62" i="4"/>
  <c r="G63" i="4"/>
  <c r="M63" i="4"/>
  <c r="D64" i="4"/>
  <c r="DR64" i="4" s="1"/>
  <c r="E64" i="4" l="1"/>
  <c r="Y307" i="4"/>
  <c r="Y306" i="4"/>
  <c r="AS307" i="4"/>
  <c r="AS306" i="4"/>
  <c r="AZ307" i="4"/>
  <c r="AZ306" i="4"/>
  <c r="CG60" i="4"/>
  <c r="CG59" i="4" s="1"/>
  <c r="CG58" i="4" s="1"/>
  <c r="CZ60" i="4"/>
  <c r="CZ59" i="4" s="1"/>
  <c r="CZ58" i="4" s="1"/>
  <c r="CZ57" i="4" s="1"/>
  <c r="CZ56" i="4" s="1"/>
  <c r="CZ55" i="4" s="1"/>
  <c r="CZ54" i="4" s="1"/>
  <c r="CO60" i="4"/>
  <c r="CO59" i="4" s="1"/>
  <c r="CO58" i="4" s="1"/>
  <c r="CO57" i="4" s="1"/>
  <c r="CO56" i="4" s="1"/>
  <c r="CO55" i="4" s="1"/>
  <c r="DH60" i="4"/>
  <c r="DH59" i="4" s="1"/>
  <c r="DH58" i="4" s="1"/>
  <c r="DP59" i="4"/>
  <c r="DQ59" i="4" s="1"/>
  <c r="CT60" i="4"/>
  <c r="CT59" i="4" s="1"/>
  <c r="CT58" i="4" s="1"/>
  <c r="CT57" i="4" s="1"/>
  <c r="CT56" i="4" s="1"/>
  <c r="CT55" i="4" s="1"/>
  <c r="CT54" i="4" s="1"/>
  <c r="CT53" i="4" s="1"/>
  <c r="CT52" i="4" s="1"/>
  <c r="CT51" i="4" s="1"/>
  <c r="L64" i="4"/>
  <c r="P61" i="4"/>
  <c r="AM307" i="4"/>
  <c r="AM306" i="4"/>
  <c r="T307" i="4"/>
  <c r="T306" i="4"/>
  <c r="CD60" i="4"/>
  <c r="CD59" i="4" s="1"/>
  <c r="CD58" i="4" s="1"/>
  <c r="CD57" i="4" s="1"/>
  <c r="CD56" i="4" s="1"/>
  <c r="CD55" i="4" s="1"/>
  <c r="CD54" i="4" s="1"/>
  <c r="BY60" i="4"/>
  <c r="BY59" i="4" s="1"/>
  <c r="BY58" i="4" s="1"/>
  <c r="BY57" i="4" s="1"/>
  <c r="BY56" i="4" s="1"/>
  <c r="AU307" i="4"/>
  <c r="AU306" i="4"/>
  <c r="AP307" i="4"/>
  <c r="AP306" i="4"/>
  <c r="B60" i="4"/>
  <c r="DV60" i="4"/>
  <c r="DW60" i="4"/>
  <c r="BH61" i="4"/>
  <c r="BH308" i="4" s="1"/>
  <c r="AC61" i="4"/>
  <c r="BI61" i="4"/>
  <c r="BI308" i="4" s="1"/>
  <c r="T61" i="4"/>
  <c r="T308" i="4" s="1"/>
  <c r="BF61" i="4"/>
  <c r="BF308" i="4" s="1"/>
  <c r="AO61" i="4"/>
  <c r="DY61" i="4"/>
  <c r="BC61" i="4"/>
  <c r="W61" i="4"/>
  <c r="W308" i="4" s="1"/>
  <c r="AV61" i="4"/>
  <c r="AV308" i="4" s="1"/>
  <c r="EB61" i="4"/>
  <c r="AY61" i="4"/>
  <c r="AY308" i="4" s="1"/>
  <c r="S61" i="4"/>
  <c r="S308" i="4" s="1"/>
  <c r="AN61" i="4"/>
  <c r="AN308" i="4" s="1"/>
  <c r="AP61" i="4"/>
  <c r="AP308" i="4" s="1"/>
  <c r="AT61" i="4"/>
  <c r="AT308" i="4" s="1"/>
  <c r="AK61" i="4"/>
  <c r="AK308" i="4" s="1"/>
  <c r="DO61" i="4"/>
  <c r="DN61" i="4" s="1"/>
  <c r="AJ61" i="4"/>
  <c r="AJ308" i="4" s="1"/>
  <c r="DZ61" i="4"/>
  <c r="AW61" i="4"/>
  <c r="AW308" i="4" s="1"/>
  <c r="EF61" i="4"/>
  <c r="AU61" i="4"/>
  <c r="DT61" i="4"/>
  <c r="AF61" i="4"/>
  <c r="AF308" i="4" s="1"/>
  <c r="EA61" i="4"/>
  <c r="AQ61" i="4"/>
  <c r="AQ308" i="4" s="1"/>
  <c r="BJ61" i="4"/>
  <c r="BJ308" i="4" s="1"/>
  <c r="X61" i="4"/>
  <c r="X308" i="4" s="1"/>
  <c r="AB61" i="4"/>
  <c r="AB308" i="4" s="1"/>
  <c r="BN61" i="4"/>
  <c r="AS61" i="4"/>
  <c r="AS308" i="4" s="1"/>
  <c r="EC61" i="4"/>
  <c r="AZ61" i="4"/>
  <c r="AZ308" i="4" s="1"/>
  <c r="Y61" i="4"/>
  <c r="Y308" i="4" s="1"/>
  <c r="BE61" i="4"/>
  <c r="BE308" i="4" s="1"/>
  <c r="DS61" i="4"/>
  <c r="AM61" i="4"/>
  <c r="BB61" i="4"/>
  <c r="BB308" i="4" s="1"/>
  <c r="AX61" i="4"/>
  <c r="AX308" i="4" s="1"/>
  <c r="BO61" i="4"/>
  <c r="BO308" i="4" s="1"/>
  <c r="AI61" i="4"/>
  <c r="AI308" i="4" s="1"/>
  <c r="AL61" i="4"/>
  <c r="AH61" i="4"/>
  <c r="AH308" i="4" s="1"/>
  <c r="AR61" i="4"/>
  <c r="AR308" i="4" s="1"/>
  <c r="U61" i="4"/>
  <c r="U308" i="4" s="1"/>
  <c r="BA61" i="4"/>
  <c r="BA308" i="4" s="1"/>
  <c r="Z61" i="4"/>
  <c r="Z308" i="4" s="1"/>
  <c r="AD61" i="4"/>
  <c r="AD308" i="4" s="1"/>
  <c r="AG61" i="4"/>
  <c r="AG308" i="4" s="1"/>
  <c r="BM61" i="4"/>
  <c r="BM308" i="4" s="1"/>
  <c r="BK61" i="4"/>
  <c r="BK308" i="4" s="1"/>
  <c r="AE61" i="4"/>
  <c r="AE308" i="4" s="1"/>
  <c r="BL61" i="4"/>
  <c r="BL308" i="4" s="1"/>
  <c r="V61" i="4"/>
  <c r="V308" i="4" s="1"/>
  <c r="BG61" i="4"/>
  <c r="BG308" i="4" s="1"/>
  <c r="AA61" i="4"/>
  <c r="AA308" i="4" s="1"/>
  <c r="BD61" i="4"/>
  <c r="BD308" i="4" s="1"/>
  <c r="I62" i="4"/>
  <c r="Q62" i="4" s="1"/>
  <c r="O62" i="4"/>
  <c r="H63" i="4"/>
  <c r="N63" i="4"/>
  <c r="F64" i="4"/>
  <c r="K64" i="4"/>
  <c r="AZ4" i="16"/>
  <c r="AZ5" i="16"/>
  <c r="AZ6" i="16"/>
  <c r="AZ7" i="16"/>
  <c r="AZ8" i="16"/>
  <c r="AZ9" i="16"/>
  <c r="AZ10" i="16"/>
  <c r="AZ11" i="16"/>
  <c r="AZ12" i="16"/>
  <c r="AZ13" i="16"/>
  <c r="AZ14" i="16"/>
  <c r="AZ3" i="16"/>
  <c r="D65" i="4"/>
  <c r="DR65" i="4" s="1"/>
  <c r="E65" i="4" l="1"/>
  <c r="L65" i="4" s="1"/>
  <c r="CJ61" i="4"/>
  <c r="CJ60" i="4" s="1"/>
  <c r="CJ59" i="4" s="1"/>
  <c r="CJ58" i="4" s="1"/>
  <c r="CJ57" i="4" s="1"/>
  <c r="CJ56" i="4" s="1"/>
  <c r="CJ55" i="4" s="1"/>
  <c r="CJ54" i="4" s="1"/>
  <c r="DL61" i="4"/>
  <c r="DL60" i="4" s="1"/>
  <c r="DL59" i="4" s="1"/>
  <c r="DL58" i="4" s="1"/>
  <c r="CS61" i="4"/>
  <c r="CS60" i="4" s="1"/>
  <c r="AA307" i="4"/>
  <c r="AF307" i="4"/>
  <c r="EE60" i="4"/>
  <c r="AV307" i="4"/>
  <c r="BJ307" i="4"/>
  <c r="AQ307" i="4"/>
  <c r="BB307" i="4"/>
  <c r="AI307" i="4"/>
  <c r="CK61" i="4"/>
  <c r="CK60" i="4" s="1"/>
  <c r="DA61" i="4"/>
  <c r="DA60" i="4" s="1"/>
  <c r="DA59" i="4" s="1"/>
  <c r="DA58" i="4" s="1"/>
  <c r="DA57" i="4" s="1"/>
  <c r="DA56" i="4" s="1"/>
  <c r="DA55" i="4" s="1"/>
  <c r="DA54" i="4" s="1"/>
  <c r="DA53" i="4" s="1"/>
  <c r="DA52" i="4" s="1"/>
  <c r="DA51" i="4" s="1"/>
  <c r="DA50" i="4" s="1"/>
  <c r="CM61" i="4"/>
  <c r="CM60" i="4" s="1"/>
  <c r="CM59" i="4" s="1"/>
  <c r="CA61" i="4"/>
  <c r="CA60" i="4" s="1"/>
  <c r="CA59" i="4" s="1"/>
  <c r="CA58" i="4" s="1"/>
  <c r="CA57" i="4" s="1"/>
  <c r="CA56" i="4" s="1"/>
  <c r="CA55" i="4" s="1"/>
  <c r="CA54" i="4" s="1"/>
  <c r="CA53" i="4" s="1"/>
  <c r="CA52" i="4" s="1"/>
  <c r="CA51" i="4" s="1"/>
  <c r="CA50" i="4" s="1"/>
  <c r="CA49" i="4" s="1"/>
  <c r="CA48" i="4" s="1"/>
  <c r="CA47" i="4" s="1"/>
  <c r="CA46" i="4" s="1"/>
  <c r="CA45" i="4" s="1"/>
  <c r="CA44" i="4" s="1"/>
  <c r="CA43" i="4" s="1"/>
  <c r="CA42" i="4" s="1"/>
  <c r="CA41" i="4" s="1"/>
  <c r="CA40" i="4" s="1"/>
  <c r="CA39" i="4" s="1"/>
  <c r="CA38" i="4" s="1"/>
  <c r="CA37" i="4" s="1"/>
  <c r="CA36" i="4" s="1"/>
  <c r="CA35" i="4" s="1"/>
  <c r="CA34" i="4" s="1"/>
  <c r="CA33" i="4" s="1"/>
  <c r="CA32" i="4" s="1"/>
  <c r="CA31" i="4" s="1"/>
  <c r="CA30" i="4" s="1"/>
  <c r="DP60" i="4"/>
  <c r="DQ60" i="4" s="1"/>
  <c r="DW61" i="4"/>
  <c r="DV61" i="4"/>
  <c r="B61" i="4"/>
  <c r="P62" i="4"/>
  <c r="BI62" i="4" s="1"/>
  <c r="BI309" i="4" s="1"/>
  <c r="I63" i="4"/>
  <c r="Q63" i="4" s="1"/>
  <c r="O63" i="4"/>
  <c r="G64" i="4"/>
  <c r="M64" i="4"/>
  <c r="F65" i="4"/>
  <c r="K65" i="4"/>
  <c r="D66" i="4"/>
  <c r="DR66" i="4" s="1"/>
  <c r="DS62" i="4" l="1"/>
  <c r="EE61" i="4"/>
  <c r="P63" i="4"/>
  <c r="BA63" i="4" s="1"/>
  <c r="BA310" i="4" s="1"/>
  <c r="AP62" i="4"/>
  <c r="AP309" i="4" s="1"/>
  <c r="BH62" i="4"/>
  <c r="BH309" i="4" s="1"/>
  <c r="AR62" i="4"/>
  <c r="AR309" i="4" s="1"/>
  <c r="AB62" i="4"/>
  <c r="AB309" i="4" s="1"/>
  <c r="DY62" i="4"/>
  <c r="AU62" i="4"/>
  <c r="BM62" i="4"/>
  <c r="BM309" i="4" s="1"/>
  <c r="AG62" i="4"/>
  <c r="AG309" i="4" s="1"/>
  <c r="AV62" i="4"/>
  <c r="AV309" i="4" s="1"/>
  <c r="EC62" i="4"/>
  <c r="W62" i="4"/>
  <c r="W309" i="4" s="1"/>
  <c r="DZ62" i="4"/>
  <c r="AL62" i="4"/>
  <c r="BO62" i="4"/>
  <c r="BO309" i="4" s="1"/>
  <c r="BA62" i="4"/>
  <c r="BA309" i="4" s="1"/>
  <c r="DT62" i="4"/>
  <c r="AJ62" i="4"/>
  <c r="AJ309" i="4" s="1"/>
  <c r="BK62" i="4"/>
  <c r="BK309" i="4" s="1"/>
  <c r="AW62" i="4"/>
  <c r="AW309" i="4" s="1"/>
  <c r="AX62" i="4"/>
  <c r="EF62" i="4"/>
  <c r="AA62" i="4"/>
  <c r="AA309" i="4" s="1"/>
  <c r="EB62" i="4"/>
  <c r="AN62" i="4"/>
  <c r="DO62" i="4"/>
  <c r="DN62" i="4" s="1"/>
  <c r="BE62" i="4"/>
  <c r="BJ62" i="4"/>
  <c r="BJ309" i="4" s="1"/>
  <c r="AD62" i="4"/>
  <c r="AD309" i="4" s="1"/>
  <c r="AY62" i="4"/>
  <c r="AY309" i="4" s="1"/>
  <c r="AK62" i="4"/>
  <c r="AK309" i="4" s="1"/>
  <c r="BF62" i="4"/>
  <c r="BF309" i="4" s="1"/>
  <c r="Z62" i="4"/>
  <c r="Z309" i="4" s="1"/>
  <c r="AQ62" i="4"/>
  <c r="AC62" i="4"/>
  <c r="BL62" i="4"/>
  <c r="AF62" i="4"/>
  <c r="AF309" i="4" s="1"/>
  <c r="BC62" i="4"/>
  <c r="AO62" i="4"/>
  <c r="BB62" i="4"/>
  <c r="BB309" i="4" s="1"/>
  <c r="V62" i="4"/>
  <c r="V309" i="4" s="1"/>
  <c r="AI62" i="4"/>
  <c r="AI309" i="4" s="1"/>
  <c r="U62" i="4"/>
  <c r="U309" i="4" s="1"/>
  <c r="AZ62" i="4"/>
  <c r="AZ309" i="4" s="1"/>
  <c r="T62" i="4"/>
  <c r="T309" i="4" s="1"/>
  <c r="AE62" i="4"/>
  <c r="AE309" i="4" s="1"/>
  <c r="BN62" i="4"/>
  <c r="AH62" i="4"/>
  <c r="AH309" i="4" s="1"/>
  <c r="BG62" i="4"/>
  <c r="BG309" i="4" s="1"/>
  <c r="AS62" i="4"/>
  <c r="BD62" i="4"/>
  <c r="BD309" i="4" s="1"/>
  <c r="X62" i="4"/>
  <c r="AM62" i="4"/>
  <c r="Y62" i="4"/>
  <c r="Y309" i="4" s="1"/>
  <c r="AT62" i="4"/>
  <c r="AT309" i="4" s="1"/>
  <c r="EA62" i="4"/>
  <c r="S62" i="4"/>
  <c r="S309" i="4" s="1"/>
  <c r="EE62" i="4"/>
  <c r="AC63" i="4"/>
  <c r="AC310" i="4" s="1"/>
  <c r="BI63" i="4"/>
  <c r="BI310" i="4" s="1"/>
  <c r="AQ63" i="4"/>
  <c r="AQ310" i="4" s="1"/>
  <c r="DS63" i="4"/>
  <c r="Z63" i="4"/>
  <c r="AP63" i="4"/>
  <c r="AP310" i="4" s="1"/>
  <c r="BF63" i="4"/>
  <c r="BF310" i="4" s="1"/>
  <c r="AG63" i="4"/>
  <c r="AG310" i="4" s="1"/>
  <c r="BM63" i="4"/>
  <c r="BM310" i="4" s="1"/>
  <c r="AU63" i="4"/>
  <c r="AU310" i="4" s="1"/>
  <c r="DY63" i="4"/>
  <c r="AB63" i="4"/>
  <c r="AB310" i="4" s="1"/>
  <c r="AR63" i="4"/>
  <c r="AR310" i="4" s="1"/>
  <c r="AK63" i="4"/>
  <c r="S63" i="4"/>
  <c r="S310" i="4" s="1"/>
  <c r="AY63" i="4"/>
  <c r="AY310" i="4" s="1"/>
  <c r="EA63" i="4"/>
  <c r="AD63" i="4"/>
  <c r="AT63" i="4"/>
  <c r="AT310" i="4" s="1"/>
  <c r="BJ63" i="4"/>
  <c r="BJ310" i="4" s="1"/>
  <c r="Y63" i="4"/>
  <c r="Y310" i="4" s="1"/>
  <c r="BE63" i="4"/>
  <c r="BE310" i="4" s="1"/>
  <c r="AM63" i="4"/>
  <c r="AM310" i="4" s="1"/>
  <c r="DO63" i="4"/>
  <c r="DN63" i="4" s="1"/>
  <c r="X63" i="4"/>
  <c r="AN63" i="4"/>
  <c r="BD63" i="4"/>
  <c r="BD310" i="4" s="1"/>
  <c r="EB63" i="4"/>
  <c r="AS63" i="4"/>
  <c r="AS310" i="4" s="1"/>
  <c r="AA63" i="4"/>
  <c r="AA310" i="4" s="1"/>
  <c r="BG63" i="4"/>
  <c r="BG310" i="4" s="1"/>
  <c r="EF63" i="4"/>
  <c r="AH63" i="4"/>
  <c r="AX63" i="4"/>
  <c r="AX310" i="4" s="1"/>
  <c r="BN63" i="4"/>
  <c r="BN310" i="4" s="1"/>
  <c r="H64" i="4"/>
  <c r="N64" i="4"/>
  <c r="E66" i="4"/>
  <c r="L66" i="4" s="1"/>
  <c r="G65" i="4"/>
  <c r="M65" i="4"/>
  <c r="K66" i="4"/>
  <c r="D67" i="4"/>
  <c r="DR67" i="4" s="1"/>
  <c r="AV63" i="4" l="1"/>
  <c r="AV310" i="4" s="1"/>
  <c r="AL63" i="4"/>
  <c r="AL310" i="4" s="1"/>
  <c r="W63" i="4"/>
  <c r="W310" i="4" s="1"/>
  <c r="CL63" i="4"/>
  <c r="CB63" i="4"/>
  <c r="CI63" i="4"/>
  <c r="BV62" i="4"/>
  <c r="BV61" i="4" s="1"/>
  <c r="BV60" i="4" s="1"/>
  <c r="BV59" i="4" s="1"/>
  <c r="BV58" i="4" s="1"/>
  <c r="BV57" i="4" s="1"/>
  <c r="X309" i="4"/>
  <c r="CQ62" i="4"/>
  <c r="CQ61" i="4" s="1"/>
  <c r="CQ60" i="4" s="1"/>
  <c r="AS309" i="4"/>
  <c r="BC309" i="4"/>
  <c r="BC308" i="4"/>
  <c r="BL309" i="4"/>
  <c r="CO62" i="4"/>
  <c r="CO61" i="4" s="1"/>
  <c r="AQ309" i="4"/>
  <c r="DP62" i="4"/>
  <c r="DQ62" i="4" s="1"/>
  <c r="DP61" i="4"/>
  <c r="DQ61" i="4" s="1"/>
  <c r="AL309" i="4"/>
  <c r="AL308" i="4"/>
  <c r="CF63" i="4"/>
  <c r="CF62" i="4" s="1"/>
  <c r="CF61" i="4" s="1"/>
  <c r="CF60" i="4" s="1"/>
  <c r="CF59" i="4" s="1"/>
  <c r="CF58" i="4" s="1"/>
  <c r="CF57" i="4" s="1"/>
  <c r="CF56" i="4" s="1"/>
  <c r="CF55" i="4" s="1"/>
  <c r="CF54" i="4" s="1"/>
  <c r="CF53" i="4" s="1"/>
  <c r="BV63" i="4"/>
  <c r="BX63" i="4"/>
  <c r="BX62" i="4" s="1"/>
  <c r="BX61" i="4" s="1"/>
  <c r="BX60" i="4" s="1"/>
  <c r="BX59" i="4" s="1"/>
  <c r="BX58" i="4" s="1"/>
  <c r="CK62" i="4"/>
  <c r="AM309" i="4"/>
  <c r="AM308" i="4"/>
  <c r="BN309" i="4"/>
  <c r="BN308" i="4"/>
  <c r="AO309" i="4"/>
  <c r="AO308" i="4"/>
  <c r="AC309" i="4"/>
  <c r="AC308" i="4"/>
  <c r="DC62" i="4"/>
  <c r="DC61" i="4" s="1"/>
  <c r="DC60" i="4" s="1"/>
  <c r="DC59" i="4" s="1"/>
  <c r="DC58" i="4" s="1"/>
  <c r="DC57" i="4" s="1"/>
  <c r="DC56" i="4" s="1"/>
  <c r="DC55" i="4" s="1"/>
  <c r="DC54" i="4" s="1"/>
  <c r="DC53" i="4" s="1"/>
  <c r="BE309" i="4"/>
  <c r="CL62" i="4"/>
  <c r="CL61" i="4" s="1"/>
  <c r="CL60" i="4" s="1"/>
  <c r="CL59" i="4" s="1"/>
  <c r="CL58" i="4" s="1"/>
  <c r="CL57" i="4" s="1"/>
  <c r="CL56" i="4" s="1"/>
  <c r="CL55" i="4" s="1"/>
  <c r="AN309" i="4"/>
  <c r="CV62" i="4"/>
  <c r="CV61" i="4" s="1"/>
  <c r="CV60" i="4" s="1"/>
  <c r="CV59" i="4" s="1"/>
  <c r="CV58" i="4" s="1"/>
  <c r="CV57" i="4" s="1"/>
  <c r="CV56" i="4" s="1"/>
  <c r="CV55" i="4" s="1"/>
  <c r="CV54" i="4" s="1"/>
  <c r="CV53" i="4" s="1"/>
  <c r="CV52" i="4" s="1"/>
  <c r="CV51" i="4" s="1"/>
  <c r="CV50" i="4" s="1"/>
  <c r="CV49" i="4" s="1"/>
  <c r="CV48" i="4" s="1"/>
  <c r="CV47" i="4" s="1"/>
  <c r="CV46" i="4" s="1"/>
  <c r="CV45" i="4" s="1"/>
  <c r="AX309" i="4"/>
  <c r="AU309" i="4"/>
  <c r="AU308" i="4"/>
  <c r="BH63" i="4"/>
  <c r="BH310" i="4" s="1"/>
  <c r="AZ63" i="4"/>
  <c r="AZ310" i="4" s="1"/>
  <c r="T63" i="4"/>
  <c r="T310" i="4" s="1"/>
  <c r="AE63" i="4"/>
  <c r="AE310" i="4" s="1"/>
  <c r="BK63" i="4"/>
  <c r="BK310" i="4" s="1"/>
  <c r="AF63" i="4"/>
  <c r="AF310" i="4" s="1"/>
  <c r="BC63" i="4"/>
  <c r="BC310" i="4" s="1"/>
  <c r="AO63" i="4"/>
  <c r="AO310" i="4" s="1"/>
  <c r="BB63" i="4"/>
  <c r="BB310" i="4" s="1"/>
  <c r="V63" i="4"/>
  <c r="V310" i="4" s="1"/>
  <c r="AI63" i="4"/>
  <c r="AI310" i="4" s="1"/>
  <c r="U63" i="4"/>
  <c r="U310" i="4" s="1"/>
  <c r="DT63" i="4"/>
  <c r="AJ63" i="4"/>
  <c r="AJ310" i="4" s="1"/>
  <c r="AW63" i="4"/>
  <c r="AW310" i="4" s="1"/>
  <c r="EC63" i="4"/>
  <c r="DZ63" i="4"/>
  <c r="BO63" i="4"/>
  <c r="BO310" i="4" s="1"/>
  <c r="BL63" i="4"/>
  <c r="B62" i="4"/>
  <c r="DV62" i="4"/>
  <c r="DW62" i="4"/>
  <c r="CI62" i="4"/>
  <c r="CI61" i="4" s="1"/>
  <c r="CI60" i="4" s="1"/>
  <c r="CI59" i="4" s="1"/>
  <c r="CB62" i="4"/>
  <c r="CB61" i="4" s="1"/>
  <c r="CB60" i="4" s="1"/>
  <c r="CB59" i="4" s="1"/>
  <c r="CB58" i="4" s="1"/>
  <c r="CB57" i="4" s="1"/>
  <c r="CB56" i="4" s="1"/>
  <c r="CB55" i="4" s="1"/>
  <c r="CB54" i="4" s="1"/>
  <c r="CB53" i="4" s="1"/>
  <c r="CB52" i="4" s="1"/>
  <c r="CB51" i="4" s="1"/>
  <c r="CB50" i="4" s="1"/>
  <c r="CB49" i="4" s="1"/>
  <c r="CB48" i="4" s="1"/>
  <c r="CB47" i="4" s="1"/>
  <c r="CB46" i="4" s="1"/>
  <c r="CB45" i="4" s="1"/>
  <c r="CB44" i="4" s="1"/>
  <c r="I64" i="4"/>
  <c r="Q64" i="4" s="1"/>
  <c r="O64" i="4"/>
  <c r="E67" i="4"/>
  <c r="L67" i="4" s="1"/>
  <c r="F66" i="4"/>
  <c r="G66" i="4" s="1"/>
  <c r="H65" i="4"/>
  <c r="N65" i="4"/>
  <c r="K67" i="4"/>
  <c r="D68" i="4"/>
  <c r="DR68" i="4" s="1"/>
  <c r="DV63" i="4" l="1"/>
  <c r="DW63" i="4"/>
  <c r="B63" i="4"/>
  <c r="F67" i="4"/>
  <c r="M66" i="4"/>
  <c r="DJ63" i="4"/>
  <c r="DJ62" i="4" s="1"/>
  <c r="DJ61" i="4" s="1"/>
  <c r="DJ60" i="4" s="1"/>
  <c r="DJ59" i="4" s="1"/>
  <c r="DJ58" i="4" s="1"/>
  <c r="P64" i="4"/>
  <c r="EE63" i="4" s="1"/>
  <c r="DS64" i="4"/>
  <c r="E68" i="4"/>
  <c r="L68" i="4" s="1"/>
  <c r="I65" i="4"/>
  <c r="Q65" i="4" s="1"/>
  <c r="O65" i="4"/>
  <c r="H66" i="4"/>
  <c r="N66" i="4"/>
  <c r="G67" i="4"/>
  <c r="M67" i="4"/>
  <c r="K68" i="4"/>
  <c r="C16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R16" i="16"/>
  <c r="S16" i="16"/>
  <c r="T16" i="16"/>
  <c r="U16" i="16"/>
  <c r="V16" i="16"/>
  <c r="W16" i="16"/>
  <c r="X16" i="16"/>
  <c r="Y16" i="16"/>
  <c r="Z16" i="16"/>
  <c r="AA16" i="16"/>
  <c r="AB16" i="16"/>
  <c r="AC16" i="16"/>
  <c r="AD16" i="16"/>
  <c r="AE16" i="16"/>
  <c r="AF16" i="16"/>
  <c r="AG16" i="16"/>
  <c r="AH16" i="16"/>
  <c r="AI16" i="16"/>
  <c r="AJ16" i="16"/>
  <c r="AK16" i="16"/>
  <c r="AL16" i="16"/>
  <c r="AM16" i="16"/>
  <c r="AN16" i="16"/>
  <c r="AO16" i="16"/>
  <c r="AP16" i="16"/>
  <c r="AQ16" i="16"/>
  <c r="AR16" i="16"/>
  <c r="AS16" i="16"/>
  <c r="AT16" i="16"/>
  <c r="AU16" i="16"/>
  <c r="AV16" i="16"/>
  <c r="AW16" i="16"/>
  <c r="AX16" i="16"/>
  <c r="B16" i="16"/>
  <c r="D69" i="4"/>
  <c r="DR69" i="4" s="1"/>
  <c r="AP64" i="4" l="1"/>
  <c r="AP311" i="4" s="1"/>
  <c r="BI64" i="4"/>
  <c r="BI311" i="4" s="1"/>
  <c r="F68" i="4"/>
  <c r="P65" i="4"/>
  <c r="BC65" i="4" s="1"/>
  <c r="BC312" i="4" s="1"/>
  <c r="BA16" i="16"/>
  <c r="AY16" i="16"/>
  <c r="AZ16" i="16"/>
  <c r="BH64" i="4"/>
  <c r="BH311" i="4" s="1"/>
  <c r="AR64" i="4"/>
  <c r="AR311" i="4" s="1"/>
  <c r="AB64" i="4"/>
  <c r="AB311" i="4" s="1"/>
  <c r="DY64" i="4"/>
  <c r="AU64" i="4"/>
  <c r="AU311" i="4" s="1"/>
  <c r="BM64" i="4"/>
  <c r="BM311" i="4" s="1"/>
  <c r="AG64" i="4"/>
  <c r="AG311" i="4" s="1"/>
  <c r="AV64" i="4"/>
  <c r="AV311" i="4" s="1"/>
  <c r="EC64" i="4"/>
  <c r="W64" i="4"/>
  <c r="DZ64" i="4"/>
  <c r="AL64" i="4"/>
  <c r="AL311" i="4" s="1"/>
  <c r="BO64" i="4"/>
  <c r="BA64" i="4"/>
  <c r="BA311" i="4" s="1"/>
  <c r="DT64" i="4"/>
  <c r="AJ64" i="4"/>
  <c r="AJ311" i="4" s="1"/>
  <c r="BK64" i="4"/>
  <c r="AW64" i="4"/>
  <c r="AW311" i="4" s="1"/>
  <c r="AX64" i="4"/>
  <c r="AX311" i="4" s="1"/>
  <c r="EF64" i="4"/>
  <c r="AA64" i="4"/>
  <c r="AA311" i="4" s="1"/>
  <c r="EB64" i="4"/>
  <c r="AN64" i="4"/>
  <c r="DO64" i="4"/>
  <c r="DN64" i="4" s="1"/>
  <c r="BE64" i="4"/>
  <c r="BJ64" i="4"/>
  <c r="BJ311" i="4" s="1"/>
  <c r="AD64" i="4"/>
  <c r="AY64" i="4"/>
  <c r="AY311" i="4" s="1"/>
  <c r="AK64" i="4"/>
  <c r="BF64" i="4"/>
  <c r="BF311" i="4" s="1"/>
  <c r="Z64" i="4"/>
  <c r="AQ64" i="4"/>
  <c r="AQ311" i="4" s="1"/>
  <c r="AC64" i="4"/>
  <c r="AC311" i="4" s="1"/>
  <c r="BL64" i="4"/>
  <c r="AF64" i="4"/>
  <c r="BC64" i="4"/>
  <c r="BC311" i="4" s="1"/>
  <c r="AO64" i="4"/>
  <c r="BB64" i="4"/>
  <c r="BB311" i="4" s="1"/>
  <c r="V64" i="4"/>
  <c r="V311" i="4" s="1"/>
  <c r="AI64" i="4"/>
  <c r="AI311" i="4" s="1"/>
  <c r="U64" i="4"/>
  <c r="U311" i="4" s="1"/>
  <c r="AZ64" i="4"/>
  <c r="AZ311" i="4" s="1"/>
  <c r="T64" i="4"/>
  <c r="T311" i="4" s="1"/>
  <c r="AE64" i="4"/>
  <c r="AE311" i="4" s="1"/>
  <c r="BN64" i="4"/>
  <c r="BN311" i="4" s="1"/>
  <c r="AH64" i="4"/>
  <c r="BG64" i="4"/>
  <c r="BG311" i="4" s="1"/>
  <c r="AS64" i="4"/>
  <c r="AS311" i="4" s="1"/>
  <c r="BD64" i="4"/>
  <c r="BD311" i="4" s="1"/>
  <c r="X64" i="4"/>
  <c r="AM64" i="4"/>
  <c r="AM311" i="4" s="1"/>
  <c r="Y64" i="4"/>
  <c r="Y311" i="4" s="1"/>
  <c r="AT64" i="4"/>
  <c r="EA64" i="4"/>
  <c r="S64" i="4"/>
  <c r="S311" i="4" s="1"/>
  <c r="E69" i="4"/>
  <c r="L69" i="4" s="1"/>
  <c r="BI65" i="4"/>
  <c r="BI312" i="4" s="1"/>
  <c r="DS65" i="4"/>
  <c r="AP65" i="4"/>
  <c r="AP312" i="4" s="1"/>
  <c r="AG65" i="4"/>
  <c r="AG312" i="4" s="1"/>
  <c r="AU65" i="4"/>
  <c r="AU312" i="4" s="1"/>
  <c r="AB65" i="4"/>
  <c r="AB312" i="4" s="1"/>
  <c r="AK65" i="4"/>
  <c r="AK312" i="4" s="1"/>
  <c r="AY65" i="4"/>
  <c r="AY312" i="4" s="1"/>
  <c r="AD65" i="4"/>
  <c r="AD312" i="4" s="1"/>
  <c r="BJ65" i="4"/>
  <c r="BE65" i="4"/>
  <c r="BE312" i="4" s="1"/>
  <c r="DO65" i="4"/>
  <c r="DN65" i="4" s="1"/>
  <c r="AN65" i="4"/>
  <c r="AN312" i="4" s="1"/>
  <c r="EB65" i="4"/>
  <c r="AA65" i="4"/>
  <c r="AA312" i="4" s="1"/>
  <c r="EF65" i="4"/>
  <c r="AX65" i="4"/>
  <c r="I66" i="4"/>
  <c r="Q66" i="4" s="1"/>
  <c r="O66" i="4"/>
  <c r="H67" i="4"/>
  <c r="N67" i="4"/>
  <c r="G68" i="4"/>
  <c r="M68" i="4"/>
  <c r="K69" i="4"/>
  <c r="D70" i="4"/>
  <c r="DR70" i="4" s="1"/>
  <c r="D71" i="4"/>
  <c r="DR71" i="4" s="1"/>
  <c r="D72" i="4"/>
  <c r="DR72" i="4" s="1"/>
  <c r="D73" i="4"/>
  <c r="DR73" i="4" s="1"/>
  <c r="D74" i="4"/>
  <c r="DR74" i="4" s="1"/>
  <c r="D75" i="4"/>
  <c r="DR75" i="4" s="1"/>
  <c r="D76" i="4"/>
  <c r="DR76" i="4" s="1"/>
  <c r="D77" i="4"/>
  <c r="DR77" i="4" s="1"/>
  <c r="D78" i="4"/>
  <c r="DR78" i="4" s="1"/>
  <c r="D79" i="4"/>
  <c r="DR79" i="4" s="1"/>
  <c r="D80" i="4"/>
  <c r="DR80" i="4" s="1"/>
  <c r="E78" i="4" l="1"/>
  <c r="E70" i="4"/>
  <c r="BN65" i="4"/>
  <c r="AH65" i="4"/>
  <c r="BG65" i="4"/>
  <c r="BG312" i="4" s="1"/>
  <c r="AS65" i="4"/>
  <c r="AS312" i="4" s="1"/>
  <c r="BD65" i="4"/>
  <c r="BD312" i="4" s="1"/>
  <c r="X65" i="4"/>
  <c r="X312" i="4" s="1"/>
  <c r="AM65" i="4"/>
  <c r="AM312" i="4" s="1"/>
  <c r="Y65" i="4"/>
  <c r="Y312" i="4" s="1"/>
  <c r="AT65" i="4"/>
  <c r="AT312" i="4" s="1"/>
  <c r="EA65" i="4"/>
  <c r="S65" i="4"/>
  <c r="S312" i="4" s="1"/>
  <c r="AR65" i="4"/>
  <c r="AR312" i="4" s="1"/>
  <c r="DY65" i="4"/>
  <c r="BM65" i="4"/>
  <c r="BM312" i="4" s="1"/>
  <c r="BF65" i="4"/>
  <c r="BF312" i="4" s="1"/>
  <c r="Z65" i="4"/>
  <c r="AQ65" i="4"/>
  <c r="AQ312" i="4" s="1"/>
  <c r="AC65" i="4"/>
  <c r="AC312" i="4" s="1"/>
  <c r="EE64" i="4"/>
  <c r="EC65" i="4"/>
  <c r="DL65" i="4"/>
  <c r="DL64" i="4" s="1"/>
  <c r="DL63" i="4" s="1"/>
  <c r="DL62" i="4" s="1"/>
  <c r="BX65" i="4"/>
  <c r="X311" i="4"/>
  <c r="X310" i="4"/>
  <c r="AH311" i="4"/>
  <c r="AH310" i="4"/>
  <c r="BL311" i="4"/>
  <c r="BL310" i="4"/>
  <c r="DP64" i="4"/>
  <c r="DQ64" i="4" s="1"/>
  <c r="DP63" i="4"/>
  <c r="DQ63" i="4" s="1"/>
  <c r="BU64" i="4"/>
  <c r="BU63" i="4" s="1"/>
  <c r="BU62" i="4" s="1"/>
  <c r="BU61" i="4" s="1"/>
  <c r="BU60" i="4" s="1"/>
  <c r="BU59" i="4" s="1"/>
  <c r="BU58" i="4" s="1"/>
  <c r="BU57" i="4" s="1"/>
  <c r="BU56" i="4" s="1"/>
  <c r="BU55" i="4" s="1"/>
  <c r="BU54" i="4" s="1"/>
  <c r="BU53" i="4" s="1"/>
  <c r="BU52" i="4" s="1"/>
  <c r="BU51" i="4" s="1"/>
  <c r="BU50" i="4" s="1"/>
  <c r="BU49" i="4" s="1"/>
  <c r="BU48" i="4" s="1"/>
  <c r="DZ65" i="4"/>
  <c r="BO65" i="4"/>
  <c r="BO311" i="4" s="1"/>
  <c r="BL65" i="4"/>
  <c r="BL312" i="4" s="1"/>
  <c r="CF65" i="4"/>
  <c r="CF64" i="4" s="1"/>
  <c r="E74" i="4"/>
  <c r="CV65" i="4"/>
  <c r="CV64" i="4" s="1"/>
  <c r="CV63" i="4" s="1"/>
  <c r="DH65" i="4"/>
  <c r="CR64" i="4"/>
  <c r="CR63" i="4" s="1"/>
  <c r="CR62" i="4" s="1"/>
  <c r="CR61" i="4" s="1"/>
  <c r="CR60" i="4" s="1"/>
  <c r="CR59" i="4" s="1"/>
  <c r="CR58" i="4" s="1"/>
  <c r="CR57" i="4" s="1"/>
  <c r="CR56" i="4" s="1"/>
  <c r="CM64" i="4"/>
  <c r="CM63" i="4" s="1"/>
  <c r="CM62" i="4" s="1"/>
  <c r="CD64" i="4"/>
  <c r="CD63" i="4" s="1"/>
  <c r="CD62" i="4" s="1"/>
  <c r="CD61" i="4" s="1"/>
  <c r="Z311" i="4"/>
  <c r="Z310" i="4"/>
  <c r="AK311" i="4"/>
  <c r="AK310" i="4"/>
  <c r="AD311" i="4"/>
  <c r="AD310" i="4"/>
  <c r="DC64" i="4"/>
  <c r="DC63" i="4" s="1"/>
  <c r="BE311" i="4"/>
  <c r="AN311" i="4"/>
  <c r="AN310" i="4"/>
  <c r="DI64" i="4"/>
  <c r="DI63" i="4" s="1"/>
  <c r="DI62" i="4" s="1"/>
  <c r="DI61" i="4" s="1"/>
  <c r="DI60" i="4" s="1"/>
  <c r="DI59" i="4" s="1"/>
  <c r="DI58" i="4" s="1"/>
  <c r="DI57" i="4" s="1"/>
  <c r="DI56" i="4" s="1"/>
  <c r="DI55" i="4" s="1"/>
  <c r="DI54" i="4" s="1"/>
  <c r="DI53" i="4" s="1"/>
  <c r="DI52" i="4" s="1"/>
  <c r="DI51" i="4" s="1"/>
  <c r="DI50" i="4" s="1"/>
  <c r="DI49" i="4" s="1"/>
  <c r="DM64" i="4"/>
  <c r="DM63" i="4" s="1"/>
  <c r="DM62" i="4" s="1"/>
  <c r="DM61" i="4" s="1"/>
  <c r="DM60" i="4" s="1"/>
  <c r="DM59" i="4" s="1"/>
  <c r="DM58" i="4" s="1"/>
  <c r="DM57" i="4" s="1"/>
  <c r="DM56" i="4" s="1"/>
  <c r="DM55" i="4" s="1"/>
  <c r="BH65" i="4"/>
  <c r="BH312" i="4" s="1"/>
  <c r="AZ65" i="4"/>
  <c r="AZ312" i="4" s="1"/>
  <c r="T65" i="4"/>
  <c r="T312" i="4" s="1"/>
  <c r="AE65" i="4"/>
  <c r="AE312" i="4" s="1"/>
  <c r="AO65" i="4"/>
  <c r="AO312" i="4" s="1"/>
  <c r="BB65" i="4"/>
  <c r="BB312" i="4" s="1"/>
  <c r="V65" i="4"/>
  <c r="V312" i="4" s="1"/>
  <c r="AI65" i="4"/>
  <c r="AI312" i="4" s="1"/>
  <c r="U65" i="4"/>
  <c r="U312" i="4" s="1"/>
  <c r="DT65" i="4"/>
  <c r="AJ65" i="4"/>
  <c r="AJ312" i="4" s="1"/>
  <c r="BK65" i="4"/>
  <c r="BK312" i="4" s="1"/>
  <c r="AW65" i="4"/>
  <c r="AW312" i="4" s="1"/>
  <c r="W65" i="4"/>
  <c r="AL65" i="4"/>
  <c r="AL312" i="4" s="1"/>
  <c r="BA65" i="4"/>
  <c r="BA312" i="4" s="1"/>
  <c r="AF65" i="4"/>
  <c r="AF312" i="4" s="1"/>
  <c r="AV65" i="4"/>
  <c r="AV312" i="4" s="1"/>
  <c r="DH64" i="4"/>
  <c r="DH63" i="4" s="1"/>
  <c r="DH62" i="4" s="1"/>
  <c r="DH61" i="4" s="1"/>
  <c r="B64" i="4"/>
  <c r="DV64" i="4"/>
  <c r="DW64" i="4"/>
  <c r="BX64" i="4"/>
  <c r="E80" i="4"/>
  <c r="L80" i="4" s="1"/>
  <c r="E76" i="4"/>
  <c r="F76" i="4" s="1"/>
  <c r="E72" i="4"/>
  <c r="L72" i="4" s="1"/>
  <c r="E79" i="4"/>
  <c r="F79" i="4" s="1"/>
  <c r="L78" i="4"/>
  <c r="E77" i="4"/>
  <c r="L77" i="4" s="1"/>
  <c r="E75" i="4"/>
  <c r="F75" i="4" s="1"/>
  <c r="L74" i="4"/>
  <c r="E73" i="4"/>
  <c r="L73" i="4" s="1"/>
  <c r="E71" i="4"/>
  <c r="F71" i="4" s="1"/>
  <c r="L70" i="4"/>
  <c r="F69" i="4"/>
  <c r="G69" i="4" s="1"/>
  <c r="B65" i="4"/>
  <c r="P66" i="4"/>
  <c r="EE65" i="4" s="1"/>
  <c r="I67" i="4"/>
  <c r="Q67" i="4" s="1"/>
  <c r="O67" i="4"/>
  <c r="H68" i="4"/>
  <c r="N68" i="4"/>
  <c r="M69" i="4"/>
  <c r="F70" i="4"/>
  <c r="K70" i="4"/>
  <c r="K71" i="4"/>
  <c r="F72" i="4"/>
  <c r="K72" i="4"/>
  <c r="K73" i="4"/>
  <c r="F74" i="4"/>
  <c r="K74" i="4"/>
  <c r="K75" i="4"/>
  <c r="K76" i="4"/>
  <c r="K77" i="4"/>
  <c r="F78" i="4"/>
  <c r="K78" i="4"/>
  <c r="K79" i="4"/>
  <c r="K80" i="4"/>
  <c r="D81" i="4"/>
  <c r="DR81" i="4" s="1"/>
  <c r="D82" i="4"/>
  <c r="DR82" i="4" s="1"/>
  <c r="D83" i="4"/>
  <c r="DR83" i="4" s="1"/>
  <c r="D84" i="4"/>
  <c r="DR84" i="4" s="1"/>
  <c r="F80" i="4" l="1"/>
  <c r="DS66" i="4"/>
  <c r="L76" i="4"/>
  <c r="AT311" i="4"/>
  <c r="E83" i="4"/>
  <c r="AP66" i="4"/>
  <c r="AP313" i="4" s="1"/>
  <c r="BI66" i="4"/>
  <c r="BI313" i="4" s="1"/>
  <c r="DW65" i="4"/>
  <c r="DV65" i="4"/>
  <c r="BU65" i="4"/>
  <c r="BK311" i="4"/>
  <c r="AF311" i="4"/>
  <c r="AO311" i="4"/>
  <c r="DM65" i="4"/>
  <c r="W311" i="4"/>
  <c r="E81" i="4"/>
  <c r="L81" i="4" s="1"/>
  <c r="L71" i="4"/>
  <c r="L75" i="4"/>
  <c r="L79" i="4"/>
  <c r="E84" i="4"/>
  <c r="L84" i="4" s="1"/>
  <c r="L83" i="4"/>
  <c r="E82" i="4"/>
  <c r="F82" i="4" s="1"/>
  <c r="F77" i="4"/>
  <c r="M77" i="4" s="1"/>
  <c r="F73" i="4"/>
  <c r="BH66" i="4"/>
  <c r="AR66" i="4"/>
  <c r="AR313" i="4" s="1"/>
  <c r="AB66" i="4"/>
  <c r="AB313" i="4" s="1"/>
  <c r="DY66" i="4"/>
  <c r="AU66" i="4"/>
  <c r="AU313" i="4" s="1"/>
  <c r="BM66" i="4"/>
  <c r="BM313" i="4" s="1"/>
  <c r="AG66" i="4"/>
  <c r="AG313" i="4" s="1"/>
  <c r="AV66" i="4"/>
  <c r="AV313" i="4" s="1"/>
  <c r="EC66" i="4"/>
  <c r="W66" i="4"/>
  <c r="W313" i="4" s="1"/>
  <c r="DZ66" i="4"/>
  <c r="AL66" i="4"/>
  <c r="AL313" i="4" s="1"/>
  <c r="BO66" i="4"/>
  <c r="BO313" i="4" s="1"/>
  <c r="BA66" i="4"/>
  <c r="DT66" i="4"/>
  <c r="AJ66" i="4"/>
  <c r="AJ313" i="4" s="1"/>
  <c r="BK66" i="4"/>
  <c r="BK313" i="4" s="1"/>
  <c r="AW66" i="4"/>
  <c r="AW313" i="4" s="1"/>
  <c r="AX66" i="4"/>
  <c r="EF66" i="4"/>
  <c r="AA66" i="4"/>
  <c r="AA313" i="4" s="1"/>
  <c r="EB66" i="4"/>
  <c r="AN66" i="4"/>
  <c r="AN313" i="4" s="1"/>
  <c r="DO66" i="4"/>
  <c r="DN66" i="4" s="1"/>
  <c r="BE66" i="4"/>
  <c r="BE313" i="4" s="1"/>
  <c r="BJ66" i="4"/>
  <c r="AD66" i="4"/>
  <c r="AD313" i="4" s="1"/>
  <c r="AY66" i="4"/>
  <c r="AY313" i="4" s="1"/>
  <c r="AK66" i="4"/>
  <c r="AK313" i="4" s="1"/>
  <c r="BF66" i="4"/>
  <c r="BF313" i="4" s="1"/>
  <c r="Z66" i="4"/>
  <c r="AQ66" i="4"/>
  <c r="AQ313" i="4" s="1"/>
  <c r="AC66" i="4"/>
  <c r="AC313" i="4" s="1"/>
  <c r="BL66" i="4"/>
  <c r="BL313" i="4" s="1"/>
  <c r="AF66" i="4"/>
  <c r="AF313" i="4" s="1"/>
  <c r="BC66" i="4"/>
  <c r="BC313" i="4" s="1"/>
  <c r="AO66" i="4"/>
  <c r="AO313" i="4" s="1"/>
  <c r="BB66" i="4"/>
  <c r="BB313" i="4" s="1"/>
  <c r="V66" i="4"/>
  <c r="V313" i="4" s="1"/>
  <c r="AI66" i="4"/>
  <c r="U66" i="4"/>
  <c r="U313" i="4" s="1"/>
  <c r="AZ66" i="4"/>
  <c r="AZ313" i="4" s="1"/>
  <c r="T66" i="4"/>
  <c r="AE66" i="4"/>
  <c r="AE313" i="4" s="1"/>
  <c r="BN66" i="4"/>
  <c r="AH66" i="4"/>
  <c r="BG66" i="4"/>
  <c r="BG313" i="4" s="1"/>
  <c r="AS66" i="4"/>
  <c r="AS313" i="4" s="1"/>
  <c r="BD66" i="4"/>
  <c r="BD313" i="4" s="1"/>
  <c r="X66" i="4"/>
  <c r="X313" i="4" s="1"/>
  <c r="AM66" i="4"/>
  <c r="Y66" i="4"/>
  <c r="AT66" i="4"/>
  <c r="AT313" i="4" s="1"/>
  <c r="EA66" i="4"/>
  <c r="S66" i="4"/>
  <c r="S313" i="4" s="1"/>
  <c r="P67" i="4"/>
  <c r="EE66" i="4" s="1"/>
  <c r="I68" i="4"/>
  <c r="Q68" i="4" s="1"/>
  <c r="O68" i="4"/>
  <c r="H69" i="4"/>
  <c r="N69" i="4"/>
  <c r="G70" i="4"/>
  <c r="M70" i="4"/>
  <c r="G71" i="4"/>
  <c r="M71" i="4"/>
  <c r="G72" i="4"/>
  <c r="M72" i="4"/>
  <c r="G73" i="4"/>
  <c r="M73" i="4"/>
  <c r="G74" i="4"/>
  <c r="M74" i="4"/>
  <c r="G75" i="4"/>
  <c r="M75" i="4"/>
  <c r="G76" i="4"/>
  <c r="M76" i="4"/>
  <c r="G78" i="4"/>
  <c r="M78" i="4"/>
  <c r="G79" i="4"/>
  <c r="N79" i="4" s="1"/>
  <c r="M79" i="4"/>
  <c r="G80" i="4"/>
  <c r="M80" i="4"/>
  <c r="F81" i="4"/>
  <c r="K81" i="4"/>
  <c r="K82" i="4"/>
  <c r="F83" i="4"/>
  <c r="K83" i="4"/>
  <c r="K84" i="4"/>
  <c r="D85" i="4"/>
  <c r="DR85" i="4" s="1"/>
  <c r="D86" i="4"/>
  <c r="DR86" i="4" s="1"/>
  <c r="DS67" i="4" l="1"/>
  <c r="G77" i="4"/>
  <c r="CK66" i="4"/>
  <c r="CK65" i="4" s="1"/>
  <c r="CK64" i="4" s="1"/>
  <c r="CK63" i="4" s="1"/>
  <c r="BN313" i="4"/>
  <c r="BN312" i="4"/>
  <c r="Z313" i="4"/>
  <c r="Z312" i="4"/>
  <c r="AX313" i="4"/>
  <c r="AX312" i="4"/>
  <c r="DF66" i="4"/>
  <c r="DF65" i="4" s="1"/>
  <c r="DF64" i="4" s="1"/>
  <c r="DF63" i="4" s="1"/>
  <c r="DF62" i="4" s="1"/>
  <c r="DF61" i="4" s="1"/>
  <c r="DF60" i="4" s="1"/>
  <c r="DF59" i="4" s="1"/>
  <c r="DF58" i="4" s="1"/>
  <c r="DF57" i="4" s="1"/>
  <c r="DF56" i="4" s="1"/>
  <c r="BO312" i="4"/>
  <c r="BW66" i="4"/>
  <c r="BW65" i="4" s="1"/>
  <c r="BW64" i="4" s="1"/>
  <c r="BW63" i="4" s="1"/>
  <c r="BW62" i="4" s="1"/>
  <c r="BW61" i="4" s="1"/>
  <c r="BW60" i="4" s="1"/>
  <c r="CF66" i="4"/>
  <c r="AH312" i="4"/>
  <c r="CG66" i="4"/>
  <c r="CG65" i="4" s="1"/>
  <c r="CG64" i="4" s="1"/>
  <c r="CG63" i="4" s="1"/>
  <c r="CG62" i="4" s="1"/>
  <c r="CG61" i="4" s="1"/>
  <c r="BJ313" i="4"/>
  <c r="BJ312" i="4"/>
  <c r="CY66" i="4"/>
  <c r="CY65" i="4" s="1"/>
  <c r="CY64" i="4" s="1"/>
  <c r="CY63" i="4" s="1"/>
  <c r="CY62" i="4" s="1"/>
  <c r="CY61" i="4" s="1"/>
  <c r="CY60" i="4" s="1"/>
  <c r="CY59" i="4" s="1"/>
  <c r="CY58" i="4" s="1"/>
  <c r="CY57" i="4" s="1"/>
  <c r="CY56" i="4" s="1"/>
  <c r="CY55" i="4" s="1"/>
  <c r="W312" i="4"/>
  <c r="E85" i="4"/>
  <c r="L85" i="4" s="1"/>
  <c r="L82" i="4"/>
  <c r="E86" i="4"/>
  <c r="L86" i="4" s="1"/>
  <c r="F84" i="4"/>
  <c r="AP67" i="4"/>
  <c r="AP314" i="4" s="1"/>
  <c r="BI67" i="4"/>
  <c r="DP65" i="4"/>
  <c r="DQ65" i="4" s="1"/>
  <c r="B66" i="4"/>
  <c r="DV66" i="4"/>
  <c r="DW66" i="4"/>
  <c r="BR66" i="4"/>
  <c r="BR65" i="4" s="1"/>
  <c r="BR64" i="4" s="1"/>
  <c r="BR63" i="4" s="1"/>
  <c r="BR62" i="4" s="1"/>
  <c r="BR61" i="4" s="1"/>
  <c r="BR60" i="4" s="1"/>
  <c r="BH67" i="4"/>
  <c r="AR67" i="4"/>
  <c r="AR314" i="4" s="1"/>
  <c r="AB67" i="4"/>
  <c r="AB314" i="4" s="1"/>
  <c r="DY67" i="4"/>
  <c r="AU67" i="4"/>
  <c r="AU314" i="4" s="1"/>
  <c r="BM67" i="4"/>
  <c r="BM314" i="4" s="1"/>
  <c r="AG67" i="4"/>
  <c r="AG314" i="4" s="1"/>
  <c r="AV67" i="4"/>
  <c r="AV314" i="4" s="1"/>
  <c r="EC67" i="4"/>
  <c r="W67" i="4"/>
  <c r="W314" i="4" s="1"/>
  <c r="DZ67" i="4"/>
  <c r="AL67" i="4"/>
  <c r="AL314" i="4" s="1"/>
  <c r="BO67" i="4"/>
  <c r="BO314" i="4" s="1"/>
  <c r="BA67" i="4"/>
  <c r="BA314" i="4" s="1"/>
  <c r="DT67" i="4"/>
  <c r="AJ67" i="4"/>
  <c r="AJ314" i="4" s="1"/>
  <c r="BK67" i="4"/>
  <c r="BK314" i="4" s="1"/>
  <c r="AW67" i="4"/>
  <c r="AW314" i="4" s="1"/>
  <c r="AX67" i="4"/>
  <c r="AX314" i="4" s="1"/>
  <c r="EF67" i="4"/>
  <c r="AA67" i="4"/>
  <c r="AA314" i="4" s="1"/>
  <c r="EB67" i="4"/>
  <c r="AN67" i="4"/>
  <c r="AN314" i="4" s="1"/>
  <c r="DO67" i="4"/>
  <c r="BE67" i="4"/>
  <c r="BE314" i="4" s="1"/>
  <c r="BJ67" i="4"/>
  <c r="BJ314" i="4" s="1"/>
  <c r="AD67" i="4"/>
  <c r="AY67" i="4"/>
  <c r="AY314" i="4" s="1"/>
  <c r="AK67" i="4"/>
  <c r="AK314" i="4" s="1"/>
  <c r="BF67" i="4"/>
  <c r="Z67" i="4"/>
  <c r="Z314" i="4" s="1"/>
  <c r="AQ67" i="4"/>
  <c r="AC67" i="4"/>
  <c r="AC314" i="4" s="1"/>
  <c r="BL67" i="4"/>
  <c r="BL314" i="4" s="1"/>
  <c r="AF67" i="4"/>
  <c r="AF314" i="4" s="1"/>
  <c r="BC67" i="4"/>
  <c r="BC314" i="4" s="1"/>
  <c r="AO67" i="4"/>
  <c r="AO314" i="4" s="1"/>
  <c r="BB67" i="4"/>
  <c r="BB314" i="4" s="1"/>
  <c r="V67" i="4"/>
  <c r="V314" i="4" s="1"/>
  <c r="AI67" i="4"/>
  <c r="AI314" i="4" s="1"/>
  <c r="U67" i="4"/>
  <c r="AZ67" i="4"/>
  <c r="AZ314" i="4" s="1"/>
  <c r="T67" i="4"/>
  <c r="T314" i="4" s="1"/>
  <c r="AE67" i="4"/>
  <c r="AE314" i="4" s="1"/>
  <c r="BN67" i="4"/>
  <c r="BN314" i="4" s="1"/>
  <c r="AH67" i="4"/>
  <c r="AH314" i="4" s="1"/>
  <c r="BG67" i="4"/>
  <c r="BG314" i="4" s="1"/>
  <c r="AS67" i="4"/>
  <c r="AS314" i="4" s="1"/>
  <c r="BD67" i="4"/>
  <c r="BD314" i="4" s="1"/>
  <c r="X67" i="4"/>
  <c r="AM67" i="4"/>
  <c r="AM314" i="4" s="1"/>
  <c r="Y67" i="4"/>
  <c r="Y314" i="4" s="1"/>
  <c r="AT67" i="4"/>
  <c r="AT314" i="4" s="1"/>
  <c r="EA67" i="4"/>
  <c r="S67" i="4"/>
  <c r="S314" i="4" s="1"/>
  <c r="P68" i="4"/>
  <c r="EE67" i="4" s="1"/>
  <c r="I69" i="4"/>
  <c r="Q69" i="4" s="1"/>
  <c r="O69" i="4"/>
  <c r="H70" i="4"/>
  <c r="N70" i="4"/>
  <c r="H71" i="4"/>
  <c r="N71" i="4"/>
  <c r="H72" i="4"/>
  <c r="O72" i="4" s="1"/>
  <c r="N72" i="4"/>
  <c r="H73" i="4"/>
  <c r="N73" i="4"/>
  <c r="H74" i="4"/>
  <c r="N74" i="4"/>
  <c r="H75" i="4"/>
  <c r="N75" i="4"/>
  <c r="H76" i="4"/>
  <c r="N76" i="4"/>
  <c r="H77" i="4"/>
  <c r="N77" i="4"/>
  <c r="H78" i="4"/>
  <c r="N78" i="4"/>
  <c r="H79" i="4"/>
  <c r="H80" i="4"/>
  <c r="N80" i="4"/>
  <c r="G81" i="4"/>
  <c r="M81" i="4"/>
  <c r="G82" i="4"/>
  <c r="M82" i="4"/>
  <c r="G83" i="4"/>
  <c r="M83" i="4"/>
  <c r="G84" i="4"/>
  <c r="M84" i="4"/>
  <c r="F85" i="4"/>
  <c r="K85" i="4"/>
  <c r="F86" i="4"/>
  <c r="K86" i="4"/>
  <c r="D87" i="4"/>
  <c r="DR87" i="4" s="1"/>
  <c r="DP66" i="4" l="1"/>
  <c r="DQ66" i="4" s="1"/>
  <c r="DN67" i="4"/>
  <c r="E87" i="4"/>
  <c r="DS68" i="4"/>
  <c r="BS67" i="4"/>
  <c r="BS66" i="4" s="1"/>
  <c r="BS65" i="4" s="1"/>
  <c r="BS64" i="4" s="1"/>
  <c r="BS63" i="4" s="1"/>
  <c r="BS62" i="4" s="1"/>
  <c r="BS61" i="4" s="1"/>
  <c r="BS60" i="4" s="1"/>
  <c r="BS59" i="4" s="1"/>
  <c r="CB67" i="4"/>
  <c r="CB66" i="4" s="1"/>
  <c r="CB65" i="4" s="1"/>
  <c r="CB64" i="4" s="1"/>
  <c r="DF67" i="4"/>
  <c r="AH313" i="4"/>
  <c r="Y313" i="4"/>
  <c r="AM313" i="4"/>
  <c r="BV67" i="4"/>
  <c r="BV66" i="4" s="1"/>
  <c r="BV65" i="4" s="1"/>
  <c r="BV64" i="4" s="1"/>
  <c r="CO67" i="4"/>
  <c r="CO66" i="4" s="1"/>
  <c r="CO65" i="4" s="1"/>
  <c r="CO64" i="4" s="1"/>
  <c r="CO63" i="4" s="1"/>
  <c r="DD67" i="4"/>
  <c r="DD66" i="4" s="1"/>
  <c r="DD65" i="4" s="1"/>
  <c r="DD64" i="4" s="1"/>
  <c r="DD63" i="4" s="1"/>
  <c r="DD62" i="4" s="1"/>
  <c r="DD61" i="4" s="1"/>
  <c r="DD60" i="4" s="1"/>
  <c r="DD59" i="4" s="1"/>
  <c r="DD58" i="4" s="1"/>
  <c r="DD57" i="4" s="1"/>
  <c r="DD56" i="4" s="1"/>
  <c r="DD55" i="4" s="1"/>
  <c r="DD54" i="4" s="1"/>
  <c r="DD53" i="4" s="1"/>
  <c r="DD52" i="4" s="1"/>
  <c r="DD51" i="4" s="1"/>
  <c r="DD50" i="4" s="1"/>
  <c r="DD49" i="4" s="1"/>
  <c r="DD48" i="4" s="1"/>
  <c r="DD47" i="4" s="1"/>
  <c r="DG67" i="4"/>
  <c r="DG66" i="4" s="1"/>
  <c r="DG65" i="4" s="1"/>
  <c r="DG64" i="4" s="1"/>
  <c r="DG63" i="4" s="1"/>
  <c r="DG62" i="4" s="1"/>
  <c r="DG61" i="4" s="1"/>
  <c r="DG60" i="4" s="1"/>
  <c r="DG59" i="4" s="1"/>
  <c r="DG58" i="4" s="1"/>
  <c r="BA313" i="4"/>
  <c r="AI313" i="4"/>
  <c r="BH313" i="4"/>
  <c r="T313" i="4"/>
  <c r="L87" i="4"/>
  <c r="P69" i="4"/>
  <c r="EE68" i="4" s="1"/>
  <c r="AP68" i="4"/>
  <c r="AP315" i="4" s="1"/>
  <c r="BI68" i="4"/>
  <c r="BI315" i="4" s="1"/>
  <c r="DV67" i="4"/>
  <c r="DW67" i="4"/>
  <c r="B67" i="4"/>
  <c r="BH68" i="4"/>
  <c r="BH314" i="4" s="1"/>
  <c r="AR68" i="4"/>
  <c r="AR315" i="4" s="1"/>
  <c r="AB68" i="4"/>
  <c r="AB315" i="4" s="1"/>
  <c r="DY68" i="4"/>
  <c r="AU68" i="4"/>
  <c r="BM68" i="4"/>
  <c r="BM315" i="4" s="1"/>
  <c r="AG68" i="4"/>
  <c r="AG315" i="4" s="1"/>
  <c r="AV68" i="4"/>
  <c r="AV315" i="4" s="1"/>
  <c r="EC68" i="4"/>
  <c r="W68" i="4"/>
  <c r="W315" i="4" s="1"/>
  <c r="DZ68" i="4"/>
  <c r="AL68" i="4"/>
  <c r="AL315" i="4" s="1"/>
  <c r="BO68" i="4"/>
  <c r="BA68" i="4"/>
  <c r="BA315" i="4" s="1"/>
  <c r="DT68" i="4"/>
  <c r="AJ68" i="4"/>
  <c r="AJ315" i="4" s="1"/>
  <c r="BK68" i="4"/>
  <c r="BK315" i="4" s="1"/>
  <c r="AW68" i="4"/>
  <c r="AW315" i="4" s="1"/>
  <c r="AX68" i="4"/>
  <c r="AX315" i="4" s="1"/>
  <c r="EF68" i="4"/>
  <c r="AA68" i="4"/>
  <c r="AA315" i="4" s="1"/>
  <c r="EB68" i="4"/>
  <c r="AN68" i="4"/>
  <c r="AN315" i="4" s="1"/>
  <c r="DO68" i="4"/>
  <c r="DN68" i="4" s="1"/>
  <c r="BE68" i="4"/>
  <c r="BE315" i="4" s="1"/>
  <c r="BJ68" i="4"/>
  <c r="BJ315" i="4" s="1"/>
  <c r="AD68" i="4"/>
  <c r="AD315" i="4" s="1"/>
  <c r="AY68" i="4"/>
  <c r="AK68" i="4"/>
  <c r="AK315" i="4" s="1"/>
  <c r="BF68" i="4"/>
  <c r="BF315" i="4" s="1"/>
  <c r="Z68" i="4"/>
  <c r="AQ68" i="4"/>
  <c r="AQ315" i="4" s="1"/>
  <c r="AC68" i="4"/>
  <c r="AC315" i="4" s="1"/>
  <c r="BL68" i="4"/>
  <c r="BL315" i="4" s="1"/>
  <c r="AF68" i="4"/>
  <c r="AF315" i="4" s="1"/>
  <c r="BC68" i="4"/>
  <c r="BC315" i="4" s="1"/>
  <c r="AO68" i="4"/>
  <c r="AO315" i="4" s="1"/>
  <c r="BB68" i="4"/>
  <c r="BB315" i="4" s="1"/>
  <c r="V68" i="4"/>
  <c r="V315" i="4" s="1"/>
  <c r="AI68" i="4"/>
  <c r="AI315" i="4" s="1"/>
  <c r="U68" i="4"/>
  <c r="U315" i="4" s="1"/>
  <c r="AZ68" i="4"/>
  <c r="T68" i="4"/>
  <c r="T315" i="4" s="1"/>
  <c r="AE68" i="4"/>
  <c r="AE315" i="4" s="1"/>
  <c r="BN68" i="4"/>
  <c r="BN315" i="4" s="1"/>
  <c r="AH68" i="4"/>
  <c r="AH315" i="4" s="1"/>
  <c r="BG68" i="4"/>
  <c r="BG315" i="4" s="1"/>
  <c r="AS68" i="4"/>
  <c r="AS315" i="4" s="1"/>
  <c r="BD68" i="4"/>
  <c r="BD315" i="4" s="1"/>
  <c r="X68" i="4"/>
  <c r="X315" i="4" s="1"/>
  <c r="AM68" i="4"/>
  <c r="Y68" i="4"/>
  <c r="Y315" i="4" s="1"/>
  <c r="AT68" i="4"/>
  <c r="AT315" i="4" s="1"/>
  <c r="EA68" i="4"/>
  <c r="S68" i="4"/>
  <c r="S315" i="4" s="1"/>
  <c r="AP69" i="4"/>
  <c r="AP316" i="4" s="1"/>
  <c r="AK69" i="4"/>
  <c r="AK316" i="4" s="1"/>
  <c r="BE69" i="4"/>
  <c r="DC69" i="4" s="1"/>
  <c r="AA69" i="4"/>
  <c r="AA316" i="4" s="1"/>
  <c r="I70" i="4"/>
  <c r="Q70" i="4" s="1"/>
  <c r="O70" i="4"/>
  <c r="I71" i="4"/>
  <c r="Q71" i="4" s="1"/>
  <c r="O71" i="4"/>
  <c r="I72" i="4"/>
  <c r="Q72" i="4" s="1"/>
  <c r="I73" i="4"/>
  <c r="Q73" i="4" s="1"/>
  <c r="O73" i="4"/>
  <c r="I74" i="4"/>
  <c r="Q74" i="4" s="1"/>
  <c r="O74" i="4"/>
  <c r="I75" i="4"/>
  <c r="Q75" i="4" s="1"/>
  <c r="O75" i="4"/>
  <c r="I76" i="4"/>
  <c r="Q76" i="4" s="1"/>
  <c r="O76" i="4"/>
  <c r="I77" i="4"/>
  <c r="Q77" i="4" s="1"/>
  <c r="O77" i="4"/>
  <c r="I78" i="4"/>
  <c r="Q78" i="4" s="1"/>
  <c r="O78" i="4"/>
  <c r="I79" i="4"/>
  <c r="Q79" i="4" s="1"/>
  <c r="O79" i="4"/>
  <c r="I80" i="4"/>
  <c r="Q80" i="4" s="1"/>
  <c r="O80" i="4"/>
  <c r="H81" i="4"/>
  <c r="N81" i="4"/>
  <c r="H82" i="4"/>
  <c r="N82" i="4"/>
  <c r="H83" i="4"/>
  <c r="N83" i="4"/>
  <c r="H84" i="4"/>
  <c r="N84" i="4"/>
  <c r="G85" i="4"/>
  <c r="M85" i="4"/>
  <c r="G86" i="4"/>
  <c r="M86" i="4"/>
  <c r="F87" i="4"/>
  <c r="K87" i="4"/>
  <c r="D88" i="4"/>
  <c r="DR88" i="4" s="1"/>
  <c r="AX69" i="4" l="1"/>
  <c r="AX316" i="4" s="1"/>
  <c r="AN69" i="4"/>
  <c r="AN316" i="4" s="1"/>
  <c r="AD69" i="4"/>
  <c r="AD316" i="4" s="1"/>
  <c r="AU69" i="4"/>
  <c r="AU316" i="4" s="1"/>
  <c r="BI69" i="4"/>
  <c r="DG69" i="4" s="1"/>
  <c r="DG68" i="4" s="1"/>
  <c r="CX68" i="4"/>
  <c r="CX67" i="4" s="1"/>
  <c r="CX66" i="4" s="1"/>
  <c r="CX65" i="4" s="1"/>
  <c r="CX64" i="4" s="1"/>
  <c r="CX63" i="4" s="1"/>
  <c r="CX62" i="4" s="1"/>
  <c r="CX61" i="4" s="1"/>
  <c r="CX60" i="4" s="1"/>
  <c r="CW68" i="4"/>
  <c r="CW67" i="4" s="1"/>
  <c r="CW66" i="4" s="1"/>
  <c r="CW65" i="4" s="1"/>
  <c r="CW64" i="4" s="1"/>
  <c r="CW63" i="4" s="1"/>
  <c r="CW62" i="4" s="1"/>
  <c r="CW61" i="4" s="1"/>
  <c r="CW60" i="4" s="1"/>
  <c r="CW59" i="4" s="1"/>
  <c r="AD314" i="4"/>
  <c r="U314" i="4"/>
  <c r="CK68" i="4"/>
  <c r="CK67" i="4" s="1"/>
  <c r="BX68" i="4"/>
  <c r="BX67" i="4" s="1"/>
  <c r="BX66" i="4" s="1"/>
  <c r="DM68" i="4"/>
  <c r="DM67" i="4" s="1"/>
  <c r="DM66" i="4" s="1"/>
  <c r="CS68" i="4"/>
  <c r="CS67" i="4" s="1"/>
  <c r="CS66" i="4" s="1"/>
  <c r="CS65" i="4" s="1"/>
  <c r="CS64" i="4" s="1"/>
  <c r="CS63" i="4" s="1"/>
  <c r="CS62" i="4" s="1"/>
  <c r="AU315" i="4"/>
  <c r="DF68" i="4"/>
  <c r="BI314" i="4"/>
  <c r="BF314" i="4"/>
  <c r="AQ314" i="4"/>
  <c r="X314" i="4"/>
  <c r="P79" i="4"/>
  <c r="AG79" i="4" s="1"/>
  <c r="AG326" i="4" s="1"/>
  <c r="EF69" i="4"/>
  <c r="EB69" i="4"/>
  <c r="DO69" i="4"/>
  <c r="DN69" i="4" s="1"/>
  <c r="BJ69" i="4"/>
  <c r="DH69" i="4" s="1"/>
  <c r="AY69" i="4"/>
  <c r="CW69" i="4" s="1"/>
  <c r="AB69" i="4"/>
  <c r="AB316" i="4" s="1"/>
  <c r="AG69" i="4"/>
  <c r="CE69" i="4" s="1"/>
  <c r="DS69" i="4"/>
  <c r="DP68" i="4"/>
  <c r="DQ68" i="4" s="1"/>
  <c r="BH69" i="4"/>
  <c r="BH316" i="4" s="1"/>
  <c r="AZ69" i="4"/>
  <c r="AZ316" i="4" s="1"/>
  <c r="T69" i="4"/>
  <c r="T316" i="4" s="1"/>
  <c r="AE69" i="4"/>
  <c r="AE316" i="4" s="1"/>
  <c r="BL69" i="4"/>
  <c r="BL316" i="4" s="1"/>
  <c r="AF69" i="4"/>
  <c r="AF316" i="4" s="1"/>
  <c r="BC69" i="4"/>
  <c r="BC316" i="4" s="1"/>
  <c r="AO69" i="4"/>
  <c r="AO316" i="4" s="1"/>
  <c r="BB69" i="4"/>
  <c r="BB316" i="4" s="1"/>
  <c r="V69" i="4"/>
  <c r="V316" i="4" s="1"/>
  <c r="AI69" i="4"/>
  <c r="AI316" i="4" s="1"/>
  <c r="U69" i="4"/>
  <c r="U316" i="4" s="1"/>
  <c r="DT69" i="4"/>
  <c r="AJ69" i="4"/>
  <c r="AJ316" i="4" s="1"/>
  <c r="BK69" i="4"/>
  <c r="BK316" i="4" s="1"/>
  <c r="AW69" i="4"/>
  <c r="AW316" i="4" s="1"/>
  <c r="EC69" i="4"/>
  <c r="DZ69" i="4"/>
  <c r="BO69" i="4"/>
  <c r="BO316" i="4" s="1"/>
  <c r="E88" i="4"/>
  <c r="L88" i="4" s="1"/>
  <c r="BN69" i="4"/>
  <c r="BN316" i="4" s="1"/>
  <c r="AH69" i="4"/>
  <c r="AH316" i="4" s="1"/>
  <c r="BG69" i="4"/>
  <c r="BG316" i="4" s="1"/>
  <c r="AS69" i="4"/>
  <c r="AS316" i="4" s="1"/>
  <c r="BD69" i="4"/>
  <c r="BD316" i="4" s="1"/>
  <c r="X69" i="4"/>
  <c r="X316" i="4" s="1"/>
  <c r="AM69" i="4"/>
  <c r="AM316" i="4" s="1"/>
  <c r="Y69" i="4"/>
  <c r="BW69" i="4" s="1"/>
  <c r="AT69" i="4"/>
  <c r="AT316" i="4" s="1"/>
  <c r="EA69" i="4"/>
  <c r="S69" i="4"/>
  <c r="S316" i="4" s="1"/>
  <c r="AR69" i="4"/>
  <c r="AR316" i="4" s="1"/>
  <c r="DY69" i="4"/>
  <c r="BM69" i="4"/>
  <c r="BM316" i="4" s="1"/>
  <c r="BF69" i="4"/>
  <c r="BF316" i="4" s="1"/>
  <c r="Z69" i="4"/>
  <c r="Z316" i="4" s="1"/>
  <c r="AQ69" i="4"/>
  <c r="AQ316" i="4" s="1"/>
  <c r="AC69" i="4"/>
  <c r="DP67" i="4"/>
  <c r="DQ67" i="4" s="1"/>
  <c r="AV69" i="4"/>
  <c r="AV316" i="4" s="1"/>
  <c r="W69" i="4"/>
  <c r="W316" i="4" s="1"/>
  <c r="AL69" i="4"/>
  <c r="CJ69" i="4" s="1"/>
  <c r="CJ68" i="4" s="1"/>
  <c r="CJ67" i="4" s="1"/>
  <c r="CJ66" i="4" s="1"/>
  <c r="CJ65" i="4" s="1"/>
  <c r="CJ64" i="4" s="1"/>
  <c r="CJ63" i="4" s="1"/>
  <c r="CJ62" i="4" s="1"/>
  <c r="BA69" i="4"/>
  <c r="BA316" i="4" s="1"/>
  <c r="BW68" i="4"/>
  <c r="BW67" i="4" s="1"/>
  <c r="DH68" i="4"/>
  <c r="DH67" i="4" s="1"/>
  <c r="DH66" i="4" s="1"/>
  <c r="B68" i="4"/>
  <c r="DV68" i="4"/>
  <c r="DW68" i="4"/>
  <c r="DC68" i="4"/>
  <c r="DC67" i="4" s="1"/>
  <c r="DC66" i="4" s="1"/>
  <c r="DC65" i="4" s="1"/>
  <c r="CE68" i="4"/>
  <c r="CE67" i="4" s="1"/>
  <c r="CE66" i="4" s="1"/>
  <c r="CE65" i="4" s="1"/>
  <c r="CE64" i="4" s="1"/>
  <c r="CE63" i="4" s="1"/>
  <c r="CE62" i="4" s="1"/>
  <c r="CE61" i="4" s="1"/>
  <c r="CE60" i="4" s="1"/>
  <c r="CE59" i="4" s="1"/>
  <c r="CE58" i="4" s="1"/>
  <c r="CE57" i="4" s="1"/>
  <c r="CE56" i="4" s="1"/>
  <c r="CE55" i="4" s="1"/>
  <c r="CE54" i="4" s="1"/>
  <c r="CE53" i="4" s="1"/>
  <c r="CE52" i="4" s="1"/>
  <c r="CE51" i="4" s="1"/>
  <c r="CE50" i="4" s="1"/>
  <c r="P70" i="4"/>
  <c r="EE69" i="4" s="1"/>
  <c r="P71" i="4"/>
  <c r="BI71" i="4" s="1"/>
  <c r="BI318" i="4" s="1"/>
  <c r="P72" i="4"/>
  <c r="P73" i="4"/>
  <c r="BI73" i="4" s="1"/>
  <c r="BI320" i="4" s="1"/>
  <c r="P74" i="4"/>
  <c r="BK74" i="4" s="1"/>
  <c r="BK321" i="4" s="1"/>
  <c r="P75" i="4"/>
  <c r="BI75" i="4" s="1"/>
  <c r="BI322" i="4" s="1"/>
  <c r="P76" i="4"/>
  <c r="BI76" i="4" s="1"/>
  <c r="P77" i="4"/>
  <c r="BI77" i="4" s="1"/>
  <c r="BI324" i="4" s="1"/>
  <c r="P78" i="4"/>
  <c r="BI78" i="4" s="1"/>
  <c r="BI325" i="4" s="1"/>
  <c r="AW79" i="4"/>
  <c r="AW326" i="4" s="1"/>
  <c r="AE79" i="4"/>
  <c r="AE326" i="4" s="1"/>
  <c r="BK79" i="4"/>
  <c r="BK326" i="4" s="1"/>
  <c r="T79" i="4"/>
  <c r="T326" i="4" s="1"/>
  <c r="AJ79" i="4"/>
  <c r="AJ326" i="4" s="1"/>
  <c r="AZ79" i="4"/>
  <c r="AZ326" i="4" s="1"/>
  <c r="DT79" i="4"/>
  <c r="AK79" i="4"/>
  <c r="S79" i="4"/>
  <c r="S326" i="4" s="1"/>
  <c r="AY79" i="4"/>
  <c r="AY326" i="4" s="1"/>
  <c r="EA79" i="4"/>
  <c r="AD79" i="4"/>
  <c r="AT79" i="4"/>
  <c r="AT326" i="4" s="1"/>
  <c r="BJ79" i="4"/>
  <c r="BJ326" i="4" s="1"/>
  <c r="Y79" i="4"/>
  <c r="Y326" i="4" s="1"/>
  <c r="BE79" i="4"/>
  <c r="BE326" i="4" s="1"/>
  <c r="AM79" i="4"/>
  <c r="AM326" i="4" s="1"/>
  <c r="DO79" i="4"/>
  <c r="DN79" i="4" s="1"/>
  <c r="X79" i="4"/>
  <c r="X326" i="4" s="1"/>
  <c r="AN79" i="4"/>
  <c r="AN326" i="4" s="1"/>
  <c r="BD79" i="4"/>
  <c r="BD326" i="4" s="1"/>
  <c r="EB79" i="4"/>
  <c r="AS79" i="4"/>
  <c r="AS326" i="4" s="1"/>
  <c r="AA79" i="4"/>
  <c r="AA326" i="4" s="1"/>
  <c r="BG79" i="4"/>
  <c r="BG326" i="4" s="1"/>
  <c r="EF79" i="4"/>
  <c r="AH79" i="4"/>
  <c r="AH326" i="4" s="1"/>
  <c r="AX79" i="4"/>
  <c r="AX326" i="4" s="1"/>
  <c r="BN79" i="4"/>
  <c r="BN326" i="4" s="1"/>
  <c r="P80" i="4"/>
  <c r="DS80" i="4" s="1"/>
  <c r="I81" i="4"/>
  <c r="Q81" i="4" s="1"/>
  <c r="O81" i="4"/>
  <c r="I82" i="4"/>
  <c r="Q82" i="4" s="1"/>
  <c r="O82" i="4"/>
  <c r="I83" i="4"/>
  <c r="Q83" i="4" s="1"/>
  <c r="O83" i="4"/>
  <c r="I84" i="4"/>
  <c r="Q84" i="4" s="1"/>
  <c r="O84" i="4"/>
  <c r="H85" i="4"/>
  <c r="N85" i="4"/>
  <c r="H86" i="4"/>
  <c r="N86" i="4"/>
  <c r="G87" i="4"/>
  <c r="M87" i="4"/>
  <c r="K88" i="4"/>
  <c r="D89" i="4"/>
  <c r="DR89" i="4" s="1"/>
  <c r="D90" i="4"/>
  <c r="DR90" i="4" s="1"/>
  <c r="D91" i="4"/>
  <c r="DR91" i="4" s="1"/>
  <c r="AP73" i="4" l="1"/>
  <c r="AP320" i="4" s="1"/>
  <c r="DS73" i="4"/>
  <c r="EE79" i="4"/>
  <c r="BF79" i="4"/>
  <c r="BF326" i="4" s="1"/>
  <c r="AP79" i="4"/>
  <c r="Z79" i="4"/>
  <c r="DS79" i="4"/>
  <c r="AQ79" i="4"/>
  <c r="AQ326" i="4" s="1"/>
  <c r="BI79" i="4"/>
  <c r="BI326" i="4" s="1"/>
  <c r="AC79" i="4"/>
  <c r="AC326" i="4" s="1"/>
  <c r="BL79" i="4"/>
  <c r="DJ79" i="4" s="1"/>
  <c r="AV79" i="4"/>
  <c r="AV326" i="4" s="1"/>
  <c r="AF79" i="4"/>
  <c r="AF326" i="4" s="1"/>
  <c r="EC79" i="4"/>
  <c r="BC79" i="4"/>
  <c r="BC326" i="4" s="1"/>
  <c r="W79" i="4"/>
  <c r="W326" i="4" s="1"/>
  <c r="AO79" i="4"/>
  <c r="AO326" i="4" s="1"/>
  <c r="DZ79" i="4"/>
  <c r="BB79" i="4"/>
  <c r="BB326" i="4" s="1"/>
  <c r="AL79" i="4"/>
  <c r="AL326" i="4" s="1"/>
  <c r="V79" i="4"/>
  <c r="BO79" i="4"/>
  <c r="BO326" i="4" s="1"/>
  <c r="AI79" i="4"/>
  <c r="AI326" i="4" s="1"/>
  <c r="BA79" i="4"/>
  <c r="BA326" i="4" s="1"/>
  <c r="U79" i="4"/>
  <c r="BS79" i="4" s="1"/>
  <c r="BH79" i="4"/>
  <c r="BH326" i="4" s="1"/>
  <c r="AR79" i="4"/>
  <c r="AR326" i="4" s="1"/>
  <c r="AB79" i="4"/>
  <c r="AB326" i="4" s="1"/>
  <c r="DY79" i="4"/>
  <c r="AU79" i="4"/>
  <c r="AU326" i="4" s="1"/>
  <c r="BM79" i="4"/>
  <c r="BM326" i="4" s="1"/>
  <c r="DV69" i="4"/>
  <c r="AC316" i="4"/>
  <c r="B69" i="4"/>
  <c r="BH315" i="4"/>
  <c r="BO315" i="4"/>
  <c r="Z315" i="4"/>
  <c r="AM315" i="4"/>
  <c r="AY315" i="4"/>
  <c r="AZ315" i="4"/>
  <c r="E90" i="4"/>
  <c r="L90" i="4" s="1"/>
  <c r="P84" i="4"/>
  <c r="AP80" i="4"/>
  <c r="AP326" i="4" s="1"/>
  <c r="BI80" i="4"/>
  <c r="BI327" i="4" s="1"/>
  <c r="DS78" i="4"/>
  <c r="DS77" i="4"/>
  <c r="DS76" i="4"/>
  <c r="DS75" i="4"/>
  <c r="DS74" i="4"/>
  <c r="BI323" i="4"/>
  <c r="CN79" i="4"/>
  <c r="BT79" i="4"/>
  <c r="DG76" i="4"/>
  <c r="DG75" i="4" s="1"/>
  <c r="BX79" i="4"/>
  <c r="CN80" i="4"/>
  <c r="CB79" i="4"/>
  <c r="CI79" i="4"/>
  <c r="DW69" i="4"/>
  <c r="F88" i="4"/>
  <c r="DS71" i="4"/>
  <c r="DS70" i="4"/>
  <c r="BA84" i="4"/>
  <c r="BA331" i="4" s="1"/>
  <c r="BO84" i="4"/>
  <c r="BO331" i="4" s="1"/>
  <c r="AL84" i="4"/>
  <c r="AL331" i="4" s="1"/>
  <c r="EC84" i="4"/>
  <c r="BH84" i="4"/>
  <c r="BH331" i="4" s="1"/>
  <c r="E91" i="4"/>
  <c r="L91" i="4" s="1"/>
  <c r="E89" i="4"/>
  <c r="L89" i="4" s="1"/>
  <c r="AW84" i="4"/>
  <c r="BK84" i="4"/>
  <c r="BK331" i="4" s="1"/>
  <c r="AJ84" i="4"/>
  <c r="AJ331" i="4" s="1"/>
  <c r="DT84" i="4"/>
  <c r="U84" i="4"/>
  <c r="U331" i="4" s="1"/>
  <c r="AI84" i="4"/>
  <c r="AI331" i="4" s="1"/>
  <c r="V84" i="4"/>
  <c r="V331" i="4" s="1"/>
  <c r="BB84" i="4"/>
  <c r="BB331" i="4" s="1"/>
  <c r="AO84" i="4"/>
  <c r="AO331" i="4" s="1"/>
  <c r="BC84" i="4"/>
  <c r="BC331" i="4" s="1"/>
  <c r="AF84" i="4"/>
  <c r="AF331" i="4" s="1"/>
  <c r="BL84" i="4"/>
  <c r="BL331" i="4" s="1"/>
  <c r="AP78" i="4"/>
  <c r="AP77" i="4"/>
  <c r="AP76" i="4"/>
  <c r="AP323" i="4" s="1"/>
  <c r="AP75" i="4"/>
  <c r="AP74" i="4"/>
  <c r="BI74" i="4"/>
  <c r="BI321" i="4" s="1"/>
  <c r="AP71" i="4"/>
  <c r="AP318" i="4" s="1"/>
  <c r="AP70" i="4"/>
  <c r="AP317" i="4" s="1"/>
  <c r="BI70" i="4"/>
  <c r="DZ84" i="4"/>
  <c r="W84" i="4"/>
  <c r="W331" i="4" s="1"/>
  <c r="AV84" i="4"/>
  <c r="AV331" i="4" s="1"/>
  <c r="BH70" i="4"/>
  <c r="BH317" i="4" s="1"/>
  <c r="AR70" i="4"/>
  <c r="AR317" i="4" s="1"/>
  <c r="AB70" i="4"/>
  <c r="AB317" i="4" s="1"/>
  <c r="DY70" i="4"/>
  <c r="AU70" i="4"/>
  <c r="AU317" i="4" s="1"/>
  <c r="BM70" i="4"/>
  <c r="BM317" i="4" s="1"/>
  <c r="AG70" i="4"/>
  <c r="AV70" i="4"/>
  <c r="EC70" i="4"/>
  <c r="W70" i="4"/>
  <c r="W317" i="4" s="1"/>
  <c r="DZ70" i="4"/>
  <c r="AL70" i="4"/>
  <c r="BO70" i="4"/>
  <c r="BA70" i="4"/>
  <c r="DT70" i="4"/>
  <c r="AJ70" i="4"/>
  <c r="BK70" i="4"/>
  <c r="BK317" i="4" s="1"/>
  <c r="AW70" i="4"/>
  <c r="AW317" i="4" s="1"/>
  <c r="AX70" i="4"/>
  <c r="AX317" i="4" s="1"/>
  <c r="EF70" i="4"/>
  <c r="AA70" i="4"/>
  <c r="AA317" i="4" s="1"/>
  <c r="EB70" i="4"/>
  <c r="AN70" i="4"/>
  <c r="DO70" i="4"/>
  <c r="DN70" i="4" s="1"/>
  <c r="BE70" i="4"/>
  <c r="BJ70" i="4"/>
  <c r="AD70" i="4"/>
  <c r="AD317" i="4" s="1"/>
  <c r="AY70" i="4"/>
  <c r="AK70" i="4"/>
  <c r="AK317" i="4" s="1"/>
  <c r="BF70" i="4"/>
  <c r="BF317" i="4" s="1"/>
  <c r="Z70" i="4"/>
  <c r="Z317" i="4" s="1"/>
  <c r="AQ70" i="4"/>
  <c r="AQ317" i="4" s="1"/>
  <c r="AC70" i="4"/>
  <c r="AC317" i="4" s="1"/>
  <c r="BL70" i="4"/>
  <c r="BL317" i="4" s="1"/>
  <c r="AF70" i="4"/>
  <c r="AF317" i="4" s="1"/>
  <c r="BC70" i="4"/>
  <c r="BC317" i="4" s="1"/>
  <c r="AO70" i="4"/>
  <c r="AO317" i="4" s="1"/>
  <c r="BB70" i="4"/>
  <c r="BB317" i="4" s="1"/>
  <c r="V70" i="4"/>
  <c r="V317" i="4" s="1"/>
  <c r="AI70" i="4"/>
  <c r="AI317" i="4" s="1"/>
  <c r="U70" i="4"/>
  <c r="U317" i="4" s="1"/>
  <c r="AZ70" i="4"/>
  <c r="AZ317" i="4" s="1"/>
  <c r="T70" i="4"/>
  <c r="T317" i="4" s="1"/>
  <c r="AE70" i="4"/>
  <c r="AE317" i="4" s="1"/>
  <c r="BN70" i="4"/>
  <c r="BN317" i="4" s="1"/>
  <c r="AH70" i="4"/>
  <c r="AH317" i="4" s="1"/>
  <c r="BG70" i="4"/>
  <c r="BG317" i="4" s="1"/>
  <c r="AS70" i="4"/>
  <c r="AS317" i="4" s="1"/>
  <c r="BD70" i="4"/>
  <c r="X70" i="4"/>
  <c r="X317" i="4" s="1"/>
  <c r="AM70" i="4"/>
  <c r="AM317" i="4" s="1"/>
  <c r="Y70" i="4"/>
  <c r="AT70" i="4"/>
  <c r="AT317" i="4" s="1"/>
  <c r="EA70" i="4"/>
  <c r="S70" i="4"/>
  <c r="EE70" i="4"/>
  <c r="BH71" i="4"/>
  <c r="AR71" i="4"/>
  <c r="AR318" i="4" s="1"/>
  <c r="AB71" i="4"/>
  <c r="AB318" i="4" s="1"/>
  <c r="DY71" i="4"/>
  <c r="AU71" i="4"/>
  <c r="AU318" i="4" s="1"/>
  <c r="BM71" i="4"/>
  <c r="BM318" i="4" s="1"/>
  <c r="AG71" i="4"/>
  <c r="AV71" i="4"/>
  <c r="AV318" i="4" s="1"/>
  <c r="EC71" i="4"/>
  <c r="W71" i="4"/>
  <c r="W318" i="4" s="1"/>
  <c r="DZ71" i="4"/>
  <c r="AL71" i="4"/>
  <c r="AL318" i="4" s="1"/>
  <c r="BO71" i="4"/>
  <c r="BO318" i="4" s="1"/>
  <c r="BA71" i="4"/>
  <c r="BA318" i="4" s="1"/>
  <c r="DT71" i="4"/>
  <c r="AJ71" i="4"/>
  <c r="AJ318" i="4" s="1"/>
  <c r="BK71" i="4"/>
  <c r="BK318" i="4" s="1"/>
  <c r="AW71" i="4"/>
  <c r="AW318" i="4" s="1"/>
  <c r="AX71" i="4"/>
  <c r="AX318" i="4" s="1"/>
  <c r="EF71" i="4"/>
  <c r="AA71" i="4"/>
  <c r="AA318" i="4" s="1"/>
  <c r="EB71" i="4"/>
  <c r="AN71" i="4"/>
  <c r="AN318" i="4" s="1"/>
  <c r="DO71" i="4"/>
  <c r="DN71" i="4" s="1"/>
  <c r="BE71" i="4"/>
  <c r="BE318" i="4" s="1"/>
  <c r="BJ71" i="4"/>
  <c r="BJ318" i="4" s="1"/>
  <c r="AD71" i="4"/>
  <c r="AD318" i="4" s="1"/>
  <c r="AY71" i="4"/>
  <c r="AY318" i="4" s="1"/>
  <c r="AK71" i="4"/>
  <c r="AK318" i="4" s="1"/>
  <c r="BF71" i="4"/>
  <c r="BF318" i="4" s="1"/>
  <c r="Z71" i="4"/>
  <c r="Z318" i="4" s="1"/>
  <c r="AQ71" i="4"/>
  <c r="AQ318" i="4" s="1"/>
  <c r="AC71" i="4"/>
  <c r="AC318" i="4" s="1"/>
  <c r="BL71" i="4"/>
  <c r="AF71" i="4"/>
  <c r="AF318" i="4" s="1"/>
  <c r="BC71" i="4"/>
  <c r="BC318" i="4" s="1"/>
  <c r="AO71" i="4"/>
  <c r="AO318" i="4" s="1"/>
  <c r="BB71" i="4"/>
  <c r="V71" i="4"/>
  <c r="AI71" i="4"/>
  <c r="AI318" i="4" s="1"/>
  <c r="U71" i="4"/>
  <c r="U318" i="4" s="1"/>
  <c r="AZ71" i="4"/>
  <c r="T71" i="4"/>
  <c r="AE71" i="4"/>
  <c r="AE318" i="4" s="1"/>
  <c r="BN71" i="4"/>
  <c r="BN318" i="4" s="1"/>
  <c r="AH71" i="4"/>
  <c r="AH318" i="4" s="1"/>
  <c r="BG71" i="4"/>
  <c r="BG318" i="4" s="1"/>
  <c r="AS71" i="4"/>
  <c r="AS318" i="4" s="1"/>
  <c r="BD71" i="4"/>
  <c r="BD318" i="4" s="1"/>
  <c r="X71" i="4"/>
  <c r="X318" i="4" s="1"/>
  <c r="AM71" i="4"/>
  <c r="AM318" i="4" s="1"/>
  <c r="Y71" i="4"/>
  <c r="Y318" i="4" s="1"/>
  <c r="AT71" i="4"/>
  <c r="AT318" i="4" s="1"/>
  <c r="EA71" i="4"/>
  <c r="S71" i="4"/>
  <c r="S318" i="4" s="1"/>
  <c r="EE71" i="4"/>
  <c r="U72" i="4"/>
  <c r="U319" i="4" s="1"/>
  <c r="BA72" i="4"/>
  <c r="BA319" i="4" s="1"/>
  <c r="S72" i="4"/>
  <c r="S319" i="4" s="1"/>
  <c r="AI72" i="4"/>
  <c r="AI319" i="4" s="1"/>
  <c r="BO72" i="4"/>
  <c r="BO319" i="4" s="1"/>
  <c r="V72" i="4"/>
  <c r="V319" i="4" s="1"/>
  <c r="AD72" i="4"/>
  <c r="AD319" i="4" s="1"/>
  <c r="AL72" i="4"/>
  <c r="AL319" i="4" s="1"/>
  <c r="AT72" i="4"/>
  <c r="BB72" i="4"/>
  <c r="BB319" i="4" s="1"/>
  <c r="DZ72" i="4"/>
  <c r="AK72" i="4"/>
  <c r="AK319" i="4" s="1"/>
  <c r="AY72" i="4"/>
  <c r="AY319" i="4" s="1"/>
  <c r="EA72" i="4"/>
  <c r="BJ72" i="4"/>
  <c r="BJ319" i="4" s="1"/>
  <c r="Y72" i="4"/>
  <c r="Y319" i="4" s="1"/>
  <c r="BH72" i="4"/>
  <c r="BH319" i="4" s="1"/>
  <c r="AR72" i="4"/>
  <c r="AR319" i="4" s="1"/>
  <c r="AB72" i="4"/>
  <c r="DO72" i="4"/>
  <c r="DN72" i="4" s="1"/>
  <c r="AM72" i="4"/>
  <c r="AM319" i="4" s="1"/>
  <c r="BE72" i="4"/>
  <c r="BE319" i="4" s="1"/>
  <c r="T72" i="4"/>
  <c r="T319" i="4" s="1"/>
  <c r="BF72" i="4"/>
  <c r="BF319" i="4" s="1"/>
  <c r="AP72" i="4"/>
  <c r="AP319" i="4" s="1"/>
  <c r="Z72" i="4"/>
  <c r="DS72" i="4"/>
  <c r="AQ72" i="4"/>
  <c r="BI72" i="4"/>
  <c r="BI319" i="4" s="1"/>
  <c r="AC72" i="4"/>
  <c r="AC319" i="4" s="1"/>
  <c r="BL72" i="4"/>
  <c r="AV72" i="4"/>
  <c r="AV319" i="4" s="1"/>
  <c r="AF72" i="4"/>
  <c r="AF319" i="4" s="1"/>
  <c r="DY72" i="4"/>
  <c r="AU72" i="4"/>
  <c r="AU319" i="4" s="1"/>
  <c r="BM72" i="4"/>
  <c r="BM319" i="4" s="1"/>
  <c r="AG72" i="4"/>
  <c r="AG319" i="4" s="1"/>
  <c r="AN72" i="4"/>
  <c r="AN319" i="4" s="1"/>
  <c r="BK72" i="4"/>
  <c r="BK319" i="4" s="1"/>
  <c r="AW72" i="4"/>
  <c r="AW319" i="4" s="1"/>
  <c r="EE72" i="4"/>
  <c r="DT72" i="4"/>
  <c r="AZ72" i="4"/>
  <c r="AZ319" i="4" s="1"/>
  <c r="AJ72" i="4"/>
  <c r="EC72" i="4"/>
  <c r="BC72" i="4"/>
  <c r="BC319" i="4" s="1"/>
  <c r="W72" i="4"/>
  <c r="W319" i="4" s="1"/>
  <c r="AO72" i="4"/>
  <c r="BN72" i="4"/>
  <c r="BN319" i="4" s="1"/>
  <c r="AX72" i="4"/>
  <c r="AX319" i="4" s="1"/>
  <c r="AH72" i="4"/>
  <c r="AH319" i="4" s="1"/>
  <c r="EF72" i="4"/>
  <c r="BG72" i="4"/>
  <c r="BG319" i="4" s="1"/>
  <c r="AA72" i="4"/>
  <c r="AA319" i="4" s="1"/>
  <c r="AS72" i="4"/>
  <c r="AS319" i="4" s="1"/>
  <c r="EB72" i="4"/>
  <c r="BD72" i="4"/>
  <c r="BD319" i="4" s="1"/>
  <c r="X72" i="4"/>
  <c r="X319" i="4" s="1"/>
  <c r="AE72" i="4"/>
  <c r="AE319" i="4" s="1"/>
  <c r="BH73" i="4"/>
  <c r="BH320" i="4" s="1"/>
  <c r="AR73" i="4"/>
  <c r="AR320" i="4" s="1"/>
  <c r="AB73" i="4"/>
  <c r="AB320" i="4" s="1"/>
  <c r="DY73" i="4"/>
  <c r="AU73" i="4"/>
  <c r="AU320" i="4" s="1"/>
  <c r="BM73" i="4"/>
  <c r="AG73" i="4"/>
  <c r="AG320" i="4" s="1"/>
  <c r="AV73" i="4"/>
  <c r="AV320" i="4" s="1"/>
  <c r="EC73" i="4"/>
  <c r="W73" i="4"/>
  <c r="W320" i="4" s="1"/>
  <c r="DZ73" i="4"/>
  <c r="AL73" i="4"/>
  <c r="AL320" i="4" s="1"/>
  <c r="BO73" i="4"/>
  <c r="BO320" i="4" s="1"/>
  <c r="BA73" i="4"/>
  <c r="BA320" i="4" s="1"/>
  <c r="DT73" i="4"/>
  <c r="AJ73" i="4"/>
  <c r="AJ320" i="4" s="1"/>
  <c r="BK73" i="4"/>
  <c r="BK320" i="4" s="1"/>
  <c r="AW73" i="4"/>
  <c r="AW320" i="4" s="1"/>
  <c r="AX73" i="4"/>
  <c r="AX320" i="4" s="1"/>
  <c r="EF73" i="4"/>
  <c r="AA73" i="4"/>
  <c r="AA320" i="4" s="1"/>
  <c r="EB73" i="4"/>
  <c r="AN73" i="4"/>
  <c r="AN320" i="4" s="1"/>
  <c r="DO73" i="4"/>
  <c r="DN73" i="4" s="1"/>
  <c r="BE73" i="4"/>
  <c r="BE320" i="4" s="1"/>
  <c r="BJ73" i="4"/>
  <c r="AD73" i="4"/>
  <c r="AD320" i="4" s="1"/>
  <c r="AY73" i="4"/>
  <c r="AY320" i="4" s="1"/>
  <c r="AK73" i="4"/>
  <c r="AK320" i="4" s="1"/>
  <c r="BF73" i="4"/>
  <c r="BF320" i="4" s="1"/>
  <c r="Z73" i="4"/>
  <c r="Z320" i="4" s="1"/>
  <c r="AQ73" i="4"/>
  <c r="AQ320" i="4" s="1"/>
  <c r="AC73" i="4"/>
  <c r="AC320" i="4" s="1"/>
  <c r="BL73" i="4"/>
  <c r="AF73" i="4"/>
  <c r="AF320" i="4" s="1"/>
  <c r="BC73" i="4"/>
  <c r="AO73" i="4"/>
  <c r="AO320" i="4" s="1"/>
  <c r="BB73" i="4"/>
  <c r="BB320" i="4" s="1"/>
  <c r="V73" i="4"/>
  <c r="V320" i="4" s="1"/>
  <c r="AI73" i="4"/>
  <c r="AI320" i="4" s="1"/>
  <c r="U73" i="4"/>
  <c r="AZ73" i="4"/>
  <c r="AZ320" i="4" s="1"/>
  <c r="T73" i="4"/>
  <c r="T320" i="4" s="1"/>
  <c r="AE73" i="4"/>
  <c r="AE320" i="4" s="1"/>
  <c r="BN73" i="4"/>
  <c r="BN320" i="4" s="1"/>
  <c r="AH73" i="4"/>
  <c r="AH320" i="4" s="1"/>
  <c r="BG73" i="4"/>
  <c r="BG320" i="4" s="1"/>
  <c r="AS73" i="4"/>
  <c r="AS320" i="4" s="1"/>
  <c r="BD73" i="4"/>
  <c r="X73" i="4"/>
  <c r="X320" i="4" s="1"/>
  <c r="AM73" i="4"/>
  <c r="AM320" i="4" s="1"/>
  <c r="Y73" i="4"/>
  <c r="Y320" i="4" s="1"/>
  <c r="AT73" i="4"/>
  <c r="EA73" i="4"/>
  <c r="S73" i="4"/>
  <c r="S320" i="4" s="1"/>
  <c r="EE73" i="4"/>
  <c r="BH74" i="4"/>
  <c r="BH321" i="4" s="1"/>
  <c r="AR74" i="4"/>
  <c r="AR321" i="4" s="1"/>
  <c r="AB74" i="4"/>
  <c r="DY74" i="4"/>
  <c r="AU74" i="4"/>
  <c r="AU321" i="4" s="1"/>
  <c r="BM74" i="4"/>
  <c r="BM321" i="4" s="1"/>
  <c r="AG74" i="4"/>
  <c r="AG321" i="4" s="1"/>
  <c r="AV74" i="4"/>
  <c r="AV321" i="4" s="1"/>
  <c r="EC74" i="4"/>
  <c r="W74" i="4"/>
  <c r="W321" i="4" s="1"/>
  <c r="DZ74" i="4"/>
  <c r="AL74" i="4"/>
  <c r="AL321" i="4" s="1"/>
  <c r="BO74" i="4"/>
  <c r="BA74" i="4"/>
  <c r="BA321" i="4" s="1"/>
  <c r="DT74" i="4"/>
  <c r="AJ74" i="4"/>
  <c r="AJ321" i="4" s="1"/>
  <c r="AW74" i="4"/>
  <c r="AW321" i="4" s="1"/>
  <c r="AX74" i="4"/>
  <c r="AX321" i="4" s="1"/>
  <c r="EF74" i="4"/>
  <c r="AA74" i="4"/>
  <c r="AA321" i="4" s="1"/>
  <c r="EB74" i="4"/>
  <c r="AN74" i="4"/>
  <c r="AN321" i="4" s="1"/>
  <c r="DO74" i="4"/>
  <c r="DN74" i="4" s="1"/>
  <c r="BE74" i="4"/>
  <c r="BE321" i="4" s="1"/>
  <c r="BJ74" i="4"/>
  <c r="BJ321" i="4" s="1"/>
  <c r="AD74" i="4"/>
  <c r="AD321" i="4" s="1"/>
  <c r="AY74" i="4"/>
  <c r="AY321" i="4" s="1"/>
  <c r="AK74" i="4"/>
  <c r="AK321" i="4" s="1"/>
  <c r="BF74" i="4"/>
  <c r="BF321" i="4" s="1"/>
  <c r="Z74" i="4"/>
  <c r="Z321" i="4" s="1"/>
  <c r="AQ74" i="4"/>
  <c r="AQ321" i="4" s="1"/>
  <c r="AC74" i="4"/>
  <c r="BL74" i="4"/>
  <c r="BL321" i="4" s="1"/>
  <c r="AF74" i="4"/>
  <c r="AF321" i="4" s="1"/>
  <c r="BC74" i="4"/>
  <c r="BC321" i="4" s="1"/>
  <c r="AO74" i="4"/>
  <c r="AO321" i="4" s="1"/>
  <c r="BB74" i="4"/>
  <c r="V74" i="4"/>
  <c r="V321" i="4" s="1"/>
  <c r="AI74" i="4"/>
  <c r="AI321" i="4" s="1"/>
  <c r="U74" i="4"/>
  <c r="U321" i="4" s="1"/>
  <c r="AZ74" i="4"/>
  <c r="AZ321" i="4" s="1"/>
  <c r="T74" i="4"/>
  <c r="T321" i="4" s="1"/>
  <c r="AE74" i="4"/>
  <c r="AE321" i="4" s="1"/>
  <c r="BN74" i="4"/>
  <c r="BN321" i="4" s="1"/>
  <c r="AH74" i="4"/>
  <c r="AH321" i="4" s="1"/>
  <c r="BG74" i="4"/>
  <c r="BG321" i="4" s="1"/>
  <c r="AS74" i="4"/>
  <c r="BD74" i="4"/>
  <c r="BD321" i="4" s="1"/>
  <c r="X74" i="4"/>
  <c r="X321" i="4" s="1"/>
  <c r="AM74" i="4"/>
  <c r="AM321" i="4" s="1"/>
  <c r="Y74" i="4"/>
  <c r="Y321" i="4" s="1"/>
  <c r="AT74" i="4"/>
  <c r="AT321" i="4" s="1"/>
  <c r="EA74" i="4"/>
  <c r="S74" i="4"/>
  <c r="S321" i="4" s="1"/>
  <c r="EE74" i="4"/>
  <c r="BH75" i="4"/>
  <c r="BH322" i="4" s="1"/>
  <c r="AR75" i="4"/>
  <c r="AR322" i="4" s="1"/>
  <c r="AB75" i="4"/>
  <c r="DY75" i="4"/>
  <c r="AU75" i="4"/>
  <c r="AU322" i="4" s="1"/>
  <c r="BM75" i="4"/>
  <c r="AG75" i="4"/>
  <c r="AG322" i="4" s="1"/>
  <c r="AV75" i="4"/>
  <c r="AV322" i="4" s="1"/>
  <c r="EC75" i="4"/>
  <c r="W75" i="4"/>
  <c r="W322" i="4" s="1"/>
  <c r="DZ75" i="4"/>
  <c r="AL75" i="4"/>
  <c r="AL322" i="4" s="1"/>
  <c r="BO75" i="4"/>
  <c r="BO322" i="4" s="1"/>
  <c r="BA75" i="4"/>
  <c r="BA322" i="4" s="1"/>
  <c r="DT75" i="4"/>
  <c r="AJ75" i="4"/>
  <c r="BK75" i="4"/>
  <c r="BK322" i="4" s="1"/>
  <c r="AW75" i="4"/>
  <c r="AW322" i="4" s="1"/>
  <c r="AX75" i="4"/>
  <c r="AX322" i="4" s="1"/>
  <c r="EF75" i="4"/>
  <c r="AA75" i="4"/>
  <c r="AA322" i="4" s="1"/>
  <c r="EB75" i="4"/>
  <c r="AN75" i="4"/>
  <c r="AN322" i="4" s="1"/>
  <c r="DO75" i="4"/>
  <c r="DN75" i="4" s="1"/>
  <c r="BE75" i="4"/>
  <c r="BJ75" i="4"/>
  <c r="BJ322" i="4" s="1"/>
  <c r="AD75" i="4"/>
  <c r="AD322" i="4" s="1"/>
  <c r="AY75" i="4"/>
  <c r="AY322" i="4" s="1"/>
  <c r="AK75" i="4"/>
  <c r="AK322" i="4" s="1"/>
  <c r="BF75" i="4"/>
  <c r="BF322" i="4" s="1"/>
  <c r="Z75" i="4"/>
  <c r="Z322" i="4" s="1"/>
  <c r="AQ75" i="4"/>
  <c r="AQ322" i="4" s="1"/>
  <c r="AC75" i="4"/>
  <c r="AC322" i="4" s="1"/>
  <c r="BL75" i="4"/>
  <c r="AF75" i="4"/>
  <c r="AF322" i="4" s="1"/>
  <c r="BC75" i="4"/>
  <c r="BC322" i="4" s="1"/>
  <c r="AO75" i="4"/>
  <c r="AO322" i="4" s="1"/>
  <c r="BB75" i="4"/>
  <c r="BB322" i="4" s="1"/>
  <c r="V75" i="4"/>
  <c r="AI75" i="4"/>
  <c r="AI322" i="4" s="1"/>
  <c r="U75" i="4"/>
  <c r="U322" i="4" s="1"/>
  <c r="AZ75" i="4"/>
  <c r="AZ322" i="4" s="1"/>
  <c r="T75" i="4"/>
  <c r="T322" i="4" s="1"/>
  <c r="AE75" i="4"/>
  <c r="AE322" i="4" s="1"/>
  <c r="BN75" i="4"/>
  <c r="BN322" i="4" s="1"/>
  <c r="AH75" i="4"/>
  <c r="AH322" i="4" s="1"/>
  <c r="BG75" i="4"/>
  <c r="BG322" i="4" s="1"/>
  <c r="AS75" i="4"/>
  <c r="AS322" i="4" s="1"/>
  <c r="BD75" i="4"/>
  <c r="BD322" i="4" s="1"/>
  <c r="X75" i="4"/>
  <c r="X322" i="4" s="1"/>
  <c r="AM75" i="4"/>
  <c r="AM322" i="4" s="1"/>
  <c r="Y75" i="4"/>
  <c r="Y322" i="4" s="1"/>
  <c r="AT75" i="4"/>
  <c r="AT322" i="4" s="1"/>
  <c r="EA75" i="4"/>
  <c r="S75" i="4"/>
  <c r="S322" i="4" s="1"/>
  <c r="EE75" i="4"/>
  <c r="BH76" i="4"/>
  <c r="BH323" i="4" s="1"/>
  <c r="AR76" i="4"/>
  <c r="AR323" i="4" s="1"/>
  <c r="AB76" i="4"/>
  <c r="AB323" i="4" s="1"/>
  <c r="DY76" i="4"/>
  <c r="AU76" i="4"/>
  <c r="AU323" i="4" s="1"/>
  <c r="BM76" i="4"/>
  <c r="BM323" i="4" s="1"/>
  <c r="AG76" i="4"/>
  <c r="AG323" i="4" s="1"/>
  <c r="AV76" i="4"/>
  <c r="AV323" i="4" s="1"/>
  <c r="EC76" i="4"/>
  <c r="W76" i="4"/>
  <c r="W323" i="4" s="1"/>
  <c r="DZ76" i="4"/>
  <c r="AL76" i="4"/>
  <c r="AL323" i="4" s="1"/>
  <c r="BO76" i="4"/>
  <c r="BO323" i="4" s="1"/>
  <c r="BA76" i="4"/>
  <c r="BA323" i="4" s="1"/>
  <c r="DT76" i="4"/>
  <c r="AJ76" i="4"/>
  <c r="AJ323" i="4" s="1"/>
  <c r="BK76" i="4"/>
  <c r="BK323" i="4" s="1"/>
  <c r="AW76" i="4"/>
  <c r="AX76" i="4"/>
  <c r="AX323" i="4" s="1"/>
  <c r="EF76" i="4"/>
  <c r="AA76" i="4"/>
  <c r="AA323" i="4" s="1"/>
  <c r="EB76" i="4"/>
  <c r="AN76" i="4"/>
  <c r="AN323" i="4" s="1"/>
  <c r="DO76" i="4"/>
  <c r="DN76" i="4" s="1"/>
  <c r="BE76" i="4"/>
  <c r="BJ76" i="4"/>
  <c r="BJ323" i="4" s="1"/>
  <c r="AD76" i="4"/>
  <c r="AD323" i="4" s="1"/>
  <c r="AY76" i="4"/>
  <c r="AY323" i="4" s="1"/>
  <c r="AK76" i="4"/>
  <c r="AK323" i="4" s="1"/>
  <c r="BF76" i="4"/>
  <c r="BF323" i="4" s="1"/>
  <c r="Z76" i="4"/>
  <c r="Z323" i="4" s="1"/>
  <c r="AQ76" i="4"/>
  <c r="AQ323" i="4" s="1"/>
  <c r="AC76" i="4"/>
  <c r="AC323" i="4" s="1"/>
  <c r="BL76" i="4"/>
  <c r="AF76" i="4"/>
  <c r="BC76" i="4"/>
  <c r="BC323" i="4" s="1"/>
  <c r="AO76" i="4"/>
  <c r="AO323" i="4" s="1"/>
  <c r="BB76" i="4"/>
  <c r="V76" i="4"/>
  <c r="V323" i="4" s="1"/>
  <c r="AI76" i="4"/>
  <c r="AI323" i="4" s="1"/>
  <c r="U76" i="4"/>
  <c r="U323" i="4" s="1"/>
  <c r="AZ76" i="4"/>
  <c r="AZ323" i="4" s="1"/>
  <c r="T76" i="4"/>
  <c r="AE76" i="4"/>
  <c r="AE323" i="4" s="1"/>
  <c r="BN76" i="4"/>
  <c r="BN323" i="4" s="1"/>
  <c r="AH76" i="4"/>
  <c r="AH323" i="4" s="1"/>
  <c r="BG76" i="4"/>
  <c r="BG323" i="4" s="1"/>
  <c r="AS76" i="4"/>
  <c r="AS323" i="4" s="1"/>
  <c r="BD76" i="4"/>
  <c r="BD323" i="4" s="1"/>
  <c r="X76" i="4"/>
  <c r="X323" i="4" s="1"/>
  <c r="AM76" i="4"/>
  <c r="AM323" i="4" s="1"/>
  <c r="Y76" i="4"/>
  <c r="Y323" i="4" s="1"/>
  <c r="AT76" i="4"/>
  <c r="AT323" i="4" s="1"/>
  <c r="EA76" i="4"/>
  <c r="S76" i="4"/>
  <c r="S323" i="4" s="1"/>
  <c r="EE76" i="4"/>
  <c r="BH77" i="4"/>
  <c r="BH324" i="4" s="1"/>
  <c r="AR77" i="4"/>
  <c r="AR324" i="4" s="1"/>
  <c r="AB77" i="4"/>
  <c r="AB324" i="4" s="1"/>
  <c r="DY77" i="4"/>
  <c r="AU77" i="4"/>
  <c r="AU324" i="4" s="1"/>
  <c r="BM77" i="4"/>
  <c r="BM324" i="4" s="1"/>
  <c r="AG77" i="4"/>
  <c r="AG324" i="4" s="1"/>
  <c r="AV77" i="4"/>
  <c r="AV324" i="4" s="1"/>
  <c r="EC77" i="4"/>
  <c r="W77" i="4"/>
  <c r="W324" i="4" s="1"/>
  <c r="DZ77" i="4"/>
  <c r="AL77" i="4"/>
  <c r="AL324" i="4" s="1"/>
  <c r="BO77" i="4"/>
  <c r="BO324" i="4" s="1"/>
  <c r="BA77" i="4"/>
  <c r="BA324" i="4" s="1"/>
  <c r="DT77" i="4"/>
  <c r="AJ77" i="4"/>
  <c r="AJ324" i="4" s="1"/>
  <c r="BK77" i="4"/>
  <c r="BK324" i="4" s="1"/>
  <c r="AW77" i="4"/>
  <c r="AW324" i="4" s="1"/>
  <c r="AX77" i="4"/>
  <c r="AX324" i="4" s="1"/>
  <c r="EF77" i="4"/>
  <c r="AA77" i="4"/>
  <c r="AA324" i="4" s="1"/>
  <c r="EB77" i="4"/>
  <c r="AN77" i="4"/>
  <c r="AN324" i="4" s="1"/>
  <c r="DO77" i="4"/>
  <c r="DN77" i="4" s="1"/>
  <c r="BE77" i="4"/>
  <c r="BE324" i="4" s="1"/>
  <c r="BJ77" i="4"/>
  <c r="BJ324" i="4" s="1"/>
  <c r="AD77" i="4"/>
  <c r="AD324" i="4" s="1"/>
  <c r="AY77" i="4"/>
  <c r="AY324" i="4" s="1"/>
  <c r="AK77" i="4"/>
  <c r="AK324" i="4" s="1"/>
  <c r="BF77" i="4"/>
  <c r="BF324" i="4" s="1"/>
  <c r="Z77" i="4"/>
  <c r="AQ77" i="4"/>
  <c r="AQ324" i="4" s="1"/>
  <c r="AC77" i="4"/>
  <c r="BL77" i="4"/>
  <c r="AF77" i="4"/>
  <c r="AF324" i="4" s="1"/>
  <c r="BC77" i="4"/>
  <c r="AO77" i="4"/>
  <c r="BB77" i="4"/>
  <c r="BB324" i="4" s="1"/>
  <c r="V77" i="4"/>
  <c r="V324" i="4" s="1"/>
  <c r="AI77" i="4"/>
  <c r="AI324" i="4" s="1"/>
  <c r="U77" i="4"/>
  <c r="U324" i="4" s="1"/>
  <c r="AZ77" i="4"/>
  <c r="AZ324" i="4" s="1"/>
  <c r="T77" i="4"/>
  <c r="T324" i="4" s="1"/>
  <c r="AE77" i="4"/>
  <c r="AE324" i="4" s="1"/>
  <c r="BN77" i="4"/>
  <c r="BN324" i="4" s="1"/>
  <c r="AH77" i="4"/>
  <c r="AH324" i="4" s="1"/>
  <c r="BG77" i="4"/>
  <c r="BG324" i="4" s="1"/>
  <c r="AS77" i="4"/>
  <c r="AS324" i="4" s="1"/>
  <c r="BD77" i="4"/>
  <c r="BD324" i="4" s="1"/>
  <c r="X77" i="4"/>
  <c r="AM77" i="4"/>
  <c r="AM324" i="4" s="1"/>
  <c r="Y77" i="4"/>
  <c r="Y324" i="4" s="1"/>
  <c r="AT77" i="4"/>
  <c r="AT324" i="4" s="1"/>
  <c r="EA77" i="4"/>
  <c r="S77" i="4"/>
  <c r="S324" i="4" s="1"/>
  <c r="EE77" i="4"/>
  <c r="BH78" i="4"/>
  <c r="BH325" i="4" s="1"/>
  <c r="AR78" i="4"/>
  <c r="AR325" i="4" s="1"/>
  <c r="AB78" i="4"/>
  <c r="AB325" i="4" s="1"/>
  <c r="DY78" i="4"/>
  <c r="AU78" i="4"/>
  <c r="AU325" i="4" s="1"/>
  <c r="BM78" i="4"/>
  <c r="BM325" i="4" s="1"/>
  <c r="AG78" i="4"/>
  <c r="AG325" i="4" s="1"/>
  <c r="AV78" i="4"/>
  <c r="AV325" i="4" s="1"/>
  <c r="EC78" i="4"/>
  <c r="W78" i="4"/>
  <c r="DZ78" i="4"/>
  <c r="AL78" i="4"/>
  <c r="AL325" i="4" s="1"/>
  <c r="BO78" i="4"/>
  <c r="BO325" i="4" s="1"/>
  <c r="BA78" i="4"/>
  <c r="BA325" i="4" s="1"/>
  <c r="DT78" i="4"/>
  <c r="AJ78" i="4"/>
  <c r="AJ325" i="4" s="1"/>
  <c r="BK78" i="4"/>
  <c r="BK325" i="4" s="1"/>
  <c r="AW78" i="4"/>
  <c r="AW325" i="4" s="1"/>
  <c r="AX78" i="4"/>
  <c r="AX325" i="4" s="1"/>
  <c r="EF78" i="4"/>
  <c r="AA78" i="4"/>
  <c r="AA325" i="4" s="1"/>
  <c r="EB78" i="4"/>
  <c r="AN78" i="4"/>
  <c r="AN325" i="4" s="1"/>
  <c r="DO78" i="4"/>
  <c r="BE78" i="4"/>
  <c r="BE325" i="4" s="1"/>
  <c r="BJ78" i="4"/>
  <c r="BJ325" i="4" s="1"/>
  <c r="AD78" i="4"/>
  <c r="AD325" i="4" s="1"/>
  <c r="AY78" i="4"/>
  <c r="AY325" i="4" s="1"/>
  <c r="AK78" i="4"/>
  <c r="AK325" i="4" s="1"/>
  <c r="BF78" i="4"/>
  <c r="BF325" i="4" s="1"/>
  <c r="Z78" i="4"/>
  <c r="Z325" i="4" s="1"/>
  <c r="AQ78" i="4"/>
  <c r="AQ325" i="4" s="1"/>
  <c r="AC78" i="4"/>
  <c r="AC325" i="4" s="1"/>
  <c r="BL78" i="4"/>
  <c r="BL325" i="4" s="1"/>
  <c r="AF78" i="4"/>
  <c r="AF325" i="4" s="1"/>
  <c r="BC78" i="4"/>
  <c r="BC325" i="4" s="1"/>
  <c r="AO78" i="4"/>
  <c r="AO325" i="4" s="1"/>
  <c r="BB78" i="4"/>
  <c r="BB325" i="4" s="1"/>
  <c r="V78" i="4"/>
  <c r="V325" i="4" s="1"/>
  <c r="AI78" i="4"/>
  <c r="AI325" i="4" s="1"/>
  <c r="U78" i="4"/>
  <c r="U325" i="4" s="1"/>
  <c r="AZ78" i="4"/>
  <c r="AZ325" i="4" s="1"/>
  <c r="T78" i="4"/>
  <c r="T325" i="4" s="1"/>
  <c r="AE78" i="4"/>
  <c r="AE325" i="4" s="1"/>
  <c r="BN78" i="4"/>
  <c r="BN325" i="4" s="1"/>
  <c r="AH78" i="4"/>
  <c r="AH325" i="4" s="1"/>
  <c r="BG78" i="4"/>
  <c r="BG325" i="4" s="1"/>
  <c r="AS78" i="4"/>
  <c r="AS325" i="4" s="1"/>
  <c r="BD78" i="4"/>
  <c r="BD325" i="4" s="1"/>
  <c r="X78" i="4"/>
  <c r="X325" i="4" s="1"/>
  <c r="AM78" i="4"/>
  <c r="AM325" i="4" s="1"/>
  <c r="Y78" i="4"/>
  <c r="Y325" i="4" s="1"/>
  <c r="AT78" i="4"/>
  <c r="AT325" i="4" s="1"/>
  <c r="EA78" i="4"/>
  <c r="S78" i="4"/>
  <c r="S325" i="4" s="1"/>
  <c r="EE78" i="4"/>
  <c r="B79" i="4"/>
  <c r="DW79" i="4"/>
  <c r="BH80" i="4"/>
  <c r="BH327" i="4" s="1"/>
  <c r="AR80" i="4"/>
  <c r="AR327" i="4" s="1"/>
  <c r="AB80" i="4"/>
  <c r="AB327" i="4" s="1"/>
  <c r="DY80" i="4"/>
  <c r="AU80" i="4"/>
  <c r="AU327" i="4" s="1"/>
  <c r="BM80" i="4"/>
  <c r="BM327" i="4" s="1"/>
  <c r="AG80" i="4"/>
  <c r="AV80" i="4"/>
  <c r="AV327" i="4" s="1"/>
  <c r="EC80" i="4"/>
  <c r="W80" i="4"/>
  <c r="W327" i="4" s="1"/>
  <c r="DZ80" i="4"/>
  <c r="AL80" i="4"/>
  <c r="AL327" i="4" s="1"/>
  <c r="BO80" i="4"/>
  <c r="BO327" i="4" s="1"/>
  <c r="BA80" i="4"/>
  <c r="BA327" i="4" s="1"/>
  <c r="DT80" i="4"/>
  <c r="AJ80" i="4"/>
  <c r="AJ327" i="4" s="1"/>
  <c r="BK80" i="4"/>
  <c r="BK327" i="4" s="1"/>
  <c r="AW80" i="4"/>
  <c r="AW327" i="4" s="1"/>
  <c r="AX80" i="4"/>
  <c r="AX327" i="4" s="1"/>
  <c r="EF80" i="4"/>
  <c r="AA80" i="4"/>
  <c r="AA327" i="4" s="1"/>
  <c r="EB80" i="4"/>
  <c r="AN80" i="4"/>
  <c r="AN327" i="4" s="1"/>
  <c r="DO80" i="4"/>
  <c r="BE80" i="4"/>
  <c r="BE327" i="4" s="1"/>
  <c r="BJ80" i="4"/>
  <c r="BJ327" i="4" s="1"/>
  <c r="AD80" i="4"/>
  <c r="AD327" i="4" s="1"/>
  <c r="AY80" i="4"/>
  <c r="AY327" i="4" s="1"/>
  <c r="AK80" i="4"/>
  <c r="AK327" i="4" s="1"/>
  <c r="BF80" i="4"/>
  <c r="BF327" i="4" s="1"/>
  <c r="Z80" i="4"/>
  <c r="Z327" i="4" s="1"/>
  <c r="AQ80" i="4"/>
  <c r="AQ327" i="4" s="1"/>
  <c r="AC80" i="4"/>
  <c r="AC327" i="4" s="1"/>
  <c r="BL80" i="4"/>
  <c r="BL327" i="4" s="1"/>
  <c r="AF80" i="4"/>
  <c r="AF327" i="4" s="1"/>
  <c r="BC80" i="4"/>
  <c r="AO80" i="4"/>
  <c r="AO327" i="4" s="1"/>
  <c r="BB80" i="4"/>
  <c r="BB327" i="4" s="1"/>
  <c r="V80" i="4"/>
  <c r="AI80" i="4"/>
  <c r="AI327" i="4" s="1"/>
  <c r="U80" i="4"/>
  <c r="U327" i="4" s="1"/>
  <c r="AZ80" i="4"/>
  <c r="AZ327" i="4" s="1"/>
  <c r="T80" i="4"/>
  <c r="AE80" i="4"/>
  <c r="AE327" i="4" s="1"/>
  <c r="BN80" i="4"/>
  <c r="AH80" i="4"/>
  <c r="AH327" i="4" s="1"/>
  <c r="BG80" i="4"/>
  <c r="BG327" i="4" s="1"/>
  <c r="AS80" i="4"/>
  <c r="AS327" i="4" s="1"/>
  <c r="BD80" i="4"/>
  <c r="BD327" i="4" s="1"/>
  <c r="X80" i="4"/>
  <c r="AM80" i="4"/>
  <c r="AM327" i="4" s="1"/>
  <c r="Y80" i="4"/>
  <c r="Y327" i="4" s="1"/>
  <c r="AT80" i="4"/>
  <c r="AT327" i="4" s="1"/>
  <c r="EA80" i="4"/>
  <c r="S80" i="4"/>
  <c r="S327" i="4" s="1"/>
  <c r="P81" i="4"/>
  <c r="EE80" i="4" s="1"/>
  <c r="P82" i="4"/>
  <c r="BI82" i="4" s="1"/>
  <c r="BI329" i="4" s="1"/>
  <c r="P83" i="4"/>
  <c r="BI83" i="4" s="1"/>
  <c r="AC84" i="4"/>
  <c r="AC331" i="4" s="1"/>
  <c r="BI84" i="4"/>
  <c r="BI331" i="4" s="1"/>
  <c r="AQ84" i="4"/>
  <c r="AQ331" i="4" s="1"/>
  <c r="DS84" i="4"/>
  <c r="Z84" i="4"/>
  <c r="AP84" i="4"/>
  <c r="AP331" i="4" s="1"/>
  <c r="BF84" i="4"/>
  <c r="AG84" i="4"/>
  <c r="BM84" i="4"/>
  <c r="BM331" i="4" s="1"/>
  <c r="AU84" i="4"/>
  <c r="AU331" i="4" s="1"/>
  <c r="DY84" i="4"/>
  <c r="AB84" i="4"/>
  <c r="AR84" i="4"/>
  <c r="AR331" i="4" s="1"/>
  <c r="AK84" i="4"/>
  <c r="S84" i="4"/>
  <c r="S331" i="4" s="1"/>
  <c r="AY84" i="4"/>
  <c r="AY331" i="4" s="1"/>
  <c r="EA84" i="4"/>
  <c r="AD84" i="4"/>
  <c r="AD331" i="4" s="1"/>
  <c r="AT84" i="4"/>
  <c r="AT331" i="4" s="1"/>
  <c r="BJ84" i="4"/>
  <c r="BJ331" i="4" s="1"/>
  <c r="Y84" i="4"/>
  <c r="Y331" i="4" s="1"/>
  <c r="BE84" i="4"/>
  <c r="BE331" i="4" s="1"/>
  <c r="AM84" i="4"/>
  <c r="AM331" i="4" s="1"/>
  <c r="DO84" i="4"/>
  <c r="DN84" i="4" s="1"/>
  <c r="X84" i="4"/>
  <c r="X331" i="4" s="1"/>
  <c r="AN84" i="4"/>
  <c r="AN331" i="4" s="1"/>
  <c r="BD84" i="4"/>
  <c r="EB84" i="4"/>
  <c r="AS84" i="4"/>
  <c r="AS331" i="4" s="1"/>
  <c r="AA84" i="4"/>
  <c r="AA331" i="4" s="1"/>
  <c r="BG84" i="4"/>
  <c r="BG331" i="4" s="1"/>
  <c r="EF84" i="4"/>
  <c r="AH84" i="4"/>
  <c r="AH331" i="4" s="1"/>
  <c r="AX84" i="4"/>
  <c r="AX331" i="4" s="1"/>
  <c r="BN84" i="4"/>
  <c r="BN331" i="4" s="1"/>
  <c r="I85" i="4"/>
  <c r="Q85" i="4" s="1"/>
  <c r="O85" i="4"/>
  <c r="I86" i="4"/>
  <c r="Q86" i="4" s="1"/>
  <c r="O86" i="4"/>
  <c r="H87" i="4"/>
  <c r="N87" i="4"/>
  <c r="G88" i="4"/>
  <c r="M88" i="4"/>
  <c r="F89" i="4"/>
  <c r="K89" i="4"/>
  <c r="F90" i="4"/>
  <c r="K90" i="4"/>
  <c r="F91" i="4"/>
  <c r="K91" i="4"/>
  <c r="D92" i="4"/>
  <c r="DR92" i="4" s="1"/>
  <c r="AP325" i="4" l="1"/>
  <c r="E92" i="4"/>
  <c r="DS83" i="4"/>
  <c r="DS82" i="4"/>
  <c r="DS81" i="4"/>
  <c r="DV79" i="4"/>
  <c r="W325" i="4"/>
  <c r="DP79" i="4"/>
  <c r="DQ79" i="4" s="1"/>
  <c r="DN80" i="4"/>
  <c r="DP78" i="4"/>
  <c r="DQ78" i="4" s="1"/>
  <c r="DN78" i="4"/>
  <c r="DP74" i="4"/>
  <c r="DQ74" i="4" s="1"/>
  <c r="T84" i="4"/>
  <c r="T331" i="4" s="1"/>
  <c r="AE84" i="4"/>
  <c r="AE331" i="4" s="1"/>
  <c r="AZ84" i="4"/>
  <c r="AZ331" i="4" s="1"/>
  <c r="BI330" i="4"/>
  <c r="AP321" i="4"/>
  <c r="V318" i="4"/>
  <c r="AO324" i="4"/>
  <c r="AC324" i="4"/>
  <c r="Z324" i="4"/>
  <c r="T323" i="4"/>
  <c r="AF323" i="4"/>
  <c r="BE323" i="4"/>
  <c r="V322" i="4"/>
  <c r="BE322" i="4"/>
  <c r="AB322" i="4"/>
  <c r="AC321" i="4"/>
  <c r="BC320" i="4"/>
  <c r="BL320" i="4"/>
  <c r="BJ320" i="4"/>
  <c r="BM320" i="4"/>
  <c r="BL319" i="4"/>
  <c r="AB319" i="4"/>
  <c r="AT319" i="4"/>
  <c r="T318" i="4"/>
  <c r="AG318" i="4"/>
  <c r="BH318" i="4"/>
  <c r="S317" i="4"/>
  <c r="BD317" i="4"/>
  <c r="BE316" i="4"/>
  <c r="BE317" i="4"/>
  <c r="AN317" i="4"/>
  <c r="BO317" i="4"/>
  <c r="AG316" i="4"/>
  <c r="AG317" i="4"/>
  <c r="BI316" i="4"/>
  <c r="BI317" i="4"/>
  <c r="AK326" i="4"/>
  <c r="Z326" i="4"/>
  <c r="U326" i="4"/>
  <c r="X324" i="4"/>
  <c r="BC324" i="4"/>
  <c r="BL324" i="4"/>
  <c r="BB323" i="4"/>
  <c r="BL323" i="4"/>
  <c r="AW323" i="4"/>
  <c r="BL322" i="4"/>
  <c r="AJ322" i="4"/>
  <c r="BM322" i="4"/>
  <c r="AS321" i="4"/>
  <c r="BB321" i="4"/>
  <c r="BO321" i="4"/>
  <c r="AB321" i="4"/>
  <c r="AT320" i="4"/>
  <c r="BD320" i="4"/>
  <c r="U320" i="4"/>
  <c r="AO319" i="4"/>
  <c r="AJ319" i="4"/>
  <c r="AQ319" i="4"/>
  <c r="Z319" i="4"/>
  <c r="AZ318" i="4"/>
  <c r="BB318" i="4"/>
  <c r="BL318" i="4"/>
  <c r="Y316" i="4"/>
  <c r="Y317" i="4"/>
  <c r="AY316" i="4"/>
  <c r="AY317" i="4"/>
  <c r="BJ317" i="4"/>
  <c r="BJ316" i="4"/>
  <c r="AJ317" i="4"/>
  <c r="BA317" i="4"/>
  <c r="AL317" i="4"/>
  <c r="AL316" i="4"/>
  <c r="AV317" i="4"/>
  <c r="AP322" i="4"/>
  <c r="AP324" i="4"/>
  <c r="AD326" i="4"/>
  <c r="BL326" i="4"/>
  <c r="V326" i="4"/>
  <c r="CI84" i="4"/>
  <c r="BZ84" i="4"/>
  <c r="CE84" i="4"/>
  <c r="BT80" i="4"/>
  <c r="CE80" i="4"/>
  <c r="CE79" i="4" s="1"/>
  <c r="CE78" i="4" s="1"/>
  <c r="CE77" i="4" s="1"/>
  <c r="CE76" i="4" s="1"/>
  <c r="CE75" i="4" s="1"/>
  <c r="CE74" i="4" s="1"/>
  <c r="CE73" i="4" s="1"/>
  <c r="CE72" i="4" s="1"/>
  <c r="CZ78" i="4"/>
  <c r="DA78" i="4"/>
  <c r="DJ78" i="4"/>
  <c r="BU78" i="4"/>
  <c r="BU77" i="4" s="1"/>
  <c r="BU76" i="4" s="1"/>
  <c r="BU75" i="4" s="1"/>
  <c r="BU74" i="4" s="1"/>
  <c r="BU73" i="4" s="1"/>
  <c r="BU72" i="4" s="1"/>
  <c r="BU71" i="4" s="1"/>
  <c r="BU70" i="4" s="1"/>
  <c r="BU69" i="4" s="1"/>
  <c r="BU68" i="4" s="1"/>
  <c r="BU67" i="4" s="1"/>
  <c r="BU66" i="4" s="1"/>
  <c r="BV77" i="4"/>
  <c r="BV76" i="4" s="1"/>
  <c r="BV75" i="4" s="1"/>
  <c r="BV74" i="4" s="1"/>
  <c r="BV73" i="4" s="1"/>
  <c r="BV72" i="4" s="1"/>
  <c r="BV71" i="4" s="1"/>
  <c r="BV70" i="4" s="1"/>
  <c r="BV69" i="4" s="1"/>
  <c r="BV68" i="4" s="1"/>
  <c r="DA77" i="4"/>
  <c r="DA76" i="4" s="1"/>
  <c r="DA75" i="4" s="1"/>
  <c r="DA74" i="4" s="1"/>
  <c r="DJ77" i="4"/>
  <c r="CZ76" i="4"/>
  <c r="CZ75" i="4" s="1"/>
  <c r="DJ76" i="4"/>
  <c r="CU76" i="4"/>
  <c r="CU75" i="4" s="1"/>
  <c r="CU74" i="4" s="1"/>
  <c r="CU73" i="4" s="1"/>
  <c r="CU72" i="4" s="1"/>
  <c r="CU71" i="4" s="1"/>
  <c r="CU70" i="4" s="1"/>
  <c r="CU69" i="4" s="1"/>
  <c r="CU68" i="4" s="1"/>
  <c r="CU67" i="4" s="1"/>
  <c r="CU66" i="4" s="1"/>
  <c r="CU65" i="4" s="1"/>
  <c r="CU64" i="4" s="1"/>
  <c r="CU63" i="4" s="1"/>
  <c r="CU62" i="4" s="1"/>
  <c r="CU61" i="4" s="1"/>
  <c r="CU60" i="4" s="1"/>
  <c r="CU59" i="4" s="1"/>
  <c r="CU58" i="4" s="1"/>
  <c r="DJ75" i="4"/>
  <c r="DJ74" i="4" s="1"/>
  <c r="CH75" i="4"/>
  <c r="CH74" i="4" s="1"/>
  <c r="CH73" i="4" s="1"/>
  <c r="DK75" i="4"/>
  <c r="DK74" i="4" s="1"/>
  <c r="CQ74" i="4"/>
  <c r="CQ73" i="4" s="1"/>
  <c r="CQ72" i="4" s="1"/>
  <c r="CQ71" i="4" s="1"/>
  <c r="CQ70" i="4" s="1"/>
  <c r="CQ69" i="4" s="1"/>
  <c r="CQ68" i="4" s="1"/>
  <c r="CQ67" i="4" s="1"/>
  <c r="CQ66" i="4" s="1"/>
  <c r="CQ65" i="4" s="1"/>
  <c r="CQ64" i="4" s="1"/>
  <c r="CQ63" i="4" s="1"/>
  <c r="CZ74" i="4"/>
  <c r="CZ73" i="4" s="1"/>
  <c r="CZ72" i="4" s="1"/>
  <c r="DA73" i="4"/>
  <c r="DA72" i="4" s="1"/>
  <c r="DA71" i="4" s="1"/>
  <c r="DA70" i="4" s="1"/>
  <c r="DA69" i="4" s="1"/>
  <c r="DA68" i="4" s="1"/>
  <c r="DA67" i="4" s="1"/>
  <c r="DA66" i="4" s="1"/>
  <c r="DA65" i="4" s="1"/>
  <c r="DA64" i="4" s="1"/>
  <c r="DA63" i="4" s="1"/>
  <c r="DA62" i="4" s="1"/>
  <c r="DJ73" i="4"/>
  <c r="DH73" i="4"/>
  <c r="DH72" i="4" s="1"/>
  <c r="DH71" i="4" s="1"/>
  <c r="DH70" i="4" s="1"/>
  <c r="DK73" i="4"/>
  <c r="DK72" i="4" s="1"/>
  <c r="DK71" i="4" s="1"/>
  <c r="DK70" i="4" s="1"/>
  <c r="DK69" i="4" s="1"/>
  <c r="DK68" i="4" s="1"/>
  <c r="DK67" i="4" s="1"/>
  <c r="DK66" i="4" s="1"/>
  <c r="DK65" i="4" s="1"/>
  <c r="DK64" i="4" s="1"/>
  <c r="DK63" i="4" s="1"/>
  <c r="DK62" i="4" s="1"/>
  <c r="DK61" i="4" s="1"/>
  <c r="DK60" i="4" s="1"/>
  <c r="DK59" i="4" s="1"/>
  <c r="DK58" i="4" s="1"/>
  <c r="DK57" i="4" s="1"/>
  <c r="DK56" i="4" s="1"/>
  <c r="DK55" i="4" s="1"/>
  <c r="DK54" i="4" s="1"/>
  <c r="DK53" i="4" s="1"/>
  <c r="CM72" i="4"/>
  <c r="CM71" i="4" s="1"/>
  <c r="CM70" i="4" s="1"/>
  <c r="CM69" i="4" s="1"/>
  <c r="CM68" i="4" s="1"/>
  <c r="CM67" i="4" s="1"/>
  <c r="CM66" i="4" s="1"/>
  <c r="CM65" i="4" s="1"/>
  <c r="CH72" i="4"/>
  <c r="CH71" i="4" s="1"/>
  <c r="CO72" i="4"/>
  <c r="CO71" i="4" s="1"/>
  <c r="CO70" i="4" s="1"/>
  <c r="CO69" i="4" s="1"/>
  <c r="CO68" i="4" s="1"/>
  <c r="BX72" i="4"/>
  <c r="BX71" i="4" s="1"/>
  <c r="BX70" i="4" s="1"/>
  <c r="BX69" i="4" s="1"/>
  <c r="CX71" i="4"/>
  <c r="CX70" i="4" s="1"/>
  <c r="CX69" i="4" s="1"/>
  <c r="CZ71" i="4"/>
  <c r="CZ70" i="4" s="1"/>
  <c r="CZ69" i="4" s="1"/>
  <c r="CZ68" i="4" s="1"/>
  <c r="CZ67" i="4" s="1"/>
  <c r="CZ66" i="4" s="1"/>
  <c r="CZ65" i="4" s="1"/>
  <c r="CZ64" i="4" s="1"/>
  <c r="CZ63" i="4" s="1"/>
  <c r="CZ62" i="4" s="1"/>
  <c r="CZ61" i="4" s="1"/>
  <c r="DJ71" i="4"/>
  <c r="DJ70" i="4" s="1"/>
  <c r="DJ69" i="4" s="1"/>
  <c r="DJ68" i="4" s="1"/>
  <c r="DJ67" i="4" s="1"/>
  <c r="DJ66" i="4" s="1"/>
  <c r="DJ65" i="4" s="1"/>
  <c r="DJ64" i="4" s="1"/>
  <c r="CH70" i="4"/>
  <c r="CH69" i="4" s="1"/>
  <c r="CH68" i="4" s="1"/>
  <c r="CH67" i="4" s="1"/>
  <c r="CH66" i="4" s="1"/>
  <c r="CH65" i="4" s="1"/>
  <c r="CH64" i="4" s="1"/>
  <c r="CH63" i="4" s="1"/>
  <c r="CH62" i="4" s="1"/>
  <c r="CH61" i="4" s="1"/>
  <c r="CH60" i="4" s="1"/>
  <c r="CH59" i="4" s="1"/>
  <c r="CH58" i="4" s="1"/>
  <c r="CH57" i="4" s="1"/>
  <c r="CH56" i="4" s="1"/>
  <c r="CH55" i="4" s="1"/>
  <c r="CH54" i="4" s="1"/>
  <c r="CH53" i="4" s="1"/>
  <c r="CH52" i="4" s="1"/>
  <c r="CH51" i="4" s="1"/>
  <c r="CH50" i="4" s="1"/>
  <c r="CH49" i="4" s="1"/>
  <c r="CH48" i="4" s="1"/>
  <c r="CY70" i="4"/>
  <c r="CY69" i="4" s="1"/>
  <c r="CY68" i="4" s="1"/>
  <c r="CY67" i="4" s="1"/>
  <c r="CT70" i="4"/>
  <c r="CT69" i="4" s="1"/>
  <c r="CT68" i="4" s="1"/>
  <c r="CT67" i="4" s="1"/>
  <c r="CT66" i="4" s="1"/>
  <c r="CT65" i="4" s="1"/>
  <c r="CT64" i="4" s="1"/>
  <c r="CT63" i="4" s="1"/>
  <c r="CT62" i="4" s="1"/>
  <c r="CT61" i="4" s="1"/>
  <c r="DG74" i="4"/>
  <c r="DG73" i="4" s="1"/>
  <c r="DG72" i="4" s="1"/>
  <c r="DG71" i="4" s="1"/>
  <c r="DG70" i="4" s="1"/>
  <c r="CN75" i="4"/>
  <c r="CN77" i="4"/>
  <c r="CN76" i="4" s="1"/>
  <c r="DL80" i="4"/>
  <c r="DL79" i="4" s="1"/>
  <c r="DL78" i="4" s="1"/>
  <c r="DL77" i="4" s="1"/>
  <c r="DL76" i="4" s="1"/>
  <c r="DL75" i="4" s="1"/>
  <c r="DL74" i="4" s="1"/>
  <c r="DL73" i="4" s="1"/>
  <c r="DL72" i="4" s="1"/>
  <c r="DL71" i="4" s="1"/>
  <c r="DL70" i="4" s="1"/>
  <c r="DL69" i="4" s="1"/>
  <c r="DL68" i="4" s="1"/>
  <c r="DL67" i="4" s="1"/>
  <c r="DL66" i="4" s="1"/>
  <c r="DB84" i="4"/>
  <c r="DD84" i="4"/>
  <c r="BX84" i="4"/>
  <c r="DG83" i="4"/>
  <c r="BV80" i="4"/>
  <c r="BV79" i="4" s="1"/>
  <c r="BV78" i="4" s="1"/>
  <c r="DA80" i="4"/>
  <c r="DA79" i="4" s="1"/>
  <c r="BS78" i="4"/>
  <c r="BS77" i="4" s="1"/>
  <c r="BS76" i="4" s="1"/>
  <c r="BS75" i="4" s="1"/>
  <c r="BS74" i="4" s="1"/>
  <c r="BT78" i="4"/>
  <c r="BT77" i="4" s="1"/>
  <c r="BT76" i="4" s="1"/>
  <c r="CA78" i="4"/>
  <c r="BX78" i="4"/>
  <c r="CI78" i="4"/>
  <c r="CI77" i="4" s="1"/>
  <c r="CI76" i="4" s="1"/>
  <c r="CI75" i="4" s="1"/>
  <c r="CI74" i="4" s="1"/>
  <c r="CI73" i="4" s="1"/>
  <c r="CI72" i="4" s="1"/>
  <c r="CI71" i="4" s="1"/>
  <c r="CI70" i="4" s="1"/>
  <c r="CI69" i="4" s="1"/>
  <c r="CI68" i="4" s="1"/>
  <c r="CI67" i="4" s="1"/>
  <c r="CI66" i="4" s="1"/>
  <c r="CI65" i="4" s="1"/>
  <c r="CI64" i="4" s="1"/>
  <c r="CB78" i="4"/>
  <c r="BY78" i="4"/>
  <c r="BY77" i="4" s="1"/>
  <c r="BY76" i="4" s="1"/>
  <c r="BY75" i="4" s="1"/>
  <c r="BY74" i="4" s="1"/>
  <c r="BY73" i="4" s="1"/>
  <c r="BY72" i="4" s="1"/>
  <c r="BY71" i="4" s="1"/>
  <c r="BY70" i="4" s="1"/>
  <c r="BY69" i="4" s="1"/>
  <c r="BY68" i="4" s="1"/>
  <c r="BY67" i="4" s="1"/>
  <c r="BY66" i="4" s="1"/>
  <c r="BY65" i="4" s="1"/>
  <c r="BY64" i="4" s="1"/>
  <c r="BY63" i="4" s="1"/>
  <c r="BY62" i="4" s="1"/>
  <c r="BY61" i="4" s="1"/>
  <c r="CM77" i="4"/>
  <c r="CA77" i="4"/>
  <c r="CA76" i="4" s="1"/>
  <c r="CA75" i="4" s="1"/>
  <c r="BX77" i="4"/>
  <c r="BX76" i="4" s="1"/>
  <c r="BX75" i="4" s="1"/>
  <c r="BX74" i="4" s="1"/>
  <c r="BX73" i="4" s="1"/>
  <c r="CD76" i="4"/>
  <c r="CD75" i="4" s="1"/>
  <c r="CD74" i="4" s="1"/>
  <c r="CD73" i="4" s="1"/>
  <c r="CD72" i="4" s="1"/>
  <c r="CD71" i="4" s="1"/>
  <c r="CD70" i="4" s="1"/>
  <c r="CD69" i="4" s="1"/>
  <c r="CD68" i="4" s="1"/>
  <c r="CD67" i="4" s="1"/>
  <c r="CD66" i="4" s="1"/>
  <c r="CD65" i="4" s="1"/>
  <c r="DC76" i="4"/>
  <c r="BT75" i="4"/>
  <c r="BT74" i="4" s="1"/>
  <c r="BT73" i="4" s="1"/>
  <c r="BT72" i="4" s="1"/>
  <c r="DC75" i="4"/>
  <c r="BZ75" i="4"/>
  <c r="CA74" i="4"/>
  <c r="DM74" i="4"/>
  <c r="DM73" i="4" s="1"/>
  <c r="DM72" i="4" s="1"/>
  <c r="DM71" i="4" s="1"/>
  <c r="BZ74" i="4"/>
  <c r="CR73" i="4"/>
  <c r="DB73" i="4"/>
  <c r="BS73" i="4"/>
  <c r="BS72" i="4" s="1"/>
  <c r="BS71" i="4" s="1"/>
  <c r="BS70" i="4" s="1"/>
  <c r="BS69" i="4" s="1"/>
  <c r="BS68" i="4" s="1"/>
  <c r="DJ72" i="4"/>
  <c r="BZ72" i="4"/>
  <c r="BZ71" i="4" s="1"/>
  <c r="BZ70" i="4" s="1"/>
  <c r="BZ69" i="4" s="1"/>
  <c r="BZ68" i="4" s="1"/>
  <c r="BZ67" i="4" s="1"/>
  <c r="BZ66" i="4" s="1"/>
  <c r="BZ65" i="4" s="1"/>
  <c r="BZ64" i="4" s="1"/>
  <c r="BZ63" i="4" s="1"/>
  <c r="BZ62" i="4" s="1"/>
  <c r="BZ61" i="4" s="1"/>
  <c r="BZ60" i="4" s="1"/>
  <c r="BZ59" i="4" s="1"/>
  <c r="CR72" i="4"/>
  <c r="BT71" i="4"/>
  <c r="BT70" i="4" s="1"/>
  <c r="BT69" i="4" s="1"/>
  <c r="BT68" i="4" s="1"/>
  <c r="BT67" i="4" s="1"/>
  <c r="BT66" i="4" s="1"/>
  <c r="BT65" i="4" s="1"/>
  <c r="BT64" i="4" s="1"/>
  <c r="BT63" i="4" s="1"/>
  <c r="BT62" i="4" s="1"/>
  <c r="BT61" i="4" s="1"/>
  <c r="BT60" i="4" s="1"/>
  <c r="BT59" i="4" s="1"/>
  <c r="BT58" i="4" s="1"/>
  <c r="BT57" i="4" s="1"/>
  <c r="BT56" i="4" s="1"/>
  <c r="BT55" i="4" s="1"/>
  <c r="BT54" i="4" s="1"/>
  <c r="BT53" i="4" s="1"/>
  <c r="BT52" i="4" s="1"/>
  <c r="BT51" i="4" s="1"/>
  <c r="BT50" i="4" s="1"/>
  <c r="BT49" i="4" s="1"/>
  <c r="BT48" i="4" s="1"/>
  <c r="BT47" i="4" s="1"/>
  <c r="BT46" i="4" s="1"/>
  <c r="BT45" i="4" s="1"/>
  <c r="BT44" i="4" s="1"/>
  <c r="BT43" i="4" s="1"/>
  <c r="BT42" i="4" s="1"/>
  <c r="BT41" i="4" s="1"/>
  <c r="BT40" i="4" s="1"/>
  <c r="BT39" i="4" s="1"/>
  <c r="BT38" i="4" s="1"/>
  <c r="CE71" i="4"/>
  <c r="CE70" i="4" s="1"/>
  <c r="DF71" i="4"/>
  <c r="DF70" i="4" s="1"/>
  <c r="DF69" i="4" s="1"/>
  <c r="DB70" i="4"/>
  <c r="DB69" i="4" s="1"/>
  <c r="DB68" i="4" s="1"/>
  <c r="DB67" i="4" s="1"/>
  <c r="DB66" i="4" s="1"/>
  <c r="DB65" i="4" s="1"/>
  <c r="DB64" i="4" s="1"/>
  <c r="DB63" i="4" s="1"/>
  <c r="DB62" i="4" s="1"/>
  <c r="DB61" i="4" s="1"/>
  <c r="DB60" i="4" s="1"/>
  <c r="DB59" i="4" s="1"/>
  <c r="DB58" i="4" s="1"/>
  <c r="DB57" i="4" s="1"/>
  <c r="DB56" i="4" s="1"/>
  <c r="DB55" i="4" s="1"/>
  <c r="DB54" i="4" s="1"/>
  <c r="CL70" i="4"/>
  <c r="CL69" i="4" s="1"/>
  <c r="CL68" i="4" s="1"/>
  <c r="CL67" i="4" s="1"/>
  <c r="CL66" i="4" s="1"/>
  <c r="CL65" i="4" s="1"/>
  <c r="CL64" i="4" s="1"/>
  <c r="DM70" i="4"/>
  <c r="DM69" i="4" s="1"/>
  <c r="CN74" i="4"/>
  <c r="CN73" i="4" s="1"/>
  <c r="CN72" i="4" s="1"/>
  <c r="CN71" i="4" s="1"/>
  <c r="CN70" i="4" s="1"/>
  <c r="CN69" i="4" s="1"/>
  <c r="CN68" i="4" s="1"/>
  <c r="CN67" i="4" s="1"/>
  <c r="CN66" i="4" s="1"/>
  <c r="CN65" i="4" s="1"/>
  <c r="CN64" i="4" s="1"/>
  <c r="CN63" i="4" s="1"/>
  <c r="CN62" i="4" s="1"/>
  <c r="CN61" i="4" s="1"/>
  <c r="CN60" i="4" s="1"/>
  <c r="CN78" i="4"/>
  <c r="CU84" i="4"/>
  <c r="DP77" i="4"/>
  <c r="DQ77" i="4" s="1"/>
  <c r="DP76" i="4"/>
  <c r="DQ76" i="4" s="1"/>
  <c r="DP72" i="4"/>
  <c r="DQ72" i="4" s="1"/>
  <c r="DP71" i="4"/>
  <c r="DQ71" i="4" s="1"/>
  <c r="DP70" i="4"/>
  <c r="DQ70" i="4" s="1"/>
  <c r="DP69" i="4"/>
  <c r="DQ69" i="4" s="1"/>
  <c r="L92" i="4"/>
  <c r="AP83" i="4"/>
  <c r="AP330" i="4" s="1"/>
  <c r="AP82" i="4"/>
  <c r="AP329" i="4" s="1"/>
  <c r="AP81" i="4"/>
  <c r="BI81" i="4"/>
  <c r="BI328" i="4" s="1"/>
  <c r="DP75" i="4"/>
  <c r="DQ75" i="4" s="1"/>
  <c r="DP73" i="4"/>
  <c r="DQ73" i="4" s="1"/>
  <c r="B70" i="4"/>
  <c r="BQ70" i="4"/>
  <c r="BQ69" i="4" s="1"/>
  <c r="BQ68" i="4" s="1"/>
  <c r="BQ67" i="4" s="1"/>
  <c r="BQ66" i="4" s="1"/>
  <c r="BQ65" i="4" s="1"/>
  <c r="BQ64" i="4" s="1"/>
  <c r="BQ63" i="4" s="1"/>
  <c r="BQ62" i="4" s="1"/>
  <c r="BQ61" i="4" s="1"/>
  <c r="BQ60" i="4" s="1"/>
  <c r="BQ59" i="4" s="1"/>
  <c r="BQ58" i="4" s="1"/>
  <c r="BQ57" i="4" s="1"/>
  <c r="BQ56" i="4" s="1"/>
  <c r="BQ55" i="4" s="1"/>
  <c r="BQ54" i="4" s="1"/>
  <c r="BQ53" i="4" s="1"/>
  <c r="BQ52" i="4" s="1"/>
  <c r="BQ51" i="4" s="1"/>
  <c r="BQ50" i="4" s="1"/>
  <c r="BQ49" i="4" s="1"/>
  <c r="BQ48" i="4" s="1"/>
  <c r="BQ47" i="4" s="1"/>
  <c r="DV70" i="4"/>
  <c r="DW70" i="4"/>
  <c r="B71" i="4"/>
  <c r="DV71" i="4"/>
  <c r="CR71" i="4"/>
  <c r="CR70" i="4" s="1"/>
  <c r="CR69" i="4" s="1"/>
  <c r="CR68" i="4" s="1"/>
  <c r="CR67" i="4" s="1"/>
  <c r="CR66" i="4" s="1"/>
  <c r="CR65" i="4" s="1"/>
  <c r="DW71" i="4"/>
  <c r="BR71" i="4"/>
  <c r="BR70" i="4" s="1"/>
  <c r="BR69" i="4" s="1"/>
  <c r="BR68" i="4" s="1"/>
  <c r="BR67" i="4" s="1"/>
  <c r="B72" i="4"/>
  <c r="DB72" i="4"/>
  <c r="DB71" i="4" s="1"/>
  <c r="DW72" i="4"/>
  <c r="DV72" i="4"/>
  <c r="B73" i="4"/>
  <c r="DV73" i="4"/>
  <c r="DW73" i="4"/>
  <c r="CA73" i="4"/>
  <c r="CA72" i="4" s="1"/>
  <c r="CA71" i="4" s="1"/>
  <c r="CA70" i="4" s="1"/>
  <c r="CA69" i="4" s="1"/>
  <c r="CA68" i="4" s="1"/>
  <c r="CA67" i="4" s="1"/>
  <c r="CA66" i="4" s="1"/>
  <c r="CA65" i="4" s="1"/>
  <c r="CA64" i="4" s="1"/>
  <c r="CA63" i="4" s="1"/>
  <c r="CA62" i="4" s="1"/>
  <c r="BZ73" i="4"/>
  <c r="DV74" i="4"/>
  <c r="DW74" i="4"/>
  <c r="DC74" i="4"/>
  <c r="DC73" i="4" s="1"/>
  <c r="DC72" i="4" s="1"/>
  <c r="DC71" i="4" s="1"/>
  <c r="DC70" i="4" s="1"/>
  <c r="B74" i="4"/>
  <c r="DV75" i="4"/>
  <c r="DW75" i="4"/>
  <c r="B75" i="4"/>
  <c r="B76" i="4"/>
  <c r="DV76" i="4"/>
  <c r="DW76" i="4"/>
  <c r="BR76" i="4"/>
  <c r="BR75" i="4" s="1"/>
  <c r="BR74" i="4" s="1"/>
  <c r="BR73" i="4" s="1"/>
  <c r="BR72" i="4" s="1"/>
  <c r="CM76" i="4"/>
  <c r="CM75" i="4" s="1"/>
  <c r="CM74" i="4" s="1"/>
  <c r="CM73" i="4" s="1"/>
  <c r="CB77" i="4"/>
  <c r="CB76" i="4" s="1"/>
  <c r="CB75" i="4" s="1"/>
  <c r="CB74" i="4" s="1"/>
  <c r="CB73" i="4" s="1"/>
  <c r="CB72" i="4" s="1"/>
  <c r="CB71" i="4" s="1"/>
  <c r="CB70" i="4" s="1"/>
  <c r="CB69" i="4" s="1"/>
  <c r="CB68" i="4" s="1"/>
  <c r="DV77" i="4"/>
  <c r="DW77" i="4"/>
  <c r="CZ77" i="4"/>
  <c r="B77" i="4"/>
  <c r="DV78" i="4"/>
  <c r="DW78" i="4"/>
  <c r="B78" i="4"/>
  <c r="DV80" i="4"/>
  <c r="DW80" i="4"/>
  <c r="BR80" i="4"/>
  <c r="BR79" i="4" s="1"/>
  <c r="BR78" i="4" s="1"/>
  <c r="BR77" i="4" s="1"/>
  <c r="B80" i="4"/>
  <c r="BH81" i="4"/>
  <c r="BH328" i="4" s="1"/>
  <c r="AR81" i="4"/>
  <c r="AR328" i="4" s="1"/>
  <c r="AB81" i="4"/>
  <c r="AB328" i="4" s="1"/>
  <c r="DY81" i="4"/>
  <c r="AU81" i="4"/>
  <c r="AU328" i="4" s="1"/>
  <c r="BM81" i="4"/>
  <c r="BM328" i="4" s="1"/>
  <c r="AG81" i="4"/>
  <c r="AG328" i="4" s="1"/>
  <c r="AV81" i="4"/>
  <c r="AV328" i="4" s="1"/>
  <c r="EC81" i="4"/>
  <c r="W81" i="4"/>
  <c r="W328" i="4" s="1"/>
  <c r="DZ81" i="4"/>
  <c r="AL81" i="4"/>
  <c r="BO81" i="4"/>
  <c r="BO328" i="4" s="1"/>
  <c r="BA81" i="4"/>
  <c r="BA328" i="4" s="1"/>
  <c r="DT81" i="4"/>
  <c r="AJ81" i="4"/>
  <c r="AJ328" i="4" s="1"/>
  <c r="BK81" i="4"/>
  <c r="BK328" i="4" s="1"/>
  <c r="AW81" i="4"/>
  <c r="AW328" i="4" s="1"/>
  <c r="AX81" i="4"/>
  <c r="AX328" i="4" s="1"/>
  <c r="EF81" i="4"/>
  <c r="AA81" i="4"/>
  <c r="AA328" i="4" s="1"/>
  <c r="EB81" i="4"/>
  <c r="AN81" i="4"/>
  <c r="DO81" i="4"/>
  <c r="BE81" i="4"/>
  <c r="BE328" i="4" s="1"/>
  <c r="BJ81" i="4"/>
  <c r="BJ328" i="4" s="1"/>
  <c r="AD81" i="4"/>
  <c r="AD328" i="4" s="1"/>
  <c r="AY81" i="4"/>
  <c r="AY328" i="4" s="1"/>
  <c r="AK81" i="4"/>
  <c r="DG82" i="4"/>
  <c r="BF81" i="4"/>
  <c r="Z81" i="4"/>
  <c r="Z328" i="4" s="1"/>
  <c r="AQ81" i="4"/>
  <c r="AQ328" i="4" s="1"/>
  <c r="AC81" i="4"/>
  <c r="AC328" i="4" s="1"/>
  <c r="BL81" i="4"/>
  <c r="BL328" i="4" s="1"/>
  <c r="AF81" i="4"/>
  <c r="AF328" i="4" s="1"/>
  <c r="BC81" i="4"/>
  <c r="BC328" i="4" s="1"/>
  <c r="AO81" i="4"/>
  <c r="AO328" i="4" s="1"/>
  <c r="BB81" i="4"/>
  <c r="BB328" i="4" s="1"/>
  <c r="V81" i="4"/>
  <c r="V328" i="4" s="1"/>
  <c r="AI81" i="4"/>
  <c r="U81" i="4"/>
  <c r="AZ81" i="4"/>
  <c r="AZ328" i="4" s="1"/>
  <c r="T81" i="4"/>
  <c r="AE81" i="4"/>
  <c r="AE328" i="4" s="1"/>
  <c r="BN81" i="4"/>
  <c r="BN328" i="4" s="1"/>
  <c r="AH81" i="4"/>
  <c r="AH328" i="4" s="1"/>
  <c r="BG81" i="4"/>
  <c r="BG328" i="4" s="1"/>
  <c r="AS81" i="4"/>
  <c r="AS328" i="4" s="1"/>
  <c r="BD81" i="4"/>
  <c r="BD328" i="4" s="1"/>
  <c r="X81" i="4"/>
  <c r="X328" i="4" s="1"/>
  <c r="AM81" i="4"/>
  <c r="AM328" i="4" s="1"/>
  <c r="Y81" i="4"/>
  <c r="Y328" i="4" s="1"/>
  <c r="AT81" i="4"/>
  <c r="AT328" i="4" s="1"/>
  <c r="EA81" i="4"/>
  <c r="S81" i="4"/>
  <c r="S328" i="4" s="1"/>
  <c r="EE81" i="4"/>
  <c r="BH82" i="4"/>
  <c r="BH329" i="4" s="1"/>
  <c r="AR82" i="4"/>
  <c r="AR329" i="4" s="1"/>
  <c r="AB82" i="4"/>
  <c r="AB329" i="4" s="1"/>
  <c r="DY82" i="4"/>
  <c r="AU82" i="4"/>
  <c r="AU329" i="4" s="1"/>
  <c r="BM82" i="4"/>
  <c r="AG82" i="4"/>
  <c r="AG329" i="4" s="1"/>
  <c r="AV82" i="4"/>
  <c r="AV329" i="4" s="1"/>
  <c r="EC82" i="4"/>
  <c r="W82" i="4"/>
  <c r="W329" i="4" s="1"/>
  <c r="DZ82" i="4"/>
  <c r="AL82" i="4"/>
  <c r="AL329" i="4" s="1"/>
  <c r="BO82" i="4"/>
  <c r="BA82" i="4"/>
  <c r="BA329" i="4" s="1"/>
  <c r="DT82" i="4"/>
  <c r="AJ82" i="4"/>
  <c r="AJ329" i="4" s="1"/>
  <c r="BK82" i="4"/>
  <c r="BK329" i="4" s="1"/>
  <c r="AW82" i="4"/>
  <c r="AW329" i="4" s="1"/>
  <c r="AX82" i="4"/>
  <c r="AX329" i="4" s="1"/>
  <c r="EF82" i="4"/>
  <c r="AA82" i="4"/>
  <c r="AA329" i="4" s="1"/>
  <c r="EB82" i="4"/>
  <c r="AN82" i="4"/>
  <c r="AN329" i="4" s="1"/>
  <c r="DO82" i="4"/>
  <c r="DN82" i="4" s="1"/>
  <c r="BE82" i="4"/>
  <c r="BE329" i="4" s="1"/>
  <c r="BJ82" i="4"/>
  <c r="BJ329" i="4" s="1"/>
  <c r="AD82" i="4"/>
  <c r="AD329" i="4" s="1"/>
  <c r="AY82" i="4"/>
  <c r="AY329" i="4" s="1"/>
  <c r="AK82" i="4"/>
  <c r="AK329" i="4" s="1"/>
  <c r="BF82" i="4"/>
  <c r="Z82" i="4"/>
  <c r="Z329" i="4" s="1"/>
  <c r="AQ82" i="4"/>
  <c r="AC82" i="4"/>
  <c r="AC329" i="4" s="1"/>
  <c r="BL82" i="4"/>
  <c r="BL329" i="4" s="1"/>
  <c r="AF82" i="4"/>
  <c r="AF329" i="4" s="1"/>
  <c r="BC82" i="4"/>
  <c r="BC329" i="4" s="1"/>
  <c r="AO82" i="4"/>
  <c r="AO329" i="4" s="1"/>
  <c r="BB82" i="4"/>
  <c r="BB329" i="4" s="1"/>
  <c r="V82" i="4"/>
  <c r="AI82" i="4"/>
  <c r="AI329" i="4" s="1"/>
  <c r="U82" i="4"/>
  <c r="U329" i="4" s="1"/>
  <c r="AZ82" i="4"/>
  <c r="AZ329" i="4" s="1"/>
  <c r="T82" i="4"/>
  <c r="T329" i="4" s="1"/>
  <c r="AE82" i="4"/>
  <c r="AE329" i="4" s="1"/>
  <c r="BN82" i="4"/>
  <c r="AH82" i="4"/>
  <c r="AH329" i="4" s="1"/>
  <c r="BG82" i="4"/>
  <c r="BG329" i="4" s="1"/>
  <c r="AS82" i="4"/>
  <c r="AS329" i="4" s="1"/>
  <c r="BD82" i="4"/>
  <c r="BD329" i="4" s="1"/>
  <c r="X82" i="4"/>
  <c r="X329" i="4" s="1"/>
  <c r="AM82" i="4"/>
  <c r="Y82" i="4"/>
  <c r="Y329" i="4" s="1"/>
  <c r="AT82" i="4"/>
  <c r="AT329" i="4" s="1"/>
  <c r="EA82" i="4"/>
  <c r="S82" i="4"/>
  <c r="S329" i="4" s="1"/>
  <c r="EE82" i="4"/>
  <c r="BH83" i="4"/>
  <c r="BH330" i="4" s="1"/>
  <c r="AR83" i="4"/>
  <c r="AR330" i="4" s="1"/>
  <c r="AB83" i="4"/>
  <c r="AB330" i="4" s="1"/>
  <c r="DY83" i="4"/>
  <c r="AU83" i="4"/>
  <c r="AU330" i="4" s="1"/>
  <c r="BM83" i="4"/>
  <c r="BM330" i="4" s="1"/>
  <c r="AG83" i="4"/>
  <c r="AG330" i="4" s="1"/>
  <c r="AV83" i="4"/>
  <c r="AV330" i="4" s="1"/>
  <c r="EC83" i="4"/>
  <c r="W83" i="4"/>
  <c r="W330" i="4" s="1"/>
  <c r="DZ83" i="4"/>
  <c r="AL83" i="4"/>
  <c r="AL330" i="4" s="1"/>
  <c r="BO83" i="4"/>
  <c r="BO330" i="4" s="1"/>
  <c r="BA83" i="4"/>
  <c r="BA330" i="4" s="1"/>
  <c r="DT83" i="4"/>
  <c r="AJ83" i="4"/>
  <c r="AJ330" i="4" s="1"/>
  <c r="BK83" i="4"/>
  <c r="BK330" i="4" s="1"/>
  <c r="AW83" i="4"/>
  <c r="AW330" i="4" s="1"/>
  <c r="AX83" i="4"/>
  <c r="AX330" i="4" s="1"/>
  <c r="EF83" i="4"/>
  <c r="AA83" i="4"/>
  <c r="AA330" i="4" s="1"/>
  <c r="EB83" i="4"/>
  <c r="AN83" i="4"/>
  <c r="AN330" i="4" s="1"/>
  <c r="DO83" i="4"/>
  <c r="BE83" i="4"/>
  <c r="BE330" i="4" s="1"/>
  <c r="BJ83" i="4"/>
  <c r="BJ330" i="4" s="1"/>
  <c r="AD83" i="4"/>
  <c r="AD330" i="4" s="1"/>
  <c r="AY83" i="4"/>
  <c r="AY330" i="4" s="1"/>
  <c r="AK83" i="4"/>
  <c r="AK330" i="4" s="1"/>
  <c r="BF83" i="4"/>
  <c r="BF330" i="4" s="1"/>
  <c r="Z83" i="4"/>
  <c r="Z330" i="4" s="1"/>
  <c r="AQ83" i="4"/>
  <c r="AQ330" i="4" s="1"/>
  <c r="AC83" i="4"/>
  <c r="AC330" i="4" s="1"/>
  <c r="BL83" i="4"/>
  <c r="BL330" i="4" s="1"/>
  <c r="AF83" i="4"/>
  <c r="AF330" i="4" s="1"/>
  <c r="BC83" i="4"/>
  <c r="BC330" i="4" s="1"/>
  <c r="AO83" i="4"/>
  <c r="AO330" i="4" s="1"/>
  <c r="BB83" i="4"/>
  <c r="BB330" i="4" s="1"/>
  <c r="V83" i="4"/>
  <c r="V330" i="4" s="1"/>
  <c r="AI83" i="4"/>
  <c r="AI330" i="4" s="1"/>
  <c r="U83" i="4"/>
  <c r="U330" i="4" s="1"/>
  <c r="AZ83" i="4"/>
  <c r="AZ330" i="4" s="1"/>
  <c r="T83" i="4"/>
  <c r="T330" i="4" s="1"/>
  <c r="AE83" i="4"/>
  <c r="AE330" i="4" s="1"/>
  <c r="BN83" i="4"/>
  <c r="BN330" i="4" s="1"/>
  <c r="AH83" i="4"/>
  <c r="AH330" i="4" s="1"/>
  <c r="BG83" i="4"/>
  <c r="BG330" i="4" s="1"/>
  <c r="AS83" i="4"/>
  <c r="AS330" i="4" s="1"/>
  <c r="BD83" i="4"/>
  <c r="BD330" i="4" s="1"/>
  <c r="X83" i="4"/>
  <c r="X330" i="4" s="1"/>
  <c r="AM83" i="4"/>
  <c r="AM330" i="4" s="1"/>
  <c r="Y83" i="4"/>
  <c r="Y330" i="4" s="1"/>
  <c r="AT83" i="4"/>
  <c r="AT330" i="4" s="1"/>
  <c r="EA83" i="4"/>
  <c r="S83" i="4"/>
  <c r="S330" i="4" s="1"/>
  <c r="EE83" i="4"/>
  <c r="DV84" i="4"/>
  <c r="B84" i="4"/>
  <c r="P85" i="4"/>
  <c r="EE84" i="4" s="1"/>
  <c r="P86" i="4"/>
  <c r="BI86" i="4" s="1"/>
  <c r="BI333" i="4" s="1"/>
  <c r="I87" i="4"/>
  <c r="Q87" i="4" s="1"/>
  <c r="O87" i="4"/>
  <c r="H88" i="4"/>
  <c r="N88" i="4"/>
  <c r="G89" i="4"/>
  <c r="M89" i="4"/>
  <c r="G90" i="4"/>
  <c r="M90" i="4"/>
  <c r="G91" i="4"/>
  <c r="M91" i="4"/>
  <c r="F92" i="4"/>
  <c r="K92" i="4"/>
  <c r="D93" i="4"/>
  <c r="DR93" i="4" s="1"/>
  <c r="D94" i="4"/>
  <c r="DR94" i="4" s="1"/>
  <c r="DP83" i="4" l="1"/>
  <c r="DQ83" i="4" s="1"/>
  <c r="DN83" i="4"/>
  <c r="DP80" i="4"/>
  <c r="DQ80" i="4" s="1"/>
  <c r="DN81" i="4"/>
  <c r="DW84" i="4"/>
  <c r="DG81" i="4"/>
  <c r="DG80" i="4" s="1"/>
  <c r="DG79" i="4" s="1"/>
  <c r="DG78" i="4" s="1"/>
  <c r="DG77" i="4" s="1"/>
  <c r="DS86" i="4"/>
  <c r="DS85" i="4"/>
  <c r="AQ329" i="4"/>
  <c r="BF329" i="4"/>
  <c r="BM329" i="4"/>
  <c r="AI328" i="4"/>
  <c r="BF328" i="4"/>
  <c r="AK328" i="4"/>
  <c r="AN328" i="4"/>
  <c r="AP328" i="4"/>
  <c r="AP327" i="4"/>
  <c r="V327" i="4"/>
  <c r="BN327" i="4"/>
  <c r="BC327" i="4"/>
  <c r="X327" i="4"/>
  <c r="AM329" i="4"/>
  <c r="BN329" i="4"/>
  <c r="V329" i="4"/>
  <c r="BO329" i="4"/>
  <c r="T328" i="4"/>
  <c r="U328" i="4"/>
  <c r="AL328" i="4"/>
  <c r="AG327" i="4"/>
  <c r="T327" i="4"/>
  <c r="CZ83" i="4"/>
  <c r="CZ82" i="4" s="1"/>
  <c r="CZ81" i="4" s="1"/>
  <c r="CZ80" i="4" s="1"/>
  <c r="CZ79" i="4" s="1"/>
  <c r="DD83" i="4"/>
  <c r="CK83" i="4"/>
  <c r="DB83" i="4"/>
  <c r="DB82" i="4" s="1"/>
  <c r="DB81" i="4" s="1"/>
  <c r="DB80" i="4" s="1"/>
  <c r="DB79" i="4" s="1"/>
  <c r="DB78" i="4" s="1"/>
  <c r="DB77" i="4" s="1"/>
  <c r="DB76" i="4" s="1"/>
  <c r="DB75" i="4" s="1"/>
  <c r="DB74" i="4" s="1"/>
  <c r="BX83" i="4"/>
  <c r="BX82" i="4" s="1"/>
  <c r="BX81" i="4" s="1"/>
  <c r="BX80" i="4" s="1"/>
  <c r="CI83" i="4"/>
  <c r="CI82" i="4" s="1"/>
  <c r="DC83" i="4"/>
  <c r="DC82" i="4" s="1"/>
  <c r="DC81" i="4" s="1"/>
  <c r="DC80" i="4" s="1"/>
  <c r="DC79" i="4" s="1"/>
  <c r="DC78" i="4" s="1"/>
  <c r="DC77" i="4" s="1"/>
  <c r="CE83" i="4"/>
  <c r="CE82" i="4" s="1"/>
  <c r="CE81" i="4" s="1"/>
  <c r="BZ83" i="4"/>
  <c r="CK82" i="4"/>
  <c r="CK81" i="4" s="1"/>
  <c r="CK80" i="4" s="1"/>
  <c r="CK79" i="4" s="1"/>
  <c r="CK78" i="4" s="1"/>
  <c r="CK77" i="4" s="1"/>
  <c r="CK76" i="4" s="1"/>
  <c r="CK75" i="4" s="1"/>
  <c r="CK74" i="4" s="1"/>
  <c r="CK73" i="4" s="1"/>
  <c r="CK72" i="4" s="1"/>
  <c r="CK71" i="4" s="1"/>
  <c r="CK70" i="4" s="1"/>
  <c r="CK69" i="4" s="1"/>
  <c r="DL82" i="4"/>
  <c r="BT82" i="4"/>
  <c r="BT81" i="4" s="1"/>
  <c r="DM82" i="4"/>
  <c r="DM81" i="4" s="1"/>
  <c r="DM80" i="4" s="1"/>
  <c r="DM79" i="4" s="1"/>
  <c r="DM78" i="4" s="1"/>
  <c r="DM77" i="4" s="1"/>
  <c r="DM76" i="4" s="1"/>
  <c r="DM75" i="4" s="1"/>
  <c r="BS81" i="4"/>
  <c r="BS80" i="4" s="1"/>
  <c r="CJ81" i="4"/>
  <c r="CJ80" i="4" s="1"/>
  <c r="CJ79" i="4" s="1"/>
  <c r="CJ78" i="4" s="1"/>
  <c r="CJ77" i="4" s="1"/>
  <c r="CJ76" i="4" s="1"/>
  <c r="CJ75" i="4" s="1"/>
  <c r="CJ74" i="4" s="1"/>
  <c r="CJ73" i="4" s="1"/>
  <c r="CJ72" i="4" s="1"/>
  <c r="CJ71" i="4" s="1"/>
  <c r="CJ70" i="4" s="1"/>
  <c r="CU83" i="4"/>
  <c r="CU82" i="4" s="1"/>
  <c r="CU81" i="4" s="1"/>
  <c r="CU80" i="4" s="1"/>
  <c r="CU79" i="4" s="1"/>
  <c r="CU78" i="4" s="1"/>
  <c r="CU77" i="4" s="1"/>
  <c r="CO82" i="4"/>
  <c r="DD82" i="4"/>
  <c r="DK82" i="4"/>
  <c r="DK81" i="4" s="1"/>
  <c r="DK80" i="4" s="1"/>
  <c r="DK79" i="4" s="1"/>
  <c r="DK78" i="4" s="1"/>
  <c r="DK77" i="4" s="1"/>
  <c r="DK76" i="4" s="1"/>
  <c r="CG81" i="4"/>
  <c r="CG80" i="4" s="1"/>
  <c r="CG79" i="4" s="1"/>
  <c r="CG78" i="4" s="1"/>
  <c r="CG77" i="4" s="1"/>
  <c r="CG76" i="4" s="1"/>
  <c r="CG75" i="4" s="1"/>
  <c r="CG74" i="4" s="1"/>
  <c r="CG73" i="4" s="1"/>
  <c r="CG72" i="4" s="1"/>
  <c r="CG71" i="4" s="1"/>
  <c r="CG70" i="4" s="1"/>
  <c r="CG69" i="4" s="1"/>
  <c r="CG68" i="4" s="1"/>
  <c r="CG67" i="4" s="1"/>
  <c r="DD81" i="4"/>
  <c r="DD80" i="4" s="1"/>
  <c r="DD79" i="4" s="1"/>
  <c r="DD78" i="4" s="1"/>
  <c r="DD77" i="4" s="1"/>
  <c r="DD76" i="4" s="1"/>
  <c r="DD75" i="4" s="1"/>
  <c r="DD74" i="4" s="1"/>
  <c r="DD73" i="4" s="1"/>
  <c r="DD72" i="4" s="1"/>
  <c r="DD71" i="4" s="1"/>
  <c r="DD70" i="4" s="1"/>
  <c r="DD69" i="4" s="1"/>
  <c r="DD68" i="4" s="1"/>
  <c r="CI81" i="4"/>
  <c r="CI80" i="4" s="1"/>
  <c r="CL81" i="4"/>
  <c r="CL80" i="4" s="1"/>
  <c r="CL79" i="4" s="1"/>
  <c r="CL78" i="4" s="1"/>
  <c r="CL77" i="4" s="1"/>
  <c r="CL76" i="4" s="1"/>
  <c r="CL75" i="4" s="1"/>
  <c r="CL74" i="4" s="1"/>
  <c r="CL73" i="4" s="1"/>
  <c r="CL72" i="4" s="1"/>
  <c r="CL71" i="4" s="1"/>
  <c r="E93" i="4"/>
  <c r="DP82" i="4"/>
  <c r="DQ82" i="4" s="1"/>
  <c r="AP86" i="4"/>
  <c r="AP333" i="4" s="1"/>
  <c r="AP85" i="4"/>
  <c r="AP332" i="4" s="1"/>
  <c r="BI85" i="4"/>
  <c r="BI332" i="4" s="1"/>
  <c r="DP81" i="4"/>
  <c r="DQ81" i="4" s="1"/>
  <c r="DV81" i="4"/>
  <c r="DL81" i="4"/>
  <c r="DW81" i="4"/>
  <c r="BR81" i="4"/>
  <c r="B81" i="4"/>
  <c r="CO81" i="4"/>
  <c r="CO80" i="4" s="1"/>
  <c r="CO79" i="4" s="1"/>
  <c r="CO78" i="4" s="1"/>
  <c r="CO77" i="4" s="1"/>
  <c r="CO76" i="4" s="1"/>
  <c r="CO75" i="4" s="1"/>
  <c r="CO74" i="4" s="1"/>
  <c r="CO73" i="4" s="1"/>
  <c r="DV82" i="4"/>
  <c r="DW82" i="4"/>
  <c r="BZ82" i="4"/>
  <c r="BZ81" i="4" s="1"/>
  <c r="BZ80" i="4" s="1"/>
  <c r="BZ79" i="4" s="1"/>
  <c r="BZ78" i="4" s="1"/>
  <c r="BZ77" i="4" s="1"/>
  <c r="BZ76" i="4" s="1"/>
  <c r="B82" i="4"/>
  <c r="BQ83" i="4"/>
  <c r="BQ82" i="4" s="1"/>
  <c r="BQ81" i="4" s="1"/>
  <c r="BQ80" i="4" s="1"/>
  <c r="BQ79" i="4" s="1"/>
  <c r="BQ78" i="4" s="1"/>
  <c r="BQ77" i="4" s="1"/>
  <c r="BQ76" i="4" s="1"/>
  <c r="BQ75" i="4" s="1"/>
  <c r="BQ74" i="4" s="1"/>
  <c r="BQ73" i="4" s="1"/>
  <c r="BQ72" i="4" s="1"/>
  <c r="BQ71" i="4" s="1"/>
  <c r="DV83" i="4"/>
  <c r="DW83" i="4"/>
  <c r="B83" i="4"/>
  <c r="BH85" i="4"/>
  <c r="AR85" i="4"/>
  <c r="AB85" i="4"/>
  <c r="DY85" i="4"/>
  <c r="AU85" i="4"/>
  <c r="AU332" i="4" s="1"/>
  <c r="BM85" i="4"/>
  <c r="AG85" i="4"/>
  <c r="AV85" i="4"/>
  <c r="AV332" i="4" s="1"/>
  <c r="EC85" i="4"/>
  <c r="W85" i="4"/>
  <c r="W332" i="4" s="1"/>
  <c r="DZ85" i="4"/>
  <c r="AL85" i="4"/>
  <c r="AL332" i="4" s="1"/>
  <c r="BO85" i="4"/>
  <c r="BO332" i="4" s="1"/>
  <c r="BA85" i="4"/>
  <c r="BA332" i="4" s="1"/>
  <c r="DT85" i="4"/>
  <c r="AJ85" i="4"/>
  <c r="AJ332" i="4" s="1"/>
  <c r="BK85" i="4"/>
  <c r="BK332" i="4" s="1"/>
  <c r="AW85" i="4"/>
  <c r="AX85" i="4"/>
  <c r="AX332" i="4" s="1"/>
  <c r="EF85" i="4"/>
  <c r="AA85" i="4"/>
  <c r="AA332" i="4" s="1"/>
  <c r="EB85" i="4"/>
  <c r="AN85" i="4"/>
  <c r="DO85" i="4"/>
  <c r="DN85" i="4" s="1"/>
  <c r="BE85" i="4"/>
  <c r="BE332" i="4" s="1"/>
  <c r="BJ85" i="4"/>
  <c r="BJ332" i="4" s="1"/>
  <c r="AD85" i="4"/>
  <c r="AD332" i="4" s="1"/>
  <c r="AY85" i="4"/>
  <c r="AY332" i="4" s="1"/>
  <c r="AK85" i="4"/>
  <c r="BF85" i="4"/>
  <c r="Z85" i="4"/>
  <c r="AQ85" i="4"/>
  <c r="AQ332" i="4" s="1"/>
  <c r="AC85" i="4"/>
  <c r="AC332" i="4" s="1"/>
  <c r="BL85" i="4"/>
  <c r="BL332" i="4" s="1"/>
  <c r="AF85" i="4"/>
  <c r="AF332" i="4" s="1"/>
  <c r="BC85" i="4"/>
  <c r="BC332" i="4" s="1"/>
  <c r="AO85" i="4"/>
  <c r="AO332" i="4" s="1"/>
  <c r="BB85" i="4"/>
  <c r="BB332" i="4" s="1"/>
  <c r="V85" i="4"/>
  <c r="V332" i="4" s="1"/>
  <c r="AI85" i="4"/>
  <c r="U85" i="4"/>
  <c r="U332" i="4" s="1"/>
  <c r="AZ85" i="4"/>
  <c r="T85" i="4"/>
  <c r="T332" i="4" s="1"/>
  <c r="AE85" i="4"/>
  <c r="AE332" i="4" s="1"/>
  <c r="BN85" i="4"/>
  <c r="BN332" i="4" s="1"/>
  <c r="AH85" i="4"/>
  <c r="AH332" i="4" s="1"/>
  <c r="BG85" i="4"/>
  <c r="AS85" i="4"/>
  <c r="AS332" i="4" s="1"/>
  <c r="BD85" i="4"/>
  <c r="X85" i="4"/>
  <c r="X332" i="4" s="1"/>
  <c r="AM85" i="4"/>
  <c r="AM332" i="4" s="1"/>
  <c r="Y85" i="4"/>
  <c r="Y332" i="4" s="1"/>
  <c r="AT85" i="4"/>
  <c r="AT332" i="4" s="1"/>
  <c r="EA85" i="4"/>
  <c r="S85" i="4"/>
  <c r="S332" i="4" s="1"/>
  <c r="EE85" i="4"/>
  <c r="BH86" i="4"/>
  <c r="BH333" i="4" s="1"/>
  <c r="AR86" i="4"/>
  <c r="AR333" i="4" s="1"/>
  <c r="AB86" i="4"/>
  <c r="AB333" i="4" s="1"/>
  <c r="DY86" i="4"/>
  <c r="AU86" i="4"/>
  <c r="AU333" i="4" s="1"/>
  <c r="BM86" i="4"/>
  <c r="BM333" i="4" s="1"/>
  <c r="AG86" i="4"/>
  <c r="AG333" i="4" s="1"/>
  <c r="AV86" i="4"/>
  <c r="AV333" i="4" s="1"/>
  <c r="EC86" i="4"/>
  <c r="W86" i="4"/>
  <c r="W333" i="4" s="1"/>
  <c r="DZ86" i="4"/>
  <c r="AL86" i="4"/>
  <c r="AL333" i="4" s="1"/>
  <c r="BO86" i="4"/>
  <c r="BA86" i="4"/>
  <c r="BA333" i="4" s="1"/>
  <c r="DT86" i="4"/>
  <c r="AJ86" i="4"/>
  <c r="AJ333" i="4" s="1"/>
  <c r="BK86" i="4"/>
  <c r="BK333" i="4" s="1"/>
  <c r="AW86" i="4"/>
  <c r="AW333" i="4" s="1"/>
  <c r="AX86" i="4"/>
  <c r="AX333" i="4" s="1"/>
  <c r="EF86" i="4"/>
  <c r="AA86" i="4"/>
  <c r="AA333" i="4" s="1"/>
  <c r="EB86" i="4"/>
  <c r="AN86" i="4"/>
  <c r="DO86" i="4"/>
  <c r="DN86" i="4" s="1"/>
  <c r="BE86" i="4"/>
  <c r="BE333" i="4" s="1"/>
  <c r="BJ86" i="4"/>
  <c r="BJ333" i="4" s="1"/>
  <c r="AD86" i="4"/>
  <c r="AD333" i="4" s="1"/>
  <c r="AY86" i="4"/>
  <c r="AY333" i="4" s="1"/>
  <c r="AK86" i="4"/>
  <c r="AK333" i="4" s="1"/>
  <c r="BF86" i="4"/>
  <c r="BF333" i="4" s="1"/>
  <c r="Z86" i="4"/>
  <c r="Z333" i="4" s="1"/>
  <c r="AQ86" i="4"/>
  <c r="AQ333" i="4" s="1"/>
  <c r="AC86" i="4"/>
  <c r="AC333" i="4" s="1"/>
  <c r="BL86" i="4"/>
  <c r="BL333" i="4" s="1"/>
  <c r="AF86" i="4"/>
  <c r="AF333" i="4" s="1"/>
  <c r="BC86" i="4"/>
  <c r="BC333" i="4" s="1"/>
  <c r="AO86" i="4"/>
  <c r="AO333" i="4" s="1"/>
  <c r="BB86" i="4"/>
  <c r="BB333" i="4" s="1"/>
  <c r="V86" i="4"/>
  <c r="V333" i="4" s="1"/>
  <c r="AI86" i="4"/>
  <c r="AI333" i="4" s="1"/>
  <c r="U86" i="4"/>
  <c r="U333" i="4" s="1"/>
  <c r="AZ86" i="4"/>
  <c r="AZ333" i="4" s="1"/>
  <c r="T86" i="4"/>
  <c r="T333" i="4" s="1"/>
  <c r="AE86" i="4"/>
  <c r="BN86" i="4"/>
  <c r="AH86" i="4"/>
  <c r="AH333" i="4" s="1"/>
  <c r="BG86" i="4"/>
  <c r="AS86" i="4"/>
  <c r="AS333" i="4" s="1"/>
  <c r="BD86" i="4"/>
  <c r="BD333" i="4" s="1"/>
  <c r="X86" i="4"/>
  <c r="X333" i="4" s="1"/>
  <c r="AM86" i="4"/>
  <c r="Y86" i="4"/>
  <c r="Y333" i="4" s="1"/>
  <c r="AT86" i="4"/>
  <c r="AT333" i="4" s="1"/>
  <c r="EA86" i="4"/>
  <c r="S86" i="4"/>
  <c r="P87" i="4"/>
  <c r="AK87" i="4" s="1"/>
  <c r="I88" i="4"/>
  <c r="Q88" i="4" s="1"/>
  <c r="O88" i="4"/>
  <c r="H89" i="4"/>
  <c r="N89" i="4"/>
  <c r="H90" i="4"/>
  <c r="N90" i="4"/>
  <c r="H91" i="4"/>
  <c r="N91" i="4"/>
  <c r="G92" i="4"/>
  <c r="M92" i="4"/>
  <c r="E94" i="4"/>
  <c r="L94" i="4" s="1"/>
  <c r="L93" i="4"/>
  <c r="F93" i="4"/>
  <c r="K93" i="4"/>
  <c r="K94" i="4"/>
  <c r="D95" i="4"/>
  <c r="DR95" i="4" s="1"/>
  <c r="F94" i="4" l="1"/>
  <c r="CI87" i="4"/>
  <c r="DS87" i="4"/>
  <c r="AZ332" i="4"/>
  <c r="AI332" i="4"/>
  <c r="BF332" i="4"/>
  <c r="BF331" i="4"/>
  <c r="AW332" i="4"/>
  <c r="AW331" i="4"/>
  <c r="BM332" i="4"/>
  <c r="AR332" i="4"/>
  <c r="BD332" i="4"/>
  <c r="BD331" i="4"/>
  <c r="BG332" i="4"/>
  <c r="Z332" i="4"/>
  <c r="Z331" i="4"/>
  <c r="AK332" i="4"/>
  <c r="AK331" i="4"/>
  <c r="AN332" i="4"/>
  <c r="AG332" i="4"/>
  <c r="AG331" i="4"/>
  <c r="AB332" i="4"/>
  <c r="AB331" i="4"/>
  <c r="BH332" i="4"/>
  <c r="CC86" i="4"/>
  <c r="CK86" i="4"/>
  <c r="DE86" i="4"/>
  <c r="DL86" i="4"/>
  <c r="DL85" i="4" s="1"/>
  <c r="DL84" i="4" s="1"/>
  <c r="DL83" i="4" s="1"/>
  <c r="CL86" i="4"/>
  <c r="DM86" i="4"/>
  <c r="DM85" i="4" s="1"/>
  <c r="DM84" i="4" s="1"/>
  <c r="DM83" i="4" s="1"/>
  <c r="DE85" i="4"/>
  <c r="DE84" i="4" s="1"/>
  <c r="DE83" i="4" s="1"/>
  <c r="DE82" i="4" s="1"/>
  <c r="DE81" i="4" s="1"/>
  <c r="DE80" i="4" s="1"/>
  <c r="DE79" i="4" s="1"/>
  <c r="DE78" i="4" s="1"/>
  <c r="DE77" i="4" s="1"/>
  <c r="DE76" i="4" s="1"/>
  <c r="DE75" i="4" s="1"/>
  <c r="DE74" i="4" s="1"/>
  <c r="DE73" i="4" s="1"/>
  <c r="DE72" i="4" s="1"/>
  <c r="DE71" i="4" s="1"/>
  <c r="DE70" i="4" s="1"/>
  <c r="DE69" i="4" s="1"/>
  <c r="DE68" i="4" s="1"/>
  <c r="DE67" i="4" s="1"/>
  <c r="DE66" i="4" s="1"/>
  <c r="DE65" i="4" s="1"/>
  <c r="DE64" i="4" s="1"/>
  <c r="DE63" i="4" s="1"/>
  <c r="DE62" i="4" s="1"/>
  <c r="DE61" i="4" s="1"/>
  <c r="DE60" i="4" s="1"/>
  <c r="DE59" i="4" s="1"/>
  <c r="DE58" i="4" s="1"/>
  <c r="DE57" i="4" s="1"/>
  <c r="DE56" i="4" s="1"/>
  <c r="CL85" i="4"/>
  <c r="CL84" i="4" s="1"/>
  <c r="CL83" i="4" s="1"/>
  <c r="CL82" i="4" s="1"/>
  <c r="DF85" i="4"/>
  <c r="DF84" i="4" s="1"/>
  <c r="DF83" i="4" s="1"/>
  <c r="DF82" i="4" s="1"/>
  <c r="DF81" i="4" s="1"/>
  <c r="DF80" i="4" s="1"/>
  <c r="DF79" i="4" s="1"/>
  <c r="DF78" i="4" s="1"/>
  <c r="DF77" i="4" s="1"/>
  <c r="DF76" i="4" s="1"/>
  <c r="DF75" i="4" s="1"/>
  <c r="DF74" i="4" s="1"/>
  <c r="DF73" i="4" s="1"/>
  <c r="DF72" i="4" s="1"/>
  <c r="CX85" i="4"/>
  <c r="CX84" i="4" s="1"/>
  <c r="CX83" i="4" s="1"/>
  <c r="CX82" i="4" s="1"/>
  <c r="CX81" i="4" s="1"/>
  <c r="CX80" i="4" s="1"/>
  <c r="CX79" i="4" s="1"/>
  <c r="CX78" i="4" s="1"/>
  <c r="CX77" i="4" s="1"/>
  <c r="CX76" i="4" s="1"/>
  <c r="CX75" i="4" s="1"/>
  <c r="CX74" i="4" s="1"/>
  <c r="CX73" i="4" s="1"/>
  <c r="CX72" i="4" s="1"/>
  <c r="CG85" i="4"/>
  <c r="CG84" i="4" s="1"/>
  <c r="CG83" i="4" s="1"/>
  <c r="CG82" i="4" s="1"/>
  <c r="DK85" i="4"/>
  <c r="DK84" i="4" s="1"/>
  <c r="DK83" i="4" s="1"/>
  <c r="CP85" i="4"/>
  <c r="CP84" i="4" s="1"/>
  <c r="CP83" i="4" s="1"/>
  <c r="CP82" i="4" s="1"/>
  <c r="CP81" i="4" s="1"/>
  <c r="CP80" i="4" s="1"/>
  <c r="CP79" i="4" s="1"/>
  <c r="CP78" i="4" s="1"/>
  <c r="CP77" i="4" s="1"/>
  <c r="CP76" i="4" s="1"/>
  <c r="CP75" i="4" s="1"/>
  <c r="CP74" i="4" s="1"/>
  <c r="CP73" i="4" s="1"/>
  <c r="CP72" i="4" s="1"/>
  <c r="CP71" i="4" s="1"/>
  <c r="CP70" i="4" s="1"/>
  <c r="CP69" i="4" s="1"/>
  <c r="CP68" i="4" s="1"/>
  <c r="CP67" i="4" s="1"/>
  <c r="CP66" i="4" s="1"/>
  <c r="CP65" i="4" s="1"/>
  <c r="CP64" i="4" s="1"/>
  <c r="CP63" i="4" s="1"/>
  <c r="CP62" i="4" s="1"/>
  <c r="CP61" i="4" s="1"/>
  <c r="CP60" i="4" s="1"/>
  <c r="CP59" i="4" s="1"/>
  <c r="CP58" i="4" s="1"/>
  <c r="CP57" i="4" s="1"/>
  <c r="CP56" i="4" s="1"/>
  <c r="CP55" i="4" s="1"/>
  <c r="CP54" i="4" s="1"/>
  <c r="CP53" i="4" s="1"/>
  <c r="CP52" i="4" s="1"/>
  <c r="AP87" i="4"/>
  <c r="AP334" i="4" s="1"/>
  <c r="BI87" i="4"/>
  <c r="BI334" i="4" s="1"/>
  <c r="EE86" i="4"/>
  <c r="DP85" i="4"/>
  <c r="DQ85" i="4" s="1"/>
  <c r="DP84" i="4"/>
  <c r="DQ84" i="4" s="1"/>
  <c r="CC85" i="4"/>
  <c r="CC84" i="4" s="1"/>
  <c r="CC83" i="4" s="1"/>
  <c r="CC82" i="4" s="1"/>
  <c r="CC81" i="4" s="1"/>
  <c r="CC80" i="4" s="1"/>
  <c r="CC79" i="4" s="1"/>
  <c r="CC78" i="4" s="1"/>
  <c r="CC77" i="4" s="1"/>
  <c r="CC76" i="4" s="1"/>
  <c r="CC75" i="4" s="1"/>
  <c r="CC74" i="4" s="1"/>
  <c r="CC73" i="4" s="1"/>
  <c r="CC72" i="4" s="1"/>
  <c r="CC71" i="4" s="1"/>
  <c r="CC70" i="4" s="1"/>
  <c r="CC69" i="4" s="1"/>
  <c r="CC68" i="4" s="1"/>
  <c r="CC67" i="4" s="1"/>
  <c r="CC66" i="4" s="1"/>
  <c r="CC65" i="4" s="1"/>
  <c r="CC64" i="4" s="1"/>
  <c r="CC63" i="4" s="1"/>
  <c r="CC62" i="4" s="1"/>
  <c r="CC61" i="4" s="1"/>
  <c r="CC60" i="4" s="1"/>
  <c r="CC59" i="4" s="1"/>
  <c r="CC58" i="4" s="1"/>
  <c r="CC57" i="4" s="1"/>
  <c r="B85" i="4"/>
  <c r="DV85" i="4"/>
  <c r="CK85" i="4"/>
  <c r="CK84" i="4" s="1"/>
  <c r="DW85" i="4"/>
  <c r="B86" i="4"/>
  <c r="BQ86" i="4"/>
  <c r="BQ85" i="4" s="1"/>
  <c r="BQ84" i="4" s="1"/>
  <c r="DV86" i="4"/>
  <c r="DW86" i="4"/>
  <c r="CI86" i="4"/>
  <c r="CI85" i="4" s="1"/>
  <c r="DZ87" i="4"/>
  <c r="BO87" i="4"/>
  <c r="BO334" i="4" s="1"/>
  <c r="BK87" i="4"/>
  <c r="BK334" i="4" s="1"/>
  <c r="BH87" i="4"/>
  <c r="BH334" i="4" s="1"/>
  <c r="AR87" i="4"/>
  <c r="AB87" i="4"/>
  <c r="AB334" i="4" s="1"/>
  <c r="DY87" i="4"/>
  <c r="AU87" i="4"/>
  <c r="AU334" i="4" s="1"/>
  <c r="BM87" i="4"/>
  <c r="BM334" i="4" s="1"/>
  <c r="AG87" i="4"/>
  <c r="AG334" i="4" s="1"/>
  <c r="AV87" i="4"/>
  <c r="AV334" i="4" s="1"/>
  <c r="EC87" i="4"/>
  <c r="W87" i="4"/>
  <c r="W334" i="4" s="1"/>
  <c r="AL87" i="4"/>
  <c r="AL334" i="4" s="1"/>
  <c r="BA87" i="4"/>
  <c r="DT87" i="4"/>
  <c r="AJ87" i="4"/>
  <c r="AJ334" i="4" s="1"/>
  <c r="AW87" i="4"/>
  <c r="AW334" i="4" s="1"/>
  <c r="AX87" i="4"/>
  <c r="AX334" i="4" s="1"/>
  <c r="EF87" i="4"/>
  <c r="AA87" i="4"/>
  <c r="AA334" i="4" s="1"/>
  <c r="EB87" i="4"/>
  <c r="AN87" i="4"/>
  <c r="AN334" i="4" s="1"/>
  <c r="DO87" i="4"/>
  <c r="DN87" i="4" s="1"/>
  <c r="BE87" i="4"/>
  <c r="BJ87" i="4"/>
  <c r="BJ334" i="4" s="1"/>
  <c r="AD87" i="4"/>
  <c r="AD334" i="4" s="1"/>
  <c r="AY87" i="4"/>
  <c r="AY334" i="4" s="1"/>
  <c r="BF87" i="4"/>
  <c r="BF334" i="4" s="1"/>
  <c r="Z87" i="4"/>
  <c r="Z334" i="4" s="1"/>
  <c r="AQ87" i="4"/>
  <c r="AQ334" i="4" s="1"/>
  <c r="AC87" i="4"/>
  <c r="BL87" i="4"/>
  <c r="BL334" i="4" s="1"/>
  <c r="AF87" i="4"/>
  <c r="BC87" i="4"/>
  <c r="BC334" i="4" s="1"/>
  <c r="AO87" i="4"/>
  <c r="AO334" i="4" s="1"/>
  <c r="BB87" i="4"/>
  <c r="BB334" i="4" s="1"/>
  <c r="V87" i="4"/>
  <c r="V334" i="4" s="1"/>
  <c r="AI87" i="4"/>
  <c r="AI334" i="4" s="1"/>
  <c r="U87" i="4"/>
  <c r="U334" i="4" s="1"/>
  <c r="AZ87" i="4"/>
  <c r="AZ334" i="4" s="1"/>
  <c r="T87" i="4"/>
  <c r="T334" i="4" s="1"/>
  <c r="AE87" i="4"/>
  <c r="AE334" i="4" s="1"/>
  <c r="BN87" i="4"/>
  <c r="BN334" i="4" s="1"/>
  <c r="AH87" i="4"/>
  <c r="AH334" i="4" s="1"/>
  <c r="BG87" i="4"/>
  <c r="BG334" i="4" s="1"/>
  <c r="AS87" i="4"/>
  <c r="AS334" i="4" s="1"/>
  <c r="BD87" i="4"/>
  <c r="BD334" i="4" s="1"/>
  <c r="X87" i="4"/>
  <c r="X334" i="4" s="1"/>
  <c r="AM87" i="4"/>
  <c r="AM334" i="4" s="1"/>
  <c r="Y87" i="4"/>
  <c r="Y334" i="4" s="1"/>
  <c r="AT87" i="4"/>
  <c r="AT334" i="4" s="1"/>
  <c r="EA87" i="4"/>
  <c r="S87" i="4"/>
  <c r="EE87" i="4"/>
  <c r="P88" i="4"/>
  <c r="BI88" i="4"/>
  <c r="BI335" i="4" s="1"/>
  <c r="DS88" i="4"/>
  <c r="AP88" i="4"/>
  <c r="CN88" i="4" s="1"/>
  <c r="CN87" i="4" s="1"/>
  <c r="CN86" i="4" s="1"/>
  <c r="CN85" i="4" s="1"/>
  <c r="CN84" i="4" s="1"/>
  <c r="CN83" i="4" s="1"/>
  <c r="CN82" i="4" s="1"/>
  <c r="CN81" i="4" s="1"/>
  <c r="I89" i="4"/>
  <c r="Q89" i="4" s="1"/>
  <c r="O89" i="4"/>
  <c r="I90" i="4"/>
  <c r="Q90" i="4" s="1"/>
  <c r="O90" i="4"/>
  <c r="I91" i="4"/>
  <c r="Q91" i="4" s="1"/>
  <c r="P91" i="4"/>
  <c r="AE91" i="4" s="1"/>
  <c r="AE338" i="4" s="1"/>
  <c r="O91" i="4"/>
  <c r="H92" i="4"/>
  <c r="N92" i="4"/>
  <c r="E95" i="4"/>
  <c r="L95" i="4" s="1"/>
  <c r="G93" i="4"/>
  <c r="M93" i="4"/>
  <c r="G94" i="4"/>
  <c r="M94" i="4"/>
  <c r="K95" i="4"/>
  <c r="D96" i="4"/>
  <c r="DR96" i="4" s="1"/>
  <c r="D97" i="4"/>
  <c r="DR97" i="4" s="1"/>
  <c r="T91" i="4" l="1"/>
  <c r="T338" i="4" s="1"/>
  <c r="E96" i="4"/>
  <c r="CD87" i="4"/>
  <c r="CD86" i="4" s="1"/>
  <c r="CD85" i="4" s="1"/>
  <c r="CD84" i="4" s="1"/>
  <c r="CD83" i="4" s="1"/>
  <c r="CD82" i="4" s="1"/>
  <c r="CD81" i="4" s="1"/>
  <c r="CD80" i="4" s="1"/>
  <c r="CD79" i="4" s="1"/>
  <c r="CD78" i="4" s="1"/>
  <c r="CD77" i="4" s="1"/>
  <c r="CA87" i="4"/>
  <c r="CA86" i="4" s="1"/>
  <c r="CA85" i="4" s="1"/>
  <c r="CA84" i="4" s="1"/>
  <c r="CA83" i="4" s="1"/>
  <c r="CA82" i="4" s="1"/>
  <c r="CA81" i="4" s="1"/>
  <c r="CA80" i="4" s="1"/>
  <c r="CA79" i="4" s="1"/>
  <c r="AN333" i="4"/>
  <c r="BG333" i="4"/>
  <c r="S333" i="4"/>
  <c r="AE333" i="4"/>
  <c r="DC87" i="4"/>
  <c r="DC86" i="4" s="1"/>
  <c r="DC85" i="4" s="1"/>
  <c r="DC84" i="4" s="1"/>
  <c r="CY87" i="4"/>
  <c r="CY86" i="4" s="1"/>
  <c r="CY85" i="4" s="1"/>
  <c r="CY84" i="4" s="1"/>
  <c r="CY83" i="4" s="1"/>
  <c r="CY82" i="4" s="1"/>
  <c r="CY81" i="4" s="1"/>
  <c r="CY80" i="4" s="1"/>
  <c r="CY79" i="4" s="1"/>
  <c r="CY78" i="4" s="1"/>
  <c r="CY77" i="4" s="1"/>
  <c r="CY76" i="4" s="1"/>
  <c r="CY75" i="4" s="1"/>
  <c r="CY74" i="4" s="1"/>
  <c r="CY73" i="4" s="1"/>
  <c r="CY72" i="4" s="1"/>
  <c r="CY71" i="4" s="1"/>
  <c r="CP87" i="4"/>
  <c r="CP86" i="4" s="1"/>
  <c r="BO333" i="4"/>
  <c r="BN333" i="4"/>
  <c r="AM333" i="4"/>
  <c r="BO91" i="4"/>
  <c r="AL91" i="4"/>
  <c r="DZ91" i="4"/>
  <c r="W91" i="4"/>
  <c r="EC91" i="4"/>
  <c r="AV91" i="4"/>
  <c r="BH91" i="4"/>
  <c r="BH338" i="4" s="1"/>
  <c r="AZ91" i="4"/>
  <c r="AZ338" i="4" s="1"/>
  <c r="BA91" i="4"/>
  <c r="BA338" i="4" s="1"/>
  <c r="AW91" i="4"/>
  <c r="AW338" i="4" s="1"/>
  <c r="BK91" i="4"/>
  <c r="BK338" i="4" s="1"/>
  <c r="AJ91" i="4"/>
  <c r="AJ338" i="4" s="1"/>
  <c r="DT91" i="4"/>
  <c r="U91" i="4"/>
  <c r="U338" i="4" s="1"/>
  <c r="AI91" i="4"/>
  <c r="AI338" i="4" s="1"/>
  <c r="V91" i="4"/>
  <c r="V338" i="4" s="1"/>
  <c r="BB91" i="4"/>
  <c r="AO91" i="4"/>
  <c r="BC91" i="4"/>
  <c r="BC338" i="4" s="1"/>
  <c r="AF91" i="4"/>
  <c r="BL91" i="4"/>
  <c r="BL338" i="4" s="1"/>
  <c r="DP86" i="4"/>
  <c r="DQ86" i="4" s="1"/>
  <c r="BQ87" i="4"/>
  <c r="DV87" i="4"/>
  <c r="DW87" i="4"/>
  <c r="B87" i="4"/>
  <c r="BH88" i="4"/>
  <c r="DF88" i="4" s="1"/>
  <c r="DF87" i="4" s="1"/>
  <c r="DF86" i="4" s="1"/>
  <c r="AR88" i="4"/>
  <c r="AR335" i="4" s="1"/>
  <c r="AB88" i="4"/>
  <c r="AB335" i="4" s="1"/>
  <c r="DY88" i="4"/>
  <c r="AU88" i="4"/>
  <c r="AU335" i="4" s="1"/>
  <c r="BM88" i="4"/>
  <c r="BM335" i="4" s="1"/>
  <c r="AG88" i="4"/>
  <c r="AG335" i="4" s="1"/>
  <c r="AV88" i="4"/>
  <c r="AV335" i="4" s="1"/>
  <c r="EC88" i="4"/>
  <c r="W88" i="4"/>
  <c r="W335" i="4" s="1"/>
  <c r="DZ88" i="4"/>
  <c r="AL88" i="4"/>
  <c r="AL335" i="4" s="1"/>
  <c r="BO88" i="4"/>
  <c r="BO335" i="4" s="1"/>
  <c r="BA88" i="4"/>
  <c r="CY88" i="4" s="1"/>
  <c r="DT88" i="4"/>
  <c r="AJ88" i="4"/>
  <c r="AJ335" i="4" s="1"/>
  <c r="BK88" i="4"/>
  <c r="BK335" i="4" s="1"/>
  <c r="AW88" i="4"/>
  <c r="AW335" i="4" s="1"/>
  <c r="AX88" i="4"/>
  <c r="CV88" i="4" s="1"/>
  <c r="CV87" i="4" s="1"/>
  <c r="CV86" i="4" s="1"/>
  <c r="CV85" i="4" s="1"/>
  <c r="CV84" i="4" s="1"/>
  <c r="CV83" i="4" s="1"/>
  <c r="CV82" i="4" s="1"/>
  <c r="CV81" i="4" s="1"/>
  <c r="CV80" i="4" s="1"/>
  <c r="CV79" i="4" s="1"/>
  <c r="CV78" i="4" s="1"/>
  <c r="CV77" i="4" s="1"/>
  <c r="CV76" i="4" s="1"/>
  <c r="CV75" i="4" s="1"/>
  <c r="CV74" i="4" s="1"/>
  <c r="CV73" i="4" s="1"/>
  <c r="CV72" i="4" s="1"/>
  <c r="CV71" i="4" s="1"/>
  <c r="CV70" i="4" s="1"/>
  <c r="CV69" i="4" s="1"/>
  <c r="CV68" i="4" s="1"/>
  <c r="CV67" i="4" s="1"/>
  <c r="CV66" i="4" s="1"/>
  <c r="EF88" i="4"/>
  <c r="AA88" i="4"/>
  <c r="AA335" i="4" s="1"/>
  <c r="EB88" i="4"/>
  <c r="AN88" i="4"/>
  <c r="AN335" i="4" s="1"/>
  <c r="DO88" i="4"/>
  <c r="DN88" i="4" s="1"/>
  <c r="BE88" i="4"/>
  <c r="BE335" i="4" s="1"/>
  <c r="BJ88" i="4"/>
  <c r="BJ335" i="4" s="1"/>
  <c r="AD88" i="4"/>
  <c r="AD335" i="4" s="1"/>
  <c r="AY88" i="4"/>
  <c r="AY335" i="4" s="1"/>
  <c r="AK88" i="4"/>
  <c r="BF88" i="4"/>
  <c r="BF335" i="4" s="1"/>
  <c r="Z88" i="4"/>
  <c r="Z335" i="4" s="1"/>
  <c r="AQ88" i="4"/>
  <c r="AQ335" i="4" s="1"/>
  <c r="AC88" i="4"/>
  <c r="AC335" i="4" s="1"/>
  <c r="BL88" i="4"/>
  <c r="BL335" i="4" s="1"/>
  <c r="AF88" i="4"/>
  <c r="CD88" i="4" s="1"/>
  <c r="BC88" i="4"/>
  <c r="BC335" i="4" s="1"/>
  <c r="AO88" i="4"/>
  <c r="AO335" i="4" s="1"/>
  <c r="BB88" i="4"/>
  <c r="CZ88" i="4" s="1"/>
  <c r="CZ87" i="4" s="1"/>
  <c r="CZ86" i="4" s="1"/>
  <c r="CZ85" i="4" s="1"/>
  <c r="CZ84" i="4" s="1"/>
  <c r="V88" i="4"/>
  <c r="V335" i="4" s="1"/>
  <c r="AI88" i="4"/>
  <c r="AI335" i="4" s="1"/>
  <c r="U88" i="4"/>
  <c r="U335" i="4" s="1"/>
  <c r="AZ88" i="4"/>
  <c r="AZ335" i="4" s="1"/>
  <c r="T88" i="4"/>
  <c r="T335" i="4" s="1"/>
  <c r="AE88" i="4"/>
  <c r="AE335" i="4" s="1"/>
  <c r="BN88" i="4"/>
  <c r="BN335" i="4" s="1"/>
  <c r="AH88" i="4"/>
  <c r="AH335" i="4" s="1"/>
  <c r="BG88" i="4"/>
  <c r="BG335" i="4" s="1"/>
  <c r="AS88" i="4"/>
  <c r="AS335" i="4" s="1"/>
  <c r="BD88" i="4"/>
  <c r="BD335" i="4" s="1"/>
  <c r="X88" i="4"/>
  <c r="X335" i="4" s="1"/>
  <c r="AM88" i="4"/>
  <c r="AM335" i="4" s="1"/>
  <c r="Y88" i="4"/>
  <c r="Y335" i="4" s="1"/>
  <c r="AT88" i="4"/>
  <c r="AT335" i="4" s="1"/>
  <c r="EA88" i="4"/>
  <c r="S88" i="4"/>
  <c r="S335" i="4" s="1"/>
  <c r="P89" i="4"/>
  <c r="EE88" i="4" s="1"/>
  <c r="P90" i="4"/>
  <c r="BI90" i="4" s="1"/>
  <c r="BI337" i="4" s="1"/>
  <c r="AC91" i="4"/>
  <c r="AC338" i="4" s="1"/>
  <c r="BI91" i="4"/>
  <c r="BI338" i="4" s="1"/>
  <c r="AQ91" i="4"/>
  <c r="AQ338" i="4" s="1"/>
  <c r="DS91" i="4"/>
  <c r="Z91" i="4"/>
  <c r="Z338" i="4" s="1"/>
  <c r="AP91" i="4"/>
  <c r="AP338" i="4" s="1"/>
  <c r="BF91" i="4"/>
  <c r="BF338" i="4" s="1"/>
  <c r="AG91" i="4"/>
  <c r="AG338" i="4" s="1"/>
  <c r="BM91" i="4"/>
  <c r="BM338" i="4" s="1"/>
  <c r="AU91" i="4"/>
  <c r="AU338" i="4" s="1"/>
  <c r="DY91" i="4"/>
  <c r="AB91" i="4"/>
  <c r="AB338" i="4" s="1"/>
  <c r="AR91" i="4"/>
  <c r="AR338" i="4" s="1"/>
  <c r="AK91" i="4"/>
  <c r="AK338" i="4" s="1"/>
  <c r="S91" i="4"/>
  <c r="S338" i="4" s="1"/>
  <c r="AY91" i="4"/>
  <c r="AY338" i="4" s="1"/>
  <c r="EA91" i="4"/>
  <c r="AD91" i="4"/>
  <c r="AD338" i="4" s="1"/>
  <c r="AT91" i="4"/>
  <c r="AT338" i="4" s="1"/>
  <c r="BJ91" i="4"/>
  <c r="BJ338" i="4" s="1"/>
  <c r="Y91" i="4"/>
  <c r="Y338" i="4" s="1"/>
  <c r="BE91" i="4"/>
  <c r="BE338" i="4" s="1"/>
  <c r="AM91" i="4"/>
  <c r="AM338" i="4" s="1"/>
  <c r="DO91" i="4"/>
  <c r="DN91" i="4" s="1"/>
  <c r="X91" i="4"/>
  <c r="X338" i="4" s="1"/>
  <c r="AN91" i="4"/>
  <c r="AN338" i="4" s="1"/>
  <c r="BD91" i="4"/>
  <c r="BD338" i="4" s="1"/>
  <c r="EB91" i="4"/>
  <c r="AS91" i="4"/>
  <c r="AS338" i="4" s="1"/>
  <c r="AA91" i="4"/>
  <c r="AA338" i="4" s="1"/>
  <c r="BG91" i="4"/>
  <c r="BG338" i="4" s="1"/>
  <c r="EF91" i="4"/>
  <c r="AH91" i="4"/>
  <c r="AH338" i="4" s="1"/>
  <c r="AX91" i="4"/>
  <c r="AX338" i="4" s="1"/>
  <c r="BN91" i="4"/>
  <c r="BN338" i="4" s="1"/>
  <c r="I92" i="4"/>
  <c r="Q92" i="4" s="1"/>
  <c r="O92" i="4"/>
  <c r="E97" i="4"/>
  <c r="L97" i="4" s="1"/>
  <c r="L96" i="4"/>
  <c r="F95" i="4"/>
  <c r="G95" i="4" s="1"/>
  <c r="H93" i="4"/>
  <c r="N93" i="4"/>
  <c r="H94" i="4"/>
  <c r="N94" i="4"/>
  <c r="F96" i="4"/>
  <c r="K96" i="4"/>
  <c r="K97" i="4"/>
  <c r="D98" i="4"/>
  <c r="DR98" i="4" s="1"/>
  <c r="D99" i="4"/>
  <c r="DR99" i="4" s="1"/>
  <c r="DS90" i="4" l="1"/>
  <c r="DS89" i="4"/>
  <c r="CI88" i="4"/>
  <c r="AK334" i="4"/>
  <c r="AR334" i="4"/>
  <c r="BA334" i="4"/>
  <c r="BE334" i="4"/>
  <c r="AC334" i="4"/>
  <c r="AF334" i="4"/>
  <c r="S334" i="4"/>
  <c r="CD91" i="4"/>
  <c r="CM91" i="4"/>
  <c r="CT91" i="4"/>
  <c r="BU91" i="4"/>
  <c r="CJ91" i="4"/>
  <c r="CZ91" i="4"/>
  <c r="DM91" i="4"/>
  <c r="E98" i="4"/>
  <c r="M95" i="4"/>
  <c r="AP90" i="4"/>
  <c r="AP337" i="4" s="1"/>
  <c r="AP89" i="4"/>
  <c r="BI89" i="4"/>
  <c r="BI336" i="4" s="1"/>
  <c r="B91" i="4"/>
  <c r="DP87" i="4"/>
  <c r="DQ87" i="4" s="1"/>
  <c r="DV88" i="4"/>
  <c r="DW88" i="4"/>
  <c r="B88" i="4"/>
  <c r="BH89" i="4"/>
  <c r="AR89" i="4"/>
  <c r="AR336" i="4" s="1"/>
  <c r="AB89" i="4"/>
  <c r="AB336" i="4" s="1"/>
  <c r="DY89" i="4"/>
  <c r="AU89" i="4"/>
  <c r="AU336" i="4" s="1"/>
  <c r="BM89" i="4"/>
  <c r="BM336" i="4" s="1"/>
  <c r="AG89" i="4"/>
  <c r="AG336" i="4" s="1"/>
  <c r="AV89" i="4"/>
  <c r="EC89" i="4"/>
  <c r="W89" i="4"/>
  <c r="DZ89" i="4"/>
  <c r="AL89" i="4"/>
  <c r="AL336" i="4" s="1"/>
  <c r="BO89" i="4"/>
  <c r="BO336" i="4" s="1"/>
  <c r="BA89" i="4"/>
  <c r="DT89" i="4"/>
  <c r="AJ89" i="4"/>
  <c r="AJ336" i="4" s="1"/>
  <c r="BK89" i="4"/>
  <c r="BK336" i="4" s="1"/>
  <c r="AW89" i="4"/>
  <c r="AW336" i="4" s="1"/>
  <c r="AX89" i="4"/>
  <c r="EF89" i="4"/>
  <c r="AA89" i="4"/>
  <c r="AA336" i="4" s="1"/>
  <c r="EB89" i="4"/>
  <c r="AN89" i="4"/>
  <c r="AN336" i="4" s="1"/>
  <c r="DO89" i="4"/>
  <c r="DN89" i="4" s="1"/>
  <c r="BE89" i="4"/>
  <c r="BE336" i="4" s="1"/>
  <c r="BJ89" i="4"/>
  <c r="BJ336" i="4" s="1"/>
  <c r="AD89" i="4"/>
  <c r="AD336" i="4" s="1"/>
  <c r="AY89" i="4"/>
  <c r="AY336" i="4" s="1"/>
  <c r="AK89" i="4"/>
  <c r="BF89" i="4"/>
  <c r="Z89" i="4"/>
  <c r="AQ89" i="4"/>
  <c r="AQ336" i="4" s="1"/>
  <c r="AC89" i="4"/>
  <c r="AC336" i="4" s="1"/>
  <c r="BL89" i="4"/>
  <c r="AF89" i="4"/>
  <c r="BC89" i="4"/>
  <c r="BC336" i="4" s="1"/>
  <c r="AO89" i="4"/>
  <c r="AO336" i="4" s="1"/>
  <c r="BB89" i="4"/>
  <c r="V89" i="4"/>
  <c r="V336" i="4" s="1"/>
  <c r="AI89" i="4"/>
  <c r="AI336" i="4" s="1"/>
  <c r="U89" i="4"/>
  <c r="AZ89" i="4"/>
  <c r="AZ336" i="4" s="1"/>
  <c r="T89" i="4"/>
  <c r="T336" i="4" s="1"/>
  <c r="AE89" i="4"/>
  <c r="AE336" i="4" s="1"/>
  <c r="BN89" i="4"/>
  <c r="BN336" i="4" s="1"/>
  <c r="AH89" i="4"/>
  <c r="AH336" i="4" s="1"/>
  <c r="BG89" i="4"/>
  <c r="BG336" i="4" s="1"/>
  <c r="AS89" i="4"/>
  <c r="AS336" i="4" s="1"/>
  <c r="BD89" i="4"/>
  <c r="BD336" i="4" s="1"/>
  <c r="X89" i="4"/>
  <c r="X336" i="4" s="1"/>
  <c r="AM89" i="4"/>
  <c r="Y89" i="4"/>
  <c r="Y336" i="4" s="1"/>
  <c r="AT89" i="4"/>
  <c r="AT336" i="4" s="1"/>
  <c r="EA89" i="4"/>
  <c r="S89" i="4"/>
  <c r="S336" i="4" s="1"/>
  <c r="EE89" i="4"/>
  <c r="BH90" i="4"/>
  <c r="BH337" i="4" s="1"/>
  <c r="AR90" i="4"/>
  <c r="AR337" i="4" s="1"/>
  <c r="AB90" i="4"/>
  <c r="AB337" i="4" s="1"/>
  <c r="DY90" i="4"/>
  <c r="AU90" i="4"/>
  <c r="AU337" i="4" s="1"/>
  <c r="BM90" i="4"/>
  <c r="BM337" i="4" s="1"/>
  <c r="AG90" i="4"/>
  <c r="AG337" i="4" s="1"/>
  <c r="AV90" i="4"/>
  <c r="AV337" i="4" s="1"/>
  <c r="EC90" i="4"/>
  <c r="W90" i="4"/>
  <c r="W337" i="4" s="1"/>
  <c r="DZ90" i="4"/>
  <c r="AL90" i="4"/>
  <c r="AL337" i="4" s="1"/>
  <c r="BO90" i="4"/>
  <c r="BO337" i="4" s="1"/>
  <c r="BA90" i="4"/>
  <c r="BA337" i="4" s="1"/>
  <c r="DT90" i="4"/>
  <c r="AJ90" i="4"/>
  <c r="AJ337" i="4" s="1"/>
  <c r="BK90" i="4"/>
  <c r="BK337" i="4" s="1"/>
  <c r="AW90" i="4"/>
  <c r="AW337" i="4" s="1"/>
  <c r="AX90" i="4"/>
  <c r="AX337" i="4" s="1"/>
  <c r="EF90" i="4"/>
  <c r="AA90" i="4"/>
  <c r="AA337" i="4" s="1"/>
  <c r="EB90" i="4"/>
  <c r="AN90" i="4"/>
  <c r="AN337" i="4" s="1"/>
  <c r="DO90" i="4"/>
  <c r="BE90" i="4"/>
  <c r="BE337" i="4" s="1"/>
  <c r="BJ90" i="4"/>
  <c r="BJ337" i="4" s="1"/>
  <c r="AD90" i="4"/>
  <c r="AD337" i="4" s="1"/>
  <c r="AY90" i="4"/>
  <c r="AY337" i="4" s="1"/>
  <c r="AK90" i="4"/>
  <c r="AK337" i="4" s="1"/>
  <c r="BF90" i="4"/>
  <c r="BF337" i="4" s="1"/>
  <c r="Z90" i="4"/>
  <c r="Z337" i="4" s="1"/>
  <c r="AQ90" i="4"/>
  <c r="AQ337" i="4" s="1"/>
  <c r="AC90" i="4"/>
  <c r="AC337" i="4" s="1"/>
  <c r="BL90" i="4"/>
  <c r="BL337" i="4" s="1"/>
  <c r="AF90" i="4"/>
  <c r="AF337" i="4" s="1"/>
  <c r="BC90" i="4"/>
  <c r="BC337" i="4" s="1"/>
  <c r="AO90" i="4"/>
  <c r="AO337" i="4" s="1"/>
  <c r="BB90" i="4"/>
  <c r="BB337" i="4" s="1"/>
  <c r="V90" i="4"/>
  <c r="V337" i="4" s="1"/>
  <c r="AI90" i="4"/>
  <c r="AI337" i="4" s="1"/>
  <c r="U90" i="4"/>
  <c r="U337" i="4" s="1"/>
  <c r="AZ90" i="4"/>
  <c r="AZ337" i="4" s="1"/>
  <c r="T90" i="4"/>
  <c r="T337" i="4" s="1"/>
  <c r="AE90" i="4"/>
  <c r="AE337" i="4" s="1"/>
  <c r="BN90" i="4"/>
  <c r="BN337" i="4" s="1"/>
  <c r="AH90" i="4"/>
  <c r="AH337" i="4" s="1"/>
  <c r="BG90" i="4"/>
  <c r="BG337" i="4" s="1"/>
  <c r="AS90" i="4"/>
  <c r="AS337" i="4" s="1"/>
  <c r="BD90" i="4"/>
  <c r="BD337" i="4" s="1"/>
  <c r="X90" i="4"/>
  <c r="X337" i="4" s="1"/>
  <c r="AM90" i="4"/>
  <c r="AM337" i="4" s="1"/>
  <c r="Y90" i="4"/>
  <c r="Y337" i="4" s="1"/>
  <c r="AT90" i="4"/>
  <c r="AT337" i="4" s="1"/>
  <c r="EA90" i="4"/>
  <c r="S90" i="4"/>
  <c r="S337" i="4" s="1"/>
  <c r="EE90" i="4"/>
  <c r="DV91" i="4"/>
  <c r="DW91" i="4"/>
  <c r="P92" i="4"/>
  <c r="EE91" i="4" s="1"/>
  <c r="DS92" i="4"/>
  <c r="E99" i="4"/>
  <c r="L99" i="4" s="1"/>
  <c r="L98" i="4"/>
  <c r="F97" i="4"/>
  <c r="G97" i="4" s="1"/>
  <c r="I93" i="4"/>
  <c r="Q93" i="4" s="1"/>
  <c r="O93" i="4"/>
  <c r="I94" i="4"/>
  <c r="Q94" i="4" s="1"/>
  <c r="O94" i="4"/>
  <c r="H95" i="4"/>
  <c r="N95" i="4"/>
  <c r="G96" i="4"/>
  <c r="M96" i="4"/>
  <c r="F98" i="4"/>
  <c r="K98" i="4"/>
  <c r="K99" i="4"/>
  <c r="D100" i="4"/>
  <c r="DR100" i="4" s="1"/>
  <c r="DP90" i="4" l="1"/>
  <c r="DQ90" i="4" s="1"/>
  <c r="DN90" i="4"/>
  <c r="AM336" i="4"/>
  <c r="U336" i="4"/>
  <c r="AF335" i="4"/>
  <c r="AF336" i="4"/>
  <c r="Z336" i="4"/>
  <c r="AK336" i="4"/>
  <c r="AK335" i="4"/>
  <c r="AX335" i="4"/>
  <c r="AX336" i="4"/>
  <c r="BH335" i="4"/>
  <c r="BH336" i="4"/>
  <c r="BB335" i="4"/>
  <c r="BB336" i="4"/>
  <c r="BL336" i="4"/>
  <c r="BF336" i="4"/>
  <c r="BA336" i="4"/>
  <c r="BA335" i="4"/>
  <c r="W336" i="4"/>
  <c r="AV336" i="4"/>
  <c r="AP335" i="4"/>
  <c r="AP336" i="4"/>
  <c r="CX90" i="4"/>
  <c r="CX89" i="4" s="1"/>
  <c r="CX88" i="4" s="1"/>
  <c r="CX87" i="4" s="1"/>
  <c r="CX86" i="4" s="1"/>
  <c r="CZ90" i="4"/>
  <c r="CH90" i="4"/>
  <c r="CH89" i="4" s="1"/>
  <c r="CH88" i="4" s="1"/>
  <c r="CH87" i="4" s="1"/>
  <c r="CH86" i="4" s="1"/>
  <c r="CH85" i="4" s="1"/>
  <c r="CH84" i="4" s="1"/>
  <c r="CH83" i="4" s="1"/>
  <c r="CH82" i="4" s="1"/>
  <c r="CH81" i="4" s="1"/>
  <c r="CH80" i="4" s="1"/>
  <c r="CH79" i="4" s="1"/>
  <c r="CH78" i="4" s="1"/>
  <c r="CH77" i="4" s="1"/>
  <c r="CH76" i="4" s="1"/>
  <c r="CY90" i="4"/>
  <c r="CJ90" i="4"/>
  <c r="CJ89" i="4" s="1"/>
  <c r="CJ88" i="4" s="1"/>
  <c r="CJ87" i="4" s="1"/>
  <c r="CJ86" i="4" s="1"/>
  <c r="CJ85" i="4" s="1"/>
  <c r="CJ84" i="4" s="1"/>
  <c r="CJ83" i="4" s="1"/>
  <c r="CJ82" i="4" s="1"/>
  <c r="BU90" i="4"/>
  <c r="CT90" i="4"/>
  <c r="DJ89" i="4"/>
  <c r="DJ88" i="4" s="1"/>
  <c r="DJ87" i="4" s="1"/>
  <c r="DJ86" i="4" s="1"/>
  <c r="DJ85" i="4" s="1"/>
  <c r="DJ84" i="4" s="1"/>
  <c r="DJ83" i="4" s="1"/>
  <c r="DJ82" i="4" s="1"/>
  <c r="DJ81" i="4" s="1"/>
  <c r="DJ80" i="4" s="1"/>
  <c r="DD89" i="4"/>
  <c r="DD88" i="4" s="1"/>
  <c r="DD87" i="4" s="1"/>
  <c r="DD86" i="4" s="1"/>
  <c r="DD85" i="4" s="1"/>
  <c r="BU89" i="4"/>
  <c r="BU88" i="4" s="1"/>
  <c r="BU87" i="4" s="1"/>
  <c r="BU86" i="4" s="1"/>
  <c r="BU85" i="4" s="1"/>
  <c r="BU84" i="4" s="1"/>
  <c r="BU83" i="4" s="1"/>
  <c r="BU82" i="4" s="1"/>
  <c r="BU81" i="4" s="1"/>
  <c r="BU80" i="4" s="1"/>
  <c r="BU79" i="4" s="1"/>
  <c r="CT89" i="4"/>
  <c r="CT88" i="4" s="1"/>
  <c r="CT87" i="4" s="1"/>
  <c r="CT86" i="4" s="1"/>
  <c r="CT85" i="4" s="1"/>
  <c r="CT84" i="4" s="1"/>
  <c r="CT83" i="4" s="1"/>
  <c r="CT82" i="4" s="1"/>
  <c r="CT81" i="4" s="1"/>
  <c r="CT80" i="4" s="1"/>
  <c r="CT79" i="4" s="1"/>
  <c r="CT78" i="4" s="1"/>
  <c r="CT77" i="4" s="1"/>
  <c r="CT76" i="4" s="1"/>
  <c r="CT75" i="4" s="1"/>
  <c r="CT74" i="4" s="1"/>
  <c r="CT73" i="4" s="1"/>
  <c r="CT72" i="4" s="1"/>
  <c r="CT71" i="4" s="1"/>
  <c r="DL90" i="4"/>
  <c r="DL89" i="4" s="1"/>
  <c r="DL88" i="4" s="1"/>
  <c r="DL87" i="4" s="1"/>
  <c r="CM90" i="4"/>
  <c r="CM89" i="4" s="1"/>
  <c r="CM88" i="4" s="1"/>
  <c r="CM87" i="4" s="1"/>
  <c r="CM86" i="4" s="1"/>
  <c r="CM85" i="4" s="1"/>
  <c r="CM84" i="4" s="1"/>
  <c r="CM83" i="4" s="1"/>
  <c r="CM82" i="4" s="1"/>
  <c r="CM81" i="4" s="1"/>
  <c r="CM80" i="4" s="1"/>
  <c r="CM79" i="4" s="1"/>
  <c r="CM78" i="4" s="1"/>
  <c r="CD90" i="4"/>
  <c r="CD89" i="4" s="1"/>
  <c r="DM90" i="4"/>
  <c r="DM89" i="4" s="1"/>
  <c r="DM88" i="4" s="1"/>
  <c r="DM87" i="4" s="1"/>
  <c r="CE90" i="4"/>
  <c r="CE89" i="4" s="1"/>
  <c r="CE88" i="4" s="1"/>
  <c r="CE87" i="4" s="1"/>
  <c r="CE86" i="4" s="1"/>
  <c r="CE85" i="4" s="1"/>
  <c r="CK89" i="4"/>
  <c r="CK88" i="4" s="1"/>
  <c r="CK87" i="4" s="1"/>
  <c r="BS89" i="4"/>
  <c r="BS88" i="4" s="1"/>
  <c r="BS87" i="4" s="1"/>
  <c r="BS86" i="4" s="1"/>
  <c r="BS85" i="4" s="1"/>
  <c r="BS84" i="4" s="1"/>
  <c r="BS83" i="4" s="1"/>
  <c r="BS82" i="4" s="1"/>
  <c r="BX89" i="4"/>
  <c r="BX88" i="4" s="1"/>
  <c r="BX87" i="4" s="1"/>
  <c r="BX86" i="4" s="1"/>
  <c r="BX85" i="4" s="1"/>
  <c r="CN90" i="4"/>
  <c r="CN89" i="4" s="1"/>
  <c r="E100" i="4"/>
  <c r="M97" i="4"/>
  <c r="AP92" i="4"/>
  <c r="AP339" i="4" s="1"/>
  <c r="BI92" i="4"/>
  <c r="BI339" i="4" s="1"/>
  <c r="DP89" i="4"/>
  <c r="DQ89" i="4" s="1"/>
  <c r="DP88" i="4"/>
  <c r="DQ88" i="4" s="1"/>
  <c r="DV89" i="4"/>
  <c r="DW89" i="4"/>
  <c r="CZ89" i="4"/>
  <c r="CY89" i="4"/>
  <c r="B89" i="4"/>
  <c r="DV90" i="4"/>
  <c r="DW90" i="4"/>
  <c r="BR90" i="4"/>
  <c r="BR89" i="4" s="1"/>
  <c r="BR88" i="4" s="1"/>
  <c r="BR87" i="4" s="1"/>
  <c r="BR86" i="4" s="1"/>
  <c r="BR85" i="4" s="1"/>
  <c r="BR84" i="4" s="1"/>
  <c r="BR83" i="4" s="1"/>
  <c r="BR82" i="4" s="1"/>
  <c r="B90" i="4"/>
  <c r="BH92" i="4"/>
  <c r="BH339" i="4" s="1"/>
  <c r="AR92" i="4"/>
  <c r="AR339" i="4" s="1"/>
  <c r="AB92" i="4"/>
  <c r="AB339" i="4" s="1"/>
  <c r="DY92" i="4"/>
  <c r="AU92" i="4"/>
  <c r="AU339" i="4" s="1"/>
  <c r="BM92" i="4"/>
  <c r="BM339" i="4" s="1"/>
  <c r="AG92" i="4"/>
  <c r="AG339" i="4" s="1"/>
  <c r="AV92" i="4"/>
  <c r="EC92" i="4"/>
  <c r="W92" i="4"/>
  <c r="DZ92" i="4"/>
  <c r="AL92" i="4"/>
  <c r="BO92" i="4"/>
  <c r="BA92" i="4"/>
  <c r="BA339" i="4" s="1"/>
  <c r="DT92" i="4"/>
  <c r="AJ92" i="4"/>
  <c r="AJ339" i="4" s="1"/>
  <c r="BK92" i="4"/>
  <c r="BK339" i="4" s="1"/>
  <c r="AW92" i="4"/>
  <c r="AW339" i="4" s="1"/>
  <c r="AX92" i="4"/>
  <c r="AX339" i="4" s="1"/>
  <c r="EF92" i="4"/>
  <c r="AA92" i="4"/>
  <c r="BY92" i="4" s="1"/>
  <c r="BY91" i="4" s="1"/>
  <c r="BY90" i="4" s="1"/>
  <c r="BY89" i="4" s="1"/>
  <c r="BY88" i="4" s="1"/>
  <c r="BY87" i="4" s="1"/>
  <c r="BY86" i="4" s="1"/>
  <c r="BY85" i="4" s="1"/>
  <c r="BY84" i="4" s="1"/>
  <c r="BY83" i="4" s="1"/>
  <c r="BY82" i="4" s="1"/>
  <c r="BY81" i="4" s="1"/>
  <c r="BY80" i="4" s="1"/>
  <c r="BY79" i="4" s="1"/>
  <c r="EB92" i="4"/>
  <c r="AN92" i="4"/>
  <c r="AN339" i="4" s="1"/>
  <c r="DO92" i="4"/>
  <c r="DN92" i="4" s="1"/>
  <c r="BE92" i="4"/>
  <c r="DC92" i="4" s="1"/>
  <c r="DC91" i="4" s="1"/>
  <c r="DC90" i="4" s="1"/>
  <c r="DC89" i="4" s="1"/>
  <c r="DC88" i="4" s="1"/>
  <c r="BJ92" i="4"/>
  <c r="DH92" i="4" s="1"/>
  <c r="DH91" i="4" s="1"/>
  <c r="DH90" i="4" s="1"/>
  <c r="DH89" i="4" s="1"/>
  <c r="DH88" i="4" s="1"/>
  <c r="DH87" i="4" s="1"/>
  <c r="DH86" i="4" s="1"/>
  <c r="DH85" i="4" s="1"/>
  <c r="DH84" i="4" s="1"/>
  <c r="DH83" i="4" s="1"/>
  <c r="DH82" i="4" s="1"/>
  <c r="DH81" i="4" s="1"/>
  <c r="DH80" i="4" s="1"/>
  <c r="DH79" i="4" s="1"/>
  <c r="DH78" i="4" s="1"/>
  <c r="DH77" i="4" s="1"/>
  <c r="DH76" i="4" s="1"/>
  <c r="DH75" i="4" s="1"/>
  <c r="DH74" i="4" s="1"/>
  <c r="AD92" i="4"/>
  <c r="AD339" i="4" s="1"/>
  <c r="AY92" i="4"/>
  <c r="AY339" i="4" s="1"/>
  <c r="AK92" i="4"/>
  <c r="AK339" i="4" s="1"/>
  <c r="BF92" i="4"/>
  <c r="BF339" i="4" s="1"/>
  <c r="Z92" i="4"/>
  <c r="Z339" i="4" s="1"/>
  <c r="AQ92" i="4"/>
  <c r="AQ339" i="4" s="1"/>
  <c r="AC92" i="4"/>
  <c r="AC339" i="4" s="1"/>
  <c r="BL92" i="4"/>
  <c r="BL339" i="4" s="1"/>
  <c r="AF92" i="4"/>
  <c r="BC92" i="4"/>
  <c r="BC339" i="4" s="1"/>
  <c r="AO92" i="4"/>
  <c r="BB92" i="4"/>
  <c r="V92" i="4"/>
  <c r="V339" i="4" s="1"/>
  <c r="AI92" i="4"/>
  <c r="AI339" i="4" s="1"/>
  <c r="U92" i="4"/>
  <c r="BS92" i="4" s="1"/>
  <c r="BS91" i="4" s="1"/>
  <c r="BS90" i="4" s="1"/>
  <c r="AZ92" i="4"/>
  <c r="AZ339" i="4" s="1"/>
  <c r="T92" i="4"/>
  <c r="T339" i="4" s="1"/>
  <c r="AE92" i="4"/>
  <c r="AE339" i="4" s="1"/>
  <c r="BN92" i="4"/>
  <c r="DL92" i="4" s="1"/>
  <c r="DL91" i="4" s="1"/>
  <c r="AH92" i="4"/>
  <c r="AH339" i="4" s="1"/>
  <c r="BG92" i="4"/>
  <c r="BG339" i="4" s="1"/>
  <c r="AS92" i="4"/>
  <c r="CQ92" i="4" s="1"/>
  <c r="CQ91" i="4" s="1"/>
  <c r="CQ90" i="4" s="1"/>
  <c r="CQ89" i="4" s="1"/>
  <c r="CQ88" i="4" s="1"/>
  <c r="CQ87" i="4" s="1"/>
  <c r="CQ86" i="4" s="1"/>
  <c r="CQ85" i="4" s="1"/>
  <c r="CQ84" i="4" s="1"/>
  <c r="CQ83" i="4" s="1"/>
  <c r="CQ82" i="4" s="1"/>
  <c r="CQ81" i="4" s="1"/>
  <c r="CQ80" i="4" s="1"/>
  <c r="CQ79" i="4" s="1"/>
  <c r="CQ78" i="4" s="1"/>
  <c r="CQ77" i="4" s="1"/>
  <c r="CQ76" i="4" s="1"/>
  <c r="CQ75" i="4" s="1"/>
  <c r="BD92" i="4"/>
  <c r="BD339" i="4" s="1"/>
  <c r="X92" i="4"/>
  <c r="X339" i="4" s="1"/>
  <c r="AM92" i="4"/>
  <c r="AM339" i="4" s="1"/>
  <c r="Y92" i="4"/>
  <c r="BW92" i="4" s="1"/>
  <c r="BW91" i="4" s="1"/>
  <c r="BW90" i="4" s="1"/>
  <c r="BW89" i="4" s="1"/>
  <c r="BW88" i="4" s="1"/>
  <c r="BW87" i="4" s="1"/>
  <c r="BW86" i="4" s="1"/>
  <c r="BW85" i="4" s="1"/>
  <c r="BW84" i="4" s="1"/>
  <c r="BW83" i="4" s="1"/>
  <c r="BW82" i="4" s="1"/>
  <c r="BW81" i="4" s="1"/>
  <c r="BW80" i="4" s="1"/>
  <c r="BW79" i="4" s="1"/>
  <c r="BW78" i="4" s="1"/>
  <c r="BW77" i="4" s="1"/>
  <c r="BW76" i="4" s="1"/>
  <c r="BW75" i="4" s="1"/>
  <c r="BW74" i="4" s="1"/>
  <c r="BW73" i="4" s="1"/>
  <c r="BW72" i="4" s="1"/>
  <c r="BW71" i="4" s="1"/>
  <c r="BW70" i="4" s="1"/>
  <c r="AT92" i="4"/>
  <c r="AT339" i="4" s="1"/>
  <c r="EA92" i="4"/>
  <c r="S92" i="4"/>
  <c r="S339" i="4" s="1"/>
  <c r="L100" i="4"/>
  <c r="F99" i="4"/>
  <c r="M99" i="4" s="1"/>
  <c r="P93" i="4"/>
  <c r="EE92" i="4" s="1"/>
  <c r="P94" i="4"/>
  <c r="BI94" i="4" s="1"/>
  <c r="BI341" i="4" s="1"/>
  <c r="I95" i="4"/>
  <c r="Q95" i="4" s="1"/>
  <c r="O95" i="4"/>
  <c r="H96" i="4"/>
  <c r="N96" i="4"/>
  <c r="H97" i="4"/>
  <c r="N97" i="4"/>
  <c r="G98" i="4"/>
  <c r="M98" i="4"/>
  <c r="F100" i="4"/>
  <c r="K100" i="4"/>
  <c r="CQ25" i="15"/>
  <c r="AY4" i="16"/>
  <c r="AY5" i="16"/>
  <c r="AY6" i="16"/>
  <c r="AY7" i="16"/>
  <c r="AY8" i="16"/>
  <c r="AY9" i="16"/>
  <c r="AY10" i="16"/>
  <c r="AY11" i="16"/>
  <c r="AY12" i="16"/>
  <c r="AY13" i="16"/>
  <c r="AY14" i="16"/>
  <c r="AY3" i="16"/>
  <c r="D101" i="4"/>
  <c r="DR101" i="4" s="1"/>
  <c r="D102" i="4"/>
  <c r="DR102" i="4" s="1"/>
  <c r="BB339" i="4" l="1"/>
  <c r="BB338" i="4"/>
  <c r="AL339" i="4"/>
  <c r="AL338" i="4"/>
  <c r="W339" i="4"/>
  <c r="W338" i="4"/>
  <c r="AV339" i="4"/>
  <c r="AV338" i="4"/>
  <c r="DS94" i="4"/>
  <c r="DS93" i="4"/>
  <c r="AO339" i="4"/>
  <c r="AO338" i="4"/>
  <c r="AF339" i="4"/>
  <c r="AF338" i="4"/>
  <c r="BO339" i="4"/>
  <c r="BO338" i="4"/>
  <c r="P95" i="4"/>
  <c r="T95" i="4" s="1"/>
  <c r="T342" i="4" s="1"/>
  <c r="AP94" i="4"/>
  <c r="AP93" i="4"/>
  <c r="AP340" i="4" s="1"/>
  <c r="BI93" i="4"/>
  <c r="BI340" i="4" s="1"/>
  <c r="AZ95" i="4"/>
  <c r="AZ342" i="4" s="1"/>
  <c r="E101" i="4"/>
  <c r="L101" i="4" s="1"/>
  <c r="G99" i="4"/>
  <c r="DP91" i="4"/>
  <c r="DQ91" i="4" s="1"/>
  <c r="B92" i="4"/>
  <c r="DV92" i="4"/>
  <c r="DW92" i="4"/>
  <c r="BO95" i="4"/>
  <c r="BO342" i="4" s="1"/>
  <c r="DZ95" i="4"/>
  <c r="EC95" i="4"/>
  <c r="BH95" i="4"/>
  <c r="BH342" i="4" s="1"/>
  <c r="E102" i="4"/>
  <c r="L102" i="4" s="1"/>
  <c r="BK95" i="4"/>
  <c r="BK342" i="4" s="1"/>
  <c r="DT95" i="4"/>
  <c r="AI95" i="4"/>
  <c r="AI342" i="4" s="1"/>
  <c r="BB95" i="4"/>
  <c r="BB342" i="4" s="1"/>
  <c r="BC95" i="4"/>
  <c r="BC342" i="4" s="1"/>
  <c r="BL95" i="4"/>
  <c r="BL342" i="4" s="1"/>
  <c r="BH93" i="4"/>
  <c r="BH340" i="4" s="1"/>
  <c r="AR93" i="4"/>
  <c r="AR340" i="4" s="1"/>
  <c r="AB93" i="4"/>
  <c r="AB340" i="4" s="1"/>
  <c r="DY93" i="4"/>
  <c r="AU93" i="4"/>
  <c r="AU340" i="4" s="1"/>
  <c r="BM93" i="4"/>
  <c r="BM340" i="4" s="1"/>
  <c r="AG93" i="4"/>
  <c r="AG340" i="4" s="1"/>
  <c r="AV93" i="4"/>
  <c r="AV340" i="4" s="1"/>
  <c r="EC93" i="4"/>
  <c r="W93" i="4"/>
  <c r="W340" i="4" s="1"/>
  <c r="DZ93" i="4"/>
  <c r="AL93" i="4"/>
  <c r="BO93" i="4"/>
  <c r="BO340" i="4" s="1"/>
  <c r="BA93" i="4"/>
  <c r="BA340" i="4" s="1"/>
  <c r="DT93" i="4"/>
  <c r="AJ93" i="4"/>
  <c r="AJ340" i="4" s="1"/>
  <c r="BK93" i="4"/>
  <c r="BK340" i="4" s="1"/>
  <c r="AW93" i="4"/>
  <c r="AX93" i="4"/>
  <c r="EF93" i="4"/>
  <c r="AA93" i="4"/>
  <c r="EB93" i="4"/>
  <c r="AN93" i="4"/>
  <c r="AN340" i="4" s="1"/>
  <c r="DO93" i="4"/>
  <c r="BE93" i="4"/>
  <c r="BJ93" i="4"/>
  <c r="AD93" i="4"/>
  <c r="AD340" i="4" s="1"/>
  <c r="AY93" i="4"/>
  <c r="AY340" i="4" s="1"/>
  <c r="AK93" i="4"/>
  <c r="AK340" i="4" s="1"/>
  <c r="BF93" i="4"/>
  <c r="Z93" i="4"/>
  <c r="Z340" i="4" s="1"/>
  <c r="AQ93" i="4"/>
  <c r="AQ340" i="4" s="1"/>
  <c r="AC93" i="4"/>
  <c r="AC340" i="4" s="1"/>
  <c r="BL93" i="4"/>
  <c r="BL340" i="4" s="1"/>
  <c r="AF93" i="4"/>
  <c r="AF340" i="4" s="1"/>
  <c r="BC93" i="4"/>
  <c r="BC340" i="4" s="1"/>
  <c r="AO93" i="4"/>
  <c r="AO340" i="4" s="1"/>
  <c r="BB93" i="4"/>
  <c r="BB340" i="4" s="1"/>
  <c r="V93" i="4"/>
  <c r="V340" i="4" s="1"/>
  <c r="AI93" i="4"/>
  <c r="AI340" i="4" s="1"/>
  <c r="U93" i="4"/>
  <c r="AZ93" i="4"/>
  <c r="AZ340" i="4" s="1"/>
  <c r="T93" i="4"/>
  <c r="T340" i="4" s="1"/>
  <c r="AE93" i="4"/>
  <c r="BN93" i="4"/>
  <c r="AH93" i="4"/>
  <c r="BG93" i="4"/>
  <c r="AS93" i="4"/>
  <c r="BD93" i="4"/>
  <c r="BD340" i="4" s="1"/>
  <c r="X93" i="4"/>
  <c r="X340" i="4" s="1"/>
  <c r="AM93" i="4"/>
  <c r="AM340" i="4" s="1"/>
  <c r="Y93" i="4"/>
  <c r="AT93" i="4"/>
  <c r="AT340" i="4" s="1"/>
  <c r="EA93" i="4"/>
  <c r="S93" i="4"/>
  <c r="S340" i="4" s="1"/>
  <c r="EE93" i="4"/>
  <c r="BH94" i="4"/>
  <c r="BH341" i="4" s="1"/>
  <c r="AR94" i="4"/>
  <c r="AR341" i="4" s="1"/>
  <c r="AB94" i="4"/>
  <c r="AB341" i="4" s="1"/>
  <c r="DY94" i="4"/>
  <c r="AU94" i="4"/>
  <c r="AU341" i="4" s="1"/>
  <c r="BM94" i="4"/>
  <c r="BM341" i="4" s="1"/>
  <c r="AG94" i="4"/>
  <c r="AG341" i="4" s="1"/>
  <c r="AV94" i="4"/>
  <c r="EC94" i="4"/>
  <c r="W94" i="4"/>
  <c r="W341" i="4" s="1"/>
  <c r="DZ94" i="4"/>
  <c r="AL94" i="4"/>
  <c r="AL341" i="4" s="1"/>
  <c r="BO94" i="4"/>
  <c r="BO341" i="4" s="1"/>
  <c r="BA94" i="4"/>
  <c r="DT94" i="4"/>
  <c r="AJ94" i="4"/>
  <c r="BK94" i="4"/>
  <c r="BK341" i="4" s="1"/>
  <c r="AW94" i="4"/>
  <c r="AW341" i="4" s="1"/>
  <c r="AX94" i="4"/>
  <c r="AX341" i="4" s="1"/>
  <c r="EF94" i="4"/>
  <c r="AA94" i="4"/>
  <c r="AA341" i="4" s="1"/>
  <c r="EB94" i="4"/>
  <c r="AN94" i="4"/>
  <c r="AN341" i="4" s="1"/>
  <c r="DO94" i="4"/>
  <c r="DN94" i="4" s="1"/>
  <c r="BE94" i="4"/>
  <c r="BE341" i="4" s="1"/>
  <c r="BJ94" i="4"/>
  <c r="AD94" i="4"/>
  <c r="AD341" i="4" s="1"/>
  <c r="AY94" i="4"/>
  <c r="AY341" i="4" s="1"/>
  <c r="AK94" i="4"/>
  <c r="AK341" i="4" s="1"/>
  <c r="BF94" i="4"/>
  <c r="BF341" i="4" s="1"/>
  <c r="Z94" i="4"/>
  <c r="Z341" i="4" s="1"/>
  <c r="AQ94" i="4"/>
  <c r="AQ341" i="4" s="1"/>
  <c r="AC94" i="4"/>
  <c r="AC341" i="4" s="1"/>
  <c r="BL94" i="4"/>
  <c r="BL341" i="4" s="1"/>
  <c r="AF94" i="4"/>
  <c r="AF341" i="4" s="1"/>
  <c r="BC94" i="4"/>
  <c r="BC341" i="4" s="1"/>
  <c r="AO94" i="4"/>
  <c r="AO341" i="4" s="1"/>
  <c r="BB94" i="4"/>
  <c r="BB341" i="4" s="1"/>
  <c r="V94" i="4"/>
  <c r="V341" i="4" s="1"/>
  <c r="AI94" i="4"/>
  <c r="AI341" i="4" s="1"/>
  <c r="U94" i="4"/>
  <c r="AZ94" i="4"/>
  <c r="AZ341" i="4" s="1"/>
  <c r="T94" i="4"/>
  <c r="T341" i="4" s="1"/>
  <c r="AE94" i="4"/>
  <c r="AE341" i="4" s="1"/>
  <c r="BN94" i="4"/>
  <c r="BN341" i="4" s="1"/>
  <c r="AH94" i="4"/>
  <c r="AH341" i="4" s="1"/>
  <c r="BG94" i="4"/>
  <c r="BG341" i="4" s="1"/>
  <c r="AS94" i="4"/>
  <c r="AS341" i="4" s="1"/>
  <c r="BD94" i="4"/>
  <c r="BD341" i="4" s="1"/>
  <c r="X94" i="4"/>
  <c r="X341" i="4" s="1"/>
  <c r="AM94" i="4"/>
  <c r="AM341" i="4" s="1"/>
  <c r="Y94" i="4"/>
  <c r="Y341" i="4" s="1"/>
  <c r="AT94" i="4"/>
  <c r="AT341" i="4" s="1"/>
  <c r="EA94" i="4"/>
  <c r="S94" i="4"/>
  <c r="S341" i="4" s="1"/>
  <c r="EE94" i="4"/>
  <c r="AC95" i="4"/>
  <c r="AC342" i="4" s="1"/>
  <c r="BI95" i="4"/>
  <c r="BI342" i="4" s="1"/>
  <c r="AQ95" i="4"/>
  <c r="CO95" i="4" s="1"/>
  <c r="DS95" i="4"/>
  <c r="Z95" i="4"/>
  <c r="Z342" i="4" s="1"/>
  <c r="AP95" i="4"/>
  <c r="AP342" i="4" s="1"/>
  <c r="BF95" i="4"/>
  <c r="BF342" i="4" s="1"/>
  <c r="AG95" i="4"/>
  <c r="AG342" i="4" s="1"/>
  <c r="BM95" i="4"/>
  <c r="BM342" i="4" s="1"/>
  <c r="AU95" i="4"/>
  <c r="AU342" i="4" s="1"/>
  <c r="DY95" i="4"/>
  <c r="AB95" i="4"/>
  <c r="AB342" i="4" s="1"/>
  <c r="AR95" i="4"/>
  <c r="CP95" i="4" s="1"/>
  <c r="AK95" i="4"/>
  <c r="CI95" i="4" s="1"/>
  <c r="S95" i="4"/>
  <c r="S342" i="4" s="1"/>
  <c r="AY95" i="4"/>
  <c r="AY342" i="4" s="1"/>
  <c r="EA95" i="4"/>
  <c r="AD95" i="4"/>
  <c r="AD342" i="4" s="1"/>
  <c r="AT95" i="4"/>
  <c r="AT342" i="4" s="1"/>
  <c r="BJ95" i="4"/>
  <c r="BJ342" i="4" s="1"/>
  <c r="Y95" i="4"/>
  <c r="Y342" i="4" s="1"/>
  <c r="BE95" i="4"/>
  <c r="DC95" i="4" s="1"/>
  <c r="AM95" i="4"/>
  <c r="AM342" i="4" s="1"/>
  <c r="DO95" i="4"/>
  <c r="DN95" i="4" s="1"/>
  <c r="X95" i="4"/>
  <c r="BV95" i="4" s="1"/>
  <c r="AN95" i="4"/>
  <c r="AN342" i="4" s="1"/>
  <c r="BD95" i="4"/>
  <c r="BD342" i="4" s="1"/>
  <c r="EB95" i="4"/>
  <c r="AS95" i="4"/>
  <c r="AS342" i="4" s="1"/>
  <c r="AA95" i="4"/>
  <c r="AA342" i="4" s="1"/>
  <c r="BG95" i="4"/>
  <c r="BG342" i="4" s="1"/>
  <c r="EF95" i="4"/>
  <c r="AH95" i="4"/>
  <c r="AH342" i="4" s="1"/>
  <c r="AX95" i="4"/>
  <c r="AX342" i="4" s="1"/>
  <c r="BN95" i="4"/>
  <c r="BN342" i="4" s="1"/>
  <c r="I96" i="4"/>
  <c r="Q96" i="4" s="1"/>
  <c r="O96" i="4"/>
  <c r="I97" i="4"/>
  <c r="Q97" i="4" s="1"/>
  <c r="O97" i="4"/>
  <c r="H98" i="4"/>
  <c r="N98" i="4"/>
  <c r="H99" i="4"/>
  <c r="N99" i="4"/>
  <c r="G100" i="4"/>
  <c r="M100" i="4"/>
  <c r="F101" i="4"/>
  <c r="K101" i="4"/>
  <c r="F102" i="4"/>
  <c r="K102" i="4"/>
  <c r="D103" i="4"/>
  <c r="DR103" i="4" s="1"/>
  <c r="DP92" i="4" l="1"/>
  <c r="DQ92" i="4" s="1"/>
  <c r="DN93" i="4"/>
  <c r="AP341" i="4"/>
  <c r="BJ341" i="4"/>
  <c r="Y340" i="4"/>
  <c r="Y339" i="4"/>
  <c r="AS340" i="4"/>
  <c r="AS339" i="4"/>
  <c r="AH340" i="4"/>
  <c r="AE340" i="4"/>
  <c r="BF340" i="4"/>
  <c r="BJ339" i="4"/>
  <c r="BJ340" i="4"/>
  <c r="AW340" i="4"/>
  <c r="AL340" i="4"/>
  <c r="BG340" i="4"/>
  <c r="BN339" i="4"/>
  <c r="BN340" i="4"/>
  <c r="U340" i="4"/>
  <c r="U339" i="4"/>
  <c r="BE340" i="4"/>
  <c r="BE339" i="4"/>
  <c r="AA340" i="4"/>
  <c r="AA339" i="4"/>
  <c r="AX340" i="4"/>
  <c r="BS94" i="4"/>
  <c r="BS93" i="4" s="1"/>
  <c r="DM94" i="4"/>
  <c r="DE93" i="4"/>
  <c r="DE92" i="4" s="1"/>
  <c r="DE91" i="4" s="1"/>
  <c r="DE90" i="4" s="1"/>
  <c r="DE89" i="4" s="1"/>
  <c r="DE88" i="4" s="1"/>
  <c r="DE87" i="4" s="1"/>
  <c r="CV93" i="4"/>
  <c r="CV92" i="4" s="1"/>
  <c r="CV91" i="4" s="1"/>
  <c r="CV90" i="4" s="1"/>
  <c r="CV89" i="4" s="1"/>
  <c r="CN94" i="4"/>
  <c r="DH94" i="4"/>
  <c r="DH93" i="4" s="1"/>
  <c r="CH94" i="4"/>
  <c r="CH93" i="4" s="1"/>
  <c r="CH92" i="4" s="1"/>
  <c r="CH91" i="4" s="1"/>
  <c r="CY94" i="4"/>
  <c r="CY93" i="4" s="1"/>
  <c r="CY92" i="4" s="1"/>
  <c r="CY91" i="4" s="1"/>
  <c r="CT94" i="4"/>
  <c r="CT93" i="4" s="1"/>
  <c r="CT92" i="4" s="1"/>
  <c r="CF93" i="4"/>
  <c r="CF92" i="4" s="1"/>
  <c r="CF91" i="4" s="1"/>
  <c r="CF90" i="4" s="1"/>
  <c r="CF89" i="4" s="1"/>
  <c r="CF88" i="4" s="1"/>
  <c r="CF87" i="4" s="1"/>
  <c r="CF86" i="4" s="1"/>
  <c r="CF85" i="4" s="1"/>
  <c r="CF84" i="4" s="1"/>
  <c r="CF83" i="4" s="1"/>
  <c r="CF82" i="4" s="1"/>
  <c r="CF81" i="4" s="1"/>
  <c r="CF80" i="4" s="1"/>
  <c r="CF79" i="4" s="1"/>
  <c r="CF78" i="4" s="1"/>
  <c r="CF77" i="4" s="1"/>
  <c r="CF76" i="4" s="1"/>
  <c r="CF75" i="4" s="1"/>
  <c r="CF74" i="4" s="1"/>
  <c r="CF73" i="4" s="1"/>
  <c r="CF72" i="4" s="1"/>
  <c r="CF71" i="4" s="1"/>
  <c r="CF70" i="4" s="1"/>
  <c r="CF69" i="4" s="1"/>
  <c r="CF68" i="4" s="1"/>
  <c r="CF67" i="4" s="1"/>
  <c r="CC93" i="4"/>
  <c r="CC92" i="4" s="1"/>
  <c r="CC91" i="4" s="1"/>
  <c r="CC90" i="4" s="1"/>
  <c r="CC89" i="4" s="1"/>
  <c r="CC88" i="4" s="1"/>
  <c r="CC87" i="4" s="1"/>
  <c r="DD93" i="4"/>
  <c r="DD92" i="4" s="1"/>
  <c r="DD91" i="4" s="1"/>
  <c r="DD90" i="4" s="1"/>
  <c r="CU93" i="4"/>
  <c r="CU92" i="4" s="1"/>
  <c r="CU91" i="4" s="1"/>
  <c r="CU90" i="4" s="1"/>
  <c r="CU89" i="4" s="1"/>
  <c r="CU88" i="4" s="1"/>
  <c r="CU87" i="4" s="1"/>
  <c r="CU86" i="4" s="1"/>
  <c r="CU85" i="4" s="1"/>
  <c r="CJ93" i="4"/>
  <c r="CJ92" i="4" s="1"/>
  <c r="CN93" i="4"/>
  <c r="CN92" i="4" s="1"/>
  <c r="CN91" i="4" s="1"/>
  <c r="E103" i="4"/>
  <c r="AF95" i="4"/>
  <c r="AF342" i="4" s="1"/>
  <c r="AO95" i="4"/>
  <c r="AO342" i="4" s="1"/>
  <c r="V95" i="4"/>
  <c r="V342" i="4" s="1"/>
  <c r="U95" i="4"/>
  <c r="U342" i="4" s="1"/>
  <c r="AJ95" i="4"/>
  <c r="AJ342" i="4" s="1"/>
  <c r="AW95" i="4"/>
  <c r="AW342" i="4" s="1"/>
  <c r="AV95" i="4"/>
  <c r="AV342" i="4" s="1"/>
  <c r="W95" i="4"/>
  <c r="W342" i="4" s="1"/>
  <c r="AL95" i="4"/>
  <c r="AL342" i="4" s="1"/>
  <c r="BA95" i="4"/>
  <c r="CY95" i="4" s="1"/>
  <c r="AE95" i="4"/>
  <c r="CC95" i="4" s="1"/>
  <c r="CC94" i="4" s="1"/>
  <c r="CI94" i="4"/>
  <c r="CI93" i="4" s="1"/>
  <c r="CI92" i="4" s="1"/>
  <c r="CI91" i="4" s="1"/>
  <c r="CI90" i="4" s="1"/>
  <c r="CI89" i="4" s="1"/>
  <c r="DC94" i="4"/>
  <c r="DC93" i="4" s="1"/>
  <c r="L103" i="4"/>
  <c r="DP94" i="4"/>
  <c r="DQ94" i="4" s="1"/>
  <c r="DP93" i="4"/>
  <c r="DQ93" i="4" s="1"/>
  <c r="DV93" i="4"/>
  <c r="DW93" i="4"/>
  <c r="DM93" i="4"/>
  <c r="DM92" i="4" s="1"/>
  <c r="B93" i="4"/>
  <c r="DV94" i="4"/>
  <c r="DW94" i="4"/>
  <c r="BV94" i="4"/>
  <c r="BV93" i="4" s="1"/>
  <c r="BV92" i="4" s="1"/>
  <c r="BV91" i="4" s="1"/>
  <c r="BV90" i="4" s="1"/>
  <c r="BV89" i="4" s="1"/>
  <c r="BV88" i="4" s="1"/>
  <c r="BV87" i="4" s="1"/>
  <c r="BV86" i="4" s="1"/>
  <c r="BV85" i="4" s="1"/>
  <c r="BV84" i="4" s="1"/>
  <c r="BV83" i="4" s="1"/>
  <c r="BV82" i="4" s="1"/>
  <c r="BV81" i="4" s="1"/>
  <c r="CO94" i="4"/>
  <c r="CO93" i="4" s="1"/>
  <c r="CO92" i="4" s="1"/>
  <c r="CO91" i="4" s="1"/>
  <c r="CO90" i="4" s="1"/>
  <c r="CO89" i="4" s="1"/>
  <c r="CO88" i="4" s="1"/>
  <c r="CO87" i="4" s="1"/>
  <c r="CO86" i="4" s="1"/>
  <c r="CO85" i="4" s="1"/>
  <c r="CO84" i="4" s="1"/>
  <c r="CO83" i="4" s="1"/>
  <c r="B94" i="4"/>
  <c r="CP94" i="4"/>
  <c r="CP93" i="4" s="1"/>
  <c r="CP92" i="4" s="1"/>
  <c r="CP91" i="4" s="1"/>
  <c r="CP90" i="4" s="1"/>
  <c r="CP89" i="4" s="1"/>
  <c r="CP88" i="4" s="1"/>
  <c r="DV95" i="4"/>
  <c r="B95" i="4"/>
  <c r="DW95" i="4"/>
  <c r="P96" i="4"/>
  <c r="EE95" i="4" s="1"/>
  <c r="P97" i="4"/>
  <c r="BI97" i="4" s="1"/>
  <c r="BI344" i="4" s="1"/>
  <c r="I98" i="4"/>
  <c r="Q98" i="4" s="1"/>
  <c r="O98" i="4"/>
  <c r="I99" i="4"/>
  <c r="Q99" i="4" s="1"/>
  <c r="O99" i="4"/>
  <c r="H100" i="4"/>
  <c r="N100" i="4"/>
  <c r="G101" i="4"/>
  <c r="M101" i="4"/>
  <c r="G102" i="4"/>
  <c r="M102" i="4"/>
  <c r="F103" i="4"/>
  <c r="K103" i="4"/>
  <c r="D104" i="4"/>
  <c r="DR104" i="4" s="1"/>
  <c r="DS96" i="4" l="1"/>
  <c r="AV341" i="4"/>
  <c r="AJ341" i="4"/>
  <c r="BA341" i="4"/>
  <c r="U341" i="4"/>
  <c r="E104" i="4"/>
  <c r="DS97" i="4"/>
  <c r="L104" i="4"/>
  <c r="P99" i="4"/>
  <c r="AP97" i="4"/>
  <c r="AP96" i="4"/>
  <c r="AP343" i="4" s="1"/>
  <c r="BI96" i="4"/>
  <c r="BI343" i="4" s="1"/>
  <c r="BH96" i="4"/>
  <c r="BH343" i="4" s="1"/>
  <c r="AR96" i="4"/>
  <c r="AB96" i="4"/>
  <c r="AB343" i="4" s="1"/>
  <c r="DY96" i="4"/>
  <c r="AU96" i="4"/>
  <c r="AU343" i="4" s="1"/>
  <c r="BM96" i="4"/>
  <c r="BM343" i="4" s="1"/>
  <c r="AG96" i="4"/>
  <c r="AG343" i="4" s="1"/>
  <c r="AV96" i="4"/>
  <c r="AV343" i="4" s="1"/>
  <c r="EC96" i="4"/>
  <c r="W96" i="4"/>
  <c r="W343" i="4" s="1"/>
  <c r="DZ96" i="4"/>
  <c r="AL96" i="4"/>
  <c r="AL343" i="4" s="1"/>
  <c r="BO96" i="4"/>
  <c r="BO343" i="4" s="1"/>
  <c r="BA96" i="4"/>
  <c r="DT96" i="4"/>
  <c r="AJ96" i="4"/>
  <c r="AJ343" i="4" s="1"/>
  <c r="BK96" i="4"/>
  <c r="BK343" i="4" s="1"/>
  <c r="AW96" i="4"/>
  <c r="AW343" i="4" s="1"/>
  <c r="AX96" i="4"/>
  <c r="AX343" i="4" s="1"/>
  <c r="EF96" i="4"/>
  <c r="AA96" i="4"/>
  <c r="EB96" i="4"/>
  <c r="AN96" i="4"/>
  <c r="AN343" i="4" s="1"/>
  <c r="DO96" i="4"/>
  <c r="DN96" i="4" s="1"/>
  <c r="BE96" i="4"/>
  <c r="BJ96" i="4"/>
  <c r="BJ343" i="4" s="1"/>
  <c r="AD96" i="4"/>
  <c r="AD343" i="4" s="1"/>
  <c r="AY96" i="4"/>
  <c r="AY343" i="4" s="1"/>
  <c r="AK96" i="4"/>
  <c r="BF96" i="4"/>
  <c r="BF343" i="4" s="1"/>
  <c r="Z96" i="4"/>
  <c r="Z343" i="4" s="1"/>
  <c r="AQ96" i="4"/>
  <c r="AC96" i="4"/>
  <c r="AC343" i="4" s="1"/>
  <c r="BL96" i="4"/>
  <c r="AF96" i="4"/>
  <c r="BC96" i="4"/>
  <c r="BC343" i="4" s="1"/>
  <c r="AO96" i="4"/>
  <c r="AO343" i="4" s="1"/>
  <c r="BB96" i="4"/>
  <c r="BB343" i="4" s="1"/>
  <c r="V96" i="4"/>
  <c r="V343" i="4" s="1"/>
  <c r="AI96" i="4"/>
  <c r="AI343" i="4" s="1"/>
  <c r="U96" i="4"/>
  <c r="U343" i="4" s="1"/>
  <c r="AZ96" i="4"/>
  <c r="AZ343" i="4" s="1"/>
  <c r="T96" i="4"/>
  <c r="AE96" i="4"/>
  <c r="BN96" i="4"/>
  <c r="BN343" i="4" s="1"/>
  <c r="AH96" i="4"/>
  <c r="AH343" i="4" s="1"/>
  <c r="BG96" i="4"/>
  <c r="BG343" i="4" s="1"/>
  <c r="AS96" i="4"/>
  <c r="BD96" i="4"/>
  <c r="BD343" i="4" s="1"/>
  <c r="X96" i="4"/>
  <c r="AM96" i="4"/>
  <c r="AM343" i="4" s="1"/>
  <c r="Y96" i="4"/>
  <c r="Y343" i="4" s="1"/>
  <c r="AT96" i="4"/>
  <c r="EA96" i="4"/>
  <c r="S96" i="4"/>
  <c r="S343" i="4" s="1"/>
  <c r="EE96" i="4"/>
  <c r="BH97" i="4"/>
  <c r="BH344" i="4" s="1"/>
  <c r="AR97" i="4"/>
  <c r="AR344" i="4" s="1"/>
  <c r="AB97" i="4"/>
  <c r="AB344" i="4" s="1"/>
  <c r="DY97" i="4"/>
  <c r="AU97" i="4"/>
  <c r="BM97" i="4"/>
  <c r="BM344" i="4" s="1"/>
  <c r="AG97" i="4"/>
  <c r="AG344" i="4" s="1"/>
  <c r="AV97" i="4"/>
  <c r="AV344" i="4" s="1"/>
  <c r="EC97" i="4"/>
  <c r="W97" i="4"/>
  <c r="W344" i="4" s="1"/>
  <c r="DZ97" i="4"/>
  <c r="AL97" i="4"/>
  <c r="AL344" i="4" s="1"/>
  <c r="BO97" i="4"/>
  <c r="BO344" i="4" s="1"/>
  <c r="BA97" i="4"/>
  <c r="BA344" i="4" s="1"/>
  <c r="DT97" i="4"/>
  <c r="AJ97" i="4"/>
  <c r="AJ344" i="4" s="1"/>
  <c r="BK97" i="4"/>
  <c r="BK344" i="4" s="1"/>
  <c r="AW97" i="4"/>
  <c r="AW344" i="4" s="1"/>
  <c r="AX97" i="4"/>
  <c r="AX344" i="4" s="1"/>
  <c r="EF97" i="4"/>
  <c r="AA97" i="4"/>
  <c r="AA344" i="4" s="1"/>
  <c r="EB97" i="4"/>
  <c r="AN97" i="4"/>
  <c r="AN344" i="4" s="1"/>
  <c r="DO97" i="4"/>
  <c r="DN97" i="4" s="1"/>
  <c r="BE97" i="4"/>
  <c r="BE344" i="4" s="1"/>
  <c r="BJ97" i="4"/>
  <c r="BJ344" i="4" s="1"/>
  <c r="AD97" i="4"/>
  <c r="AD344" i="4" s="1"/>
  <c r="AY97" i="4"/>
  <c r="AY344" i="4" s="1"/>
  <c r="AK97" i="4"/>
  <c r="AK344" i="4" s="1"/>
  <c r="BF97" i="4"/>
  <c r="BF344" i="4" s="1"/>
  <c r="Z97" i="4"/>
  <c r="Z344" i="4" s="1"/>
  <c r="AQ97" i="4"/>
  <c r="AQ344" i="4" s="1"/>
  <c r="AC97" i="4"/>
  <c r="AC344" i="4" s="1"/>
  <c r="BL97" i="4"/>
  <c r="BL344" i="4" s="1"/>
  <c r="AF97" i="4"/>
  <c r="AF344" i="4" s="1"/>
  <c r="BC97" i="4"/>
  <c r="BC344" i="4" s="1"/>
  <c r="AO97" i="4"/>
  <c r="AO344" i="4" s="1"/>
  <c r="BB97" i="4"/>
  <c r="BB344" i="4" s="1"/>
  <c r="V97" i="4"/>
  <c r="AI97" i="4"/>
  <c r="AI344" i="4" s="1"/>
  <c r="U97" i="4"/>
  <c r="AZ97" i="4"/>
  <c r="T97" i="4"/>
  <c r="T344" i="4" s="1"/>
  <c r="AE97" i="4"/>
  <c r="AE344" i="4" s="1"/>
  <c r="BN97" i="4"/>
  <c r="AH97" i="4"/>
  <c r="AH344" i="4" s="1"/>
  <c r="BG97" i="4"/>
  <c r="BG344" i="4" s="1"/>
  <c r="AS97" i="4"/>
  <c r="AS344" i="4" s="1"/>
  <c r="BD97" i="4"/>
  <c r="BD344" i="4" s="1"/>
  <c r="X97" i="4"/>
  <c r="X344" i="4" s="1"/>
  <c r="AM97" i="4"/>
  <c r="AM344" i="4" s="1"/>
  <c r="Y97" i="4"/>
  <c r="Y344" i="4" s="1"/>
  <c r="AT97" i="4"/>
  <c r="AT344" i="4" s="1"/>
  <c r="EA97" i="4"/>
  <c r="S97" i="4"/>
  <c r="P98" i="4"/>
  <c r="EE97" i="4" s="1"/>
  <c r="DS98" i="4"/>
  <c r="BI99" i="4"/>
  <c r="BI346" i="4" s="1"/>
  <c r="DS99" i="4"/>
  <c r="AP99" i="4"/>
  <c r="AP346" i="4" s="1"/>
  <c r="AG99" i="4"/>
  <c r="AG346" i="4" s="1"/>
  <c r="AU99" i="4"/>
  <c r="AU346" i="4" s="1"/>
  <c r="AB99" i="4"/>
  <c r="AB346" i="4" s="1"/>
  <c r="AK99" i="4"/>
  <c r="AK346" i="4" s="1"/>
  <c r="AY99" i="4"/>
  <c r="AY346" i="4" s="1"/>
  <c r="AD99" i="4"/>
  <c r="AD346" i="4" s="1"/>
  <c r="BJ99" i="4"/>
  <c r="BJ346" i="4" s="1"/>
  <c r="BE99" i="4"/>
  <c r="BE346" i="4" s="1"/>
  <c r="DO99" i="4"/>
  <c r="DN99" i="4" s="1"/>
  <c r="AN99" i="4"/>
  <c r="AN346" i="4" s="1"/>
  <c r="EB99" i="4"/>
  <c r="AA99" i="4"/>
  <c r="AA346" i="4" s="1"/>
  <c r="EF99" i="4"/>
  <c r="AX99" i="4"/>
  <c r="AX346" i="4" s="1"/>
  <c r="I100" i="4"/>
  <c r="Q100" i="4" s="1"/>
  <c r="O100" i="4"/>
  <c r="H101" i="4"/>
  <c r="N101" i="4"/>
  <c r="H102" i="4"/>
  <c r="N102" i="4"/>
  <c r="G103" i="4"/>
  <c r="M103" i="4"/>
  <c r="F104" i="4"/>
  <c r="K104" i="4"/>
  <c r="D105" i="4"/>
  <c r="DR105" i="4" s="1"/>
  <c r="AP98" i="4" l="1"/>
  <c r="BI98" i="4"/>
  <c r="BI345" i="4" s="1"/>
  <c r="AT343" i="4"/>
  <c r="T343" i="4"/>
  <c r="AF343" i="4"/>
  <c r="AK342" i="4"/>
  <c r="AK343" i="4"/>
  <c r="BE342" i="4"/>
  <c r="BE343" i="4"/>
  <c r="AA343" i="4"/>
  <c r="AP345" i="4"/>
  <c r="X343" i="4"/>
  <c r="X342" i="4"/>
  <c r="AS343" i="4"/>
  <c r="AE342" i="4"/>
  <c r="AE343" i="4"/>
  <c r="BL343" i="4"/>
  <c r="AQ342" i="4"/>
  <c r="AQ343" i="4"/>
  <c r="BA342" i="4"/>
  <c r="BA343" i="4"/>
  <c r="AR343" i="4"/>
  <c r="AR342" i="4"/>
  <c r="AP344" i="4"/>
  <c r="DL97" i="4"/>
  <c r="BS97" i="4"/>
  <c r="BT97" i="4"/>
  <c r="CS97" i="4"/>
  <c r="CR96" i="4"/>
  <c r="CR95" i="4" s="1"/>
  <c r="CR94" i="4" s="1"/>
  <c r="CR93" i="4" s="1"/>
  <c r="CR92" i="4" s="1"/>
  <c r="CR91" i="4" s="1"/>
  <c r="CR90" i="4" s="1"/>
  <c r="CR89" i="4" s="1"/>
  <c r="CR88" i="4" s="1"/>
  <c r="CR87" i="4" s="1"/>
  <c r="CR86" i="4" s="1"/>
  <c r="CR85" i="4" s="1"/>
  <c r="CR84" i="4" s="1"/>
  <c r="CR83" i="4" s="1"/>
  <c r="CR82" i="4" s="1"/>
  <c r="CR81" i="4" s="1"/>
  <c r="CR80" i="4" s="1"/>
  <c r="CR79" i="4" s="1"/>
  <c r="CR78" i="4" s="1"/>
  <c r="CR77" i="4" s="1"/>
  <c r="CR76" i="4" s="1"/>
  <c r="CR75" i="4" s="1"/>
  <c r="CR74" i="4" s="1"/>
  <c r="CD96" i="4"/>
  <c r="CD95" i="4" s="1"/>
  <c r="CD94" i="4" s="1"/>
  <c r="CD93" i="4" s="1"/>
  <c r="CD92" i="4" s="1"/>
  <c r="BY96" i="4"/>
  <c r="BY95" i="4" s="1"/>
  <c r="BY94" i="4" s="1"/>
  <c r="BY93" i="4" s="1"/>
  <c r="CN98" i="4"/>
  <c r="CX97" i="4"/>
  <c r="BV96" i="4"/>
  <c r="CQ96" i="4"/>
  <c r="CQ95" i="4" s="1"/>
  <c r="CQ94" i="4" s="1"/>
  <c r="CQ93" i="4" s="1"/>
  <c r="DJ96" i="4"/>
  <c r="DJ95" i="4" s="1"/>
  <c r="DJ94" i="4" s="1"/>
  <c r="DJ93" i="4" s="1"/>
  <c r="DJ92" i="4" s="1"/>
  <c r="DJ91" i="4" s="1"/>
  <c r="DJ90" i="4" s="1"/>
  <c r="CN97" i="4"/>
  <c r="CN96" i="4" s="1"/>
  <c r="CN95" i="4" s="1"/>
  <c r="DP96" i="4"/>
  <c r="DQ96" i="4" s="1"/>
  <c r="DP95" i="4"/>
  <c r="DQ95" i="4" s="1"/>
  <c r="BH99" i="4"/>
  <c r="BH346" i="4" s="1"/>
  <c r="AZ99" i="4"/>
  <c r="T99" i="4"/>
  <c r="T346" i="4" s="1"/>
  <c r="AE99" i="4"/>
  <c r="AE346" i="4" s="1"/>
  <c r="BL99" i="4"/>
  <c r="AF99" i="4"/>
  <c r="AF346" i="4" s="1"/>
  <c r="BC99" i="4"/>
  <c r="BC346" i="4" s="1"/>
  <c r="AO99" i="4"/>
  <c r="AO346" i="4" s="1"/>
  <c r="BB99" i="4"/>
  <c r="BB346" i="4" s="1"/>
  <c r="V99" i="4"/>
  <c r="V346" i="4" s="1"/>
  <c r="AI99" i="4"/>
  <c r="AI346" i="4" s="1"/>
  <c r="U99" i="4"/>
  <c r="U346" i="4" s="1"/>
  <c r="DT99" i="4"/>
  <c r="AJ99" i="4"/>
  <c r="AJ346" i="4" s="1"/>
  <c r="BK99" i="4"/>
  <c r="BK346" i="4" s="1"/>
  <c r="AW99" i="4"/>
  <c r="AW346" i="4" s="1"/>
  <c r="EC99" i="4"/>
  <c r="DZ99" i="4"/>
  <c r="BO99" i="4"/>
  <c r="BO346" i="4" s="1"/>
  <c r="E105" i="4"/>
  <c r="L105" i="4" s="1"/>
  <c r="BN99" i="4"/>
  <c r="AH99" i="4"/>
  <c r="AH346" i="4" s="1"/>
  <c r="BG99" i="4"/>
  <c r="BG346" i="4" s="1"/>
  <c r="AS99" i="4"/>
  <c r="AS346" i="4" s="1"/>
  <c r="BD99" i="4"/>
  <c r="BD346" i="4" s="1"/>
  <c r="X99" i="4"/>
  <c r="X346" i="4" s="1"/>
  <c r="AM99" i="4"/>
  <c r="AM346" i="4" s="1"/>
  <c r="Y99" i="4"/>
  <c r="Y346" i="4" s="1"/>
  <c r="AT99" i="4"/>
  <c r="EA99" i="4"/>
  <c r="S99" i="4"/>
  <c r="S346" i="4" s="1"/>
  <c r="AR99" i="4"/>
  <c r="AR346" i="4" s="1"/>
  <c r="DY99" i="4"/>
  <c r="BM99" i="4"/>
  <c r="BM346" i="4" s="1"/>
  <c r="BF99" i="4"/>
  <c r="Z99" i="4"/>
  <c r="AQ99" i="4"/>
  <c r="AQ346" i="4" s="1"/>
  <c r="AC99" i="4"/>
  <c r="AV99" i="4"/>
  <c r="AV346" i="4" s="1"/>
  <c r="W99" i="4"/>
  <c r="W346" i="4" s="1"/>
  <c r="AL99" i="4"/>
  <c r="AL346" i="4" s="1"/>
  <c r="BA99" i="4"/>
  <c r="BA346" i="4" s="1"/>
  <c r="DV96" i="4"/>
  <c r="DL96" i="4"/>
  <c r="DL95" i="4" s="1"/>
  <c r="DL94" i="4" s="1"/>
  <c r="DL93" i="4" s="1"/>
  <c r="DW96" i="4"/>
  <c r="BR96" i="4"/>
  <c r="BR95" i="4" s="1"/>
  <c r="BR94" i="4" s="1"/>
  <c r="BR93" i="4" s="1"/>
  <c r="BR92" i="4" s="1"/>
  <c r="BR91" i="4" s="1"/>
  <c r="BS96" i="4"/>
  <c r="BS95" i="4" s="1"/>
  <c r="BT96" i="4"/>
  <c r="BT95" i="4" s="1"/>
  <c r="BT94" i="4" s="1"/>
  <c r="BT93" i="4" s="1"/>
  <c r="BT92" i="4" s="1"/>
  <c r="BT91" i="4" s="1"/>
  <c r="BT90" i="4" s="1"/>
  <c r="BT89" i="4" s="1"/>
  <c r="BT88" i="4" s="1"/>
  <c r="BT87" i="4" s="1"/>
  <c r="BT86" i="4" s="1"/>
  <c r="BT85" i="4" s="1"/>
  <c r="BT84" i="4" s="1"/>
  <c r="BT83" i="4" s="1"/>
  <c r="CS96" i="4"/>
  <c r="CS95" i="4" s="1"/>
  <c r="CS94" i="4" s="1"/>
  <c r="CS93" i="4" s="1"/>
  <c r="CS92" i="4" s="1"/>
  <c r="CS91" i="4" s="1"/>
  <c r="CS90" i="4" s="1"/>
  <c r="CS89" i="4" s="1"/>
  <c r="CS88" i="4" s="1"/>
  <c r="CS87" i="4" s="1"/>
  <c r="CS86" i="4" s="1"/>
  <c r="CS85" i="4" s="1"/>
  <c r="CS84" i="4" s="1"/>
  <c r="CS83" i="4" s="1"/>
  <c r="CS82" i="4" s="1"/>
  <c r="CS81" i="4" s="1"/>
  <c r="CS80" i="4" s="1"/>
  <c r="CS79" i="4" s="1"/>
  <c r="CS78" i="4" s="1"/>
  <c r="CS77" i="4" s="1"/>
  <c r="CS76" i="4" s="1"/>
  <c r="CS75" i="4" s="1"/>
  <c r="CS74" i="4" s="1"/>
  <c r="CS73" i="4" s="1"/>
  <c r="CS72" i="4" s="1"/>
  <c r="CS71" i="4" s="1"/>
  <c r="CS70" i="4" s="1"/>
  <c r="CS69" i="4" s="1"/>
  <c r="CX96" i="4"/>
  <c r="CX95" i="4" s="1"/>
  <c r="CX94" i="4" s="1"/>
  <c r="CX93" i="4" s="1"/>
  <c r="CX92" i="4" s="1"/>
  <c r="CX91" i="4" s="1"/>
  <c r="B96" i="4"/>
  <c r="BQ97" i="4"/>
  <c r="BQ96" i="4" s="1"/>
  <c r="BQ95" i="4" s="1"/>
  <c r="BQ94" i="4" s="1"/>
  <c r="BQ93" i="4" s="1"/>
  <c r="BQ92" i="4" s="1"/>
  <c r="BQ91" i="4" s="1"/>
  <c r="BQ90" i="4" s="1"/>
  <c r="BQ89" i="4" s="1"/>
  <c r="BQ88" i="4" s="1"/>
  <c r="DV97" i="4"/>
  <c r="DW97" i="4"/>
  <c r="B97" i="4"/>
  <c r="BH98" i="4"/>
  <c r="BH345" i="4" s="1"/>
  <c r="AR98" i="4"/>
  <c r="AR345" i="4" s="1"/>
  <c r="AB98" i="4"/>
  <c r="AB345" i="4" s="1"/>
  <c r="DY98" i="4"/>
  <c r="AU98" i="4"/>
  <c r="AU345" i="4" s="1"/>
  <c r="BM98" i="4"/>
  <c r="BM345" i="4" s="1"/>
  <c r="AG98" i="4"/>
  <c r="AG345" i="4" s="1"/>
  <c r="AV98" i="4"/>
  <c r="AV345" i="4" s="1"/>
  <c r="EC98" i="4"/>
  <c r="W98" i="4"/>
  <c r="W345" i="4" s="1"/>
  <c r="DZ98" i="4"/>
  <c r="AL98" i="4"/>
  <c r="AL345" i="4" s="1"/>
  <c r="BO98" i="4"/>
  <c r="BO345" i="4" s="1"/>
  <c r="BA98" i="4"/>
  <c r="BA345" i="4" s="1"/>
  <c r="DT98" i="4"/>
  <c r="AJ98" i="4"/>
  <c r="AJ345" i="4" s="1"/>
  <c r="BK98" i="4"/>
  <c r="BK345" i="4" s="1"/>
  <c r="AW98" i="4"/>
  <c r="AW345" i="4" s="1"/>
  <c r="AX98" i="4"/>
  <c r="AX345" i="4" s="1"/>
  <c r="EF98" i="4"/>
  <c r="AA98" i="4"/>
  <c r="AA345" i="4" s="1"/>
  <c r="EB98" i="4"/>
  <c r="AN98" i="4"/>
  <c r="AN345" i="4" s="1"/>
  <c r="DO98" i="4"/>
  <c r="BE98" i="4"/>
  <c r="BE345" i="4" s="1"/>
  <c r="BJ98" i="4"/>
  <c r="BJ345" i="4" s="1"/>
  <c r="AD98" i="4"/>
  <c r="AD345" i="4" s="1"/>
  <c r="AY98" i="4"/>
  <c r="AY345" i="4" s="1"/>
  <c r="AK98" i="4"/>
  <c r="AK345" i="4" s="1"/>
  <c r="BF98" i="4"/>
  <c r="BF345" i="4" s="1"/>
  <c r="Z98" i="4"/>
  <c r="Z345" i="4" s="1"/>
  <c r="AQ98" i="4"/>
  <c r="AQ345" i="4" s="1"/>
  <c r="AC98" i="4"/>
  <c r="AC345" i="4" s="1"/>
  <c r="BL98" i="4"/>
  <c r="BL345" i="4" s="1"/>
  <c r="AF98" i="4"/>
  <c r="AF345" i="4" s="1"/>
  <c r="BC98" i="4"/>
  <c r="BC345" i="4" s="1"/>
  <c r="AO98" i="4"/>
  <c r="AO345" i="4" s="1"/>
  <c r="BB98" i="4"/>
  <c r="BB345" i="4" s="1"/>
  <c r="V98" i="4"/>
  <c r="V345" i="4" s="1"/>
  <c r="AI98" i="4"/>
  <c r="AI345" i="4" s="1"/>
  <c r="U98" i="4"/>
  <c r="U345" i="4" s="1"/>
  <c r="AZ98" i="4"/>
  <c r="AZ345" i="4" s="1"/>
  <c r="T98" i="4"/>
  <c r="T345" i="4" s="1"/>
  <c r="AE98" i="4"/>
  <c r="AE345" i="4" s="1"/>
  <c r="BN98" i="4"/>
  <c r="AH98" i="4"/>
  <c r="AH345" i="4" s="1"/>
  <c r="BG98" i="4"/>
  <c r="BG345" i="4" s="1"/>
  <c r="AS98" i="4"/>
  <c r="BD98" i="4"/>
  <c r="BD345" i="4" s="1"/>
  <c r="X98" i="4"/>
  <c r="AM98" i="4"/>
  <c r="AM345" i="4" s="1"/>
  <c r="Y98" i="4"/>
  <c r="Y345" i="4" s="1"/>
  <c r="AT98" i="4"/>
  <c r="AT345" i="4" s="1"/>
  <c r="EA98" i="4"/>
  <c r="S98" i="4"/>
  <c r="S345" i="4" s="1"/>
  <c r="EE98" i="4"/>
  <c r="P100" i="4"/>
  <c r="EE99" i="4" s="1"/>
  <c r="I101" i="4"/>
  <c r="Q101" i="4" s="1"/>
  <c r="O101" i="4"/>
  <c r="I102" i="4"/>
  <c r="Q102" i="4" s="1"/>
  <c r="O102" i="4"/>
  <c r="H103" i="4"/>
  <c r="N103" i="4"/>
  <c r="G104" i="4"/>
  <c r="M104" i="4"/>
  <c r="F105" i="4"/>
  <c r="K105" i="4"/>
  <c r="D106" i="4"/>
  <c r="DR106" i="4" s="1"/>
  <c r="B99" i="4" l="1"/>
  <c r="DP98" i="4"/>
  <c r="DQ98" i="4" s="1"/>
  <c r="DN98" i="4"/>
  <c r="BN345" i="4"/>
  <c r="X345" i="4"/>
  <c r="AS345" i="4"/>
  <c r="V344" i="4"/>
  <c r="BN344" i="4"/>
  <c r="AZ344" i="4"/>
  <c r="AU344" i="4"/>
  <c r="U344" i="4"/>
  <c r="S344" i="4"/>
  <c r="DL98" i="4"/>
  <c r="BY98" i="4"/>
  <c r="BY97" i="4" s="1"/>
  <c r="CE98" i="4"/>
  <c r="CE97" i="4" s="1"/>
  <c r="CE96" i="4" s="1"/>
  <c r="CE95" i="4" s="1"/>
  <c r="CE94" i="4" s="1"/>
  <c r="CE93" i="4" s="1"/>
  <c r="CE92" i="4" s="1"/>
  <c r="CE91" i="4" s="1"/>
  <c r="CA99" i="4"/>
  <c r="CA98" i="4" s="1"/>
  <c r="CA97" i="4" s="1"/>
  <c r="CA96" i="4" s="1"/>
  <c r="CA95" i="4" s="1"/>
  <c r="CA94" i="4" s="1"/>
  <c r="CA93" i="4" s="1"/>
  <c r="CA92" i="4" s="1"/>
  <c r="CA91" i="4" s="1"/>
  <c r="CA90" i="4" s="1"/>
  <c r="CA89" i="4" s="1"/>
  <c r="CA88" i="4" s="1"/>
  <c r="BX99" i="4"/>
  <c r="BX98" i="4" s="1"/>
  <c r="BX97" i="4" s="1"/>
  <c r="BX96" i="4" s="1"/>
  <c r="BX95" i="4" s="1"/>
  <c r="BX94" i="4" s="1"/>
  <c r="BX93" i="4" s="1"/>
  <c r="BX92" i="4" s="1"/>
  <c r="BX91" i="4" s="1"/>
  <c r="BX90" i="4" s="1"/>
  <c r="CX99" i="4"/>
  <c r="CX98" i="4" s="1"/>
  <c r="BV98" i="4"/>
  <c r="BV97" i="4" s="1"/>
  <c r="CQ98" i="4"/>
  <c r="CQ97" i="4" s="1"/>
  <c r="DA98" i="4"/>
  <c r="DA97" i="4" s="1"/>
  <c r="DA96" i="4" s="1"/>
  <c r="DA95" i="4" s="1"/>
  <c r="DA94" i="4" s="1"/>
  <c r="DA93" i="4" s="1"/>
  <c r="DA92" i="4" s="1"/>
  <c r="DA91" i="4" s="1"/>
  <c r="DA90" i="4" s="1"/>
  <c r="DA89" i="4" s="1"/>
  <c r="DA88" i="4" s="1"/>
  <c r="DA87" i="4" s="1"/>
  <c r="DA86" i="4" s="1"/>
  <c r="DA85" i="4" s="1"/>
  <c r="DA84" i="4" s="1"/>
  <c r="DA83" i="4" s="1"/>
  <c r="DA82" i="4" s="1"/>
  <c r="DA81" i="4" s="1"/>
  <c r="DD99" i="4"/>
  <c r="DD98" i="4" s="1"/>
  <c r="DD97" i="4" s="1"/>
  <c r="DD96" i="4" s="1"/>
  <c r="DD95" i="4" s="1"/>
  <c r="DD94" i="4" s="1"/>
  <c r="CR99" i="4"/>
  <c r="CR98" i="4" s="1"/>
  <c r="CR97" i="4" s="1"/>
  <c r="DL99" i="4"/>
  <c r="DJ99" i="4"/>
  <c r="DJ98" i="4" s="1"/>
  <c r="DJ97" i="4" s="1"/>
  <c r="E106" i="4"/>
  <c r="L106" i="4" s="1"/>
  <c r="DW99" i="4"/>
  <c r="DV99" i="4"/>
  <c r="P102" i="4"/>
  <c r="DS102" i="4" s="1"/>
  <c r="DP97" i="4"/>
  <c r="DQ97" i="4" s="1"/>
  <c r="DV98" i="4"/>
  <c r="DW98" i="4"/>
  <c r="B98" i="4"/>
  <c r="BH100" i="4"/>
  <c r="BH347" i="4" s="1"/>
  <c r="AR100" i="4"/>
  <c r="CP100" i="4" s="1"/>
  <c r="CP99" i="4" s="1"/>
  <c r="CP98" i="4" s="1"/>
  <c r="CP97" i="4" s="1"/>
  <c r="CP96" i="4" s="1"/>
  <c r="AB100" i="4"/>
  <c r="AB347" i="4" s="1"/>
  <c r="DY100" i="4"/>
  <c r="AU100" i="4"/>
  <c r="AU347" i="4" s="1"/>
  <c r="BM100" i="4"/>
  <c r="BM347" i="4" s="1"/>
  <c r="AG100" i="4"/>
  <c r="AG347" i="4" s="1"/>
  <c r="EC100" i="4"/>
  <c r="W100" i="4"/>
  <c r="W347" i="4" s="1"/>
  <c r="BO100" i="4"/>
  <c r="BO347" i="4" s="1"/>
  <c r="EB100" i="4"/>
  <c r="AN100" i="4"/>
  <c r="AN347" i="4" s="1"/>
  <c r="DO100" i="4"/>
  <c r="DN100" i="4" s="1"/>
  <c r="BE100" i="4"/>
  <c r="BE347" i="4" s="1"/>
  <c r="BJ100" i="4"/>
  <c r="BJ347" i="4" s="1"/>
  <c r="AD100" i="4"/>
  <c r="AD347" i="4" s="1"/>
  <c r="AY100" i="4"/>
  <c r="AY347" i="4" s="1"/>
  <c r="AK100" i="4"/>
  <c r="AK347" i="4" s="1"/>
  <c r="AP100" i="4"/>
  <c r="AP347" i="4" s="1"/>
  <c r="DS100" i="4"/>
  <c r="BI100" i="4"/>
  <c r="BI347" i="4" s="1"/>
  <c r="AV100" i="4"/>
  <c r="CT100" i="4" s="1"/>
  <c r="CT99" i="4" s="1"/>
  <c r="CT98" i="4" s="1"/>
  <c r="CT97" i="4" s="1"/>
  <c r="CT96" i="4" s="1"/>
  <c r="CT95" i="4" s="1"/>
  <c r="DZ100" i="4"/>
  <c r="AL100" i="4"/>
  <c r="AL347" i="4" s="1"/>
  <c r="BA100" i="4"/>
  <c r="BA347" i="4" s="1"/>
  <c r="DT100" i="4"/>
  <c r="AJ100" i="4"/>
  <c r="AJ347" i="4" s="1"/>
  <c r="BK100" i="4"/>
  <c r="DI100" i="4" s="1"/>
  <c r="DI99" i="4" s="1"/>
  <c r="DI98" i="4" s="1"/>
  <c r="DI97" i="4" s="1"/>
  <c r="DI96" i="4" s="1"/>
  <c r="DI95" i="4" s="1"/>
  <c r="DI94" i="4" s="1"/>
  <c r="DI93" i="4" s="1"/>
  <c r="DI92" i="4" s="1"/>
  <c r="DI91" i="4" s="1"/>
  <c r="DI90" i="4" s="1"/>
  <c r="DI89" i="4" s="1"/>
  <c r="DI88" i="4" s="1"/>
  <c r="DI87" i="4" s="1"/>
  <c r="DI86" i="4" s="1"/>
  <c r="DI85" i="4" s="1"/>
  <c r="DI84" i="4" s="1"/>
  <c r="DI83" i="4" s="1"/>
  <c r="DI82" i="4" s="1"/>
  <c r="DI81" i="4" s="1"/>
  <c r="DI80" i="4" s="1"/>
  <c r="DI79" i="4" s="1"/>
  <c r="DI78" i="4" s="1"/>
  <c r="DI77" i="4" s="1"/>
  <c r="DI76" i="4" s="1"/>
  <c r="DI75" i="4" s="1"/>
  <c r="DI74" i="4" s="1"/>
  <c r="DI73" i="4" s="1"/>
  <c r="DI72" i="4" s="1"/>
  <c r="DI71" i="4" s="1"/>
  <c r="DI70" i="4" s="1"/>
  <c r="DI69" i="4" s="1"/>
  <c r="DI68" i="4" s="1"/>
  <c r="DI67" i="4" s="1"/>
  <c r="DI66" i="4" s="1"/>
  <c r="DI65" i="4" s="1"/>
  <c r="AW100" i="4"/>
  <c r="CU100" i="4" s="1"/>
  <c r="CU99" i="4" s="1"/>
  <c r="CU98" i="4" s="1"/>
  <c r="CU97" i="4" s="1"/>
  <c r="CU96" i="4" s="1"/>
  <c r="CU95" i="4" s="1"/>
  <c r="CU94" i="4" s="1"/>
  <c r="AX100" i="4"/>
  <c r="AX347" i="4" s="1"/>
  <c r="EF100" i="4"/>
  <c r="AA100" i="4"/>
  <c r="AA347" i="4" s="1"/>
  <c r="BF100" i="4"/>
  <c r="BF347" i="4" s="1"/>
  <c r="Z100" i="4"/>
  <c r="Z347" i="4" s="1"/>
  <c r="AQ100" i="4"/>
  <c r="AQ347" i="4" s="1"/>
  <c r="AC100" i="4"/>
  <c r="AC347" i="4" s="1"/>
  <c r="BL100" i="4"/>
  <c r="BL347" i="4" s="1"/>
  <c r="AF100" i="4"/>
  <c r="CD100" i="4" s="1"/>
  <c r="CD99" i="4" s="1"/>
  <c r="CD98" i="4" s="1"/>
  <c r="CD97" i="4" s="1"/>
  <c r="BC100" i="4"/>
  <c r="BC347" i="4" s="1"/>
  <c r="AO100" i="4"/>
  <c r="AO347" i="4" s="1"/>
  <c r="BB100" i="4"/>
  <c r="BB347" i="4" s="1"/>
  <c r="V100" i="4"/>
  <c r="V347" i="4" s="1"/>
  <c r="AI100" i="4"/>
  <c r="CG100" i="4" s="1"/>
  <c r="CG99" i="4" s="1"/>
  <c r="CG98" i="4" s="1"/>
  <c r="CG97" i="4" s="1"/>
  <c r="CG96" i="4" s="1"/>
  <c r="CG95" i="4" s="1"/>
  <c r="CG94" i="4" s="1"/>
  <c r="CG93" i="4" s="1"/>
  <c r="CG92" i="4" s="1"/>
  <c r="CG91" i="4" s="1"/>
  <c r="CG90" i="4" s="1"/>
  <c r="CG89" i="4" s="1"/>
  <c r="CG88" i="4" s="1"/>
  <c r="CG87" i="4" s="1"/>
  <c r="CG86" i="4" s="1"/>
  <c r="U100" i="4"/>
  <c r="U347" i="4" s="1"/>
  <c r="AZ100" i="4"/>
  <c r="AZ347" i="4" s="1"/>
  <c r="T100" i="4"/>
  <c r="T347" i="4" s="1"/>
  <c r="AE100" i="4"/>
  <c r="AE347" i="4" s="1"/>
  <c r="BN100" i="4"/>
  <c r="BN347" i="4" s="1"/>
  <c r="AH100" i="4"/>
  <c r="AH347" i="4" s="1"/>
  <c r="BG100" i="4"/>
  <c r="DE100" i="4" s="1"/>
  <c r="DE99" i="4" s="1"/>
  <c r="DE98" i="4" s="1"/>
  <c r="DE97" i="4" s="1"/>
  <c r="DE96" i="4" s="1"/>
  <c r="DE95" i="4" s="1"/>
  <c r="DE94" i="4" s="1"/>
  <c r="AS100" i="4"/>
  <c r="AS347" i="4" s="1"/>
  <c r="BD100" i="4"/>
  <c r="BD347" i="4" s="1"/>
  <c r="X100" i="4"/>
  <c r="X347" i="4" s="1"/>
  <c r="AM100" i="4"/>
  <c r="AM347" i="4" s="1"/>
  <c r="Y100" i="4"/>
  <c r="Y347" i="4" s="1"/>
  <c r="AT100" i="4"/>
  <c r="AT347" i="4" s="1"/>
  <c r="EA100" i="4"/>
  <c r="S100" i="4"/>
  <c r="S347" i="4" s="1"/>
  <c r="P101" i="4"/>
  <c r="EE100" i="4" s="1"/>
  <c r="I103" i="4"/>
  <c r="Q103" i="4" s="1"/>
  <c r="O103" i="4"/>
  <c r="H104" i="4"/>
  <c r="N104" i="4"/>
  <c r="G105" i="4"/>
  <c r="M105" i="4"/>
  <c r="F106" i="4"/>
  <c r="K106" i="4"/>
  <c r="AU24" i="15"/>
  <c r="AV24" i="15"/>
  <c r="AW24" i="15"/>
  <c r="AX24" i="15"/>
  <c r="AY24" i="15"/>
  <c r="AZ24" i="15"/>
  <c r="BA24" i="15"/>
  <c r="BB24" i="15"/>
  <c r="BC24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CM24" i="15"/>
  <c r="CN24" i="15"/>
  <c r="CO24" i="15"/>
  <c r="CP24" i="15"/>
  <c r="AT24" i="15"/>
  <c r="CJ23" i="15"/>
  <c r="BC20" i="15" s="1"/>
  <c r="CK23" i="15"/>
  <c r="BD20" i="15" s="1"/>
  <c r="CL23" i="15"/>
  <c r="BE20" i="15" s="1"/>
  <c r="CM23" i="15"/>
  <c r="BF20" i="15" s="1"/>
  <c r="CN23" i="15"/>
  <c r="BG20" i="15" s="1"/>
  <c r="CO23" i="15"/>
  <c r="BH20" i="15" s="1"/>
  <c r="CP23" i="15"/>
  <c r="BI20" i="15" s="1"/>
  <c r="AU23" i="15"/>
  <c r="BD14" i="15" s="1"/>
  <c r="AV23" i="15"/>
  <c r="BE14" i="15" s="1"/>
  <c r="AW23" i="15"/>
  <c r="BF14" i="15" s="1"/>
  <c r="AX23" i="15"/>
  <c r="BG14" i="15" s="1"/>
  <c r="AY23" i="15"/>
  <c r="BH14" i="15" s="1"/>
  <c r="AZ23" i="15"/>
  <c r="BI14" i="15" s="1"/>
  <c r="BA23" i="15"/>
  <c r="BC15" i="15" s="1"/>
  <c r="BB23" i="15"/>
  <c r="BD15" i="15" s="1"/>
  <c r="BC23" i="15"/>
  <c r="BE15" i="15" s="1"/>
  <c r="BD23" i="15"/>
  <c r="BF15" i="15" s="1"/>
  <c r="BE23" i="15"/>
  <c r="BG15" i="15" s="1"/>
  <c r="BF23" i="15"/>
  <c r="BH15" i="15" s="1"/>
  <c r="BG23" i="15"/>
  <c r="BI15" i="15" s="1"/>
  <c r="BH23" i="15"/>
  <c r="BC16" i="15" s="1"/>
  <c r="BI23" i="15"/>
  <c r="BD16" i="15" s="1"/>
  <c r="BJ23" i="15"/>
  <c r="BE16" i="15" s="1"/>
  <c r="BK23" i="15"/>
  <c r="BF16" i="15" s="1"/>
  <c r="BL23" i="15"/>
  <c r="BG16" i="15" s="1"/>
  <c r="BM23" i="15"/>
  <c r="BH16" i="15" s="1"/>
  <c r="BN23" i="15"/>
  <c r="BI16" i="15" s="1"/>
  <c r="BO23" i="15"/>
  <c r="BC17" i="15" s="1"/>
  <c r="BP23" i="15"/>
  <c r="BD17" i="15" s="1"/>
  <c r="BQ23" i="15"/>
  <c r="BE17" i="15" s="1"/>
  <c r="BR23" i="15"/>
  <c r="BF17" i="15" s="1"/>
  <c r="BS23" i="15"/>
  <c r="BG17" i="15" s="1"/>
  <c r="BT23" i="15"/>
  <c r="BH17" i="15" s="1"/>
  <c r="BU23" i="15"/>
  <c r="BI17" i="15" s="1"/>
  <c r="BV23" i="15"/>
  <c r="BC18" i="15" s="1"/>
  <c r="BW23" i="15"/>
  <c r="BD18" i="15" s="1"/>
  <c r="BX23" i="15"/>
  <c r="BE18" i="15" s="1"/>
  <c r="BY23" i="15"/>
  <c r="BF18" i="15" s="1"/>
  <c r="BZ23" i="15"/>
  <c r="BG18" i="15" s="1"/>
  <c r="CA23" i="15"/>
  <c r="BH18" i="15" s="1"/>
  <c r="CB23" i="15"/>
  <c r="BI18" i="15" s="1"/>
  <c r="CC23" i="15"/>
  <c r="BC19" i="15" s="1"/>
  <c r="CD23" i="15"/>
  <c r="BD19" i="15" s="1"/>
  <c r="CE23" i="15"/>
  <c r="BE19" i="15" s="1"/>
  <c r="CF23" i="15"/>
  <c r="BF19" i="15" s="1"/>
  <c r="CG23" i="15"/>
  <c r="BG19" i="15" s="1"/>
  <c r="CH23" i="15"/>
  <c r="BH19" i="15" s="1"/>
  <c r="CI23" i="15"/>
  <c r="BI19" i="15" s="1"/>
  <c r="AT23" i="15"/>
  <c r="D107" i="4"/>
  <c r="DR107" i="4" s="1"/>
  <c r="AA102" i="4" l="1"/>
  <c r="AA349" i="4" s="1"/>
  <c r="BE102" i="4"/>
  <c r="BE349" i="4" s="1"/>
  <c r="AK102" i="4"/>
  <c r="AK349" i="4" s="1"/>
  <c r="AP102" i="4"/>
  <c r="AP349" i="4" s="1"/>
  <c r="AX102" i="4"/>
  <c r="AX349" i="4" s="1"/>
  <c r="AN102" i="4"/>
  <c r="CL102" i="4" s="1"/>
  <c r="AD102" i="4"/>
  <c r="AD349" i="4" s="1"/>
  <c r="AU102" i="4"/>
  <c r="AU349" i="4" s="1"/>
  <c r="BI102" i="4"/>
  <c r="BI349" i="4" s="1"/>
  <c r="Z346" i="4"/>
  <c r="BL346" i="4"/>
  <c r="AT346" i="4"/>
  <c r="AZ346" i="4"/>
  <c r="AC346" i="4"/>
  <c r="BN346" i="4"/>
  <c r="BF346" i="4"/>
  <c r="AZ20" i="15"/>
  <c r="EF102" i="4"/>
  <c r="EB102" i="4"/>
  <c r="DO102" i="4"/>
  <c r="DN102" i="4" s="1"/>
  <c r="BJ102" i="4"/>
  <c r="BJ349" i="4" s="1"/>
  <c r="AY102" i="4"/>
  <c r="AY349" i="4" s="1"/>
  <c r="AB102" i="4"/>
  <c r="AG102" i="4"/>
  <c r="AG349" i="4" s="1"/>
  <c r="DS101" i="4"/>
  <c r="AP101" i="4"/>
  <c r="AP348" i="4" s="1"/>
  <c r="BI101" i="4"/>
  <c r="BI348" i="4" s="1"/>
  <c r="DP99" i="4"/>
  <c r="DQ99" i="4" s="1"/>
  <c r="BH102" i="4"/>
  <c r="BH349" i="4" s="1"/>
  <c r="AZ102" i="4"/>
  <c r="AZ349" i="4" s="1"/>
  <c r="T102" i="4"/>
  <c r="T349" i="4" s="1"/>
  <c r="AE102" i="4"/>
  <c r="AE349" i="4" s="1"/>
  <c r="BL102" i="4"/>
  <c r="BL349" i="4" s="1"/>
  <c r="AF102" i="4"/>
  <c r="AF349" i="4" s="1"/>
  <c r="AO102" i="4"/>
  <c r="AO349" i="4" s="1"/>
  <c r="BB102" i="4"/>
  <c r="BB349" i="4" s="1"/>
  <c r="V102" i="4"/>
  <c r="V349" i="4" s="1"/>
  <c r="U102" i="4"/>
  <c r="DT102" i="4"/>
  <c r="AW102" i="4"/>
  <c r="AW349" i="4" s="1"/>
  <c r="BC102" i="4"/>
  <c r="BC349" i="4" s="1"/>
  <c r="AI102" i="4"/>
  <c r="AI349" i="4" s="1"/>
  <c r="AJ102" i="4"/>
  <c r="BK102" i="4"/>
  <c r="BK349" i="4" s="1"/>
  <c r="EC102" i="4"/>
  <c r="DZ102" i="4"/>
  <c r="BO102" i="4"/>
  <c r="E107" i="4"/>
  <c r="L107" i="4" s="1"/>
  <c r="BN102" i="4"/>
  <c r="AH102" i="4"/>
  <c r="AH349" i="4" s="1"/>
  <c r="BG102" i="4"/>
  <c r="AS102" i="4"/>
  <c r="AS349" i="4" s="1"/>
  <c r="BD102" i="4"/>
  <c r="BD349" i="4" s="1"/>
  <c r="X102" i="4"/>
  <c r="X349" i="4" s="1"/>
  <c r="AM102" i="4"/>
  <c r="AM349" i="4" s="1"/>
  <c r="Y102" i="4"/>
  <c r="Y349" i="4" s="1"/>
  <c r="AT102" i="4"/>
  <c r="AT349" i="4" s="1"/>
  <c r="EA102" i="4"/>
  <c r="S102" i="4"/>
  <c r="S349" i="4" s="1"/>
  <c r="AR102" i="4"/>
  <c r="AR349" i="4" s="1"/>
  <c r="DY102" i="4"/>
  <c r="BM102" i="4"/>
  <c r="BM349" i="4" s="1"/>
  <c r="BF102" i="4"/>
  <c r="BF349" i="4" s="1"/>
  <c r="Z102" i="4"/>
  <c r="Z349" i="4" s="1"/>
  <c r="AQ102" i="4"/>
  <c r="AQ349" i="4" s="1"/>
  <c r="AC102" i="4"/>
  <c r="AC349" i="4" s="1"/>
  <c r="AV102" i="4"/>
  <c r="AV349" i="4" s="1"/>
  <c r="W102" i="4"/>
  <c r="W349" i="4" s="1"/>
  <c r="AL102" i="4"/>
  <c r="AL349" i="4" s="1"/>
  <c r="BA102" i="4"/>
  <c r="BA349" i="4" s="1"/>
  <c r="BC14" i="15"/>
  <c r="AW16" i="15"/>
  <c r="DV100" i="4"/>
  <c r="DW100" i="4"/>
  <c r="B100" i="4"/>
  <c r="AY18" i="15"/>
  <c r="AU14" i="15"/>
  <c r="BH101" i="4"/>
  <c r="BH348" i="4" s="1"/>
  <c r="AR101" i="4"/>
  <c r="AB101" i="4"/>
  <c r="AB348" i="4" s="1"/>
  <c r="DY101" i="4"/>
  <c r="AU101" i="4"/>
  <c r="AU348" i="4" s="1"/>
  <c r="BM101" i="4"/>
  <c r="BM348" i="4" s="1"/>
  <c r="AG101" i="4"/>
  <c r="AG348" i="4" s="1"/>
  <c r="AV101" i="4"/>
  <c r="EC101" i="4"/>
  <c r="W101" i="4"/>
  <c r="W348" i="4" s="1"/>
  <c r="DZ101" i="4"/>
  <c r="AL101" i="4"/>
  <c r="AL348" i="4" s="1"/>
  <c r="BO101" i="4"/>
  <c r="BO348" i="4" s="1"/>
  <c r="BA101" i="4"/>
  <c r="BA348" i="4" s="1"/>
  <c r="DT101" i="4"/>
  <c r="AJ101" i="4"/>
  <c r="AJ348" i="4" s="1"/>
  <c r="BK101" i="4"/>
  <c r="AW101" i="4"/>
  <c r="AX101" i="4"/>
  <c r="AX348" i="4" s="1"/>
  <c r="EF101" i="4"/>
  <c r="AA101" i="4"/>
  <c r="AA348" i="4" s="1"/>
  <c r="EB101" i="4"/>
  <c r="AN101" i="4"/>
  <c r="AN348" i="4" s="1"/>
  <c r="DO101" i="4"/>
  <c r="BE101" i="4"/>
  <c r="BE348" i="4" s="1"/>
  <c r="BJ101" i="4"/>
  <c r="BJ348" i="4" s="1"/>
  <c r="AD101" i="4"/>
  <c r="AD348" i="4" s="1"/>
  <c r="AY101" i="4"/>
  <c r="AY348" i="4" s="1"/>
  <c r="AK101" i="4"/>
  <c r="AK348" i="4" s="1"/>
  <c r="BF101" i="4"/>
  <c r="BF348" i="4" s="1"/>
  <c r="Z101" i="4"/>
  <c r="Z348" i="4" s="1"/>
  <c r="AQ101" i="4"/>
  <c r="AQ348" i="4" s="1"/>
  <c r="AC101" i="4"/>
  <c r="AC348" i="4" s="1"/>
  <c r="BL101" i="4"/>
  <c r="BL348" i="4" s="1"/>
  <c r="AF101" i="4"/>
  <c r="BC101" i="4"/>
  <c r="BC348" i="4" s="1"/>
  <c r="AO101" i="4"/>
  <c r="AO348" i="4" s="1"/>
  <c r="BB101" i="4"/>
  <c r="BB348" i="4" s="1"/>
  <c r="V101" i="4"/>
  <c r="V348" i="4" s="1"/>
  <c r="AI101" i="4"/>
  <c r="U101" i="4"/>
  <c r="U348" i="4" s="1"/>
  <c r="AZ101" i="4"/>
  <c r="AZ348" i="4" s="1"/>
  <c r="T101" i="4"/>
  <c r="AE101" i="4"/>
  <c r="AE348" i="4" s="1"/>
  <c r="BN101" i="4"/>
  <c r="BN348" i="4" s="1"/>
  <c r="AH101" i="4"/>
  <c r="AH348" i="4" s="1"/>
  <c r="BG101" i="4"/>
  <c r="AS101" i="4"/>
  <c r="BD101" i="4"/>
  <c r="X101" i="4"/>
  <c r="X348" i="4" s="1"/>
  <c r="AM101" i="4"/>
  <c r="Y101" i="4"/>
  <c r="Y348" i="4" s="1"/>
  <c r="AT101" i="4"/>
  <c r="EA101" i="4"/>
  <c r="S101" i="4"/>
  <c r="S348" i="4" s="1"/>
  <c r="EE101" i="4"/>
  <c r="AZ19" i="15"/>
  <c r="AX17" i="15"/>
  <c r="AV15" i="15"/>
  <c r="AW20" i="15"/>
  <c r="AV19" i="15"/>
  <c r="AU18" i="15"/>
  <c r="AT17" i="15"/>
  <c r="AZ15" i="15"/>
  <c r="AY14" i="15"/>
  <c r="P103" i="4"/>
  <c r="EE102" i="4" s="1"/>
  <c r="AY20" i="15"/>
  <c r="AU20" i="15"/>
  <c r="AX19" i="15"/>
  <c r="AT19" i="15"/>
  <c r="AW18" i="15"/>
  <c r="AZ17" i="15"/>
  <c r="AV17" i="15"/>
  <c r="AY16" i="15"/>
  <c r="AU16" i="15"/>
  <c r="AX15" i="15"/>
  <c r="AT15" i="15"/>
  <c r="AW14" i="15"/>
  <c r="I104" i="4"/>
  <c r="Q104" i="4" s="1"/>
  <c r="O104" i="4"/>
  <c r="AX20" i="15"/>
  <c r="AV20" i="15"/>
  <c r="AT20" i="15"/>
  <c r="AY19" i="15"/>
  <c r="AW19" i="15"/>
  <c r="AU19" i="15"/>
  <c r="AZ18" i="15"/>
  <c r="AX18" i="15"/>
  <c r="AV18" i="15"/>
  <c r="AT18" i="15"/>
  <c r="AY17" i="15"/>
  <c r="AW17" i="15"/>
  <c r="AU17" i="15"/>
  <c r="AZ16" i="15"/>
  <c r="AX16" i="15"/>
  <c r="AV16" i="15"/>
  <c r="AT16" i="15"/>
  <c r="AY15" i="15"/>
  <c r="AW15" i="15"/>
  <c r="AU15" i="15"/>
  <c r="AZ14" i="15"/>
  <c r="AX14" i="15"/>
  <c r="AV14" i="15"/>
  <c r="H105" i="4"/>
  <c r="N105" i="4"/>
  <c r="AT14" i="15"/>
  <c r="G106" i="4"/>
  <c r="M106" i="4"/>
  <c r="F107" i="4"/>
  <c r="K107" i="4"/>
  <c r="AI38" i="15"/>
  <c r="CE38" i="15"/>
  <c r="AK38" i="15"/>
  <c r="AL38" i="15"/>
  <c r="AM38" i="15"/>
  <c r="AN38" i="15"/>
  <c r="AO38" i="15"/>
  <c r="AP38" i="15"/>
  <c r="AQ38" i="15"/>
  <c r="AR38" i="15"/>
  <c r="AS38" i="15"/>
  <c r="AT38" i="15"/>
  <c r="AU38" i="15"/>
  <c r="AV38" i="15"/>
  <c r="AW38" i="15"/>
  <c r="AX38" i="15"/>
  <c r="AY38" i="15"/>
  <c r="AZ38" i="15"/>
  <c r="BA38" i="15"/>
  <c r="BB38" i="15"/>
  <c r="BC38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AJ38" i="15"/>
  <c r="AG32" i="15"/>
  <c r="AI29" i="15"/>
  <c r="AJ29" i="15"/>
  <c r="AK29" i="15"/>
  <c r="AL29" i="15"/>
  <c r="AM29" i="15"/>
  <c r="AN29" i="15"/>
  <c r="AO29" i="15"/>
  <c r="AP29" i="15"/>
  <c r="AQ29" i="15"/>
  <c r="AR29" i="15"/>
  <c r="AS29" i="15"/>
  <c r="AT29" i="15"/>
  <c r="AU29" i="15"/>
  <c r="AV29" i="15"/>
  <c r="AW29" i="15"/>
  <c r="AX29" i="15"/>
  <c r="AY29" i="15"/>
  <c r="AZ29" i="15"/>
  <c r="BA29" i="15"/>
  <c r="BB29" i="15"/>
  <c r="BC29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AI30" i="15"/>
  <c r="AJ30" i="15"/>
  <c r="AK30" i="15"/>
  <c r="AL30" i="15"/>
  <c r="AM30" i="15"/>
  <c r="AN30" i="15"/>
  <c r="AO30" i="15"/>
  <c r="AP30" i="15"/>
  <c r="AQ30" i="15"/>
  <c r="AR30" i="15"/>
  <c r="AS30" i="15"/>
  <c r="AT30" i="15"/>
  <c r="AU30" i="15"/>
  <c r="AV30" i="15"/>
  <c r="AW30" i="15"/>
  <c r="AX30" i="15"/>
  <c r="AY30" i="15"/>
  <c r="AZ30" i="15"/>
  <c r="BA30" i="15"/>
  <c r="BB30" i="15"/>
  <c r="BC30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AZ28" i="15"/>
  <c r="BA28" i="15"/>
  <c r="BB28" i="15"/>
  <c r="BC28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AJ28" i="15"/>
  <c r="AK28" i="15"/>
  <c r="AL28" i="15"/>
  <c r="AM28" i="15"/>
  <c r="AN28" i="15"/>
  <c r="AO28" i="15"/>
  <c r="AP28" i="15"/>
  <c r="AQ28" i="15"/>
  <c r="AR28" i="15"/>
  <c r="AS28" i="15"/>
  <c r="AT28" i="15"/>
  <c r="AU28" i="15"/>
  <c r="AV28" i="15"/>
  <c r="AW28" i="15"/>
  <c r="AX28" i="15"/>
  <c r="AY28" i="15"/>
  <c r="AI28" i="15"/>
  <c r="AP17" i="15"/>
  <c r="AP18" i="15"/>
  <c r="AP19" i="15"/>
  <c r="AP20" i="15"/>
  <c r="AP21" i="15"/>
  <c r="AP22" i="15"/>
  <c r="AP23" i="15"/>
  <c r="AP24" i="15"/>
  <c r="AP3" i="15"/>
  <c r="AP4" i="15"/>
  <c r="AP5" i="15"/>
  <c r="AP6" i="15"/>
  <c r="AP7" i="15"/>
  <c r="AP8" i="15"/>
  <c r="AP9" i="15"/>
  <c r="AP10" i="15"/>
  <c r="AP11" i="15"/>
  <c r="AP12" i="15"/>
  <c r="AP13" i="15"/>
  <c r="AP14" i="15"/>
  <c r="AP15" i="15"/>
  <c r="AP16" i="15"/>
  <c r="AP1" i="15"/>
  <c r="AH12" i="15"/>
  <c r="AL12" i="15"/>
  <c r="AL9" i="15"/>
  <c r="AH9" i="15"/>
  <c r="AH5" i="15"/>
  <c r="AL5" i="15"/>
  <c r="AL2" i="15"/>
  <c r="AH2" i="15"/>
  <c r="D108" i="4"/>
  <c r="DR108" i="4" s="1"/>
  <c r="AS348" i="4" l="1"/>
  <c r="AT348" i="4"/>
  <c r="AM348" i="4"/>
  <c r="BD348" i="4"/>
  <c r="T348" i="4"/>
  <c r="DP101" i="4"/>
  <c r="DQ101" i="4" s="1"/>
  <c r="DN101" i="4"/>
  <c r="DS103" i="4"/>
  <c r="AI348" i="4"/>
  <c r="AI347" i="4"/>
  <c r="AW348" i="4"/>
  <c r="AW347" i="4"/>
  <c r="AV347" i="4"/>
  <c r="AV348" i="4"/>
  <c r="AR347" i="4"/>
  <c r="AR348" i="4"/>
  <c r="BG348" i="4"/>
  <c r="BG347" i="4"/>
  <c r="AF347" i="4"/>
  <c r="AF348" i="4"/>
  <c r="BK348" i="4"/>
  <c r="BK347" i="4"/>
  <c r="CR101" i="4"/>
  <c r="CR100" i="4" s="1"/>
  <c r="CK101" i="4"/>
  <c r="CK100" i="4" s="1"/>
  <c r="CK99" i="4" s="1"/>
  <c r="CK98" i="4" s="1"/>
  <c r="CK97" i="4" s="1"/>
  <c r="CK96" i="4" s="1"/>
  <c r="CK95" i="4" s="1"/>
  <c r="CK94" i="4" s="1"/>
  <c r="CK93" i="4" s="1"/>
  <c r="CK92" i="4" s="1"/>
  <c r="CK91" i="4" s="1"/>
  <c r="CK90" i="4" s="1"/>
  <c r="DB101" i="4"/>
  <c r="DB100" i="4" s="1"/>
  <c r="DB99" i="4" s="1"/>
  <c r="DB98" i="4" s="1"/>
  <c r="DB97" i="4" s="1"/>
  <c r="DB96" i="4" s="1"/>
  <c r="DB95" i="4" s="1"/>
  <c r="DB94" i="4" s="1"/>
  <c r="DB93" i="4" s="1"/>
  <c r="DB92" i="4" s="1"/>
  <c r="DB91" i="4" s="1"/>
  <c r="DB90" i="4" s="1"/>
  <c r="DB89" i="4" s="1"/>
  <c r="DB88" i="4" s="1"/>
  <c r="DB87" i="4" s="1"/>
  <c r="DB86" i="4" s="1"/>
  <c r="DB85" i="4" s="1"/>
  <c r="CL101" i="4"/>
  <c r="CL100" i="4" s="1"/>
  <c r="CL99" i="4" s="1"/>
  <c r="CL98" i="4" s="1"/>
  <c r="CL97" i="4" s="1"/>
  <c r="CL96" i="4" s="1"/>
  <c r="CL95" i="4" s="1"/>
  <c r="CL94" i="4" s="1"/>
  <c r="CL93" i="4" s="1"/>
  <c r="CL92" i="4" s="1"/>
  <c r="CL91" i="4" s="1"/>
  <c r="CL90" i="4" s="1"/>
  <c r="CL89" i="4" s="1"/>
  <c r="CL88" i="4" s="1"/>
  <c r="CL87" i="4" s="1"/>
  <c r="BS102" i="4"/>
  <c r="BS101" i="4" s="1"/>
  <c r="BS100" i="4" s="1"/>
  <c r="BS99" i="4" s="1"/>
  <c r="BS98" i="4" s="1"/>
  <c r="CQ101" i="4"/>
  <c r="CQ100" i="4" s="1"/>
  <c r="CQ99" i="4" s="1"/>
  <c r="CO101" i="4"/>
  <c r="CO100" i="4" s="1"/>
  <c r="CO99" i="4" s="1"/>
  <c r="CO98" i="4" s="1"/>
  <c r="CO97" i="4" s="1"/>
  <c r="CO96" i="4" s="1"/>
  <c r="CJ101" i="4"/>
  <c r="CJ100" i="4" s="1"/>
  <c r="CJ99" i="4" s="1"/>
  <c r="CJ98" i="4" s="1"/>
  <c r="CJ97" i="4" s="1"/>
  <c r="CJ96" i="4" s="1"/>
  <c r="CJ95" i="4" s="1"/>
  <c r="CJ94" i="4" s="1"/>
  <c r="DE102" i="4"/>
  <c r="DE101" i="4" s="1"/>
  <c r="DL102" i="4"/>
  <c r="DL101" i="4" s="1"/>
  <c r="DL100" i="4" s="1"/>
  <c r="DM102" i="4"/>
  <c r="DM101" i="4" s="1"/>
  <c r="DM100" i="4" s="1"/>
  <c r="DM99" i="4" s="1"/>
  <c r="DM98" i="4" s="1"/>
  <c r="DM97" i="4" s="1"/>
  <c r="DM96" i="4" s="1"/>
  <c r="DM95" i="4" s="1"/>
  <c r="CH102" i="4"/>
  <c r="CH101" i="4" s="1"/>
  <c r="CH100" i="4" s="1"/>
  <c r="CH99" i="4" s="1"/>
  <c r="CH98" i="4" s="1"/>
  <c r="CH97" i="4" s="1"/>
  <c r="CH96" i="4" s="1"/>
  <c r="CH95" i="4" s="1"/>
  <c r="BZ102" i="4"/>
  <c r="BZ101" i="4" s="1"/>
  <c r="BZ100" i="4" s="1"/>
  <c r="BZ99" i="4" s="1"/>
  <c r="BZ98" i="4" s="1"/>
  <c r="BZ97" i="4" s="1"/>
  <c r="BZ96" i="4" s="1"/>
  <c r="BZ95" i="4" s="1"/>
  <c r="BZ94" i="4" s="1"/>
  <c r="BZ93" i="4" s="1"/>
  <c r="BZ92" i="4" s="1"/>
  <c r="BZ91" i="4" s="1"/>
  <c r="BZ90" i="4" s="1"/>
  <c r="BZ89" i="4" s="1"/>
  <c r="BZ88" i="4" s="1"/>
  <c r="BZ87" i="4" s="1"/>
  <c r="BZ86" i="4" s="1"/>
  <c r="BZ85" i="4" s="1"/>
  <c r="P104" i="4"/>
  <c r="DZ104" i="4" s="1"/>
  <c r="AP103" i="4"/>
  <c r="AP350" i="4" s="1"/>
  <c r="BI103" i="4"/>
  <c r="BI350" i="4" s="1"/>
  <c r="B102" i="4"/>
  <c r="DW102" i="4"/>
  <c r="DV102" i="4"/>
  <c r="BO104" i="4"/>
  <c r="BO351" i="4" s="1"/>
  <c r="BH104" i="4"/>
  <c r="BH351" i="4" s="1"/>
  <c r="E108" i="4"/>
  <c r="L108" i="4" s="1"/>
  <c r="AW104" i="4"/>
  <c r="AW351" i="4" s="1"/>
  <c r="U104" i="4"/>
  <c r="AO104" i="4"/>
  <c r="AO351" i="4" s="1"/>
  <c r="DP100" i="4"/>
  <c r="DQ100" i="4" s="1"/>
  <c r="B101" i="4"/>
  <c r="DV101" i="4"/>
  <c r="DW101" i="4"/>
  <c r="BR101" i="4"/>
  <c r="BR100" i="4" s="1"/>
  <c r="BR99" i="4" s="1"/>
  <c r="BR98" i="4" s="1"/>
  <c r="BR97" i="4" s="1"/>
  <c r="BH103" i="4"/>
  <c r="BH350" i="4" s="1"/>
  <c r="AR103" i="4"/>
  <c r="AB103" i="4"/>
  <c r="AB350" i="4" s="1"/>
  <c r="DY103" i="4"/>
  <c r="AU103" i="4"/>
  <c r="AU350" i="4" s="1"/>
  <c r="BM103" i="4"/>
  <c r="BM350" i="4" s="1"/>
  <c r="AG103" i="4"/>
  <c r="AG350" i="4" s="1"/>
  <c r="AV103" i="4"/>
  <c r="AV350" i="4" s="1"/>
  <c r="EC103" i="4"/>
  <c r="W103" i="4"/>
  <c r="W350" i="4" s="1"/>
  <c r="DZ103" i="4"/>
  <c r="AL103" i="4"/>
  <c r="AL350" i="4" s="1"/>
  <c r="BO103" i="4"/>
  <c r="BO350" i="4" s="1"/>
  <c r="BA103" i="4"/>
  <c r="BA350" i="4" s="1"/>
  <c r="DT103" i="4"/>
  <c r="AJ103" i="4"/>
  <c r="AJ350" i="4" s="1"/>
  <c r="BK103" i="4"/>
  <c r="BK350" i="4" s="1"/>
  <c r="AW103" i="4"/>
  <c r="AX103" i="4"/>
  <c r="AX350" i="4" s="1"/>
  <c r="EF103" i="4"/>
  <c r="AA103" i="4"/>
  <c r="AA350" i="4" s="1"/>
  <c r="EB103" i="4"/>
  <c r="AN103" i="4"/>
  <c r="DO103" i="4"/>
  <c r="DN103" i="4" s="1"/>
  <c r="BE103" i="4"/>
  <c r="BE350" i="4" s="1"/>
  <c r="BJ103" i="4"/>
  <c r="BJ350" i="4" s="1"/>
  <c r="AD103" i="4"/>
  <c r="AD350" i="4" s="1"/>
  <c r="AY103" i="4"/>
  <c r="AY350" i="4" s="1"/>
  <c r="AK103" i="4"/>
  <c r="AK350" i="4" s="1"/>
  <c r="BF103" i="4"/>
  <c r="BF350" i="4" s="1"/>
  <c r="Z103" i="4"/>
  <c r="Z350" i="4" s="1"/>
  <c r="AQ103" i="4"/>
  <c r="AQ350" i="4" s="1"/>
  <c r="AC103" i="4"/>
  <c r="BL103" i="4"/>
  <c r="BL350" i="4" s="1"/>
  <c r="AF103" i="4"/>
  <c r="AF350" i="4" s="1"/>
  <c r="BC103" i="4"/>
  <c r="BC350" i="4" s="1"/>
  <c r="AO103" i="4"/>
  <c r="AO350" i="4" s="1"/>
  <c r="BB103" i="4"/>
  <c r="BB350" i="4" s="1"/>
  <c r="V103" i="4"/>
  <c r="AI103" i="4"/>
  <c r="U103" i="4"/>
  <c r="U350" i="4" s="1"/>
  <c r="AZ103" i="4"/>
  <c r="AZ350" i="4" s="1"/>
  <c r="T103" i="4"/>
  <c r="T350" i="4" s="1"/>
  <c r="AE103" i="4"/>
  <c r="BN103" i="4"/>
  <c r="BN350" i="4" s="1"/>
  <c r="AH103" i="4"/>
  <c r="AH350" i="4" s="1"/>
  <c r="BG103" i="4"/>
  <c r="BG350" i="4" s="1"/>
  <c r="AS103" i="4"/>
  <c r="AS350" i="4" s="1"/>
  <c r="BD103" i="4"/>
  <c r="BD350" i="4" s="1"/>
  <c r="X103" i="4"/>
  <c r="AM103" i="4"/>
  <c r="AM350" i="4" s="1"/>
  <c r="Y103" i="4"/>
  <c r="Y350" i="4" s="1"/>
  <c r="AT103" i="4"/>
  <c r="AT350" i="4" s="1"/>
  <c r="EA103" i="4"/>
  <c r="S103" i="4"/>
  <c r="S350" i="4" s="1"/>
  <c r="EE103" i="4"/>
  <c r="BI104" i="4"/>
  <c r="BI351" i="4" s="1"/>
  <c r="DS104" i="4"/>
  <c r="AP104" i="4"/>
  <c r="AP351" i="4" s="1"/>
  <c r="AG104" i="4"/>
  <c r="AG351" i="4" s="1"/>
  <c r="AU104" i="4"/>
  <c r="AU351" i="4" s="1"/>
  <c r="AB104" i="4"/>
  <c r="AB351" i="4" s="1"/>
  <c r="AK104" i="4"/>
  <c r="AK351" i="4" s="1"/>
  <c r="AY104" i="4"/>
  <c r="AY351" i="4" s="1"/>
  <c r="AD104" i="4"/>
  <c r="AD351" i="4" s="1"/>
  <c r="BJ104" i="4"/>
  <c r="BJ351" i="4" s="1"/>
  <c r="BE104" i="4"/>
  <c r="BE351" i="4" s="1"/>
  <c r="DO104" i="4"/>
  <c r="DN104" i="4" s="1"/>
  <c r="AN104" i="4"/>
  <c r="AN351" i="4" s="1"/>
  <c r="EB104" i="4"/>
  <c r="AA104" i="4"/>
  <c r="EF104" i="4"/>
  <c r="AX104" i="4"/>
  <c r="I105" i="4"/>
  <c r="Q105" i="4" s="1"/>
  <c r="O105" i="4"/>
  <c r="H106" i="4"/>
  <c r="N106" i="4"/>
  <c r="G107" i="4"/>
  <c r="M107" i="4"/>
  <c r="F108" i="4"/>
  <c r="K108" i="4"/>
  <c r="D109" i="4"/>
  <c r="DR109" i="4" s="1"/>
  <c r="BN104" i="4" l="1"/>
  <c r="BN351" i="4" s="1"/>
  <c r="AH104" i="4"/>
  <c r="AH351" i="4" s="1"/>
  <c r="BG104" i="4"/>
  <c r="BG351" i="4" s="1"/>
  <c r="AS104" i="4"/>
  <c r="AS351" i="4" s="1"/>
  <c r="BD104" i="4"/>
  <c r="BD351" i="4" s="1"/>
  <c r="X104" i="4"/>
  <c r="X351" i="4" s="1"/>
  <c r="AM104" i="4"/>
  <c r="Y104" i="4"/>
  <c r="AT104" i="4"/>
  <c r="AT351" i="4" s="1"/>
  <c r="EA104" i="4"/>
  <c r="S104" i="4"/>
  <c r="S351" i="4" s="1"/>
  <c r="AR104" i="4"/>
  <c r="AR351" i="4" s="1"/>
  <c r="DY104" i="4"/>
  <c r="BM104" i="4"/>
  <c r="BM351" i="4" s="1"/>
  <c r="BF104" i="4"/>
  <c r="DD104" i="4" s="1"/>
  <c r="DD103" i="4" s="1"/>
  <c r="DD102" i="4" s="1"/>
  <c r="DD101" i="4" s="1"/>
  <c r="DD100" i="4" s="1"/>
  <c r="Z104" i="4"/>
  <c r="Z351" i="4" s="1"/>
  <c r="AQ104" i="4"/>
  <c r="AQ351" i="4" s="1"/>
  <c r="AC104" i="4"/>
  <c r="AC351" i="4" s="1"/>
  <c r="AF104" i="4"/>
  <c r="V104" i="4"/>
  <c r="V351" i="4" s="1"/>
  <c r="AJ104" i="4"/>
  <c r="AJ351" i="4" s="1"/>
  <c r="EC104" i="4"/>
  <c r="E109" i="4"/>
  <c r="CK104" i="4"/>
  <c r="CK103" i="4" s="1"/>
  <c r="CK102" i="4" s="1"/>
  <c r="BW104" i="4"/>
  <c r="BW103" i="4" s="1"/>
  <c r="BW102" i="4" s="1"/>
  <c r="BW101" i="4" s="1"/>
  <c r="BW100" i="4" s="1"/>
  <c r="BW99" i="4" s="1"/>
  <c r="BW98" i="4" s="1"/>
  <c r="BW97" i="4" s="1"/>
  <c r="BW96" i="4" s="1"/>
  <c r="BW95" i="4" s="1"/>
  <c r="BW94" i="4" s="1"/>
  <c r="BW93" i="4" s="1"/>
  <c r="BT103" i="4"/>
  <c r="BT102" i="4" s="1"/>
  <c r="BT101" i="4" s="1"/>
  <c r="BT100" i="4" s="1"/>
  <c r="BT99" i="4" s="1"/>
  <c r="BT98" i="4" s="1"/>
  <c r="V350" i="4"/>
  <c r="CA103" i="4"/>
  <c r="CA102" i="4" s="1"/>
  <c r="CA101" i="4" s="1"/>
  <c r="CA100" i="4" s="1"/>
  <c r="AC350" i="4"/>
  <c r="AN350" i="4"/>
  <c r="AN349" i="4"/>
  <c r="BS104" i="4"/>
  <c r="BS103" i="4" s="1"/>
  <c r="AJ349" i="4"/>
  <c r="BN349" i="4"/>
  <c r="CV104" i="4"/>
  <c r="CV103" i="4" s="1"/>
  <c r="CV102" i="4" s="1"/>
  <c r="CV101" i="4" s="1"/>
  <c r="CV100" i="4" s="1"/>
  <c r="CV99" i="4" s="1"/>
  <c r="CV98" i="4" s="1"/>
  <c r="CV97" i="4" s="1"/>
  <c r="CV96" i="4" s="1"/>
  <c r="CV95" i="4" s="1"/>
  <c r="CV94" i="4" s="1"/>
  <c r="BY104" i="4"/>
  <c r="BY103" i="4" s="1"/>
  <c r="BY102" i="4" s="1"/>
  <c r="BY101" i="4" s="1"/>
  <c r="BY100" i="4" s="1"/>
  <c r="BY99" i="4" s="1"/>
  <c r="BV103" i="4"/>
  <c r="BV102" i="4" s="1"/>
  <c r="BV101" i="4" s="1"/>
  <c r="BV100" i="4" s="1"/>
  <c r="BV99" i="4" s="1"/>
  <c r="X350" i="4"/>
  <c r="CC103" i="4"/>
  <c r="CC102" i="4" s="1"/>
  <c r="CC101" i="4" s="1"/>
  <c r="CC100" i="4" s="1"/>
  <c r="CC99" i="4" s="1"/>
  <c r="CC98" i="4" s="1"/>
  <c r="CC97" i="4" s="1"/>
  <c r="CC96" i="4" s="1"/>
  <c r="CG103" i="4"/>
  <c r="CG102" i="4" s="1"/>
  <c r="CG101" i="4" s="1"/>
  <c r="CU103" i="4"/>
  <c r="CU102" i="4" s="1"/>
  <c r="CU101" i="4" s="1"/>
  <c r="AW350" i="4"/>
  <c r="CP103" i="4"/>
  <c r="CP102" i="4" s="1"/>
  <c r="CP101" i="4" s="1"/>
  <c r="AR350" i="4"/>
  <c r="CD104" i="4"/>
  <c r="CD103" i="4" s="1"/>
  <c r="CD102" i="4" s="1"/>
  <c r="CD101" i="4" s="1"/>
  <c r="U349" i="4"/>
  <c r="AB349" i="4"/>
  <c r="BO349" i="4"/>
  <c r="BG349" i="4"/>
  <c r="T104" i="4"/>
  <c r="T351" i="4" s="1"/>
  <c r="AE104" i="4"/>
  <c r="AE351" i="4" s="1"/>
  <c r="BL104" i="4"/>
  <c r="BL351" i="4" s="1"/>
  <c r="BC104" i="4"/>
  <c r="BC351" i="4" s="1"/>
  <c r="BB104" i="4"/>
  <c r="BB351" i="4" s="1"/>
  <c r="AI104" i="4"/>
  <c r="AI351" i="4" s="1"/>
  <c r="DT104" i="4"/>
  <c r="BK104" i="4"/>
  <c r="BK351" i="4" s="1"/>
  <c r="AV104" i="4"/>
  <c r="AV351" i="4" s="1"/>
  <c r="W104" i="4"/>
  <c r="W351" i="4" s="1"/>
  <c r="AL104" i="4"/>
  <c r="AL351" i="4" s="1"/>
  <c r="BA104" i="4"/>
  <c r="BA351" i="4" s="1"/>
  <c r="AZ104" i="4"/>
  <c r="AZ351" i="4" s="1"/>
  <c r="DP103" i="4"/>
  <c r="DQ103" i="4" s="1"/>
  <c r="DP102" i="4"/>
  <c r="DQ102" i="4" s="1"/>
  <c r="L109" i="4"/>
  <c r="P105" i="4"/>
  <c r="AL105" i="4" s="1"/>
  <c r="AL352" i="4" s="1"/>
  <c r="B103" i="4"/>
  <c r="DV103" i="4"/>
  <c r="DW103" i="4"/>
  <c r="DV104" i="4"/>
  <c r="B104" i="4"/>
  <c r="AC105" i="4"/>
  <c r="AC352" i="4" s="1"/>
  <c r="AQ105" i="4"/>
  <c r="AQ352" i="4" s="1"/>
  <c r="Z105" i="4"/>
  <c r="BF105" i="4"/>
  <c r="BF352" i="4" s="1"/>
  <c r="BM105" i="4"/>
  <c r="BM352" i="4" s="1"/>
  <c r="DY105" i="4"/>
  <c r="AR105" i="4"/>
  <c r="AR352" i="4" s="1"/>
  <c r="S105" i="4"/>
  <c r="S352" i="4" s="1"/>
  <c r="EA105" i="4"/>
  <c r="AT105" i="4"/>
  <c r="Y105" i="4"/>
  <c r="Y352" i="4" s="1"/>
  <c r="AM105" i="4"/>
  <c r="AM352" i="4" s="1"/>
  <c r="X105" i="4"/>
  <c r="X352" i="4" s="1"/>
  <c r="BD105" i="4"/>
  <c r="BD352" i="4" s="1"/>
  <c r="AS105" i="4"/>
  <c r="AS352" i="4" s="1"/>
  <c r="BG105" i="4"/>
  <c r="BG352" i="4" s="1"/>
  <c r="AH105" i="4"/>
  <c r="AH352" i="4" s="1"/>
  <c r="BN105" i="4"/>
  <c r="I106" i="4"/>
  <c r="Q106" i="4" s="1"/>
  <c r="O106" i="4"/>
  <c r="H107" i="4"/>
  <c r="N107" i="4"/>
  <c r="G108" i="4"/>
  <c r="M108" i="4"/>
  <c r="F109" i="4"/>
  <c r="K109" i="4"/>
  <c r="D110" i="4"/>
  <c r="DR110" i="4" s="1"/>
  <c r="AX105" i="4" l="1"/>
  <c r="AX352" i="4" s="1"/>
  <c r="EF105" i="4"/>
  <c r="AA105" i="4"/>
  <c r="AA352" i="4" s="1"/>
  <c r="EB105" i="4"/>
  <c r="AN105" i="4"/>
  <c r="AN352" i="4" s="1"/>
  <c r="DO105" i="4"/>
  <c r="DN105" i="4" s="1"/>
  <c r="BE105" i="4"/>
  <c r="BE352" i="4" s="1"/>
  <c r="BJ105" i="4"/>
  <c r="BJ352" i="4" s="1"/>
  <c r="AD105" i="4"/>
  <c r="AY105" i="4"/>
  <c r="AY352" i="4" s="1"/>
  <c r="AK105" i="4"/>
  <c r="AK352" i="4" s="1"/>
  <c r="AB105" i="4"/>
  <c r="AB352" i="4" s="1"/>
  <c r="AU105" i="4"/>
  <c r="AU352" i="4" s="1"/>
  <c r="AG105" i="4"/>
  <c r="AP105" i="4"/>
  <c r="AP352" i="4" s="1"/>
  <c r="DS105" i="4"/>
  <c r="BI105" i="4"/>
  <c r="BI352" i="4" s="1"/>
  <c r="DW104" i="4"/>
  <c r="DL105" i="4"/>
  <c r="DL104" i="4" s="1"/>
  <c r="DL103" i="4" s="1"/>
  <c r="E110" i="4"/>
  <c r="CB105" i="4"/>
  <c r="CB104" i="4" s="1"/>
  <c r="CB103" i="4" s="1"/>
  <c r="CB102" i="4" s="1"/>
  <c r="CB101" i="4" s="1"/>
  <c r="CB100" i="4" s="1"/>
  <c r="CB99" i="4" s="1"/>
  <c r="CB98" i="4" s="1"/>
  <c r="CB97" i="4" s="1"/>
  <c r="CB96" i="4" s="1"/>
  <c r="CB95" i="4" s="1"/>
  <c r="CB94" i="4" s="1"/>
  <c r="CB93" i="4" s="1"/>
  <c r="CB92" i="4" s="1"/>
  <c r="CB91" i="4" s="1"/>
  <c r="CB90" i="4" s="1"/>
  <c r="CB89" i="4" s="1"/>
  <c r="CB88" i="4" s="1"/>
  <c r="CB87" i="4" s="1"/>
  <c r="CB86" i="4" s="1"/>
  <c r="CB85" i="4" s="1"/>
  <c r="CB84" i="4" s="1"/>
  <c r="CB83" i="4" s="1"/>
  <c r="CB82" i="4" s="1"/>
  <c r="CB81" i="4" s="1"/>
  <c r="CB80" i="4" s="1"/>
  <c r="CE105" i="4"/>
  <c r="CE104" i="4" s="1"/>
  <c r="CE103" i="4" s="1"/>
  <c r="CE102" i="4" s="1"/>
  <c r="CE101" i="4" s="1"/>
  <c r="CE100" i="4" s="1"/>
  <c r="CE99" i="4" s="1"/>
  <c r="AI350" i="4"/>
  <c r="AE350" i="4"/>
  <c r="AA351" i="4"/>
  <c r="AX351" i="4"/>
  <c r="BF351" i="4"/>
  <c r="Y351" i="4"/>
  <c r="AM351" i="4"/>
  <c r="CR105" i="4"/>
  <c r="CR104" i="4" s="1"/>
  <c r="CR103" i="4" s="1"/>
  <c r="CR102" i="4" s="1"/>
  <c r="BX105" i="4"/>
  <c r="BX104" i="4" s="1"/>
  <c r="BX103" i="4" s="1"/>
  <c r="BX102" i="4" s="1"/>
  <c r="BX101" i="4" s="1"/>
  <c r="BX100" i="4" s="1"/>
  <c r="W105" i="4"/>
  <c r="W352" i="4" s="1"/>
  <c r="BA105" i="4"/>
  <c r="BA352" i="4" s="1"/>
  <c r="AV105" i="4"/>
  <c r="AV352" i="4" s="1"/>
  <c r="L110" i="4"/>
  <c r="BH105" i="4"/>
  <c r="BH352" i="4" s="1"/>
  <c r="AZ105" i="4"/>
  <c r="T105" i="4"/>
  <c r="T352" i="4" s="1"/>
  <c r="AE105" i="4"/>
  <c r="AE352" i="4" s="1"/>
  <c r="EE104" i="4"/>
  <c r="BL105" i="4"/>
  <c r="BL352" i="4" s="1"/>
  <c r="AF105" i="4"/>
  <c r="BC105" i="4"/>
  <c r="BC352" i="4" s="1"/>
  <c r="AO105" i="4"/>
  <c r="AO352" i="4" s="1"/>
  <c r="BB105" i="4"/>
  <c r="BB352" i="4" s="1"/>
  <c r="V105" i="4"/>
  <c r="AI105" i="4"/>
  <c r="AI352" i="4" s="1"/>
  <c r="U105" i="4"/>
  <c r="DT105" i="4"/>
  <c r="AJ105" i="4"/>
  <c r="AJ352" i="4" s="1"/>
  <c r="BK105" i="4"/>
  <c r="BK352" i="4" s="1"/>
  <c r="AW105" i="4"/>
  <c r="AW352" i="4" s="1"/>
  <c r="EC105" i="4"/>
  <c r="DZ105" i="4"/>
  <c r="BO105" i="4"/>
  <c r="BO352" i="4" s="1"/>
  <c r="DP104" i="4"/>
  <c r="DQ104" i="4" s="1"/>
  <c r="P106" i="4"/>
  <c r="EE105" i="4" s="1"/>
  <c r="I107" i="4"/>
  <c r="Q107" i="4" s="1"/>
  <c r="O107" i="4"/>
  <c r="H108" i="4"/>
  <c r="N108" i="4"/>
  <c r="G109" i="4"/>
  <c r="M109" i="4"/>
  <c r="F110" i="4"/>
  <c r="K110" i="4"/>
  <c r="D111" i="4"/>
  <c r="DR111" i="4" s="1"/>
  <c r="D112" i="4"/>
  <c r="DR112" i="4" s="1"/>
  <c r="DS106" i="4" l="1"/>
  <c r="DW105" i="4"/>
  <c r="AZ352" i="4"/>
  <c r="E112" i="4"/>
  <c r="BS105" i="4"/>
  <c r="U351" i="4"/>
  <c r="BT105" i="4"/>
  <c r="BT104" i="4" s="1"/>
  <c r="AF352" i="4"/>
  <c r="AF351" i="4"/>
  <c r="P107" i="4"/>
  <c r="AP106" i="4"/>
  <c r="AP353" i="4" s="1"/>
  <c r="BI106" i="4"/>
  <c r="BI353" i="4" s="1"/>
  <c r="B105" i="4"/>
  <c r="DV105" i="4"/>
  <c r="BO107" i="4"/>
  <c r="BO354" i="4" s="1"/>
  <c r="DZ107" i="4"/>
  <c r="EC107" i="4"/>
  <c r="BH107" i="4"/>
  <c r="BH354" i="4" s="1"/>
  <c r="L112" i="4"/>
  <c r="AW107" i="4"/>
  <c r="AW354" i="4" s="1"/>
  <c r="AJ107" i="4"/>
  <c r="AJ354" i="4" s="1"/>
  <c r="U107" i="4"/>
  <c r="U354" i="4" s="1"/>
  <c r="V107" i="4"/>
  <c r="V354" i="4" s="1"/>
  <c r="AO107" i="4"/>
  <c r="AO354" i="4" s="1"/>
  <c r="AF107" i="4"/>
  <c r="AF354" i="4" s="1"/>
  <c r="BH106" i="4"/>
  <c r="BH353" i="4" s="1"/>
  <c r="AR106" i="4"/>
  <c r="AR353" i="4" s="1"/>
  <c r="AB106" i="4"/>
  <c r="AB353" i="4" s="1"/>
  <c r="DY106" i="4"/>
  <c r="AU106" i="4"/>
  <c r="AU353" i="4" s="1"/>
  <c r="BM106" i="4"/>
  <c r="BM353" i="4" s="1"/>
  <c r="AG106" i="4"/>
  <c r="AV106" i="4"/>
  <c r="AV353" i="4" s="1"/>
  <c r="EC106" i="4"/>
  <c r="W106" i="4"/>
  <c r="W353" i="4" s="1"/>
  <c r="DZ106" i="4"/>
  <c r="AL106" i="4"/>
  <c r="AL353" i="4" s="1"/>
  <c r="BO106" i="4"/>
  <c r="BA106" i="4"/>
  <c r="BA353" i="4" s="1"/>
  <c r="DT106" i="4"/>
  <c r="AJ106" i="4"/>
  <c r="AJ353" i="4" s="1"/>
  <c r="BK106" i="4"/>
  <c r="BK353" i="4" s="1"/>
  <c r="AW106" i="4"/>
  <c r="AW353" i="4" s="1"/>
  <c r="AX106" i="4"/>
  <c r="EF106" i="4"/>
  <c r="AA106" i="4"/>
  <c r="AA353" i="4" s="1"/>
  <c r="EB106" i="4"/>
  <c r="AN106" i="4"/>
  <c r="AN353" i="4" s="1"/>
  <c r="DO106" i="4"/>
  <c r="DN106" i="4" s="1"/>
  <c r="BE106" i="4"/>
  <c r="BE353" i="4" s="1"/>
  <c r="BJ106" i="4"/>
  <c r="BJ353" i="4" s="1"/>
  <c r="AD106" i="4"/>
  <c r="AY106" i="4"/>
  <c r="AY353" i="4" s="1"/>
  <c r="AK106" i="4"/>
  <c r="BF106" i="4"/>
  <c r="BF353" i="4" s="1"/>
  <c r="Z106" i="4"/>
  <c r="AQ106" i="4"/>
  <c r="AQ353" i="4" s="1"/>
  <c r="AC106" i="4"/>
  <c r="BL106" i="4"/>
  <c r="BL353" i="4" s="1"/>
  <c r="AF106" i="4"/>
  <c r="AF353" i="4" s="1"/>
  <c r="BC106" i="4"/>
  <c r="BC353" i="4" s="1"/>
  <c r="AO106" i="4"/>
  <c r="BB106" i="4"/>
  <c r="BB353" i="4" s="1"/>
  <c r="V106" i="4"/>
  <c r="V353" i="4" s="1"/>
  <c r="AI106" i="4"/>
  <c r="AI353" i="4" s="1"/>
  <c r="U106" i="4"/>
  <c r="U353" i="4" s="1"/>
  <c r="AZ106" i="4"/>
  <c r="T106" i="4"/>
  <c r="T353" i="4" s="1"/>
  <c r="AE106" i="4"/>
  <c r="AE353" i="4" s="1"/>
  <c r="BN106" i="4"/>
  <c r="AH106" i="4"/>
  <c r="AH353" i="4" s="1"/>
  <c r="BG106" i="4"/>
  <c r="BG353" i="4" s="1"/>
  <c r="AS106" i="4"/>
  <c r="AS353" i="4" s="1"/>
  <c r="BD106" i="4"/>
  <c r="BD353" i="4" s="1"/>
  <c r="X106" i="4"/>
  <c r="X353" i="4" s="1"/>
  <c r="AM106" i="4"/>
  <c r="AM353" i="4" s="1"/>
  <c r="Y106" i="4"/>
  <c r="Y353" i="4" s="1"/>
  <c r="AT106" i="4"/>
  <c r="EA106" i="4"/>
  <c r="S106" i="4"/>
  <c r="S353" i="4" s="1"/>
  <c r="AC107" i="4"/>
  <c r="AQ107" i="4"/>
  <c r="Z107" i="4"/>
  <c r="Z354" i="4" s="1"/>
  <c r="BF107" i="4"/>
  <c r="BM107" i="4"/>
  <c r="BM354" i="4" s="1"/>
  <c r="DY107" i="4"/>
  <c r="AR107" i="4"/>
  <c r="AR354" i="4" s="1"/>
  <c r="S107" i="4"/>
  <c r="S354" i="4" s="1"/>
  <c r="EA107" i="4"/>
  <c r="AD107" i="4"/>
  <c r="AD354" i="4" s="1"/>
  <c r="AT107" i="4"/>
  <c r="AT354" i="4" s="1"/>
  <c r="BJ107" i="4"/>
  <c r="Y107" i="4"/>
  <c r="Y354" i="4" s="1"/>
  <c r="BE107" i="4"/>
  <c r="BE354" i="4" s="1"/>
  <c r="AM107" i="4"/>
  <c r="AM354" i="4" s="1"/>
  <c r="DO107" i="4"/>
  <c r="DN107" i="4" s="1"/>
  <c r="X107" i="4"/>
  <c r="AN107" i="4"/>
  <c r="AN354" i="4" s="1"/>
  <c r="BD107" i="4"/>
  <c r="BD354" i="4" s="1"/>
  <c r="EB107" i="4"/>
  <c r="AS107" i="4"/>
  <c r="AS354" i="4" s="1"/>
  <c r="AA107" i="4"/>
  <c r="AA354" i="4" s="1"/>
  <c r="BG107" i="4"/>
  <c r="BG354" i="4" s="1"/>
  <c r="EF107" i="4"/>
  <c r="AH107" i="4"/>
  <c r="AH354" i="4" s="1"/>
  <c r="AX107" i="4"/>
  <c r="AX354" i="4" s="1"/>
  <c r="BN107" i="4"/>
  <c r="BN354" i="4" s="1"/>
  <c r="I108" i="4"/>
  <c r="Q108" i="4" s="1"/>
  <c r="O108" i="4"/>
  <c r="H109" i="4"/>
  <c r="N109" i="4"/>
  <c r="G110" i="4"/>
  <c r="M110" i="4"/>
  <c r="E111" i="4"/>
  <c r="L111" i="4" s="1"/>
  <c r="K111" i="4"/>
  <c r="F112" i="4"/>
  <c r="K112" i="4"/>
  <c r="D113" i="4"/>
  <c r="DR113" i="4" s="1"/>
  <c r="BV107" i="4" l="1"/>
  <c r="CA107" i="4"/>
  <c r="CX106" i="4"/>
  <c r="CX105" i="4" s="1"/>
  <c r="CX104" i="4" s="1"/>
  <c r="CX103" i="4" s="1"/>
  <c r="CX102" i="4" s="1"/>
  <c r="CX101" i="4" s="1"/>
  <c r="CX100" i="4" s="1"/>
  <c r="V352" i="4"/>
  <c r="DH107" i="4"/>
  <c r="DD107" i="4"/>
  <c r="CO107" i="4"/>
  <c r="CO106" i="4" s="1"/>
  <c r="CO105" i="4" s="1"/>
  <c r="CO104" i="4" s="1"/>
  <c r="CO103" i="4" s="1"/>
  <c r="CO102" i="4" s="1"/>
  <c r="AT353" i="4"/>
  <c r="AT352" i="4"/>
  <c r="DL106" i="4"/>
  <c r="BN353" i="4"/>
  <c r="BN352" i="4"/>
  <c r="CM106" i="4"/>
  <c r="CM105" i="4" s="1"/>
  <c r="CM104" i="4" s="1"/>
  <c r="CM103" i="4" s="1"/>
  <c r="CM102" i="4" s="1"/>
  <c r="CM101" i="4" s="1"/>
  <c r="CM100" i="4" s="1"/>
  <c r="CM99" i="4" s="1"/>
  <c r="CM98" i="4" s="1"/>
  <c r="CM97" i="4" s="1"/>
  <c r="CM96" i="4" s="1"/>
  <c r="CM95" i="4" s="1"/>
  <c r="CM94" i="4" s="1"/>
  <c r="CM93" i="4" s="1"/>
  <c r="CM92" i="4" s="1"/>
  <c r="AO353" i="4"/>
  <c r="CA106" i="4"/>
  <c r="CA105" i="4" s="1"/>
  <c r="CA104" i="4" s="1"/>
  <c r="AC353" i="4"/>
  <c r="Z353" i="4"/>
  <c r="Z352" i="4"/>
  <c r="CI106" i="4"/>
  <c r="CI105" i="4" s="1"/>
  <c r="CI104" i="4" s="1"/>
  <c r="CI103" i="4" s="1"/>
  <c r="CI102" i="4" s="1"/>
  <c r="CI101" i="4" s="1"/>
  <c r="CI100" i="4" s="1"/>
  <c r="CI99" i="4" s="1"/>
  <c r="CI98" i="4" s="1"/>
  <c r="CI97" i="4" s="1"/>
  <c r="CI96" i="4" s="1"/>
  <c r="AD353" i="4"/>
  <c r="AD352" i="4"/>
  <c r="CV106" i="4"/>
  <c r="CV105" i="4" s="1"/>
  <c r="AX353" i="4"/>
  <c r="DM106" i="4"/>
  <c r="DM105" i="4" s="1"/>
  <c r="DM104" i="4" s="1"/>
  <c r="DM103" i="4" s="1"/>
  <c r="BO353" i="4"/>
  <c r="AG353" i="4"/>
  <c r="AG352" i="4"/>
  <c r="U352" i="4"/>
  <c r="T107" i="4"/>
  <c r="T354" i="4" s="1"/>
  <c r="AE107" i="4"/>
  <c r="AE354" i="4" s="1"/>
  <c r="E113" i="4"/>
  <c r="AY107" i="4"/>
  <c r="AY354" i="4" s="1"/>
  <c r="AK107" i="4"/>
  <c r="AK354" i="4" s="1"/>
  <c r="AB107" i="4"/>
  <c r="AB354" i="4" s="1"/>
  <c r="AU107" i="4"/>
  <c r="AU354" i="4" s="1"/>
  <c r="AG107" i="4"/>
  <c r="AG354" i="4" s="1"/>
  <c r="AP107" i="4"/>
  <c r="AP354" i="4" s="1"/>
  <c r="DS107" i="4"/>
  <c r="BI107" i="4"/>
  <c r="BI354" i="4" s="1"/>
  <c r="EE106" i="4"/>
  <c r="BL107" i="4"/>
  <c r="BL354" i="4" s="1"/>
  <c r="BC107" i="4"/>
  <c r="BC354" i="4" s="1"/>
  <c r="BB107" i="4"/>
  <c r="BB354" i="4" s="1"/>
  <c r="AI107" i="4"/>
  <c r="AI354" i="4" s="1"/>
  <c r="DT107" i="4"/>
  <c r="BK107" i="4"/>
  <c r="BK354" i="4" s="1"/>
  <c r="AV107" i="4"/>
  <c r="AV354" i="4" s="1"/>
  <c r="W107" i="4"/>
  <c r="AL107" i="4"/>
  <c r="AL354" i="4" s="1"/>
  <c r="BA107" i="4"/>
  <c r="AZ107" i="4"/>
  <c r="AZ354" i="4" s="1"/>
  <c r="L113" i="4"/>
  <c r="DP106" i="4"/>
  <c r="DQ106" i="4" s="1"/>
  <c r="DP105" i="4"/>
  <c r="DQ105" i="4" s="1"/>
  <c r="BV106" i="4"/>
  <c r="BV105" i="4" s="1"/>
  <c r="BV104" i="4" s="1"/>
  <c r="DD106" i="4"/>
  <c r="DD105" i="4" s="1"/>
  <c r="DH106" i="4"/>
  <c r="DH105" i="4" s="1"/>
  <c r="DH104" i="4" s="1"/>
  <c r="DH103" i="4" s="1"/>
  <c r="DH102" i="4" s="1"/>
  <c r="DH101" i="4" s="1"/>
  <c r="DH100" i="4" s="1"/>
  <c r="DH99" i="4" s="1"/>
  <c r="DH98" i="4" s="1"/>
  <c r="DH97" i="4" s="1"/>
  <c r="DH96" i="4" s="1"/>
  <c r="DH95" i="4" s="1"/>
  <c r="B106" i="4"/>
  <c r="DV106" i="4"/>
  <c r="DW106" i="4"/>
  <c r="DV107" i="4"/>
  <c r="B107" i="4"/>
  <c r="DW107" i="4"/>
  <c r="P108" i="4"/>
  <c r="EE107" i="4" s="1"/>
  <c r="BI108" i="4"/>
  <c r="BI355" i="4" s="1"/>
  <c r="DS108" i="4"/>
  <c r="AP108" i="4"/>
  <c r="AP355" i="4" s="1"/>
  <c r="I109" i="4"/>
  <c r="Q109" i="4" s="1"/>
  <c r="O109" i="4"/>
  <c r="H110" i="4"/>
  <c r="N110" i="4"/>
  <c r="F111" i="4"/>
  <c r="M111" i="4" s="1"/>
  <c r="G112" i="4"/>
  <c r="M112" i="4"/>
  <c r="F113" i="4"/>
  <c r="K113" i="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E2" i="14"/>
  <c r="AK353" i="4" l="1"/>
  <c r="AZ353" i="4"/>
  <c r="CY107" i="4"/>
  <c r="CY106" i="4" s="1"/>
  <c r="CY105" i="4" s="1"/>
  <c r="CY104" i="4" s="1"/>
  <c r="CY103" i="4" s="1"/>
  <c r="CY102" i="4" s="1"/>
  <c r="CY101" i="4" s="1"/>
  <c r="CY100" i="4" s="1"/>
  <c r="CY99" i="4" s="1"/>
  <c r="CY98" i="4" s="1"/>
  <c r="CY97" i="4" s="1"/>
  <c r="CY96" i="4" s="1"/>
  <c r="BU107" i="4"/>
  <c r="BU106" i="4" s="1"/>
  <c r="BU105" i="4" s="1"/>
  <c r="BU104" i="4" s="1"/>
  <c r="BU103" i="4" s="1"/>
  <c r="BU102" i="4" s="1"/>
  <c r="BU101" i="4" s="1"/>
  <c r="BU100" i="4" s="1"/>
  <c r="BU99" i="4" s="1"/>
  <c r="BU98" i="4" s="1"/>
  <c r="BU97" i="4" s="1"/>
  <c r="BU96" i="4" s="1"/>
  <c r="BU95" i="4" s="1"/>
  <c r="BU94" i="4" s="1"/>
  <c r="BU93" i="4" s="1"/>
  <c r="BU92" i="4" s="1"/>
  <c r="BC1" i="14"/>
  <c r="BC2" i="14" s="1"/>
  <c r="BD2" i="14" s="1"/>
  <c r="BH108" i="4"/>
  <c r="BH355" i="4" s="1"/>
  <c r="AR108" i="4"/>
  <c r="AR355" i="4" s="1"/>
  <c r="AB108" i="4"/>
  <c r="DY108" i="4"/>
  <c r="AU108" i="4"/>
  <c r="AU355" i="4" s="1"/>
  <c r="BM108" i="4"/>
  <c r="BM355" i="4" s="1"/>
  <c r="AG108" i="4"/>
  <c r="AG355" i="4" s="1"/>
  <c r="AV108" i="4"/>
  <c r="AV355" i="4" s="1"/>
  <c r="EC108" i="4"/>
  <c r="W108" i="4"/>
  <c r="W355" i="4" s="1"/>
  <c r="DZ108" i="4"/>
  <c r="AL108" i="4"/>
  <c r="AL355" i="4" s="1"/>
  <c r="BO108" i="4"/>
  <c r="BA108" i="4"/>
  <c r="BA354" i="4" s="1"/>
  <c r="DT108" i="4"/>
  <c r="AJ108" i="4"/>
  <c r="AJ355" i="4" s="1"/>
  <c r="BK108" i="4"/>
  <c r="BK355" i="4" s="1"/>
  <c r="AW108" i="4"/>
  <c r="AW355" i="4" s="1"/>
  <c r="AX108" i="4"/>
  <c r="AX355" i="4" s="1"/>
  <c r="EF108" i="4"/>
  <c r="AA108" i="4"/>
  <c r="AA355" i="4" s="1"/>
  <c r="EB108" i="4"/>
  <c r="AN108" i="4"/>
  <c r="AN355" i="4" s="1"/>
  <c r="DO108" i="4"/>
  <c r="BE108" i="4"/>
  <c r="BE355" i="4" s="1"/>
  <c r="BJ108" i="4"/>
  <c r="AD108" i="4"/>
  <c r="AD355" i="4" s="1"/>
  <c r="AY108" i="4"/>
  <c r="AY355" i="4" s="1"/>
  <c r="AK108" i="4"/>
  <c r="AK355" i="4" s="1"/>
  <c r="BF108" i="4"/>
  <c r="Z108" i="4"/>
  <c r="Z355" i="4" s="1"/>
  <c r="AQ108" i="4"/>
  <c r="AC108" i="4"/>
  <c r="BL108" i="4"/>
  <c r="BL355" i="4" s="1"/>
  <c r="AF108" i="4"/>
  <c r="AF355" i="4" s="1"/>
  <c r="BC108" i="4"/>
  <c r="BC355" i="4" s="1"/>
  <c r="AO108" i="4"/>
  <c r="AO355" i="4" s="1"/>
  <c r="BB108" i="4"/>
  <c r="V108" i="4"/>
  <c r="V355" i="4" s="1"/>
  <c r="AI108" i="4"/>
  <c r="AI355" i="4" s="1"/>
  <c r="U108" i="4"/>
  <c r="U355" i="4" s="1"/>
  <c r="AZ108" i="4"/>
  <c r="AZ355" i="4" s="1"/>
  <c r="T108" i="4"/>
  <c r="T355" i="4" s="1"/>
  <c r="AE108" i="4"/>
  <c r="AE355" i="4" s="1"/>
  <c r="BN108" i="4"/>
  <c r="AH108" i="4"/>
  <c r="AH355" i="4" s="1"/>
  <c r="BG108" i="4"/>
  <c r="AS108" i="4"/>
  <c r="AS355" i="4" s="1"/>
  <c r="BD108" i="4"/>
  <c r="BD355" i="4" s="1"/>
  <c r="X108" i="4"/>
  <c r="AM108" i="4"/>
  <c r="AM355" i="4" s="1"/>
  <c r="Y108" i="4"/>
  <c r="Y355" i="4" s="1"/>
  <c r="AT108" i="4"/>
  <c r="AT355" i="4" s="1"/>
  <c r="EA108" i="4"/>
  <c r="S108" i="4"/>
  <c r="P109" i="4"/>
  <c r="EE108" i="4" s="1"/>
  <c r="I110" i="4"/>
  <c r="Q110" i="4" s="1"/>
  <c r="O110" i="4"/>
  <c r="G111" i="4"/>
  <c r="N111" i="4" s="1"/>
  <c r="H112" i="4"/>
  <c r="N112" i="4"/>
  <c r="D1" i="14"/>
  <c r="D2" i="14"/>
  <c r="G113" i="4"/>
  <c r="M113" i="4"/>
  <c r="D114" i="4"/>
  <c r="DR114" i="4" s="1"/>
  <c r="DS109" i="4" l="1"/>
  <c r="W354" i="4"/>
  <c r="DP107" i="4"/>
  <c r="DQ107" i="4" s="1"/>
  <c r="DN108" i="4"/>
  <c r="DE108" i="4"/>
  <c r="DE107" i="4" s="1"/>
  <c r="DE106" i="4" s="1"/>
  <c r="DE105" i="4" s="1"/>
  <c r="DE104" i="4" s="1"/>
  <c r="DE103" i="4" s="1"/>
  <c r="DL108" i="4"/>
  <c r="DL107" i="4" s="1"/>
  <c r="AC355" i="4"/>
  <c r="AC354" i="4"/>
  <c r="DM108" i="4"/>
  <c r="DM107" i="4" s="1"/>
  <c r="BZ108" i="4"/>
  <c r="BZ107" i="4" s="1"/>
  <c r="BZ106" i="4" s="1"/>
  <c r="BZ105" i="4" s="1"/>
  <c r="BZ104" i="4" s="1"/>
  <c r="BZ103" i="4" s="1"/>
  <c r="X355" i="4"/>
  <c r="X354" i="4"/>
  <c r="CZ108" i="4"/>
  <c r="CZ107" i="4" s="1"/>
  <c r="CZ106" i="4" s="1"/>
  <c r="CZ105" i="4" s="1"/>
  <c r="CZ104" i="4" s="1"/>
  <c r="CZ103" i="4" s="1"/>
  <c r="CZ102" i="4" s="1"/>
  <c r="CZ101" i="4" s="1"/>
  <c r="CZ100" i="4" s="1"/>
  <c r="CZ99" i="4" s="1"/>
  <c r="CZ98" i="4" s="1"/>
  <c r="CZ97" i="4" s="1"/>
  <c r="CZ96" i="4" s="1"/>
  <c r="CZ95" i="4" s="1"/>
  <c r="CZ94" i="4" s="1"/>
  <c r="CZ93" i="4" s="1"/>
  <c r="CZ92" i="4" s="1"/>
  <c r="AQ355" i="4"/>
  <c r="AQ354" i="4"/>
  <c r="BF355" i="4"/>
  <c r="BF354" i="4"/>
  <c r="BJ355" i="4"/>
  <c r="BJ354" i="4"/>
  <c r="CY108" i="4"/>
  <c r="E114" i="4"/>
  <c r="L114" i="4" s="1"/>
  <c r="AP109" i="4"/>
  <c r="AP356" i="4" s="1"/>
  <c r="BI109" i="4"/>
  <c r="BI356" i="4" s="1"/>
  <c r="BD1" i="14"/>
  <c r="B108" i="4"/>
  <c r="BQ108" i="4"/>
  <c r="BQ107" i="4" s="1"/>
  <c r="BQ106" i="4" s="1"/>
  <c r="BQ105" i="4" s="1"/>
  <c r="BQ104" i="4" s="1"/>
  <c r="BQ103" i="4" s="1"/>
  <c r="BQ102" i="4" s="1"/>
  <c r="BQ101" i="4" s="1"/>
  <c r="BQ100" i="4" s="1"/>
  <c r="BQ99" i="4" s="1"/>
  <c r="BQ98" i="4" s="1"/>
  <c r="DV108" i="4"/>
  <c r="DW108" i="4"/>
  <c r="BH109" i="4"/>
  <c r="BH356" i="4" s="1"/>
  <c r="AR109" i="4"/>
  <c r="AB109" i="4"/>
  <c r="DY109" i="4"/>
  <c r="AU109" i="4"/>
  <c r="AU356" i="4" s="1"/>
  <c r="BM109" i="4"/>
  <c r="BM356" i="4" s="1"/>
  <c r="AG109" i="4"/>
  <c r="AG356" i="4" s="1"/>
  <c r="AV109" i="4"/>
  <c r="AV356" i="4" s="1"/>
  <c r="EC109" i="4"/>
  <c r="W109" i="4"/>
  <c r="W356" i="4" s="1"/>
  <c r="DZ109" i="4"/>
  <c r="AL109" i="4"/>
  <c r="AL356" i="4" s="1"/>
  <c r="BO109" i="4"/>
  <c r="BO356" i="4" s="1"/>
  <c r="BA109" i="4"/>
  <c r="BA356" i="4" s="1"/>
  <c r="DT109" i="4"/>
  <c r="AJ109" i="4"/>
  <c r="BK109" i="4"/>
  <c r="BK356" i="4" s="1"/>
  <c r="AW109" i="4"/>
  <c r="AW356" i="4" s="1"/>
  <c r="AX109" i="4"/>
  <c r="AX356" i="4" s="1"/>
  <c r="EF109" i="4"/>
  <c r="AA109" i="4"/>
  <c r="AA356" i="4" s="1"/>
  <c r="EB109" i="4"/>
  <c r="AN109" i="4"/>
  <c r="AN356" i="4" s="1"/>
  <c r="DO109" i="4"/>
  <c r="DN109" i="4" s="1"/>
  <c r="BE109" i="4"/>
  <c r="BE356" i="4" s="1"/>
  <c r="BJ109" i="4"/>
  <c r="BJ356" i="4" s="1"/>
  <c r="AD109" i="4"/>
  <c r="AD356" i="4" s="1"/>
  <c r="AY109" i="4"/>
  <c r="AY356" i="4" s="1"/>
  <c r="AK109" i="4"/>
  <c r="AK356" i="4" s="1"/>
  <c r="BF109" i="4"/>
  <c r="BF356" i="4" s="1"/>
  <c r="Z109" i="4"/>
  <c r="Z356" i="4" s="1"/>
  <c r="AQ109" i="4"/>
  <c r="AQ356" i="4" s="1"/>
  <c r="AC109" i="4"/>
  <c r="BL109" i="4"/>
  <c r="BL356" i="4" s="1"/>
  <c r="AF109" i="4"/>
  <c r="AF356" i="4" s="1"/>
  <c r="BC109" i="4"/>
  <c r="BC356" i="4" s="1"/>
  <c r="AO109" i="4"/>
  <c r="AO356" i="4" s="1"/>
  <c r="BB109" i="4"/>
  <c r="V109" i="4"/>
  <c r="V356" i="4" s="1"/>
  <c r="AI109" i="4"/>
  <c r="AI356" i="4" s="1"/>
  <c r="U109" i="4"/>
  <c r="U356" i="4" s="1"/>
  <c r="AZ109" i="4"/>
  <c r="AZ356" i="4" s="1"/>
  <c r="T109" i="4"/>
  <c r="AE109" i="4"/>
  <c r="AE356" i="4" s="1"/>
  <c r="BN109" i="4"/>
  <c r="BN356" i="4" s="1"/>
  <c r="AH109" i="4"/>
  <c r="AH356" i="4" s="1"/>
  <c r="BG109" i="4"/>
  <c r="BG356" i="4" s="1"/>
  <c r="AS109" i="4"/>
  <c r="AS356" i="4" s="1"/>
  <c r="BD109" i="4"/>
  <c r="BD356" i="4" s="1"/>
  <c r="X109" i="4"/>
  <c r="X356" i="4" s="1"/>
  <c r="AM109" i="4"/>
  <c r="Y109" i="4"/>
  <c r="Y356" i="4" s="1"/>
  <c r="AT109" i="4"/>
  <c r="AT356" i="4" s="1"/>
  <c r="EA109" i="4"/>
  <c r="S109" i="4"/>
  <c r="S356" i="4" s="1"/>
  <c r="P110" i="4"/>
  <c r="EE109" i="4" s="1"/>
  <c r="H111" i="4"/>
  <c r="O111" i="4" s="1"/>
  <c r="I112" i="4"/>
  <c r="Q112" i="4" s="1"/>
  <c r="O112" i="4"/>
  <c r="H113" i="4"/>
  <c r="N113" i="4"/>
  <c r="F114" i="4"/>
  <c r="K114" i="4"/>
  <c r="D115" i="4"/>
  <c r="DR115" i="4" s="1"/>
  <c r="CK109" i="4" l="1"/>
  <c r="CA109" i="4"/>
  <c r="CA108" i="4" s="1"/>
  <c r="BZ109" i="4"/>
  <c r="CZ109" i="4"/>
  <c r="CH109" i="4"/>
  <c r="CP109" i="4"/>
  <c r="CP108" i="4" s="1"/>
  <c r="CP107" i="4" s="1"/>
  <c r="CP106" i="4" s="1"/>
  <c r="CP105" i="4" s="1"/>
  <c r="CP104" i="4" s="1"/>
  <c r="BA355" i="4"/>
  <c r="BB355" i="4"/>
  <c r="AB355" i="4"/>
  <c r="BO355" i="4"/>
  <c r="BN355" i="4"/>
  <c r="BG355" i="4"/>
  <c r="S355" i="4"/>
  <c r="P112" i="4"/>
  <c r="T112" i="4" s="1"/>
  <c r="T359" i="4" s="1"/>
  <c r="EC112" i="4"/>
  <c r="BH112" i="4"/>
  <c r="BH359" i="4" s="1"/>
  <c r="DS110" i="4"/>
  <c r="AW112" i="4"/>
  <c r="AW359" i="4" s="1"/>
  <c r="BK112" i="4"/>
  <c r="BK359" i="4" s="1"/>
  <c r="AJ112" i="4"/>
  <c r="AJ359" i="4" s="1"/>
  <c r="DT112" i="4"/>
  <c r="U112" i="4"/>
  <c r="U359" i="4" s="1"/>
  <c r="AI112" i="4"/>
  <c r="AI359" i="4" s="1"/>
  <c r="V112" i="4"/>
  <c r="BB112" i="4"/>
  <c r="BB359" i="4" s="1"/>
  <c r="AO112" i="4"/>
  <c r="BC112" i="4"/>
  <c r="BC359" i="4" s="1"/>
  <c r="AF112" i="4"/>
  <c r="AF359" i="4" s="1"/>
  <c r="BL112" i="4"/>
  <c r="BL359" i="4" s="1"/>
  <c r="AP110" i="4"/>
  <c r="AP357" i="4" s="1"/>
  <c r="BI110" i="4"/>
  <c r="BI357" i="4" s="1"/>
  <c r="DP108" i="4"/>
  <c r="DQ108" i="4" s="1"/>
  <c r="CH108" i="4"/>
  <c r="CH107" i="4" s="1"/>
  <c r="CH106" i="4" s="1"/>
  <c r="CH105" i="4" s="1"/>
  <c r="CH104" i="4" s="1"/>
  <c r="CH103" i="4" s="1"/>
  <c r="CK108" i="4"/>
  <c r="CK107" i="4" s="1"/>
  <c r="CK106" i="4" s="1"/>
  <c r="CK105" i="4" s="1"/>
  <c r="B109" i="4"/>
  <c r="DV109" i="4"/>
  <c r="DW109" i="4"/>
  <c r="BR109" i="4"/>
  <c r="BH110" i="4"/>
  <c r="BH357" i="4" s="1"/>
  <c r="AR110" i="4"/>
  <c r="AR357" i="4" s="1"/>
  <c r="AB110" i="4"/>
  <c r="AB357" i="4" s="1"/>
  <c r="DY110" i="4"/>
  <c r="AU110" i="4"/>
  <c r="CS110" i="4" s="1"/>
  <c r="CS109" i="4" s="1"/>
  <c r="BM110" i="4"/>
  <c r="BM357" i="4" s="1"/>
  <c r="AG110" i="4"/>
  <c r="AG357" i="4" s="1"/>
  <c r="AV110" i="4"/>
  <c r="AV357" i="4" s="1"/>
  <c r="EC110" i="4"/>
  <c r="W110" i="4"/>
  <c r="W357" i="4" s="1"/>
  <c r="DZ110" i="4"/>
  <c r="AL110" i="4"/>
  <c r="AL357" i="4" s="1"/>
  <c r="BO110" i="4"/>
  <c r="BO357" i="4" s="1"/>
  <c r="BA110" i="4"/>
  <c r="CY110" i="4" s="1"/>
  <c r="CY109" i="4" s="1"/>
  <c r="DT110" i="4"/>
  <c r="AJ110" i="4"/>
  <c r="CH110" i="4" s="1"/>
  <c r="BK110" i="4"/>
  <c r="BK357" i="4" s="1"/>
  <c r="AW110" i="4"/>
  <c r="CU110" i="4" s="1"/>
  <c r="CU109" i="4" s="1"/>
  <c r="AX110" i="4"/>
  <c r="AX357" i="4" s="1"/>
  <c r="EF110" i="4"/>
  <c r="AA110" i="4"/>
  <c r="AA357" i="4" s="1"/>
  <c r="EB110" i="4"/>
  <c r="AN110" i="4"/>
  <c r="AN357" i="4" s="1"/>
  <c r="DO110" i="4"/>
  <c r="DN110" i="4" s="1"/>
  <c r="BE110" i="4"/>
  <c r="BE357" i="4" s="1"/>
  <c r="BJ110" i="4"/>
  <c r="BJ357" i="4" s="1"/>
  <c r="AD110" i="4"/>
  <c r="AD357" i="4" s="1"/>
  <c r="AY110" i="4"/>
  <c r="AY357" i="4" s="1"/>
  <c r="AK110" i="4"/>
  <c r="AK357" i="4" s="1"/>
  <c r="BF110" i="4"/>
  <c r="BF357" i="4" s="1"/>
  <c r="Z110" i="4"/>
  <c r="Z357" i="4" s="1"/>
  <c r="AQ110" i="4"/>
  <c r="AQ357" i="4" s="1"/>
  <c r="AC110" i="4"/>
  <c r="AC357" i="4" s="1"/>
  <c r="BL110" i="4"/>
  <c r="BL357" i="4" s="1"/>
  <c r="AF110" i="4"/>
  <c r="AF357" i="4" s="1"/>
  <c r="BC110" i="4"/>
  <c r="BC357" i="4" s="1"/>
  <c r="AO110" i="4"/>
  <c r="AO357" i="4" s="1"/>
  <c r="BB110" i="4"/>
  <c r="BB357" i="4" s="1"/>
  <c r="V110" i="4"/>
  <c r="V357" i="4" s="1"/>
  <c r="AI110" i="4"/>
  <c r="AI357" i="4" s="1"/>
  <c r="U110" i="4"/>
  <c r="BS110" i="4" s="1"/>
  <c r="BS109" i="4" s="1"/>
  <c r="AZ110" i="4"/>
  <c r="AZ357" i="4" s="1"/>
  <c r="T110" i="4"/>
  <c r="T357" i="4" s="1"/>
  <c r="AE110" i="4"/>
  <c r="AE357" i="4" s="1"/>
  <c r="BN110" i="4"/>
  <c r="BN357" i="4" s="1"/>
  <c r="AH110" i="4"/>
  <c r="CF110" i="4" s="1"/>
  <c r="CF109" i="4" s="1"/>
  <c r="BG110" i="4"/>
  <c r="BG357" i="4" s="1"/>
  <c r="AS110" i="4"/>
  <c r="AS357" i="4" s="1"/>
  <c r="BD110" i="4"/>
  <c r="DB110" i="4" s="1"/>
  <c r="DB109" i="4" s="1"/>
  <c r="X110" i="4"/>
  <c r="X357" i="4" s="1"/>
  <c r="AM110" i="4"/>
  <c r="AM357" i="4" s="1"/>
  <c r="Y110" i="4"/>
  <c r="Y357" i="4" s="1"/>
  <c r="AT110" i="4"/>
  <c r="AT357" i="4" s="1"/>
  <c r="EA110" i="4"/>
  <c r="S110" i="4"/>
  <c r="S357" i="4" s="1"/>
  <c r="I111" i="4"/>
  <c r="Q111" i="4" s="1"/>
  <c r="AC112" i="4"/>
  <c r="AC359" i="4" s="1"/>
  <c r="BI112" i="4"/>
  <c r="BI359" i="4" s="1"/>
  <c r="AQ112" i="4"/>
  <c r="AQ359" i="4" s="1"/>
  <c r="DS112" i="4"/>
  <c r="Z112" i="4"/>
  <c r="Z359" i="4" s="1"/>
  <c r="AP112" i="4"/>
  <c r="AP359" i="4" s="1"/>
  <c r="BF112" i="4"/>
  <c r="BF359" i="4" s="1"/>
  <c r="AG112" i="4"/>
  <c r="AG359" i="4" s="1"/>
  <c r="BM112" i="4"/>
  <c r="BM359" i="4" s="1"/>
  <c r="AU112" i="4"/>
  <c r="AU359" i="4" s="1"/>
  <c r="DY112" i="4"/>
  <c r="AB112" i="4"/>
  <c r="AB359" i="4" s="1"/>
  <c r="AR112" i="4"/>
  <c r="AK112" i="4"/>
  <c r="AK359" i="4" s="1"/>
  <c r="S112" i="4"/>
  <c r="S359" i="4" s="1"/>
  <c r="AY112" i="4"/>
  <c r="AY359" i="4" s="1"/>
  <c r="EA112" i="4"/>
  <c r="AD112" i="4"/>
  <c r="AD359" i="4" s="1"/>
  <c r="AT112" i="4"/>
  <c r="AT359" i="4" s="1"/>
  <c r="BJ112" i="4"/>
  <c r="Y112" i="4"/>
  <c r="Y359" i="4" s="1"/>
  <c r="BE112" i="4"/>
  <c r="BE359" i="4" s="1"/>
  <c r="AM112" i="4"/>
  <c r="DO112" i="4"/>
  <c r="DN112" i="4" s="1"/>
  <c r="X112" i="4"/>
  <c r="X359" i="4" s="1"/>
  <c r="AN112" i="4"/>
  <c r="AN359" i="4" s="1"/>
  <c r="BD112" i="4"/>
  <c r="BD359" i="4" s="1"/>
  <c r="EB112" i="4"/>
  <c r="AS112" i="4"/>
  <c r="AS359" i="4" s="1"/>
  <c r="AA112" i="4"/>
  <c r="BG112" i="4"/>
  <c r="BG359" i="4" s="1"/>
  <c r="EF112" i="4"/>
  <c r="AH112" i="4"/>
  <c r="AH359" i="4" s="1"/>
  <c r="AX112" i="4"/>
  <c r="AX359" i="4" s="1"/>
  <c r="BN112" i="4"/>
  <c r="BN359" i="4" s="1"/>
  <c r="I113" i="4"/>
  <c r="Q113" i="4" s="1"/>
  <c r="O113" i="4"/>
  <c r="E115" i="4"/>
  <c r="L115" i="4" s="1"/>
  <c r="G114" i="4"/>
  <c r="M114" i="4"/>
  <c r="K115" i="4"/>
  <c r="D116" i="4"/>
  <c r="DR116" i="4" s="1"/>
  <c r="DZ112" i="4" l="1"/>
  <c r="AV112" i="4"/>
  <c r="AV359" i="4" s="1"/>
  <c r="W112" i="4"/>
  <c r="W359" i="4" s="1"/>
  <c r="BO112" i="4"/>
  <c r="BO359" i="4" s="1"/>
  <c r="AM356" i="4"/>
  <c r="AR356" i="4"/>
  <c r="AJ356" i="4"/>
  <c r="BB356" i="4"/>
  <c r="AB356" i="4"/>
  <c r="AC356" i="4"/>
  <c r="T356" i="4"/>
  <c r="CK112" i="4"/>
  <c r="CP112" i="4"/>
  <c r="BY112" i="4"/>
  <c r="DH112" i="4"/>
  <c r="CM112" i="4"/>
  <c r="BT112" i="4"/>
  <c r="E116" i="4"/>
  <c r="AL112" i="4"/>
  <c r="AL359" i="4" s="1"/>
  <c r="BA112" i="4"/>
  <c r="BA359" i="4" s="1"/>
  <c r="AE112" i="4"/>
  <c r="AE359" i="4" s="1"/>
  <c r="AZ112" i="4"/>
  <c r="DP109" i="4"/>
  <c r="DQ109" i="4" s="1"/>
  <c r="CF108" i="4"/>
  <c r="CF107" i="4" s="1"/>
  <c r="CF106" i="4" s="1"/>
  <c r="CF105" i="4" s="1"/>
  <c r="CF104" i="4" s="1"/>
  <c r="CF103" i="4" s="1"/>
  <c r="CF102" i="4" s="1"/>
  <c r="CF101" i="4" s="1"/>
  <c r="CF100" i="4" s="1"/>
  <c r="CF99" i="4" s="1"/>
  <c r="CF98" i="4" s="1"/>
  <c r="CF97" i="4" s="1"/>
  <c r="CF96" i="4" s="1"/>
  <c r="CF95" i="4" s="1"/>
  <c r="CF94" i="4" s="1"/>
  <c r="CU108" i="4"/>
  <c r="CU107" i="4" s="1"/>
  <c r="CU106" i="4" s="1"/>
  <c r="CU105" i="4" s="1"/>
  <c r="CU104" i="4" s="1"/>
  <c r="BR108" i="4"/>
  <c r="BR107" i="4" s="1"/>
  <c r="BR106" i="4" s="1"/>
  <c r="BR105" i="4" s="1"/>
  <c r="BR104" i="4" s="1"/>
  <c r="BR103" i="4" s="1"/>
  <c r="BR102" i="4" s="1"/>
  <c r="DB108" i="4"/>
  <c r="DB107" i="4" s="1"/>
  <c r="DB106" i="4" s="1"/>
  <c r="DB105" i="4" s="1"/>
  <c r="DB104" i="4" s="1"/>
  <c r="DB103" i="4" s="1"/>
  <c r="DB102" i="4" s="1"/>
  <c r="BS108" i="4"/>
  <c r="BS107" i="4" s="1"/>
  <c r="BS106" i="4" s="1"/>
  <c r="CS108" i="4"/>
  <c r="CS107" i="4" s="1"/>
  <c r="CS106" i="4" s="1"/>
  <c r="CS105" i="4" s="1"/>
  <c r="CS104" i="4" s="1"/>
  <c r="CS103" i="4" s="1"/>
  <c r="CS102" i="4" s="1"/>
  <c r="CS101" i="4" s="1"/>
  <c r="CS100" i="4" s="1"/>
  <c r="CS99" i="4" s="1"/>
  <c r="CS98" i="4" s="1"/>
  <c r="B110" i="4"/>
  <c r="DV110" i="4"/>
  <c r="DW110" i="4"/>
  <c r="P111" i="4"/>
  <c r="EE110" i="4" s="1"/>
  <c r="B112" i="4"/>
  <c r="P113" i="4"/>
  <c r="EE112" i="4" s="1"/>
  <c r="L116" i="4"/>
  <c r="F115" i="4"/>
  <c r="G115" i="4" s="1"/>
  <c r="H114" i="4"/>
  <c r="N114" i="4"/>
  <c r="F116" i="4"/>
  <c r="K116" i="4"/>
  <c r="D117" i="4"/>
  <c r="DR117" i="4" s="1"/>
  <c r="CX112" i="4" l="1"/>
  <c r="DV112" i="4"/>
  <c r="DW112" i="4"/>
  <c r="M115" i="4"/>
  <c r="DS113" i="4"/>
  <c r="E117" i="4"/>
  <c r="L117" i="4" s="1"/>
  <c r="AP113" i="4"/>
  <c r="AP360" i="4" s="1"/>
  <c r="BI113" i="4"/>
  <c r="BI360" i="4" s="1"/>
  <c r="EE111" i="4"/>
  <c r="AP111" i="4"/>
  <c r="AP358" i="4" s="1"/>
  <c r="DS111" i="4"/>
  <c r="AM111" i="4"/>
  <c r="AM358" i="4" s="1"/>
  <c r="BL111" i="4"/>
  <c r="BL358" i="4" s="1"/>
  <c r="AF111" i="4"/>
  <c r="AF358" i="4" s="1"/>
  <c r="BI111" i="4"/>
  <c r="BI358" i="4" s="1"/>
  <c r="AC111" i="4"/>
  <c r="AC358" i="4" s="1"/>
  <c r="BB111" i="4"/>
  <c r="BB358" i="4" s="1"/>
  <c r="V111" i="4"/>
  <c r="V358" i="4" s="1"/>
  <c r="AY111" i="4"/>
  <c r="AY358" i="4" s="1"/>
  <c r="S111" i="4"/>
  <c r="S358" i="4" s="1"/>
  <c r="AR111" i="4"/>
  <c r="AR358" i="4" s="1"/>
  <c r="DY111" i="4"/>
  <c r="AO111" i="4"/>
  <c r="AO358" i="4" s="1"/>
  <c r="BN111" i="4"/>
  <c r="BN358" i="4" s="1"/>
  <c r="AH111" i="4"/>
  <c r="BK111" i="4"/>
  <c r="BK358" i="4" s="1"/>
  <c r="AE111" i="4"/>
  <c r="AE358" i="4" s="1"/>
  <c r="BD111" i="4"/>
  <c r="X111" i="4"/>
  <c r="X358" i="4" s="1"/>
  <c r="BA111" i="4"/>
  <c r="U111" i="4"/>
  <c r="AT111" i="4"/>
  <c r="AT358" i="4" s="1"/>
  <c r="EA111" i="4"/>
  <c r="AQ111" i="4"/>
  <c r="AQ358" i="4" s="1"/>
  <c r="DT111" i="4"/>
  <c r="AJ111" i="4"/>
  <c r="BM111" i="4"/>
  <c r="BM358" i="4" s="1"/>
  <c r="AG111" i="4"/>
  <c r="AG358" i="4" s="1"/>
  <c r="BF111" i="4"/>
  <c r="BF358" i="4" s="1"/>
  <c r="Z111" i="4"/>
  <c r="Z358" i="4" s="1"/>
  <c r="BC111" i="4"/>
  <c r="BC358" i="4" s="1"/>
  <c r="W111" i="4"/>
  <c r="W358" i="4" s="1"/>
  <c r="AV111" i="4"/>
  <c r="AV358" i="4" s="1"/>
  <c r="EC111" i="4"/>
  <c r="AS111" i="4"/>
  <c r="AS358" i="4" s="1"/>
  <c r="DZ111" i="4"/>
  <c r="AL111" i="4"/>
  <c r="AL358" i="4" s="1"/>
  <c r="BO111" i="4"/>
  <c r="BO358" i="4" s="1"/>
  <c r="AI111" i="4"/>
  <c r="AI358" i="4" s="1"/>
  <c r="BH111" i="4"/>
  <c r="BH358" i="4" s="1"/>
  <c r="AB111" i="4"/>
  <c r="AB358" i="4" s="1"/>
  <c r="BE111" i="4"/>
  <c r="BE358" i="4" s="1"/>
  <c r="Y111" i="4"/>
  <c r="Y358" i="4" s="1"/>
  <c r="AX111" i="4"/>
  <c r="AX358" i="4" s="1"/>
  <c r="EF111" i="4"/>
  <c r="AU111" i="4"/>
  <c r="EB111" i="4"/>
  <c r="AN111" i="4"/>
  <c r="AN358" i="4" s="1"/>
  <c r="DO111" i="4"/>
  <c r="DN111" i="4" s="1"/>
  <c r="AK111" i="4"/>
  <c r="AK358" i="4" s="1"/>
  <c r="BJ111" i="4"/>
  <c r="BJ358" i="4" s="1"/>
  <c r="AD111" i="4"/>
  <c r="AD358" i="4" s="1"/>
  <c r="BG111" i="4"/>
  <c r="BG358" i="4" s="1"/>
  <c r="AA111" i="4"/>
  <c r="AA358" i="4" s="1"/>
  <c r="AZ111" i="4"/>
  <c r="AZ358" i="4" s="1"/>
  <c r="T111" i="4"/>
  <c r="T358" i="4" s="1"/>
  <c r="AW111" i="4"/>
  <c r="BH113" i="4"/>
  <c r="AR113" i="4"/>
  <c r="AB113" i="4"/>
  <c r="AB360" i="4" s="1"/>
  <c r="DY113" i="4"/>
  <c r="AU113" i="4"/>
  <c r="BM113" i="4"/>
  <c r="BM360" i="4" s="1"/>
  <c r="AG113" i="4"/>
  <c r="AG360" i="4" s="1"/>
  <c r="AV113" i="4"/>
  <c r="AV360" i="4" s="1"/>
  <c r="EC113" i="4"/>
  <c r="W113" i="4"/>
  <c r="W360" i="4" s="1"/>
  <c r="DZ113" i="4"/>
  <c r="AL113" i="4"/>
  <c r="AL360" i="4" s="1"/>
  <c r="BO113" i="4"/>
  <c r="BO360" i="4" s="1"/>
  <c r="BA113" i="4"/>
  <c r="BA360" i="4" s="1"/>
  <c r="DT113" i="4"/>
  <c r="AJ113" i="4"/>
  <c r="AJ360" i="4" s="1"/>
  <c r="BK113" i="4"/>
  <c r="BK360" i="4" s="1"/>
  <c r="AW113" i="4"/>
  <c r="AX113" i="4"/>
  <c r="AX360" i="4" s="1"/>
  <c r="EF113" i="4"/>
  <c r="AA113" i="4"/>
  <c r="EB113" i="4"/>
  <c r="AN113" i="4"/>
  <c r="AN360" i="4" s="1"/>
  <c r="DO113" i="4"/>
  <c r="DN113" i="4" s="1"/>
  <c r="BE113" i="4"/>
  <c r="BE360" i="4" s="1"/>
  <c r="BJ113" i="4"/>
  <c r="AD113" i="4"/>
  <c r="AD360" i="4" s="1"/>
  <c r="AY113" i="4"/>
  <c r="AY360" i="4" s="1"/>
  <c r="AK113" i="4"/>
  <c r="AK360" i="4" s="1"/>
  <c r="BF113" i="4"/>
  <c r="BF360" i="4" s="1"/>
  <c r="Z113" i="4"/>
  <c r="AQ113" i="4"/>
  <c r="AQ360" i="4" s="1"/>
  <c r="AC113" i="4"/>
  <c r="AC360" i="4" s="1"/>
  <c r="BL113" i="4"/>
  <c r="BL360" i="4" s="1"/>
  <c r="AF113" i="4"/>
  <c r="AF360" i="4" s="1"/>
  <c r="BC113" i="4"/>
  <c r="AO113" i="4"/>
  <c r="BB113" i="4"/>
  <c r="BB360" i="4" s="1"/>
  <c r="V113" i="4"/>
  <c r="AI113" i="4"/>
  <c r="AI360" i="4" s="1"/>
  <c r="U113" i="4"/>
  <c r="U360" i="4" s="1"/>
  <c r="AZ113" i="4"/>
  <c r="AZ360" i="4" s="1"/>
  <c r="T113" i="4"/>
  <c r="T360" i="4" s="1"/>
  <c r="AE113" i="4"/>
  <c r="AE360" i="4" s="1"/>
  <c r="BN113" i="4"/>
  <c r="BN360" i="4" s="1"/>
  <c r="AH113" i="4"/>
  <c r="AH360" i="4" s="1"/>
  <c r="BG113" i="4"/>
  <c r="BG360" i="4" s="1"/>
  <c r="AS113" i="4"/>
  <c r="AS360" i="4" s="1"/>
  <c r="BD113" i="4"/>
  <c r="BD360" i="4" s="1"/>
  <c r="X113" i="4"/>
  <c r="X360" i="4" s="1"/>
  <c r="AM113" i="4"/>
  <c r="Y113" i="4"/>
  <c r="Y360" i="4" s="1"/>
  <c r="AT113" i="4"/>
  <c r="AT360" i="4" s="1"/>
  <c r="EA113" i="4"/>
  <c r="S113" i="4"/>
  <c r="I114" i="4"/>
  <c r="Q114" i="4" s="1"/>
  <c r="O114" i="4"/>
  <c r="H115" i="4"/>
  <c r="N115" i="4"/>
  <c r="G116" i="4"/>
  <c r="M116" i="4"/>
  <c r="F117" i="4"/>
  <c r="K117" i="4"/>
  <c r="D118" i="4"/>
  <c r="DR118" i="4" s="1"/>
  <c r="DA113" i="4" l="1"/>
  <c r="DA112" i="4" s="1"/>
  <c r="BJ360" i="4"/>
  <c r="BJ359" i="4"/>
  <c r="CU113" i="4"/>
  <c r="CU112" i="4" s="1"/>
  <c r="CU111" i="4" s="1"/>
  <c r="AR360" i="4"/>
  <c r="AR359" i="4"/>
  <c r="AM360" i="4"/>
  <c r="AM359" i="4"/>
  <c r="V360" i="4"/>
  <c r="V359" i="4"/>
  <c r="CM113" i="4"/>
  <c r="AO359" i="4"/>
  <c r="BX113" i="4"/>
  <c r="BX112" i="4" s="1"/>
  <c r="BX111" i="4" s="1"/>
  <c r="BX110" i="4" s="1"/>
  <c r="BX109" i="4" s="1"/>
  <c r="AA360" i="4"/>
  <c r="AA359" i="4"/>
  <c r="CS113" i="4"/>
  <c r="CS112" i="4" s="1"/>
  <c r="DF113" i="4"/>
  <c r="DF112" i="4" s="1"/>
  <c r="DF111" i="4" s="1"/>
  <c r="DF110" i="4" s="1"/>
  <c r="DF109" i="4" s="1"/>
  <c r="AZ359" i="4"/>
  <c r="AU358" i="4"/>
  <c r="AU357" i="4"/>
  <c r="AJ357" i="4"/>
  <c r="AJ358" i="4"/>
  <c r="BA358" i="4"/>
  <c r="BA357" i="4"/>
  <c r="BD357" i="4"/>
  <c r="BD358" i="4"/>
  <c r="AW358" i="4"/>
  <c r="AW357" i="4"/>
  <c r="U358" i="4"/>
  <c r="U357" i="4"/>
  <c r="AH357" i="4"/>
  <c r="AH358" i="4"/>
  <c r="CX111" i="4"/>
  <c r="CX110" i="4" s="1"/>
  <c r="CX109" i="4" s="1"/>
  <c r="CX108" i="4" s="1"/>
  <c r="CX107" i="4" s="1"/>
  <c r="DH111" i="4"/>
  <c r="DH110" i="4" s="1"/>
  <c r="DH109" i="4" s="1"/>
  <c r="DH108" i="4" s="1"/>
  <c r="CT111" i="4"/>
  <c r="CT110" i="4" s="1"/>
  <c r="CT109" i="4" s="1"/>
  <c r="CC111" i="4"/>
  <c r="CC110" i="4" s="1"/>
  <c r="CC109" i="4" s="1"/>
  <c r="CC108" i="4" s="1"/>
  <c r="CC107" i="4" s="1"/>
  <c r="CC106" i="4" s="1"/>
  <c r="CC105" i="4" s="1"/>
  <c r="CC104" i="4" s="1"/>
  <c r="CM111" i="4"/>
  <c r="CM110" i="4" s="1"/>
  <c r="CM109" i="4" s="1"/>
  <c r="CM108" i="4" s="1"/>
  <c r="CM107" i="4" s="1"/>
  <c r="CP111" i="4"/>
  <c r="CP110" i="4" s="1"/>
  <c r="DJ111" i="4"/>
  <c r="DJ110" i="4" s="1"/>
  <c r="DJ109" i="4" s="1"/>
  <c r="DJ108" i="4" s="1"/>
  <c r="DJ107" i="4" s="1"/>
  <c r="DJ106" i="4" s="1"/>
  <c r="DJ105" i="4" s="1"/>
  <c r="DJ104" i="4" s="1"/>
  <c r="DJ103" i="4" s="1"/>
  <c r="DJ102" i="4" s="1"/>
  <c r="DJ101" i="4" s="1"/>
  <c r="DJ100" i="4" s="1"/>
  <c r="BY111" i="4"/>
  <c r="BY110" i="4" s="1"/>
  <c r="BY109" i="4" s="1"/>
  <c r="BY108" i="4" s="1"/>
  <c r="BY107" i="4" s="1"/>
  <c r="BY106" i="4" s="1"/>
  <c r="BY105" i="4" s="1"/>
  <c r="CL111" i="4"/>
  <c r="CL110" i="4" s="1"/>
  <c r="CL109" i="4" s="1"/>
  <c r="CL108" i="4" s="1"/>
  <c r="CL107" i="4" s="1"/>
  <c r="CL106" i="4" s="1"/>
  <c r="CL105" i="4" s="1"/>
  <c r="CL104" i="4" s="1"/>
  <c r="CL103" i="4" s="1"/>
  <c r="CS111" i="4"/>
  <c r="CV111" i="4"/>
  <c r="CV110" i="4" s="1"/>
  <c r="CV109" i="4" s="1"/>
  <c r="CV108" i="4" s="1"/>
  <c r="CV107" i="4" s="1"/>
  <c r="DI111" i="4"/>
  <c r="DI110" i="4" s="1"/>
  <c r="DI109" i="4" s="1"/>
  <c r="BT111" i="4"/>
  <c r="BT110" i="4" s="1"/>
  <c r="BT109" i="4" s="1"/>
  <c r="BT108" i="4" s="1"/>
  <c r="BT107" i="4" s="1"/>
  <c r="BT106" i="4" s="1"/>
  <c r="CK111" i="4"/>
  <c r="CK110" i="4" s="1"/>
  <c r="DP112" i="4"/>
  <c r="DQ112" i="4" s="1"/>
  <c r="DP111" i="4"/>
  <c r="DQ111" i="4" s="1"/>
  <c r="DP110" i="4"/>
  <c r="DQ110" i="4" s="1"/>
  <c r="DI108" i="4"/>
  <c r="DI107" i="4" s="1"/>
  <c r="DI106" i="4" s="1"/>
  <c r="DI105" i="4" s="1"/>
  <c r="DI104" i="4" s="1"/>
  <c r="DI103" i="4" s="1"/>
  <c r="DI102" i="4" s="1"/>
  <c r="DI101" i="4" s="1"/>
  <c r="CT108" i="4"/>
  <c r="CT107" i="4" s="1"/>
  <c r="CT106" i="4" s="1"/>
  <c r="CT105" i="4" s="1"/>
  <c r="CT104" i="4" s="1"/>
  <c r="CT103" i="4" s="1"/>
  <c r="CT102" i="4" s="1"/>
  <c r="CT101" i="4" s="1"/>
  <c r="DW111" i="4"/>
  <c r="B111" i="4"/>
  <c r="DV111" i="4"/>
  <c r="DA111" i="4"/>
  <c r="DA110" i="4" s="1"/>
  <c r="DA109" i="4" s="1"/>
  <c r="B113" i="4"/>
  <c r="BQ113" i="4"/>
  <c r="BQ112" i="4" s="1"/>
  <c r="BQ111" i="4" s="1"/>
  <c r="BQ110" i="4" s="1"/>
  <c r="BQ109" i="4" s="1"/>
  <c r="DV113" i="4"/>
  <c r="DW113" i="4"/>
  <c r="E118" i="4"/>
  <c r="L118" i="4" s="1"/>
  <c r="P114" i="4"/>
  <c r="EE113" i="4" s="1"/>
  <c r="I115" i="4"/>
  <c r="Q115" i="4" s="1"/>
  <c r="O115" i="4"/>
  <c r="H116" i="4"/>
  <c r="N116" i="4"/>
  <c r="G117" i="4"/>
  <c r="M117" i="4"/>
  <c r="K118" i="4"/>
  <c r="D119" i="4"/>
  <c r="DR119" i="4" s="1"/>
  <c r="D120" i="4"/>
  <c r="DR120" i="4" s="1"/>
  <c r="D121" i="4"/>
  <c r="DR121" i="4" s="1"/>
  <c r="AP114" i="4" l="1"/>
  <c r="CN114" i="4" s="1"/>
  <c r="CN113" i="4" s="1"/>
  <c r="CN112" i="4" s="1"/>
  <c r="CN111" i="4" s="1"/>
  <c r="CN110" i="4" s="1"/>
  <c r="CN109" i="4" s="1"/>
  <c r="CN108" i="4" s="1"/>
  <c r="CN107" i="4" s="1"/>
  <c r="CN106" i="4" s="1"/>
  <c r="CN105" i="4" s="1"/>
  <c r="CN104" i="4" s="1"/>
  <c r="CN103" i="4" s="1"/>
  <c r="CN102" i="4" s="1"/>
  <c r="CN101" i="4" s="1"/>
  <c r="CN100" i="4" s="1"/>
  <c r="CN99" i="4" s="1"/>
  <c r="F118" i="4"/>
  <c r="M118" i="4" s="1"/>
  <c r="E120" i="4"/>
  <c r="DS114" i="4"/>
  <c r="DA108" i="4"/>
  <c r="DA107" i="4" s="1"/>
  <c r="DA106" i="4" s="1"/>
  <c r="DA105" i="4" s="1"/>
  <c r="DA104" i="4" s="1"/>
  <c r="DA103" i="4" s="1"/>
  <c r="DA102" i="4" s="1"/>
  <c r="DA101" i="4" s="1"/>
  <c r="DA100" i="4" s="1"/>
  <c r="DA99" i="4" s="1"/>
  <c r="BX108" i="4"/>
  <c r="BX107" i="4" s="1"/>
  <c r="BX106" i="4" s="1"/>
  <c r="DF108" i="4"/>
  <c r="DF107" i="4" s="1"/>
  <c r="DF106" i="4" s="1"/>
  <c r="DF105" i="4" s="1"/>
  <c r="DF104" i="4" s="1"/>
  <c r="DF103" i="4" s="1"/>
  <c r="DF102" i="4" s="1"/>
  <c r="DF101" i="4" s="1"/>
  <c r="DF100" i="4" s="1"/>
  <c r="DF99" i="4" s="1"/>
  <c r="DF98" i="4" s="1"/>
  <c r="DF97" i="4" s="1"/>
  <c r="DF96" i="4" s="1"/>
  <c r="DF95" i="4" s="1"/>
  <c r="DF94" i="4" s="1"/>
  <c r="DF93" i="4" s="1"/>
  <c r="DF92" i="4" s="1"/>
  <c r="DF91" i="4" s="1"/>
  <c r="DF90" i="4" s="1"/>
  <c r="DF89" i="4" s="1"/>
  <c r="E121" i="4"/>
  <c r="L121" i="4" s="1"/>
  <c r="L120" i="4"/>
  <c r="E119" i="4"/>
  <c r="L119" i="4" s="1"/>
  <c r="DY114" i="4"/>
  <c r="AB114" i="4"/>
  <c r="AB361" i="4" s="1"/>
  <c r="AU114" i="4"/>
  <c r="BM114" i="4"/>
  <c r="BM361" i="4" s="1"/>
  <c r="AG114" i="4"/>
  <c r="AG361" i="4" s="1"/>
  <c r="DZ114" i="4"/>
  <c r="BO114" i="4"/>
  <c r="BO361" i="4" s="1"/>
  <c r="BA114" i="4"/>
  <c r="BA361" i="4" s="1"/>
  <c r="AJ114" i="4"/>
  <c r="AJ361" i="4" s="1"/>
  <c r="AW114" i="4"/>
  <c r="AX114" i="4"/>
  <c r="AX361" i="4" s="1"/>
  <c r="EF114" i="4"/>
  <c r="AA114" i="4"/>
  <c r="AA361" i="4" s="1"/>
  <c r="BD114" i="4"/>
  <c r="BD361" i="4" s="1"/>
  <c r="X114" i="4"/>
  <c r="AM114" i="4"/>
  <c r="AM361" i="4" s="1"/>
  <c r="BJ114" i="4"/>
  <c r="BJ361" i="4" s="1"/>
  <c r="AY114" i="4"/>
  <c r="AY361" i="4" s="1"/>
  <c r="EB114" i="4"/>
  <c r="AT114" i="4"/>
  <c r="AT361" i="4" s="1"/>
  <c r="AK114" i="4"/>
  <c r="AK361" i="4" s="1"/>
  <c r="AR114" i="4"/>
  <c r="AR361" i="4" s="1"/>
  <c r="BI114" i="4"/>
  <c r="BI361" i="4" s="1"/>
  <c r="AV114" i="4"/>
  <c r="AV361" i="4" s="1"/>
  <c r="EC114" i="4"/>
  <c r="W114" i="4"/>
  <c r="W361" i="4" s="1"/>
  <c r="AL114" i="4"/>
  <c r="AL361" i="4" s="1"/>
  <c r="DT114" i="4"/>
  <c r="BK114" i="4"/>
  <c r="BK361" i="4" s="1"/>
  <c r="BF114" i="4"/>
  <c r="BF361" i="4" s="1"/>
  <c r="Z114" i="4"/>
  <c r="AQ114" i="4"/>
  <c r="AQ361" i="4" s="1"/>
  <c r="AC114" i="4"/>
  <c r="AC361" i="4" s="1"/>
  <c r="BL114" i="4"/>
  <c r="BL361" i="4" s="1"/>
  <c r="AF114" i="4"/>
  <c r="BC114" i="4"/>
  <c r="AO114" i="4"/>
  <c r="BB114" i="4"/>
  <c r="V114" i="4"/>
  <c r="V361" i="4" s="1"/>
  <c r="AI114" i="4"/>
  <c r="AI361" i="4" s="1"/>
  <c r="U114" i="4"/>
  <c r="U361" i="4" s="1"/>
  <c r="AZ114" i="4"/>
  <c r="AZ361" i="4" s="1"/>
  <c r="T114" i="4"/>
  <c r="T361" i="4" s="1"/>
  <c r="AE114" i="4"/>
  <c r="AE361" i="4" s="1"/>
  <c r="BN114" i="4"/>
  <c r="BN361" i="4" s="1"/>
  <c r="AH114" i="4"/>
  <c r="AH361" i="4" s="1"/>
  <c r="BG114" i="4"/>
  <c r="BG361" i="4" s="1"/>
  <c r="AS114" i="4"/>
  <c r="AN114" i="4"/>
  <c r="AN361" i="4" s="1"/>
  <c r="DO114" i="4"/>
  <c r="DN114" i="4" s="1"/>
  <c r="Y114" i="4"/>
  <c r="Y361" i="4" s="1"/>
  <c r="AD114" i="4"/>
  <c r="AD361" i="4" s="1"/>
  <c r="S114" i="4"/>
  <c r="BE114" i="4"/>
  <c r="EA114" i="4"/>
  <c r="BH114" i="4"/>
  <c r="P115" i="4"/>
  <c r="EE114" i="4" s="1"/>
  <c r="I116" i="4"/>
  <c r="Q116" i="4" s="1"/>
  <c r="O116" i="4"/>
  <c r="H117" i="4"/>
  <c r="N117" i="4"/>
  <c r="G118" i="4"/>
  <c r="F119" i="4"/>
  <c r="K119" i="4"/>
  <c r="F120" i="4"/>
  <c r="K120" i="4"/>
  <c r="F121" i="4"/>
  <c r="K121" i="4"/>
  <c r="D122" i="4"/>
  <c r="DR122" i="4" s="1"/>
  <c r="BH361" i="4" l="1"/>
  <c r="BH360" i="4"/>
  <c r="DC114" i="4"/>
  <c r="DC113" i="4" s="1"/>
  <c r="DC112" i="4" s="1"/>
  <c r="DC111" i="4" s="1"/>
  <c r="DC110" i="4" s="1"/>
  <c r="DC109" i="4" s="1"/>
  <c r="CQ114" i="4"/>
  <c r="CQ113" i="4" s="1"/>
  <c r="CQ112" i="4" s="1"/>
  <c r="CQ111" i="4" s="1"/>
  <c r="CQ110" i="4" s="1"/>
  <c r="CQ109" i="4" s="1"/>
  <c r="CZ114" i="4"/>
  <c r="CZ113" i="4" s="1"/>
  <c r="CZ112" i="4" s="1"/>
  <c r="CZ111" i="4" s="1"/>
  <c r="CZ110" i="4" s="1"/>
  <c r="DA114" i="4"/>
  <c r="BC360" i="4"/>
  <c r="AW361" i="4"/>
  <c r="AW360" i="4"/>
  <c r="S361" i="4"/>
  <c r="S360" i="4"/>
  <c r="AO361" i="4"/>
  <c r="AO360" i="4"/>
  <c r="CD114" i="4"/>
  <c r="CD113" i="4" s="1"/>
  <c r="CD112" i="4" s="1"/>
  <c r="CD111" i="4" s="1"/>
  <c r="CD110" i="4" s="1"/>
  <c r="CD109" i="4" s="1"/>
  <c r="CD108" i="4" s="1"/>
  <c r="CD107" i="4" s="1"/>
  <c r="CD106" i="4" s="1"/>
  <c r="CD105" i="4" s="1"/>
  <c r="Z361" i="4"/>
  <c r="Z360" i="4"/>
  <c r="BV114" i="4"/>
  <c r="BV113" i="4" s="1"/>
  <c r="BV112" i="4" s="1"/>
  <c r="BV111" i="4" s="1"/>
  <c r="BV110" i="4" s="1"/>
  <c r="BV109" i="4" s="1"/>
  <c r="AU361" i="4"/>
  <c r="AU360" i="4"/>
  <c r="DS115" i="4"/>
  <c r="AP115" i="4"/>
  <c r="BI115" i="4"/>
  <c r="BI362" i="4" s="1"/>
  <c r="E122" i="4"/>
  <c r="DP113" i="4"/>
  <c r="DQ113" i="4" s="1"/>
  <c r="DC108" i="4"/>
  <c r="DC107" i="4" s="1"/>
  <c r="DC106" i="4" s="1"/>
  <c r="DC105" i="4" s="1"/>
  <c r="DC104" i="4" s="1"/>
  <c r="DC103" i="4" s="1"/>
  <c r="DC102" i="4" s="1"/>
  <c r="DC101" i="4" s="1"/>
  <c r="DC100" i="4" s="1"/>
  <c r="DC99" i="4" s="1"/>
  <c r="DC98" i="4" s="1"/>
  <c r="DC97" i="4" s="1"/>
  <c r="DC96" i="4" s="1"/>
  <c r="CQ108" i="4"/>
  <c r="CQ107" i="4" s="1"/>
  <c r="CQ106" i="4" s="1"/>
  <c r="CQ105" i="4" s="1"/>
  <c r="CQ104" i="4" s="1"/>
  <c r="CQ103" i="4" s="1"/>
  <c r="CQ102" i="4" s="1"/>
  <c r="BV108" i="4"/>
  <c r="L122" i="4"/>
  <c r="DV114" i="4"/>
  <c r="DW114" i="4"/>
  <c r="B114" i="4"/>
  <c r="BH115" i="4"/>
  <c r="BH362" i="4" s="1"/>
  <c r="AR115" i="4"/>
  <c r="AR362" i="4" s="1"/>
  <c r="AB115" i="4"/>
  <c r="AB362" i="4" s="1"/>
  <c r="DY115" i="4"/>
  <c r="AU115" i="4"/>
  <c r="BM115" i="4"/>
  <c r="BM362" i="4" s="1"/>
  <c r="AG115" i="4"/>
  <c r="AV115" i="4"/>
  <c r="AV362" i="4" s="1"/>
  <c r="EC115" i="4"/>
  <c r="W115" i="4"/>
  <c r="W362" i="4" s="1"/>
  <c r="DZ115" i="4"/>
  <c r="AL115" i="4"/>
  <c r="AL362" i="4" s="1"/>
  <c r="BO115" i="4"/>
  <c r="BO362" i="4" s="1"/>
  <c r="BA115" i="4"/>
  <c r="BA362" i="4" s="1"/>
  <c r="DT115" i="4"/>
  <c r="AJ115" i="4"/>
  <c r="AJ362" i="4" s="1"/>
  <c r="BK115" i="4"/>
  <c r="BK362" i="4" s="1"/>
  <c r="AW115" i="4"/>
  <c r="AW362" i="4" s="1"/>
  <c r="AX115" i="4"/>
  <c r="AX362" i="4" s="1"/>
  <c r="EF115" i="4"/>
  <c r="AA115" i="4"/>
  <c r="EB115" i="4"/>
  <c r="AN115" i="4"/>
  <c r="AN362" i="4" s="1"/>
  <c r="DO115" i="4"/>
  <c r="BE115" i="4"/>
  <c r="BE362" i="4" s="1"/>
  <c r="BJ115" i="4"/>
  <c r="BJ362" i="4" s="1"/>
  <c r="AD115" i="4"/>
  <c r="AD362" i="4" s="1"/>
  <c r="AY115" i="4"/>
  <c r="AY362" i="4" s="1"/>
  <c r="AK115" i="4"/>
  <c r="AK362" i="4" s="1"/>
  <c r="BF115" i="4"/>
  <c r="BF362" i="4" s="1"/>
  <c r="Z115" i="4"/>
  <c r="AQ115" i="4"/>
  <c r="AQ362" i="4" s="1"/>
  <c r="AC115" i="4"/>
  <c r="AC362" i="4" s="1"/>
  <c r="BL115" i="4"/>
  <c r="BL362" i="4" s="1"/>
  <c r="AF115" i="4"/>
  <c r="AF362" i="4" s="1"/>
  <c r="BC115" i="4"/>
  <c r="BC362" i="4" s="1"/>
  <c r="AO115" i="4"/>
  <c r="AO362" i="4" s="1"/>
  <c r="BB115" i="4"/>
  <c r="V115" i="4"/>
  <c r="AI115" i="4"/>
  <c r="AI362" i="4" s="1"/>
  <c r="U115" i="4"/>
  <c r="U362" i="4" s="1"/>
  <c r="AZ115" i="4"/>
  <c r="AZ362" i="4" s="1"/>
  <c r="T115" i="4"/>
  <c r="T362" i="4" s="1"/>
  <c r="AE115" i="4"/>
  <c r="AE362" i="4" s="1"/>
  <c r="BN115" i="4"/>
  <c r="BN362" i="4" s="1"/>
  <c r="AH115" i="4"/>
  <c r="AH362" i="4" s="1"/>
  <c r="BG115" i="4"/>
  <c r="BG362" i="4" s="1"/>
  <c r="AS115" i="4"/>
  <c r="AS362" i="4" s="1"/>
  <c r="BD115" i="4"/>
  <c r="BD362" i="4" s="1"/>
  <c r="X115" i="4"/>
  <c r="AM115" i="4"/>
  <c r="AM362" i="4" s="1"/>
  <c r="Y115" i="4"/>
  <c r="Y362" i="4" s="1"/>
  <c r="AT115" i="4"/>
  <c r="AT362" i="4" s="1"/>
  <c r="EA115" i="4"/>
  <c r="S115" i="4"/>
  <c r="S362" i="4" s="1"/>
  <c r="P116" i="4"/>
  <c r="EE115" i="4" s="1"/>
  <c r="I117" i="4"/>
  <c r="Q117" i="4" s="1"/>
  <c r="O117" i="4"/>
  <c r="H118" i="4"/>
  <c r="N118" i="4"/>
  <c r="G119" i="4"/>
  <c r="M119" i="4"/>
  <c r="G120" i="4"/>
  <c r="M120" i="4"/>
  <c r="G121" i="4"/>
  <c r="M121" i="4"/>
  <c r="F122" i="4"/>
  <c r="K122" i="4"/>
  <c r="D123" i="4"/>
  <c r="DR123" i="4" s="1"/>
  <c r="DP114" i="4" l="1"/>
  <c r="DQ114" i="4" s="1"/>
  <c r="DN115" i="4"/>
  <c r="BV115" i="4"/>
  <c r="CZ115" i="4"/>
  <c r="BC361" i="4"/>
  <c r="BB361" i="4"/>
  <c r="AS361" i="4"/>
  <c r="BE361" i="4"/>
  <c r="BT115" i="4"/>
  <c r="BT114" i="4" s="1"/>
  <c r="BT113" i="4" s="1"/>
  <c r="BX115" i="4"/>
  <c r="BX114" i="4" s="1"/>
  <c r="BY115" i="4"/>
  <c r="BY114" i="4" s="1"/>
  <c r="BY113" i="4" s="1"/>
  <c r="CE115" i="4"/>
  <c r="CE114" i="4" s="1"/>
  <c r="CE113" i="4" s="1"/>
  <c r="CE112" i="4" s="1"/>
  <c r="CE111" i="4" s="1"/>
  <c r="CE110" i="4" s="1"/>
  <c r="CE109" i="4" s="1"/>
  <c r="CS115" i="4"/>
  <c r="CS114" i="4" s="1"/>
  <c r="AP362" i="4"/>
  <c r="AP361" i="4"/>
  <c r="X361" i="4"/>
  <c r="AF361" i="4"/>
  <c r="DS116" i="4"/>
  <c r="E123" i="4"/>
  <c r="L123" i="4" s="1"/>
  <c r="CE108" i="4"/>
  <c r="CE107" i="4" s="1"/>
  <c r="CE106" i="4" s="1"/>
  <c r="AP116" i="4"/>
  <c r="AP363" i="4" s="1"/>
  <c r="BI116" i="4"/>
  <c r="BI363" i="4" s="1"/>
  <c r="B115" i="4"/>
  <c r="DV115" i="4"/>
  <c r="DW115" i="4"/>
  <c r="BH116" i="4"/>
  <c r="BH363" i="4" s="1"/>
  <c r="AR116" i="4"/>
  <c r="AB116" i="4"/>
  <c r="AB363" i="4" s="1"/>
  <c r="DY116" i="4"/>
  <c r="AU116" i="4"/>
  <c r="AU363" i="4" s="1"/>
  <c r="BM116" i="4"/>
  <c r="BM363" i="4" s="1"/>
  <c r="AG116" i="4"/>
  <c r="AG363" i="4" s="1"/>
  <c r="AV116" i="4"/>
  <c r="AV363" i="4" s="1"/>
  <c r="EC116" i="4"/>
  <c r="W116" i="4"/>
  <c r="W363" i="4" s="1"/>
  <c r="DZ116" i="4"/>
  <c r="AL116" i="4"/>
  <c r="AL363" i="4" s="1"/>
  <c r="BO116" i="4"/>
  <c r="BA116" i="4"/>
  <c r="BA363" i="4" s="1"/>
  <c r="DT116" i="4"/>
  <c r="AJ116" i="4"/>
  <c r="AJ363" i="4" s="1"/>
  <c r="BK116" i="4"/>
  <c r="BK363" i="4" s="1"/>
  <c r="AW116" i="4"/>
  <c r="AW363" i="4" s="1"/>
  <c r="AX116" i="4"/>
  <c r="AX363" i="4" s="1"/>
  <c r="EF116" i="4"/>
  <c r="AA116" i="4"/>
  <c r="AA363" i="4" s="1"/>
  <c r="EB116" i="4"/>
  <c r="AN116" i="4"/>
  <c r="AN363" i="4" s="1"/>
  <c r="DO116" i="4"/>
  <c r="DN116" i="4" s="1"/>
  <c r="BE116" i="4"/>
  <c r="BE363" i="4" s="1"/>
  <c r="BJ116" i="4"/>
  <c r="AD116" i="4"/>
  <c r="AD363" i="4" s="1"/>
  <c r="AY116" i="4"/>
  <c r="AY363" i="4" s="1"/>
  <c r="AK116" i="4"/>
  <c r="AK363" i="4" s="1"/>
  <c r="BF116" i="4"/>
  <c r="Z116" i="4"/>
  <c r="Z363" i="4" s="1"/>
  <c r="AQ116" i="4"/>
  <c r="AQ363" i="4" s="1"/>
  <c r="AC116" i="4"/>
  <c r="AC363" i="4" s="1"/>
  <c r="BL116" i="4"/>
  <c r="BL363" i="4" s="1"/>
  <c r="AF116" i="4"/>
  <c r="AF363" i="4" s="1"/>
  <c r="BC116" i="4"/>
  <c r="BC363" i="4" s="1"/>
  <c r="AO116" i="4"/>
  <c r="AO363" i="4" s="1"/>
  <c r="BB116" i="4"/>
  <c r="BB363" i="4" s="1"/>
  <c r="V116" i="4"/>
  <c r="V363" i="4" s="1"/>
  <c r="AI116" i="4"/>
  <c r="AI363" i="4" s="1"/>
  <c r="U116" i="4"/>
  <c r="U363" i="4" s="1"/>
  <c r="AZ116" i="4"/>
  <c r="AZ363" i="4" s="1"/>
  <c r="T116" i="4"/>
  <c r="T363" i="4" s="1"/>
  <c r="AE116" i="4"/>
  <c r="AE363" i="4" s="1"/>
  <c r="BN116" i="4"/>
  <c r="BN363" i="4" s="1"/>
  <c r="AH116" i="4"/>
  <c r="BG116" i="4"/>
  <c r="BG363" i="4" s="1"/>
  <c r="AS116" i="4"/>
  <c r="AS363" i="4" s="1"/>
  <c r="BD116" i="4"/>
  <c r="X116" i="4"/>
  <c r="AM116" i="4"/>
  <c r="AM363" i="4" s="1"/>
  <c r="Y116" i="4"/>
  <c r="Y363" i="4" s="1"/>
  <c r="AT116" i="4"/>
  <c r="AT363" i="4" s="1"/>
  <c r="EA116" i="4"/>
  <c r="S116" i="4"/>
  <c r="S363" i="4" s="1"/>
  <c r="P117" i="4"/>
  <c r="EE116" i="4" s="1"/>
  <c r="I118" i="4"/>
  <c r="Q118" i="4" s="1"/>
  <c r="O118" i="4"/>
  <c r="H119" i="4"/>
  <c r="N119" i="4"/>
  <c r="H120" i="4"/>
  <c r="N120" i="4"/>
  <c r="H121" i="4"/>
  <c r="O121" i="4" s="1"/>
  <c r="N121" i="4"/>
  <c r="G122" i="4"/>
  <c r="M122" i="4"/>
  <c r="F123" i="4"/>
  <c r="K123" i="4"/>
  <c r="D124" i="4"/>
  <c r="DR124" i="4" s="1"/>
  <c r="D125" i="4"/>
  <c r="DR125" i="4" s="1"/>
  <c r="DS117" i="4" l="1"/>
  <c r="E124" i="4"/>
  <c r="P118" i="4"/>
  <c r="T118" i="4" s="1"/>
  <c r="T365" i="4" s="1"/>
  <c r="AP117" i="4"/>
  <c r="AP364" i="4" s="1"/>
  <c r="BI117" i="4"/>
  <c r="BI364" i="4" s="1"/>
  <c r="BV116" i="4"/>
  <c r="CF116" i="4"/>
  <c r="CF115" i="4" s="1"/>
  <c r="CF114" i="4" s="1"/>
  <c r="CF113" i="4" s="1"/>
  <c r="CF112" i="4" s="1"/>
  <c r="CF111" i="4" s="1"/>
  <c r="DD116" i="4"/>
  <c r="DD115" i="4" s="1"/>
  <c r="DD114" i="4" s="1"/>
  <c r="DD113" i="4" s="1"/>
  <c r="DD112" i="4" s="1"/>
  <c r="DD111" i="4" s="1"/>
  <c r="DD110" i="4" s="1"/>
  <c r="DD109" i="4" s="1"/>
  <c r="DH116" i="4"/>
  <c r="DH115" i="4" s="1"/>
  <c r="DH114" i="4" s="1"/>
  <c r="DH113" i="4" s="1"/>
  <c r="CP116" i="4"/>
  <c r="CP115" i="4" s="1"/>
  <c r="CP114" i="4" s="1"/>
  <c r="CP113" i="4" s="1"/>
  <c r="AU362" i="4"/>
  <c r="AG362" i="4"/>
  <c r="AA362" i="4"/>
  <c r="Z362" i="4"/>
  <c r="V362" i="4"/>
  <c r="BB362" i="4"/>
  <c r="X362" i="4"/>
  <c r="DB116" i="4"/>
  <c r="DB115" i="4" s="1"/>
  <c r="DB114" i="4" s="1"/>
  <c r="DB113" i="4" s="1"/>
  <c r="DB112" i="4" s="1"/>
  <c r="DB111" i="4" s="1"/>
  <c r="DM116" i="4"/>
  <c r="DM115" i="4" s="1"/>
  <c r="DM114" i="4" s="1"/>
  <c r="DM113" i="4" s="1"/>
  <c r="DM112" i="4" s="1"/>
  <c r="DM111" i="4" s="1"/>
  <c r="DM110" i="4" s="1"/>
  <c r="DM109" i="4" s="1"/>
  <c r="AZ118" i="4"/>
  <c r="AZ365" i="4" s="1"/>
  <c r="AE118" i="4"/>
  <c r="AE365" i="4" s="1"/>
  <c r="DD108" i="4"/>
  <c r="BA118" i="4"/>
  <c r="CY118" i="4" s="1"/>
  <c r="BO118" i="4"/>
  <c r="BO365" i="4" s="1"/>
  <c r="AL118" i="4"/>
  <c r="AL365" i="4" s="1"/>
  <c r="DZ118" i="4"/>
  <c r="W118" i="4"/>
  <c r="W365" i="4" s="1"/>
  <c r="EC118" i="4"/>
  <c r="AV118" i="4"/>
  <c r="AV365" i="4" s="1"/>
  <c r="BH118" i="4"/>
  <c r="BH365" i="4" s="1"/>
  <c r="E125" i="4"/>
  <c r="L125" i="4" s="1"/>
  <c r="L124" i="4"/>
  <c r="AW118" i="4"/>
  <c r="AW365" i="4" s="1"/>
  <c r="BK118" i="4"/>
  <c r="BK365" i="4" s="1"/>
  <c r="AJ118" i="4"/>
  <c r="AJ365" i="4" s="1"/>
  <c r="DT118" i="4"/>
  <c r="U118" i="4"/>
  <c r="U365" i="4" s="1"/>
  <c r="AI118" i="4"/>
  <c r="AI365" i="4" s="1"/>
  <c r="V118" i="4"/>
  <c r="V365" i="4" s="1"/>
  <c r="BB118" i="4"/>
  <c r="CZ118" i="4" s="1"/>
  <c r="AO118" i="4"/>
  <c r="AO365" i="4" s="1"/>
  <c r="BC118" i="4"/>
  <c r="BC365" i="4" s="1"/>
  <c r="AF118" i="4"/>
  <c r="AF365" i="4" s="1"/>
  <c r="BL118" i="4"/>
  <c r="DJ118" i="4" s="1"/>
  <c r="DP115" i="4"/>
  <c r="DQ115" i="4" s="1"/>
  <c r="B116" i="4"/>
  <c r="DV116" i="4"/>
  <c r="DW116" i="4"/>
  <c r="BH117" i="4"/>
  <c r="BH364" i="4" s="1"/>
  <c r="AR117" i="4"/>
  <c r="AB117" i="4"/>
  <c r="AB364" i="4" s="1"/>
  <c r="DY117" i="4"/>
  <c r="AU117" i="4"/>
  <c r="AU364" i="4" s="1"/>
  <c r="BM117" i="4"/>
  <c r="BM364" i="4" s="1"/>
  <c r="AG117" i="4"/>
  <c r="AG364" i="4" s="1"/>
  <c r="AV117" i="4"/>
  <c r="AV364" i="4" s="1"/>
  <c r="EC117" i="4"/>
  <c r="W117" i="4"/>
  <c r="W364" i="4" s="1"/>
  <c r="DZ117" i="4"/>
  <c r="AL117" i="4"/>
  <c r="AL364" i="4" s="1"/>
  <c r="BO117" i="4"/>
  <c r="BO364" i="4" s="1"/>
  <c r="BA117" i="4"/>
  <c r="BA364" i="4" s="1"/>
  <c r="DT117" i="4"/>
  <c r="AJ117" i="4"/>
  <c r="BK117" i="4"/>
  <c r="BK364" i="4" s="1"/>
  <c r="AW117" i="4"/>
  <c r="AX117" i="4"/>
  <c r="AX364" i="4" s="1"/>
  <c r="EF117" i="4"/>
  <c r="AA117" i="4"/>
  <c r="AA364" i="4" s="1"/>
  <c r="EB117" i="4"/>
  <c r="AN117" i="4"/>
  <c r="AN364" i="4" s="1"/>
  <c r="DO117" i="4"/>
  <c r="DN117" i="4" s="1"/>
  <c r="BE117" i="4"/>
  <c r="BE364" i="4" s="1"/>
  <c r="BJ117" i="4"/>
  <c r="AD117" i="4"/>
  <c r="AD364" i="4" s="1"/>
  <c r="AY117" i="4"/>
  <c r="AY364" i="4" s="1"/>
  <c r="AK117" i="4"/>
  <c r="AK364" i="4" s="1"/>
  <c r="BF117" i="4"/>
  <c r="BF364" i="4" s="1"/>
  <c r="Z117" i="4"/>
  <c r="Z364" i="4" s="1"/>
  <c r="AQ117" i="4"/>
  <c r="AQ364" i="4" s="1"/>
  <c r="AC117" i="4"/>
  <c r="AC364" i="4" s="1"/>
  <c r="BL117" i="4"/>
  <c r="AF117" i="4"/>
  <c r="BC117" i="4"/>
  <c r="BC364" i="4" s="1"/>
  <c r="AO117" i="4"/>
  <c r="AO364" i="4" s="1"/>
  <c r="BB117" i="4"/>
  <c r="V117" i="4"/>
  <c r="V364" i="4" s="1"/>
  <c r="AI117" i="4"/>
  <c r="AI364" i="4" s="1"/>
  <c r="U117" i="4"/>
  <c r="U364" i="4" s="1"/>
  <c r="AZ117" i="4"/>
  <c r="AZ364" i="4" s="1"/>
  <c r="T117" i="4"/>
  <c r="T364" i="4" s="1"/>
  <c r="AE117" i="4"/>
  <c r="AE364" i="4" s="1"/>
  <c r="BN117" i="4"/>
  <c r="BN364" i="4" s="1"/>
  <c r="AH117" i="4"/>
  <c r="AH364" i="4" s="1"/>
  <c r="BG117" i="4"/>
  <c r="BG364" i="4" s="1"/>
  <c r="AS117" i="4"/>
  <c r="BD117" i="4"/>
  <c r="BD364" i="4" s="1"/>
  <c r="X117" i="4"/>
  <c r="X364" i="4" s="1"/>
  <c r="AM117" i="4"/>
  <c r="AM364" i="4" s="1"/>
  <c r="Y117" i="4"/>
  <c r="Y364" i="4" s="1"/>
  <c r="AT117" i="4"/>
  <c r="AT364" i="4" s="1"/>
  <c r="EA117" i="4"/>
  <c r="S117" i="4"/>
  <c r="S364" i="4" s="1"/>
  <c r="EE117" i="4"/>
  <c r="AC118" i="4"/>
  <c r="CA118" i="4" s="1"/>
  <c r="BI118" i="4"/>
  <c r="DG118" i="4" s="1"/>
  <c r="DG117" i="4" s="1"/>
  <c r="DG116" i="4" s="1"/>
  <c r="DG115" i="4" s="1"/>
  <c r="DG114" i="4" s="1"/>
  <c r="DG113" i="4" s="1"/>
  <c r="DG112" i="4" s="1"/>
  <c r="DG111" i="4" s="1"/>
  <c r="DG110" i="4" s="1"/>
  <c r="DG109" i="4" s="1"/>
  <c r="AQ118" i="4"/>
  <c r="AQ365" i="4" s="1"/>
  <c r="DS118" i="4"/>
  <c r="Z118" i="4"/>
  <c r="BX118" i="4" s="1"/>
  <c r="AP118" i="4"/>
  <c r="AP365" i="4" s="1"/>
  <c r="BF118" i="4"/>
  <c r="BF365" i="4" s="1"/>
  <c r="AG118" i="4"/>
  <c r="AG365" i="4" s="1"/>
  <c r="BM118" i="4"/>
  <c r="BM365" i="4" s="1"/>
  <c r="AU118" i="4"/>
  <c r="AU365" i="4" s="1"/>
  <c r="DY118" i="4"/>
  <c r="AB118" i="4"/>
  <c r="AB365" i="4" s="1"/>
  <c r="AR118" i="4"/>
  <c r="AR365" i="4" s="1"/>
  <c r="AK118" i="4"/>
  <c r="AK365" i="4" s="1"/>
  <c r="S118" i="4"/>
  <c r="S365" i="4" s="1"/>
  <c r="AY118" i="4"/>
  <c r="AY365" i="4" s="1"/>
  <c r="EA118" i="4"/>
  <c r="AD118" i="4"/>
  <c r="AD365" i="4" s="1"/>
  <c r="AT118" i="4"/>
  <c r="AT365" i="4" s="1"/>
  <c r="BJ118" i="4"/>
  <c r="BJ365" i="4" s="1"/>
  <c r="Y118" i="4"/>
  <c r="Y365" i="4" s="1"/>
  <c r="BE118" i="4"/>
  <c r="BE365" i="4" s="1"/>
  <c r="AM118" i="4"/>
  <c r="AM365" i="4" s="1"/>
  <c r="DO118" i="4"/>
  <c r="DN118" i="4" s="1"/>
  <c r="X118" i="4"/>
  <c r="X365" i="4" s="1"/>
  <c r="AN118" i="4"/>
  <c r="CL118" i="4" s="1"/>
  <c r="BD118" i="4"/>
  <c r="BD365" i="4" s="1"/>
  <c r="EB118" i="4"/>
  <c r="AS118" i="4"/>
  <c r="AS365" i="4" s="1"/>
  <c r="AA118" i="4"/>
  <c r="AA365" i="4" s="1"/>
  <c r="BG118" i="4"/>
  <c r="BG365" i="4" s="1"/>
  <c r="EF118" i="4"/>
  <c r="AH118" i="4"/>
  <c r="AH365" i="4" s="1"/>
  <c r="AX118" i="4"/>
  <c r="AX365" i="4" s="1"/>
  <c r="BN118" i="4"/>
  <c r="BN365" i="4" s="1"/>
  <c r="I119" i="4"/>
  <c r="Q119" i="4" s="1"/>
  <c r="O119" i="4"/>
  <c r="I120" i="4"/>
  <c r="Q120" i="4" s="1"/>
  <c r="O120" i="4"/>
  <c r="I121" i="4"/>
  <c r="Q121" i="4" s="1"/>
  <c r="H122" i="4"/>
  <c r="N122" i="4"/>
  <c r="G123" i="4"/>
  <c r="M123" i="4"/>
  <c r="F124" i="4"/>
  <c r="K124" i="4"/>
  <c r="K125" i="4"/>
  <c r="D126" i="4"/>
  <c r="DR126" i="4" s="1"/>
  <c r="CQ117" i="4" l="1"/>
  <c r="CQ116" i="4" s="1"/>
  <c r="CQ115" i="4" s="1"/>
  <c r="AS364" i="4"/>
  <c r="CZ117" i="4"/>
  <c r="CZ116" i="4" s="1"/>
  <c r="BB364" i="4"/>
  <c r="DJ117" i="4"/>
  <c r="DJ116" i="4" s="1"/>
  <c r="DJ115" i="4" s="1"/>
  <c r="DJ114" i="4" s="1"/>
  <c r="DJ113" i="4" s="1"/>
  <c r="DJ112" i="4" s="1"/>
  <c r="BL364" i="4"/>
  <c r="DH117" i="4"/>
  <c r="BJ364" i="4"/>
  <c r="CU117" i="4"/>
  <c r="CU116" i="4" s="1"/>
  <c r="CU115" i="4" s="1"/>
  <c r="CU114" i="4" s="1"/>
  <c r="AW364" i="4"/>
  <c r="CH117" i="4"/>
  <c r="CH116" i="4" s="1"/>
  <c r="CH115" i="4" s="1"/>
  <c r="CH114" i="4" s="1"/>
  <c r="CH113" i="4" s="1"/>
  <c r="CH112" i="4" s="1"/>
  <c r="CH111" i="4" s="1"/>
  <c r="AJ364" i="4"/>
  <c r="CP117" i="4"/>
  <c r="AR364" i="4"/>
  <c r="AR363" i="4"/>
  <c r="BJ363" i="4"/>
  <c r="BF363" i="4"/>
  <c r="AH363" i="4"/>
  <c r="X363" i="4"/>
  <c r="CD117" i="4"/>
  <c r="CD116" i="4" s="1"/>
  <c r="CD115" i="4" s="1"/>
  <c r="AF364" i="4"/>
  <c r="BO363" i="4"/>
  <c r="BD363" i="4"/>
  <c r="E126" i="4"/>
  <c r="P121" i="4"/>
  <c r="DG108" i="4"/>
  <c r="DG107" i="4" s="1"/>
  <c r="DG106" i="4" s="1"/>
  <c r="DG105" i="4" s="1"/>
  <c r="DG104" i="4" s="1"/>
  <c r="DG103" i="4" s="1"/>
  <c r="DG102" i="4" s="1"/>
  <c r="DG101" i="4" s="1"/>
  <c r="DG100" i="4" s="1"/>
  <c r="DG99" i="4" s="1"/>
  <c r="DG98" i="4" s="1"/>
  <c r="DG97" i="4" s="1"/>
  <c r="DG96" i="4" s="1"/>
  <c r="DG95" i="4" s="1"/>
  <c r="DG94" i="4" s="1"/>
  <c r="DG93" i="4" s="1"/>
  <c r="DG92" i="4" s="1"/>
  <c r="DG91" i="4" s="1"/>
  <c r="DG90" i="4" s="1"/>
  <c r="DG89" i="4" s="1"/>
  <c r="DG88" i="4" s="1"/>
  <c r="DG87" i="4" s="1"/>
  <c r="DG86" i="4" s="1"/>
  <c r="DG85" i="4" s="1"/>
  <c r="DG84" i="4" s="1"/>
  <c r="CY117" i="4"/>
  <c r="CY116" i="4" s="1"/>
  <c r="CY115" i="4" s="1"/>
  <c r="CY114" i="4" s="1"/>
  <c r="CY113" i="4" s="1"/>
  <c r="CY112" i="4" s="1"/>
  <c r="CY111" i="4" s="1"/>
  <c r="L126" i="4"/>
  <c r="F125" i="4"/>
  <c r="M125" i="4" s="1"/>
  <c r="DP117" i="4"/>
  <c r="DQ117" i="4" s="1"/>
  <c r="DP116" i="4"/>
  <c r="DQ116" i="4" s="1"/>
  <c r="B117" i="4"/>
  <c r="DV117" i="4"/>
  <c r="DW117" i="4"/>
  <c r="BR117" i="4"/>
  <c r="BR116" i="4" s="1"/>
  <c r="BR115" i="4" s="1"/>
  <c r="BR114" i="4" s="1"/>
  <c r="BR113" i="4" s="1"/>
  <c r="BR112" i="4" s="1"/>
  <c r="BR111" i="4" s="1"/>
  <c r="BR110" i="4" s="1"/>
  <c r="CA117" i="4"/>
  <c r="CA116" i="4" s="1"/>
  <c r="CA115" i="4" s="1"/>
  <c r="CA114" i="4" s="1"/>
  <c r="CA113" i="4" s="1"/>
  <c r="CA112" i="4" s="1"/>
  <c r="CA111" i="4" s="1"/>
  <c r="CA110" i="4" s="1"/>
  <c r="BX117" i="4"/>
  <c r="BX116" i="4" s="1"/>
  <c r="CL117" i="4"/>
  <c r="CL116" i="4" s="1"/>
  <c r="CL115" i="4" s="1"/>
  <c r="CL114" i="4" s="1"/>
  <c r="CL113" i="4" s="1"/>
  <c r="CL112" i="4" s="1"/>
  <c r="DV118" i="4"/>
  <c r="B118" i="4"/>
  <c r="DW118" i="4"/>
  <c r="P119" i="4"/>
  <c r="EE118" i="4" s="1"/>
  <c r="P120" i="4"/>
  <c r="BI120" i="4" s="1"/>
  <c r="BI367" i="4" s="1"/>
  <c r="AG121" i="4"/>
  <c r="BM121" i="4"/>
  <c r="BM368" i="4" s="1"/>
  <c r="AU121" i="4"/>
  <c r="AU368" i="4" s="1"/>
  <c r="DY121" i="4"/>
  <c r="AB121" i="4"/>
  <c r="AB368" i="4" s="1"/>
  <c r="AR121" i="4"/>
  <c r="AR368" i="4" s="1"/>
  <c r="BH121" i="4"/>
  <c r="BH368" i="4" s="1"/>
  <c r="U121" i="4"/>
  <c r="U368" i="4" s="1"/>
  <c r="BA121" i="4"/>
  <c r="BA368" i="4" s="1"/>
  <c r="AI121" i="4"/>
  <c r="AI368" i="4" s="1"/>
  <c r="BO121" i="4"/>
  <c r="V121" i="4"/>
  <c r="AL121" i="4"/>
  <c r="AL368" i="4" s="1"/>
  <c r="BB121" i="4"/>
  <c r="BB368" i="4" s="1"/>
  <c r="DZ121" i="4"/>
  <c r="AO121" i="4"/>
  <c r="AO368" i="4" s="1"/>
  <c r="W121" i="4"/>
  <c r="W368" i="4" s="1"/>
  <c r="BC121" i="4"/>
  <c r="BC368" i="4" s="1"/>
  <c r="EC121" i="4"/>
  <c r="AF121" i="4"/>
  <c r="AF368" i="4" s="1"/>
  <c r="AV121" i="4"/>
  <c r="BL121" i="4"/>
  <c r="BL368" i="4" s="1"/>
  <c r="AC121" i="4"/>
  <c r="AC368" i="4" s="1"/>
  <c r="BI121" i="4"/>
  <c r="BI368" i="4" s="1"/>
  <c r="AQ121" i="4"/>
  <c r="AQ368" i="4" s="1"/>
  <c r="DS121" i="4"/>
  <c r="Z121" i="4"/>
  <c r="Z368" i="4" s="1"/>
  <c r="AP121" i="4"/>
  <c r="AP368" i="4" s="1"/>
  <c r="BF121" i="4"/>
  <c r="BF368" i="4" s="1"/>
  <c r="AW121" i="4"/>
  <c r="AW368" i="4" s="1"/>
  <c r="AE121" i="4"/>
  <c r="BK121" i="4"/>
  <c r="BK368" i="4" s="1"/>
  <c r="T121" i="4"/>
  <c r="T368" i="4" s="1"/>
  <c r="AJ121" i="4"/>
  <c r="AJ368" i="4" s="1"/>
  <c r="AZ121" i="4"/>
  <c r="AZ368" i="4" s="1"/>
  <c r="DT121" i="4"/>
  <c r="AK121" i="4"/>
  <c r="AK368" i="4" s="1"/>
  <c r="S121" i="4"/>
  <c r="S368" i="4" s="1"/>
  <c r="AY121" i="4"/>
  <c r="AY368" i="4" s="1"/>
  <c r="EA121" i="4"/>
  <c r="AD121" i="4"/>
  <c r="AD368" i="4" s="1"/>
  <c r="AT121" i="4"/>
  <c r="AT368" i="4" s="1"/>
  <c r="BJ121" i="4"/>
  <c r="BJ368" i="4" s="1"/>
  <c r="Y121" i="4"/>
  <c r="Y368" i="4" s="1"/>
  <c r="BE121" i="4"/>
  <c r="BE368" i="4" s="1"/>
  <c r="AM121" i="4"/>
  <c r="DO121" i="4"/>
  <c r="DN121" i="4" s="1"/>
  <c r="X121" i="4"/>
  <c r="AN121" i="4"/>
  <c r="AN368" i="4" s="1"/>
  <c r="BD121" i="4"/>
  <c r="BD368" i="4" s="1"/>
  <c r="EB121" i="4"/>
  <c r="AS121" i="4"/>
  <c r="AS368" i="4" s="1"/>
  <c r="AA121" i="4"/>
  <c r="AA368" i="4" s="1"/>
  <c r="BG121" i="4"/>
  <c r="BG368" i="4" s="1"/>
  <c r="EF121" i="4"/>
  <c r="AH121" i="4"/>
  <c r="AH368" i="4" s="1"/>
  <c r="AX121" i="4"/>
  <c r="AX368" i="4" s="1"/>
  <c r="BN121" i="4"/>
  <c r="BN368" i="4" s="1"/>
  <c r="I122" i="4"/>
  <c r="Q122" i="4" s="1"/>
  <c r="O122" i="4"/>
  <c r="H123" i="4"/>
  <c r="N123" i="4"/>
  <c r="G124" i="4"/>
  <c r="M124" i="4"/>
  <c r="G125" i="4"/>
  <c r="F126" i="4"/>
  <c r="K126" i="4"/>
  <c r="D127" i="4"/>
  <c r="DR127" i="4" s="1"/>
  <c r="BV121" i="4" l="1"/>
  <c r="CK121" i="4"/>
  <c r="BT121" i="4"/>
  <c r="CC121" i="4"/>
  <c r="CT121" i="4"/>
  <c r="DM121" i="4"/>
  <c r="CE121" i="4"/>
  <c r="DS120" i="4"/>
  <c r="DS119" i="4"/>
  <c r="E127" i="4"/>
  <c r="L127" i="4" s="1"/>
  <c r="AP120" i="4"/>
  <c r="AP367" i="4" s="1"/>
  <c r="AP119" i="4"/>
  <c r="AP366" i="4" s="1"/>
  <c r="BI119" i="4"/>
  <c r="BH119" i="4"/>
  <c r="BH366" i="4" s="1"/>
  <c r="AR119" i="4"/>
  <c r="AR366" i="4" s="1"/>
  <c r="AB119" i="4"/>
  <c r="AB366" i="4" s="1"/>
  <c r="DY119" i="4"/>
  <c r="AU119" i="4"/>
  <c r="AU366" i="4" s="1"/>
  <c r="BM119" i="4"/>
  <c r="BM366" i="4" s="1"/>
  <c r="AG119" i="4"/>
  <c r="AG366" i="4" s="1"/>
  <c r="AV119" i="4"/>
  <c r="AV366" i="4" s="1"/>
  <c r="EC119" i="4"/>
  <c r="W119" i="4"/>
  <c r="W366" i="4" s="1"/>
  <c r="DZ119" i="4"/>
  <c r="AL119" i="4"/>
  <c r="AL366" i="4" s="1"/>
  <c r="BO119" i="4"/>
  <c r="BO366" i="4" s="1"/>
  <c r="BA119" i="4"/>
  <c r="DT119" i="4"/>
  <c r="AJ119" i="4"/>
  <c r="AJ366" i="4" s="1"/>
  <c r="BK119" i="4"/>
  <c r="BK366" i="4" s="1"/>
  <c r="AW119" i="4"/>
  <c r="AX119" i="4"/>
  <c r="AX366" i="4" s="1"/>
  <c r="EF119" i="4"/>
  <c r="AA119" i="4"/>
  <c r="AA366" i="4" s="1"/>
  <c r="EB119" i="4"/>
  <c r="AN119" i="4"/>
  <c r="DO119" i="4"/>
  <c r="DN119" i="4" s="1"/>
  <c r="BE119" i="4"/>
  <c r="BE366" i="4" s="1"/>
  <c r="BJ119" i="4"/>
  <c r="AD119" i="4"/>
  <c r="AD366" i="4" s="1"/>
  <c r="AY119" i="4"/>
  <c r="AY366" i="4" s="1"/>
  <c r="AK119" i="4"/>
  <c r="BF119" i="4"/>
  <c r="BF366" i="4" s="1"/>
  <c r="Z119" i="4"/>
  <c r="AQ119" i="4"/>
  <c r="AQ366" i="4" s="1"/>
  <c r="AC119" i="4"/>
  <c r="BL119" i="4"/>
  <c r="AF119" i="4"/>
  <c r="BC119" i="4"/>
  <c r="BC366" i="4" s="1"/>
  <c r="AO119" i="4"/>
  <c r="AO366" i="4" s="1"/>
  <c r="BB119" i="4"/>
  <c r="V119" i="4"/>
  <c r="V366" i="4" s="1"/>
  <c r="AI119" i="4"/>
  <c r="AI366" i="4" s="1"/>
  <c r="U119" i="4"/>
  <c r="U366" i="4" s="1"/>
  <c r="AZ119" i="4"/>
  <c r="AZ366" i="4" s="1"/>
  <c r="T119" i="4"/>
  <c r="AE119" i="4"/>
  <c r="AE366" i="4" s="1"/>
  <c r="BN119" i="4"/>
  <c r="BN366" i="4" s="1"/>
  <c r="AH119" i="4"/>
  <c r="BG119" i="4"/>
  <c r="BG366" i="4" s="1"/>
  <c r="AS119" i="4"/>
  <c r="AS366" i="4" s="1"/>
  <c r="BD119" i="4"/>
  <c r="BD366" i="4" s="1"/>
  <c r="X119" i="4"/>
  <c r="X366" i="4" s="1"/>
  <c r="AM119" i="4"/>
  <c r="AM366" i="4" s="1"/>
  <c r="Y119" i="4"/>
  <c r="Y366" i="4" s="1"/>
  <c r="AT119" i="4"/>
  <c r="AT366" i="4" s="1"/>
  <c r="EA119" i="4"/>
  <c r="S119" i="4"/>
  <c r="S366" i="4" s="1"/>
  <c r="EE119" i="4"/>
  <c r="BH120" i="4"/>
  <c r="BH367" i="4" s="1"/>
  <c r="AR120" i="4"/>
  <c r="AR367" i="4" s="1"/>
  <c r="AB120" i="4"/>
  <c r="AB367" i="4" s="1"/>
  <c r="DY120" i="4"/>
  <c r="AU120" i="4"/>
  <c r="AU367" i="4" s="1"/>
  <c r="BM120" i="4"/>
  <c r="BM367" i="4" s="1"/>
  <c r="AG120" i="4"/>
  <c r="AG367" i="4" s="1"/>
  <c r="AV120" i="4"/>
  <c r="AV367" i="4" s="1"/>
  <c r="EC120" i="4"/>
  <c r="W120" i="4"/>
  <c r="W367" i="4" s="1"/>
  <c r="DZ120" i="4"/>
  <c r="AL120" i="4"/>
  <c r="AL367" i="4" s="1"/>
  <c r="BO120" i="4"/>
  <c r="BO367" i="4" s="1"/>
  <c r="BA120" i="4"/>
  <c r="BA367" i="4" s="1"/>
  <c r="DT120" i="4"/>
  <c r="AJ120" i="4"/>
  <c r="AJ367" i="4" s="1"/>
  <c r="BK120" i="4"/>
  <c r="BK367" i="4" s="1"/>
  <c r="AW120" i="4"/>
  <c r="AW367" i="4" s="1"/>
  <c r="AX120" i="4"/>
  <c r="AX367" i="4" s="1"/>
  <c r="EF120" i="4"/>
  <c r="AA120" i="4"/>
  <c r="AA367" i="4" s="1"/>
  <c r="EB120" i="4"/>
  <c r="AN120" i="4"/>
  <c r="AN367" i="4" s="1"/>
  <c r="DO120" i="4"/>
  <c r="BE120" i="4"/>
  <c r="BE367" i="4" s="1"/>
  <c r="BJ120" i="4"/>
  <c r="BJ367" i="4" s="1"/>
  <c r="AD120" i="4"/>
  <c r="AD367" i="4" s="1"/>
  <c r="AY120" i="4"/>
  <c r="AY367" i="4" s="1"/>
  <c r="AK120" i="4"/>
  <c r="AK367" i="4" s="1"/>
  <c r="BF120" i="4"/>
  <c r="BF367" i="4" s="1"/>
  <c r="Z120" i="4"/>
  <c r="Z367" i="4" s="1"/>
  <c r="AQ120" i="4"/>
  <c r="AQ367" i="4" s="1"/>
  <c r="AC120" i="4"/>
  <c r="AC367" i="4" s="1"/>
  <c r="BL120" i="4"/>
  <c r="BL367" i="4" s="1"/>
  <c r="AF120" i="4"/>
  <c r="AF367" i="4" s="1"/>
  <c r="BC120" i="4"/>
  <c r="BC367" i="4" s="1"/>
  <c r="AO120" i="4"/>
  <c r="AO367" i="4" s="1"/>
  <c r="BB120" i="4"/>
  <c r="BB367" i="4" s="1"/>
  <c r="V120" i="4"/>
  <c r="V367" i="4" s="1"/>
  <c r="AI120" i="4"/>
  <c r="AI367" i="4" s="1"/>
  <c r="U120" i="4"/>
  <c r="U367" i="4" s="1"/>
  <c r="AZ120" i="4"/>
  <c r="AZ367" i="4" s="1"/>
  <c r="T120" i="4"/>
  <c r="T367" i="4" s="1"/>
  <c r="AE120" i="4"/>
  <c r="AE367" i="4" s="1"/>
  <c r="BN120" i="4"/>
  <c r="BN367" i="4" s="1"/>
  <c r="AH120" i="4"/>
  <c r="AH367" i="4" s="1"/>
  <c r="BG120" i="4"/>
  <c r="BG367" i="4" s="1"/>
  <c r="AS120" i="4"/>
  <c r="AS367" i="4" s="1"/>
  <c r="BD120" i="4"/>
  <c r="BD367" i="4" s="1"/>
  <c r="X120" i="4"/>
  <c r="X367" i="4" s="1"/>
  <c r="AM120" i="4"/>
  <c r="AM367" i="4" s="1"/>
  <c r="Y120" i="4"/>
  <c r="Y367" i="4" s="1"/>
  <c r="AT120" i="4"/>
  <c r="AT367" i="4" s="1"/>
  <c r="EA120" i="4"/>
  <c r="S120" i="4"/>
  <c r="S367" i="4" s="1"/>
  <c r="EE120" i="4"/>
  <c r="DV121" i="4"/>
  <c r="B121" i="4"/>
  <c r="DW121" i="4"/>
  <c r="P122" i="4"/>
  <c r="EE121" i="4" s="1"/>
  <c r="I123" i="4"/>
  <c r="Q123" i="4" s="1"/>
  <c r="O123" i="4"/>
  <c r="H124" i="4"/>
  <c r="N124" i="4"/>
  <c r="H125" i="4"/>
  <c r="N125" i="4"/>
  <c r="G126" i="4"/>
  <c r="M126" i="4"/>
  <c r="F127" i="4"/>
  <c r="K127" i="4"/>
  <c r="D128" i="4"/>
  <c r="DR128" i="4" s="1"/>
  <c r="DP120" i="4" l="1"/>
  <c r="DQ120" i="4" s="1"/>
  <c r="DN120" i="4"/>
  <c r="T366" i="4"/>
  <c r="AF366" i="4"/>
  <c r="AC366" i="4"/>
  <c r="AC365" i="4"/>
  <c r="Z365" i="4"/>
  <c r="Z366" i="4"/>
  <c r="AK366" i="4"/>
  <c r="AN365" i="4"/>
  <c r="AN366" i="4"/>
  <c r="AH366" i="4"/>
  <c r="BB365" i="4"/>
  <c r="BB366" i="4"/>
  <c r="BL365" i="4"/>
  <c r="BL366" i="4"/>
  <c r="BJ366" i="4"/>
  <c r="AW366" i="4"/>
  <c r="BA366" i="4"/>
  <c r="BA365" i="4"/>
  <c r="BI366" i="4"/>
  <c r="BI365" i="4"/>
  <c r="BW120" i="4"/>
  <c r="BV120" i="4"/>
  <c r="CC120" i="4"/>
  <c r="CY120" i="4"/>
  <c r="CT120" i="4"/>
  <c r="CF119" i="4"/>
  <c r="CF118" i="4" s="1"/>
  <c r="CF117" i="4" s="1"/>
  <c r="DH119" i="4"/>
  <c r="DH118" i="4" s="1"/>
  <c r="CU119" i="4"/>
  <c r="CU118" i="4" s="1"/>
  <c r="CK120" i="4"/>
  <c r="CK119" i="4" s="1"/>
  <c r="CK118" i="4" s="1"/>
  <c r="CK117" i="4" s="1"/>
  <c r="CK116" i="4" s="1"/>
  <c r="CK115" i="4" s="1"/>
  <c r="CK114" i="4" s="1"/>
  <c r="CK113" i="4" s="1"/>
  <c r="BT120" i="4"/>
  <c r="BT119" i="4" s="1"/>
  <c r="BT118" i="4" s="1"/>
  <c r="BT117" i="4" s="1"/>
  <c r="BT116" i="4" s="1"/>
  <c r="CI120" i="4"/>
  <c r="DC120" i="4"/>
  <c r="DC119" i="4" s="1"/>
  <c r="DC118" i="4" s="1"/>
  <c r="DC117" i="4" s="1"/>
  <c r="DC116" i="4" s="1"/>
  <c r="DC115" i="4" s="1"/>
  <c r="CL120" i="4"/>
  <c r="DM120" i="4"/>
  <c r="DM119" i="4" s="1"/>
  <c r="DM118" i="4" s="1"/>
  <c r="DM117" i="4" s="1"/>
  <c r="CE120" i="4"/>
  <c r="CD119" i="4"/>
  <c r="CD118" i="4" s="1"/>
  <c r="CA119" i="4"/>
  <c r="CI119" i="4"/>
  <c r="CI118" i="4" s="1"/>
  <c r="CI117" i="4" s="1"/>
  <c r="CI116" i="4" s="1"/>
  <c r="CI115" i="4" s="1"/>
  <c r="CI114" i="4" s="1"/>
  <c r="CI113" i="4" s="1"/>
  <c r="CI112" i="4" s="1"/>
  <c r="CI111" i="4" s="1"/>
  <c r="CI110" i="4" s="1"/>
  <c r="CI109" i="4" s="1"/>
  <c r="CI108" i="4" s="1"/>
  <c r="CI107" i="4" s="1"/>
  <c r="DS122" i="4"/>
  <c r="DP119" i="4"/>
  <c r="DQ119" i="4" s="1"/>
  <c r="DP118" i="4"/>
  <c r="DQ118" i="4" s="1"/>
  <c r="E128" i="4"/>
  <c r="L128" i="4" s="1"/>
  <c r="AP122" i="4"/>
  <c r="AP369" i="4" s="1"/>
  <c r="BI122" i="4"/>
  <c r="BI369" i="4" s="1"/>
  <c r="BW119" i="4"/>
  <c r="BW118" i="4" s="1"/>
  <c r="BW117" i="4" s="1"/>
  <c r="BW116" i="4" s="1"/>
  <c r="BW115" i="4" s="1"/>
  <c r="BW114" i="4" s="1"/>
  <c r="BW113" i="4" s="1"/>
  <c r="BW112" i="4" s="1"/>
  <c r="BW111" i="4" s="1"/>
  <c r="BW110" i="4" s="1"/>
  <c r="BW109" i="4" s="1"/>
  <c r="BV119" i="4"/>
  <c r="BV118" i="4" s="1"/>
  <c r="BV117" i="4" s="1"/>
  <c r="CC119" i="4"/>
  <c r="CC118" i="4" s="1"/>
  <c r="CC117" i="4" s="1"/>
  <c r="CC116" i="4" s="1"/>
  <c r="CC115" i="4" s="1"/>
  <c r="CC114" i="4" s="1"/>
  <c r="CC113" i="4" s="1"/>
  <c r="CC112" i="4" s="1"/>
  <c r="CY119" i="4"/>
  <c r="CT119" i="4"/>
  <c r="CT118" i="4" s="1"/>
  <c r="CT117" i="4" s="1"/>
  <c r="CT116" i="4" s="1"/>
  <c r="CT115" i="4" s="1"/>
  <c r="CT114" i="4" s="1"/>
  <c r="CT113" i="4" s="1"/>
  <c r="CT112" i="4" s="1"/>
  <c r="B119" i="4"/>
  <c r="DV119" i="4"/>
  <c r="DW119" i="4"/>
  <c r="BR119" i="4"/>
  <c r="BR118" i="4" s="1"/>
  <c r="CL119" i="4"/>
  <c r="CE119" i="4"/>
  <c r="CE118" i="4" s="1"/>
  <c r="CE117" i="4" s="1"/>
  <c r="CE116" i="4" s="1"/>
  <c r="B120" i="4"/>
  <c r="DV120" i="4"/>
  <c r="DW120" i="4"/>
  <c r="BH122" i="4"/>
  <c r="BH369" i="4" s="1"/>
  <c r="AR122" i="4"/>
  <c r="AB122" i="4"/>
  <c r="AB369" i="4" s="1"/>
  <c r="DY122" i="4"/>
  <c r="AU122" i="4"/>
  <c r="AU369" i="4" s="1"/>
  <c r="BM122" i="4"/>
  <c r="BM369" i="4" s="1"/>
  <c r="AG122" i="4"/>
  <c r="AV122" i="4"/>
  <c r="EC122" i="4"/>
  <c r="W122" i="4"/>
  <c r="W369" i="4" s="1"/>
  <c r="DZ122" i="4"/>
  <c r="AL122" i="4"/>
  <c r="AL369" i="4" s="1"/>
  <c r="BO122" i="4"/>
  <c r="BA122" i="4"/>
  <c r="BA369" i="4" s="1"/>
  <c r="DT122" i="4"/>
  <c r="AJ122" i="4"/>
  <c r="BK122" i="4"/>
  <c r="BK369" i="4" s="1"/>
  <c r="AW122" i="4"/>
  <c r="AW369" i="4" s="1"/>
  <c r="AX122" i="4"/>
  <c r="AX369" i="4" s="1"/>
  <c r="EF122" i="4"/>
  <c r="AA122" i="4"/>
  <c r="AA369" i="4" s="1"/>
  <c r="EB122" i="4"/>
  <c r="AN122" i="4"/>
  <c r="DO122" i="4"/>
  <c r="DN122" i="4" s="1"/>
  <c r="BE122" i="4"/>
  <c r="BE369" i="4" s="1"/>
  <c r="BJ122" i="4"/>
  <c r="BJ369" i="4" s="1"/>
  <c r="AD122" i="4"/>
  <c r="AD369" i="4" s="1"/>
  <c r="AY122" i="4"/>
  <c r="AY369" i="4" s="1"/>
  <c r="AK122" i="4"/>
  <c r="AK369" i="4" s="1"/>
  <c r="BF122" i="4"/>
  <c r="BF369" i="4" s="1"/>
  <c r="Z122" i="4"/>
  <c r="Z369" i="4" s="1"/>
  <c r="AQ122" i="4"/>
  <c r="AQ369" i="4" s="1"/>
  <c r="AC122" i="4"/>
  <c r="BL122" i="4"/>
  <c r="AF122" i="4"/>
  <c r="AF369" i="4" s="1"/>
  <c r="BC122" i="4"/>
  <c r="BC369" i="4" s="1"/>
  <c r="AO122" i="4"/>
  <c r="AO369" i="4" s="1"/>
  <c r="BB122" i="4"/>
  <c r="BB369" i="4" s="1"/>
  <c r="V122" i="4"/>
  <c r="AI122" i="4"/>
  <c r="AI369" i="4" s="1"/>
  <c r="U122" i="4"/>
  <c r="U369" i="4" s="1"/>
  <c r="AZ122" i="4"/>
  <c r="T122" i="4"/>
  <c r="T369" i="4" s="1"/>
  <c r="AE122" i="4"/>
  <c r="BN122" i="4"/>
  <c r="BN369" i="4" s="1"/>
  <c r="AH122" i="4"/>
  <c r="AH369" i="4" s="1"/>
  <c r="BG122" i="4"/>
  <c r="BG369" i="4" s="1"/>
  <c r="AS122" i="4"/>
  <c r="BD122" i="4"/>
  <c r="BD369" i="4" s="1"/>
  <c r="X122" i="4"/>
  <c r="AM122" i="4"/>
  <c r="Y122" i="4"/>
  <c r="Y369" i="4" s="1"/>
  <c r="AT122" i="4"/>
  <c r="AT369" i="4" s="1"/>
  <c r="EA122" i="4"/>
  <c r="S122" i="4"/>
  <c r="S369" i="4" s="1"/>
  <c r="P123" i="4"/>
  <c r="EE122" i="4" s="1"/>
  <c r="AH123" i="4"/>
  <c r="CF123" i="4" s="1"/>
  <c r="AR123" i="4"/>
  <c r="AR370" i="4" s="1"/>
  <c r="V123" i="4"/>
  <c r="V370" i="4" s="1"/>
  <c r="X123" i="4"/>
  <c r="X370" i="4" s="1"/>
  <c r="BI123" i="4"/>
  <c r="BI370" i="4" s="1"/>
  <c r="AP123" i="4"/>
  <c r="AP370" i="4" s="1"/>
  <c r="I124" i="4"/>
  <c r="Q124" i="4" s="1"/>
  <c r="O124" i="4"/>
  <c r="I125" i="4"/>
  <c r="Q125" i="4" s="1"/>
  <c r="O125" i="4"/>
  <c r="H126" i="4"/>
  <c r="N126" i="4"/>
  <c r="G127" i="4"/>
  <c r="M127" i="4"/>
  <c r="K128" i="4"/>
  <c r="D129" i="4"/>
  <c r="DR129" i="4" s="1"/>
  <c r="D130" i="4"/>
  <c r="DS123" i="4" l="1"/>
  <c r="EB123" i="4"/>
  <c r="BB123" i="4"/>
  <c r="BB370" i="4" s="1"/>
  <c r="U123" i="4"/>
  <c r="U370" i="4" s="1"/>
  <c r="BN123" i="4"/>
  <c r="BN370" i="4" s="1"/>
  <c r="BG123" i="4"/>
  <c r="BG370" i="4" s="1"/>
  <c r="BF123" i="4"/>
  <c r="BF370" i="4" s="1"/>
  <c r="Z123" i="4"/>
  <c r="Z370" i="4" s="1"/>
  <c r="AQ123" i="4"/>
  <c r="AQ370" i="4" s="1"/>
  <c r="AC123" i="4"/>
  <c r="CA123" i="4" s="1"/>
  <c r="BD123" i="4"/>
  <c r="BD370" i="4" s="1"/>
  <c r="BE123" i="4"/>
  <c r="BE370" i="4" s="1"/>
  <c r="AL123" i="4"/>
  <c r="AL370" i="4" s="1"/>
  <c r="AI123" i="4"/>
  <c r="AI370" i="4" s="1"/>
  <c r="BH123" i="4"/>
  <c r="BH370" i="4" s="1"/>
  <c r="AB123" i="4"/>
  <c r="AB370" i="4" s="1"/>
  <c r="AX123" i="4"/>
  <c r="CV123" i="4" s="1"/>
  <c r="EF123" i="4"/>
  <c r="AS123" i="4"/>
  <c r="AS370" i="4" s="1"/>
  <c r="F128" i="4"/>
  <c r="X369" i="4"/>
  <c r="X368" i="4"/>
  <c r="CQ122" i="4"/>
  <c r="CQ121" i="4" s="1"/>
  <c r="CQ120" i="4" s="1"/>
  <c r="CQ119" i="4" s="1"/>
  <c r="CQ118" i="4" s="1"/>
  <c r="AS369" i="4"/>
  <c r="AE369" i="4"/>
  <c r="AE368" i="4"/>
  <c r="CX122" i="4"/>
  <c r="CX121" i="4" s="1"/>
  <c r="CX120" i="4" s="1"/>
  <c r="CX119" i="4" s="1"/>
  <c r="CX118" i="4" s="1"/>
  <c r="CX117" i="4" s="1"/>
  <c r="CX116" i="4" s="1"/>
  <c r="CX115" i="4" s="1"/>
  <c r="CX114" i="4" s="1"/>
  <c r="CX113" i="4" s="1"/>
  <c r="DJ122" i="4"/>
  <c r="DJ121" i="4" s="1"/>
  <c r="DJ120" i="4" s="1"/>
  <c r="DJ119" i="4" s="1"/>
  <c r="CH122" i="4"/>
  <c r="CH121" i="4" s="1"/>
  <c r="CH120" i="4" s="1"/>
  <c r="CH119" i="4" s="1"/>
  <c r="CH118" i="4" s="1"/>
  <c r="AV369" i="4"/>
  <c r="AV368" i="4"/>
  <c r="CP122" i="4"/>
  <c r="CP121" i="4" s="1"/>
  <c r="CP120" i="4" s="1"/>
  <c r="CP119" i="4" s="1"/>
  <c r="CP118" i="4" s="1"/>
  <c r="AR369" i="4"/>
  <c r="AM369" i="4"/>
  <c r="AM368" i="4"/>
  <c r="V369" i="4"/>
  <c r="V368" i="4"/>
  <c r="CA122" i="4"/>
  <c r="CA121" i="4" s="1"/>
  <c r="CA120" i="4" s="1"/>
  <c r="AC369" i="4"/>
  <c r="CL122" i="4"/>
  <c r="CL121" i="4" s="1"/>
  <c r="BO369" i="4"/>
  <c r="BO368" i="4"/>
  <c r="AG369" i="4"/>
  <c r="AG368" i="4"/>
  <c r="P125" i="4"/>
  <c r="T125" i="4" s="1"/>
  <c r="T372" i="4" s="1"/>
  <c r="BW108" i="4"/>
  <c r="BW107" i="4" s="1"/>
  <c r="BW106" i="4" s="1"/>
  <c r="BW105" i="4" s="1"/>
  <c r="BA125" i="4"/>
  <c r="BA372" i="4" s="1"/>
  <c r="DP121" i="4"/>
  <c r="DQ121" i="4" s="1"/>
  <c r="E129" i="4"/>
  <c r="L129" i="4" s="1"/>
  <c r="U125" i="4"/>
  <c r="AO125" i="4"/>
  <c r="AO372" i="4" s="1"/>
  <c r="CF122" i="4"/>
  <c r="CF121" i="4" s="1"/>
  <c r="CF120" i="4" s="1"/>
  <c r="B122" i="4"/>
  <c r="DV122" i="4"/>
  <c r="DW122" i="4"/>
  <c r="CV122" i="4"/>
  <c r="CV121" i="4" s="1"/>
  <c r="CV120" i="4" s="1"/>
  <c r="CV119" i="4" s="1"/>
  <c r="CV118" i="4" s="1"/>
  <c r="CV117" i="4" s="1"/>
  <c r="CV116" i="4" s="1"/>
  <c r="CV115" i="4" s="1"/>
  <c r="CV114" i="4" s="1"/>
  <c r="CV113" i="4" s="1"/>
  <c r="CV112" i="4" s="1"/>
  <c r="DY123" i="4"/>
  <c r="BM123" i="4"/>
  <c r="DK123" i="4" s="1"/>
  <c r="DK122" i="4" s="1"/>
  <c r="DK121" i="4" s="1"/>
  <c r="DK120" i="4" s="1"/>
  <c r="DK119" i="4" s="1"/>
  <c r="DK118" i="4" s="1"/>
  <c r="DK117" i="4" s="1"/>
  <c r="DK116" i="4" s="1"/>
  <c r="DK115" i="4" s="1"/>
  <c r="DK114" i="4" s="1"/>
  <c r="DK113" i="4" s="1"/>
  <c r="DK112" i="4" s="1"/>
  <c r="DK111" i="4" s="1"/>
  <c r="DK110" i="4" s="1"/>
  <c r="DK109" i="4" s="1"/>
  <c r="AU123" i="4"/>
  <c r="AU370" i="4" s="1"/>
  <c r="AV123" i="4"/>
  <c r="AV370" i="4" s="1"/>
  <c r="EC123" i="4"/>
  <c r="W123" i="4"/>
  <c r="W370" i="4" s="1"/>
  <c r="BJ123" i="4"/>
  <c r="BJ370" i="4" s="1"/>
  <c r="AD123" i="4"/>
  <c r="CB123" i="4" s="1"/>
  <c r="CB122" i="4" s="1"/>
  <c r="CB121" i="4" s="1"/>
  <c r="CB120" i="4" s="1"/>
  <c r="CB119" i="4" s="1"/>
  <c r="CB118" i="4" s="1"/>
  <c r="CB117" i="4" s="1"/>
  <c r="CB116" i="4" s="1"/>
  <c r="CB115" i="4" s="1"/>
  <c r="CB114" i="4" s="1"/>
  <c r="CB113" i="4" s="1"/>
  <c r="CB112" i="4" s="1"/>
  <c r="CB111" i="4" s="1"/>
  <c r="CB110" i="4" s="1"/>
  <c r="CB109" i="4" s="1"/>
  <c r="AY123" i="4"/>
  <c r="AY370" i="4" s="1"/>
  <c r="AK123" i="4"/>
  <c r="AK370" i="4" s="1"/>
  <c r="DT123" i="4"/>
  <c r="AJ123" i="4"/>
  <c r="AJ370" i="4" s="1"/>
  <c r="BK123" i="4"/>
  <c r="BK370" i="4" s="1"/>
  <c r="AW123" i="4"/>
  <c r="AW370" i="4" s="1"/>
  <c r="DO123" i="4"/>
  <c r="DN123" i="4" s="1"/>
  <c r="DZ123" i="4"/>
  <c r="BA123" i="4"/>
  <c r="BA370" i="4" s="1"/>
  <c r="AA123" i="4"/>
  <c r="AA370" i="4" s="1"/>
  <c r="AO123" i="4"/>
  <c r="AO370" i="4" s="1"/>
  <c r="BL123" i="4"/>
  <c r="BL370" i="4" s="1"/>
  <c r="AF123" i="4"/>
  <c r="AF370" i="4" s="1"/>
  <c r="BC123" i="4"/>
  <c r="BC370" i="4" s="1"/>
  <c r="AG123" i="4"/>
  <c r="CE123" i="4" s="1"/>
  <c r="CE122" i="4" s="1"/>
  <c r="AT123" i="4"/>
  <c r="AT370" i="4" s="1"/>
  <c r="EA123" i="4"/>
  <c r="S123" i="4"/>
  <c r="S370" i="4" s="1"/>
  <c r="Y123" i="4"/>
  <c r="Y370" i="4" s="1"/>
  <c r="AZ123" i="4"/>
  <c r="AZ370" i="4" s="1"/>
  <c r="T123" i="4"/>
  <c r="T370" i="4" s="1"/>
  <c r="AE123" i="4"/>
  <c r="AE370" i="4" s="1"/>
  <c r="AN123" i="4"/>
  <c r="AN370" i="4" s="1"/>
  <c r="AM123" i="4"/>
  <c r="CK123" i="4" s="1"/>
  <c r="CK122" i="4" s="1"/>
  <c r="BO123" i="4"/>
  <c r="BO370" i="4" s="1"/>
  <c r="P124" i="4"/>
  <c r="EE123" i="4" s="1"/>
  <c r="BI125" i="4"/>
  <c r="BI372" i="4" s="1"/>
  <c r="DS125" i="4"/>
  <c r="AP125" i="4"/>
  <c r="AP372" i="4" s="1"/>
  <c r="AG125" i="4"/>
  <c r="AG372" i="4" s="1"/>
  <c r="AU125" i="4"/>
  <c r="AU372" i="4" s="1"/>
  <c r="AB125" i="4"/>
  <c r="AB372" i="4" s="1"/>
  <c r="AK125" i="4"/>
  <c r="AK372" i="4" s="1"/>
  <c r="AY125" i="4"/>
  <c r="AY372" i="4" s="1"/>
  <c r="AD125" i="4"/>
  <c r="AD372" i="4" s="1"/>
  <c r="BJ125" i="4"/>
  <c r="BE125" i="4"/>
  <c r="BE372" i="4" s="1"/>
  <c r="DO125" i="4"/>
  <c r="DN125" i="4" s="1"/>
  <c r="AN125" i="4"/>
  <c r="EB125" i="4"/>
  <c r="AA125" i="4"/>
  <c r="AA372" i="4" s="1"/>
  <c r="EF125" i="4"/>
  <c r="AX125" i="4"/>
  <c r="AX372" i="4" s="1"/>
  <c r="I126" i="4"/>
  <c r="Q126" i="4" s="1"/>
  <c r="O126" i="4"/>
  <c r="H127" i="4"/>
  <c r="N127" i="4"/>
  <c r="G128" i="4"/>
  <c r="M128" i="4"/>
  <c r="K129" i="4"/>
  <c r="K130" i="4"/>
  <c r="DR130" i="4"/>
  <c r="E130" i="4"/>
  <c r="L130" i="4" s="1"/>
  <c r="D131" i="4"/>
  <c r="DR131" i="4" s="1"/>
  <c r="D132" i="4"/>
  <c r="DR132" i="4" s="1"/>
  <c r="D133" i="4"/>
  <c r="J70" i="12"/>
  <c r="J71" i="12"/>
  <c r="J72" i="12"/>
  <c r="J73" i="12"/>
  <c r="J74" i="12"/>
  <c r="J75" i="12"/>
  <c r="H70" i="12"/>
  <c r="H71" i="12"/>
  <c r="H72" i="12"/>
  <c r="H73" i="12"/>
  <c r="H74" i="12"/>
  <c r="H75" i="12"/>
  <c r="F70" i="12"/>
  <c r="F71" i="12"/>
  <c r="F72" i="12"/>
  <c r="F73" i="12"/>
  <c r="F74" i="12"/>
  <c r="F75" i="12"/>
  <c r="F60" i="12"/>
  <c r="F61" i="12"/>
  <c r="F62" i="12"/>
  <c r="F63" i="12"/>
  <c r="F64" i="12"/>
  <c r="H60" i="12"/>
  <c r="H61" i="12"/>
  <c r="H62" i="12"/>
  <c r="H63" i="12"/>
  <c r="H64" i="12"/>
  <c r="H65" i="12"/>
  <c r="F65" i="12"/>
  <c r="F50" i="12"/>
  <c r="H50" i="12"/>
  <c r="J50" i="12"/>
  <c r="F51" i="12"/>
  <c r="H51" i="12"/>
  <c r="J51" i="12"/>
  <c r="F52" i="12"/>
  <c r="H52" i="12"/>
  <c r="J52" i="12"/>
  <c r="F53" i="12"/>
  <c r="H53" i="12"/>
  <c r="J53" i="12"/>
  <c r="F54" i="12"/>
  <c r="H54" i="12"/>
  <c r="J54" i="12"/>
  <c r="J55" i="12"/>
  <c r="H55" i="12"/>
  <c r="F55" i="12"/>
  <c r="F40" i="12"/>
  <c r="F41" i="12"/>
  <c r="F42" i="12"/>
  <c r="F43" i="12"/>
  <c r="F44" i="12"/>
  <c r="H40" i="12"/>
  <c r="H41" i="12"/>
  <c r="H42" i="12"/>
  <c r="H43" i="12"/>
  <c r="H44" i="12"/>
  <c r="H45" i="12"/>
  <c r="F45" i="12"/>
  <c r="F30" i="12"/>
  <c r="H30" i="12"/>
  <c r="J30" i="12"/>
  <c r="F31" i="12"/>
  <c r="H31" i="12"/>
  <c r="J31" i="12"/>
  <c r="F32" i="12"/>
  <c r="H32" i="12"/>
  <c r="J32" i="12"/>
  <c r="F33" i="12"/>
  <c r="H33" i="12"/>
  <c r="J33" i="12"/>
  <c r="F34" i="12"/>
  <c r="H34" i="12"/>
  <c r="J34" i="12"/>
  <c r="J35" i="12"/>
  <c r="H35" i="12"/>
  <c r="F35" i="12"/>
  <c r="F21" i="12"/>
  <c r="H21" i="12"/>
  <c r="F22" i="12"/>
  <c r="H22" i="12"/>
  <c r="F23" i="12"/>
  <c r="H23" i="12"/>
  <c r="F24" i="12"/>
  <c r="H24" i="12"/>
  <c r="F25" i="12"/>
  <c r="H25" i="12"/>
  <c r="H20" i="12"/>
  <c r="F20" i="12"/>
  <c r="I10" i="12"/>
  <c r="I11" i="12"/>
  <c r="I12" i="12"/>
  <c r="I13" i="12"/>
  <c r="I14" i="12"/>
  <c r="K10" i="12"/>
  <c r="K11" i="12"/>
  <c r="K12" i="12"/>
  <c r="K13" i="12"/>
  <c r="K14" i="12"/>
  <c r="K15" i="12"/>
  <c r="I15" i="12"/>
  <c r="F11" i="12"/>
  <c r="G11" i="12" s="1"/>
  <c r="F12" i="12"/>
  <c r="G12" i="12" s="1"/>
  <c r="F13" i="12"/>
  <c r="G13" i="12" s="1"/>
  <c r="F14" i="12"/>
  <c r="G14" i="12" s="1"/>
  <c r="F15" i="12"/>
  <c r="G15" i="12" s="1"/>
  <c r="F10" i="12"/>
  <c r="G10" i="12" s="1"/>
  <c r="A283" i="4"/>
  <c r="D134" i="4"/>
  <c r="D135" i="4"/>
  <c r="D136" i="4"/>
  <c r="DR136" i="4" s="1"/>
  <c r="D137" i="4"/>
  <c r="D138" i="4"/>
  <c r="D139" i="4"/>
  <c r="D140" i="4"/>
  <c r="G3" i="6"/>
  <c r="G4" i="6" s="1"/>
  <c r="D3" i="6"/>
  <c r="D4" i="6" s="1"/>
  <c r="C3" i="6"/>
  <c r="C4" i="6" s="1"/>
  <c r="D141" i="4"/>
  <c r="D142" i="4"/>
  <c r="D143" i="4"/>
  <c r="D144" i="4"/>
  <c r="D145" i="4"/>
  <c r="D146" i="4"/>
  <c r="D147" i="4"/>
  <c r="D148" i="4"/>
  <c r="D149" i="4"/>
  <c r="BF2" i="9"/>
  <c r="BF3" i="9"/>
  <c r="BF4" i="9"/>
  <c r="BF5" i="9"/>
  <c r="BF6" i="9"/>
  <c r="BF7" i="9"/>
  <c r="BF8" i="9"/>
  <c r="BF9" i="9"/>
  <c r="BF10" i="9"/>
  <c r="BF11" i="9"/>
  <c r="BF12" i="9"/>
  <c r="BF13" i="9"/>
  <c r="BF14" i="9"/>
  <c r="BF15" i="9"/>
  <c r="BF16" i="9"/>
  <c r="BF17" i="9"/>
  <c r="BF18" i="9"/>
  <c r="BF19" i="9"/>
  <c r="BF20" i="9"/>
  <c r="BF21" i="9"/>
  <c r="BF22" i="9"/>
  <c r="BF23" i="9"/>
  <c r="BF24" i="9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1" i="9"/>
  <c r="BE2" i="9"/>
  <c r="BJ2" i="9" s="1"/>
  <c r="BE3" i="9"/>
  <c r="BI3" i="9" s="1"/>
  <c r="BE4" i="9"/>
  <c r="DD4" i="9" s="1"/>
  <c r="BE5" i="9"/>
  <c r="BE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BE26" i="9"/>
  <c r="BE27" i="9"/>
  <c r="BE28" i="9"/>
  <c r="BE29" i="9"/>
  <c r="BE30" i="9"/>
  <c r="CQ30" i="9" s="1"/>
  <c r="BE31" i="9"/>
  <c r="BI31" i="9" s="1"/>
  <c r="BE32" i="9"/>
  <c r="BJ32" i="9" s="1"/>
  <c r="BE33" i="9"/>
  <c r="BI33" i="9" s="1"/>
  <c r="BE34" i="9"/>
  <c r="BJ34" i="9" s="1"/>
  <c r="BE35" i="9"/>
  <c r="BI35" i="9" s="1"/>
  <c r="BE36" i="9"/>
  <c r="BJ36" i="9" s="1"/>
  <c r="BE37" i="9"/>
  <c r="BI37" i="9" s="1"/>
  <c r="BE38" i="9"/>
  <c r="BJ38" i="9" s="1"/>
  <c r="BE39" i="9"/>
  <c r="BI39" i="9" s="1"/>
  <c r="BE40" i="9"/>
  <c r="BJ40" i="9" s="1"/>
  <c r="BE41" i="9"/>
  <c r="BI41" i="9" s="1"/>
  <c r="BE42" i="9"/>
  <c r="BJ42" i="9" s="1"/>
  <c r="BE43" i="9"/>
  <c r="BI43" i="9" s="1"/>
  <c r="BE44" i="9"/>
  <c r="BJ44" i="9" s="1"/>
  <c r="BE45" i="9"/>
  <c r="BI45" i="9" s="1"/>
  <c r="BE46" i="9"/>
  <c r="BJ46" i="9" s="1"/>
  <c r="BE47" i="9"/>
  <c r="BI47" i="9" s="1"/>
  <c r="BE48" i="9"/>
  <c r="BJ48" i="9" s="1"/>
  <c r="BE49" i="9"/>
  <c r="BI49" i="9" s="1"/>
  <c r="BE1" i="9"/>
  <c r="BI1" i="9" s="1"/>
  <c r="D150" i="4"/>
  <c r="K150" i="4" s="1"/>
  <c r="D151" i="4"/>
  <c r="K151" i="4" s="1"/>
  <c r="D152" i="4"/>
  <c r="K152" i="4" s="1"/>
  <c r="K1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K279" i="8"/>
  <c r="K280" i="8"/>
  <c r="K3" i="8"/>
  <c r="AL280" i="8"/>
  <c r="AK280" i="8"/>
  <c r="AJ280" i="8"/>
  <c r="AI280" i="8"/>
  <c r="AH280" i="8"/>
  <c r="X280" i="8"/>
  <c r="W280" i="8"/>
  <c r="V280" i="8"/>
  <c r="U280" i="8"/>
  <c r="T280" i="8"/>
  <c r="Q280" i="8"/>
  <c r="AL279" i="8"/>
  <c r="AK279" i="8"/>
  <c r="AJ279" i="8"/>
  <c r="AI279" i="8"/>
  <c r="AH279" i="8"/>
  <c r="X279" i="8"/>
  <c r="W279" i="8"/>
  <c r="V279" i="8"/>
  <c r="U279" i="8"/>
  <c r="T279" i="8"/>
  <c r="Q279" i="8"/>
  <c r="AL278" i="8"/>
  <c r="AK278" i="8"/>
  <c r="AJ278" i="8"/>
  <c r="AI278" i="8"/>
  <c r="AH278" i="8"/>
  <c r="X278" i="8"/>
  <c r="W278" i="8"/>
  <c r="V278" i="8"/>
  <c r="U278" i="8"/>
  <c r="T278" i="8"/>
  <c r="Q278" i="8"/>
  <c r="AL277" i="8"/>
  <c r="AK277" i="8"/>
  <c r="AJ277" i="8"/>
  <c r="AI277" i="8"/>
  <c r="AH277" i="8"/>
  <c r="X277" i="8"/>
  <c r="W277" i="8"/>
  <c r="V277" i="8"/>
  <c r="U277" i="8"/>
  <c r="T277" i="8"/>
  <c r="Q277" i="8"/>
  <c r="AL276" i="8"/>
  <c r="AK276" i="8"/>
  <c r="AJ276" i="8"/>
  <c r="AI276" i="8"/>
  <c r="AH276" i="8"/>
  <c r="X276" i="8"/>
  <c r="W276" i="8"/>
  <c r="V276" i="8"/>
  <c r="U276" i="8"/>
  <c r="T276" i="8"/>
  <c r="Q276" i="8"/>
  <c r="AL275" i="8"/>
  <c r="AK275" i="8"/>
  <c r="AJ275" i="8"/>
  <c r="AI275" i="8"/>
  <c r="AH275" i="8"/>
  <c r="X275" i="8"/>
  <c r="W275" i="8"/>
  <c r="V275" i="8"/>
  <c r="U275" i="8"/>
  <c r="T275" i="8"/>
  <c r="Q275" i="8"/>
  <c r="AL274" i="8"/>
  <c r="AK274" i="8"/>
  <c r="AJ274" i="8"/>
  <c r="AI274" i="8"/>
  <c r="AH274" i="8"/>
  <c r="X274" i="8"/>
  <c r="W274" i="8"/>
  <c r="V274" i="8"/>
  <c r="U274" i="8"/>
  <c r="T274" i="8"/>
  <c r="Q274" i="8"/>
  <c r="AL273" i="8"/>
  <c r="AK273" i="8"/>
  <c r="AJ273" i="8"/>
  <c r="AI273" i="8"/>
  <c r="AH273" i="8"/>
  <c r="X273" i="8"/>
  <c r="W273" i="8"/>
  <c r="V273" i="8"/>
  <c r="U273" i="8"/>
  <c r="T273" i="8"/>
  <c r="Q273" i="8"/>
  <c r="AL272" i="8"/>
  <c r="AK272" i="8"/>
  <c r="AJ272" i="8"/>
  <c r="AI272" i="8"/>
  <c r="AH272" i="8"/>
  <c r="X272" i="8"/>
  <c r="W272" i="8"/>
  <c r="V272" i="8"/>
  <c r="U272" i="8"/>
  <c r="T272" i="8"/>
  <c r="Q272" i="8"/>
  <c r="AL271" i="8"/>
  <c r="AK271" i="8"/>
  <c r="AJ271" i="8"/>
  <c r="AI271" i="8"/>
  <c r="AH271" i="8"/>
  <c r="X271" i="8"/>
  <c r="W271" i="8"/>
  <c r="V271" i="8"/>
  <c r="U271" i="8"/>
  <c r="T271" i="8"/>
  <c r="Q271" i="8"/>
  <c r="AL270" i="8"/>
  <c r="AK270" i="8"/>
  <c r="AJ270" i="8"/>
  <c r="AI270" i="8"/>
  <c r="AH270" i="8"/>
  <c r="X270" i="8"/>
  <c r="W270" i="8"/>
  <c r="V270" i="8"/>
  <c r="U270" i="8"/>
  <c r="T270" i="8"/>
  <c r="Q270" i="8"/>
  <c r="AL269" i="8"/>
  <c r="AK269" i="8"/>
  <c r="AJ269" i="8"/>
  <c r="AI269" i="8"/>
  <c r="AH269" i="8"/>
  <c r="X269" i="8"/>
  <c r="W269" i="8"/>
  <c r="V269" i="8"/>
  <c r="U269" i="8"/>
  <c r="T269" i="8"/>
  <c r="Q269" i="8"/>
  <c r="AL268" i="8"/>
  <c r="AK268" i="8"/>
  <c r="AJ268" i="8"/>
  <c r="AI268" i="8"/>
  <c r="AH268" i="8"/>
  <c r="X268" i="8"/>
  <c r="W268" i="8"/>
  <c r="V268" i="8"/>
  <c r="U268" i="8"/>
  <c r="T268" i="8"/>
  <c r="Q268" i="8"/>
  <c r="AL267" i="8"/>
  <c r="AK267" i="8"/>
  <c r="AJ267" i="8"/>
  <c r="AI267" i="8"/>
  <c r="AH267" i="8"/>
  <c r="X267" i="8"/>
  <c r="W267" i="8"/>
  <c r="V267" i="8"/>
  <c r="U267" i="8"/>
  <c r="T267" i="8"/>
  <c r="Q267" i="8"/>
  <c r="AL266" i="8"/>
  <c r="AK266" i="8"/>
  <c r="AJ266" i="8"/>
  <c r="AI266" i="8"/>
  <c r="AH266" i="8"/>
  <c r="X266" i="8"/>
  <c r="W266" i="8"/>
  <c r="V266" i="8"/>
  <c r="U266" i="8"/>
  <c r="T266" i="8"/>
  <c r="Q266" i="8"/>
  <c r="AL265" i="8"/>
  <c r="AK265" i="8"/>
  <c r="AJ265" i="8"/>
  <c r="AI265" i="8"/>
  <c r="AH265" i="8"/>
  <c r="X265" i="8"/>
  <c r="W265" i="8"/>
  <c r="V265" i="8"/>
  <c r="U265" i="8"/>
  <c r="T265" i="8"/>
  <c r="Q265" i="8"/>
  <c r="AL264" i="8"/>
  <c r="AK264" i="8"/>
  <c r="AJ264" i="8"/>
  <c r="AI264" i="8"/>
  <c r="AH264" i="8"/>
  <c r="X264" i="8"/>
  <c r="W264" i="8"/>
  <c r="V264" i="8"/>
  <c r="U264" i="8"/>
  <c r="T264" i="8"/>
  <c r="Q264" i="8"/>
  <c r="AL263" i="8"/>
  <c r="AK263" i="8"/>
  <c r="AJ263" i="8"/>
  <c r="AI263" i="8"/>
  <c r="AH263" i="8"/>
  <c r="X263" i="8"/>
  <c r="W263" i="8"/>
  <c r="V263" i="8"/>
  <c r="U263" i="8"/>
  <c r="T263" i="8"/>
  <c r="Q263" i="8"/>
  <c r="AL262" i="8"/>
  <c r="AK262" i="8"/>
  <c r="AJ262" i="8"/>
  <c r="AI262" i="8"/>
  <c r="AH262" i="8"/>
  <c r="X262" i="8"/>
  <c r="W262" i="8"/>
  <c r="V262" i="8"/>
  <c r="U262" i="8"/>
  <c r="T262" i="8"/>
  <c r="Q262" i="8"/>
  <c r="AL261" i="8"/>
  <c r="AK261" i="8"/>
  <c r="AJ261" i="8"/>
  <c r="AI261" i="8"/>
  <c r="AH261" i="8"/>
  <c r="X261" i="8"/>
  <c r="W261" i="8"/>
  <c r="V261" i="8"/>
  <c r="U261" i="8"/>
  <c r="T261" i="8"/>
  <c r="Q261" i="8"/>
  <c r="AL260" i="8"/>
  <c r="AK260" i="8"/>
  <c r="AJ260" i="8"/>
  <c r="AI260" i="8"/>
  <c r="AH260" i="8"/>
  <c r="X260" i="8"/>
  <c r="W260" i="8"/>
  <c r="V260" i="8"/>
  <c r="U260" i="8"/>
  <c r="T260" i="8"/>
  <c r="Q260" i="8"/>
  <c r="AL259" i="8"/>
  <c r="AK259" i="8"/>
  <c r="AJ259" i="8"/>
  <c r="AI259" i="8"/>
  <c r="AH259" i="8"/>
  <c r="X259" i="8"/>
  <c r="W259" i="8"/>
  <c r="V259" i="8"/>
  <c r="U259" i="8"/>
  <c r="T259" i="8"/>
  <c r="Q259" i="8"/>
  <c r="AL258" i="8"/>
  <c r="AK258" i="8"/>
  <c r="AJ258" i="8"/>
  <c r="AI258" i="8"/>
  <c r="AH258" i="8"/>
  <c r="X258" i="8"/>
  <c r="W258" i="8"/>
  <c r="V258" i="8"/>
  <c r="U258" i="8"/>
  <c r="T258" i="8"/>
  <c r="Q258" i="8"/>
  <c r="AL257" i="8"/>
  <c r="AK257" i="8"/>
  <c r="AJ257" i="8"/>
  <c r="AI257" i="8"/>
  <c r="AH257" i="8"/>
  <c r="X257" i="8"/>
  <c r="W257" i="8"/>
  <c r="V257" i="8"/>
  <c r="U257" i="8"/>
  <c r="T257" i="8"/>
  <c r="Q257" i="8"/>
  <c r="AL256" i="8"/>
  <c r="AK256" i="8"/>
  <c r="AJ256" i="8"/>
  <c r="AI256" i="8"/>
  <c r="AH256" i="8"/>
  <c r="X256" i="8"/>
  <c r="W256" i="8"/>
  <c r="V256" i="8"/>
  <c r="U256" i="8"/>
  <c r="T256" i="8"/>
  <c r="Q256" i="8"/>
  <c r="AL255" i="8"/>
  <c r="AK255" i="8"/>
  <c r="AJ255" i="8"/>
  <c r="AI255" i="8"/>
  <c r="AH255" i="8"/>
  <c r="X255" i="8"/>
  <c r="W255" i="8"/>
  <c r="V255" i="8"/>
  <c r="U255" i="8"/>
  <c r="T255" i="8"/>
  <c r="Q255" i="8"/>
  <c r="AL254" i="8"/>
  <c r="AK254" i="8"/>
  <c r="AJ254" i="8"/>
  <c r="AI254" i="8"/>
  <c r="AH254" i="8"/>
  <c r="X254" i="8"/>
  <c r="W254" i="8"/>
  <c r="V254" i="8"/>
  <c r="U254" i="8"/>
  <c r="T254" i="8"/>
  <c r="Q254" i="8"/>
  <c r="AL253" i="8"/>
  <c r="AK253" i="8"/>
  <c r="AJ253" i="8"/>
  <c r="AI253" i="8"/>
  <c r="AH253" i="8"/>
  <c r="X253" i="8"/>
  <c r="W253" i="8"/>
  <c r="V253" i="8"/>
  <c r="U253" i="8"/>
  <c r="T253" i="8"/>
  <c r="Q253" i="8"/>
  <c r="AL252" i="8"/>
  <c r="AK252" i="8"/>
  <c r="AJ252" i="8"/>
  <c r="AI252" i="8"/>
  <c r="AH252" i="8"/>
  <c r="X252" i="8"/>
  <c r="W252" i="8"/>
  <c r="V252" i="8"/>
  <c r="U252" i="8"/>
  <c r="T252" i="8"/>
  <c r="Q252" i="8"/>
  <c r="AL251" i="8"/>
  <c r="AK251" i="8"/>
  <c r="AJ251" i="8"/>
  <c r="AI251" i="8"/>
  <c r="AH251" i="8"/>
  <c r="X251" i="8"/>
  <c r="W251" i="8"/>
  <c r="V251" i="8"/>
  <c r="U251" i="8"/>
  <c r="T251" i="8"/>
  <c r="Q251" i="8"/>
  <c r="AL250" i="8"/>
  <c r="AK250" i="8"/>
  <c r="AJ250" i="8"/>
  <c r="AI250" i="8"/>
  <c r="AH250" i="8"/>
  <c r="X250" i="8"/>
  <c r="W250" i="8"/>
  <c r="V250" i="8"/>
  <c r="U250" i="8"/>
  <c r="T250" i="8"/>
  <c r="Q250" i="8"/>
  <c r="AL249" i="8"/>
  <c r="AK249" i="8"/>
  <c r="AJ249" i="8"/>
  <c r="AI249" i="8"/>
  <c r="AH249" i="8"/>
  <c r="X249" i="8"/>
  <c r="W249" i="8"/>
  <c r="V249" i="8"/>
  <c r="U249" i="8"/>
  <c r="T249" i="8"/>
  <c r="Q249" i="8"/>
  <c r="AL248" i="8"/>
  <c r="AK248" i="8"/>
  <c r="AJ248" i="8"/>
  <c r="AI248" i="8"/>
  <c r="AH248" i="8"/>
  <c r="X248" i="8"/>
  <c r="W248" i="8"/>
  <c r="V248" i="8"/>
  <c r="U248" i="8"/>
  <c r="T248" i="8"/>
  <c r="Q248" i="8"/>
  <c r="AL247" i="8"/>
  <c r="AK247" i="8"/>
  <c r="AJ247" i="8"/>
  <c r="AI247" i="8"/>
  <c r="AH247" i="8"/>
  <c r="X247" i="8"/>
  <c r="W247" i="8"/>
  <c r="V247" i="8"/>
  <c r="U247" i="8"/>
  <c r="T247" i="8"/>
  <c r="Q247" i="8"/>
  <c r="AL246" i="8"/>
  <c r="AK246" i="8"/>
  <c r="AJ246" i="8"/>
  <c r="AI246" i="8"/>
  <c r="AH246" i="8"/>
  <c r="X246" i="8"/>
  <c r="W246" i="8"/>
  <c r="V246" i="8"/>
  <c r="U246" i="8"/>
  <c r="T246" i="8"/>
  <c r="Q246" i="8"/>
  <c r="AL245" i="8"/>
  <c r="AK245" i="8"/>
  <c r="AJ245" i="8"/>
  <c r="AI245" i="8"/>
  <c r="AH245" i="8"/>
  <c r="X245" i="8"/>
  <c r="W245" i="8"/>
  <c r="V245" i="8"/>
  <c r="U245" i="8"/>
  <c r="T245" i="8"/>
  <c r="Q245" i="8"/>
  <c r="AL244" i="8"/>
  <c r="AK244" i="8"/>
  <c r="AJ244" i="8"/>
  <c r="AI244" i="8"/>
  <c r="AH244" i="8"/>
  <c r="X244" i="8"/>
  <c r="W244" i="8"/>
  <c r="V244" i="8"/>
  <c r="U244" i="8"/>
  <c r="T244" i="8"/>
  <c r="Q244" i="8"/>
  <c r="AL243" i="8"/>
  <c r="AK243" i="8"/>
  <c r="AJ243" i="8"/>
  <c r="AI243" i="8"/>
  <c r="AH243" i="8"/>
  <c r="X243" i="8"/>
  <c r="W243" i="8"/>
  <c r="V243" i="8"/>
  <c r="U243" i="8"/>
  <c r="T243" i="8"/>
  <c r="Q243" i="8"/>
  <c r="AL242" i="8"/>
  <c r="AK242" i="8"/>
  <c r="AJ242" i="8"/>
  <c r="AI242" i="8"/>
  <c r="AH242" i="8"/>
  <c r="X242" i="8"/>
  <c r="W242" i="8"/>
  <c r="V242" i="8"/>
  <c r="U242" i="8"/>
  <c r="T242" i="8"/>
  <c r="Q242" i="8"/>
  <c r="AL241" i="8"/>
  <c r="AK241" i="8"/>
  <c r="AJ241" i="8"/>
  <c r="AI241" i="8"/>
  <c r="AH241" i="8"/>
  <c r="X241" i="8"/>
  <c r="W241" i="8"/>
  <c r="V241" i="8"/>
  <c r="U241" i="8"/>
  <c r="T241" i="8"/>
  <c r="Q241" i="8"/>
  <c r="AL240" i="8"/>
  <c r="AK240" i="8"/>
  <c r="AJ240" i="8"/>
  <c r="AI240" i="8"/>
  <c r="AH240" i="8"/>
  <c r="X240" i="8"/>
  <c r="W240" i="8"/>
  <c r="V240" i="8"/>
  <c r="U240" i="8"/>
  <c r="T240" i="8"/>
  <c r="Q240" i="8"/>
  <c r="AL239" i="8"/>
  <c r="AK239" i="8"/>
  <c r="AJ239" i="8"/>
  <c r="AI239" i="8"/>
  <c r="AH239" i="8"/>
  <c r="X239" i="8"/>
  <c r="W239" i="8"/>
  <c r="V239" i="8"/>
  <c r="U239" i="8"/>
  <c r="T239" i="8"/>
  <c r="Q239" i="8"/>
  <c r="AL238" i="8"/>
  <c r="AK238" i="8"/>
  <c r="AJ238" i="8"/>
  <c r="AI238" i="8"/>
  <c r="AH238" i="8"/>
  <c r="X238" i="8"/>
  <c r="W238" i="8"/>
  <c r="V238" i="8"/>
  <c r="U238" i="8"/>
  <c r="T238" i="8"/>
  <c r="Q238" i="8"/>
  <c r="AL237" i="8"/>
  <c r="AK237" i="8"/>
  <c r="AJ237" i="8"/>
  <c r="AI237" i="8"/>
  <c r="AH237" i="8"/>
  <c r="X237" i="8"/>
  <c r="W237" i="8"/>
  <c r="V237" i="8"/>
  <c r="U237" i="8"/>
  <c r="T237" i="8"/>
  <c r="Q237" i="8"/>
  <c r="AL236" i="8"/>
  <c r="AK236" i="8"/>
  <c r="AJ236" i="8"/>
  <c r="AI236" i="8"/>
  <c r="AH236" i="8"/>
  <c r="X236" i="8"/>
  <c r="W236" i="8"/>
  <c r="V236" i="8"/>
  <c r="U236" i="8"/>
  <c r="T236" i="8"/>
  <c r="Q236" i="8"/>
  <c r="AL235" i="8"/>
  <c r="AK235" i="8"/>
  <c r="AJ235" i="8"/>
  <c r="AI235" i="8"/>
  <c r="AH235" i="8"/>
  <c r="X235" i="8"/>
  <c r="W235" i="8"/>
  <c r="V235" i="8"/>
  <c r="U235" i="8"/>
  <c r="T235" i="8"/>
  <c r="Q235" i="8"/>
  <c r="AL234" i="8"/>
  <c r="AK234" i="8"/>
  <c r="AJ234" i="8"/>
  <c r="AI234" i="8"/>
  <c r="AH234" i="8"/>
  <c r="X234" i="8"/>
  <c r="W234" i="8"/>
  <c r="V234" i="8"/>
  <c r="U234" i="8"/>
  <c r="T234" i="8"/>
  <c r="Q234" i="8"/>
  <c r="AL233" i="8"/>
  <c r="AK233" i="8"/>
  <c r="AJ233" i="8"/>
  <c r="AI233" i="8"/>
  <c r="AH233" i="8"/>
  <c r="X233" i="8"/>
  <c r="W233" i="8"/>
  <c r="V233" i="8"/>
  <c r="U233" i="8"/>
  <c r="T233" i="8"/>
  <c r="Q233" i="8"/>
  <c r="AL232" i="8"/>
  <c r="AK232" i="8"/>
  <c r="AJ232" i="8"/>
  <c r="AI232" i="8"/>
  <c r="AH232" i="8"/>
  <c r="X232" i="8"/>
  <c r="W232" i="8"/>
  <c r="V232" i="8"/>
  <c r="U232" i="8"/>
  <c r="T232" i="8"/>
  <c r="Q232" i="8"/>
  <c r="AL231" i="8"/>
  <c r="AK231" i="8"/>
  <c r="AJ231" i="8"/>
  <c r="AI231" i="8"/>
  <c r="AH231" i="8"/>
  <c r="X231" i="8"/>
  <c r="W231" i="8"/>
  <c r="V231" i="8"/>
  <c r="U231" i="8"/>
  <c r="T231" i="8"/>
  <c r="Q231" i="8"/>
  <c r="AL230" i="8"/>
  <c r="AK230" i="8"/>
  <c r="AJ230" i="8"/>
  <c r="AI230" i="8"/>
  <c r="AH230" i="8"/>
  <c r="X230" i="8"/>
  <c r="W230" i="8"/>
  <c r="V230" i="8"/>
  <c r="U230" i="8"/>
  <c r="T230" i="8"/>
  <c r="Q230" i="8"/>
  <c r="AL229" i="8"/>
  <c r="AK229" i="8"/>
  <c r="AJ229" i="8"/>
  <c r="AI229" i="8"/>
  <c r="AH229" i="8"/>
  <c r="X229" i="8"/>
  <c r="W229" i="8"/>
  <c r="V229" i="8"/>
  <c r="U229" i="8"/>
  <c r="T229" i="8"/>
  <c r="Q229" i="8"/>
  <c r="AL228" i="8"/>
  <c r="AK228" i="8"/>
  <c r="AJ228" i="8"/>
  <c r="AI228" i="8"/>
  <c r="AH228" i="8"/>
  <c r="X228" i="8"/>
  <c r="W228" i="8"/>
  <c r="V228" i="8"/>
  <c r="U228" i="8"/>
  <c r="T228" i="8"/>
  <c r="Q228" i="8"/>
  <c r="AL227" i="8"/>
  <c r="AK227" i="8"/>
  <c r="AJ227" i="8"/>
  <c r="AI227" i="8"/>
  <c r="AH227" i="8"/>
  <c r="X227" i="8"/>
  <c r="W227" i="8"/>
  <c r="V227" i="8"/>
  <c r="U227" i="8"/>
  <c r="T227" i="8"/>
  <c r="Q227" i="8"/>
  <c r="AL226" i="8"/>
  <c r="AK226" i="8"/>
  <c r="AJ226" i="8"/>
  <c r="AI226" i="8"/>
  <c r="AH226" i="8"/>
  <c r="X226" i="8"/>
  <c r="W226" i="8"/>
  <c r="V226" i="8"/>
  <c r="U226" i="8"/>
  <c r="T226" i="8"/>
  <c r="Q226" i="8"/>
  <c r="AL225" i="8"/>
  <c r="AK225" i="8"/>
  <c r="AJ225" i="8"/>
  <c r="AI225" i="8"/>
  <c r="AH225" i="8"/>
  <c r="X225" i="8"/>
  <c r="W225" i="8"/>
  <c r="V225" i="8"/>
  <c r="U225" i="8"/>
  <c r="T225" i="8"/>
  <c r="Q225" i="8"/>
  <c r="AL224" i="8"/>
  <c r="AK224" i="8"/>
  <c r="AJ224" i="8"/>
  <c r="AI224" i="8"/>
  <c r="AH224" i="8"/>
  <c r="X224" i="8"/>
  <c r="W224" i="8"/>
  <c r="V224" i="8"/>
  <c r="U224" i="8"/>
  <c r="T224" i="8"/>
  <c r="Q224" i="8"/>
  <c r="AL223" i="8"/>
  <c r="AK223" i="8"/>
  <c r="AJ223" i="8"/>
  <c r="AI223" i="8"/>
  <c r="AH223" i="8"/>
  <c r="X223" i="8"/>
  <c r="W223" i="8"/>
  <c r="V223" i="8"/>
  <c r="U223" i="8"/>
  <c r="T223" i="8"/>
  <c r="Q223" i="8"/>
  <c r="AL222" i="8"/>
  <c r="AK222" i="8"/>
  <c r="AJ222" i="8"/>
  <c r="AI222" i="8"/>
  <c r="AH222" i="8"/>
  <c r="X222" i="8"/>
  <c r="W222" i="8"/>
  <c r="V222" i="8"/>
  <c r="U222" i="8"/>
  <c r="T222" i="8"/>
  <c r="Q222" i="8"/>
  <c r="AL221" i="8"/>
  <c r="AK221" i="8"/>
  <c r="AJ221" i="8"/>
  <c r="AI221" i="8"/>
  <c r="AH221" i="8"/>
  <c r="X221" i="8"/>
  <c r="W221" i="8"/>
  <c r="V221" i="8"/>
  <c r="U221" i="8"/>
  <c r="T221" i="8"/>
  <c r="Q221" i="8"/>
  <c r="AL220" i="8"/>
  <c r="AK220" i="8"/>
  <c r="AJ220" i="8"/>
  <c r="AI220" i="8"/>
  <c r="AH220" i="8"/>
  <c r="X220" i="8"/>
  <c r="W220" i="8"/>
  <c r="V220" i="8"/>
  <c r="U220" i="8"/>
  <c r="T220" i="8"/>
  <c r="Q220" i="8"/>
  <c r="AL219" i="8"/>
  <c r="AK219" i="8"/>
  <c r="AJ219" i="8"/>
  <c r="AI219" i="8"/>
  <c r="AH219" i="8"/>
  <c r="X219" i="8"/>
  <c r="W219" i="8"/>
  <c r="V219" i="8"/>
  <c r="U219" i="8"/>
  <c r="T219" i="8"/>
  <c r="Q219" i="8"/>
  <c r="AL218" i="8"/>
  <c r="AK218" i="8"/>
  <c r="AJ218" i="8"/>
  <c r="AI218" i="8"/>
  <c r="AH218" i="8"/>
  <c r="X218" i="8"/>
  <c r="W218" i="8"/>
  <c r="V218" i="8"/>
  <c r="U218" i="8"/>
  <c r="T218" i="8"/>
  <c r="Q218" i="8"/>
  <c r="AL217" i="8"/>
  <c r="AK217" i="8"/>
  <c r="AJ217" i="8"/>
  <c r="AI217" i="8"/>
  <c r="AH217" i="8"/>
  <c r="X217" i="8"/>
  <c r="W217" i="8"/>
  <c r="V217" i="8"/>
  <c r="U217" i="8"/>
  <c r="T217" i="8"/>
  <c r="Q217" i="8"/>
  <c r="AL216" i="8"/>
  <c r="AK216" i="8"/>
  <c r="AJ216" i="8"/>
  <c r="AI216" i="8"/>
  <c r="AH216" i="8"/>
  <c r="X216" i="8"/>
  <c r="W216" i="8"/>
  <c r="V216" i="8"/>
  <c r="U216" i="8"/>
  <c r="T216" i="8"/>
  <c r="Q216" i="8"/>
  <c r="AL215" i="8"/>
  <c r="AK215" i="8"/>
  <c r="AJ215" i="8"/>
  <c r="AI215" i="8"/>
  <c r="AH215" i="8"/>
  <c r="X215" i="8"/>
  <c r="W215" i="8"/>
  <c r="V215" i="8"/>
  <c r="U215" i="8"/>
  <c r="T215" i="8"/>
  <c r="Q215" i="8"/>
  <c r="AL214" i="8"/>
  <c r="AK214" i="8"/>
  <c r="AJ214" i="8"/>
  <c r="AI214" i="8"/>
  <c r="AH214" i="8"/>
  <c r="X214" i="8"/>
  <c r="W214" i="8"/>
  <c r="V214" i="8"/>
  <c r="U214" i="8"/>
  <c r="T214" i="8"/>
  <c r="Q214" i="8"/>
  <c r="AL213" i="8"/>
  <c r="AK213" i="8"/>
  <c r="AJ213" i="8"/>
  <c r="AI213" i="8"/>
  <c r="AH213" i="8"/>
  <c r="X213" i="8"/>
  <c r="W213" i="8"/>
  <c r="V213" i="8"/>
  <c r="U213" i="8"/>
  <c r="T213" i="8"/>
  <c r="Q213" i="8"/>
  <c r="AL212" i="8"/>
  <c r="AK212" i="8"/>
  <c r="AJ212" i="8"/>
  <c r="AI212" i="8"/>
  <c r="AH212" i="8"/>
  <c r="X212" i="8"/>
  <c r="W212" i="8"/>
  <c r="V212" i="8"/>
  <c r="U212" i="8"/>
  <c r="T212" i="8"/>
  <c r="Q212" i="8"/>
  <c r="AL211" i="8"/>
  <c r="AK211" i="8"/>
  <c r="AJ211" i="8"/>
  <c r="AI211" i="8"/>
  <c r="AH211" i="8"/>
  <c r="X211" i="8"/>
  <c r="W211" i="8"/>
  <c r="V211" i="8"/>
  <c r="U211" i="8"/>
  <c r="T211" i="8"/>
  <c r="Q211" i="8"/>
  <c r="AL210" i="8"/>
  <c r="AK210" i="8"/>
  <c r="AJ210" i="8"/>
  <c r="AI210" i="8"/>
  <c r="AH210" i="8"/>
  <c r="X210" i="8"/>
  <c r="W210" i="8"/>
  <c r="V210" i="8"/>
  <c r="U210" i="8"/>
  <c r="T210" i="8"/>
  <c r="Q210" i="8"/>
  <c r="AL209" i="8"/>
  <c r="AK209" i="8"/>
  <c r="AJ209" i="8"/>
  <c r="AI209" i="8"/>
  <c r="AH209" i="8"/>
  <c r="X209" i="8"/>
  <c r="W209" i="8"/>
  <c r="V209" i="8"/>
  <c r="U209" i="8"/>
  <c r="T209" i="8"/>
  <c r="Q209" i="8"/>
  <c r="AL208" i="8"/>
  <c r="AK208" i="8"/>
  <c r="AJ208" i="8"/>
  <c r="AI208" i="8"/>
  <c r="AH208" i="8"/>
  <c r="X208" i="8"/>
  <c r="W208" i="8"/>
  <c r="V208" i="8"/>
  <c r="U208" i="8"/>
  <c r="T208" i="8"/>
  <c r="Q208" i="8"/>
  <c r="AL207" i="8"/>
  <c r="AK207" i="8"/>
  <c r="AJ207" i="8"/>
  <c r="AI207" i="8"/>
  <c r="AH207" i="8"/>
  <c r="X207" i="8"/>
  <c r="W207" i="8"/>
  <c r="V207" i="8"/>
  <c r="U207" i="8"/>
  <c r="T207" i="8"/>
  <c r="Q207" i="8"/>
  <c r="AL206" i="8"/>
  <c r="AK206" i="8"/>
  <c r="AJ206" i="8"/>
  <c r="AI206" i="8"/>
  <c r="AH206" i="8"/>
  <c r="X206" i="8"/>
  <c r="W206" i="8"/>
  <c r="V206" i="8"/>
  <c r="U206" i="8"/>
  <c r="T206" i="8"/>
  <c r="Q206" i="8"/>
  <c r="AL205" i="8"/>
  <c r="AK205" i="8"/>
  <c r="AJ205" i="8"/>
  <c r="AI205" i="8"/>
  <c r="AH205" i="8"/>
  <c r="X205" i="8"/>
  <c r="W205" i="8"/>
  <c r="V205" i="8"/>
  <c r="U205" i="8"/>
  <c r="T205" i="8"/>
  <c r="Q205" i="8"/>
  <c r="AL204" i="8"/>
  <c r="AK204" i="8"/>
  <c r="AJ204" i="8"/>
  <c r="AI204" i="8"/>
  <c r="AH204" i="8"/>
  <c r="X204" i="8"/>
  <c r="W204" i="8"/>
  <c r="V204" i="8"/>
  <c r="U204" i="8"/>
  <c r="T204" i="8"/>
  <c r="Q204" i="8"/>
  <c r="AL203" i="8"/>
  <c r="AK203" i="8"/>
  <c r="AJ203" i="8"/>
  <c r="AI203" i="8"/>
  <c r="AH203" i="8"/>
  <c r="X203" i="8"/>
  <c r="W203" i="8"/>
  <c r="V203" i="8"/>
  <c r="U203" i="8"/>
  <c r="T203" i="8"/>
  <c r="Q203" i="8"/>
  <c r="AL202" i="8"/>
  <c r="AK202" i="8"/>
  <c r="AJ202" i="8"/>
  <c r="AI202" i="8"/>
  <c r="AH202" i="8"/>
  <c r="X202" i="8"/>
  <c r="W202" i="8"/>
  <c r="V202" i="8"/>
  <c r="U202" i="8"/>
  <c r="T202" i="8"/>
  <c r="Q202" i="8"/>
  <c r="AL201" i="8"/>
  <c r="AK201" i="8"/>
  <c r="AJ201" i="8"/>
  <c r="AI201" i="8"/>
  <c r="AH201" i="8"/>
  <c r="X201" i="8"/>
  <c r="W201" i="8"/>
  <c r="V201" i="8"/>
  <c r="U201" i="8"/>
  <c r="T201" i="8"/>
  <c r="Q201" i="8"/>
  <c r="AL200" i="8"/>
  <c r="AK200" i="8"/>
  <c r="AJ200" i="8"/>
  <c r="AI200" i="8"/>
  <c r="AH200" i="8"/>
  <c r="X200" i="8"/>
  <c r="W200" i="8"/>
  <c r="V200" i="8"/>
  <c r="U200" i="8"/>
  <c r="T200" i="8"/>
  <c r="Q200" i="8"/>
  <c r="AL199" i="8"/>
  <c r="AK199" i="8"/>
  <c r="AJ199" i="8"/>
  <c r="AI199" i="8"/>
  <c r="AH199" i="8"/>
  <c r="X199" i="8"/>
  <c r="W199" i="8"/>
  <c r="V199" i="8"/>
  <c r="U199" i="8"/>
  <c r="T199" i="8"/>
  <c r="Q199" i="8"/>
  <c r="AL198" i="8"/>
  <c r="AK198" i="8"/>
  <c r="AJ198" i="8"/>
  <c r="AI198" i="8"/>
  <c r="AH198" i="8"/>
  <c r="X198" i="8"/>
  <c r="W198" i="8"/>
  <c r="V198" i="8"/>
  <c r="U198" i="8"/>
  <c r="T198" i="8"/>
  <c r="Q198" i="8"/>
  <c r="AL197" i="8"/>
  <c r="AK197" i="8"/>
  <c r="AJ197" i="8"/>
  <c r="AI197" i="8"/>
  <c r="AH197" i="8"/>
  <c r="X197" i="8"/>
  <c r="W197" i="8"/>
  <c r="V197" i="8"/>
  <c r="U197" i="8"/>
  <c r="T197" i="8"/>
  <c r="Q197" i="8"/>
  <c r="AL196" i="8"/>
  <c r="AK196" i="8"/>
  <c r="AJ196" i="8"/>
  <c r="AI196" i="8"/>
  <c r="AH196" i="8"/>
  <c r="X196" i="8"/>
  <c r="W196" i="8"/>
  <c r="V196" i="8"/>
  <c r="U196" i="8"/>
  <c r="T196" i="8"/>
  <c r="Q196" i="8"/>
  <c r="AL195" i="8"/>
  <c r="AK195" i="8"/>
  <c r="AJ195" i="8"/>
  <c r="AI195" i="8"/>
  <c r="AH195" i="8"/>
  <c r="X195" i="8"/>
  <c r="W195" i="8"/>
  <c r="V195" i="8"/>
  <c r="U195" i="8"/>
  <c r="T195" i="8"/>
  <c r="Q195" i="8"/>
  <c r="AL194" i="8"/>
  <c r="AK194" i="8"/>
  <c r="AJ194" i="8"/>
  <c r="AI194" i="8"/>
  <c r="AH194" i="8"/>
  <c r="X194" i="8"/>
  <c r="W194" i="8"/>
  <c r="V194" i="8"/>
  <c r="U194" i="8"/>
  <c r="T194" i="8"/>
  <c r="Q194" i="8"/>
  <c r="AL193" i="8"/>
  <c r="AK193" i="8"/>
  <c r="AJ193" i="8"/>
  <c r="AI193" i="8"/>
  <c r="AH193" i="8"/>
  <c r="X193" i="8"/>
  <c r="W193" i="8"/>
  <c r="V193" i="8"/>
  <c r="U193" i="8"/>
  <c r="T193" i="8"/>
  <c r="Q193" i="8"/>
  <c r="AL192" i="8"/>
  <c r="AK192" i="8"/>
  <c r="AJ192" i="8"/>
  <c r="AI192" i="8"/>
  <c r="AH192" i="8"/>
  <c r="X192" i="8"/>
  <c r="W192" i="8"/>
  <c r="V192" i="8"/>
  <c r="U192" i="8"/>
  <c r="T192" i="8"/>
  <c r="Q192" i="8"/>
  <c r="AL191" i="8"/>
  <c r="AK191" i="8"/>
  <c r="AJ191" i="8"/>
  <c r="AI191" i="8"/>
  <c r="AH191" i="8"/>
  <c r="X191" i="8"/>
  <c r="W191" i="8"/>
  <c r="V191" i="8"/>
  <c r="U191" i="8"/>
  <c r="T191" i="8"/>
  <c r="Q191" i="8"/>
  <c r="AL190" i="8"/>
  <c r="AK190" i="8"/>
  <c r="AJ190" i="8"/>
  <c r="AI190" i="8"/>
  <c r="AH190" i="8"/>
  <c r="X190" i="8"/>
  <c r="W190" i="8"/>
  <c r="V190" i="8"/>
  <c r="U190" i="8"/>
  <c r="T190" i="8"/>
  <c r="Q190" i="8"/>
  <c r="AL189" i="8"/>
  <c r="AK189" i="8"/>
  <c r="AJ189" i="8"/>
  <c r="AI189" i="8"/>
  <c r="AH189" i="8"/>
  <c r="X189" i="8"/>
  <c r="W189" i="8"/>
  <c r="V189" i="8"/>
  <c r="U189" i="8"/>
  <c r="T189" i="8"/>
  <c r="Q189" i="8"/>
  <c r="AL188" i="8"/>
  <c r="AK188" i="8"/>
  <c r="AJ188" i="8"/>
  <c r="AI188" i="8"/>
  <c r="AH188" i="8"/>
  <c r="X188" i="8"/>
  <c r="W188" i="8"/>
  <c r="V188" i="8"/>
  <c r="U188" i="8"/>
  <c r="T188" i="8"/>
  <c r="Q188" i="8"/>
  <c r="AL187" i="8"/>
  <c r="AK187" i="8"/>
  <c r="AJ187" i="8"/>
  <c r="AI187" i="8"/>
  <c r="AH187" i="8"/>
  <c r="X187" i="8"/>
  <c r="W187" i="8"/>
  <c r="V187" i="8"/>
  <c r="U187" i="8"/>
  <c r="T187" i="8"/>
  <c r="Q187" i="8"/>
  <c r="AL186" i="8"/>
  <c r="AK186" i="8"/>
  <c r="AJ186" i="8"/>
  <c r="AI186" i="8"/>
  <c r="AH186" i="8"/>
  <c r="X186" i="8"/>
  <c r="W186" i="8"/>
  <c r="V186" i="8"/>
  <c r="U186" i="8"/>
  <c r="T186" i="8"/>
  <c r="Q186" i="8"/>
  <c r="AL185" i="8"/>
  <c r="AK185" i="8"/>
  <c r="AJ185" i="8"/>
  <c r="AI185" i="8"/>
  <c r="AH185" i="8"/>
  <c r="X185" i="8"/>
  <c r="W185" i="8"/>
  <c r="V185" i="8"/>
  <c r="U185" i="8"/>
  <c r="T185" i="8"/>
  <c r="Q185" i="8"/>
  <c r="AL184" i="8"/>
  <c r="AK184" i="8"/>
  <c r="AJ184" i="8"/>
  <c r="AI184" i="8"/>
  <c r="AH184" i="8"/>
  <c r="X184" i="8"/>
  <c r="W184" i="8"/>
  <c r="V184" i="8"/>
  <c r="U184" i="8"/>
  <c r="T184" i="8"/>
  <c r="Q184" i="8"/>
  <c r="AL183" i="8"/>
  <c r="AK183" i="8"/>
  <c r="AJ183" i="8"/>
  <c r="AI183" i="8"/>
  <c r="AH183" i="8"/>
  <c r="X183" i="8"/>
  <c r="W183" i="8"/>
  <c r="V183" i="8"/>
  <c r="U183" i="8"/>
  <c r="T183" i="8"/>
  <c r="Q183" i="8"/>
  <c r="AL182" i="8"/>
  <c r="AK182" i="8"/>
  <c r="AJ182" i="8"/>
  <c r="AI182" i="8"/>
  <c r="AH182" i="8"/>
  <c r="X182" i="8"/>
  <c r="W182" i="8"/>
  <c r="V182" i="8"/>
  <c r="U182" i="8"/>
  <c r="T182" i="8"/>
  <c r="Q182" i="8"/>
  <c r="AL181" i="8"/>
  <c r="AK181" i="8"/>
  <c r="AJ181" i="8"/>
  <c r="AI181" i="8"/>
  <c r="AH181" i="8"/>
  <c r="X181" i="8"/>
  <c r="W181" i="8"/>
  <c r="V181" i="8"/>
  <c r="U181" i="8"/>
  <c r="T181" i="8"/>
  <c r="Q181" i="8"/>
  <c r="AL180" i="8"/>
  <c r="AK180" i="8"/>
  <c r="AJ180" i="8"/>
  <c r="AI180" i="8"/>
  <c r="AH180" i="8"/>
  <c r="X180" i="8"/>
  <c r="W180" i="8"/>
  <c r="V180" i="8"/>
  <c r="U180" i="8"/>
  <c r="T180" i="8"/>
  <c r="Q180" i="8"/>
  <c r="AL179" i="8"/>
  <c r="AK179" i="8"/>
  <c r="AJ179" i="8"/>
  <c r="AI179" i="8"/>
  <c r="AH179" i="8"/>
  <c r="X179" i="8"/>
  <c r="W179" i="8"/>
  <c r="V179" i="8"/>
  <c r="U179" i="8"/>
  <c r="T179" i="8"/>
  <c r="Q179" i="8"/>
  <c r="AL178" i="8"/>
  <c r="AK178" i="8"/>
  <c r="AJ178" i="8"/>
  <c r="AI178" i="8"/>
  <c r="AH178" i="8"/>
  <c r="AD178" i="8"/>
  <c r="X178" i="8"/>
  <c r="W178" i="8"/>
  <c r="V178" i="8"/>
  <c r="U178" i="8"/>
  <c r="T178" i="8"/>
  <c r="Q178" i="8"/>
  <c r="AL177" i="8"/>
  <c r="AK177" i="8"/>
  <c r="AJ177" i="8"/>
  <c r="AI177" i="8"/>
  <c r="AH177" i="8"/>
  <c r="X177" i="8"/>
  <c r="W177" i="8"/>
  <c r="V177" i="8"/>
  <c r="U177" i="8"/>
  <c r="T177" i="8"/>
  <c r="Q177" i="8"/>
  <c r="AL176" i="8"/>
  <c r="AK176" i="8"/>
  <c r="AJ176" i="8"/>
  <c r="AI176" i="8"/>
  <c r="AH176" i="8"/>
  <c r="AD176" i="8"/>
  <c r="X176" i="8"/>
  <c r="W176" i="8"/>
  <c r="V176" i="8"/>
  <c r="U176" i="8"/>
  <c r="T176" i="8"/>
  <c r="Q176" i="8"/>
  <c r="AL175" i="8"/>
  <c r="AK175" i="8"/>
  <c r="AJ175" i="8"/>
  <c r="AI175" i="8"/>
  <c r="AH175" i="8"/>
  <c r="X175" i="8"/>
  <c r="W175" i="8"/>
  <c r="V175" i="8"/>
  <c r="U175" i="8"/>
  <c r="T175" i="8"/>
  <c r="Q175" i="8"/>
  <c r="AL174" i="8"/>
  <c r="AK174" i="8"/>
  <c r="AJ174" i="8"/>
  <c r="AI174" i="8"/>
  <c r="AH174" i="8"/>
  <c r="AD174" i="8"/>
  <c r="X174" i="8"/>
  <c r="W174" i="8"/>
  <c r="V174" i="8"/>
  <c r="U174" i="8"/>
  <c r="T174" i="8"/>
  <c r="Q174" i="8"/>
  <c r="AL173" i="8"/>
  <c r="AK173" i="8"/>
  <c r="AJ173" i="8"/>
  <c r="AI173" i="8"/>
  <c r="AH173" i="8"/>
  <c r="X173" i="8"/>
  <c r="W173" i="8"/>
  <c r="V173" i="8"/>
  <c r="U173" i="8"/>
  <c r="T173" i="8"/>
  <c r="Q173" i="8"/>
  <c r="AL172" i="8"/>
  <c r="AK172" i="8"/>
  <c r="AJ172" i="8"/>
  <c r="AI172" i="8"/>
  <c r="AH172" i="8"/>
  <c r="AD172" i="8"/>
  <c r="X172" i="8"/>
  <c r="W172" i="8"/>
  <c r="V172" i="8"/>
  <c r="U172" i="8"/>
  <c r="T172" i="8"/>
  <c r="Q172" i="8"/>
  <c r="AL171" i="8"/>
  <c r="AK171" i="8"/>
  <c r="AJ171" i="8"/>
  <c r="AI171" i="8"/>
  <c r="AH171" i="8"/>
  <c r="X171" i="8"/>
  <c r="W171" i="8"/>
  <c r="V171" i="8"/>
  <c r="U171" i="8"/>
  <c r="T171" i="8"/>
  <c r="Q171" i="8"/>
  <c r="AL170" i="8"/>
  <c r="AK170" i="8"/>
  <c r="AJ170" i="8"/>
  <c r="AI170" i="8"/>
  <c r="AH170" i="8"/>
  <c r="AD170" i="8"/>
  <c r="X170" i="8"/>
  <c r="W170" i="8"/>
  <c r="V170" i="8"/>
  <c r="U170" i="8"/>
  <c r="T170" i="8"/>
  <c r="Q170" i="8"/>
  <c r="AL169" i="8"/>
  <c r="AK169" i="8"/>
  <c r="AJ169" i="8"/>
  <c r="AI169" i="8"/>
  <c r="AH169" i="8"/>
  <c r="X169" i="8"/>
  <c r="W169" i="8"/>
  <c r="V169" i="8"/>
  <c r="U169" i="8"/>
  <c r="T169" i="8"/>
  <c r="Q169" i="8"/>
  <c r="AL168" i="8"/>
  <c r="AK168" i="8"/>
  <c r="AJ168" i="8"/>
  <c r="AI168" i="8"/>
  <c r="AH168" i="8"/>
  <c r="AD168" i="8"/>
  <c r="X168" i="8"/>
  <c r="W168" i="8"/>
  <c r="V168" i="8"/>
  <c r="U168" i="8"/>
  <c r="T168" i="8"/>
  <c r="Q168" i="8"/>
  <c r="AL167" i="8"/>
  <c r="AK167" i="8"/>
  <c r="AJ167" i="8"/>
  <c r="AI167" i="8"/>
  <c r="AH167" i="8"/>
  <c r="X167" i="8"/>
  <c r="W167" i="8"/>
  <c r="V167" i="8"/>
  <c r="U167" i="8"/>
  <c r="T167" i="8"/>
  <c r="Q167" i="8"/>
  <c r="AL166" i="8"/>
  <c r="AK166" i="8"/>
  <c r="AJ166" i="8"/>
  <c r="AI166" i="8"/>
  <c r="AH166" i="8"/>
  <c r="AD166" i="8"/>
  <c r="X166" i="8"/>
  <c r="W166" i="8"/>
  <c r="V166" i="8"/>
  <c r="U166" i="8"/>
  <c r="T166" i="8"/>
  <c r="Q166" i="8"/>
  <c r="AL165" i="8"/>
  <c r="AK165" i="8"/>
  <c r="AJ165" i="8"/>
  <c r="AI165" i="8"/>
  <c r="AH165" i="8"/>
  <c r="X165" i="8"/>
  <c r="W165" i="8"/>
  <c r="V165" i="8"/>
  <c r="U165" i="8"/>
  <c r="T165" i="8"/>
  <c r="Q165" i="8"/>
  <c r="AL164" i="8"/>
  <c r="AK164" i="8"/>
  <c r="AJ164" i="8"/>
  <c r="AI164" i="8"/>
  <c r="AH164" i="8"/>
  <c r="AD164" i="8"/>
  <c r="X164" i="8"/>
  <c r="W164" i="8"/>
  <c r="V164" i="8"/>
  <c r="U164" i="8"/>
  <c r="T164" i="8"/>
  <c r="Q164" i="8"/>
  <c r="AL163" i="8"/>
  <c r="AK163" i="8"/>
  <c r="AJ163" i="8"/>
  <c r="AI163" i="8"/>
  <c r="AH163" i="8"/>
  <c r="X163" i="8"/>
  <c r="W163" i="8"/>
  <c r="V163" i="8"/>
  <c r="U163" i="8"/>
  <c r="T163" i="8"/>
  <c r="Q163" i="8"/>
  <c r="AL162" i="8"/>
  <c r="AK162" i="8"/>
  <c r="AJ162" i="8"/>
  <c r="AI162" i="8"/>
  <c r="AH162" i="8"/>
  <c r="AD162" i="8"/>
  <c r="X162" i="8"/>
  <c r="W162" i="8"/>
  <c r="V162" i="8"/>
  <c r="U162" i="8"/>
  <c r="T162" i="8"/>
  <c r="Q162" i="8"/>
  <c r="AL161" i="8"/>
  <c r="AK161" i="8"/>
  <c r="AJ161" i="8"/>
  <c r="AI161" i="8"/>
  <c r="AH161" i="8"/>
  <c r="X161" i="8"/>
  <c r="W161" i="8"/>
  <c r="V161" i="8"/>
  <c r="U161" i="8"/>
  <c r="T161" i="8"/>
  <c r="Q161" i="8"/>
  <c r="AL160" i="8"/>
  <c r="AK160" i="8"/>
  <c r="AJ160" i="8"/>
  <c r="AI160" i="8"/>
  <c r="AH160" i="8"/>
  <c r="AD160" i="8"/>
  <c r="X160" i="8"/>
  <c r="W160" i="8"/>
  <c r="V160" i="8"/>
  <c r="U160" i="8"/>
  <c r="T160" i="8"/>
  <c r="Q160" i="8"/>
  <c r="AL159" i="8"/>
  <c r="AK159" i="8"/>
  <c r="AJ159" i="8"/>
  <c r="AI159" i="8"/>
  <c r="AH159" i="8"/>
  <c r="X159" i="8"/>
  <c r="W159" i="8"/>
  <c r="V159" i="8"/>
  <c r="U159" i="8"/>
  <c r="T159" i="8"/>
  <c r="Q159" i="8"/>
  <c r="AL158" i="8"/>
  <c r="AK158" i="8"/>
  <c r="AJ158" i="8"/>
  <c r="AI158" i="8"/>
  <c r="AH158" i="8"/>
  <c r="AD158" i="8"/>
  <c r="X158" i="8"/>
  <c r="W158" i="8"/>
  <c r="V158" i="8"/>
  <c r="U158" i="8"/>
  <c r="T158" i="8"/>
  <c r="Q158" i="8"/>
  <c r="AL157" i="8"/>
  <c r="AK157" i="8"/>
  <c r="AJ157" i="8"/>
  <c r="AI157" i="8"/>
  <c r="AH157" i="8"/>
  <c r="X157" i="8"/>
  <c r="W157" i="8"/>
  <c r="V157" i="8"/>
  <c r="U157" i="8"/>
  <c r="T157" i="8"/>
  <c r="Q157" i="8"/>
  <c r="AL156" i="8"/>
  <c r="AK156" i="8"/>
  <c r="AJ156" i="8"/>
  <c r="AI156" i="8"/>
  <c r="AH156" i="8"/>
  <c r="AD156" i="8"/>
  <c r="X156" i="8"/>
  <c r="W156" i="8"/>
  <c r="V156" i="8"/>
  <c r="U156" i="8"/>
  <c r="T156" i="8"/>
  <c r="Q156" i="8"/>
  <c r="AL155" i="8"/>
  <c r="AK155" i="8"/>
  <c r="AJ155" i="8"/>
  <c r="AI155" i="8"/>
  <c r="AH155" i="8"/>
  <c r="X155" i="8"/>
  <c r="W155" i="8"/>
  <c r="V155" i="8"/>
  <c r="U155" i="8"/>
  <c r="T155" i="8"/>
  <c r="Q155" i="8"/>
  <c r="AL154" i="8"/>
  <c r="AK154" i="8"/>
  <c r="AJ154" i="8"/>
  <c r="AI154" i="8"/>
  <c r="AH154" i="8"/>
  <c r="AD154" i="8"/>
  <c r="X154" i="8"/>
  <c r="W154" i="8"/>
  <c r="V154" i="8"/>
  <c r="U154" i="8"/>
  <c r="T154" i="8"/>
  <c r="Q154" i="8"/>
  <c r="AL153" i="8"/>
  <c r="AK153" i="8"/>
  <c r="AJ153" i="8"/>
  <c r="AI153" i="8"/>
  <c r="AH153" i="8"/>
  <c r="X153" i="8"/>
  <c r="W153" i="8"/>
  <c r="V153" i="8"/>
  <c r="U153" i="8"/>
  <c r="T153" i="8"/>
  <c r="Q153" i="8"/>
  <c r="AL152" i="8"/>
  <c r="AK152" i="8"/>
  <c r="AJ152" i="8"/>
  <c r="AI152" i="8"/>
  <c r="AH152" i="8"/>
  <c r="AD152" i="8"/>
  <c r="X152" i="8"/>
  <c r="W152" i="8"/>
  <c r="V152" i="8"/>
  <c r="U152" i="8"/>
  <c r="T152" i="8"/>
  <c r="Q152" i="8"/>
  <c r="AL151" i="8"/>
  <c r="AK151" i="8"/>
  <c r="AJ151" i="8"/>
  <c r="AI151" i="8"/>
  <c r="AH151" i="8"/>
  <c r="X151" i="8"/>
  <c r="W151" i="8"/>
  <c r="V151" i="8"/>
  <c r="U151" i="8"/>
  <c r="T151" i="8"/>
  <c r="Q151" i="8"/>
  <c r="AL150" i="8"/>
  <c r="AK150" i="8"/>
  <c r="AJ150" i="8"/>
  <c r="AI150" i="8"/>
  <c r="AH150" i="8"/>
  <c r="AD150" i="8"/>
  <c r="X150" i="8"/>
  <c r="W150" i="8"/>
  <c r="V150" i="8"/>
  <c r="U150" i="8"/>
  <c r="T150" i="8"/>
  <c r="Q150" i="8"/>
  <c r="AL149" i="8"/>
  <c r="AK149" i="8"/>
  <c r="AJ149" i="8"/>
  <c r="AI149" i="8"/>
  <c r="AH149" i="8"/>
  <c r="X149" i="8"/>
  <c r="W149" i="8"/>
  <c r="V149" i="8"/>
  <c r="U149" i="8"/>
  <c r="T149" i="8"/>
  <c r="Q149" i="8"/>
  <c r="AL148" i="8"/>
  <c r="AK148" i="8"/>
  <c r="AJ148" i="8"/>
  <c r="AI148" i="8"/>
  <c r="AH148" i="8"/>
  <c r="AD148" i="8"/>
  <c r="X148" i="8"/>
  <c r="W148" i="8"/>
  <c r="V148" i="8"/>
  <c r="U148" i="8"/>
  <c r="T148" i="8"/>
  <c r="Q148" i="8"/>
  <c r="AL147" i="8"/>
  <c r="AK147" i="8"/>
  <c r="AJ147" i="8"/>
  <c r="AI147" i="8"/>
  <c r="AH147" i="8"/>
  <c r="X147" i="8"/>
  <c r="W147" i="8"/>
  <c r="V147" i="8"/>
  <c r="U147" i="8"/>
  <c r="T147" i="8"/>
  <c r="Q147" i="8"/>
  <c r="AL146" i="8"/>
  <c r="AK146" i="8"/>
  <c r="AJ146" i="8"/>
  <c r="AI146" i="8"/>
  <c r="AH146" i="8"/>
  <c r="AD146" i="8"/>
  <c r="X146" i="8"/>
  <c r="W146" i="8"/>
  <c r="V146" i="8"/>
  <c r="U146" i="8"/>
  <c r="T146" i="8"/>
  <c r="Q146" i="8"/>
  <c r="AL145" i="8"/>
  <c r="AK145" i="8"/>
  <c r="AJ145" i="8"/>
  <c r="AI145" i="8"/>
  <c r="AH145" i="8"/>
  <c r="X145" i="8"/>
  <c r="W145" i="8"/>
  <c r="V145" i="8"/>
  <c r="U145" i="8"/>
  <c r="T145" i="8"/>
  <c r="Q145" i="8"/>
  <c r="AL144" i="8"/>
  <c r="AK144" i="8"/>
  <c r="AJ144" i="8"/>
  <c r="AI144" i="8"/>
  <c r="AH144" i="8"/>
  <c r="AD144" i="8"/>
  <c r="X144" i="8"/>
  <c r="W144" i="8"/>
  <c r="V144" i="8"/>
  <c r="U144" i="8"/>
  <c r="T144" i="8"/>
  <c r="Q144" i="8"/>
  <c r="AL143" i="8"/>
  <c r="AK143" i="8"/>
  <c r="AJ143" i="8"/>
  <c r="AI143" i="8"/>
  <c r="AH143" i="8"/>
  <c r="X143" i="8"/>
  <c r="W143" i="8"/>
  <c r="V143" i="8"/>
  <c r="U143" i="8"/>
  <c r="T143" i="8"/>
  <c r="Q143" i="8"/>
  <c r="AL142" i="8"/>
  <c r="AK142" i="8"/>
  <c r="AJ142" i="8"/>
  <c r="AI142" i="8"/>
  <c r="AH142" i="8"/>
  <c r="AD142" i="8"/>
  <c r="X142" i="8"/>
  <c r="W142" i="8"/>
  <c r="V142" i="8"/>
  <c r="U142" i="8"/>
  <c r="T142" i="8"/>
  <c r="Q142" i="8"/>
  <c r="AL141" i="8"/>
  <c r="AK141" i="8"/>
  <c r="AJ141" i="8"/>
  <c r="AI141" i="8"/>
  <c r="AH141" i="8"/>
  <c r="X141" i="8"/>
  <c r="W141" i="8"/>
  <c r="V141" i="8"/>
  <c r="U141" i="8"/>
  <c r="T141" i="8"/>
  <c r="Q141" i="8"/>
  <c r="AL140" i="8"/>
  <c r="AK140" i="8"/>
  <c r="AJ140" i="8"/>
  <c r="AI140" i="8"/>
  <c r="AH140" i="8"/>
  <c r="AD140" i="8"/>
  <c r="X140" i="8"/>
  <c r="W140" i="8"/>
  <c r="V140" i="8"/>
  <c r="U140" i="8"/>
  <c r="T140" i="8"/>
  <c r="Q140" i="8"/>
  <c r="AL139" i="8"/>
  <c r="AK139" i="8"/>
  <c r="AJ139" i="8"/>
  <c r="AI139" i="8"/>
  <c r="AH139" i="8"/>
  <c r="X139" i="8"/>
  <c r="W139" i="8"/>
  <c r="V139" i="8"/>
  <c r="U139" i="8"/>
  <c r="T139" i="8"/>
  <c r="Q139" i="8"/>
  <c r="AL138" i="8"/>
  <c r="AK138" i="8"/>
  <c r="AJ138" i="8"/>
  <c r="AI138" i="8"/>
  <c r="AH138" i="8"/>
  <c r="AD138" i="8"/>
  <c r="X138" i="8"/>
  <c r="W138" i="8"/>
  <c r="V138" i="8"/>
  <c r="U138" i="8"/>
  <c r="T138" i="8"/>
  <c r="Q138" i="8"/>
  <c r="AL137" i="8"/>
  <c r="AK137" i="8"/>
  <c r="AJ137" i="8"/>
  <c r="AI137" i="8"/>
  <c r="AH137" i="8"/>
  <c r="X137" i="8"/>
  <c r="W137" i="8"/>
  <c r="V137" i="8"/>
  <c r="U137" i="8"/>
  <c r="T137" i="8"/>
  <c r="Q137" i="8"/>
  <c r="AL136" i="8"/>
  <c r="AK136" i="8"/>
  <c r="AJ136" i="8"/>
  <c r="AI136" i="8"/>
  <c r="AH136" i="8"/>
  <c r="AD136" i="8"/>
  <c r="X136" i="8"/>
  <c r="W136" i="8"/>
  <c r="V136" i="8"/>
  <c r="U136" i="8"/>
  <c r="T136" i="8"/>
  <c r="Q136" i="8"/>
  <c r="AL135" i="8"/>
  <c r="AK135" i="8"/>
  <c r="AJ135" i="8"/>
  <c r="AI135" i="8"/>
  <c r="AH135" i="8"/>
  <c r="X135" i="8"/>
  <c r="W135" i="8"/>
  <c r="V135" i="8"/>
  <c r="U135" i="8"/>
  <c r="T135" i="8"/>
  <c r="Q135" i="8"/>
  <c r="AL134" i="8"/>
  <c r="AK134" i="8"/>
  <c r="AJ134" i="8"/>
  <c r="AI134" i="8"/>
  <c r="AH134" i="8"/>
  <c r="AD134" i="8"/>
  <c r="X134" i="8"/>
  <c r="W134" i="8"/>
  <c r="V134" i="8"/>
  <c r="U134" i="8"/>
  <c r="T134" i="8"/>
  <c r="Q134" i="8"/>
  <c r="AL133" i="8"/>
  <c r="AK133" i="8"/>
  <c r="AJ133" i="8"/>
  <c r="AI133" i="8"/>
  <c r="AH133" i="8"/>
  <c r="X133" i="8"/>
  <c r="W133" i="8"/>
  <c r="V133" i="8"/>
  <c r="U133" i="8"/>
  <c r="T133" i="8"/>
  <c r="Q133" i="8"/>
  <c r="AL132" i="8"/>
  <c r="AK132" i="8"/>
  <c r="AJ132" i="8"/>
  <c r="AI132" i="8"/>
  <c r="AH132" i="8"/>
  <c r="AD132" i="8"/>
  <c r="X132" i="8"/>
  <c r="W132" i="8"/>
  <c r="V132" i="8"/>
  <c r="U132" i="8"/>
  <c r="T132" i="8"/>
  <c r="Q132" i="8"/>
  <c r="AL131" i="8"/>
  <c r="AK131" i="8"/>
  <c r="AJ131" i="8"/>
  <c r="AI131" i="8"/>
  <c r="AH131" i="8"/>
  <c r="X131" i="8"/>
  <c r="W131" i="8"/>
  <c r="V131" i="8"/>
  <c r="U131" i="8"/>
  <c r="T131" i="8"/>
  <c r="Q131" i="8"/>
  <c r="AL130" i="8"/>
  <c r="AK130" i="8"/>
  <c r="AJ130" i="8"/>
  <c r="AI130" i="8"/>
  <c r="AH130" i="8"/>
  <c r="AD130" i="8"/>
  <c r="X130" i="8"/>
  <c r="W130" i="8"/>
  <c r="V130" i="8"/>
  <c r="U130" i="8"/>
  <c r="T130" i="8"/>
  <c r="Q130" i="8"/>
  <c r="AL129" i="8"/>
  <c r="AK129" i="8"/>
  <c r="AJ129" i="8"/>
  <c r="AI129" i="8"/>
  <c r="AH129" i="8"/>
  <c r="X129" i="8"/>
  <c r="W129" i="8"/>
  <c r="V129" i="8"/>
  <c r="U129" i="8"/>
  <c r="T129" i="8"/>
  <c r="Q129" i="8"/>
  <c r="AL128" i="8"/>
  <c r="AK128" i="8"/>
  <c r="AJ128" i="8"/>
  <c r="AI128" i="8"/>
  <c r="AH128" i="8"/>
  <c r="AD128" i="8"/>
  <c r="X128" i="8"/>
  <c r="W128" i="8"/>
  <c r="V128" i="8"/>
  <c r="U128" i="8"/>
  <c r="T128" i="8"/>
  <c r="Q128" i="8"/>
  <c r="AL127" i="8"/>
  <c r="AK127" i="8"/>
  <c r="AJ127" i="8"/>
  <c r="AI127" i="8"/>
  <c r="AH127" i="8"/>
  <c r="X127" i="8"/>
  <c r="W127" i="8"/>
  <c r="V127" i="8"/>
  <c r="U127" i="8"/>
  <c r="T127" i="8"/>
  <c r="Q127" i="8"/>
  <c r="AL126" i="8"/>
  <c r="AK126" i="8"/>
  <c r="AJ126" i="8"/>
  <c r="AI126" i="8"/>
  <c r="AH126" i="8"/>
  <c r="AD126" i="8"/>
  <c r="X126" i="8"/>
  <c r="W126" i="8"/>
  <c r="V126" i="8"/>
  <c r="U126" i="8"/>
  <c r="T126" i="8"/>
  <c r="Q126" i="8"/>
  <c r="AL125" i="8"/>
  <c r="AK125" i="8"/>
  <c r="AJ125" i="8"/>
  <c r="AI125" i="8"/>
  <c r="AH125" i="8"/>
  <c r="X125" i="8"/>
  <c r="W125" i="8"/>
  <c r="V125" i="8"/>
  <c r="U125" i="8"/>
  <c r="T125" i="8"/>
  <c r="Q125" i="8"/>
  <c r="AL124" i="8"/>
  <c r="AK124" i="8"/>
  <c r="AJ124" i="8"/>
  <c r="AI124" i="8"/>
  <c r="AH124" i="8"/>
  <c r="AD124" i="8"/>
  <c r="X124" i="8"/>
  <c r="W124" i="8"/>
  <c r="V124" i="8"/>
  <c r="U124" i="8"/>
  <c r="T124" i="8"/>
  <c r="Q124" i="8"/>
  <c r="AL123" i="8"/>
  <c r="AK123" i="8"/>
  <c r="AJ123" i="8"/>
  <c r="AI123" i="8"/>
  <c r="AH123" i="8"/>
  <c r="X123" i="8"/>
  <c r="W123" i="8"/>
  <c r="V123" i="8"/>
  <c r="U123" i="8"/>
  <c r="T123" i="8"/>
  <c r="Q123" i="8"/>
  <c r="AL122" i="8"/>
  <c r="AK122" i="8"/>
  <c r="AJ122" i="8"/>
  <c r="AI122" i="8"/>
  <c r="AH122" i="8"/>
  <c r="AD122" i="8"/>
  <c r="X122" i="8"/>
  <c r="W122" i="8"/>
  <c r="V122" i="8"/>
  <c r="U122" i="8"/>
  <c r="T122" i="8"/>
  <c r="Q122" i="8"/>
  <c r="AL121" i="8"/>
  <c r="AK121" i="8"/>
  <c r="AJ121" i="8"/>
  <c r="AI121" i="8"/>
  <c r="AH121" i="8"/>
  <c r="X121" i="8"/>
  <c r="W121" i="8"/>
  <c r="V121" i="8"/>
  <c r="U121" i="8"/>
  <c r="T121" i="8"/>
  <c r="Q121" i="8"/>
  <c r="AL120" i="8"/>
  <c r="AK120" i="8"/>
  <c r="AJ120" i="8"/>
  <c r="AI120" i="8"/>
  <c r="AH120" i="8"/>
  <c r="AD120" i="8"/>
  <c r="X120" i="8"/>
  <c r="W120" i="8"/>
  <c r="V120" i="8"/>
  <c r="U120" i="8"/>
  <c r="T120" i="8"/>
  <c r="Q120" i="8"/>
  <c r="AL119" i="8"/>
  <c r="AK119" i="8"/>
  <c r="AJ119" i="8"/>
  <c r="AI119" i="8"/>
  <c r="AH119" i="8"/>
  <c r="X119" i="8"/>
  <c r="W119" i="8"/>
  <c r="V119" i="8"/>
  <c r="U119" i="8"/>
  <c r="T119" i="8"/>
  <c r="Q119" i="8"/>
  <c r="AL118" i="8"/>
  <c r="AK118" i="8"/>
  <c r="AJ118" i="8"/>
  <c r="AI118" i="8"/>
  <c r="AH118" i="8"/>
  <c r="AD118" i="8"/>
  <c r="X118" i="8"/>
  <c r="W118" i="8"/>
  <c r="V118" i="8"/>
  <c r="U118" i="8"/>
  <c r="T118" i="8"/>
  <c r="Q118" i="8"/>
  <c r="AL117" i="8"/>
  <c r="AK117" i="8"/>
  <c r="AJ117" i="8"/>
  <c r="AI117" i="8"/>
  <c r="AH117" i="8"/>
  <c r="X117" i="8"/>
  <c r="W117" i="8"/>
  <c r="V117" i="8"/>
  <c r="U117" i="8"/>
  <c r="T117" i="8"/>
  <c r="Q117" i="8"/>
  <c r="AL116" i="8"/>
  <c r="AK116" i="8"/>
  <c r="AJ116" i="8"/>
  <c r="AI116" i="8"/>
  <c r="AH116" i="8"/>
  <c r="X116" i="8"/>
  <c r="W116" i="8"/>
  <c r="V116" i="8"/>
  <c r="U116" i="8"/>
  <c r="T116" i="8"/>
  <c r="Q116" i="8"/>
  <c r="AL115" i="8"/>
  <c r="AK115" i="8"/>
  <c r="AJ115" i="8"/>
  <c r="AI115" i="8"/>
  <c r="AH115" i="8"/>
  <c r="AD115" i="8"/>
  <c r="X115" i="8"/>
  <c r="W115" i="8"/>
  <c r="V115" i="8"/>
  <c r="U115" i="8"/>
  <c r="T115" i="8"/>
  <c r="Q115" i="8"/>
  <c r="AL114" i="8"/>
  <c r="AK114" i="8"/>
  <c r="AJ114" i="8"/>
  <c r="AI114" i="8"/>
  <c r="AH114" i="8"/>
  <c r="X114" i="8"/>
  <c r="W114" i="8"/>
  <c r="V114" i="8"/>
  <c r="U114" i="8"/>
  <c r="T114" i="8"/>
  <c r="Q114" i="8"/>
  <c r="AL113" i="8"/>
  <c r="AK113" i="8"/>
  <c r="AJ113" i="8"/>
  <c r="AI113" i="8"/>
  <c r="AH113" i="8"/>
  <c r="AD113" i="8"/>
  <c r="X113" i="8"/>
  <c r="W113" i="8"/>
  <c r="V113" i="8"/>
  <c r="U113" i="8"/>
  <c r="T113" i="8"/>
  <c r="Q113" i="8"/>
  <c r="AL112" i="8"/>
  <c r="AK112" i="8"/>
  <c r="AJ112" i="8"/>
  <c r="AI112" i="8"/>
  <c r="AH112" i="8"/>
  <c r="X112" i="8"/>
  <c r="W112" i="8"/>
  <c r="V112" i="8"/>
  <c r="U112" i="8"/>
  <c r="T112" i="8"/>
  <c r="Q112" i="8"/>
  <c r="AL111" i="8"/>
  <c r="AK111" i="8"/>
  <c r="AJ111" i="8"/>
  <c r="AI111" i="8"/>
  <c r="AH111" i="8"/>
  <c r="AD111" i="8"/>
  <c r="X111" i="8"/>
  <c r="W111" i="8"/>
  <c r="V111" i="8"/>
  <c r="U111" i="8"/>
  <c r="T111" i="8"/>
  <c r="Q111" i="8"/>
  <c r="AL110" i="8"/>
  <c r="AK110" i="8"/>
  <c r="AJ110" i="8"/>
  <c r="AI110" i="8"/>
  <c r="AH110" i="8"/>
  <c r="X110" i="8"/>
  <c r="W110" i="8"/>
  <c r="V110" i="8"/>
  <c r="U110" i="8"/>
  <c r="T110" i="8"/>
  <c r="Q110" i="8"/>
  <c r="AL109" i="8"/>
  <c r="AK109" i="8"/>
  <c r="AJ109" i="8"/>
  <c r="AI109" i="8"/>
  <c r="AH109" i="8"/>
  <c r="AD109" i="8"/>
  <c r="X109" i="8"/>
  <c r="W109" i="8"/>
  <c r="V109" i="8"/>
  <c r="U109" i="8"/>
  <c r="T109" i="8"/>
  <c r="Q109" i="8"/>
  <c r="AL108" i="8"/>
  <c r="AK108" i="8"/>
  <c r="AJ108" i="8"/>
  <c r="AI108" i="8"/>
  <c r="AH108" i="8"/>
  <c r="X108" i="8"/>
  <c r="W108" i="8"/>
  <c r="V108" i="8"/>
  <c r="U108" i="8"/>
  <c r="T108" i="8"/>
  <c r="Q108" i="8"/>
  <c r="AL107" i="8"/>
  <c r="AK107" i="8"/>
  <c r="AJ107" i="8"/>
  <c r="AI107" i="8"/>
  <c r="AH107" i="8"/>
  <c r="AD107" i="8"/>
  <c r="X107" i="8"/>
  <c r="W107" i="8"/>
  <c r="V107" i="8"/>
  <c r="U107" i="8"/>
  <c r="T107" i="8"/>
  <c r="Q107" i="8"/>
  <c r="AL106" i="8"/>
  <c r="AK106" i="8"/>
  <c r="AJ106" i="8"/>
  <c r="AI106" i="8"/>
  <c r="AH106" i="8"/>
  <c r="X106" i="8"/>
  <c r="W106" i="8"/>
  <c r="V106" i="8"/>
  <c r="U106" i="8"/>
  <c r="T106" i="8"/>
  <c r="Q106" i="8"/>
  <c r="AL105" i="8"/>
  <c r="AK105" i="8"/>
  <c r="AJ105" i="8"/>
  <c r="AI105" i="8"/>
  <c r="AH105" i="8"/>
  <c r="AD105" i="8"/>
  <c r="X105" i="8"/>
  <c r="W105" i="8"/>
  <c r="V105" i="8"/>
  <c r="U105" i="8"/>
  <c r="T105" i="8"/>
  <c r="Q105" i="8"/>
  <c r="AL104" i="8"/>
  <c r="AK104" i="8"/>
  <c r="AJ104" i="8"/>
  <c r="AI104" i="8"/>
  <c r="AH104" i="8"/>
  <c r="X104" i="8"/>
  <c r="W104" i="8"/>
  <c r="V104" i="8"/>
  <c r="U104" i="8"/>
  <c r="T104" i="8"/>
  <c r="Q104" i="8"/>
  <c r="AL103" i="8"/>
  <c r="AK103" i="8"/>
  <c r="AJ103" i="8"/>
  <c r="AI103" i="8"/>
  <c r="AH103" i="8"/>
  <c r="AD103" i="8"/>
  <c r="X103" i="8"/>
  <c r="W103" i="8"/>
  <c r="V103" i="8"/>
  <c r="U103" i="8"/>
  <c r="T103" i="8"/>
  <c r="Q103" i="8"/>
  <c r="AL102" i="8"/>
  <c r="AK102" i="8"/>
  <c r="AJ102" i="8"/>
  <c r="AI102" i="8"/>
  <c r="AH102" i="8"/>
  <c r="X102" i="8"/>
  <c r="W102" i="8"/>
  <c r="V102" i="8"/>
  <c r="U102" i="8"/>
  <c r="T102" i="8"/>
  <c r="Q102" i="8"/>
  <c r="AL101" i="8"/>
  <c r="AK101" i="8"/>
  <c r="AJ101" i="8"/>
  <c r="AI101" i="8"/>
  <c r="AH101" i="8"/>
  <c r="AD101" i="8"/>
  <c r="X101" i="8"/>
  <c r="W101" i="8"/>
  <c r="V101" i="8"/>
  <c r="U101" i="8"/>
  <c r="T101" i="8"/>
  <c r="Q101" i="8"/>
  <c r="AL100" i="8"/>
  <c r="AK100" i="8"/>
  <c r="AJ100" i="8"/>
  <c r="AI100" i="8"/>
  <c r="AH100" i="8"/>
  <c r="X100" i="8"/>
  <c r="W100" i="8"/>
  <c r="V100" i="8"/>
  <c r="U100" i="8"/>
  <c r="T100" i="8"/>
  <c r="Q100" i="8"/>
  <c r="AL99" i="8"/>
  <c r="AK99" i="8"/>
  <c r="AJ99" i="8"/>
  <c r="AI99" i="8"/>
  <c r="AH99" i="8"/>
  <c r="AD99" i="8"/>
  <c r="X99" i="8"/>
  <c r="W99" i="8"/>
  <c r="V99" i="8"/>
  <c r="U99" i="8"/>
  <c r="T99" i="8"/>
  <c r="Q99" i="8"/>
  <c r="AL98" i="8"/>
  <c r="AK98" i="8"/>
  <c r="AJ98" i="8"/>
  <c r="AI98" i="8"/>
  <c r="AH98" i="8"/>
  <c r="X98" i="8"/>
  <c r="W98" i="8"/>
  <c r="V98" i="8"/>
  <c r="U98" i="8"/>
  <c r="T98" i="8"/>
  <c r="Q98" i="8"/>
  <c r="AL97" i="8"/>
  <c r="AK97" i="8"/>
  <c r="AJ97" i="8"/>
  <c r="AI97" i="8"/>
  <c r="AH97" i="8"/>
  <c r="AD97" i="8"/>
  <c r="X97" i="8"/>
  <c r="W97" i="8"/>
  <c r="V97" i="8"/>
  <c r="U97" i="8"/>
  <c r="T97" i="8"/>
  <c r="Q97" i="8"/>
  <c r="AL96" i="8"/>
  <c r="AK96" i="8"/>
  <c r="AJ96" i="8"/>
  <c r="AI96" i="8"/>
  <c r="AH96" i="8"/>
  <c r="X96" i="8"/>
  <c r="W96" i="8"/>
  <c r="V96" i="8"/>
  <c r="U96" i="8"/>
  <c r="T96" i="8"/>
  <c r="Q96" i="8"/>
  <c r="AL95" i="8"/>
  <c r="AK95" i="8"/>
  <c r="AJ95" i="8"/>
  <c r="AI95" i="8"/>
  <c r="AH95" i="8"/>
  <c r="AD95" i="8"/>
  <c r="X95" i="8"/>
  <c r="W95" i="8"/>
  <c r="V95" i="8"/>
  <c r="U95" i="8"/>
  <c r="T95" i="8"/>
  <c r="Q95" i="8"/>
  <c r="AL94" i="8"/>
  <c r="AK94" i="8"/>
  <c r="AJ94" i="8"/>
  <c r="AI94" i="8"/>
  <c r="AH94" i="8"/>
  <c r="X94" i="8"/>
  <c r="W94" i="8"/>
  <c r="V94" i="8"/>
  <c r="U94" i="8"/>
  <c r="T94" i="8"/>
  <c r="Q94" i="8"/>
  <c r="AL93" i="8"/>
  <c r="AK93" i="8"/>
  <c r="AJ93" i="8"/>
  <c r="AI93" i="8"/>
  <c r="AH93" i="8"/>
  <c r="AD93" i="8"/>
  <c r="X93" i="8"/>
  <c r="W93" i="8"/>
  <c r="V93" i="8"/>
  <c r="U93" i="8"/>
  <c r="T93" i="8"/>
  <c r="Q93" i="8"/>
  <c r="AL92" i="8"/>
  <c r="AK92" i="8"/>
  <c r="AJ92" i="8"/>
  <c r="AI92" i="8"/>
  <c r="AH92" i="8"/>
  <c r="X92" i="8"/>
  <c r="W92" i="8"/>
  <c r="V92" i="8"/>
  <c r="U92" i="8"/>
  <c r="T92" i="8"/>
  <c r="Q92" i="8"/>
  <c r="AL91" i="8"/>
  <c r="AK91" i="8"/>
  <c r="AJ91" i="8"/>
  <c r="AI91" i="8"/>
  <c r="AH91" i="8"/>
  <c r="AD91" i="8"/>
  <c r="X91" i="8"/>
  <c r="W91" i="8"/>
  <c r="V91" i="8"/>
  <c r="U91" i="8"/>
  <c r="T91" i="8"/>
  <c r="Q91" i="8"/>
  <c r="AL90" i="8"/>
  <c r="AK90" i="8"/>
  <c r="AJ90" i="8"/>
  <c r="AI90" i="8"/>
  <c r="AH90" i="8"/>
  <c r="X90" i="8"/>
  <c r="W90" i="8"/>
  <c r="V90" i="8"/>
  <c r="U90" i="8"/>
  <c r="T90" i="8"/>
  <c r="Q90" i="8"/>
  <c r="AL89" i="8"/>
  <c r="AK89" i="8"/>
  <c r="AJ89" i="8"/>
  <c r="AI89" i="8"/>
  <c r="AH89" i="8"/>
  <c r="AD89" i="8"/>
  <c r="X89" i="8"/>
  <c r="W89" i="8"/>
  <c r="V89" i="8"/>
  <c r="U89" i="8"/>
  <c r="T89" i="8"/>
  <c r="Q89" i="8"/>
  <c r="AL88" i="8"/>
  <c r="AK88" i="8"/>
  <c r="AJ88" i="8"/>
  <c r="AI88" i="8"/>
  <c r="AH88" i="8"/>
  <c r="X88" i="8"/>
  <c r="W88" i="8"/>
  <c r="V88" i="8"/>
  <c r="U88" i="8"/>
  <c r="T88" i="8"/>
  <c r="Q88" i="8"/>
  <c r="AL87" i="8"/>
  <c r="AK87" i="8"/>
  <c r="AJ87" i="8"/>
  <c r="AI87" i="8"/>
  <c r="AH87" i="8"/>
  <c r="AD87" i="8"/>
  <c r="X87" i="8"/>
  <c r="W87" i="8"/>
  <c r="V87" i="8"/>
  <c r="U87" i="8"/>
  <c r="T87" i="8"/>
  <c r="Q87" i="8"/>
  <c r="AL86" i="8"/>
  <c r="AK86" i="8"/>
  <c r="AJ86" i="8"/>
  <c r="AI86" i="8"/>
  <c r="AH86" i="8"/>
  <c r="X86" i="8"/>
  <c r="W86" i="8"/>
  <c r="V86" i="8"/>
  <c r="U86" i="8"/>
  <c r="T86" i="8"/>
  <c r="Q86" i="8"/>
  <c r="AL85" i="8"/>
  <c r="AK85" i="8"/>
  <c r="AJ85" i="8"/>
  <c r="AI85" i="8"/>
  <c r="AH85" i="8"/>
  <c r="AD85" i="8"/>
  <c r="X85" i="8"/>
  <c r="W85" i="8"/>
  <c r="V85" i="8"/>
  <c r="U85" i="8"/>
  <c r="T85" i="8"/>
  <c r="Q85" i="8"/>
  <c r="AL84" i="8"/>
  <c r="AK84" i="8"/>
  <c r="AJ84" i="8"/>
  <c r="AI84" i="8"/>
  <c r="AH84" i="8"/>
  <c r="X84" i="8"/>
  <c r="W84" i="8"/>
  <c r="V84" i="8"/>
  <c r="U84" i="8"/>
  <c r="T84" i="8"/>
  <c r="Q84" i="8"/>
  <c r="AL83" i="8"/>
  <c r="AK83" i="8"/>
  <c r="AJ83" i="8"/>
  <c r="AI83" i="8"/>
  <c r="AH83" i="8"/>
  <c r="AD83" i="8"/>
  <c r="X83" i="8"/>
  <c r="W83" i="8"/>
  <c r="V83" i="8"/>
  <c r="U83" i="8"/>
  <c r="T83" i="8"/>
  <c r="Q83" i="8"/>
  <c r="AL82" i="8"/>
  <c r="AK82" i="8"/>
  <c r="AJ82" i="8"/>
  <c r="AI82" i="8"/>
  <c r="AH82" i="8"/>
  <c r="X82" i="8"/>
  <c r="W82" i="8"/>
  <c r="V82" i="8"/>
  <c r="U82" i="8"/>
  <c r="T82" i="8"/>
  <c r="Q82" i="8"/>
  <c r="AL81" i="8"/>
  <c r="AK81" i="8"/>
  <c r="AJ81" i="8"/>
  <c r="AI81" i="8"/>
  <c r="AH81" i="8"/>
  <c r="AD81" i="8"/>
  <c r="X81" i="8"/>
  <c r="W81" i="8"/>
  <c r="V81" i="8"/>
  <c r="U81" i="8"/>
  <c r="T81" i="8"/>
  <c r="Q81" i="8"/>
  <c r="AL80" i="8"/>
  <c r="AK80" i="8"/>
  <c r="AJ80" i="8"/>
  <c r="AI80" i="8"/>
  <c r="AH80" i="8"/>
  <c r="X80" i="8"/>
  <c r="W80" i="8"/>
  <c r="V80" i="8"/>
  <c r="U80" i="8"/>
  <c r="T80" i="8"/>
  <c r="Q80" i="8"/>
  <c r="AL79" i="8"/>
  <c r="AK79" i="8"/>
  <c r="AJ79" i="8"/>
  <c r="AI79" i="8"/>
  <c r="AH79" i="8"/>
  <c r="AD79" i="8"/>
  <c r="X79" i="8"/>
  <c r="W79" i="8"/>
  <c r="V79" i="8"/>
  <c r="U79" i="8"/>
  <c r="T79" i="8"/>
  <c r="Q79" i="8"/>
  <c r="AL78" i="8"/>
  <c r="AK78" i="8"/>
  <c r="AJ78" i="8"/>
  <c r="AI78" i="8"/>
  <c r="AH78" i="8"/>
  <c r="X78" i="8"/>
  <c r="W78" i="8"/>
  <c r="V78" i="8"/>
  <c r="U78" i="8"/>
  <c r="T78" i="8"/>
  <c r="Q78" i="8"/>
  <c r="AL77" i="8"/>
  <c r="AK77" i="8"/>
  <c r="AJ77" i="8"/>
  <c r="AI77" i="8"/>
  <c r="AH77" i="8"/>
  <c r="AD77" i="8"/>
  <c r="X77" i="8"/>
  <c r="W77" i="8"/>
  <c r="V77" i="8"/>
  <c r="U77" i="8"/>
  <c r="T77" i="8"/>
  <c r="Q77" i="8"/>
  <c r="AL76" i="8"/>
  <c r="AK76" i="8"/>
  <c r="AJ76" i="8"/>
  <c r="AI76" i="8"/>
  <c r="AH76" i="8"/>
  <c r="X76" i="8"/>
  <c r="W76" i="8"/>
  <c r="V76" i="8"/>
  <c r="U76" i="8"/>
  <c r="T76" i="8"/>
  <c r="Q76" i="8"/>
  <c r="AL75" i="8"/>
  <c r="AK75" i="8"/>
  <c r="AJ75" i="8"/>
  <c r="AI75" i="8"/>
  <c r="AH75" i="8"/>
  <c r="AD75" i="8"/>
  <c r="X75" i="8"/>
  <c r="W75" i="8"/>
  <c r="V75" i="8"/>
  <c r="U75" i="8"/>
  <c r="T75" i="8"/>
  <c r="Q75" i="8"/>
  <c r="AL74" i="8"/>
  <c r="AK74" i="8"/>
  <c r="AJ74" i="8"/>
  <c r="AI74" i="8"/>
  <c r="AH74" i="8"/>
  <c r="X74" i="8"/>
  <c r="W74" i="8"/>
  <c r="V74" i="8"/>
  <c r="U74" i="8"/>
  <c r="T74" i="8"/>
  <c r="Q74" i="8"/>
  <c r="AL73" i="8"/>
  <c r="AK73" i="8"/>
  <c r="AJ73" i="8"/>
  <c r="AI73" i="8"/>
  <c r="AH73" i="8"/>
  <c r="AD73" i="8"/>
  <c r="X73" i="8"/>
  <c r="W73" i="8"/>
  <c r="V73" i="8"/>
  <c r="U73" i="8"/>
  <c r="T73" i="8"/>
  <c r="Q73" i="8"/>
  <c r="AL72" i="8"/>
  <c r="AK72" i="8"/>
  <c r="AJ72" i="8"/>
  <c r="AI72" i="8"/>
  <c r="AH72" i="8"/>
  <c r="X72" i="8"/>
  <c r="W72" i="8"/>
  <c r="V72" i="8"/>
  <c r="U72" i="8"/>
  <c r="T72" i="8"/>
  <c r="Q72" i="8"/>
  <c r="AL71" i="8"/>
  <c r="AK71" i="8"/>
  <c r="AJ71" i="8"/>
  <c r="AI71" i="8"/>
  <c r="AH71" i="8"/>
  <c r="AD71" i="8"/>
  <c r="X71" i="8"/>
  <c r="W71" i="8"/>
  <c r="V71" i="8"/>
  <c r="U71" i="8"/>
  <c r="T71" i="8"/>
  <c r="Q71" i="8"/>
  <c r="AL70" i="8"/>
  <c r="AK70" i="8"/>
  <c r="AJ70" i="8"/>
  <c r="AI70" i="8"/>
  <c r="AH70" i="8"/>
  <c r="X70" i="8"/>
  <c r="W70" i="8"/>
  <c r="V70" i="8"/>
  <c r="U70" i="8"/>
  <c r="T70" i="8"/>
  <c r="Q70" i="8"/>
  <c r="AL69" i="8"/>
  <c r="AK69" i="8"/>
  <c r="AJ69" i="8"/>
  <c r="AI69" i="8"/>
  <c r="AH69" i="8"/>
  <c r="AD69" i="8"/>
  <c r="X69" i="8"/>
  <c r="W69" i="8"/>
  <c r="V69" i="8"/>
  <c r="U69" i="8"/>
  <c r="T69" i="8"/>
  <c r="Q69" i="8"/>
  <c r="AL68" i="8"/>
  <c r="AK68" i="8"/>
  <c r="AJ68" i="8"/>
  <c r="AI68" i="8"/>
  <c r="AH68" i="8"/>
  <c r="X68" i="8"/>
  <c r="W68" i="8"/>
  <c r="V68" i="8"/>
  <c r="U68" i="8"/>
  <c r="T68" i="8"/>
  <c r="Q68" i="8"/>
  <c r="AL67" i="8"/>
  <c r="AK67" i="8"/>
  <c r="AJ67" i="8"/>
  <c r="AI67" i="8"/>
  <c r="AH67" i="8"/>
  <c r="AD67" i="8"/>
  <c r="X67" i="8"/>
  <c r="W67" i="8"/>
  <c r="V67" i="8"/>
  <c r="U67" i="8"/>
  <c r="T67" i="8"/>
  <c r="Q67" i="8"/>
  <c r="AL66" i="8"/>
  <c r="AK66" i="8"/>
  <c r="AJ66" i="8"/>
  <c r="AI66" i="8"/>
  <c r="AH66" i="8"/>
  <c r="X66" i="8"/>
  <c r="W66" i="8"/>
  <c r="V66" i="8"/>
  <c r="U66" i="8"/>
  <c r="T66" i="8"/>
  <c r="Q66" i="8"/>
  <c r="AL65" i="8"/>
  <c r="AK65" i="8"/>
  <c r="AJ65" i="8"/>
  <c r="AI65" i="8"/>
  <c r="AH65" i="8"/>
  <c r="AD65" i="8"/>
  <c r="X65" i="8"/>
  <c r="W65" i="8"/>
  <c r="V65" i="8"/>
  <c r="U65" i="8"/>
  <c r="T65" i="8"/>
  <c r="Q65" i="8"/>
  <c r="AL64" i="8"/>
  <c r="AK64" i="8"/>
  <c r="AJ64" i="8"/>
  <c r="AI64" i="8"/>
  <c r="AH64" i="8"/>
  <c r="X64" i="8"/>
  <c r="W64" i="8"/>
  <c r="V64" i="8"/>
  <c r="U64" i="8"/>
  <c r="T64" i="8"/>
  <c r="Q64" i="8"/>
  <c r="AL63" i="8"/>
  <c r="AK63" i="8"/>
  <c r="AJ63" i="8"/>
  <c r="AI63" i="8"/>
  <c r="AH63" i="8"/>
  <c r="AD63" i="8"/>
  <c r="X63" i="8"/>
  <c r="W63" i="8"/>
  <c r="V63" i="8"/>
  <c r="U63" i="8"/>
  <c r="T63" i="8"/>
  <c r="Q63" i="8"/>
  <c r="AL62" i="8"/>
  <c r="AK62" i="8"/>
  <c r="AJ62" i="8"/>
  <c r="AI62" i="8"/>
  <c r="AH62" i="8"/>
  <c r="X62" i="8"/>
  <c r="W62" i="8"/>
  <c r="V62" i="8"/>
  <c r="U62" i="8"/>
  <c r="T62" i="8"/>
  <c r="Q62" i="8"/>
  <c r="AL61" i="8"/>
  <c r="AK61" i="8"/>
  <c r="AJ61" i="8"/>
  <c r="AI61" i="8"/>
  <c r="AH61" i="8"/>
  <c r="AD61" i="8"/>
  <c r="X61" i="8"/>
  <c r="W61" i="8"/>
  <c r="V61" i="8"/>
  <c r="U61" i="8"/>
  <c r="T61" i="8"/>
  <c r="Q61" i="8"/>
  <c r="AL60" i="8"/>
  <c r="AK60" i="8"/>
  <c r="AJ60" i="8"/>
  <c r="AI60" i="8"/>
  <c r="AH60" i="8"/>
  <c r="X60" i="8"/>
  <c r="W60" i="8"/>
  <c r="V60" i="8"/>
  <c r="U60" i="8"/>
  <c r="T60" i="8"/>
  <c r="Q60" i="8"/>
  <c r="AL59" i="8"/>
  <c r="AK59" i="8"/>
  <c r="AJ59" i="8"/>
  <c r="AI59" i="8"/>
  <c r="AH59" i="8"/>
  <c r="AD59" i="8"/>
  <c r="X59" i="8"/>
  <c r="W59" i="8"/>
  <c r="V59" i="8"/>
  <c r="U59" i="8"/>
  <c r="T59" i="8"/>
  <c r="Q59" i="8"/>
  <c r="AL58" i="8"/>
  <c r="AK58" i="8"/>
  <c r="AJ58" i="8"/>
  <c r="AI58" i="8"/>
  <c r="AH58" i="8"/>
  <c r="X58" i="8"/>
  <c r="W58" i="8"/>
  <c r="V58" i="8"/>
  <c r="U58" i="8"/>
  <c r="T58" i="8"/>
  <c r="Q58" i="8"/>
  <c r="AL57" i="8"/>
  <c r="AK57" i="8"/>
  <c r="AJ57" i="8"/>
  <c r="AI57" i="8"/>
  <c r="AH57" i="8"/>
  <c r="AD57" i="8"/>
  <c r="X57" i="8"/>
  <c r="W57" i="8"/>
  <c r="V57" i="8"/>
  <c r="U57" i="8"/>
  <c r="T57" i="8"/>
  <c r="Q57" i="8"/>
  <c r="AL56" i="8"/>
  <c r="AK56" i="8"/>
  <c r="AJ56" i="8"/>
  <c r="AI56" i="8"/>
  <c r="AH56" i="8"/>
  <c r="X56" i="8"/>
  <c r="W56" i="8"/>
  <c r="V56" i="8"/>
  <c r="U56" i="8"/>
  <c r="T56" i="8"/>
  <c r="Q56" i="8"/>
  <c r="AL55" i="8"/>
  <c r="AK55" i="8"/>
  <c r="AJ55" i="8"/>
  <c r="AI55" i="8"/>
  <c r="AH55" i="8"/>
  <c r="AD55" i="8"/>
  <c r="X55" i="8"/>
  <c r="W55" i="8"/>
  <c r="V55" i="8"/>
  <c r="U55" i="8"/>
  <c r="T55" i="8"/>
  <c r="Q55" i="8"/>
  <c r="AL54" i="8"/>
  <c r="AK54" i="8"/>
  <c r="AJ54" i="8"/>
  <c r="AI54" i="8"/>
  <c r="AH54" i="8"/>
  <c r="X54" i="8"/>
  <c r="W54" i="8"/>
  <c r="V54" i="8"/>
  <c r="U54" i="8"/>
  <c r="T54" i="8"/>
  <c r="Q54" i="8"/>
  <c r="AL53" i="8"/>
  <c r="AK53" i="8"/>
  <c r="AJ53" i="8"/>
  <c r="AI53" i="8"/>
  <c r="AH53" i="8"/>
  <c r="AD53" i="8"/>
  <c r="X53" i="8"/>
  <c r="W53" i="8"/>
  <c r="V53" i="8"/>
  <c r="U53" i="8"/>
  <c r="T53" i="8"/>
  <c r="Q53" i="8"/>
  <c r="AL52" i="8"/>
  <c r="AK52" i="8"/>
  <c r="AJ52" i="8"/>
  <c r="AI52" i="8"/>
  <c r="AH52" i="8"/>
  <c r="X52" i="8"/>
  <c r="W52" i="8"/>
  <c r="V52" i="8"/>
  <c r="U52" i="8"/>
  <c r="T52" i="8"/>
  <c r="Q52" i="8"/>
  <c r="AL51" i="8"/>
  <c r="AK51" i="8"/>
  <c r="AJ51" i="8"/>
  <c r="AI51" i="8"/>
  <c r="AH51" i="8"/>
  <c r="AD51" i="8"/>
  <c r="X51" i="8"/>
  <c r="W51" i="8"/>
  <c r="V51" i="8"/>
  <c r="U51" i="8"/>
  <c r="T51" i="8"/>
  <c r="Q51" i="8"/>
  <c r="AL50" i="8"/>
  <c r="AK50" i="8"/>
  <c r="AJ50" i="8"/>
  <c r="AI50" i="8"/>
  <c r="AH50" i="8"/>
  <c r="X50" i="8"/>
  <c r="W50" i="8"/>
  <c r="V50" i="8"/>
  <c r="U50" i="8"/>
  <c r="T50" i="8"/>
  <c r="Q50" i="8"/>
  <c r="AL49" i="8"/>
  <c r="AK49" i="8"/>
  <c r="AJ49" i="8"/>
  <c r="AI49" i="8"/>
  <c r="AH49" i="8"/>
  <c r="AD49" i="8"/>
  <c r="X49" i="8"/>
  <c r="W49" i="8"/>
  <c r="V49" i="8"/>
  <c r="U49" i="8"/>
  <c r="T49" i="8"/>
  <c r="Q49" i="8"/>
  <c r="AL48" i="8"/>
  <c r="AK48" i="8"/>
  <c r="AJ48" i="8"/>
  <c r="AI48" i="8"/>
  <c r="AH48" i="8"/>
  <c r="X48" i="8"/>
  <c r="W48" i="8"/>
  <c r="V48" i="8"/>
  <c r="U48" i="8"/>
  <c r="T48" i="8"/>
  <c r="Q48" i="8"/>
  <c r="AL47" i="8"/>
  <c r="AK47" i="8"/>
  <c r="AJ47" i="8"/>
  <c r="AI47" i="8"/>
  <c r="AH47" i="8"/>
  <c r="AD47" i="8"/>
  <c r="X47" i="8"/>
  <c r="W47" i="8"/>
  <c r="V47" i="8"/>
  <c r="U47" i="8"/>
  <c r="T47" i="8"/>
  <c r="Q47" i="8"/>
  <c r="AL46" i="8"/>
  <c r="AK46" i="8"/>
  <c r="AJ46" i="8"/>
  <c r="AI46" i="8"/>
  <c r="AH46" i="8"/>
  <c r="X46" i="8"/>
  <c r="W46" i="8"/>
  <c r="V46" i="8"/>
  <c r="U46" i="8"/>
  <c r="T46" i="8"/>
  <c r="Q46" i="8"/>
  <c r="AL45" i="8"/>
  <c r="AK45" i="8"/>
  <c r="AJ45" i="8"/>
  <c r="AI45" i="8"/>
  <c r="AH45" i="8"/>
  <c r="AD45" i="8"/>
  <c r="X45" i="8"/>
  <c r="W45" i="8"/>
  <c r="V45" i="8"/>
  <c r="U45" i="8"/>
  <c r="T45" i="8"/>
  <c r="Q45" i="8"/>
  <c r="AL44" i="8"/>
  <c r="AK44" i="8"/>
  <c r="AJ44" i="8"/>
  <c r="AI44" i="8"/>
  <c r="AH44" i="8"/>
  <c r="X44" i="8"/>
  <c r="W44" i="8"/>
  <c r="V44" i="8"/>
  <c r="U44" i="8"/>
  <c r="T44" i="8"/>
  <c r="Q44" i="8"/>
  <c r="AL43" i="8"/>
  <c r="AK43" i="8"/>
  <c r="AJ43" i="8"/>
  <c r="AI43" i="8"/>
  <c r="AH43" i="8"/>
  <c r="AD43" i="8"/>
  <c r="X43" i="8"/>
  <c r="W43" i="8"/>
  <c r="V43" i="8"/>
  <c r="U43" i="8"/>
  <c r="T43" i="8"/>
  <c r="Q43" i="8"/>
  <c r="AL42" i="8"/>
  <c r="AK42" i="8"/>
  <c r="AJ42" i="8"/>
  <c r="AI42" i="8"/>
  <c r="AH42" i="8"/>
  <c r="X42" i="8"/>
  <c r="W42" i="8"/>
  <c r="V42" i="8"/>
  <c r="U42" i="8"/>
  <c r="T42" i="8"/>
  <c r="Q42" i="8"/>
  <c r="AL41" i="8"/>
  <c r="AK41" i="8"/>
  <c r="AJ41" i="8"/>
  <c r="AI41" i="8"/>
  <c r="AH41" i="8"/>
  <c r="AD41" i="8"/>
  <c r="X41" i="8"/>
  <c r="W41" i="8"/>
  <c r="V41" i="8"/>
  <c r="U41" i="8"/>
  <c r="T41" i="8"/>
  <c r="Q41" i="8"/>
  <c r="AL40" i="8"/>
  <c r="AK40" i="8"/>
  <c r="AJ40" i="8"/>
  <c r="AI40" i="8"/>
  <c r="AH40" i="8"/>
  <c r="X40" i="8"/>
  <c r="W40" i="8"/>
  <c r="V40" i="8"/>
  <c r="U40" i="8"/>
  <c r="T40" i="8"/>
  <c r="Q40" i="8"/>
  <c r="AL39" i="8"/>
  <c r="AK39" i="8"/>
  <c r="AJ39" i="8"/>
  <c r="AI39" i="8"/>
  <c r="AH39" i="8"/>
  <c r="AD39" i="8"/>
  <c r="X39" i="8"/>
  <c r="W39" i="8"/>
  <c r="V39" i="8"/>
  <c r="U39" i="8"/>
  <c r="T39" i="8"/>
  <c r="Q39" i="8"/>
  <c r="AL38" i="8"/>
  <c r="AK38" i="8"/>
  <c r="AJ38" i="8"/>
  <c r="AI38" i="8"/>
  <c r="AH38" i="8"/>
  <c r="X38" i="8"/>
  <c r="W38" i="8"/>
  <c r="V38" i="8"/>
  <c r="U38" i="8"/>
  <c r="T38" i="8"/>
  <c r="Q38" i="8"/>
  <c r="AL37" i="8"/>
  <c r="AK37" i="8"/>
  <c r="AJ37" i="8"/>
  <c r="AI37" i="8"/>
  <c r="AH37" i="8"/>
  <c r="AD37" i="8"/>
  <c r="X37" i="8"/>
  <c r="W37" i="8"/>
  <c r="V37" i="8"/>
  <c r="U37" i="8"/>
  <c r="T37" i="8"/>
  <c r="Q37" i="8"/>
  <c r="AL36" i="8"/>
  <c r="AK36" i="8"/>
  <c r="AJ36" i="8"/>
  <c r="AI36" i="8"/>
  <c r="AH36" i="8"/>
  <c r="X36" i="8"/>
  <c r="W36" i="8"/>
  <c r="V36" i="8"/>
  <c r="U36" i="8"/>
  <c r="T36" i="8"/>
  <c r="Q36" i="8"/>
  <c r="AL35" i="8"/>
  <c r="AK35" i="8"/>
  <c r="AJ35" i="8"/>
  <c r="AI35" i="8"/>
  <c r="AH35" i="8"/>
  <c r="AD35" i="8"/>
  <c r="X35" i="8"/>
  <c r="W35" i="8"/>
  <c r="V35" i="8"/>
  <c r="U35" i="8"/>
  <c r="T35" i="8"/>
  <c r="Q35" i="8"/>
  <c r="AL34" i="8"/>
  <c r="AK34" i="8"/>
  <c r="AJ34" i="8"/>
  <c r="AI34" i="8"/>
  <c r="AH34" i="8"/>
  <c r="X34" i="8"/>
  <c r="W34" i="8"/>
  <c r="V34" i="8"/>
  <c r="U34" i="8"/>
  <c r="T34" i="8"/>
  <c r="Q34" i="8"/>
  <c r="AL33" i="8"/>
  <c r="AK33" i="8"/>
  <c r="AJ33" i="8"/>
  <c r="AI33" i="8"/>
  <c r="AH33" i="8"/>
  <c r="AD33" i="8"/>
  <c r="X33" i="8"/>
  <c r="W33" i="8"/>
  <c r="V33" i="8"/>
  <c r="U33" i="8"/>
  <c r="T33" i="8"/>
  <c r="Q33" i="8"/>
  <c r="AL32" i="8"/>
  <c r="AK32" i="8"/>
  <c r="AJ32" i="8"/>
  <c r="AI32" i="8"/>
  <c r="AH32" i="8"/>
  <c r="X32" i="8"/>
  <c r="W32" i="8"/>
  <c r="V32" i="8"/>
  <c r="U32" i="8"/>
  <c r="T32" i="8"/>
  <c r="Q32" i="8"/>
  <c r="AL31" i="8"/>
  <c r="AK31" i="8"/>
  <c r="AJ31" i="8"/>
  <c r="AI31" i="8"/>
  <c r="AH31" i="8"/>
  <c r="AD31" i="8"/>
  <c r="X31" i="8"/>
  <c r="W31" i="8"/>
  <c r="V31" i="8"/>
  <c r="U31" i="8"/>
  <c r="T31" i="8"/>
  <c r="Q31" i="8"/>
  <c r="AL30" i="8"/>
  <c r="AK30" i="8"/>
  <c r="AJ30" i="8"/>
  <c r="AI30" i="8"/>
  <c r="AH30" i="8"/>
  <c r="X30" i="8"/>
  <c r="W30" i="8"/>
  <c r="V30" i="8"/>
  <c r="U30" i="8"/>
  <c r="T30" i="8"/>
  <c r="Q30" i="8"/>
  <c r="AL29" i="8"/>
  <c r="AK29" i="8"/>
  <c r="AJ29" i="8"/>
  <c r="AI29" i="8"/>
  <c r="AH29" i="8"/>
  <c r="AD29" i="8"/>
  <c r="X29" i="8"/>
  <c r="W29" i="8"/>
  <c r="V29" i="8"/>
  <c r="U29" i="8"/>
  <c r="T29" i="8"/>
  <c r="Q29" i="8"/>
  <c r="AL28" i="8"/>
  <c r="AK28" i="8"/>
  <c r="AJ28" i="8"/>
  <c r="AI28" i="8"/>
  <c r="AH28" i="8"/>
  <c r="X28" i="8"/>
  <c r="W28" i="8"/>
  <c r="V28" i="8"/>
  <c r="U28" i="8"/>
  <c r="T28" i="8"/>
  <c r="Q28" i="8"/>
  <c r="AL27" i="8"/>
  <c r="AK27" i="8"/>
  <c r="AJ27" i="8"/>
  <c r="AI27" i="8"/>
  <c r="AH27" i="8"/>
  <c r="AD27" i="8"/>
  <c r="X27" i="8"/>
  <c r="W27" i="8"/>
  <c r="V27" i="8"/>
  <c r="U27" i="8"/>
  <c r="T27" i="8"/>
  <c r="Q27" i="8"/>
  <c r="AL26" i="8"/>
  <c r="AK26" i="8"/>
  <c r="AJ26" i="8"/>
  <c r="AI26" i="8"/>
  <c r="AH26" i="8"/>
  <c r="X26" i="8"/>
  <c r="W26" i="8"/>
  <c r="V26" i="8"/>
  <c r="U26" i="8"/>
  <c r="T26" i="8"/>
  <c r="Q26" i="8"/>
  <c r="AL25" i="8"/>
  <c r="AK25" i="8"/>
  <c r="AJ25" i="8"/>
  <c r="AI25" i="8"/>
  <c r="AH25" i="8"/>
  <c r="AD25" i="8"/>
  <c r="X25" i="8"/>
  <c r="W25" i="8"/>
  <c r="V25" i="8"/>
  <c r="U25" i="8"/>
  <c r="T25" i="8"/>
  <c r="Q25" i="8"/>
  <c r="AL24" i="8"/>
  <c r="AK24" i="8"/>
  <c r="AJ24" i="8"/>
  <c r="AI24" i="8"/>
  <c r="AH24" i="8"/>
  <c r="X24" i="8"/>
  <c r="W24" i="8"/>
  <c r="V24" i="8"/>
  <c r="U24" i="8"/>
  <c r="T24" i="8"/>
  <c r="Q24" i="8"/>
  <c r="AL23" i="8"/>
  <c r="AK23" i="8"/>
  <c r="AJ23" i="8"/>
  <c r="AI23" i="8"/>
  <c r="AH23" i="8"/>
  <c r="AD23" i="8"/>
  <c r="X23" i="8"/>
  <c r="W23" i="8"/>
  <c r="V23" i="8"/>
  <c r="U23" i="8"/>
  <c r="T23" i="8"/>
  <c r="Q23" i="8"/>
  <c r="AL22" i="8"/>
  <c r="AK22" i="8"/>
  <c r="AJ22" i="8"/>
  <c r="AI22" i="8"/>
  <c r="AH22" i="8"/>
  <c r="X22" i="8"/>
  <c r="W22" i="8"/>
  <c r="V22" i="8"/>
  <c r="U22" i="8"/>
  <c r="T22" i="8"/>
  <c r="Q22" i="8"/>
  <c r="AL21" i="8"/>
  <c r="AK21" i="8"/>
  <c r="AJ21" i="8"/>
  <c r="AI21" i="8"/>
  <c r="AH21" i="8"/>
  <c r="AD21" i="8"/>
  <c r="X21" i="8"/>
  <c r="W21" i="8"/>
  <c r="V21" i="8"/>
  <c r="U21" i="8"/>
  <c r="T21" i="8"/>
  <c r="Q21" i="8"/>
  <c r="AL20" i="8"/>
  <c r="AK20" i="8"/>
  <c r="AJ20" i="8"/>
  <c r="AI20" i="8"/>
  <c r="AH20" i="8"/>
  <c r="X20" i="8"/>
  <c r="W20" i="8"/>
  <c r="V20" i="8"/>
  <c r="U20" i="8"/>
  <c r="T20" i="8"/>
  <c r="Q20" i="8"/>
  <c r="AL19" i="8"/>
  <c r="AK19" i="8"/>
  <c r="AJ19" i="8"/>
  <c r="AI19" i="8"/>
  <c r="AH19" i="8"/>
  <c r="AD19" i="8"/>
  <c r="X19" i="8"/>
  <c r="W19" i="8"/>
  <c r="V19" i="8"/>
  <c r="U19" i="8"/>
  <c r="T19" i="8"/>
  <c r="Q19" i="8"/>
  <c r="AL18" i="8"/>
  <c r="AK18" i="8"/>
  <c r="AJ18" i="8"/>
  <c r="AI18" i="8"/>
  <c r="AH18" i="8"/>
  <c r="X18" i="8"/>
  <c r="W18" i="8"/>
  <c r="V18" i="8"/>
  <c r="U18" i="8"/>
  <c r="T18" i="8"/>
  <c r="Q18" i="8"/>
  <c r="AL17" i="8"/>
  <c r="AK17" i="8"/>
  <c r="AJ17" i="8"/>
  <c r="AI17" i="8"/>
  <c r="AH17" i="8"/>
  <c r="AD17" i="8"/>
  <c r="X17" i="8"/>
  <c r="W17" i="8"/>
  <c r="V17" i="8"/>
  <c r="U17" i="8"/>
  <c r="T17" i="8"/>
  <c r="Q17" i="8"/>
  <c r="AL16" i="8"/>
  <c r="AK16" i="8"/>
  <c r="AJ16" i="8"/>
  <c r="AI16" i="8"/>
  <c r="AH16" i="8"/>
  <c r="X16" i="8"/>
  <c r="W16" i="8"/>
  <c r="V16" i="8"/>
  <c r="U16" i="8"/>
  <c r="T16" i="8"/>
  <c r="Q16" i="8"/>
  <c r="AL15" i="8"/>
  <c r="AK15" i="8"/>
  <c r="AJ15" i="8"/>
  <c r="AI15" i="8"/>
  <c r="AH15" i="8"/>
  <c r="AD15" i="8"/>
  <c r="X15" i="8"/>
  <c r="W15" i="8"/>
  <c r="V15" i="8"/>
  <c r="U15" i="8"/>
  <c r="T15" i="8"/>
  <c r="Q15" i="8"/>
  <c r="AL14" i="8"/>
  <c r="AK14" i="8"/>
  <c r="AJ14" i="8"/>
  <c r="AI14" i="8"/>
  <c r="AH14" i="8"/>
  <c r="X14" i="8"/>
  <c r="W14" i="8"/>
  <c r="V14" i="8"/>
  <c r="U14" i="8"/>
  <c r="T14" i="8"/>
  <c r="Q14" i="8"/>
  <c r="AL13" i="8"/>
  <c r="AK13" i="8"/>
  <c r="AJ13" i="8"/>
  <c r="AI13" i="8"/>
  <c r="AH13" i="8"/>
  <c r="AD13" i="8"/>
  <c r="X13" i="8"/>
  <c r="W13" i="8"/>
  <c r="V13" i="8"/>
  <c r="U13" i="8"/>
  <c r="T13" i="8"/>
  <c r="Q13" i="8"/>
  <c r="AL12" i="8"/>
  <c r="AK12" i="8"/>
  <c r="AJ12" i="8"/>
  <c r="AI12" i="8"/>
  <c r="AH12" i="8"/>
  <c r="X12" i="8"/>
  <c r="W12" i="8"/>
  <c r="V12" i="8"/>
  <c r="U12" i="8"/>
  <c r="T12" i="8"/>
  <c r="Q12" i="8"/>
  <c r="AL11" i="8"/>
  <c r="AK11" i="8"/>
  <c r="AJ11" i="8"/>
  <c r="AI11" i="8"/>
  <c r="AH11" i="8"/>
  <c r="AD11" i="8"/>
  <c r="X11" i="8"/>
  <c r="W11" i="8"/>
  <c r="V11" i="8"/>
  <c r="U11" i="8"/>
  <c r="T11" i="8"/>
  <c r="Q11" i="8"/>
  <c r="AL10" i="8"/>
  <c r="AK10" i="8"/>
  <c r="AJ10" i="8"/>
  <c r="AI10" i="8"/>
  <c r="AH10" i="8"/>
  <c r="X10" i="8"/>
  <c r="W10" i="8"/>
  <c r="V10" i="8"/>
  <c r="U10" i="8"/>
  <c r="T10" i="8"/>
  <c r="Q10" i="8"/>
  <c r="AL9" i="8"/>
  <c r="AK9" i="8"/>
  <c r="AJ9" i="8"/>
  <c r="AI9" i="8"/>
  <c r="AH9" i="8"/>
  <c r="AD9" i="8"/>
  <c r="X9" i="8"/>
  <c r="W9" i="8"/>
  <c r="V9" i="8"/>
  <c r="U9" i="8"/>
  <c r="T9" i="8"/>
  <c r="Q9" i="8"/>
  <c r="AL8" i="8"/>
  <c r="AK8" i="8"/>
  <c r="AJ8" i="8"/>
  <c r="AI8" i="8"/>
  <c r="AH8" i="8"/>
  <c r="X8" i="8"/>
  <c r="W8" i="8"/>
  <c r="V8" i="8"/>
  <c r="U8" i="8"/>
  <c r="T8" i="8"/>
  <c r="Q8" i="8"/>
  <c r="AL7" i="8"/>
  <c r="AK7" i="8"/>
  <c r="AJ7" i="8"/>
  <c r="AI7" i="8"/>
  <c r="AH7" i="8"/>
  <c r="AD7" i="8"/>
  <c r="X7" i="8"/>
  <c r="W7" i="8"/>
  <c r="V7" i="8"/>
  <c r="U7" i="8"/>
  <c r="T7" i="8"/>
  <c r="Q7" i="8"/>
  <c r="AL6" i="8"/>
  <c r="AK6" i="8"/>
  <c r="AJ6" i="8"/>
  <c r="AI6" i="8"/>
  <c r="AH6" i="8"/>
  <c r="X6" i="8"/>
  <c r="W6" i="8"/>
  <c r="V6" i="8"/>
  <c r="U6" i="8"/>
  <c r="T6" i="8"/>
  <c r="Q6" i="8"/>
  <c r="AL5" i="8"/>
  <c r="AK5" i="8"/>
  <c r="AJ5" i="8"/>
  <c r="AI5" i="8"/>
  <c r="AH5" i="8"/>
  <c r="AD5" i="8"/>
  <c r="X5" i="8"/>
  <c r="W5" i="8"/>
  <c r="V5" i="8"/>
  <c r="U5" i="8"/>
  <c r="T5" i="8"/>
  <c r="Q5" i="8"/>
  <c r="AL4" i="8"/>
  <c r="AK4" i="8"/>
  <c r="AJ4" i="8"/>
  <c r="AI4" i="8"/>
  <c r="AH4" i="8"/>
  <c r="X4" i="8"/>
  <c r="W4" i="8"/>
  <c r="V4" i="8"/>
  <c r="U4" i="8"/>
  <c r="T4" i="8"/>
  <c r="Q4" i="8"/>
  <c r="AL3" i="8"/>
  <c r="AK3" i="8"/>
  <c r="AJ3" i="8"/>
  <c r="AI3" i="8"/>
  <c r="AH3" i="8"/>
  <c r="AD3" i="8"/>
  <c r="X3" i="8"/>
  <c r="W3" i="8"/>
  <c r="V3" i="8"/>
  <c r="U3" i="8"/>
  <c r="T3" i="8"/>
  <c r="Q3" i="8"/>
  <c r="AG1" i="8" s="1"/>
  <c r="AF125" i="4" l="1"/>
  <c r="AF372" i="4" s="1"/>
  <c r="V125" i="4"/>
  <c r="V372" i="4" s="1"/>
  <c r="AW125" i="4"/>
  <c r="AW372" i="4" s="1"/>
  <c r="BN125" i="4"/>
  <c r="BN372" i="4" s="1"/>
  <c r="AH125" i="4"/>
  <c r="AH372" i="4" s="1"/>
  <c r="BG125" i="4"/>
  <c r="BG372" i="4" s="1"/>
  <c r="AS125" i="4"/>
  <c r="AS372" i="4" s="1"/>
  <c r="BD125" i="4"/>
  <c r="BD372" i="4" s="1"/>
  <c r="X125" i="4"/>
  <c r="X372" i="4" s="1"/>
  <c r="AM125" i="4"/>
  <c r="AM372" i="4" s="1"/>
  <c r="Y125" i="4"/>
  <c r="Y372" i="4" s="1"/>
  <c r="AT125" i="4"/>
  <c r="AT372" i="4" s="1"/>
  <c r="EA125" i="4"/>
  <c r="S125" i="4"/>
  <c r="AR125" i="4"/>
  <c r="AR372" i="4" s="1"/>
  <c r="DY125" i="4"/>
  <c r="BM125" i="4"/>
  <c r="BM372" i="4" s="1"/>
  <c r="BF125" i="4"/>
  <c r="BF372" i="4" s="1"/>
  <c r="Z125" i="4"/>
  <c r="AQ125" i="4"/>
  <c r="AQ372" i="4" s="1"/>
  <c r="AC125" i="4"/>
  <c r="AC372" i="4" s="1"/>
  <c r="BL125" i="4"/>
  <c r="BL372" i="4" s="1"/>
  <c r="BC125" i="4"/>
  <c r="BC372" i="4" s="1"/>
  <c r="BB125" i="4"/>
  <c r="BB372" i="4" s="1"/>
  <c r="AI125" i="4"/>
  <c r="AI372" i="4" s="1"/>
  <c r="AJ125" i="4"/>
  <c r="AJ372" i="4" s="1"/>
  <c r="W125" i="4"/>
  <c r="AS280" i="8"/>
  <c r="AT280" i="8"/>
  <c r="AV280" i="8"/>
  <c r="AX280" i="8"/>
  <c r="AU280" i="8"/>
  <c r="AW280" i="8"/>
  <c r="AS278" i="8"/>
  <c r="AU278" i="8"/>
  <c r="AT278" i="8"/>
  <c r="AV278" i="8"/>
  <c r="AX278" i="8"/>
  <c r="AW278" i="8"/>
  <c r="AS276" i="8"/>
  <c r="AT276" i="8"/>
  <c r="AV276" i="8"/>
  <c r="AX276" i="8"/>
  <c r="AU276" i="8"/>
  <c r="AW276" i="8"/>
  <c r="AS274" i="8"/>
  <c r="AT274" i="8"/>
  <c r="AV274" i="8"/>
  <c r="AX274" i="8"/>
  <c r="AU274" i="8"/>
  <c r="AW274" i="8"/>
  <c r="AS272" i="8"/>
  <c r="AT272" i="8"/>
  <c r="AV272" i="8"/>
  <c r="AX272" i="8"/>
  <c r="AU272" i="8"/>
  <c r="AW272" i="8"/>
  <c r="AS270" i="8"/>
  <c r="AT270" i="8"/>
  <c r="AV270" i="8"/>
  <c r="AX270" i="8"/>
  <c r="AU270" i="8"/>
  <c r="AW270" i="8"/>
  <c r="AS268" i="8"/>
  <c r="AT268" i="8"/>
  <c r="AV268" i="8"/>
  <c r="AX268" i="8"/>
  <c r="AU268" i="8"/>
  <c r="AW268" i="8"/>
  <c r="AS266" i="8"/>
  <c r="AT266" i="8"/>
  <c r="AV266" i="8"/>
  <c r="AX266" i="8"/>
  <c r="AU266" i="8"/>
  <c r="AW266" i="8"/>
  <c r="AS264" i="8"/>
  <c r="AT264" i="8"/>
  <c r="AV264" i="8"/>
  <c r="AX264" i="8"/>
  <c r="AU264" i="8"/>
  <c r="BB264" i="8" s="1"/>
  <c r="AW264" i="8"/>
  <c r="AS262" i="8"/>
  <c r="AT262" i="8"/>
  <c r="AV262" i="8"/>
  <c r="AX262" i="8"/>
  <c r="AU262" i="8"/>
  <c r="AW262" i="8"/>
  <c r="AS260" i="8"/>
  <c r="AU260" i="8"/>
  <c r="AW260" i="8"/>
  <c r="AT260" i="8"/>
  <c r="AV260" i="8"/>
  <c r="AX260" i="8"/>
  <c r="AS258" i="8"/>
  <c r="AU258" i="8"/>
  <c r="AW258" i="8"/>
  <c r="AT258" i="8"/>
  <c r="AV258" i="8"/>
  <c r="AX258" i="8"/>
  <c r="AS256" i="8"/>
  <c r="AU256" i="8"/>
  <c r="AW256" i="8"/>
  <c r="AT256" i="8"/>
  <c r="AV256" i="8"/>
  <c r="AX256" i="8"/>
  <c r="AS254" i="8"/>
  <c r="AU254" i="8"/>
  <c r="AW254" i="8"/>
  <c r="AT254" i="8"/>
  <c r="AV254" i="8"/>
  <c r="AX254" i="8"/>
  <c r="AS252" i="8"/>
  <c r="AU252" i="8"/>
  <c r="AW252" i="8"/>
  <c r="AT252" i="8"/>
  <c r="AV252" i="8"/>
  <c r="AX252" i="8"/>
  <c r="AS250" i="8"/>
  <c r="AU250" i="8"/>
  <c r="AW250" i="8"/>
  <c r="AT250" i="8"/>
  <c r="AV250" i="8"/>
  <c r="AX250" i="8"/>
  <c r="AS248" i="8"/>
  <c r="AU248" i="8"/>
  <c r="AW248" i="8"/>
  <c r="AT248" i="8"/>
  <c r="AV248" i="8"/>
  <c r="AX248" i="8"/>
  <c r="AS246" i="8"/>
  <c r="AU246" i="8"/>
  <c r="AW246" i="8"/>
  <c r="AT246" i="8"/>
  <c r="AV246" i="8"/>
  <c r="AX246" i="8"/>
  <c r="AS244" i="8"/>
  <c r="AU244" i="8"/>
  <c r="AW244" i="8"/>
  <c r="AT244" i="8"/>
  <c r="AV244" i="8"/>
  <c r="AX244" i="8"/>
  <c r="AS242" i="8"/>
  <c r="AU242" i="8"/>
  <c r="AW242" i="8"/>
  <c r="AT242" i="8"/>
  <c r="AV242" i="8"/>
  <c r="AX242" i="8"/>
  <c r="AS240" i="8"/>
  <c r="AU240" i="8"/>
  <c r="AW240" i="8"/>
  <c r="AT240" i="8"/>
  <c r="AV240" i="8"/>
  <c r="AX240" i="8"/>
  <c r="AS238" i="8"/>
  <c r="AU238" i="8"/>
  <c r="AW238" i="8"/>
  <c r="AT238" i="8"/>
  <c r="AV238" i="8"/>
  <c r="AX238" i="8"/>
  <c r="AS236" i="8"/>
  <c r="AU236" i="8"/>
  <c r="AW236" i="8"/>
  <c r="AT236" i="8"/>
  <c r="AV236" i="8"/>
  <c r="AX236" i="8"/>
  <c r="AS234" i="8"/>
  <c r="AU234" i="8"/>
  <c r="AW234" i="8"/>
  <c r="AT234" i="8"/>
  <c r="AV234" i="8"/>
  <c r="AX234" i="8"/>
  <c r="AS232" i="8"/>
  <c r="AU232" i="8"/>
  <c r="AW232" i="8"/>
  <c r="AT232" i="8"/>
  <c r="AV232" i="8"/>
  <c r="AX232" i="8"/>
  <c r="AS230" i="8"/>
  <c r="AU230" i="8"/>
  <c r="AW230" i="8"/>
  <c r="AT230" i="8"/>
  <c r="AV230" i="8"/>
  <c r="AX230" i="8"/>
  <c r="AS228" i="8"/>
  <c r="AU228" i="8"/>
  <c r="AW228" i="8"/>
  <c r="AT228" i="8"/>
  <c r="AV228" i="8"/>
  <c r="AX228" i="8"/>
  <c r="AS226" i="8"/>
  <c r="AU226" i="8"/>
  <c r="AW226" i="8"/>
  <c r="AT226" i="8"/>
  <c r="AV226" i="8"/>
  <c r="AX226" i="8"/>
  <c r="AS224" i="8"/>
  <c r="AU224" i="8"/>
  <c r="AW224" i="8"/>
  <c r="AT224" i="8"/>
  <c r="AV224" i="8"/>
  <c r="AX224" i="8"/>
  <c r="AS222" i="8"/>
  <c r="AU222" i="8"/>
  <c r="AW222" i="8"/>
  <c r="AT222" i="8"/>
  <c r="AV222" i="8"/>
  <c r="AX222" i="8"/>
  <c r="AS220" i="8"/>
  <c r="AU220" i="8"/>
  <c r="AW220" i="8"/>
  <c r="AT220" i="8"/>
  <c r="AV220" i="8"/>
  <c r="AX220" i="8"/>
  <c r="AS218" i="8"/>
  <c r="AU218" i="8"/>
  <c r="AW218" i="8"/>
  <c r="AT218" i="8"/>
  <c r="AV218" i="8"/>
  <c r="AX218" i="8"/>
  <c r="AS216" i="8"/>
  <c r="AU216" i="8"/>
  <c r="AW216" i="8"/>
  <c r="AV216" i="8"/>
  <c r="AT216" i="8"/>
  <c r="AX216" i="8"/>
  <c r="AS214" i="8"/>
  <c r="AU214" i="8"/>
  <c r="AW214" i="8"/>
  <c r="AT214" i="8"/>
  <c r="AX214" i="8"/>
  <c r="AV214" i="8"/>
  <c r="AS212" i="8"/>
  <c r="AU212" i="8"/>
  <c r="AW212" i="8"/>
  <c r="AV212" i="8"/>
  <c r="AT212" i="8"/>
  <c r="AX212" i="8"/>
  <c r="AS210" i="8"/>
  <c r="AU210" i="8"/>
  <c r="AW210" i="8"/>
  <c r="AT210" i="8"/>
  <c r="AX210" i="8"/>
  <c r="AV210" i="8"/>
  <c r="AS208" i="8"/>
  <c r="AU208" i="8"/>
  <c r="AW208" i="8"/>
  <c r="AV208" i="8"/>
  <c r="AT208" i="8"/>
  <c r="AX208" i="8"/>
  <c r="AS206" i="8"/>
  <c r="AU206" i="8"/>
  <c r="AW206" i="8"/>
  <c r="AT206" i="8"/>
  <c r="AX206" i="8"/>
  <c r="AV206" i="8"/>
  <c r="AS204" i="8"/>
  <c r="AU204" i="8"/>
  <c r="AW204" i="8"/>
  <c r="AV204" i="8"/>
  <c r="AT204" i="8"/>
  <c r="AX204" i="8"/>
  <c r="AS202" i="8"/>
  <c r="AU202" i="8"/>
  <c r="AW202" i="8"/>
  <c r="AT202" i="8"/>
  <c r="AX202" i="8"/>
  <c r="AV202" i="8"/>
  <c r="AS200" i="8"/>
  <c r="AU200" i="8"/>
  <c r="AW200" i="8"/>
  <c r="AV200" i="8"/>
  <c r="AT200" i="8"/>
  <c r="AX200" i="8"/>
  <c r="AS198" i="8"/>
  <c r="AU198" i="8"/>
  <c r="AW198" i="8"/>
  <c r="AT198" i="8"/>
  <c r="AX198" i="8"/>
  <c r="AV198" i="8"/>
  <c r="AS196" i="8"/>
  <c r="AU196" i="8"/>
  <c r="AW196" i="8"/>
  <c r="AV196" i="8"/>
  <c r="AT196" i="8"/>
  <c r="AX196" i="8"/>
  <c r="AS194" i="8"/>
  <c r="AU194" i="8"/>
  <c r="AW194" i="8"/>
  <c r="AT194" i="8"/>
  <c r="AX194" i="8"/>
  <c r="AV194" i="8"/>
  <c r="AS192" i="8"/>
  <c r="AU192" i="8"/>
  <c r="AW192" i="8"/>
  <c r="AV192" i="8"/>
  <c r="AT192" i="8"/>
  <c r="AX192" i="8"/>
  <c r="AS190" i="8"/>
  <c r="AU190" i="8"/>
  <c r="AW190" i="8"/>
  <c r="AT190" i="8"/>
  <c r="AX190" i="8"/>
  <c r="AV190" i="8"/>
  <c r="AS188" i="8"/>
  <c r="AU188" i="8"/>
  <c r="AW188" i="8"/>
  <c r="AV188" i="8"/>
  <c r="AT188" i="8"/>
  <c r="AX188" i="8"/>
  <c r="AS186" i="8"/>
  <c r="AU186" i="8"/>
  <c r="AW186" i="8"/>
  <c r="AT186" i="8"/>
  <c r="AX186" i="8"/>
  <c r="AV186" i="8"/>
  <c r="AS184" i="8"/>
  <c r="AU184" i="8"/>
  <c r="AW184" i="8"/>
  <c r="AV184" i="8"/>
  <c r="AT184" i="8"/>
  <c r="AX184" i="8"/>
  <c r="AS182" i="8"/>
  <c r="AU182" i="8"/>
  <c r="AW182" i="8"/>
  <c r="AT182" i="8"/>
  <c r="AX182" i="8"/>
  <c r="AV182" i="8"/>
  <c r="AS180" i="8"/>
  <c r="AU180" i="8"/>
  <c r="AW180" i="8"/>
  <c r="AV180" i="8"/>
  <c r="AT180" i="8"/>
  <c r="AX180" i="8"/>
  <c r="AS178" i="8"/>
  <c r="AU178" i="8"/>
  <c r="AW178" i="8"/>
  <c r="AT178" i="8"/>
  <c r="AX178" i="8"/>
  <c r="AV178" i="8"/>
  <c r="AS176" i="8"/>
  <c r="AU176" i="8"/>
  <c r="AW176" i="8"/>
  <c r="AV176" i="8"/>
  <c r="AT176" i="8"/>
  <c r="AX176" i="8"/>
  <c r="AS174" i="8"/>
  <c r="AU174" i="8"/>
  <c r="AW174" i="8"/>
  <c r="AT174" i="8"/>
  <c r="AX174" i="8"/>
  <c r="AV174" i="8"/>
  <c r="AS172" i="8"/>
  <c r="AU172" i="8"/>
  <c r="AW172" i="8"/>
  <c r="AV172" i="8"/>
  <c r="AT172" i="8"/>
  <c r="AX172" i="8"/>
  <c r="AS170" i="8"/>
  <c r="AU170" i="8"/>
  <c r="AW170" i="8"/>
  <c r="AT170" i="8"/>
  <c r="AX170" i="8"/>
  <c r="AV170" i="8"/>
  <c r="AS168" i="8"/>
  <c r="AU168" i="8"/>
  <c r="AW168" i="8"/>
  <c r="AV168" i="8"/>
  <c r="AT168" i="8"/>
  <c r="AX168" i="8"/>
  <c r="AS166" i="8"/>
  <c r="AU166" i="8"/>
  <c r="AW166" i="8"/>
  <c r="AT166" i="8"/>
  <c r="AX166" i="8"/>
  <c r="AV166" i="8"/>
  <c r="AS164" i="8"/>
  <c r="AU164" i="8"/>
  <c r="AW164" i="8"/>
  <c r="AV164" i="8"/>
  <c r="AT164" i="8"/>
  <c r="AX164" i="8"/>
  <c r="AS162" i="8"/>
  <c r="AT162" i="8"/>
  <c r="AU162" i="8"/>
  <c r="AW162" i="8"/>
  <c r="AX162" i="8"/>
  <c r="AV162" i="8"/>
  <c r="AS160" i="8"/>
  <c r="AT160" i="8"/>
  <c r="AV160" i="8"/>
  <c r="AX160" i="8"/>
  <c r="AU160" i="8"/>
  <c r="AW160" i="8"/>
  <c r="AS158" i="8"/>
  <c r="AT158" i="8"/>
  <c r="AV158" i="8"/>
  <c r="AX158" i="8"/>
  <c r="AU158" i="8"/>
  <c r="AW158" i="8"/>
  <c r="AS156" i="8"/>
  <c r="AT156" i="8"/>
  <c r="AV156" i="8"/>
  <c r="AX156" i="8"/>
  <c r="AU156" i="8"/>
  <c r="AW156" i="8"/>
  <c r="AS154" i="8"/>
  <c r="AT154" i="8"/>
  <c r="AV154" i="8"/>
  <c r="AX154" i="8"/>
  <c r="AU154" i="8"/>
  <c r="AW154" i="8"/>
  <c r="AS152" i="8"/>
  <c r="AT152" i="8"/>
  <c r="AV152" i="8"/>
  <c r="AX152" i="8"/>
  <c r="AU152" i="8"/>
  <c r="AW152" i="8"/>
  <c r="AS150" i="8"/>
  <c r="AT150" i="8"/>
  <c r="AV150" i="8"/>
  <c r="AX150" i="8"/>
  <c r="AU150" i="8"/>
  <c r="AW150" i="8"/>
  <c r="AS148" i="8"/>
  <c r="AT148" i="8"/>
  <c r="AV148" i="8"/>
  <c r="AX148" i="8"/>
  <c r="AU148" i="8"/>
  <c r="AW148" i="8"/>
  <c r="AS146" i="8"/>
  <c r="AT146" i="8"/>
  <c r="AV146" i="8"/>
  <c r="AX146" i="8"/>
  <c r="AU146" i="8"/>
  <c r="AW146" i="8"/>
  <c r="AS144" i="8"/>
  <c r="AT144" i="8"/>
  <c r="AV144" i="8"/>
  <c r="AX144" i="8"/>
  <c r="AU144" i="8"/>
  <c r="AW144" i="8"/>
  <c r="AS142" i="8"/>
  <c r="AT142" i="8"/>
  <c r="AV142" i="8"/>
  <c r="AX142" i="8"/>
  <c r="AU142" i="8"/>
  <c r="AW142" i="8"/>
  <c r="AS140" i="8"/>
  <c r="AT140" i="8"/>
  <c r="AV140" i="8"/>
  <c r="AX140" i="8"/>
  <c r="AU140" i="8"/>
  <c r="AW140" i="8"/>
  <c r="AS138" i="8"/>
  <c r="AT138" i="8"/>
  <c r="AV138" i="8"/>
  <c r="AX138" i="8"/>
  <c r="AU138" i="8"/>
  <c r="AW138" i="8"/>
  <c r="AS136" i="8"/>
  <c r="AT136" i="8"/>
  <c r="AV136" i="8"/>
  <c r="AX136" i="8"/>
  <c r="AU136" i="8"/>
  <c r="BB136" i="8" s="1"/>
  <c r="AW136" i="8"/>
  <c r="AS134" i="8"/>
  <c r="AT134" i="8"/>
  <c r="AV134" i="8"/>
  <c r="AX134" i="8"/>
  <c r="AU134" i="8"/>
  <c r="AW134" i="8"/>
  <c r="AS132" i="8"/>
  <c r="AT132" i="8"/>
  <c r="AV132" i="8"/>
  <c r="AX132" i="8"/>
  <c r="AU132" i="8"/>
  <c r="AW132" i="8"/>
  <c r="AS130" i="8"/>
  <c r="AT130" i="8"/>
  <c r="AV130" i="8"/>
  <c r="AX130" i="8"/>
  <c r="AU130" i="8"/>
  <c r="AW130" i="8"/>
  <c r="AS128" i="8"/>
  <c r="AT128" i="8"/>
  <c r="AV128" i="8"/>
  <c r="AX128" i="8"/>
  <c r="AU128" i="8"/>
  <c r="AW128" i="8"/>
  <c r="AS126" i="8"/>
  <c r="AT126" i="8"/>
  <c r="AV126" i="8"/>
  <c r="AX126" i="8"/>
  <c r="AU126" i="8"/>
  <c r="BA126" i="8" s="1"/>
  <c r="AW126" i="8"/>
  <c r="AS124" i="8"/>
  <c r="AT124" i="8"/>
  <c r="AV124" i="8"/>
  <c r="AX124" i="8"/>
  <c r="AU124" i="8"/>
  <c r="AW124" i="8"/>
  <c r="AS122" i="8"/>
  <c r="AT122" i="8"/>
  <c r="AV122" i="8"/>
  <c r="AX122" i="8"/>
  <c r="AU122" i="8"/>
  <c r="AW122" i="8"/>
  <c r="AS120" i="8"/>
  <c r="AT120" i="8"/>
  <c r="AV120" i="8"/>
  <c r="AX120" i="8"/>
  <c r="AU120" i="8"/>
  <c r="AW120" i="8"/>
  <c r="AS118" i="8"/>
  <c r="AT118" i="8"/>
  <c r="AV118" i="8"/>
  <c r="AX118" i="8"/>
  <c r="AU118" i="8"/>
  <c r="AW118" i="8"/>
  <c r="AS116" i="8"/>
  <c r="AT116" i="8"/>
  <c r="AV116" i="8"/>
  <c r="AX116" i="8"/>
  <c r="AU116" i="8"/>
  <c r="AY116" i="8" s="1"/>
  <c r="AW116" i="8"/>
  <c r="AS114" i="8"/>
  <c r="AT114" i="8"/>
  <c r="AV114" i="8"/>
  <c r="AX114" i="8"/>
  <c r="AU114" i="8"/>
  <c r="AW114" i="8"/>
  <c r="AS112" i="8"/>
  <c r="AT112" i="8"/>
  <c r="AV112" i="8"/>
  <c r="AX112" i="8"/>
  <c r="AU112" i="8"/>
  <c r="AW112" i="8"/>
  <c r="AS110" i="8"/>
  <c r="AT110" i="8"/>
  <c r="AV110" i="8"/>
  <c r="AX110" i="8"/>
  <c r="AU110" i="8"/>
  <c r="AW110" i="8"/>
  <c r="AS108" i="8"/>
  <c r="AT108" i="8"/>
  <c r="AV108" i="8"/>
  <c r="AX108" i="8"/>
  <c r="AU108" i="8"/>
  <c r="AW108" i="8"/>
  <c r="AS106" i="8"/>
  <c r="AT106" i="8"/>
  <c r="AV106" i="8"/>
  <c r="AX106" i="8"/>
  <c r="AU106" i="8"/>
  <c r="AW106" i="8"/>
  <c r="AS104" i="8"/>
  <c r="AT104" i="8"/>
  <c r="AV104" i="8"/>
  <c r="AX104" i="8"/>
  <c r="AU104" i="8"/>
  <c r="AW104" i="8"/>
  <c r="AS102" i="8"/>
  <c r="AT102" i="8"/>
  <c r="AV102" i="8"/>
  <c r="AX102" i="8"/>
  <c r="AU102" i="8"/>
  <c r="AW102" i="8"/>
  <c r="AS100" i="8"/>
  <c r="AT100" i="8"/>
  <c r="AV100" i="8"/>
  <c r="AX100" i="8"/>
  <c r="AU100" i="8"/>
  <c r="AW100" i="8"/>
  <c r="AS98" i="8"/>
  <c r="AT98" i="8"/>
  <c r="AV98" i="8"/>
  <c r="AX98" i="8"/>
  <c r="AU98" i="8"/>
  <c r="AW98" i="8"/>
  <c r="AS96" i="8"/>
  <c r="AT96" i="8"/>
  <c r="AV96" i="8"/>
  <c r="AX96" i="8"/>
  <c r="AU96" i="8"/>
  <c r="AW96" i="8"/>
  <c r="AS94" i="8"/>
  <c r="AT94" i="8"/>
  <c r="AV94" i="8"/>
  <c r="AX94" i="8"/>
  <c r="AU94" i="8"/>
  <c r="AW94" i="8"/>
  <c r="AS92" i="8"/>
  <c r="AT92" i="8"/>
  <c r="AV92" i="8"/>
  <c r="AX92" i="8"/>
  <c r="AU92" i="8"/>
  <c r="AW92" i="8"/>
  <c r="AS90" i="8"/>
  <c r="AT90" i="8"/>
  <c r="AV90" i="8"/>
  <c r="AX90" i="8"/>
  <c r="AU90" i="8"/>
  <c r="AW90" i="8"/>
  <c r="AS88" i="8"/>
  <c r="AT88" i="8"/>
  <c r="AV88" i="8"/>
  <c r="AX88" i="8"/>
  <c r="AU88" i="8"/>
  <c r="AW88" i="8"/>
  <c r="AS86" i="8"/>
  <c r="AT86" i="8"/>
  <c r="AV86" i="8"/>
  <c r="AX86" i="8"/>
  <c r="AU86" i="8"/>
  <c r="AW86" i="8"/>
  <c r="AS84" i="8"/>
  <c r="AT84" i="8"/>
  <c r="AV84" i="8"/>
  <c r="AX84" i="8"/>
  <c r="AU84" i="8"/>
  <c r="AW84" i="8"/>
  <c r="AS82" i="8"/>
  <c r="AT82" i="8"/>
  <c r="AV82" i="8"/>
  <c r="AX82" i="8"/>
  <c r="AU82" i="8"/>
  <c r="AW82" i="8"/>
  <c r="AS80" i="8"/>
  <c r="AT80" i="8"/>
  <c r="AV80" i="8"/>
  <c r="AX80" i="8"/>
  <c r="AU80" i="8"/>
  <c r="AW80" i="8"/>
  <c r="AS78" i="8"/>
  <c r="AT78" i="8"/>
  <c r="AV78" i="8"/>
  <c r="AX78" i="8"/>
  <c r="AU78" i="8"/>
  <c r="AW78" i="8"/>
  <c r="AS76" i="8"/>
  <c r="AT76" i="8"/>
  <c r="AV76" i="8"/>
  <c r="AX76" i="8"/>
  <c r="AU76" i="8"/>
  <c r="AW76" i="8"/>
  <c r="AS74" i="8"/>
  <c r="AT74" i="8"/>
  <c r="AV74" i="8"/>
  <c r="AX74" i="8"/>
  <c r="AU74" i="8"/>
  <c r="AW74" i="8"/>
  <c r="AS72" i="8"/>
  <c r="AT72" i="8"/>
  <c r="AV72" i="8"/>
  <c r="AX72" i="8"/>
  <c r="AU72" i="8"/>
  <c r="AW72" i="8"/>
  <c r="AS70" i="8"/>
  <c r="AT70" i="8"/>
  <c r="AV70" i="8"/>
  <c r="AX70" i="8"/>
  <c r="AU70" i="8"/>
  <c r="AW70" i="8"/>
  <c r="AS68" i="8"/>
  <c r="AT68" i="8"/>
  <c r="AV68" i="8"/>
  <c r="AX68" i="8"/>
  <c r="AU68" i="8"/>
  <c r="AW68" i="8"/>
  <c r="AS66" i="8"/>
  <c r="AT66" i="8"/>
  <c r="AV66" i="8"/>
  <c r="AX66" i="8"/>
  <c r="AU66" i="8"/>
  <c r="AW66" i="8"/>
  <c r="AS64" i="8"/>
  <c r="AT64" i="8"/>
  <c r="AV64" i="8"/>
  <c r="AX64" i="8"/>
  <c r="AU64" i="8"/>
  <c r="AW64" i="8"/>
  <c r="AS62" i="8"/>
  <c r="AT62" i="8"/>
  <c r="AV62" i="8"/>
  <c r="AX62" i="8"/>
  <c r="AU62" i="8"/>
  <c r="BA62" i="8" s="1"/>
  <c r="AW62" i="8"/>
  <c r="AS60" i="8"/>
  <c r="AT60" i="8"/>
  <c r="AV60" i="8"/>
  <c r="AX60" i="8"/>
  <c r="AU60" i="8"/>
  <c r="AW60" i="8"/>
  <c r="AS58" i="8"/>
  <c r="AT58" i="8"/>
  <c r="AV58" i="8"/>
  <c r="AX58" i="8"/>
  <c r="AU58" i="8"/>
  <c r="AW58" i="8"/>
  <c r="AS56" i="8"/>
  <c r="AT56" i="8"/>
  <c r="AV56" i="8"/>
  <c r="AX56" i="8"/>
  <c r="AU56" i="8"/>
  <c r="AW56" i="8"/>
  <c r="AS54" i="8"/>
  <c r="AT54" i="8"/>
  <c r="AV54" i="8"/>
  <c r="AX54" i="8"/>
  <c r="AU54" i="8"/>
  <c r="AW54" i="8"/>
  <c r="AS52" i="8"/>
  <c r="AT52" i="8"/>
  <c r="AV52" i="8"/>
  <c r="AX52" i="8"/>
  <c r="AU52" i="8"/>
  <c r="AY52" i="8" s="1"/>
  <c r="AW52" i="8"/>
  <c r="AS50" i="8"/>
  <c r="AT50" i="8"/>
  <c r="AV50" i="8"/>
  <c r="AX50" i="8"/>
  <c r="AU50" i="8"/>
  <c r="AW50" i="8"/>
  <c r="AS48" i="8"/>
  <c r="AT48" i="8"/>
  <c r="AV48" i="8"/>
  <c r="AX48" i="8"/>
  <c r="AU48" i="8"/>
  <c r="AW48" i="8"/>
  <c r="AS46" i="8"/>
  <c r="AT46" i="8"/>
  <c r="AV46" i="8"/>
  <c r="AX46" i="8"/>
  <c r="AU46" i="8"/>
  <c r="AW46" i="8"/>
  <c r="AS44" i="8"/>
  <c r="AT44" i="8"/>
  <c r="AV44" i="8"/>
  <c r="AX44" i="8"/>
  <c r="AU44" i="8"/>
  <c r="AW44" i="8"/>
  <c r="AS42" i="8"/>
  <c r="AT42" i="8"/>
  <c r="AV42" i="8"/>
  <c r="AX42" i="8"/>
  <c r="AU42" i="8"/>
  <c r="AW42" i="8"/>
  <c r="AS40" i="8"/>
  <c r="AT40" i="8"/>
  <c r="AV40" i="8"/>
  <c r="AX40" i="8"/>
  <c r="AU40" i="8"/>
  <c r="AW40" i="8"/>
  <c r="AS38" i="8"/>
  <c r="AT38" i="8"/>
  <c r="AV38" i="8"/>
  <c r="AX38" i="8"/>
  <c r="AU38" i="8"/>
  <c r="BB38" i="8" s="1"/>
  <c r="AW38" i="8"/>
  <c r="AS36" i="8"/>
  <c r="AT36" i="8"/>
  <c r="AV36" i="8"/>
  <c r="AX36" i="8"/>
  <c r="AU36" i="8"/>
  <c r="AW36" i="8"/>
  <c r="AS34" i="8"/>
  <c r="AT34" i="8"/>
  <c r="AV34" i="8"/>
  <c r="AX34" i="8"/>
  <c r="AU34" i="8"/>
  <c r="AW34" i="8"/>
  <c r="AS32" i="8"/>
  <c r="AT32" i="8"/>
  <c r="AV32" i="8"/>
  <c r="AX32" i="8"/>
  <c r="AU32" i="8"/>
  <c r="AW32" i="8"/>
  <c r="AS30" i="8"/>
  <c r="AT30" i="8"/>
  <c r="AV30" i="8"/>
  <c r="AX30" i="8"/>
  <c r="AU30" i="8"/>
  <c r="AW30" i="8"/>
  <c r="AS28" i="8"/>
  <c r="AT28" i="8"/>
  <c r="AV28" i="8"/>
  <c r="AX28" i="8"/>
  <c r="AU28" i="8"/>
  <c r="AW28" i="8"/>
  <c r="AS26" i="8"/>
  <c r="AT26" i="8"/>
  <c r="AV26" i="8"/>
  <c r="AX26" i="8"/>
  <c r="AU26" i="8"/>
  <c r="AW26" i="8"/>
  <c r="AS24" i="8"/>
  <c r="AT24" i="8"/>
  <c r="AV24" i="8"/>
  <c r="AX24" i="8"/>
  <c r="AU24" i="8"/>
  <c r="AW24" i="8"/>
  <c r="AS22" i="8"/>
  <c r="AT22" i="8"/>
  <c r="AV22" i="8"/>
  <c r="AX22" i="8"/>
  <c r="AU22" i="8"/>
  <c r="AW22" i="8"/>
  <c r="AS20" i="8"/>
  <c r="AT20" i="8"/>
  <c r="AV20" i="8"/>
  <c r="AX20" i="8"/>
  <c r="AU20" i="8"/>
  <c r="AW20" i="8"/>
  <c r="AS18" i="8"/>
  <c r="AT18" i="8"/>
  <c r="AV18" i="8"/>
  <c r="AX18" i="8"/>
  <c r="AU18" i="8"/>
  <c r="AW18" i="8"/>
  <c r="AS16" i="8"/>
  <c r="AT16" i="8"/>
  <c r="AV16" i="8"/>
  <c r="AX16" i="8"/>
  <c r="AU16" i="8"/>
  <c r="BA16" i="8" s="1"/>
  <c r="AW16" i="8"/>
  <c r="AS14" i="8"/>
  <c r="AT14" i="8"/>
  <c r="AV14" i="8"/>
  <c r="AX14" i="8"/>
  <c r="AU14" i="8"/>
  <c r="BC14" i="8" s="1"/>
  <c r="AW14" i="8"/>
  <c r="AS12" i="8"/>
  <c r="AT12" i="8"/>
  <c r="AV12" i="8"/>
  <c r="AX12" i="8"/>
  <c r="AU12" i="8"/>
  <c r="AW12" i="8"/>
  <c r="AS10" i="8"/>
  <c r="AT10" i="8"/>
  <c r="AV10" i="8"/>
  <c r="AX10" i="8"/>
  <c r="AU10" i="8"/>
  <c r="AY10" i="8" s="1"/>
  <c r="AW10" i="8"/>
  <c r="AS8" i="8"/>
  <c r="AT8" i="8"/>
  <c r="AV8" i="8"/>
  <c r="AX8" i="8"/>
  <c r="AU8" i="8"/>
  <c r="AW8" i="8"/>
  <c r="AS6" i="8"/>
  <c r="AT6" i="8"/>
  <c r="AV6" i="8"/>
  <c r="AX6" i="8"/>
  <c r="AU6" i="8"/>
  <c r="AW6" i="8"/>
  <c r="AS4" i="8"/>
  <c r="AT4" i="8"/>
  <c r="AV4" i="8"/>
  <c r="AX4" i="8"/>
  <c r="AU4" i="8"/>
  <c r="AW4" i="8"/>
  <c r="DT125" i="4"/>
  <c r="BK125" i="4"/>
  <c r="BK372" i="4" s="1"/>
  <c r="AV125" i="4"/>
  <c r="AV372" i="4" s="1"/>
  <c r="AL125" i="4"/>
  <c r="CJ125" i="4" s="1"/>
  <c r="AN369" i="4"/>
  <c r="AJ369" i="4"/>
  <c r="BL369" i="4"/>
  <c r="AZ369" i="4"/>
  <c r="AS3" i="8"/>
  <c r="AT3" i="8"/>
  <c r="S3" i="8"/>
  <c r="AV3" i="8"/>
  <c r="AX3" i="8"/>
  <c r="AU3" i="8"/>
  <c r="AW3" i="8"/>
  <c r="AS279" i="8"/>
  <c r="AU279" i="8"/>
  <c r="AW279" i="8"/>
  <c r="AT279" i="8"/>
  <c r="AV279" i="8"/>
  <c r="AX279" i="8"/>
  <c r="AS277" i="8"/>
  <c r="AU277" i="8"/>
  <c r="AW277" i="8"/>
  <c r="AT277" i="8"/>
  <c r="AV277" i="8"/>
  <c r="AX277" i="8"/>
  <c r="AS275" i="8"/>
  <c r="AT275" i="8"/>
  <c r="AU275" i="8"/>
  <c r="AW275" i="8"/>
  <c r="AV275" i="8"/>
  <c r="AX275" i="8"/>
  <c r="AS273" i="8"/>
  <c r="AU273" i="8"/>
  <c r="AW273" i="8"/>
  <c r="AT273" i="8"/>
  <c r="AV273" i="8"/>
  <c r="AX273" i="8"/>
  <c r="AS271" i="8"/>
  <c r="AV271" i="8"/>
  <c r="AU271" i="8"/>
  <c r="AW271" i="8"/>
  <c r="AT271" i="8"/>
  <c r="AX271" i="8"/>
  <c r="AS269" i="8"/>
  <c r="AU269" i="8"/>
  <c r="AW269" i="8"/>
  <c r="AT269" i="8"/>
  <c r="AV269" i="8"/>
  <c r="AX269" i="8"/>
  <c r="AS267" i="8"/>
  <c r="AX267" i="8"/>
  <c r="AU267" i="8"/>
  <c r="AW267" i="8"/>
  <c r="AT267" i="8"/>
  <c r="AV267" i="8"/>
  <c r="AS265" i="8"/>
  <c r="AT265" i="8"/>
  <c r="AU265" i="8"/>
  <c r="AW265" i="8"/>
  <c r="AV265" i="8"/>
  <c r="AX265" i="8"/>
  <c r="AS263" i="8"/>
  <c r="AT263" i="8"/>
  <c r="AU263" i="8"/>
  <c r="AW263" i="8"/>
  <c r="AV263" i="8"/>
  <c r="AX263" i="8"/>
  <c r="AS261" i="8"/>
  <c r="AT261" i="8"/>
  <c r="AU261" i="8"/>
  <c r="AW261" i="8"/>
  <c r="AV261" i="8"/>
  <c r="AX261" i="8"/>
  <c r="AS259" i="8"/>
  <c r="AT259" i="8"/>
  <c r="AX259" i="8"/>
  <c r="AU259" i="8"/>
  <c r="AW259" i="8"/>
  <c r="AV259" i="8"/>
  <c r="AS257" i="8"/>
  <c r="AT257" i="8"/>
  <c r="AV257" i="8"/>
  <c r="AX257" i="8"/>
  <c r="AU257" i="8"/>
  <c r="AW257" i="8"/>
  <c r="AS255" i="8"/>
  <c r="AT255" i="8"/>
  <c r="AV255" i="8"/>
  <c r="AX255" i="8"/>
  <c r="AU255" i="8"/>
  <c r="AW255" i="8"/>
  <c r="AS253" i="8"/>
  <c r="AT253" i="8"/>
  <c r="AV253" i="8"/>
  <c r="AX253" i="8"/>
  <c r="AU253" i="8"/>
  <c r="AW253" i="8"/>
  <c r="AS251" i="8"/>
  <c r="AT251" i="8"/>
  <c r="AV251" i="8"/>
  <c r="AX251" i="8"/>
  <c r="AU251" i="8"/>
  <c r="AW251" i="8"/>
  <c r="AS249" i="8"/>
  <c r="AT249" i="8"/>
  <c r="AV249" i="8"/>
  <c r="AX249" i="8"/>
  <c r="AU249" i="8"/>
  <c r="AW249" i="8"/>
  <c r="AS247" i="8"/>
  <c r="AT247" i="8"/>
  <c r="AV247" i="8"/>
  <c r="AX247" i="8"/>
  <c r="AU247" i="8"/>
  <c r="AW247" i="8"/>
  <c r="AS245" i="8"/>
  <c r="AT245" i="8"/>
  <c r="AV245" i="8"/>
  <c r="AX245" i="8"/>
  <c r="AU245" i="8"/>
  <c r="AW245" i="8"/>
  <c r="AS243" i="8"/>
  <c r="AT243" i="8"/>
  <c r="AV243" i="8"/>
  <c r="AX243" i="8"/>
  <c r="AU243" i="8"/>
  <c r="AW243" i="8"/>
  <c r="AS241" i="8"/>
  <c r="AT241" i="8"/>
  <c r="AV241" i="8"/>
  <c r="AX241" i="8"/>
  <c r="AU241" i="8"/>
  <c r="AW241" i="8"/>
  <c r="AS239" i="8"/>
  <c r="AT239" i="8"/>
  <c r="AV239" i="8"/>
  <c r="AX239" i="8"/>
  <c r="AU239" i="8"/>
  <c r="AW239" i="8"/>
  <c r="AS237" i="8"/>
  <c r="AT237" i="8"/>
  <c r="AV237" i="8"/>
  <c r="AX237" i="8"/>
  <c r="AU237" i="8"/>
  <c r="AW237" i="8"/>
  <c r="AS235" i="8"/>
  <c r="AT235" i="8"/>
  <c r="AV235" i="8"/>
  <c r="AX235" i="8"/>
  <c r="AU235" i="8"/>
  <c r="AW235" i="8"/>
  <c r="AS233" i="8"/>
  <c r="AT233" i="8"/>
  <c r="AV233" i="8"/>
  <c r="AX233" i="8"/>
  <c r="AU233" i="8"/>
  <c r="AW233" i="8"/>
  <c r="AS231" i="8"/>
  <c r="AT231" i="8"/>
  <c r="AV231" i="8"/>
  <c r="AX231" i="8"/>
  <c r="AU231" i="8"/>
  <c r="AW231" i="8"/>
  <c r="AS229" i="8"/>
  <c r="AT229" i="8"/>
  <c r="AV229" i="8"/>
  <c r="AX229" i="8"/>
  <c r="AU229" i="8"/>
  <c r="AW229" i="8"/>
  <c r="AS227" i="8"/>
  <c r="AT227" i="8"/>
  <c r="AV227" i="8"/>
  <c r="AX227" i="8"/>
  <c r="AU227" i="8"/>
  <c r="AW227" i="8"/>
  <c r="AS225" i="8"/>
  <c r="AT225" i="8"/>
  <c r="AV225" i="8"/>
  <c r="AX225" i="8"/>
  <c r="AU225" i="8"/>
  <c r="AW225" i="8"/>
  <c r="AS223" i="8"/>
  <c r="AT223" i="8"/>
  <c r="AV223" i="8"/>
  <c r="AX223" i="8"/>
  <c r="AU223" i="8"/>
  <c r="AW223" i="8"/>
  <c r="AS221" i="8"/>
  <c r="AT221" i="8"/>
  <c r="AV221" i="8"/>
  <c r="AX221" i="8"/>
  <c r="AU221" i="8"/>
  <c r="AW221" i="8"/>
  <c r="AS219" i="8"/>
  <c r="AT219" i="8"/>
  <c r="AV219" i="8"/>
  <c r="AX219" i="8"/>
  <c r="AU219" i="8"/>
  <c r="AW219" i="8"/>
  <c r="AS217" i="8"/>
  <c r="AT217" i="8"/>
  <c r="AV217" i="8"/>
  <c r="AX217" i="8"/>
  <c r="AU217" i="8"/>
  <c r="AW217" i="8"/>
  <c r="AS215" i="8"/>
  <c r="AT215" i="8"/>
  <c r="AV215" i="8"/>
  <c r="AX215" i="8"/>
  <c r="AW215" i="8"/>
  <c r="AU215" i="8"/>
  <c r="AS213" i="8"/>
  <c r="AT213" i="8"/>
  <c r="AV213" i="8"/>
  <c r="AX213" i="8"/>
  <c r="AU213" i="8"/>
  <c r="AW213" i="8"/>
  <c r="AS211" i="8"/>
  <c r="AT211" i="8"/>
  <c r="AV211" i="8"/>
  <c r="AX211" i="8"/>
  <c r="AW211" i="8"/>
  <c r="AU211" i="8"/>
  <c r="AS209" i="8"/>
  <c r="AT209" i="8"/>
  <c r="AV209" i="8"/>
  <c r="AX209" i="8"/>
  <c r="AU209" i="8"/>
  <c r="AW209" i="8"/>
  <c r="AS207" i="8"/>
  <c r="AT207" i="8"/>
  <c r="AV207" i="8"/>
  <c r="AX207" i="8"/>
  <c r="AW207" i="8"/>
  <c r="AU207" i="8"/>
  <c r="AS205" i="8"/>
  <c r="AT205" i="8"/>
  <c r="AV205" i="8"/>
  <c r="AX205" i="8"/>
  <c r="AU205" i="8"/>
  <c r="AW205" i="8"/>
  <c r="AS203" i="8"/>
  <c r="AT203" i="8"/>
  <c r="AV203" i="8"/>
  <c r="AX203" i="8"/>
  <c r="AW203" i="8"/>
  <c r="AU203" i="8"/>
  <c r="AS201" i="8"/>
  <c r="AT201" i="8"/>
  <c r="AV201" i="8"/>
  <c r="AX201" i="8"/>
  <c r="AU201" i="8"/>
  <c r="AW201" i="8"/>
  <c r="AS199" i="8"/>
  <c r="AT199" i="8"/>
  <c r="AV199" i="8"/>
  <c r="AX199" i="8"/>
  <c r="AW199" i="8"/>
  <c r="AU199" i="8"/>
  <c r="AS197" i="8"/>
  <c r="AT197" i="8"/>
  <c r="AV197" i="8"/>
  <c r="AX197" i="8"/>
  <c r="AU197" i="8"/>
  <c r="AW197" i="8"/>
  <c r="AS195" i="8"/>
  <c r="AT195" i="8"/>
  <c r="AV195" i="8"/>
  <c r="AX195" i="8"/>
  <c r="AW195" i="8"/>
  <c r="AU195" i="8"/>
  <c r="AS193" i="8"/>
  <c r="AT193" i="8"/>
  <c r="AV193" i="8"/>
  <c r="AX193" i="8"/>
  <c r="AU193" i="8"/>
  <c r="AW193" i="8"/>
  <c r="AS191" i="8"/>
  <c r="AT191" i="8"/>
  <c r="AV191" i="8"/>
  <c r="AX191" i="8"/>
  <c r="AW191" i="8"/>
  <c r="AU191" i="8"/>
  <c r="AS189" i="8"/>
  <c r="AT189" i="8"/>
  <c r="AV189" i="8"/>
  <c r="AX189" i="8"/>
  <c r="AU189" i="8"/>
  <c r="AW189" i="8"/>
  <c r="AS187" i="8"/>
  <c r="AT187" i="8"/>
  <c r="AV187" i="8"/>
  <c r="AX187" i="8"/>
  <c r="AW187" i="8"/>
  <c r="AU187" i="8"/>
  <c r="AS185" i="8"/>
  <c r="AT185" i="8"/>
  <c r="AV185" i="8"/>
  <c r="AX185" i="8"/>
  <c r="AU185" i="8"/>
  <c r="AW185" i="8"/>
  <c r="AS183" i="8"/>
  <c r="AT183" i="8"/>
  <c r="AV183" i="8"/>
  <c r="AX183" i="8"/>
  <c r="AW183" i="8"/>
  <c r="AU183" i="8"/>
  <c r="AS181" i="8"/>
  <c r="AT181" i="8"/>
  <c r="AV181" i="8"/>
  <c r="AX181" i="8"/>
  <c r="AU181" i="8"/>
  <c r="AW181" i="8"/>
  <c r="AS179" i="8"/>
  <c r="AT179" i="8"/>
  <c r="AV179" i="8"/>
  <c r="AX179" i="8"/>
  <c r="AW179" i="8"/>
  <c r="AU179" i="8"/>
  <c r="AS177" i="8"/>
  <c r="AT177" i="8"/>
  <c r="AV177" i="8"/>
  <c r="AX177" i="8"/>
  <c r="AU177" i="8"/>
  <c r="AW177" i="8"/>
  <c r="AS175" i="8"/>
  <c r="AT175" i="8"/>
  <c r="AV175" i="8"/>
  <c r="AX175" i="8"/>
  <c r="AW175" i="8"/>
  <c r="AU175" i="8"/>
  <c r="AS173" i="8"/>
  <c r="AT173" i="8"/>
  <c r="AV173" i="8"/>
  <c r="AX173" i="8"/>
  <c r="AU173" i="8"/>
  <c r="AW173" i="8"/>
  <c r="AS171" i="8"/>
  <c r="AT171" i="8"/>
  <c r="AV171" i="8"/>
  <c r="AX171" i="8"/>
  <c r="AW171" i="8"/>
  <c r="AU171" i="8"/>
  <c r="AS169" i="8"/>
  <c r="AT169" i="8"/>
  <c r="AV169" i="8"/>
  <c r="AX169" i="8"/>
  <c r="AU169" i="8"/>
  <c r="AW169" i="8"/>
  <c r="AS167" i="8"/>
  <c r="AT167" i="8"/>
  <c r="AV167" i="8"/>
  <c r="AX167" i="8"/>
  <c r="AW167" i="8"/>
  <c r="AU167" i="8"/>
  <c r="AS165" i="8"/>
  <c r="AT165" i="8"/>
  <c r="AV165" i="8"/>
  <c r="AX165" i="8"/>
  <c r="AU165" i="8"/>
  <c r="AW165" i="8"/>
  <c r="AS163" i="8"/>
  <c r="AT163" i="8"/>
  <c r="AV163" i="8"/>
  <c r="AX163" i="8"/>
  <c r="AW163" i="8"/>
  <c r="AU163" i="8"/>
  <c r="AU161" i="8"/>
  <c r="AW161" i="8"/>
  <c r="AS161" i="8"/>
  <c r="AT161" i="8"/>
  <c r="AV161" i="8"/>
  <c r="AX161" i="8"/>
  <c r="AU159" i="8"/>
  <c r="AW159" i="8"/>
  <c r="AS159" i="8"/>
  <c r="AT159" i="8"/>
  <c r="AV159" i="8"/>
  <c r="AX159" i="8"/>
  <c r="AU157" i="8"/>
  <c r="AW157" i="8"/>
  <c r="AS157" i="8"/>
  <c r="AT157" i="8"/>
  <c r="AV157" i="8"/>
  <c r="AX157" i="8"/>
  <c r="AU155" i="8"/>
  <c r="AW155" i="8"/>
  <c r="AS155" i="8"/>
  <c r="AT155" i="8"/>
  <c r="AV155" i="8"/>
  <c r="AX155" i="8"/>
  <c r="AU153" i="8"/>
  <c r="AW153" i="8"/>
  <c r="AS153" i="8"/>
  <c r="AT153" i="8"/>
  <c r="AV153" i="8"/>
  <c r="AX153" i="8"/>
  <c r="AU151" i="8"/>
  <c r="AW151" i="8"/>
  <c r="AS151" i="8"/>
  <c r="AT151" i="8"/>
  <c r="AV151" i="8"/>
  <c r="AX151" i="8"/>
  <c r="AU149" i="8"/>
  <c r="AW149" i="8"/>
  <c r="AS149" i="8"/>
  <c r="AT149" i="8"/>
  <c r="AV149" i="8"/>
  <c r="AX149" i="8"/>
  <c r="AU147" i="8"/>
  <c r="AW147" i="8"/>
  <c r="AS147" i="8"/>
  <c r="AT147" i="8"/>
  <c r="AV147" i="8"/>
  <c r="AX147" i="8"/>
  <c r="AU145" i="8"/>
  <c r="AW145" i="8"/>
  <c r="AS145" i="8"/>
  <c r="AT145" i="8"/>
  <c r="AV145" i="8"/>
  <c r="AX145" i="8"/>
  <c r="AU143" i="8"/>
  <c r="AW143" i="8"/>
  <c r="AS143" i="8"/>
  <c r="AT143" i="8"/>
  <c r="AV143" i="8"/>
  <c r="AX143" i="8"/>
  <c r="AU141" i="8"/>
  <c r="AW141" i="8"/>
  <c r="AS141" i="8"/>
  <c r="AT141" i="8"/>
  <c r="AV141" i="8"/>
  <c r="AX141" i="8"/>
  <c r="AU139" i="8"/>
  <c r="AW139" i="8"/>
  <c r="AS139" i="8"/>
  <c r="AT139" i="8"/>
  <c r="AV139" i="8"/>
  <c r="AX139" i="8"/>
  <c r="AU137" i="8"/>
  <c r="AW137" i="8"/>
  <c r="AS137" i="8"/>
  <c r="AT137" i="8"/>
  <c r="AV137" i="8"/>
  <c r="AX137" i="8"/>
  <c r="AU135" i="8"/>
  <c r="AW135" i="8"/>
  <c r="AS135" i="8"/>
  <c r="AT135" i="8"/>
  <c r="AV135" i="8"/>
  <c r="AX135" i="8"/>
  <c r="AU133" i="8"/>
  <c r="AW133" i="8"/>
  <c r="AS133" i="8"/>
  <c r="AT133" i="8"/>
  <c r="AV133" i="8"/>
  <c r="AX133" i="8"/>
  <c r="AU131" i="8"/>
  <c r="AW131" i="8"/>
  <c r="AS131" i="8"/>
  <c r="AT131" i="8"/>
  <c r="AV131" i="8"/>
  <c r="AX131" i="8"/>
  <c r="AU129" i="8"/>
  <c r="AW129" i="8"/>
  <c r="AS129" i="8"/>
  <c r="AT129" i="8"/>
  <c r="AV129" i="8"/>
  <c r="AX129" i="8"/>
  <c r="AU127" i="8"/>
  <c r="AW127" i="8"/>
  <c r="AS127" i="8"/>
  <c r="AT127" i="8"/>
  <c r="AV127" i="8"/>
  <c r="AX127" i="8"/>
  <c r="AU125" i="8"/>
  <c r="AW125" i="8"/>
  <c r="AS125" i="8"/>
  <c r="AT125" i="8"/>
  <c r="AV125" i="8"/>
  <c r="AX125" i="8"/>
  <c r="AU123" i="8"/>
  <c r="AW123" i="8"/>
  <c r="AS123" i="8"/>
  <c r="AT123" i="8"/>
  <c r="AV123" i="8"/>
  <c r="AX123" i="8"/>
  <c r="AU121" i="8"/>
  <c r="AW121" i="8"/>
  <c r="AS121" i="8"/>
  <c r="AT121" i="8"/>
  <c r="AV121" i="8"/>
  <c r="AX121" i="8"/>
  <c r="AU119" i="8"/>
  <c r="AW119" i="8"/>
  <c r="AS119" i="8"/>
  <c r="AT119" i="8"/>
  <c r="AV119" i="8"/>
  <c r="AX119" i="8"/>
  <c r="AU117" i="8"/>
  <c r="AW117" i="8"/>
  <c r="AS117" i="8"/>
  <c r="AT117" i="8"/>
  <c r="AV117" i="8"/>
  <c r="AX117" i="8"/>
  <c r="AU115" i="8"/>
  <c r="AW115" i="8"/>
  <c r="AS115" i="8"/>
  <c r="AT115" i="8"/>
  <c r="AV115" i="8"/>
  <c r="AX115" i="8"/>
  <c r="AU113" i="8"/>
  <c r="AW113" i="8"/>
  <c r="AS113" i="8"/>
  <c r="AT113" i="8"/>
  <c r="AV113" i="8"/>
  <c r="AX113" i="8"/>
  <c r="AU111" i="8"/>
  <c r="AW111" i="8"/>
  <c r="AS111" i="8"/>
  <c r="AT111" i="8"/>
  <c r="AV111" i="8"/>
  <c r="AX111" i="8"/>
  <c r="AU109" i="8"/>
  <c r="AW109" i="8"/>
  <c r="AS109" i="8"/>
  <c r="AT109" i="8"/>
  <c r="AV109" i="8"/>
  <c r="AX109" i="8"/>
  <c r="AU107" i="8"/>
  <c r="AW107" i="8"/>
  <c r="AS107" i="8"/>
  <c r="AT107" i="8"/>
  <c r="AV107" i="8"/>
  <c r="AX107" i="8"/>
  <c r="AU105" i="8"/>
  <c r="AW105" i="8"/>
  <c r="AS105" i="8"/>
  <c r="AT105" i="8"/>
  <c r="AV105" i="8"/>
  <c r="AX105" i="8"/>
  <c r="AU103" i="8"/>
  <c r="AW103" i="8"/>
  <c r="AS103" i="8"/>
  <c r="AT103" i="8"/>
  <c r="AV103" i="8"/>
  <c r="AX103" i="8"/>
  <c r="AU101" i="8"/>
  <c r="AW101" i="8"/>
  <c r="AS101" i="8"/>
  <c r="AT101" i="8"/>
  <c r="AV101" i="8"/>
  <c r="AX101" i="8"/>
  <c r="AU99" i="8"/>
  <c r="AW99" i="8"/>
  <c r="AS99" i="8"/>
  <c r="AT99" i="8"/>
  <c r="AV99" i="8"/>
  <c r="AX99" i="8"/>
  <c r="AU97" i="8"/>
  <c r="AW97" i="8"/>
  <c r="AS97" i="8"/>
  <c r="AT97" i="8"/>
  <c r="AV97" i="8"/>
  <c r="AX97" i="8"/>
  <c r="AU95" i="8"/>
  <c r="AW95" i="8"/>
  <c r="AS95" i="8"/>
  <c r="AT95" i="8"/>
  <c r="AV95" i="8"/>
  <c r="AX95" i="8"/>
  <c r="AU93" i="8"/>
  <c r="AW93" i="8"/>
  <c r="AS93" i="8"/>
  <c r="AT93" i="8"/>
  <c r="AV93" i="8"/>
  <c r="AX93" i="8"/>
  <c r="AU91" i="8"/>
  <c r="AW91" i="8"/>
  <c r="AS91" i="8"/>
  <c r="AT91" i="8"/>
  <c r="AV91" i="8"/>
  <c r="AX91" i="8"/>
  <c r="AU89" i="8"/>
  <c r="AW89" i="8"/>
  <c r="AS89" i="8"/>
  <c r="AT89" i="8"/>
  <c r="AV89" i="8"/>
  <c r="AX89" i="8"/>
  <c r="AU87" i="8"/>
  <c r="AW87" i="8"/>
  <c r="AS87" i="8"/>
  <c r="AT87" i="8"/>
  <c r="AV87" i="8"/>
  <c r="AX87" i="8"/>
  <c r="AU85" i="8"/>
  <c r="AW85" i="8"/>
  <c r="AS85" i="8"/>
  <c r="AT85" i="8"/>
  <c r="AV85" i="8"/>
  <c r="AX85" i="8"/>
  <c r="AU83" i="8"/>
  <c r="AW83" i="8"/>
  <c r="AS83" i="8"/>
  <c r="AT83" i="8"/>
  <c r="AV83" i="8"/>
  <c r="AX83" i="8"/>
  <c r="AU81" i="8"/>
  <c r="AW81" i="8"/>
  <c r="AS81" i="8"/>
  <c r="AT81" i="8"/>
  <c r="AV81" i="8"/>
  <c r="AX81" i="8"/>
  <c r="AU79" i="8"/>
  <c r="AW79" i="8"/>
  <c r="AS79" i="8"/>
  <c r="AT79" i="8"/>
  <c r="AV79" i="8"/>
  <c r="AX79" i="8"/>
  <c r="AU77" i="8"/>
  <c r="AW77" i="8"/>
  <c r="AS77" i="8"/>
  <c r="AT77" i="8"/>
  <c r="AV77" i="8"/>
  <c r="AX77" i="8"/>
  <c r="AU75" i="8"/>
  <c r="AW75" i="8"/>
  <c r="AS75" i="8"/>
  <c r="AT75" i="8"/>
  <c r="AV75" i="8"/>
  <c r="AX75" i="8"/>
  <c r="AU73" i="8"/>
  <c r="AW73" i="8"/>
  <c r="AS73" i="8"/>
  <c r="AT73" i="8"/>
  <c r="AV73" i="8"/>
  <c r="AX73" i="8"/>
  <c r="AU71" i="8"/>
  <c r="AW71" i="8"/>
  <c r="AS71" i="8"/>
  <c r="AT71" i="8"/>
  <c r="AV71" i="8"/>
  <c r="AX71" i="8"/>
  <c r="AU69" i="8"/>
  <c r="AW69" i="8"/>
  <c r="AS69" i="8"/>
  <c r="AT69" i="8"/>
  <c r="AV69" i="8"/>
  <c r="AX69" i="8"/>
  <c r="AU67" i="8"/>
  <c r="AW67" i="8"/>
  <c r="AS67" i="8"/>
  <c r="AT67" i="8"/>
  <c r="AV67" i="8"/>
  <c r="AX67" i="8"/>
  <c r="AU65" i="8"/>
  <c r="AW65" i="8"/>
  <c r="AS65" i="8"/>
  <c r="AT65" i="8"/>
  <c r="AV65" i="8"/>
  <c r="AX65" i="8"/>
  <c r="AU63" i="8"/>
  <c r="AW63" i="8"/>
  <c r="AS63" i="8"/>
  <c r="AT63" i="8"/>
  <c r="AV63" i="8"/>
  <c r="AX63" i="8"/>
  <c r="AU61" i="8"/>
  <c r="AW61" i="8"/>
  <c r="AS61" i="8"/>
  <c r="AT61" i="8"/>
  <c r="AV61" i="8"/>
  <c r="AX61" i="8"/>
  <c r="AU59" i="8"/>
  <c r="AW59" i="8"/>
  <c r="AS59" i="8"/>
  <c r="AT59" i="8"/>
  <c r="AV59" i="8"/>
  <c r="AX59" i="8"/>
  <c r="AU57" i="8"/>
  <c r="AW57" i="8"/>
  <c r="AS57" i="8"/>
  <c r="AT57" i="8"/>
  <c r="AV57" i="8"/>
  <c r="AX57" i="8"/>
  <c r="AU55" i="8"/>
  <c r="AW55" i="8"/>
  <c r="AS55" i="8"/>
  <c r="AT55" i="8"/>
  <c r="AV55" i="8"/>
  <c r="AX55" i="8"/>
  <c r="AU53" i="8"/>
  <c r="AW53" i="8"/>
  <c r="AS53" i="8"/>
  <c r="AT53" i="8"/>
  <c r="AV53" i="8"/>
  <c r="AX53" i="8"/>
  <c r="AU51" i="8"/>
  <c r="AW51" i="8"/>
  <c r="AS51" i="8"/>
  <c r="AT51" i="8"/>
  <c r="AV51" i="8"/>
  <c r="AX51" i="8"/>
  <c r="AU49" i="8"/>
  <c r="AW49" i="8"/>
  <c r="AS49" i="8"/>
  <c r="AT49" i="8"/>
  <c r="AV49" i="8"/>
  <c r="AX49" i="8"/>
  <c r="AU47" i="8"/>
  <c r="AW47" i="8"/>
  <c r="AS47" i="8"/>
  <c r="AT47" i="8"/>
  <c r="AV47" i="8"/>
  <c r="AX47" i="8"/>
  <c r="AU45" i="8"/>
  <c r="AW45" i="8"/>
  <c r="AS45" i="8"/>
  <c r="AT45" i="8"/>
  <c r="AV45" i="8"/>
  <c r="AX45" i="8"/>
  <c r="AU43" i="8"/>
  <c r="AW43" i="8"/>
  <c r="AS43" i="8"/>
  <c r="AT43" i="8"/>
  <c r="AV43" i="8"/>
  <c r="AX43" i="8"/>
  <c r="AU41" i="8"/>
  <c r="AW41" i="8"/>
  <c r="AS41" i="8"/>
  <c r="AT41" i="8"/>
  <c r="AV41" i="8"/>
  <c r="AX41" i="8"/>
  <c r="AU39" i="8"/>
  <c r="AW39" i="8"/>
  <c r="AS39" i="8"/>
  <c r="AT39" i="8"/>
  <c r="AV39" i="8"/>
  <c r="AX39" i="8"/>
  <c r="AU37" i="8"/>
  <c r="AW37" i="8"/>
  <c r="AS37" i="8"/>
  <c r="AT37" i="8"/>
  <c r="AV37" i="8"/>
  <c r="AX37" i="8"/>
  <c r="AU35" i="8"/>
  <c r="AW35" i="8"/>
  <c r="AS35" i="8"/>
  <c r="AT35" i="8"/>
  <c r="AV35" i="8"/>
  <c r="AX35" i="8"/>
  <c r="AU33" i="8"/>
  <c r="AW33" i="8"/>
  <c r="AS33" i="8"/>
  <c r="AT33" i="8"/>
  <c r="AV33" i="8"/>
  <c r="AX33" i="8"/>
  <c r="AU31" i="8"/>
  <c r="AW31" i="8"/>
  <c r="AS31" i="8"/>
  <c r="AT31" i="8"/>
  <c r="AV31" i="8"/>
  <c r="AX31" i="8"/>
  <c r="AU29" i="8"/>
  <c r="AW29" i="8"/>
  <c r="AS29" i="8"/>
  <c r="AT29" i="8"/>
  <c r="AV29" i="8"/>
  <c r="AX29" i="8"/>
  <c r="AU27" i="8"/>
  <c r="AW27" i="8"/>
  <c r="AS27" i="8"/>
  <c r="AT27" i="8"/>
  <c r="AV27" i="8"/>
  <c r="AX27" i="8"/>
  <c r="AU25" i="8"/>
  <c r="AW25" i="8"/>
  <c r="AS25" i="8"/>
  <c r="AT25" i="8"/>
  <c r="AV25" i="8"/>
  <c r="AX25" i="8"/>
  <c r="AU23" i="8"/>
  <c r="AW23" i="8"/>
  <c r="AS23" i="8"/>
  <c r="AT23" i="8"/>
  <c r="AV23" i="8"/>
  <c r="AX23" i="8"/>
  <c r="AU21" i="8"/>
  <c r="AW21" i="8"/>
  <c r="AS21" i="8"/>
  <c r="AT21" i="8"/>
  <c r="AV21" i="8"/>
  <c r="AX21" i="8"/>
  <c r="AU19" i="8"/>
  <c r="AW19" i="8"/>
  <c r="AS19" i="8"/>
  <c r="AT19" i="8"/>
  <c r="AV19" i="8"/>
  <c r="AX19" i="8"/>
  <c r="AU17" i="8"/>
  <c r="AW17" i="8"/>
  <c r="AS17" i="8"/>
  <c r="AT17" i="8"/>
  <c r="AV17" i="8"/>
  <c r="AX17" i="8"/>
  <c r="AU15" i="8"/>
  <c r="AW15" i="8"/>
  <c r="AS15" i="8"/>
  <c r="AT15" i="8"/>
  <c r="AV15" i="8"/>
  <c r="AX15" i="8"/>
  <c r="AU13" i="8"/>
  <c r="AW13" i="8"/>
  <c r="AS13" i="8"/>
  <c r="AT13" i="8"/>
  <c r="AV13" i="8"/>
  <c r="AX13" i="8"/>
  <c r="AU11" i="8"/>
  <c r="AW11" i="8"/>
  <c r="AS11" i="8"/>
  <c r="AT11" i="8"/>
  <c r="AV11" i="8"/>
  <c r="AX11" i="8"/>
  <c r="AU9" i="8"/>
  <c r="AW9" i="8"/>
  <c r="AS9" i="8"/>
  <c r="AT9" i="8"/>
  <c r="AV9" i="8"/>
  <c r="AX9" i="8"/>
  <c r="AU7" i="8"/>
  <c r="AW7" i="8"/>
  <c r="AS7" i="8"/>
  <c r="AT7" i="8"/>
  <c r="AV7" i="8"/>
  <c r="AX7" i="8"/>
  <c r="AU5" i="8"/>
  <c r="AW5" i="8"/>
  <c r="AS5" i="8"/>
  <c r="AT5" i="8"/>
  <c r="AV5" i="8"/>
  <c r="AX5" i="8"/>
  <c r="BX125" i="4"/>
  <c r="CL125" i="4"/>
  <c r="DH125" i="4"/>
  <c r="BS125" i="4"/>
  <c r="BU125" i="4"/>
  <c r="AF3" i="8"/>
  <c r="AF4" i="8"/>
  <c r="AM6" i="8"/>
  <c r="AF7" i="8"/>
  <c r="AF8" i="8"/>
  <c r="AM10" i="8"/>
  <c r="AF11" i="8"/>
  <c r="AF12" i="8"/>
  <c r="AM14" i="8"/>
  <c r="AF15" i="8"/>
  <c r="AF16" i="8"/>
  <c r="AM18" i="8"/>
  <c r="AF19" i="8"/>
  <c r="AM22" i="8"/>
  <c r="AF23" i="8"/>
  <c r="AF24" i="8"/>
  <c r="AM26" i="8"/>
  <c r="AF27" i="8"/>
  <c r="AF28" i="8"/>
  <c r="AM30" i="8"/>
  <c r="AF32" i="8"/>
  <c r="AM34" i="8"/>
  <c r="AF35" i="8"/>
  <c r="AF36" i="8"/>
  <c r="AM38" i="8"/>
  <c r="AF39" i="8"/>
  <c r="AF40" i="8"/>
  <c r="AM42" i="8"/>
  <c r="AF43" i="8"/>
  <c r="AF44" i="8"/>
  <c r="AM46" i="8"/>
  <c r="AF47" i="8"/>
  <c r="AF48" i="8"/>
  <c r="AM50" i="8"/>
  <c r="AF51" i="8"/>
  <c r="AM54" i="8"/>
  <c r="AF55" i="8"/>
  <c r="AF56" i="8"/>
  <c r="AM58" i="8"/>
  <c r="AF59" i="8"/>
  <c r="AF60" i="8"/>
  <c r="AM62" i="8"/>
  <c r="AF63" i="8"/>
  <c r="AF64" i="8"/>
  <c r="AM66" i="8"/>
  <c r="AF67" i="8"/>
  <c r="AF68" i="8"/>
  <c r="AM70" i="8"/>
  <c r="AF71" i="8"/>
  <c r="AF72" i="8"/>
  <c r="AM74" i="8"/>
  <c r="AF75" i="8"/>
  <c r="AF76" i="8"/>
  <c r="AM78" i="8"/>
  <c r="AF79" i="8"/>
  <c r="AF80" i="8"/>
  <c r="AM82" i="8"/>
  <c r="AF83" i="8"/>
  <c r="AF84" i="8"/>
  <c r="AM86" i="8"/>
  <c r="AF87" i="8"/>
  <c r="AF88" i="8"/>
  <c r="AM90" i="8"/>
  <c r="AF91" i="8"/>
  <c r="AF92" i="8"/>
  <c r="AM94" i="8"/>
  <c r="AF95" i="8"/>
  <c r="AF96" i="8"/>
  <c r="AM98" i="8"/>
  <c r="AF99" i="8"/>
  <c r="AF100" i="8"/>
  <c r="AM102" i="8"/>
  <c r="AF103" i="8"/>
  <c r="AF104" i="8"/>
  <c r="AM106" i="8"/>
  <c r="AF107" i="8"/>
  <c r="AF108" i="8"/>
  <c r="AM110" i="8"/>
  <c r="AF111" i="8"/>
  <c r="AF112" i="8"/>
  <c r="AM114" i="8"/>
  <c r="AF115" i="8"/>
  <c r="AF116" i="8"/>
  <c r="AM117" i="8"/>
  <c r="AF118" i="8"/>
  <c r="AF119" i="8"/>
  <c r="AM121" i="8"/>
  <c r="AF122" i="8"/>
  <c r="AF123" i="8"/>
  <c r="AM125" i="8"/>
  <c r="AF126" i="8"/>
  <c r="AF127" i="8"/>
  <c r="AM129" i="8"/>
  <c r="AF130" i="8"/>
  <c r="AF131" i="8"/>
  <c r="AM133" i="8"/>
  <c r="AF134" i="8"/>
  <c r="AF135" i="8"/>
  <c r="AM137" i="8"/>
  <c r="AF138" i="8"/>
  <c r="AF139" i="8"/>
  <c r="AM141" i="8"/>
  <c r="AF142" i="8"/>
  <c r="AF143" i="8"/>
  <c r="AM145" i="8"/>
  <c r="AF146" i="8"/>
  <c r="AF147" i="8"/>
  <c r="AM149" i="8"/>
  <c r="AF150" i="8"/>
  <c r="AF151" i="8"/>
  <c r="AM153" i="8"/>
  <c r="AF154" i="8"/>
  <c r="AF155" i="8"/>
  <c r="AM157" i="8"/>
  <c r="AF158" i="8"/>
  <c r="AF159" i="8"/>
  <c r="AM161" i="8"/>
  <c r="AF162" i="8"/>
  <c r="AF163" i="8"/>
  <c r="AM165" i="8"/>
  <c r="AF52" i="8"/>
  <c r="AF166" i="8"/>
  <c r="AF167" i="8"/>
  <c r="AM169" i="8"/>
  <c r="AF170" i="8"/>
  <c r="AF171" i="8"/>
  <c r="AM173" i="8"/>
  <c r="AF174" i="8"/>
  <c r="AF175" i="8"/>
  <c r="AM177" i="8"/>
  <c r="AF178" i="8"/>
  <c r="AF179" i="8"/>
  <c r="AM180" i="8"/>
  <c r="AF181" i="8"/>
  <c r="AM182" i="8"/>
  <c r="AF183" i="8"/>
  <c r="AM184" i="8"/>
  <c r="AF185" i="8"/>
  <c r="AM186" i="8"/>
  <c r="AF187" i="8"/>
  <c r="AM188" i="8"/>
  <c r="AF189" i="8"/>
  <c r="AM190" i="8"/>
  <c r="AF191" i="8"/>
  <c r="AM192" i="8"/>
  <c r="AF193" i="8"/>
  <c r="AM194" i="8"/>
  <c r="AF195" i="8"/>
  <c r="AM196" i="8"/>
  <c r="AF197" i="8"/>
  <c r="AM198" i="8"/>
  <c r="AF199" i="8"/>
  <c r="AM200" i="8"/>
  <c r="AF201" i="8"/>
  <c r="AM202" i="8"/>
  <c r="AF203" i="8"/>
  <c r="AM204" i="8"/>
  <c r="AF205" i="8"/>
  <c r="AM206" i="8"/>
  <c r="AF207" i="8"/>
  <c r="AM208" i="8"/>
  <c r="AF209" i="8"/>
  <c r="AM210" i="8"/>
  <c r="AF211" i="8"/>
  <c r="AM212" i="8"/>
  <c r="AM214" i="8"/>
  <c r="AM280" i="8"/>
  <c r="AF31" i="8"/>
  <c r="AM4" i="8"/>
  <c r="AF5" i="8"/>
  <c r="AF6" i="8"/>
  <c r="AO6" i="8" s="1"/>
  <c r="AM8" i="8"/>
  <c r="AO8" i="8" s="1"/>
  <c r="AF9" i="8"/>
  <c r="AF10" i="8"/>
  <c r="AO10" i="8" s="1"/>
  <c r="AM12" i="8"/>
  <c r="AF13" i="8"/>
  <c r="AF14" i="8"/>
  <c r="AO14" i="8" s="1"/>
  <c r="AM16" i="8"/>
  <c r="AO16" i="8" s="1"/>
  <c r="AF17" i="8"/>
  <c r="AF18" i="8"/>
  <c r="AO18" i="8" s="1"/>
  <c r="AM20" i="8"/>
  <c r="AF21" i="8"/>
  <c r="AF22" i="8"/>
  <c r="AM24" i="8"/>
  <c r="AO24" i="8" s="1"/>
  <c r="AF25" i="8"/>
  <c r="AF26" i="8"/>
  <c r="AO26" i="8" s="1"/>
  <c r="AM28" i="8"/>
  <c r="AO28" i="8" s="1"/>
  <c r="AF29" i="8"/>
  <c r="AF30" i="8"/>
  <c r="AM32" i="8"/>
  <c r="AO32" i="8" s="1"/>
  <c r="AF33" i="8"/>
  <c r="AF34" i="8"/>
  <c r="AO34" i="8" s="1"/>
  <c r="AM36" i="8"/>
  <c r="AF37" i="8"/>
  <c r="AF38" i="8"/>
  <c r="AO38" i="8" s="1"/>
  <c r="AM40" i="8"/>
  <c r="AO40" i="8" s="1"/>
  <c r="AF41" i="8"/>
  <c r="AF42" i="8"/>
  <c r="AO42" i="8" s="1"/>
  <c r="AM44" i="8"/>
  <c r="AF45" i="8"/>
  <c r="AF46" i="8"/>
  <c r="AO46" i="8" s="1"/>
  <c r="AM48" i="8"/>
  <c r="AO48" i="8" s="1"/>
  <c r="AF49" i="8"/>
  <c r="AF50" i="8"/>
  <c r="AO50" i="8" s="1"/>
  <c r="AM52" i="8"/>
  <c r="AO52" i="8" s="1"/>
  <c r="AF53" i="8"/>
  <c r="AF54" i="8"/>
  <c r="AM56" i="8"/>
  <c r="AO56" i="8" s="1"/>
  <c r="AF57" i="8"/>
  <c r="AF58" i="8"/>
  <c r="AO58" i="8" s="1"/>
  <c r="AM60" i="8"/>
  <c r="AO60" i="8" s="1"/>
  <c r="AF61" i="8"/>
  <c r="AM64" i="8"/>
  <c r="AF65" i="8"/>
  <c r="AF66" i="8"/>
  <c r="AO66" i="8" s="1"/>
  <c r="AM68" i="8"/>
  <c r="AO68" i="8" s="1"/>
  <c r="AF69" i="8"/>
  <c r="AF70" i="8"/>
  <c r="AO70" i="8" s="1"/>
  <c r="AF73" i="8"/>
  <c r="AF74" i="8"/>
  <c r="AO74" i="8" s="1"/>
  <c r="AM76" i="8"/>
  <c r="AO76" i="8" s="1"/>
  <c r="AF77" i="8"/>
  <c r="AF78" i="8"/>
  <c r="AM80" i="8"/>
  <c r="AO80" i="8" s="1"/>
  <c r="AF81" i="8"/>
  <c r="AF82" i="8"/>
  <c r="AO82" i="8" s="1"/>
  <c r="AM84" i="8"/>
  <c r="AO84" i="8" s="1"/>
  <c r="AF85" i="8"/>
  <c r="AF86" i="8"/>
  <c r="AM88" i="8"/>
  <c r="AO88" i="8" s="1"/>
  <c r="AF89" i="8"/>
  <c r="AF90" i="8"/>
  <c r="AO90" i="8" s="1"/>
  <c r="AM92" i="8"/>
  <c r="AO92" i="8" s="1"/>
  <c r="AF93" i="8"/>
  <c r="AF94" i="8"/>
  <c r="AM96" i="8"/>
  <c r="AO96" i="8" s="1"/>
  <c r="AF97" i="8"/>
  <c r="AF98" i="8"/>
  <c r="AO98" i="8" s="1"/>
  <c r="AM100" i="8"/>
  <c r="AO100" i="8" s="1"/>
  <c r="AF101" i="8"/>
  <c r="AF102" i="8"/>
  <c r="AM104" i="8"/>
  <c r="AO104" i="8" s="1"/>
  <c r="AF105" i="8"/>
  <c r="AF106" i="8"/>
  <c r="AO106" i="8" s="1"/>
  <c r="AM108" i="8"/>
  <c r="AO108" i="8" s="1"/>
  <c r="AF109" i="8"/>
  <c r="AF110" i="8"/>
  <c r="AM112" i="8"/>
  <c r="AO112" i="8" s="1"/>
  <c r="AF113" i="8"/>
  <c r="AF114" i="8"/>
  <c r="AO114" i="8" s="1"/>
  <c r="AM116" i="8"/>
  <c r="AO116" i="8" s="1"/>
  <c r="AF117" i="8"/>
  <c r="AO117" i="8" s="1"/>
  <c r="AM119" i="8"/>
  <c r="AF120" i="8"/>
  <c r="AF121" i="8"/>
  <c r="AO121" i="8" s="1"/>
  <c r="AM123" i="8"/>
  <c r="AO123" i="8" s="1"/>
  <c r="AF124" i="8"/>
  <c r="AF125" i="8"/>
  <c r="AO125" i="8" s="1"/>
  <c r="AM127" i="8"/>
  <c r="AF128" i="8"/>
  <c r="AF129" i="8"/>
  <c r="AO129" i="8" s="1"/>
  <c r="AM131" i="8"/>
  <c r="AO131" i="8" s="1"/>
  <c r="AF132" i="8"/>
  <c r="AF133" i="8"/>
  <c r="AO133" i="8" s="1"/>
  <c r="AM135" i="8"/>
  <c r="AF136" i="8"/>
  <c r="AF137" i="8"/>
  <c r="AO137" i="8" s="1"/>
  <c r="AM139" i="8"/>
  <c r="AO139" i="8" s="1"/>
  <c r="AF140" i="8"/>
  <c r="AF141" i="8"/>
  <c r="AO141" i="8" s="1"/>
  <c r="AM143" i="8"/>
  <c r="AF144" i="8"/>
  <c r="AF145" i="8"/>
  <c r="AO145" i="8" s="1"/>
  <c r="AM147" i="8"/>
  <c r="AO147" i="8" s="1"/>
  <c r="AF148" i="8"/>
  <c r="AF149" i="8"/>
  <c r="AO149" i="8" s="1"/>
  <c r="AM151" i="8"/>
  <c r="AF152" i="8"/>
  <c r="AF153" i="8"/>
  <c r="AO153" i="8" s="1"/>
  <c r="AM155" i="8"/>
  <c r="AO155" i="8" s="1"/>
  <c r="AF156" i="8"/>
  <c r="AF157" i="8"/>
  <c r="AO157" i="8" s="1"/>
  <c r="AM159" i="8"/>
  <c r="AF160" i="8"/>
  <c r="AF161" i="8"/>
  <c r="AO161" i="8" s="1"/>
  <c r="AM163" i="8"/>
  <c r="AO163" i="8" s="1"/>
  <c r="AF164" i="8"/>
  <c r="AF165" i="8"/>
  <c r="AO165" i="8" s="1"/>
  <c r="AM167" i="8"/>
  <c r="AO167" i="8" s="1"/>
  <c r="AF168" i="8"/>
  <c r="AF169" i="8"/>
  <c r="AM171" i="8"/>
  <c r="AO171" i="8" s="1"/>
  <c r="AF172" i="8"/>
  <c r="AF173" i="8"/>
  <c r="AO173" i="8" s="1"/>
  <c r="AM175" i="8"/>
  <c r="AO175" i="8" s="1"/>
  <c r="AF176" i="8"/>
  <c r="AF177" i="8"/>
  <c r="AM179" i="8"/>
  <c r="AO179" i="8" s="1"/>
  <c r="AF180" i="8"/>
  <c r="AO180" i="8" s="1"/>
  <c r="AM181" i="8"/>
  <c r="AO181" i="8" s="1"/>
  <c r="AF182" i="8"/>
  <c r="AO182" i="8" s="1"/>
  <c r="AM183" i="8"/>
  <c r="AO183" i="8" s="1"/>
  <c r="AF184" i="8"/>
  <c r="AO184" i="8" s="1"/>
  <c r="AM185" i="8"/>
  <c r="AO185" i="8" s="1"/>
  <c r="AF186" i="8"/>
  <c r="AO186" i="8" s="1"/>
  <c r="AM187" i="8"/>
  <c r="AO187" i="8" s="1"/>
  <c r="AF188" i="8"/>
  <c r="AO188" i="8" s="1"/>
  <c r="AM189" i="8"/>
  <c r="AO189" i="8" s="1"/>
  <c r="AF190" i="8"/>
  <c r="AO190" i="8" s="1"/>
  <c r="AM191" i="8"/>
  <c r="AO191" i="8" s="1"/>
  <c r="AF192" i="8"/>
  <c r="AO192" i="8" s="1"/>
  <c r="AM193" i="8"/>
  <c r="AO193" i="8" s="1"/>
  <c r="AF194" i="8"/>
  <c r="AO194" i="8" s="1"/>
  <c r="AM195" i="8"/>
  <c r="AO195" i="8" s="1"/>
  <c r="AF196" i="8"/>
  <c r="AO196" i="8" s="1"/>
  <c r="AM197" i="8"/>
  <c r="AO197" i="8" s="1"/>
  <c r="AF198" i="8"/>
  <c r="AO198" i="8" s="1"/>
  <c r="AM199" i="8"/>
  <c r="AO199" i="8" s="1"/>
  <c r="AF200" i="8"/>
  <c r="AO200" i="8" s="1"/>
  <c r="AM201" i="8"/>
  <c r="AO201" i="8" s="1"/>
  <c r="AF202" i="8"/>
  <c r="AO202" i="8" s="1"/>
  <c r="AM203" i="8"/>
  <c r="AO203" i="8" s="1"/>
  <c r="AF204" i="8"/>
  <c r="AO204" i="8" s="1"/>
  <c r="AM205" i="8"/>
  <c r="AO205" i="8" s="1"/>
  <c r="AF206" i="8"/>
  <c r="AO206" i="8" s="1"/>
  <c r="AM207" i="8"/>
  <c r="AO207" i="8" s="1"/>
  <c r="AF208" i="8"/>
  <c r="AO208" i="8" s="1"/>
  <c r="AM209" i="8"/>
  <c r="AO209" i="8" s="1"/>
  <c r="AF210" i="8"/>
  <c r="AO210" i="8" s="1"/>
  <c r="AM211" i="8"/>
  <c r="AO211" i="8" s="1"/>
  <c r="AM213" i="8"/>
  <c r="BH125" i="4"/>
  <c r="BH372" i="4" s="1"/>
  <c r="EC125" i="4"/>
  <c r="DZ125" i="4"/>
  <c r="B125" i="4" s="1"/>
  <c r="BO125" i="4"/>
  <c r="BO372" i="4" s="1"/>
  <c r="DS124" i="4"/>
  <c r="AE125" i="4"/>
  <c r="AE372" i="4" s="1"/>
  <c r="F129" i="4"/>
  <c r="M129" i="4" s="1"/>
  <c r="AP124" i="4"/>
  <c r="AP371" i="4" s="1"/>
  <c r="BI124" i="4"/>
  <c r="BI371" i="4" s="1"/>
  <c r="AZ125" i="4"/>
  <c r="AZ372" i="4" s="1"/>
  <c r="CB108" i="4"/>
  <c r="CB107" i="4" s="1"/>
  <c r="CB106" i="4" s="1"/>
  <c r="DK108" i="4"/>
  <c r="DK107" i="4" s="1"/>
  <c r="DK106" i="4" s="1"/>
  <c r="DK105" i="4" s="1"/>
  <c r="DK104" i="4" s="1"/>
  <c r="DK103" i="4" s="1"/>
  <c r="DK102" i="4" s="1"/>
  <c r="DK101" i="4" s="1"/>
  <c r="DK100" i="4" s="1"/>
  <c r="DK99" i="4" s="1"/>
  <c r="DK98" i="4" s="1"/>
  <c r="DK97" i="4" s="1"/>
  <c r="DK96" i="4" s="1"/>
  <c r="DK95" i="4" s="1"/>
  <c r="DK94" i="4" s="1"/>
  <c r="DK93" i="4" s="1"/>
  <c r="DK92" i="4" s="1"/>
  <c r="DK91" i="4" s="1"/>
  <c r="DK90" i="4" s="1"/>
  <c r="DK89" i="4" s="1"/>
  <c r="DK88" i="4" s="1"/>
  <c r="DK87" i="4" s="1"/>
  <c r="DK86" i="4" s="1"/>
  <c r="E132" i="4"/>
  <c r="L132" i="4" s="1"/>
  <c r="P126" i="4"/>
  <c r="AL126" i="4" s="1"/>
  <c r="AL373" i="4" s="1"/>
  <c r="DP122" i="4"/>
  <c r="DQ122" i="4" s="1"/>
  <c r="DW123" i="4"/>
  <c r="DV123" i="4"/>
  <c r="B123" i="4"/>
  <c r="BH124" i="4"/>
  <c r="BH371" i="4" s="1"/>
  <c r="AR124" i="4"/>
  <c r="AR371" i="4" s="1"/>
  <c r="AB124" i="4"/>
  <c r="AB371" i="4" s="1"/>
  <c r="DY124" i="4"/>
  <c r="AU124" i="4"/>
  <c r="AU371" i="4" s="1"/>
  <c r="BM124" i="4"/>
  <c r="AG124" i="4"/>
  <c r="AV124" i="4"/>
  <c r="AV371" i="4" s="1"/>
  <c r="EC124" i="4"/>
  <c r="W124" i="4"/>
  <c r="W371" i="4" s="1"/>
  <c r="DZ124" i="4"/>
  <c r="AL124" i="4"/>
  <c r="AL371" i="4" s="1"/>
  <c r="BO124" i="4"/>
  <c r="BO371" i="4" s="1"/>
  <c r="BA124" i="4"/>
  <c r="BA371" i="4" s="1"/>
  <c r="DT124" i="4"/>
  <c r="AJ124" i="4"/>
  <c r="AJ371" i="4" s="1"/>
  <c r="BK124" i="4"/>
  <c r="BK371" i="4" s="1"/>
  <c r="AW124" i="4"/>
  <c r="AW371" i="4" s="1"/>
  <c r="AX124" i="4"/>
  <c r="EF124" i="4"/>
  <c r="AA124" i="4"/>
  <c r="AA371" i="4" s="1"/>
  <c r="EB124" i="4"/>
  <c r="AN124" i="4"/>
  <c r="AN371" i="4" s="1"/>
  <c r="DO124" i="4"/>
  <c r="BE124" i="4"/>
  <c r="BE371" i="4" s="1"/>
  <c r="BJ124" i="4"/>
  <c r="BJ371" i="4" s="1"/>
  <c r="AD124" i="4"/>
  <c r="AY124" i="4"/>
  <c r="AY371" i="4" s="1"/>
  <c r="AK124" i="4"/>
  <c r="AK371" i="4" s="1"/>
  <c r="BF124" i="4"/>
  <c r="BF371" i="4" s="1"/>
  <c r="Z124" i="4"/>
  <c r="Z371" i="4" s="1"/>
  <c r="AQ124" i="4"/>
  <c r="AQ371" i="4" s="1"/>
  <c r="AC124" i="4"/>
  <c r="BL124" i="4"/>
  <c r="BL371" i="4" s="1"/>
  <c r="AF124" i="4"/>
  <c r="AF371" i="4" s="1"/>
  <c r="BC124" i="4"/>
  <c r="BC371" i="4" s="1"/>
  <c r="AO124" i="4"/>
  <c r="AO371" i="4" s="1"/>
  <c r="BB124" i="4"/>
  <c r="BB371" i="4" s="1"/>
  <c r="V124" i="4"/>
  <c r="V371" i="4" s="1"/>
  <c r="AI124" i="4"/>
  <c r="AI371" i="4" s="1"/>
  <c r="U124" i="4"/>
  <c r="U371" i="4" s="1"/>
  <c r="AZ124" i="4"/>
  <c r="AZ371" i="4" s="1"/>
  <c r="T124" i="4"/>
  <c r="T371" i="4" s="1"/>
  <c r="AE124" i="4"/>
  <c r="AE371" i="4" s="1"/>
  <c r="BN124" i="4"/>
  <c r="BN371" i="4" s="1"/>
  <c r="AH124" i="4"/>
  <c r="BG124" i="4"/>
  <c r="BG371" i="4" s="1"/>
  <c r="AS124" i="4"/>
  <c r="AS371" i="4" s="1"/>
  <c r="BD124" i="4"/>
  <c r="BD371" i="4" s="1"/>
  <c r="X124" i="4"/>
  <c r="X371" i="4" s="1"/>
  <c r="AM124" i="4"/>
  <c r="Y124" i="4"/>
  <c r="Y371" i="4" s="1"/>
  <c r="AT124" i="4"/>
  <c r="AT371" i="4" s="1"/>
  <c r="EA124" i="4"/>
  <c r="S124" i="4"/>
  <c r="S371" i="4" s="1"/>
  <c r="EE124" i="4"/>
  <c r="BQ125" i="4"/>
  <c r="AC126" i="4"/>
  <c r="AC373" i="4" s="1"/>
  <c r="BI126" i="4"/>
  <c r="BI373" i="4" s="1"/>
  <c r="AQ126" i="4"/>
  <c r="AQ373" i="4" s="1"/>
  <c r="DS126" i="4"/>
  <c r="Z126" i="4"/>
  <c r="Z373" i="4" s="1"/>
  <c r="AP126" i="4"/>
  <c r="AP373" i="4" s="1"/>
  <c r="BF126" i="4"/>
  <c r="BF373" i="4" s="1"/>
  <c r="AG126" i="4"/>
  <c r="AG373" i="4" s="1"/>
  <c r="BM126" i="4"/>
  <c r="BM373" i="4" s="1"/>
  <c r="AU126" i="4"/>
  <c r="AU373" i="4" s="1"/>
  <c r="DY126" i="4"/>
  <c r="AB126" i="4"/>
  <c r="AB373" i="4" s="1"/>
  <c r="AR126" i="4"/>
  <c r="AR373" i="4" s="1"/>
  <c r="AK126" i="4"/>
  <c r="S126" i="4"/>
  <c r="S373" i="4" s="1"/>
  <c r="AY126" i="4"/>
  <c r="AY373" i="4" s="1"/>
  <c r="EA126" i="4"/>
  <c r="AD126" i="4"/>
  <c r="AD373" i="4" s="1"/>
  <c r="AT126" i="4"/>
  <c r="AT373" i="4" s="1"/>
  <c r="BJ126" i="4"/>
  <c r="BJ373" i="4" s="1"/>
  <c r="Y126" i="4"/>
  <c r="Y373" i="4" s="1"/>
  <c r="BE126" i="4"/>
  <c r="BE373" i="4" s="1"/>
  <c r="AM126" i="4"/>
  <c r="AM373" i="4" s="1"/>
  <c r="DO126" i="4"/>
  <c r="DN126" i="4" s="1"/>
  <c r="X126" i="4"/>
  <c r="AN126" i="4"/>
  <c r="AN373" i="4" s="1"/>
  <c r="BD126" i="4"/>
  <c r="BD373" i="4" s="1"/>
  <c r="EB126" i="4"/>
  <c r="AS126" i="4"/>
  <c r="AS373" i="4" s="1"/>
  <c r="AA126" i="4"/>
  <c r="AA373" i="4" s="1"/>
  <c r="BG126" i="4"/>
  <c r="BG373" i="4" s="1"/>
  <c r="EF126" i="4"/>
  <c r="AH126" i="4"/>
  <c r="AH373" i="4" s="1"/>
  <c r="AX126" i="4"/>
  <c r="AX373" i="4" s="1"/>
  <c r="BN126" i="4"/>
  <c r="BN373" i="4" s="1"/>
  <c r="I127" i="4"/>
  <c r="Q127" i="4" s="1"/>
  <c r="O127" i="4"/>
  <c r="H128" i="4"/>
  <c r="N128" i="4"/>
  <c r="AD212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M72" i="8"/>
  <c r="AO72" i="8" s="1"/>
  <c r="E131" i="4"/>
  <c r="L131" i="4" s="1"/>
  <c r="F130" i="4"/>
  <c r="F131" i="4"/>
  <c r="K131" i="4"/>
  <c r="K132" i="4"/>
  <c r="AF62" i="8"/>
  <c r="AO62" i="8" s="1"/>
  <c r="AF20" i="8"/>
  <c r="AO20" i="8" s="1"/>
  <c r="AM3" i="8"/>
  <c r="AO3" i="8" s="1"/>
  <c r="AD4" i="8"/>
  <c r="AM5" i="8"/>
  <c r="AO5" i="8" s="1"/>
  <c r="AD6" i="8"/>
  <c r="AM7" i="8"/>
  <c r="AO7" i="8" s="1"/>
  <c r="AD8" i="8"/>
  <c r="AM9" i="8"/>
  <c r="AO9" i="8" s="1"/>
  <c r="AD10" i="8"/>
  <c r="AM11" i="8"/>
  <c r="AO11" i="8" s="1"/>
  <c r="AD12" i="8"/>
  <c r="AM13" i="8"/>
  <c r="AO13" i="8" s="1"/>
  <c r="AD14" i="8"/>
  <c r="AM15" i="8"/>
  <c r="AO15" i="8" s="1"/>
  <c r="AD16" i="8"/>
  <c r="AM17" i="8"/>
  <c r="AO17" i="8" s="1"/>
  <c r="AD18" i="8"/>
  <c r="AM19" i="8"/>
  <c r="AO19" i="8" s="1"/>
  <c r="AD20" i="8"/>
  <c r="AM21" i="8"/>
  <c r="AO21" i="8" s="1"/>
  <c r="AD22" i="8"/>
  <c r="AM23" i="8"/>
  <c r="AO23" i="8" s="1"/>
  <c r="AD24" i="8"/>
  <c r="AM25" i="8"/>
  <c r="AO25" i="8" s="1"/>
  <c r="AD26" i="8"/>
  <c r="AM27" i="8"/>
  <c r="AO27" i="8" s="1"/>
  <c r="AD28" i="8"/>
  <c r="AM29" i="8"/>
  <c r="AO29" i="8" s="1"/>
  <c r="AD30" i="8"/>
  <c r="AM31" i="8"/>
  <c r="AO31" i="8" s="1"/>
  <c r="AD32" i="8"/>
  <c r="AM33" i="8"/>
  <c r="AO33" i="8" s="1"/>
  <c r="AD34" i="8"/>
  <c r="AM35" i="8"/>
  <c r="AO35" i="8" s="1"/>
  <c r="AD36" i="8"/>
  <c r="AM37" i="8"/>
  <c r="AO37" i="8" s="1"/>
  <c r="AD38" i="8"/>
  <c r="AM39" i="8"/>
  <c r="AO39" i="8" s="1"/>
  <c r="AD40" i="8"/>
  <c r="AM41" i="8"/>
  <c r="AO41" i="8" s="1"/>
  <c r="AD42" i="8"/>
  <c r="AM43" i="8"/>
  <c r="AO43" i="8" s="1"/>
  <c r="AD44" i="8"/>
  <c r="AM45" i="8"/>
  <c r="AO45" i="8" s="1"/>
  <c r="AD46" i="8"/>
  <c r="AM47" i="8"/>
  <c r="AO47" i="8" s="1"/>
  <c r="AD48" i="8"/>
  <c r="AM49" i="8"/>
  <c r="AO49" i="8" s="1"/>
  <c r="AD50" i="8"/>
  <c r="AM51" i="8"/>
  <c r="AO51" i="8" s="1"/>
  <c r="AD52" i="8"/>
  <c r="AM53" i="8"/>
  <c r="AO53" i="8" s="1"/>
  <c r="AD54" i="8"/>
  <c r="AM55" i="8"/>
  <c r="AO55" i="8" s="1"/>
  <c r="AD56" i="8"/>
  <c r="AM57" i="8"/>
  <c r="AO57" i="8" s="1"/>
  <c r="AD58" i="8"/>
  <c r="AM59" i="8"/>
  <c r="AO59" i="8" s="1"/>
  <c r="AD60" i="8"/>
  <c r="AM61" i="8"/>
  <c r="AO61" i="8" s="1"/>
  <c r="AD62" i="8"/>
  <c r="AM63" i="8"/>
  <c r="AO63" i="8" s="1"/>
  <c r="AD64" i="8"/>
  <c r="AM65" i="8"/>
  <c r="AO65" i="8" s="1"/>
  <c r="AD66" i="8"/>
  <c r="AM67" i="8"/>
  <c r="AO67" i="8" s="1"/>
  <c r="AD68" i="8"/>
  <c r="AM69" i="8"/>
  <c r="AO69" i="8" s="1"/>
  <c r="AD70" i="8"/>
  <c r="AM71" i="8"/>
  <c r="AO71" i="8" s="1"/>
  <c r="AD72" i="8"/>
  <c r="AM73" i="8"/>
  <c r="AO73" i="8" s="1"/>
  <c r="AD74" i="8"/>
  <c r="AM75" i="8"/>
  <c r="AO75" i="8" s="1"/>
  <c r="AD76" i="8"/>
  <c r="AM77" i="8"/>
  <c r="AO77" i="8" s="1"/>
  <c r="AD78" i="8"/>
  <c r="AM79" i="8"/>
  <c r="AO79" i="8" s="1"/>
  <c r="AD80" i="8"/>
  <c r="AM81" i="8"/>
  <c r="AO81" i="8" s="1"/>
  <c r="AD82" i="8"/>
  <c r="AM83" i="8"/>
  <c r="AO83" i="8" s="1"/>
  <c r="AD84" i="8"/>
  <c r="AM85" i="8"/>
  <c r="AO85" i="8" s="1"/>
  <c r="AD86" i="8"/>
  <c r="AM87" i="8"/>
  <c r="AO87" i="8" s="1"/>
  <c r="AD88" i="8"/>
  <c r="AM89" i="8"/>
  <c r="AO89" i="8" s="1"/>
  <c r="AD90" i="8"/>
  <c r="AM91" i="8"/>
  <c r="AO91" i="8" s="1"/>
  <c r="AD92" i="8"/>
  <c r="AM93" i="8"/>
  <c r="AO93" i="8" s="1"/>
  <c r="AD94" i="8"/>
  <c r="AM95" i="8"/>
  <c r="AO95" i="8" s="1"/>
  <c r="AD96" i="8"/>
  <c r="AM97" i="8"/>
  <c r="AO97" i="8" s="1"/>
  <c r="AD98" i="8"/>
  <c r="AM99" i="8"/>
  <c r="AO99" i="8" s="1"/>
  <c r="AD100" i="8"/>
  <c r="AM101" i="8"/>
  <c r="AO101" i="8" s="1"/>
  <c r="AD102" i="8"/>
  <c r="AM103" i="8"/>
  <c r="AO103" i="8" s="1"/>
  <c r="AD104" i="8"/>
  <c r="AM105" i="8"/>
  <c r="AO105" i="8" s="1"/>
  <c r="AD106" i="8"/>
  <c r="AM107" i="8"/>
  <c r="AO107" i="8" s="1"/>
  <c r="AD108" i="8"/>
  <c r="AM109" i="8"/>
  <c r="AO109" i="8" s="1"/>
  <c r="AD110" i="8"/>
  <c r="AM111" i="8"/>
  <c r="AO111" i="8" s="1"/>
  <c r="AD112" i="8"/>
  <c r="AM113" i="8"/>
  <c r="AO113" i="8" s="1"/>
  <c r="AD114" i="8"/>
  <c r="AM115" i="8"/>
  <c r="AO115" i="8" s="1"/>
  <c r="AD116" i="8"/>
  <c r="AM118" i="8"/>
  <c r="AO118" i="8" s="1"/>
  <c r="AD119" i="8"/>
  <c r="AM120" i="8"/>
  <c r="AO120" i="8" s="1"/>
  <c r="AD121" i="8"/>
  <c r="AM122" i="8"/>
  <c r="AO122" i="8" s="1"/>
  <c r="AD123" i="8"/>
  <c r="AM124" i="8"/>
  <c r="AO124" i="8" s="1"/>
  <c r="AD125" i="8"/>
  <c r="AM126" i="8"/>
  <c r="AO126" i="8" s="1"/>
  <c r="AD127" i="8"/>
  <c r="AF212" i="8"/>
  <c r="AO212" i="8" s="1"/>
  <c r="AF213" i="8"/>
  <c r="AO213" i="8" s="1"/>
  <c r="AF214" i="8"/>
  <c r="AO214" i="8" s="1"/>
  <c r="AF215" i="8"/>
  <c r="AM215" i="8"/>
  <c r="AF216" i="8"/>
  <c r="AM216" i="8"/>
  <c r="AF217" i="8"/>
  <c r="AM217" i="8"/>
  <c r="AF218" i="8"/>
  <c r="AM218" i="8"/>
  <c r="AF219" i="8"/>
  <c r="AM219" i="8"/>
  <c r="AF220" i="8"/>
  <c r="AM220" i="8"/>
  <c r="AF221" i="8"/>
  <c r="AM221" i="8"/>
  <c r="AF222" i="8"/>
  <c r="AM222" i="8"/>
  <c r="AF223" i="8"/>
  <c r="AM223" i="8"/>
  <c r="AF224" i="8"/>
  <c r="AM224" i="8"/>
  <c r="AF225" i="8"/>
  <c r="AM225" i="8"/>
  <c r="AF226" i="8"/>
  <c r="AM226" i="8"/>
  <c r="AF227" i="8"/>
  <c r="AM227" i="8"/>
  <c r="AF228" i="8"/>
  <c r="AM228" i="8"/>
  <c r="AF229" i="8"/>
  <c r="AM229" i="8"/>
  <c r="AF230" i="8"/>
  <c r="AM230" i="8"/>
  <c r="AF231" i="8"/>
  <c r="AM231" i="8"/>
  <c r="AF232" i="8"/>
  <c r="AM232" i="8"/>
  <c r="AF233" i="8"/>
  <c r="AM233" i="8"/>
  <c r="AF234" i="8"/>
  <c r="AM234" i="8"/>
  <c r="AF235" i="8"/>
  <c r="AM235" i="8"/>
  <c r="AF236" i="8"/>
  <c r="AM236" i="8"/>
  <c r="AF237" i="8"/>
  <c r="AM237" i="8"/>
  <c r="AF238" i="8"/>
  <c r="AM238" i="8"/>
  <c r="AF239" i="8"/>
  <c r="AM239" i="8"/>
  <c r="AM128" i="8"/>
  <c r="AO128" i="8" s="1"/>
  <c r="AD129" i="8"/>
  <c r="AM130" i="8"/>
  <c r="AO130" i="8" s="1"/>
  <c r="AD131" i="8"/>
  <c r="AM132" i="8"/>
  <c r="AO132" i="8" s="1"/>
  <c r="AD133" i="8"/>
  <c r="AM134" i="8"/>
  <c r="AO134" i="8" s="1"/>
  <c r="AD135" i="8"/>
  <c r="AM136" i="8"/>
  <c r="AO136" i="8" s="1"/>
  <c r="AD137" i="8"/>
  <c r="AM138" i="8"/>
  <c r="AO138" i="8" s="1"/>
  <c r="AD139" i="8"/>
  <c r="AM140" i="8"/>
  <c r="AO140" i="8" s="1"/>
  <c r="AD141" i="8"/>
  <c r="AM142" i="8"/>
  <c r="AO142" i="8" s="1"/>
  <c r="AD143" i="8"/>
  <c r="AM144" i="8"/>
  <c r="AO144" i="8" s="1"/>
  <c r="AD145" i="8"/>
  <c r="AM146" i="8"/>
  <c r="AO146" i="8" s="1"/>
  <c r="AD147" i="8"/>
  <c r="AM148" i="8"/>
  <c r="AO148" i="8" s="1"/>
  <c r="AD149" i="8"/>
  <c r="AM150" i="8"/>
  <c r="AO150" i="8" s="1"/>
  <c r="AD151" i="8"/>
  <c r="AM152" i="8"/>
  <c r="AO152" i="8" s="1"/>
  <c r="AD153" i="8"/>
  <c r="AM154" i="8"/>
  <c r="AO154" i="8" s="1"/>
  <c r="AD155" i="8"/>
  <c r="AM156" i="8"/>
  <c r="AO156" i="8" s="1"/>
  <c r="AD157" i="8"/>
  <c r="AM158" i="8"/>
  <c r="AO158" i="8" s="1"/>
  <c r="AD159" i="8"/>
  <c r="AM160" i="8"/>
  <c r="AO160" i="8" s="1"/>
  <c r="AD161" i="8"/>
  <c r="AM162" i="8"/>
  <c r="AO162" i="8" s="1"/>
  <c r="AD163" i="8"/>
  <c r="AM164" i="8"/>
  <c r="AO164" i="8" s="1"/>
  <c r="AD165" i="8"/>
  <c r="AM166" i="8"/>
  <c r="AO166" i="8" s="1"/>
  <c r="AD167" i="8"/>
  <c r="AM168" i="8"/>
  <c r="AO168" i="8" s="1"/>
  <c r="AD169" i="8"/>
  <c r="AM170" i="8"/>
  <c r="AO170" i="8" s="1"/>
  <c r="AD171" i="8"/>
  <c r="AM172" i="8"/>
  <c r="AO172" i="8" s="1"/>
  <c r="AD173" i="8"/>
  <c r="AM174" i="8"/>
  <c r="AO174" i="8" s="1"/>
  <c r="AD175" i="8"/>
  <c r="AM176" i="8"/>
  <c r="AO176" i="8" s="1"/>
  <c r="AD177" i="8"/>
  <c r="AM178" i="8"/>
  <c r="AO178" i="8" s="1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3" i="8"/>
  <c r="AF240" i="8"/>
  <c r="AM240" i="8"/>
  <c r="AF241" i="8"/>
  <c r="AM241" i="8"/>
  <c r="AF242" i="8"/>
  <c r="AM242" i="8"/>
  <c r="AF243" i="8"/>
  <c r="AM243" i="8"/>
  <c r="AF244" i="8"/>
  <c r="AM244" i="8"/>
  <c r="AF245" i="8"/>
  <c r="AM245" i="8"/>
  <c r="AF246" i="8"/>
  <c r="AM246" i="8"/>
  <c r="AF247" i="8"/>
  <c r="AM247" i="8"/>
  <c r="AF248" i="8"/>
  <c r="AM248" i="8"/>
  <c r="AF249" i="8"/>
  <c r="AM249" i="8"/>
  <c r="AF250" i="8"/>
  <c r="AM250" i="8"/>
  <c r="AF251" i="8"/>
  <c r="AM251" i="8"/>
  <c r="AF252" i="8"/>
  <c r="AM252" i="8"/>
  <c r="AF253" i="8"/>
  <c r="AM253" i="8"/>
  <c r="AF254" i="8"/>
  <c r="AM254" i="8"/>
  <c r="AF255" i="8"/>
  <c r="AM255" i="8"/>
  <c r="AF256" i="8"/>
  <c r="AM256" i="8"/>
  <c r="AF257" i="8"/>
  <c r="AM257" i="8"/>
  <c r="AF258" i="8"/>
  <c r="AM258" i="8"/>
  <c r="AF259" i="8"/>
  <c r="AM259" i="8"/>
  <c r="AF260" i="8"/>
  <c r="AM260" i="8"/>
  <c r="AF261" i="8"/>
  <c r="AM261" i="8"/>
  <c r="AF262" i="8"/>
  <c r="AM262" i="8"/>
  <c r="AF263" i="8"/>
  <c r="AM263" i="8"/>
  <c r="AF264" i="8"/>
  <c r="AM264" i="8"/>
  <c r="AF265" i="8"/>
  <c r="AM265" i="8"/>
  <c r="AF266" i="8"/>
  <c r="AM266" i="8"/>
  <c r="AF267" i="8"/>
  <c r="AM267" i="8"/>
  <c r="AF268" i="8"/>
  <c r="AM268" i="8"/>
  <c r="AF269" i="8"/>
  <c r="AM269" i="8"/>
  <c r="AF270" i="8"/>
  <c r="AM270" i="8"/>
  <c r="AF271" i="8"/>
  <c r="AM271" i="8"/>
  <c r="AF272" i="8"/>
  <c r="AM272" i="8"/>
  <c r="AF273" i="8"/>
  <c r="AM273" i="8"/>
  <c r="AF274" i="8"/>
  <c r="AM274" i="8"/>
  <c r="AF275" i="8"/>
  <c r="AM275" i="8"/>
  <c r="AF276" i="8"/>
  <c r="AM276" i="8"/>
  <c r="AF277" i="8"/>
  <c r="AM277" i="8"/>
  <c r="AF278" i="8"/>
  <c r="AM278" i="8"/>
  <c r="AF279" i="8"/>
  <c r="AM279" i="8"/>
  <c r="AF280" i="8"/>
  <c r="AO280" i="8" s="1"/>
  <c r="I25" i="12"/>
  <c r="I24" i="12"/>
  <c r="I22" i="12"/>
  <c r="I21" i="12"/>
  <c r="K133" i="4"/>
  <c r="DR133" i="4"/>
  <c r="E133" i="4"/>
  <c r="L133" i="4" s="1"/>
  <c r="L15" i="12"/>
  <c r="P71" i="12"/>
  <c r="P55" i="12"/>
  <c r="I23" i="12"/>
  <c r="L14" i="12"/>
  <c r="L12" i="12"/>
  <c r="I20" i="12"/>
  <c r="L13" i="12"/>
  <c r="L11" i="12"/>
  <c r="L10" i="12"/>
  <c r="E150" i="4"/>
  <c r="F150" i="4" s="1"/>
  <c r="E136" i="4"/>
  <c r="L136" i="4" s="1"/>
  <c r="K134" i="4"/>
  <c r="DR134" i="4"/>
  <c r="E134" i="4"/>
  <c r="L134" i="4" s="1"/>
  <c r="K135" i="4"/>
  <c r="DR135" i="4"/>
  <c r="E135" i="4"/>
  <c r="L135" i="4" s="1"/>
  <c r="K136" i="4"/>
  <c r="K137" i="4"/>
  <c r="DR137" i="4"/>
  <c r="E137" i="4"/>
  <c r="L137" i="4" s="1"/>
  <c r="K138" i="4"/>
  <c r="DR138" i="4"/>
  <c r="E138" i="4"/>
  <c r="L138" i="4" s="1"/>
  <c r="K139" i="4"/>
  <c r="DR139" i="4"/>
  <c r="E139" i="4"/>
  <c r="L139" i="4" s="1"/>
  <c r="K140" i="4"/>
  <c r="DR140" i="4"/>
  <c r="E140" i="4"/>
  <c r="L140" i="4" s="1"/>
  <c r="K141" i="4"/>
  <c r="DR141" i="4"/>
  <c r="E141" i="4"/>
  <c r="L141" i="4" s="1"/>
  <c r="K142" i="4"/>
  <c r="DR142" i="4"/>
  <c r="E142" i="4"/>
  <c r="L142" i="4" s="1"/>
  <c r="K143" i="4"/>
  <c r="DR143" i="4"/>
  <c r="E143" i="4"/>
  <c r="L143" i="4" s="1"/>
  <c r="K144" i="4"/>
  <c r="DR144" i="4"/>
  <c r="E144" i="4"/>
  <c r="L144" i="4" s="1"/>
  <c r="K145" i="4"/>
  <c r="DR145" i="4"/>
  <c r="E145" i="4"/>
  <c r="L145" i="4" s="1"/>
  <c r="K146" i="4"/>
  <c r="DR146" i="4"/>
  <c r="E146" i="4"/>
  <c r="L146" i="4" s="1"/>
  <c r="K147" i="4"/>
  <c r="DR147" i="4"/>
  <c r="E147" i="4"/>
  <c r="L147" i="4" s="1"/>
  <c r="K148" i="4"/>
  <c r="DR148" i="4"/>
  <c r="E148" i="4"/>
  <c r="L148" i="4" s="1"/>
  <c r="BI29" i="9"/>
  <c r="BK29" i="9"/>
  <c r="BM29" i="9"/>
  <c r="BO29" i="9"/>
  <c r="BQ29" i="9"/>
  <c r="BS29" i="9"/>
  <c r="BU29" i="9"/>
  <c r="BW29" i="9"/>
  <c r="BY29" i="9"/>
  <c r="CA29" i="9"/>
  <c r="CC29" i="9"/>
  <c r="CE29" i="9"/>
  <c r="CG29" i="9"/>
  <c r="CI29" i="9"/>
  <c r="CK29" i="9"/>
  <c r="CM29" i="9"/>
  <c r="CO29" i="9"/>
  <c r="CQ29" i="9"/>
  <c r="CS29" i="9"/>
  <c r="CU29" i="9"/>
  <c r="CW29" i="9"/>
  <c r="CY29" i="9"/>
  <c r="DA29" i="9"/>
  <c r="DC29" i="9"/>
  <c r="DE29" i="9"/>
  <c r="BJ29" i="9"/>
  <c r="BL29" i="9"/>
  <c r="BN29" i="9"/>
  <c r="BP29" i="9"/>
  <c r="BR29" i="9"/>
  <c r="BT29" i="9"/>
  <c r="BV29" i="9"/>
  <c r="BX29" i="9"/>
  <c r="BZ29" i="9"/>
  <c r="CB29" i="9"/>
  <c r="CD29" i="9"/>
  <c r="CF29" i="9"/>
  <c r="CH29" i="9"/>
  <c r="CJ29" i="9"/>
  <c r="CL29" i="9"/>
  <c r="CN29" i="9"/>
  <c r="CP29" i="9"/>
  <c r="CR29" i="9"/>
  <c r="CT29" i="9"/>
  <c r="CV29" i="9"/>
  <c r="CX29" i="9"/>
  <c r="CZ29" i="9"/>
  <c r="DB29" i="9"/>
  <c r="DD29" i="9"/>
  <c r="BI27" i="9"/>
  <c r="BK27" i="9"/>
  <c r="BM27" i="9"/>
  <c r="BO27" i="9"/>
  <c r="BQ27" i="9"/>
  <c r="BS27" i="9"/>
  <c r="BU27" i="9"/>
  <c r="BW27" i="9"/>
  <c r="BY27" i="9"/>
  <c r="CA27" i="9"/>
  <c r="CC27" i="9"/>
  <c r="CE27" i="9"/>
  <c r="CG27" i="9"/>
  <c r="CI27" i="9"/>
  <c r="CK27" i="9"/>
  <c r="CM27" i="9"/>
  <c r="CO27" i="9"/>
  <c r="CQ27" i="9"/>
  <c r="CS27" i="9"/>
  <c r="CU27" i="9"/>
  <c r="CW27" i="9"/>
  <c r="CY27" i="9"/>
  <c r="DA27" i="9"/>
  <c r="DC27" i="9"/>
  <c r="DE27" i="9"/>
  <c r="BJ27" i="9"/>
  <c r="BL27" i="9"/>
  <c r="BN27" i="9"/>
  <c r="BP27" i="9"/>
  <c r="BR27" i="9"/>
  <c r="BT27" i="9"/>
  <c r="BV27" i="9"/>
  <c r="BX27" i="9"/>
  <c r="BZ27" i="9"/>
  <c r="CB27" i="9"/>
  <c r="CD27" i="9"/>
  <c r="CF27" i="9"/>
  <c r="CH27" i="9"/>
  <c r="CJ27" i="9"/>
  <c r="CL27" i="9"/>
  <c r="CN27" i="9"/>
  <c r="CP27" i="9"/>
  <c r="CR27" i="9"/>
  <c r="CT27" i="9"/>
  <c r="CV27" i="9"/>
  <c r="CX27" i="9"/>
  <c r="CZ27" i="9"/>
  <c r="DB27" i="9"/>
  <c r="DD27" i="9"/>
  <c r="BI25" i="9"/>
  <c r="BK25" i="9"/>
  <c r="BM25" i="9"/>
  <c r="BO25" i="9"/>
  <c r="BQ25" i="9"/>
  <c r="BS25" i="9"/>
  <c r="BU25" i="9"/>
  <c r="BW25" i="9"/>
  <c r="BY25" i="9"/>
  <c r="CA25" i="9"/>
  <c r="CC25" i="9"/>
  <c r="CE25" i="9"/>
  <c r="CG25" i="9"/>
  <c r="CI25" i="9"/>
  <c r="CK25" i="9"/>
  <c r="CM25" i="9"/>
  <c r="CO25" i="9"/>
  <c r="CQ25" i="9"/>
  <c r="CS25" i="9"/>
  <c r="CU25" i="9"/>
  <c r="CW25" i="9"/>
  <c r="CY25" i="9"/>
  <c r="DA25" i="9"/>
  <c r="DC25" i="9"/>
  <c r="DE25" i="9"/>
  <c r="BJ25" i="9"/>
  <c r="BL25" i="9"/>
  <c r="BN25" i="9"/>
  <c r="BP25" i="9"/>
  <c r="BR25" i="9"/>
  <c r="BT25" i="9"/>
  <c r="BV25" i="9"/>
  <c r="BX25" i="9"/>
  <c r="BZ25" i="9"/>
  <c r="CB25" i="9"/>
  <c r="CD25" i="9"/>
  <c r="CF25" i="9"/>
  <c r="CH25" i="9"/>
  <c r="CJ25" i="9"/>
  <c r="CL25" i="9"/>
  <c r="CN25" i="9"/>
  <c r="CP25" i="9"/>
  <c r="CR25" i="9"/>
  <c r="CT25" i="9"/>
  <c r="CV25" i="9"/>
  <c r="CX25" i="9"/>
  <c r="CZ25" i="9"/>
  <c r="DB25" i="9"/>
  <c r="DD25" i="9"/>
  <c r="BI23" i="9"/>
  <c r="BK23" i="9"/>
  <c r="BM23" i="9"/>
  <c r="BO23" i="9"/>
  <c r="BQ23" i="9"/>
  <c r="BS23" i="9"/>
  <c r="BU23" i="9"/>
  <c r="BW23" i="9"/>
  <c r="BY23" i="9"/>
  <c r="CA23" i="9"/>
  <c r="CC23" i="9"/>
  <c r="CE23" i="9"/>
  <c r="CG23" i="9"/>
  <c r="CI23" i="9"/>
  <c r="CK23" i="9"/>
  <c r="CM23" i="9"/>
  <c r="CO23" i="9"/>
  <c r="CQ23" i="9"/>
  <c r="CS23" i="9"/>
  <c r="CU23" i="9"/>
  <c r="CW23" i="9"/>
  <c r="CY23" i="9"/>
  <c r="DA23" i="9"/>
  <c r="DC23" i="9"/>
  <c r="DE23" i="9"/>
  <c r="BJ23" i="9"/>
  <c r="BL23" i="9"/>
  <c r="BN23" i="9"/>
  <c r="BP23" i="9"/>
  <c r="BR23" i="9"/>
  <c r="BT23" i="9"/>
  <c r="BV23" i="9"/>
  <c r="BX23" i="9"/>
  <c r="BZ23" i="9"/>
  <c r="CB23" i="9"/>
  <c r="CD23" i="9"/>
  <c r="CF23" i="9"/>
  <c r="CH23" i="9"/>
  <c r="CJ23" i="9"/>
  <c r="CL23" i="9"/>
  <c r="CN23" i="9"/>
  <c r="CP23" i="9"/>
  <c r="CR23" i="9"/>
  <c r="CT23" i="9"/>
  <c r="CV23" i="9"/>
  <c r="CX23" i="9"/>
  <c r="CZ23" i="9"/>
  <c r="DB23" i="9"/>
  <c r="DD23" i="9"/>
  <c r="BI21" i="9"/>
  <c r="BK21" i="9"/>
  <c r="BM21" i="9"/>
  <c r="BO21" i="9"/>
  <c r="BQ21" i="9"/>
  <c r="BS21" i="9"/>
  <c r="BU21" i="9"/>
  <c r="BW21" i="9"/>
  <c r="BY21" i="9"/>
  <c r="CA21" i="9"/>
  <c r="CC21" i="9"/>
  <c r="CE21" i="9"/>
  <c r="CG21" i="9"/>
  <c r="CI21" i="9"/>
  <c r="CK21" i="9"/>
  <c r="CM21" i="9"/>
  <c r="CO21" i="9"/>
  <c r="CQ21" i="9"/>
  <c r="CS21" i="9"/>
  <c r="CU21" i="9"/>
  <c r="CW21" i="9"/>
  <c r="CY21" i="9"/>
  <c r="DA21" i="9"/>
  <c r="DC21" i="9"/>
  <c r="DE21" i="9"/>
  <c r="BJ21" i="9"/>
  <c r="BL21" i="9"/>
  <c r="BN21" i="9"/>
  <c r="BP21" i="9"/>
  <c r="BR21" i="9"/>
  <c r="BT21" i="9"/>
  <c r="BV21" i="9"/>
  <c r="BX21" i="9"/>
  <c r="BZ21" i="9"/>
  <c r="CB21" i="9"/>
  <c r="CD21" i="9"/>
  <c r="CF21" i="9"/>
  <c r="CH21" i="9"/>
  <c r="CJ21" i="9"/>
  <c r="CL21" i="9"/>
  <c r="CN21" i="9"/>
  <c r="CP21" i="9"/>
  <c r="CR21" i="9"/>
  <c r="CT21" i="9"/>
  <c r="CV21" i="9"/>
  <c r="CX21" i="9"/>
  <c r="CZ21" i="9"/>
  <c r="DB21" i="9"/>
  <c r="DD21" i="9"/>
  <c r="BI19" i="9"/>
  <c r="BK19" i="9"/>
  <c r="BM19" i="9"/>
  <c r="BO19" i="9"/>
  <c r="BQ19" i="9"/>
  <c r="BS19" i="9"/>
  <c r="BU19" i="9"/>
  <c r="BW19" i="9"/>
  <c r="BY19" i="9"/>
  <c r="CA19" i="9"/>
  <c r="CC19" i="9"/>
  <c r="CE19" i="9"/>
  <c r="CG19" i="9"/>
  <c r="CI19" i="9"/>
  <c r="CK19" i="9"/>
  <c r="CM19" i="9"/>
  <c r="CO19" i="9"/>
  <c r="CQ19" i="9"/>
  <c r="CS19" i="9"/>
  <c r="CU19" i="9"/>
  <c r="CW19" i="9"/>
  <c r="CY19" i="9"/>
  <c r="DA19" i="9"/>
  <c r="DC19" i="9"/>
  <c r="DE19" i="9"/>
  <c r="BJ19" i="9"/>
  <c r="BL19" i="9"/>
  <c r="BN19" i="9"/>
  <c r="BP19" i="9"/>
  <c r="BR19" i="9"/>
  <c r="BT19" i="9"/>
  <c r="BV19" i="9"/>
  <c r="BX19" i="9"/>
  <c r="BZ19" i="9"/>
  <c r="CB19" i="9"/>
  <c r="CD19" i="9"/>
  <c r="CF19" i="9"/>
  <c r="CH19" i="9"/>
  <c r="CJ19" i="9"/>
  <c r="CL19" i="9"/>
  <c r="CN19" i="9"/>
  <c r="CP19" i="9"/>
  <c r="CR19" i="9"/>
  <c r="CT19" i="9"/>
  <c r="CV19" i="9"/>
  <c r="CX19" i="9"/>
  <c r="CZ19" i="9"/>
  <c r="DB19" i="9"/>
  <c r="DD19" i="9"/>
  <c r="BI17" i="9"/>
  <c r="BK17" i="9"/>
  <c r="BM17" i="9"/>
  <c r="BO17" i="9"/>
  <c r="BQ17" i="9"/>
  <c r="BS17" i="9"/>
  <c r="BU17" i="9"/>
  <c r="BW17" i="9"/>
  <c r="BY17" i="9"/>
  <c r="CA17" i="9"/>
  <c r="CC17" i="9"/>
  <c r="CE17" i="9"/>
  <c r="CG17" i="9"/>
  <c r="CI17" i="9"/>
  <c r="CK17" i="9"/>
  <c r="CM17" i="9"/>
  <c r="CO17" i="9"/>
  <c r="CQ17" i="9"/>
  <c r="CS17" i="9"/>
  <c r="CU17" i="9"/>
  <c r="CW17" i="9"/>
  <c r="CY17" i="9"/>
  <c r="DA17" i="9"/>
  <c r="DC17" i="9"/>
  <c r="DE17" i="9"/>
  <c r="BJ17" i="9"/>
  <c r="BL17" i="9"/>
  <c r="BN17" i="9"/>
  <c r="BP17" i="9"/>
  <c r="BR17" i="9"/>
  <c r="BT17" i="9"/>
  <c r="BV17" i="9"/>
  <c r="BX17" i="9"/>
  <c r="BZ17" i="9"/>
  <c r="CB17" i="9"/>
  <c r="CD17" i="9"/>
  <c r="CF17" i="9"/>
  <c r="CH17" i="9"/>
  <c r="CJ17" i="9"/>
  <c r="CL17" i="9"/>
  <c r="CN17" i="9"/>
  <c r="CP17" i="9"/>
  <c r="CR17" i="9"/>
  <c r="CT17" i="9"/>
  <c r="CV17" i="9"/>
  <c r="CX17" i="9"/>
  <c r="CZ17" i="9"/>
  <c r="DB17" i="9"/>
  <c r="DD17" i="9"/>
  <c r="BI15" i="9"/>
  <c r="BK15" i="9"/>
  <c r="BM15" i="9"/>
  <c r="BO15" i="9"/>
  <c r="BQ15" i="9"/>
  <c r="BS15" i="9"/>
  <c r="BU15" i="9"/>
  <c r="BW15" i="9"/>
  <c r="BY15" i="9"/>
  <c r="CA15" i="9"/>
  <c r="CC15" i="9"/>
  <c r="CE15" i="9"/>
  <c r="CG15" i="9"/>
  <c r="CI15" i="9"/>
  <c r="CK15" i="9"/>
  <c r="CM15" i="9"/>
  <c r="CO15" i="9"/>
  <c r="CQ15" i="9"/>
  <c r="CS15" i="9"/>
  <c r="CU15" i="9"/>
  <c r="CW15" i="9"/>
  <c r="CY15" i="9"/>
  <c r="DA15" i="9"/>
  <c r="DC15" i="9"/>
  <c r="DE15" i="9"/>
  <c r="BJ15" i="9"/>
  <c r="BL15" i="9"/>
  <c r="BN15" i="9"/>
  <c r="BP15" i="9"/>
  <c r="BR15" i="9"/>
  <c r="BT15" i="9"/>
  <c r="BV15" i="9"/>
  <c r="BX15" i="9"/>
  <c r="BZ15" i="9"/>
  <c r="CB15" i="9"/>
  <c r="CD15" i="9"/>
  <c r="CF15" i="9"/>
  <c r="CH15" i="9"/>
  <c r="CJ15" i="9"/>
  <c r="CL15" i="9"/>
  <c r="CN15" i="9"/>
  <c r="CP15" i="9"/>
  <c r="CR15" i="9"/>
  <c r="CT15" i="9"/>
  <c r="CV15" i="9"/>
  <c r="CX15" i="9"/>
  <c r="CZ15" i="9"/>
  <c r="DB15" i="9"/>
  <c r="DD15" i="9"/>
  <c r="BI13" i="9"/>
  <c r="BK13" i="9"/>
  <c r="BM13" i="9"/>
  <c r="BO13" i="9"/>
  <c r="BQ13" i="9"/>
  <c r="BS13" i="9"/>
  <c r="BU13" i="9"/>
  <c r="BW13" i="9"/>
  <c r="BY13" i="9"/>
  <c r="CA13" i="9"/>
  <c r="CC13" i="9"/>
  <c r="CE13" i="9"/>
  <c r="CG13" i="9"/>
  <c r="CI13" i="9"/>
  <c r="CK13" i="9"/>
  <c r="CM13" i="9"/>
  <c r="CO13" i="9"/>
  <c r="CQ13" i="9"/>
  <c r="CS13" i="9"/>
  <c r="CU13" i="9"/>
  <c r="CW13" i="9"/>
  <c r="CY13" i="9"/>
  <c r="DA13" i="9"/>
  <c r="DC13" i="9"/>
  <c r="DE13" i="9"/>
  <c r="BJ13" i="9"/>
  <c r="BL13" i="9"/>
  <c r="BN13" i="9"/>
  <c r="BP13" i="9"/>
  <c r="BR13" i="9"/>
  <c r="BT13" i="9"/>
  <c r="BV13" i="9"/>
  <c r="BX13" i="9"/>
  <c r="BZ13" i="9"/>
  <c r="CB13" i="9"/>
  <c r="CD13" i="9"/>
  <c r="CF13" i="9"/>
  <c r="CH13" i="9"/>
  <c r="CJ13" i="9"/>
  <c r="CL13" i="9"/>
  <c r="CN13" i="9"/>
  <c r="CP13" i="9"/>
  <c r="CR13" i="9"/>
  <c r="CT13" i="9"/>
  <c r="CV13" i="9"/>
  <c r="CX13" i="9"/>
  <c r="CZ13" i="9"/>
  <c r="DB13" i="9"/>
  <c r="DD13" i="9"/>
  <c r="BI11" i="9"/>
  <c r="BK11" i="9"/>
  <c r="BM11" i="9"/>
  <c r="BO11" i="9"/>
  <c r="BQ11" i="9"/>
  <c r="BS11" i="9"/>
  <c r="BU11" i="9"/>
  <c r="BW11" i="9"/>
  <c r="BY11" i="9"/>
  <c r="CA11" i="9"/>
  <c r="CC11" i="9"/>
  <c r="CE11" i="9"/>
  <c r="CG11" i="9"/>
  <c r="CI11" i="9"/>
  <c r="CK11" i="9"/>
  <c r="CM11" i="9"/>
  <c r="CO11" i="9"/>
  <c r="CQ11" i="9"/>
  <c r="CS11" i="9"/>
  <c r="CU11" i="9"/>
  <c r="CW11" i="9"/>
  <c r="CY11" i="9"/>
  <c r="DA11" i="9"/>
  <c r="DC11" i="9"/>
  <c r="DE11" i="9"/>
  <c r="BJ11" i="9"/>
  <c r="BL11" i="9"/>
  <c r="BN11" i="9"/>
  <c r="BP11" i="9"/>
  <c r="BR11" i="9"/>
  <c r="BT11" i="9"/>
  <c r="BV11" i="9"/>
  <c r="BX11" i="9"/>
  <c r="BZ11" i="9"/>
  <c r="CB11" i="9"/>
  <c r="CD11" i="9"/>
  <c r="CF11" i="9"/>
  <c r="CH11" i="9"/>
  <c r="CJ11" i="9"/>
  <c r="CL11" i="9"/>
  <c r="CN11" i="9"/>
  <c r="CP11" i="9"/>
  <c r="CR11" i="9"/>
  <c r="CT11" i="9"/>
  <c r="CV11" i="9"/>
  <c r="CX11" i="9"/>
  <c r="CZ11" i="9"/>
  <c r="DB11" i="9"/>
  <c r="DD11" i="9"/>
  <c r="BJ9" i="9"/>
  <c r="BL9" i="9"/>
  <c r="BN9" i="9"/>
  <c r="BP9" i="9"/>
  <c r="BR9" i="9"/>
  <c r="BT9" i="9"/>
  <c r="BV9" i="9"/>
  <c r="BX9" i="9"/>
  <c r="BZ9" i="9"/>
  <c r="CB9" i="9"/>
  <c r="CD9" i="9"/>
  <c r="CF9" i="9"/>
  <c r="CH9" i="9"/>
  <c r="CJ9" i="9"/>
  <c r="CL9" i="9"/>
  <c r="CN9" i="9"/>
  <c r="CP9" i="9"/>
  <c r="CR9" i="9"/>
  <c r="CT9" i="9"/>
  <c r="BI9" i="9"/>
  <c r="BK9" i="9"/>
  <c r="BM9" i="9"/>
  <c r="BO9" i="9"/>
  <c r="BQ9" i="9"/>
  <c r="BS9" i="9"/>
  <c r="BU9" i="9"/>
  <c r="BW9" i="9"/>
  <c r="BY9" i="9"/>
  <c r="CA9" i="9"/>
  <c r="CC9" i="9"/>
  <c r="CE9" i="9"/>
  <c r="CG9" i="9"/>
  <c r="CI9" i="9"/>
  <c r="CK9" i="9"/>
  <c r="CM9" i="9"/>
  <c r="CO9" i="9"/>
  <c r="CQ9" i="9"/>
  <c r="CS9" i="9"/>
  <c r="CU9" i="9"/>
  <c r="CW9" i="9"/>
  <c r="CY9" i="9"/>
  <c r="DA9" i="9"/>
  <c r="DC9" i="9"/>
  <c r="DE9" i="9"/>
  <c r="CV9" i="9"/>
  <c r="CX9" i="9"/>
  <c r="CZ9" i="9"/>
  <c r="DB9" i="9"/>
  <c r="DD9" i="9"/>
  <c r="BJ7" i="9"/>
  <c r="BL7" i="9"/>
  <c r="BN7" i="9"/>
  <c r="BP7" i="9"/>
  <c r="BR7" i="9"/>
  <c r="BT7" i="9"/>
  <c r="BV7" i="9"/>
  <c r="BX7" i="9"/>
  <c r="BZ7" i="9"/>
  <c r="CB7" i="9"/>
  <c r="CD7" i="9"/>
  <c r="CF7" i="9"/>
  <c r="CH7" i="9"/>
  <c r="CJ7" i="9"/>
  <c r="CL7" i="9"/>
  <c r="CN7" i="9"/>
  <c r="CP7" i="9"/>
  <c r="CR7" i="9"/>
  <c r="CT7" i="9"/>
  <c r="CV7" i="9"/>
  <c r="CX7" i="9"/>
  <c r="CZ7" i="9"/>
  <c r="DB7" i="9"/>
  <c r="DD7" i="9"/>
  <c r="BI7" i="9"/>
  <c r="BK7" i="9"/>
  <c r="BM7" i="9"/>
  <c r="BO7" i="9"/>
  <c r="BQ7" i="9"/>
  <c r="BS7" i="9"/>
  <c r="BU7" i="9"/>
  <c r="BW7" i="9"/>
  <c r="BY7" i="9"/>
  <c r="CA7" i="9"/>
  <c r="CC7" i="9"/>
  <c r="CE7" i="9"/>
  <c r="CG7" i="9"/>
  <c r="CI7" i="9"/>
  <c r="CK7" i="9"/>
  <c r="CM7" i="9"/>
  <c r="CO7" i="9"/>
  <c r="CQ7" i="9"/>
  <c r="CS7" i="9"/>
  <c r="CU7" i="9"/>
  <c r="CW7" i="9"/>
  <c r="CY7" i="9"/>
  <c r="DA7" i="9"/>
  <c r="DC7" i="9"/>
  <c r="DE7" i="9"/>
  <c r="BJ5" i="9"/>
  <c r="BL5" i="9"/>
  <c r="BN5" i="9"/>
  <c r="BP5" i="9"/>
  <c r="BR5" i="9"/>
  <c r="BT5" i="9"/>
  <c r="BV5" i="9"/>
  <c r="BX5" i="9"/>
  <c r="BZ5" i="9"/>
  <c r="CB5" i="9"/>
  <c r="CD5" i="9"/>
  <c r="CF5" i="9"/>
  <c r="CH5" i="9"/>
  <c r="CJ5" i="9"/>
  <c r="CL5" i="9"/>
  <c r="CN5" i="9"/>
  <c r="CP5" i="9"/>
  <c r="CR5" i="9"/>
  <c r="CT5" i="9"/>
  <c r="CV5" i="9"/>
  <c r="CX5" i="9"/>
  <c r="CZ5" i="9"/>
  <c r="DB5" i="9"/>
  <c r="DD5" i="9"/>
  <c r="BI5" i="9"/>
  <c r="BK5" i="9"/>
  <c r="BM5" i="9"/>
  <c r="BO5" i="9"/>
  <c r="BQ5" i="9"/>
  <c r="BS5" i="9"/>
  <c r="BU5" i="9"/>
  <c r="BW5" i="9"/>
  <c r="BY5" i="9"/>
  <c r="CA5" i="9"/>
  <c r="CC5" i="9"/>
  <c r="CE5" i="9"/>
  <c r="CG5" i="9"/>
  <c r="CI5" i="9"/>
  <c r="CK5" i="9"/>
  <c r="CM5" i="9"/>
  <c r="CO5" i="9"/>
  <c r="CQ5" i="9"/>
  <c r="CS5" i="9"/>
  <c r="CU5" i="9"/>
  <c r="CW5" i="9"/>
  <c r="CY5" i="9"/>
  <c r="DA5" i="9"/>
  <c r="DC5" i="9"/>
  <c r="DE5" i="9"/>
  <c r="BH49" i="9"/>
  <c r="BH47" i="9"/>
  <c r="BH45" i="9"/>
  <c r="BH43" i="9"/>
  <c r="BH41" i="9"/>
  <c r="BH39" i="9"/>
  <c r="BH37" i="9"/>
  <c r="BH35" i="9"/>
  <c r="BH33" i="9"/>
  <c r="BH31" i="9"/>
  <c r="BH29" i="9"/>
  <c r="BH27" i="9"/>
  <c r="BH25" i="9"/>
  <c r="BH23" i="9"/>
  <c r="BH21" i="9"/>
  <c r="BH19" i="9"/>
  <c r="BH17" i="9"/>
  <c r="BH15" i="9"/>
  <c r="BH13" i="9"/>
  <c r="BH11" i="9"/>
  <c r="BH9" i="9"/>
  <c r="BH7" i="9"/>
  <c r="BH5" i="9"/>
  <c r="BH3" i="9"/>
  <c r="BI4" i="9"/>
  <c r="BK4" i="9"/>
  <c r="BM4" i="9"/>
  <c r="BO4" i="9"/>
  <c r="BQ4" i="9"/>
  <c r="BS4" i="9"/>
  <c r="BU4" i="9"/>
  <c r="BW4" i="9"/>
  <c r="BY4" i="9"/>
  <c r="CA4" i="9"/>
  <c r="CC4" i="9"/>
  <c r="CE4" i="9"/>
  <c r="CG4" i="9"/>
  <c r="CI4" i="9"/>
  <c r="CK4" i="9"/>
  <c r="CM4" i="9"/>
  <c r="CO4" i="9"/>
  <c r="CQ4" i="9"/>
  <c r="CS4" i="9"/>
  <c r="CU4" i="9"/>
  <c r="CW4" i="9"/>
  <c r="CY4" i="9"/>
  <c r="DA4" i="9"/>
  <c r="DC4" i="9"/>
  <c r="DE4" i="9"/>
  <c r="DD3" i="9"/>
  <c r="DB3" i="9"/>
  <c r="CZ3" i="9"/>
  <c r="CX3" i="9"/>
  <c r="CV3" i="9"/>
  <c r="CT3" i="9"/>
  <c r="CR3" i="9"/>
  <c r="CP3" i="9"/>
  <c r="CN3" i="9"/>
  <c r="CL3" i="9"/>
  <c r="CJ3" i="9"/>
  <c r="CH3" i="9"/>
  <c r="CF3" i="9"/>
  <c r="CD3" i="9"/>
  <c r="CB3" i="9"/>
  <c r="BZ3" i="9"/>
  <c r="BX3" i="9"/>
  <c r="BV3" i="9"/>
  <c r="BT3" i="9"/>
  <c r="BR3" i="9"/>
  <c r="BP3" i="9"/>
  <c r="BN3" i="9"/>
  <c r="BL3" i="9"/>
  <c r="BJ3" i="9"/>
  <c r="DE2" i="9"/>
  <c r="DC2" i="9"/>
  <c r="DA2" i="9"/>
  <c r="CY2" i="9"/>
  <c r="CW2" i="9"/>
  <c r="CU2" i="9"/>
  <c r="CS2" i="9"/>
  <c r="CQ2" i="9"/>
  <c r="CO2" i="9"/>
  <c r="CM2" i="9"/>
  <c r="CK2" i="9"/>
  <c r="CI2" i="9"/>
  <c r="CG2" i="9"/>
  <c r="CE2" i="9"/>
  <c r="CC2" i="9"/>
  <c r="CA2" i="9"/>
  <c r="BY2" i="9"/>
  <c r="BW2" i="9"/>
  <c r="BU2" i="9"/>
  <c r="BS2" i="9"/>
  <c r="BQ2" i="9"/>
  <c r="BO2" i="9"/>
  <c r="BM2" i="9"/>
  <c r="BK2" i="9"/>
  <c r="BI2" i="9"/>
  <c r="DD1" i="9"/>
  <c r="DB1" i="9"/>
  <c r="CZ1" i="9"/>
  <c r="CX1" i="9"/>
  <c r="CV1" i="9"/>
  <c r="CT1" i="9"/>
  <c r="CR1" i="9"/>
  <c r="CP1" i="9"/>
  <c r="CN1" i="9"/>
  <c r="CL1" i="9"/>
  <c r="CJ1" i="9"/>
  <c r="CH1" i="9"/>
  <c r="CF1" i="9"/>
  <c r="CD1" i="9"/>
  <c r="CB1" i="9"/>
  <c r="BZ1" i="9"/>
  <c r="BX1" i="9"/>
  <c r="BV1" i="9"/>
  <c r="BT1" i="9"/>
  <c r="BR1" i="9"/>
  <c r="BP1" i="9"/>
  <c r="BN1" i="9"/>
  <c r="BL1" i="9"/>
  <c r="BJ1" i="9"/>
  <c r="DD49" i="9"/>
  <c r="DB49" i="9"/>
  <c r="CZ49" i="9"/>
  <c r="CX49" i="9"/>
  <c r="CV49" i="9"/>
  <c r="CT49" i="9"/>
  <c r="CR49" i="9"/>
  <c r="CP49" i="9"/>
  <c r="CN49" i="9"/>
  <c r="CL49" i="9"/>
  <c r="CJ49" i="9"/>
  <c r="CH49" i="9"/>
  <c r="CF49" i="9"/>
  <c r="CD49" i="9"/>
  <c r="CB49" i="9"/>
  <c r="BZ49" i="9"/>
  <c r="BX49" i="9"/>
  <c r="BV49" i="9"/>
  <c r="BT49" i="9"/>
  <c r="BR49" i="9"/>
  <c r="BP49" i="9"/>
  <c r="BN49" i="9"/>
  <c r="BL49" i="9"/>
  <c r="BJ49" i="9"/>
  <c r="DE48" i="9"/>
  <c r="DC48" i="9"/>
  <c r="DA48" i="9"/>
  <c r="CY48" i="9"/>
  <c r="CW48" i="9"/>
  <c r="CU48" i="9"/>
  <c r="CS48" i="9"/>
  <c r="CQ48" i="9"/>
  <c r="CO48" i="9"/>
  <c r="CM48" i="9"/>
  <c r="CK48" i="9"/>
  <c r="CI48" i="9"/>
  <c r="CG48" i="9"/>
  <c r="CE48" i="9"/>
  <c r="CC48" i="9"/>
  <c r="CA48" i="9"/>
  <c r="BY48" i="9"/>
  <c r="BW48" i="9"/>
  <c r="BU48" i="9"/>
  <c r="BS48" i="9"/>
  <c r="BQ48" i="9"/>
  <c r="BO48" i="9"/>
  <c r="BM48" i="9"/>
  <c r="BK48" i="9"/>
  <c r="BI48" i="9"/>
  <c r="DD47" i="9"/>
  <c r="DB47" i="9"/>
  <c r="CZ47" i="9"/>
  <c r="CX47" i="9"/>
  <c r="CV47" i="9"/>
  <c r="CT47" i="9"/>
  <c r="CR47" i="9"/>
  <c r="CP47" i="9"/>
  <c r="CN47" i="9"/>
  <c r="CL47" i="9"/>
  <c r="CJ47" i="9"/>
  <c r="CH47" i="9"/>
  <c r="CF47" i="9"/>
  <c r="CD47" i="9"/>
  <c r="CB47" i="9"/>
  <c r="BZ47" i="9"/>
  <c r="BX47" i="9"/>
  <c r="BV47" i="9"/>
  <c r="BT47" i="9"/>
  <c r="BR47" i="9"/>
  <c r="BP47" i="9"/>
  <c r="BN47" i="9"/>
  <c r="BL47" i="9"/>
  <c r="BJ47" i="9"/>
  <c r="DE46" i="9"/>
  <c r="DC46" i="9"/>
  <c r="DA46" i="9"/>
  <c r="CY46" i="9"/>
  <c r="CW46" i="9"/>
  <c r="CU46" i="9"/>
  <c r="CS46" i="9"/>
  <c r="CQ46" i="9"/>
  <c r="CO46" i="9"/>
  <c r="CM46" i="9"/>
  <c r="CK46" i="9"/>
  <c r="CI46" i="9"/>
  <c r="CG46" i="9"/>
  <c r="CE46" i="9"/>
  <c r="CC46" i="9"/>
  <c r="CA46" i="9"/>
  <c r="BY46" i="9"/>
  <c r="BW46" i="9"/>
  <c r="BU46" i="9"/>
  <c r="BS46" i="9"/>
  <c r="BQ46" i="9"/>
  <c r="BO46" i="9"/>
  <c r="BM46" i="9"/>
  <c r="BK46" i="9"/>
  <c r="BI46" i="9"/>
  <c r="DD45" i="9"/>
  <c r="DB45" i="9"/>
  <c r="CZ45" i="9"/>
  <c r="CX45" i="9"/>
  <c r="CV45" i="9"/>
  <c r="CT45" i="9"/>
  <c r="CR45" i="9"/>
  <c r="CP45" i="9"/>
  <c r="CN45" i="9"/>
  <c r="CL45" i="9"/>
  <c r="CJ45" i="9"/>
  <c r="CH45" i="9"/>
  <c r="CF45" i="9"/>
  <c r="CD45" i="9"/>
  <c r="CB45" i="9"/>
  <c r="BZ45" i="9"/>
  <c r="BX45" i="9"/>
  <c r="BV45" i="9"/>
  <c r="BT45" i="9"/>
  <c r="BR45" i="9"/>
  <c r="BP45" i="9"/>
  <c r="BN45" i="9"/>
  <c r="BL45" i="9"/>
  <c r="BJ45" i="9"/>
  <c r="DE44" i="9"/>
  <c r="DC44" i="9"/>
  <c r="DA44" i="9"/>
  <c r="CY44" i="9"/>
  <c r="CW44" i="9"/>
  <c r="CU44" i="9"/>
  <c r="CS44" i="9"/>
  <c r="CQ44" i="9"/>
  <c r="CO44" i="9"/>
  <c r="CM44" i="9"/>
  <c r="CK44" i="9"/>
  <c r="CI44" i="9"/>
  <c r="CG44" i="9"/>
  <c r="CE44" i="9"/>
  <c r="CC44" i="9"/>
  <c r="CA44" i="9"/>
  <c r="BY44" i="9"/>
  <c r="BW44" i="9"/>
  <c r="BU44" i="9"/>
  <c r="BS44" i="9"/>
  <c r="BQ44" i="9"/>
  <c r="BO44" i="9"/>
  <c r="BM44" i="9"/>
  <c r="BK44" i="9"/>
  <c r="BI44" i="9"/>
  <c r="DD43" i="9"/>
  <c r="DB43" i="9"/>
  <c r="CZ43" i="9"/>
  <c r="CX43" i="9"/>
  <c r="CV43" i="9"/>
  <c r="CT43" i="9"/>
  <c r="CR43" i="9"/>
  <c r="CP43" i="9"/>
  <c r="CN43" i="9"/>
  <c r="CL43" i="9"/>
  <c r="CJ43" i="9"/>
  <c r="CH43" i="9"/>
  <c r="CF43" i="9"/>
  <c r="CD43" i="9"/>
  <c r="CB43" i="9"/>
  <c r="BZ43" i="9"/>
  <c r="BX43" i="9"/>
  <c r="BV43" i="9"/>
  <c r="BT43" i="9"/>
  <c r="BR43" i="9"/>
  <c r="BP43" i="9"/>
  <c r="BN43" i="9"/>
  <c r="BL43" i="9"/>
  <c r="BJ43" i="9"/>
  <c r="DE42" i="9"/>
  <c r="DC42" i="9"/>
  <c r="DA42" i="9"/>
  <c r="CY42" i="9"/>
  <c r="CW42" i="9"/>
  <c r="CU42" i="9"/>
  <c r="CS42" i="9"/>
  <c r="CQ42" i="9"/>
  <c r="CO42" i="9"/>
  <c r="CM42" i="9"/>
  <c r="CK42" i="9"/>
  <c r="CI42" i="9"/>
  <c r="CG42" i="9"/>
  <c r="CE42" i="9"/>
  <c r="CC42" i="9"/>
  <c r="CA42" i="9"/>
  <c r="BY42" i="9"/>
  <c r="BW42" i="9"/>
  <c r="BU42" i="9"/>
  <c r="BS42" i="9"/>
  <c r="BQ42" i="9"/>
  <c r="BO42" i="9"/>
  <c r="BM42" i="9"/>
  <c r="BK42" i="9"/>
  <c r="BI42" i="9"/>
  <c r="DD41" i="9"/>
  <c r="DB41" i="9"/>
  <c r="CZ41" i="9"/>
  <c r="CX41" i="9"/>
  <c r="CV41" i="9"/>
  <c r="CT41" i="9"/>
  <c r="CR41" i="9"/>
  <c r="CP41" i="9"/>
  <c r="CN41" i="9"/>
  <c r="CL41" i="9"/>
  <c r="CJ41" i="9"/>
  <c r="CH41" i="9"/>
  <c r="CF41" i="9"/>
  <c r="CD41" i="9"/>
  <c r="CB41" i="9"/>
  <c r="BZ41" i="9"/>
  <c r="BX41" i="9"/>
  <c r="BV41" i="9"/>
  <c r="BT41" i="9"/>
  <c r="BR41" i="9"/>
  <c r="BP41" i="9"/>
  <c r="BN41" i="9"/>
  <c r="BL41" i="9"/>
  <c r="BJ41" i="9"/>
  <c r="DE40" i="9"/>
  <c r="DC40" i="9"/>
  <c r="DA40" i="9"/>
  <c r="CY40" i="9"/>
  <c r="CW40" i="9"/>
  <c r="CU40" i="9"/>
  <c r="CS40" i="9"/>
  <c r="CQ40" i="9"/>
  <c r="CO40" i="9"/>
  <c r="CM40" i="9"/>
  <c r="CK40" i="9"/>
  <c r="CI40" i="9"/>
  <c r="CG40" i="9"/>
  <c r="CE40" i="9"/>
  <c r="CC40" i="9"/>
  <c r="CA40" i="9"/>
  <c r="BY40" i="9"/>
  <c r="BW40" i="9"/>
  <c r="BU40" i="9"/>
  <c r="BS40" i="9"/>
  <c r="BQ40" i="9"/>
  <c r="BO40" i="9"/>
  <c r="BM40" i="9"/>
  <c r="BK40" i="9"/>
  <c r="BI40" i="9"/>
  <c r="DD39" i="9"/>
  <c r="DB39" i="9"/>
  <c r="CZ39" i="9"/>
  <c r="CX39" i="9"/>
  <c r="CV39" i="9"/>
  <c r="CT39" i="9"/>
  <c r="CR39" i="9"/>
  <c r="CP39" i="9"/>
  <c r="CN39" i="9"/>
  <c r="CL39" i="9"/>
  <c r="CJ39" i="9"/>
  <c r="CH39" i="9"/>
  <c r="CF39" i="9"/>
  <c r="CD39" i="9"/>
  <c r="CB39" i="9"/>
  <c r="BZ39" i="9"/>
  <c r="BX39" i="9"/>
  <c r="BV39" i="9"/>
  <c r="BT39" i="9"/>
  <c r="BR39" i="9"/>
  <c r="BP39" i="9"/>
  <c r="BN39" i="9"/>
  <c r="BL39" i="9"/>
  <c r="BJ39" i="9"/>
  <c r="DE38" i="9"/>
  <c r="DC38" i="9"/>
  <c r="DA38" i="9"/>
  <c r="CY38" i="9"/>
  <c r="CW38" i="9"/>
  <c r="CU38" i="9"/>
  <c r="CS38" i="9"/>
  <c r="CQ38" i="9"/>
  <c r="CO38" i="9"/>
  <c r="CM38" i="9"/>
  <c r="CK38" i="9"/>
  <c r="CI38" i="9"/>
  <c r="CG38" i="9"/>
  <c r="CE38" i="9"/>
  <c r="CC38" i="9"/>
  <c r="CA38" i="9"/>
  <c r="BY38" i="9"/>
  <c r="BW38" i="9"/>
  <c r="BU38" i="9"/>
  <c r="BS38" i="9"/>
  <c r="BQ38" i="9"/>
  <c r="BO38" i="9"/>
  <c r="BM38" i="9"/>
  <c r="BK38" i="9"/>
  <c r="BI38" i="9"/>
  <c r="DD37" i="9"/>
  <c r="DB37" i="9"/>
  <c r="CZ37" i="9"/>
  <c r="CX37" i="9"/>
  <c r="CV37" i="9"/>
  <c r="CT37" i="9"/>
  <c r="CR37" i="9"/>
  <c r="CP37" i="9"/>
  <c r="CN37" i="9"/>
  <c r="CL37" i="9"/>
  <c r="CJ37" i="9"/>
  <c r="CH37" i="9"/>
  <c r="CF37" i="9"/>
  <c r="CD37" i="9"/>
  <c r="CB37" i="9"/>
  <c r="BZ37" i="9"/>
  <c r="BX37" i="9"/>
  <c r="BV37" i="9"/>
  <c r="BT37" i="9"/>
  <c r="BR37" i="9"/>
  <c r="BP37" i="9"/>
  <c r="BN37" i="9"/>
  <c r="BL37" i="9"/>
  <c r="BJ37" i="9"/>
  <c r="DE36" i="9"/>
  <c r="DC36" i="9"/>
  <c r="DA36" i="9"/>
  <c r="CY36" i="9"/>
  <c r="CW36" i="9"/>
  <c r="CU36" i="9"/>
  <c r="CS36" i="9"/>
  <c r="CQ36" i="9"/>
  <c r="CO36" i="9"/>
  <c r="CM36" i="9"/>
  <c r="CK36" i="9"/>
  <c r="CI36" i="9"/>
  <c r="CG36" i="9"/>
  <c r="CE36" i="9"/>
  <c r="CC36" i="9"/>
  <c r="CA36" i="9"/>
  <c r="BY36" i="9"/>
  <c r="BW36" i="9"/>
  <c r="BU36" i="9"/>
  <c r="BS36" i="9"/>
  <c r="BQ36" i="9"/>
  <c r="BO36" i="9"/>
  <c r="BM36" i="9"/>
  <c r="BK36" i="9"/>
  <c r="BI36" i="9"/>
  <c r="DD35" i="9"/>
  <c r="DB35" i="9"/>
  <c r="CZ35" i="9"/>
  <c r="CX35" i="9"/>
  <c r="CV35" i="9"/>
  <c r="CT35" i="9"/>
  <c r="CR35" i="9"/>
  <c r="CP35" i="9"/>
  <c r="CN35" i="9"/>
  <c r="CL35" i="9"/>
  <c r="CJ35" i="9"/>
  <c r="CH35" i="9"/>
  <c r="CF35" i="9"/>
  <c r="CD35" i="9"/>
  <c r="CB35" i="9"/>
  <c r="BZ35" i="9"/>
  <c r="BX35" i="9"/>
  <c r="BV35" i="9"/>
  <c r="BT35" i="9"/>
  <c r="BR35" i="9"/>
  <c r="BP35" i="9"/>
  <c r="BN35" i="9"/>
  <c r="BL35" i="9"/>
  <c r="BJ35" i="9"/>
  <c r="DE34" i="9"/>
  <c r="DC34" i="9"/>
  <c r="DA34" i="9"/>
  <c r="CY34" i="9"/>
  <c r="CW34" i="9"/>
  <c r="CU34" i="9"/>
  <c r="CS34" i="9"/>
  <c r="CQ34" i="9"/>
  <c r="CO34" i="9"/>
  <c r="CM34" i="9"/>
  <c r="CK34" i="9"/>
  <c r="CI34" i="9"/>
  <c r="CG34" i="9"/>
  <c r="CE34" i="9"/>
  <c r="CC34" i="9"/>
  <c r="CA34" i="9"/>
  <c r="BY34" i="9"/>
  <c r="BW34" i="9"/>
  <c r="BU34" i="9"/>
  <c r="BS34" i="9"/>
  <c r="BQ34" i="9"/>
  <c r="BO34" i="9"/>
  <c r="BM34" i="9"/>
  <c r="BK34" i="9"/>
  <c r="BI34" i="9"/>
  <c r="DD33" i="9"/>
  <c r="DB33" i="9"/>
  <c r="CZ33" i="9"/>
  <c r="CX33" i="9"/>
  <c r="CV33" i="9"/>
  <c r="CT33" i="9"/>
  <c r="CR33" i="9"/>
  <c r="CP33" i="9"/>
  <c r="CN33" i="9"/>
  <c r="CL33" i="9"/>
  <c r="CJ33" i="9"/>
  <c r="CH33" i="9"/>
  <c r="CF33" i="9"/>
  <c r="CD33" i="9"/>
  <c r="CB33" i="9"/>
  <c r="BZ33" i="9"/>
  <c r="BX33" i="9"/>
  <c r="BV33" i="9"/>
  <c r="BT33" i="9"/>
  <c r="BR33" i="9"/>
  <c r="BP33" i="9"/>
  <c r="BN33" i="9"/>
  <c r="BL33" i="9"/>
  <c r="BJ33" i="9"/>
  <c r="DE32" i="9"/>
  <c r="DC32" i="9"/>
  <c r="DA32" i="9"/>
  <c r="CY32" i="9"/>
  <c r="CW32" i="9"/>
  <c r="CU32" i="9"/>
  <c r="CS32" i="9"/>
  <c r="CQ32" i="9"/>
  <c r="CO32" i="9"/>
  <c r="CM32" i="9"/>
  <c r="CK32" i="9"/>
  <c r="CI32" i="9"/>
  <c r="CG32" i="9"/>
  <c r="CE32" i="9"/>
  <c r="CC32" i="9"/>
  <c r="CA32" i="9"/>
  <c r="BY32" i="9"/>
  <c r="BW32" i="9"/>
  <c r="BU32" i="9"/>
  <c r="BS32" i="9"/>
  <c r="BQ32" i="9"/>
  <c r="BO32" i="9"/>
  <c r="BM32" i="9"/>
  <c r="BK32" i="9"/>
  <c r="BI32" i="9"/>
  <c r="DD31" i="9"/>
  <c r="DB31" i="9"/>
  <c r="CZ31" i="9"/>
  <c r="CX31" i="9"/>
  <c r="CV31" i="9"/>
  <c r="CT31" i="9"/>
  <c r="CR31" i="9"/>
  <c r="CP31" i="9"/>
  <c r="CN31" i="9"/>
  <c r="CL31" i="9"/>
  <c r="CJ31" i="9"/>
  <c r="CH31" i="9"/>
  <c r="CF31" i="9"/>
  <c r="CD31" i="9"/>
  <c r="CB31" i="9"/>
  <c r="BZ31" i="9"/>
  <c r="BX31" i="9"/>
  <c r="BV31" i="9"/>
  <c r="BT31" i="9"/>
  <c r="BR31" i="9"/>
  <c r="BP31" i="9"/>
  <c r="BN31" i="9"/>
  <c r="BL31" i="9"/>
  <c r="BJ31" i="9"/>
  <c r="DE30" i="9"/>
  <c r="DC30" i="9"/>
  <c r="DA30" i="9"/>
  <c r="CY30" i="9"/>
  <c r="CW30" i="9"/>
  <c r="CU30" i="9"/>
  <c r="CS30" i="9"/>
  <c r="BJ30" i="9"/>
  <c r="BL30" i="9"/>
  <c r="BN30" i="9"/>
  <c r="BP30" i="9"/>
  <c r="BR30" i="9"/>
  <c r="BT30" i="9"/>
  <c r="BV30" i="9"/>
  <c r="BX30" i="9"/>
  <c r="BZ30" i="9"/>
  <c r="CB30" i="9"/>
  <c r="CD30" i="9"/>
  <c r="CF30" i="9"/>
  <c r="CH30" i="9"/>
  <c r="CJ30" i="9"/>
  <c r="CL30" i="9"/>
  <c r="CN30" i="9"/>
  <c r="CP30" i="9"/>
  <c r="BI30" i="9"/>
  <c r="BK30" i="9"/>
  <c r="BM30" i="9"/>
  <c r="BO30" i="9"/>
  <c r="BQ30" i="9"/>
  <c r="BS30" i="9"/>
  <c r="BU30" i="9"/>
  <c r="BW30" i="9"/>
  <c r="BY30" i="9"/>
  <c r="CA30" i="9"/>
  <c r="CC30" i="9"/>
  <c r="CE30" i="9"/>
  <c r="CG30" i="9"/>
  <c r="CI30" i="9"/>
  <c r="CK30" i="9"/>
  <c r="CM30" i="9"/>
  <c r="CO30" i="9"/>
  <c r="BJ28" i="9"/>
  <c r="BL28" i="9"/>
  <c r="BN28" i="9"/>
  <c r="BP28" i="9"/>
  <c r="BR28" i="9"/>
  <c r="BT28" i="9"/>
  <c r="BV28" i="9"/>
  <c r="BX28" i="9"/>
  <c r="BZ28" i="9"/>
  <c r="CB28" i="9"/>
  <c r="CD28" i="9"/>
  <c r="CF28" i="9"/>
  <c r="CH28" i="9"/>
  <c r="CJ28" i="9"/>
  <c r="CL28" i="9"/>
  <c r="CN28" i="9"/>
  <c r="CP28" i="9"/>
  <c r="CR28" i="9"/>
  <c r="CT28" i="9"/>
  <c r="CV28" i="9"/>
  <c r="CX28" i="9"/>
  <c r="CZ28" i="9"/>
  <c r="DB28" i="9"/>
  <c r="DD28" i="9"/>
  <c r="BI28" i="9"/>
  <c r="BK28" i="9"/>
  <c r="BM28" i="9"/>
  <c r="BO28" i="9"/>
  <c r="BQ28" i="9"/>
  <c r="BS28" i="9"/>
  <c r="BU28" i="9"/>
  <c r="BW28" i="9"/>
  <c r="BY28" i="9"/>
  <c r="CA28" i="9"/>
  <c r="CC28" i="9"/>
  <c r="CE28" i="9"/>
  <c r="CG28" i="9"/>
  <c r="CI28" i="9"/>
  <c r="CK28" i="9"/>
  <c r="CM28" i="9"/>
  <c r="CO28" i="9"/>
  <c r="CQ28" i="9"/>
  <c r="CS28" i="9"/>
  <c r="CU28" i="9"/>
  <c r="CW28" i="9"/>
  <c r="CY28" i="9"/>
  <c r="DA28" i="9"/>
  <c r="DC28" i="9"/>
  <c r="DE28" i="9"/>
  <c r="BJ26" i="9"/>
  <c r="BL26" i="9"/>
  <c r="BN26" i="9"/>
  <c r="BP26" i="9"/>
  <c r="BR26" i="9"/>
  <c r="BT26" i="9"/>
  <c r="BV26" i="9"/>
  <c r="BX26" i="9"/>
  <c r="BZ26" i="9"/>
  <c r="CB26" i="9"/>
  <c r="CD26" i="9"/>
  <c r="CF26" i="9"/>
  <c r="CH26" i="9"/>
  <c r="CJ26" i="9"/>
  <c r="CL26" i="9"/>
  <c r="CN26" i="9"/>
  <c r="CP26" i="9"/>
  <c r="CR26" i="9"/>
  <c r="CT26" i="9"/>
  <c r="CV26" i="9"/>
  <c r="CX26" i="9"/>
  <c r="CZ26" i="9"/>
  <c r="DB26" i="9"/>
  <c r="DD26" i="9"/>
  <c r="BI26" i="9"/>
  <c r="BK26" i="9"/>
  <c r="BM26" i="9"/>
  <c r="BO26" i="9"/>
  <c r="BQ26" i="9"/>
  <c r="BS26" i="9"/>
  <c r="BU26" i="9"/>
  <c r="BW26" i="9"/>
  <c r="BY26" i="9"/>
  <c r="CA26" i="9"/>
  <c r="CC26" i="9"/>
  <c r="CE26" i="9"/>
  <c r="CG26" i="9"/>
  <c r="CI26" i="9"/>
  <c r="CK26" i="9"/>
  <c r="CM26" i="9"/>
  <c r="CO26" i="9"/>
  <c r="CQ26" i="9"/>
  <c r="CS26" i="9"/>
  <c r="CU26" i="9"/>
  <c r="CW26" i="9"/>
  <c r="CY26" i="9"/>
  <c r="DA26" i="9"/>
  <c r="DC26" i="9"/>
  <c r="DE26" i="9"/>
  <c r="BJ24" i="9"/>
  <c r="BL24" i="9"/>
  <c r="BN24" i="9"/>
  <c r="BP24" i="9"/>
  <c r="BR24" i="9"/>
  <c r="BT24" i="9"/>
  <c r="BV24" i="9"/>
  <c r="BX24" i="9"/>
  <c r="BZ24" i="9"/>
  <c r="CB24" i="9"/>
  <c r="CD24" i="9"/>
  <c r="CF24" i="9"/>
  <c r="CH24" i="9"/>
  <c r="CJ24" i="9"/>
  <c r="CL24" i="9"/>
  <c r="CN24" i="9"/>
  <c r="CP24" i="9"/>
  <c r="CR24" i="9"/>
  <c r="CT24" i="9"/>
  <c r="CV24" i="9"/>
  <c r="CX24" i="9"/>
  <c r="CZ24" i="9"/>
  <c r="DB24" i="9"/>
  <c r="DD24" i="9"/>
  <c r="BI24" i="9"/>
  <c r="BK24" i="9"/>
  <c r="BM24" i="9"/>
  <c r="BO24" i="9"/>
  <c r="BQ24" i="9"/>
  <c r="BS24" i="9"/>
  <c r="BU24" i="9"/>
  <c r="BW24" i="9"/>
  <c r="BY24" i="9"/>
  <c r="CA24" i="9"/>
  <c r="CC24" i="9"/>
  <c r="CE24" i="9"/>
  <c r="CG24" i="9"/>
  <c r="CI24" i="9"/>
  <c r="CK24" i="9"/>
  <c r="CM24" i="9"/>
  <c r="CO24" i="9"/>
  <c r="CQ24" i="9"/>
  <c r="CS24" i="9"/>
  <c r="CU24" i="9"/>
  <c r="CW24" i="9"/>
  <c r="CY24" i="9"/>
  <c r="DA24" i="9"/>
  <c r="DC24" i="9"/>
  <c r="DE24" i="9"/>
  <c r="BJ22" i="9"/>
  <c r="BL22" i="9"/>
  <c r="BN22" i="9"/>
  <c r="BP22" i="9"/>
  <c r="BR22" i="9"/>
  <c r="BT22" i="9"/>
  <c r="BV22" i="9"/>
  <c r="BX22" i="9"/>
  <c r="BZ22" i="9"/>
  <c r="CB22" i="9"/>
  <c r="CD22" i="9"/>
  <c r="CF22" i="9"/>
  <c r="CH22" i="9"/>
  <c r="CJ22" i="9"/>
  <c r="CL22" i="9"/>
  <c r="CN22" i="9"/>
  <c r="CP22" i="9"/>
  <c r="CR22" i="9"/>
  <c r="CT22" i="9"/>
  <c r="CV22" i="9"/>
  <c r="CX22" i="9"/>
  <c r="CZ22" i="9"/>
  <c r="DB22" i="9"/>
  <c r="DD22" i="9"/>
  <c r="BI22" i="9"/>
  <c r="BK22" i="9"/>
  <c r="BM22" i="9"/>
  <c r="BO22" i="9"/>
  <c r="BQ22" i="9"/>
  <c r="BS22" i="9"/>
  <c r="BU22" i="9"/>
  <c r="BW22" i="9"/>
  <c r="BY22" i="9"/>
  <c r="CA22" i="9"/>
  <c r="CC22" i="9"/>
  <c r="CE22" i="9"/>
  <c r="CG22" i="9"/>
  <c r="CI22" i="9"/>
  <c r="CK22" i="9"/>
  <c r="CM22" i="9"/>
  <c r="CO22" i="9"/>
  <c r="CQ22" i="9"/>
  <c r="CS22" i="9"/>
  <c r="CU22" i="9"/>
  <c r="CW22" i="9"/>
  <c r="CY22" i="9"/>
  <c r="DA22" i="9"/>
  <c r="DC22" i="9"/>
  <c r="DE22" i="9"/>
  <c r="BJ20" i="9"/>
  <c r="BL20" i="9"/>
  <c r="BN20" i="9"/>
  <c r="BP20" i="9"/>
  <c r="BR20" i="9"/>
  <c r="BT20" i="9"/>
  <c r="BV20" i="9"/>
  <c r="BX20" i="9"/>
  <c r="BZ20" i="9"/>
  <c r="CB20" i="9"/>
  <c r="CD20" i="9"/>
  <c r="CF20" i="9"/>
  <c r="CH20" i="9"/>
  <c r="CJ20" i="9"/>
  <c r="CL20" i="9"/>
  <c r="CN20" i="9"/>
  <c r="CP20" i="9"/>
  <c r="CR20" i="9"/>
  <c r="CT20" i="9"/>
  <c r="CV20" i="9"/>
  <c r="CX20" i="9"/>
  <c r="CZ20" i="9"/>
  <c r="DB20" i="9"/>
  <c r="DD20" i="9"/>
  <c r="BI20" i="9"/>
  <c r="BK20" i="9"/>
  <c r="BM20" i="9"/>
  <c r="BO20" i="9"/>
  <c r="BQ20" i="9"/>
  <c r="BS20" i="9"/>
  <c r="BU20" i="9"/>
  <c r="BW20" i="9"/>
  <c r="BY20" i="9"/>
  <c r="CA20" i="9"/>
  <c r="CC20" i="9"/>
  <c r="CE20" i="9"/>
  <c r="CG20" i="9"/>
  <c r="CI20" i="9"/>
  <c r="CK20" i="9"/>
  <c r="CM20" i="9"/>
  <c r="CO20" i="9"/>
  <c r="CQ20" i="9"/>
  <c r="CS20" i="9"/>
  <c r="CU20" i="9"/>
  <c r="CW20" i="9"/>
  <c r="CY20" i="9"/>
  <c r="DA20" i="9"/>
  <c r="DC20" i="9"/>
  <c r="DE20" i="9"/>
  <c r="BJ18" i="9"/>
  <c r="BL18" i="9"/>
  <c r="BN18" i="9"/>
  <c r="BP18" i="9"/>
  <c r="BR18" i="9"/>
  <c r="BT18" i="9"/>
  <c r="BV18" i="9"/>
  <c r="BX18" i="9"/>
  <c r="BZ18" i="9"/>
  <c r="CB18" i="9"/>
  <c r="CD18" i="9"/>
  <c r="CF18" i="9"/>
  <c r="CH18" i="9"/>
  <c r="CJ18" i="9"/>
  <c r="CL18" i="9"/>
  <c r="CN18" i="9"/>
  <c r="CP18" i="9"/>
  <c r="CR18" i="9"/>
  <c r="CT18" i="9"/>
  <c r="CV18" i="9"/>
  <c r="CX18" i="9"/>
  <c r="CZ18" i="9"/>
  <c r="DB18" i="9"/>
  <c r="DD18" i="9"/>
  <c r="BI18" i="9"/>
  <c r="BK18" i="9"/>
  <c r="BM18" i="9"/>
  <c r="BO18" i="9"/>
  <c r="BQ18" i="9"/>
  <c r="BS18" i="9"/>
  <c r="BU18" i="9"/>
  <c r="BW18" i="9"/>
  <c r="BY18" i="9"/>
  <c r="CA18" i="9"/>
  <c r="CC18" i="9"/>
  <c r="CE18" i="9"/>
  <c r="CG18" i="9"/>
  <c r="CI18" i="9"/>
  <c r="CK18" i="9"/>
  <c r="CM18" i="9"/>
  <c r="CO18" i="9"/>
  <c r="CQ18" i="9"/>
  <c r="CS18" i="9"/>
  <c r="CU18" i="9"/>
  <c r="CW18" i="9"/>
  <c r="CY18" i="9"/>
  <c r="DA18" i="9"/>
  <c r="DC18" i="9"/>
  <c r="DE18" i="9"/>
  <c r="BJ16" i="9"/>
  <c r="BL16" i="9"/>
  <c r="BN16" i="9"/>
  <c r="BP16" i="9"/>
  <c r="BR16" i="9"/>
  <c r="BT16" i="9"/>
  <c r="BV16" i="9"/>
  <c r="BX16" i="9"/>
  <c r="BZ16" i="9"/>
  <c r="CB16" i="9"/>
  <c r="CD16" i="9"/>
  <c r="CF16" i="9"/>
  <c r="CH16" i="9"/>
  <c r="CJ16" i="9"/>
  <c r="CL16" i="9"/>
  <c r="CN16" i="9"/>
  <c r="CP16" i="9"/>
  <c r="CR16" i="9"/>
  <c r="CT16" i="9"/>
  <c r="CV16" i="9"/>
  <c r="CX16" i="9"/>
  <c r="CZ16" i="9"/>
  <c r="DB16" i="9"/>
  <c r="DD16" i="9"/>
  <c r="BI16" i="9"/>
  <c r="BK16" i="9"/>
  <c r="BM16" i="9"/>
  <c r="BO16" i="9"/>
  <c r="BQ16" i="9"/>
  <c r="BS16" i="9"/>
  <c r="BU16" i="9"/>
  <c r="BW16" i="9"/>
  <c r="BY16" i="9"/>
  <c r="CA16" i="9"/>
  <c r="CC16" i="9"/>
  <c r="CE16" i="9"/>
  <c r="CG16" i="9"/>
  <c r="CI16" i="9"/>
  <c r="CK16" i="9"/>
  <c r="CM16" i="9"/>
  <c r="CO16" i="9"/>
  <c r="CQ16" i="9"/>
  <c r="CS16" i="9"/>
  <c r="CU16" i="9"/>
  <c r="CW16" i="9"/>
  <c r="CY16" i="9"/>
  <c r="DA16" i="9"/>
  <c r="DC16" i="9"/>
  <c r="DE16" i="9"/>
  <c r="BJ14" i="9"/>
  <c r="BL14" i="9"/>
  <c r="BN14" i="9"/>
  <c r="BP14" i="9"/>
  <c r="BR14" i="9"/>
  <c r="BT14" i="9"/>
  <c r="BV14" i="9"/>
  <c r="BX14" i="9"/>
  <c r="BZ14" i="9"/>
  <c r="CB14" i="9"/>
  <c r="CD14" i="9"/>
  <c r="CF14" i="9"/>
  <c r="CH14" i="9"/>
  <c r="CJ14" i="9"/>
  <c r="CL14" i="9"/>
  <c r="CN14" i="9"/>
  <c r="CP14" i="9"/>
  <c r="CR14" i="9"/>
  <c r="CT14" i="9"/>
  <c r="CV14" i="9"/>
  <c r="CX14" i="9"/>
  <c r="CZ14" i="9"/>
  <c r="DB14" i="9"/>
  <c r="DD14" i="9"/>
  <c r="BI14" i="9"/>
  <c r="BK14" i="9"/>
  <c r="BM14" i="9"/>
  <c r="BO14" i="9"/>
  <c r="BQ14" i="9"/>
  <c r="BS14" i="9"/>
  <c r="BU14" i="9"/>
  <c r="BW14" i="9"/>
  <c r="BY14" i="9"/>
  <c r="CA14" i="9"/>
  <c r="CC14" i="9"/>
  <c r="CE14" i="9"/>
  <c r="CG14" i="9"/>
  <c r="CI14" i="9"/>
  <c r="CK14" i="9"/>
  <c r="CM14" i="9"/>
  <c r="CO14" i="9"/>
  <c r="CQ14" i="9"/>
  <c r="CS14" i="9"/>
  <c r="CU14" i="9"/>
  <c r="CW14" i="9"/>
  <c r="CY14" i="9"/>
  <c r="DA14" i="9"/>
  <c r="DC14" i="9"/>
  <c r="DE14" i="9"/>
  <c r="BJ12" i="9"/>
  <c r="BL12" i="9"/>
  <c r="BN12" i="9"/>
  <c r="BP12" i="9"/>
  <c r="BR12" i="9"/>
  <c r="BT12" i="9"/>
  <c r="BV12" i="9"/>
  <c r="BX12" i="9"/>
  <c r="BZ12" i="9"/>
  <c r="CB12" i="9"/>
  <c r="CD12" i="9"/>
  <c r="CF12" i="9"/>
  <c r="CH12" i="9"/>
  <c r="CJ12" i="9"/>
  <c r="CL12" i="9"/>
  <c r="CN12" i="9"/>
  <c r="CP12" i="9"/>
  <c r="CR12" i="9"/>
  <c r="CT12" i="9"/>
  <c r="CV12" i="9"/>
  <c r="CX12" i="9"/>
  <c r="CZ12" i="9"/>
  <c r="DB12" i="9"/>
  <c r="DD12" i="9"/>
  <c r="BI12" i="9"/>
  <c r="BK12" i="9"/>
  <c r="BM12" i="9"/>
  <c r="BO12" i="9"/>
  <c r="BQ12" i="9"/>
  <c r="BS12" i="9"/>
  <c r="BU12" i="9"/>
  <c r="BW12" i="9"/>
  <c r="BY12" i="9"/>
  <c r="CA12" i="9"/>
  <c r="CC12" i="9"/>
  <c r="CE12" i="9"/>
  <c r="CG12" i="9"/>
  <c r="CI12" i="9"/>
  <c r="CK12" i="9"/>
  <c r="CM12" i="9"/>
  <c r="CO12" i="9"/>
  <c r="CQ12" i="9"/>
  <c r="CS12" i="9"/>
  <c r="CU12" i="9"/>
  <c r="CW12" i="9"/>
  <c r="CY12" i="9"/>
  <c r="DA12" i="9"/>
  <c r="DC12" i="9"/>
  <c r="DE12" i="9"/>
  <c r="BJ10" i="9"/>
  <c r="BL10" i="9"/>
  <c r="BN10" i="9"/>
  <c r="BP10" i="9"/>
  <c r="BR10" i="9"/>
  <c r="BT10" i="9"/>
  <c r="BV10" i="9"/>
  <c r="BX10" i="9"/>
  <c r="BZ10" i="9"/>
  <c r="CB10" i="9"/>
  <c r="CD10" i="9"/>
  <c r="CF10" i="9"/>
  <c r="CH10" i="9"/>
  <c r="CJ10" i="9"/>
  <c r="CL10" i="9"/>
  <c r="CN10" i="9"/>
  <c r="CP10" i="9"/>
  <c r="CR10" i="9"/>
  <c r="CT10" i="9"/>
  <c r="CV10" i="9"/>
  <c r="CX10" i="9"/>
  <c r="CZ10" i="9"/>
  <c r="DB10" i="9"/>
  <c r="DD10" i="9"/>
  <c r="BI10" i="9"/>
  <c r="BK10" i="9"/>
  <c r="BM10" i="9"/>
  <c r="BO10" i="9"/>
  <c r="BQ10" i="9"/>
  <c r="BS10" i="9"/>
  <c r="BU10" i="9"/>
  <c r="BW10" i="9"/>
  <c r="BY10" i="9"/>
  <c r="CA10" i="9"/>
  <c r="CC10" i="9"/>
  <c r="CE10" i="9"/>
  <c r="CG10" i="9"/>
  <c r="CI10" i="9"/>
  <c r="CK10" i="9"/>
  <c r="CM10" i="9"/>
  <c r="CO10" i="9"/>
  <c r="CQ10" i="9"/>
  <c r="CS10" i="9"/>
  <c r="CU10" i="9"/>
  <c r="CW10" i="9"/>
  <c r="CY10" i="9"/>
  <c r="DA10" i="9"/>
  <c r="DC10" i="9"/>
  <c r="DE10" i="9"/>
  <c r="BI8" i="9"/>
  <c r="BK8" i="9"/>
  <c r="BM8" i="9"/>
  <c r="BO8" i="9"/>
  <c r="BQ8" i="9"/>
  <c r="BS8" i="9"/>
  <c r="BU8" i="9"/>
  <c r="BW8" i="9"/>
  <c r="BY8" i="9"/>
  <c r="CA8" i="9"/>
  <c r="CC8" i="9"/>
  <c r="CE8" i="9"/>
  <c r="CG8" i="9"/>
  <c r="CI8" i="9"/>
  <c r="CK8" i="9"/>
  <c r="CM8" i="9"/>
  <c r="CO8" i="9"/>
  <c r="CQ8" i="9"/>
  <c r="CS8" i="9"/>
  <c r="CU8" i="9"/>
  <c r="CW8" i="9"/>
  <c r="CY8" i="9"/>
  <c r="DA8" i="9"/>
  <c r="DC8" i="9"/>
  <c r="DE8" i="9"/>
  <c r="BJ8" i="9"/>
  <c r="BL8" i="9"/>
  <c r="BN8" i="9"/>
  <c r="BP8" i="9"/>
  <c r="BR8" i="9"/>
  <c r="BT8" i="9"/>
  <c r="BV8" i="9"/>
  <c r="BX8" i="9"/>
  <c r="BZ8" i="9"/>
  <c r="CB8" i="9"/>
  <c r="CD8" i="9"/>
  <c r="CF8" i="9"/>
  <c r="CH8" i="9"/>
  <c r="CJ8" i="9"/>
  <c r="CL8" i="9"/>
  <c r="CN8" i="9"/>
  <c r="CP8" i="9"/>
  <c r="CR8" i="9"/>
  <c r="CT8" i="9"/>
  <c r="CV8" i="9"/>
  <c r="CX8" i="9"/>
  <c r="CZ8" i="9"/>
  <c r="DB8" i="9"/>
  <c r="DD8" i="9"/>
  <c r="BI6" i="9"/>
  <c r="BK6" i="9"/>
  <c r="BM6" i="9"/>
  <c r="BO6" i="9"/>
  <c r="BQ6" i="9"/>
  <c r="BS6" i="9"/>
  <c r="BU6" i="9"/>
  <c r="BW6" i="9"/>
  <c r="BY6" i="9"/>
  <c r="CA6" i="9"/>
  <c r="CC6" i="9"/>
  <c r="CE6" i="9"/>
  <c r="CG6" i="9"/>
  <c r="CI6" i="9"/>
  <c r="CK6" i="9"/>
  <c r="CM6" i="9"/>
  <c r="CO6" i="9"/>
  <c r="CQ6" i="9"/>
  <c r="CS6" i="9"/>
  <c r="CU6" i="9"/>
  <c r="CW6" i="9"/>
  <c r="CY6" i="9"/>
  <c r="DA6" i="9"/>
  <c r="DC6" i="9"/>
  <c r="DE6" i="9"/>
  <c r="BJ6" i="9"/>
  <c r="BL6" i="9"/>
  <c r="BN6" i="9"/>
  <c r="BP6" i="9"/>
  <c r="BR6" i="9"/>
  <c r="BT6" i="9"/>
  <c r="BV6" i="9"/>
  <c r="BX6" i="9"/>
  <c r="BZ6" i="9"/>
  <c r="CB6" i="9"/>
  <c r="CD6" i="9"/>
  <c r="CF6" i="9"/>
  <c r="CH6" i="9"/>
  <c r="CJ6" i="9"/>
  <c r="CL6" i="9"/>
  <c r="CN6" i="9"/>
  <c r="CP6" i="9"/>
  <c r="CR6" i="9"/>
  <c r="CT6" i="9"/>
  <c r="CV6" i="9"/>
  <c r="CX6" i="9"/>
  <c r="CZ6" i="9"/>
  <c r="DB6" i="9"/>
  <c r="DD6" i="9"/>
  <c r="BH1" i="9"/>
  <c r="BH48" i="9"/>
  <c r="BH46" i="9"/>
  <c r="BH44" i="9"/>
  <c r="BH42" i="9"/>
  <c r="BH40" i="9"/>
  <c r="BH38" i="9"/>
  <c r="BH36" i="9"/>
  <c r="BH34" i="9"/>
  <c r="BH32" i="9"/>
  <c r="BH30" i="9"/>
  <c r="BH28" i="9"/>
  <c r="BH26" i="9"/>
  <c r="BH24" i="9"/>
  <c r="BH22" i="9"/>
  <c r="BH20" i="9"/>
  <c r="BH18" i="9"/>
  <c r="BH16" i="9"/>
  <c r="BH14" i="9"/>
  <c r="BH12" i="9"/>
  <c r="BH10" i="9"/>
  <c r="BH8" i="9"/>
  <c r="BH6" i="9"/>
  <c r="BH4" i="9"/>
  <c r="BH2" i="9"/>
  <c r="BJ4" i="9"/>
  <c r="BL4" i="9"/>
  <c r="BN4" i="9"/>
  <c r="BP4" i="9"/>
  <c r="BR4" i="9"/>
  <c r="BT4" i="9"/>
  <c r="BV4" i="9"/>
  <c r="BX4" i="9"/>
  <c r="BZ4" i="9"/>
  <c r="CB4" i="9"/>
  <c r="CD4" i="9"/>
  <c r="CF4" i="9"/>
  <c r="CH4" i="9"/>
  <c r="CJ4" i="9"/>
  <c r="CL4" i="9"/>
  <c r="CN4" i="9"/>
  <c r="CP4" i="9"/>
  <c r="CR4" i="9"/>
  <c r="CT4" i="9"/>
  <c r="CV4" i="9"/>
  <c r="CX4" i="9"/>
  <c r="CZ4" i="9"/>
  <c r="DB4" i="9"/>
  <c r="DE3" i="9"/>
  <c r="DC3" i="9"/>
  <c r="DA3" i="9"/>
  <c r="CY3" i="9"/>
  <c r="CW3" i="9"/>
  <c r="CU3" i="9"/>
  <c r="CS3" i="9"/>
  <c r="CQ3" i="9"/>
  <c r="CO3" i="9"/>
  <c r="CM3" i="9"/>
  <c r="CK3" i="9"/>
  <c r="CI3" i="9"/>
  <c r="CG3" i="9"/>
  <c r="CE3" i="9"/>
  <c r="CC3" i="9"/>
  <c r="CA3" i="9"/>
  <c r="BY3" i="9"/>
  <c r="BW3" i="9"/>
  <c r="BU3" i="9"/>
  <c r="BS3" i="9"/>
  <c r="BQ3" i="9"/>
  <c r="BO3" i="9"/>
  <c r="BM3" i="9"/>
  <c r="BK3" i="9"/>
  <c r="DD2" i="9"/>
  <c r="DB2" i="9"/>
  <c r="CZ2" i="9"/>
  <c r="CX2" i="9"/>
  <c r="CV2" i="9"/>
  <c r="CT2" i="9"/>
  <c r="CR2" i="9"/>
  <c r="CP2" i="9"/>
  <c r="CN2" i="9"/>
  <c r="CL2" i="9"/>
  <c r="CJ2" i="9"/>
  <c r="CH2" i="9"/>
  <c r="CF2" i="9"/>
  <c r="CD2" i="9"/>
  <c r="CB2" i="9"/>
  <c r="BZ2" i="9"/>
  <c r="BX2" i="9"/>
  <c r="BV2" i="9"/>
  <c r="BT2" i="9"/>
  <c r="BR2" i="9"/>
  <c r="BP2" i="9"/>
  <c r="BN2" i="9"/>
  <c r="BL2" i="9"/>
  <c r="DE1" i="9"/>
  <c r="DC1" i="9"/>
  <c r="DA1" i="9"/>
  <c r="CY1" i="9"/>
  <c r="CW1" i="9"/>
  <c r="CU1" i="9"/>
  <c r="CS1" i="9"/>
  <c r="CQ1" i="9"/>
  <c r="CO1" i="9"/>
  <c r="CM1" i="9"/>
  <c r="CK1" i="9"/>
  <c r="CI1" i="9"/>
  <c r="CG1" i="9"/>
  <c r="CE1" i="9"/>
  <c r="CC1" i="9"/>
  <c r="CA1" i="9"/>
  <c r="BY1" i="9"/>
  <c r="BW1" i="9"/>
  <c r="BU1" i="9"/>
  <c r="BS1" i="9"/>
  <c r="BQ1" i="9"/>
  <c r="BO1" i="9"/>
  <c r="BM1" i="9"/>
  <c r="BK1" i="9"/>
  <c r="DE49" i="9"/>
  <c r="DC49" i="9"/>
  <c r="DA49" i="9"/>
  <c r="CY49" i="9"/>
  <c r="CW49" i="9"/>
  <c r="CU49" i="9"/>
  <c r="CS49" i="9"/>
  <c r="CQ49" i="9"/>
  <c r="CO49" i="9"/>
  <c r="CM49" i="9"/>
  <c r="CK49" i="9"/>
  <c r="CI49" i="9"/>
  <c r="CG49" i="9"/>
  <c r="CE49" i="9"/>
  <c r="CC49" i="9"/>
  <c r="CA49" i="9"/>
  <c r="BY49" i="9"/>
  <c r="BW49" i="9"/>
  <c r="BU49" i="9"/>
  <c r="BS49" i="9"/>
  <c r="BQ49" i="9"/>
  <c r="BO49" i="9"/>
  <c r="BM49" i="9"/>
  <c r="BK49" i="9"/>
  <c r="DD48" i="9"/>
  <c r="DB48" i="9"/>
  <c r="CZ48" i="9"/>
  <c r="CX48" i="9"/>
  <c r="CV48" i="9"/>
  <c r="CT48" i="9"/>
  <c r="CR48" i="9"/>
  <c r="CP48" i="9"/>
  <c r="CN48" i="9"/>
  <c r="CL48" i="9"/>
  <c r="CJ48" i="9"/>
  <c r="CH48" i="9"/>
  <c r="CF48" i="9"/>
  <c r="CD48" i="9"/>
  <c r="CB48" i="9"/>
  <c r="BZ48" i="9"/>
  <c r="BX48" i="9"/>
  <c r="BV48" i="9"/>
  <c r="BT48" i="9"/>
  <c r="BR48" i="9"/>
  <c r="BP48" i="9"/>
  <c r="BN48" i="9"/>
  <c r="BL48" i="9"/>
  <c r="DE47" i="9"/>
  <c r="DC47" i="9"/>
  <c r="DA47" i="9"/>
  <c r="CY47" i="9"/>
  <c r="CW47" i="9"/>
  <c r="CU47" i="9"/>
  <c r="CS47" i="9"/>
  <c r="CQ47" i="9"/>
  <c r="CO47" i="9"/>
  <c r="CM47" i="9"/>
  <c r="CK47" i="9"/>
  <c r="CI47" i="9"/>
  <c r="CG47" i="9"/>
  <c r="CE47" i="9"/>
  <c r="CC47" i="9"/>
  <c r="CA47" i="9"/>
  <c r="BY47" i="9"/>
  <c r="BW47" i="9"/>
  <c r="BU47" i="9"/>
  <c r="BS47" i="9"/>
  <c r="BQ47" i="9"/>
  <c r="BO47" i="9"/>
  <c r="BM47" i="9"/>
  <c r="BK47" i="9"/>
  <c r="DD46" i="9"/>
  <c r="DB46" i="9"/>
  <c r="CZ46" i="9"/>
  <c r="CX46" i="9"/>
  <c r="CV46" i="9"/>
  <c r="CT46" i="9"/>
  <c r="CR46" i="9"/>
  <c r="CP46" i="9"/>
  <c r="CN46" i="9"/>
  <c r="CL46" i="9"/>
  <c r="CJ46" i="9"/>
  <c r="CH46" i="9"/>
  <c r="CF46" i="9"/>
  <c r="CD46" i="9"/>
  <c r="CB46" i="9"/>
  <c r="BZ46" i="9"/>
  <c r="BX46" i="9"/>
  <c r="BV46" i="9"/>
  <c r="BT46" i="9"/>
  <c r="BR46" i="9"/>
  <c r="BP46" i="9"/>
  <c r="BN46" i="9"/>
  <c r="BL46" i="9"/>
  <c r="DE45" i="9"/>
  <c r="DC45" i="9"/>
  <c r="DA45" i="9"/>
  <c r="CY45" i="9"/>
  <c r="CW45" i="9"/>
  <c r="CU45" i="9"/>
  <c r="CS45" i="9"/>
  <c r="CQ45" i="9"/>
  <c r="CO45" i="9"/>
  <c r="CM45" i="9"/>
  <c r="CK45" i="9"/>
  <c r="CI45" i="9"/>
  <c r="CG45" i="9"/>
  <c r="CE45" i="9"/>
  <c r="CC45" i="9"/>
  <c r="CA45" i="9"/>
  <c r="BY45" i="9"/>
  <c r="BW45" i="9"/>
  <c r="BU45" i="9"/>
  <c r="BS45" i="9"/>
  <c r="BQ45" i="9"/>
  <c r="BO45" i="9"/>
  <c r="BM45" i="9"/>
  <c r="BK45" i="9"/>
  <c r="DD44" i="9"/>
  <c r="DB44" i="9"/>
  <c r="CZ44" i="9"/>
  <c r="CX44" i="9"/>
  <c r="CV44" i="9"/>
  <c r="CT44" i="9"/>
  <c r="CR44" i="9"/>
  <c r="CP44" i="9"/>
  <c r="CN44" i="9"/>
  <c r="CL44" i="9"/>
  <c r="CJ44" i="9"/>
  <c r="CH44" i="9"/>
  <c r="CF44" i="9"/>
  <c r="CD44" i="9"/>
  <c r="CB44" i="9"/>
  <c r="BZ44" i="9"/>
  <c r="BX44" i="9"/>
  <c r="BV44" i="9"/>
  <c r="BT44" i="9"/>
  <c r="BR44" i="9"/>
  <c r="BP44" i="9"/>
  <c r="BN44" i="9"/>
  <c r="BL44" i="9"/>
  <c r="DE43" i="9"/>
  <c r="DC43" i="9"/>
  <c r="DA43" i="9"/>
  <c r="CY43" i="9"/>
  <c r="CW43" i="9"/>
  <c r="CU43" i="9"/>
  <c r="CS43" i="9"/>
  <c r="CQ43" i="9"/>
  <c r="CO43" i="9"/>
  <c r="CM43" i="9"/>
  <c r="CK43" i="9"/>
  <c r="CI43" i="9"/>
  <c r="CG43" i="9"/>
  <c r="CE43" i="9"/>
  <c r="CC43" i="9"/>
  <c r="CA43" i="9"/>
  <c r="BY43" i="9"/>
  <c r="BW43" i="9"/>
  <c r="BU43" i="9"/>
  <c r="BS43" i="9"/>
  <c r="BQ43" i="9"/>
  <c r="BO43" i="9"/>
  <c r="BM43" i="9"/>
  <c r="BK43" i="9"/>
  <c r="DD42" i="9"/>
  <c r="DB42" i="9"/>
  <c r="CZ42" i="9"/>
  <c r="CX42" i="9"/>
  <c r="CV42" i="9"/>
  <c r="CT42" i="9"/>
  <c r="CR42" i="9"/>
  <c r="CP42" i="9"/>
  <c r="CN42" i="9"/>
  <c r="CL42" i="9"/>
  <c r="CJ42" i="9"/>
  <c r="CH42" i="9"/>
  <c r="CF42" i="9"/>
  <c r="CD42" i="9"/>
  <c r="CB42" i="9"/>
  <c r="BZ42" i="9"/>
  <c r="BX42" i="9"/>
  <c r="BV42" i="9"/>
  <c r="BT42" i="9"/>
  <c r="BR42" i="9"/>
  <c r="BP42" i="9"/>
  <c r="BN42" i="9"/>
  <c r="BL42" i="9"/>
  <c r="DE41" i="9"/>
  <c r="DC41" i="9"/>
  <c r="DA41" i="9"/>
  <c r="CY41" i="9"/>
  <c r="CW41" i="9"/>
  <c r="CU41" i="9"/>
  <c r="CS41" i="9"/>
  <c r="CQ41" i="9"/>
  <c r="CO41" i="9"/>
  <c r="CM41" i="9"/>
  <c r="CK41" i="9"/>
  <c r="CI41" i="9"/>
  <c r="CG41" i="9"/>
  <c r="CE41" i="9"/>
  <c r="CC41" i="9"/>
  <c r="CA41" i="9"/>
  <c r="BY41" i="9"/>
  <c r="BW41" i="9"/>
  <c r="BU41" i="9"/>
  <c r="BS41" i="9"/>
  <c r="BQ41" i="9"/>
  <c r="BO41" i="9"/>
  <c r="BM41" i="9"/>
  <c r="BK41" i="9"/>
  <c r="DD40" i="9"/>
  <c r="DB40" i="9"/>
  <c r="CZ40" i="9"/>
  <c r="CX40" i="9"/>
  <c r="CV40" i="9"/>
  <c r="CT40" i="9"/>
  <c r="CR40" i="9"/>
  <c r="CP40" i="9"/>
  <c r="CN40" i="9"/>
  <c r="CL40" i="9"/>
  <c r="CJ40" i="9"/>
  <c r="CH40" i="9"/>
  <c r="CF40" i="9"/>
  <c r="CD40" i="9"/>
  <c r="CB40" i="9"/>
  <c r="BZ40" i="9"/>
  <c r="BX40" i="9"/>
  <c r="BV40" i="9"/>
  <c r="BT40" i="9"/>
  <c r="BR40" i="9"/>
  <c r="BP40" i="9"/>
  <c r="BN40" i="9"/>
  <c r="BL40" i="9"/>
  <c r="DE39" i="9"/>
  <c r="DC39" i="9"/>
  <c r="DA39" i="9"/>
  <c r="CY39" i="9"/>
  <c r="CW39" i="9"/>
  <c r="CU39" i="9"/>
  <c r="CS39" i="9"/>
  <c r="CQ39" i="9"/>
  <c r="CO39" i="9"/>
  <c r="CM39" i="9"/>
  <c r="CK39" i="9"/>
  <c r="CI39" i="9"/>
  <c r="CG39" i="9"/>
  <c r="CE39" i="9"/>
  <c r="CC39" i="9"/>
  <c r="CA39" i="9"/>
  <c r="BY39" i="9"/>
  <c r="BW39" i="9"/>
  <c r="BU39" i="9"/>
  <c r="BS39" i="9"/>
  <c r="BQ39" i="9"/>
  <c r="BO39" i="9"/>
  <c r="BM39" i="9"/>
  <c r="BK39" i="9"/>
  <c r="DD38" i="9"/>
  <c r="DB38" i="9"/>
  <c r="CZ38" i="9"/>
  <c r="CX38" i="9"/>
  <c r="CV38" i="9"/>
  <c r="CT38" i="9"/>
  <c r="CR38" i="9"/>
  <c r="CP38" i="9"/>
  <c r="CN38" i="9"/>
  <c r="CL38" i="9"/>
  <c r="CJ38" i="9"/>
  <c r="CH38" i="9"/>
  <c r="CF38" i="9"/>
  <c r="CD38" i="9"/>
  <c r="CB38" i="9"/>
  <c r="BZ38" i="9"/>
  <c r="BX38" i="9"/>
  <c r="BV38" i="9"/>
  <c r="BT38" i="9"/>
  <c r="BR38" i="9"/>
  <c r="BP38" i="9"/>
  <c r="BN38" i="9"/>
  <c r="BL38" i="9"/>
  <c r="DE37" i="9"/>
  <c r="DC37" i="9"/>
  <c r="DA37" i="9"/>
  <c r="CY37" i="9"/>
  <c r="CW37" i="9"/>
  <c r="CU37" i="9"/>
  <c r="CS37" i="9"/>
  <c r="CQ37" i="9"/>
  <c r="CO37" i="9"/>
  <c r="CM37" i="9"/>
  <c r="CK37" i="9"/>
  <c r="CI37" i="9"/>
  <c r="CG37" i="9"/>
  <c r="CE37" i="9"/>
  <c r="CC37" i="9"/>
  <c r="CA37" i="9"/>
  <c r="BY37" i="9"/>
  <c r="BW37" i="9"/>
  <c r="BU37" i="9"/>
  <c r="BS37" i="9"/>
  <c r="BQ37" i="9"/>
  <c r="BO37" i="9"/>
  <c r="BM37" i="9"/>
  <c r="BK37" i="9"/>
  <c r="DD36" i="9"/>
  <c r="DB36" i="9"/>
  <c r="CZ36" i="9"/>
  <c r="CX36" i="9"/>
  <c r="CV36" i="9"/>
  <c r="CT36" i="9"/>
  <c r="CR36" i="9"/>
  <c r="CP36" i="9"/>
  <c r="CN36" i="9"/>
  <c r="CL36" i="9"/>
  <c r="CJ36" i="9"/>
  <c r="CH36" i="9"/>
  <c r="CF36" i="9"/>
  <c r="CD36" i="9"/>
  <c r="CB36" i="9"/>
  <c r="BZ36" i="9"/>
  <c r="BX36" i="9"/>
  <c r="BV36" i="9"/>
  <c r="BT36" i="9"/>
  <c r="BR36" i="9"/>
  <c r="BP36" i="9"/>
  <c r="BN36" i="9"/>
  <c r="BL36" i="9"/>
  <c r="DE35" i="9"/>
  <c r="DC35" i="9"/>
  <c r="DA35" i="9"/>
  <c r="CY35" i="9"/>
  <c r="CW35" i="9"/>
  <c r="CU35" i="9"/>
  <c r="CS35" i="9"/>
  <c r="CQ35" i="9"/>
  <c r="CO35" i="9"/>
  <c r="CM35" i="9"/>
  <c r="CK35" i="9"/>
  <c r="CI35" i="9"/>
  <c r="CG35" i="9"/>
  <c r="CE35" i="9"/>
  <c r="CC35" i="9"/>
  <c r="CA35" i="9"/>
  <c r="BY35" i="9"/>
  <c r="BW35" i="9"/>
  <c r="BU35" i="9"/>
  <c r="BS35" i="9"/>
  <c r="BQ35" i="9"/>
  <c r="BO35" i="9"/>
  <c r="BM35" i="9"/>
  <c r="BK35" i="9"/>
  <c r="DD34" i="9"/>
  <c r="DB34" i="9"/>
  <c r="CZ34" i="9"/>
  <c r="CX34" i="9"/>
  <c r="CV34" i="9"/>
  <c r="CT34" i="9"/>
  <c r="CR34" i="9"/>
  <c r="CP34" i="9"/>
  <c r="CN34" i="9"/>
  <c r="CL34" i="9"/>
  <c r="CJ34" i="9"/>
  <c r="CH34" i="9"/>
  <c r="CF34" i="9"/>
  <c r="CD34" i="9"/>
  <c r="CB34" i="9"/>
  <c r="BZ34" i="9"/>
  <c r="BX34" i="9"/>
  <c r="BV34" i="9"/>
  <c r="BT34" i="9"/>
  <c r="BR34" i="9"/>
  <c r="BP34" i="9"/>
  <c r="BN34" i="9"/>
  <c r="BL34" i="9"/>
  <c r="DE33" i="9"/>
  <c r="DC33" i="9"/>
  <c r="DA33" i="9"/>
  <c r="CY33" i="9"/>
  <c r="CW33" i="9"/>
  <c r="CU33" i="9"/>
  <c r="CS33" i="9"/>
  <c r="CQ33" i="9"/>
  <c r="CO33" i="9"/>
  <c r="CM33" i="9"/>
  <c r="CK33" i="9"/>
  <c r="CI33" i="9"/>
  <c r="CG33" i="9"/>
  <c r="CE33" i="9"/>
  <c r="CC33" i="9"/>
  <c r="CA33" i="9"/>
  <c r="BY33" i="9"/>
  <c r="BW33" i="9"/>
  <c r="BU33" i="9"/>
  <c r="BS33" i="9"/>
  <c r="BQ33" i="9"/>
  <c r="BO33" i="9"/>
  <c r="BM33" i="9"/>
  <c r="BK33" i="9"/>
  <c r="DD32" i="9"/>
  <c r="DB32" i="9"/>
  <c r="CZ32" i="9"/>
  <c r="CX32" i="9"/>
  <c r="CV32" i="9"/>
  <c r="CT32" i="9"/>
  <c r="CR32" i="9"/>
  <c r="CP32" i="9"/>
  <c r="CN32" i="9"/>
  <c r="CL32" i="9"/>
  <c r="CJ32" i="9"/>
  <c r="CH32" i="9"/>
  <c r="CF32" i="9"/>
  <c r="CD32" i="9"/>
  <c r="CB32" i="9"/>
  <c r="BZ32" i="9"/>
  <c r="BX32" i="9"/>
  <c r="BV32" i="9"/>
  <c r="BT32" i="9"/>
  <c r="BR32" i="9"/>
  <c r="BP32" i="9"/>
  <c r="BN32" i="9"/>
  <c r="BL32" i="9"/>
  <c r="DE31" i="9"/>
  <c r="DC31" i="9"/>
  <c r="DA31" i="9"/>
  <c r="CY31" i="9"/>
  <c r="CW31" i="9"/>
  <c r="CU31" i="9"/>
  <c r="CS31" i="9"/>
  <c r="CQ31" i="9"/>
  <c r="CO31" i="9"/>
  <c r="CM31" i="9"/>
  <c r="CK31" i="9"/>
  <c r="CI31" i="9"/>
  <c r="CG31" i="9"/>
  <c r="CE31" i="9"/>
  <c r="CC31" i="9"/>
  <c r="CA31" i="9"/>
  <c r="BY31" i="9"/>
  <c r="BW31" i="9"/>
  <c r="BU31" i="9"/>
  <c r="BS31" i="9"/>
  <c r="BQ31" i="9"/>
  <c r="BO31" i="9"/>
  <c r="BM31" i="9"/>
  <c r="BK31" i="9"/>
  <c r="DD30" i="9"/>
  <c r="DB30" i="9"/>
  <c r="CZ30" i="9"/>
  <c r="CX30" i="9"/>
  <c r="CV30" i="9"/>
  <c r="CT30" i="9"/>
  <c r="CR30" i="9"/>
  <c r="K149" i="4"/>
  <c r="DR149" i="4"/>
  <c r="E149" i="4"/>
  <c r="BF50" i="9"/>
  <c r="BE50" i="9"/>
  <c r="L150" i="4"/>
  <c r="E151" i="4"/>
  <c r="E152" i="4"/>
  <c r="L152" i="4" s="1"/>
  <c r="AD117" i="8"/>
  <c r="G129" i="4" l="1"/>
  <c r="DP124" i="4"/>
  <c r="DQ124" i="4" s="1"/>
  <c r="DN124" i="4"/>
  <c r="DV125" i="4"/>
  <c r="F132" i="4"/>
  <c r="BV126" i="4"/>
  <c r="BV125" i="4" s="1"/>
  <c r="AO177" i="8"/>
  <c r="AO169" i="8"/>
  <c r="AO159" i="8"/>
  <c r="AO151" i="8"/>
  <c r="AO143" i="8"/>
  <c r="AO135" i="8"/>
  <c r="AO127" i="8"/>
  <c r="AO119" i="8"/>
  <c r="AO110" i="8"/>
  <c r="AO102" i="8"/>
  <c r="AO94" i="8"/>
  <c r="AO86" i="8"/>
  <c r="AO78" i="8"/>
  <c r="AO64" i="8"/>
  <c r="AO54" i="8"/>
  <c r="AO44" i="8"/>
  <c r="AO36" i="8"/>
  <c r="AO30" i="8"/>
  <c r="AO22" i="8"/>
  <c r="AO12" i="8"/>
  <c r="AO4" i="8"/>
  <c r="AN372" i="4"/>
  <c r="BI267" i="8"/>
  <c r="BJ267" i="8"/>
  <c r="BH267" i="8"/>
  <c r="BE267" i="8"/>
  <c r="BF267" i="8"/>
  <c r="BD267" i="8"/>
  <c r="AY267" i="8"/>
  <c r="BG267" i="8"/>
  <c r="BK267" i="8"/>
  <c r="BC267" i="8"/>
  <c r="BA267" i="8"/>
  <c r="AZ267" i="8"/>
  <c r="BJ271" i="8"/>
  <c r="BH271" i="8"/>
  <c r="BF271" i="8"/>
  <c r="BC271" i="8"/>
  <c r="BA271" i="8"/>
  <c r="BG271" i="8"/>
  <c r="BK271" i="8"/>
  <c r="BI271" i="8"/>
  <c r="BE271" i="8"/>
  <c r="BD271" i="8"/>
  <c r="AY271" i="8"/>
  <c r="AZ271" i="8"/>
  <c r="BG3" i="8"/>
  <c r="BC3" i="8"/>
  <c r="BF3" i="8"/>
  <c r="AZ3" i="8"/>
  <c r="BB3" i="8"/>
  <c r="BE3" i="8"/>
  <c r="BJ3" i="8"/>
  <c r="BK3" i="8"/>
  <c r="BH3" i="8"/>
  <c r="BD3" i="8"/>
  <c r="BA3" i="8"/>
  <c r="BI3" i="8"/>
  <c r="AY3" i="8"/>
  <c r="AL372" i="4"/>
  <c r="Z372" i="4"/>
  <c r="AY4" i="8"/>
  <c r="BA4" i="8"/>
  <c r="BG4" i="8"/>
  <c r="BK4" i="8"/>
  <c r="BH4" i="8"/>
  <c r="BF4" i="8"/>
  <c r="BE4" i="8"/>
  <c r="BJ4" i="8"/>
  <c r="BI4" i="8"/>
  <c r="BD4" i="8"/>
  <c r="BB4" i="8"/>
  <c r="BC4" i="8"/>
  <c r="AY6" i="8"/>
  <c r="BC6" i="8"/>
  <c r="BJ6" i="8"/>
  <c r="BI6" i="8"/>
  <c r="BB6" i="8"/>
  <c r="BH6" i="8"/>
  <c r="BK6" i="8"/>
  <c r="BG6" i="8"/>
  <c r="BA6" i="8"/>
  <c r="BF6" i="8"/>
  <c r="BE6" i="8"/>
  <c r="BD6" i="8"/>
  <c r="BA8" i="8"/>
  <c r="BK8" i="8"/>
  <c r="BF8" i="8"/>
  <c r="BE8" i="8"/>
  <c r="AY8" i="8"/>
  <c r="BG8" i="8"/>
  <c r="BJ8" i="8"/>
  <c r="BH8" i="8"/>
  <c r="BI8" i="8"/>
  <c r="AZ8" i="8"/>
  <c r="BC8" i="8"/>
  <c r="BD8" i="8"/>
  <c r="BB10" i="8"/>
  <c r="BH10" i="8"/>
  <c r="BK10" i="8"/>
  <c r="BG10" i="8"/>
  <c r="BJ10" i="8"/>
  <c r="BA10" i="8"/>
  <c r="BI10" i="8"/>
  <c r="BE10" i="8"/>
  <c r="BD10" i="8"/>
  <c r="AZ10" i="8"/>
  <c r="BG12" i="8"/>
  <c r="BJ12" i="8"/>
  <c r="BH12" i="8"/>
  <c r="BI12" i="8"/>
  <c r="AY12" i="8"/>
  <c r="BK12" i="8"/>
  <c r="BF12" i="8"/>
  <c r="BE12" i="8"/>
  <c r="BC12" i="8"/>
  <c r="AZ12" i="8"/>
  <c r="BB12" i="8"/>
  <c r="BD12" i="8"/>
  <c r="BK14" i="8"/>
  <c r="BE14" i="8"/>
  <c r="BB14" i="8"/>
  <c r="BH14" i="8"/>
  <c r="AY14" i="8"/>
  <c r="BJ14" i="8"/>
  <c r="BG14" i="8"/>
  <c r="BA14" i="8"/>
  <c r="BI14" i="8"/>
  <c r="BD14" i="8"/>
  <c r="AZ14" i="8"/>
  <c r="AY16" i="8"/>
  <c r="BJ16" i="8"/>
  <c r="BF16" i="8"/>
  <c r="BE16" i="8"/>
  <c r="BG16" i="8"/>
  <c r="BK16" i="8"/>
  <c r="BH16" i="8"/>
  <c r="BI16" i="8"/>
  <c r="AZ16" i="8"/>
  <c r="BC16" i="8"/>
  <c r="BD16" i="8"/>
  <c r="BA18" i="8"/>
  <c r="BH18" i="8"/>
  <c r="BJ18" i="8"/>
  <c r="BI18" i="8"/>
  <c r="BK18" i="8"/>
  <c r="BF18" i="8"/>
  <c r="BE18" i="8"/>
  <c r="BC18" i="8"/>
  <c r="AY18" i="8"/>
  <c r="BD18" i="8"/>
  <c r="BB18" i="8"/>
  <c r="AZ18" i="8"/>
  <c r="AY20" i="8"/>
  <c r="BK20" i="8"/>
  <c r="BH20" i="8"/>
  <c r="BE20" i="8"/>
  <c r="BG20" i="8"/>
  <c r="BJ20" i="8"/>
  <c r="BI20" i="8"/>
  <c r="BD20" i="8"/>
  <c r="BB20" i="8"/>
  <c r="BC20" i="8"/>
  <c r="AZ20" i="8"/>
  <c r="BA20" i="8"/>
  <c r="BC22" i="8"/>
  <c r="BA22" i="8"/>
  <c r="BJ22" i="8"/>
  <c r="BG22" i="8"/>
  <c r="BF22" i="8"/>
  <c r="BE22" i="8"/>
  <c r="BH22" i="8"/>
  <c r="BK22" i="8"/>
  <c r="BI22" i="8"/>
  <c r="AZ22" i="8"/>
  <c r="BD22" i="8"/>
  <c r="AY22" i="8"/>
  <c r="BG24" i="8"/>
  <c r="BK24" i="8"/>
  <c r="BI24" i="8"/>
  <c r="AY24" i="8"/>
  <c r="BJ24" i="8"/>
  <c r="BF24" i="8"/>
  <c r="BE24" i="8"/>
  <c r="BC24" i="8"/>
  <c r="AZ24" i="8"/>
  <c r="BD24" i="8"/>
  <c r="BB24" i="8"/>
  <c r="BA24" i="8"/>
  <c r="BH26" i="8"/>
  <c r="BK26" i="8"/>
  <c r="BF26" i="8"/>
  <c r="BE26" i="8"/>
  <c r="BA26" i="8"/>
  <c r="BJ26" i="8"/>
  <c r="BI26" i="8"/>
  <c r="BD26" i="8"/>
  <c r="AZ26" i="8"/>
  <c r="AY26" i="8"/>
  <c r="BB26" i="8"/>
  <c r="BC26" i="8"/>
  <c r="AY28" i="8"/>
  <c r="BJ28" i="8"/>
  <c r="BI28" i="8"/>
  <c r="BG28" i="8"/>
  <c r="BK28" i="8"/>
  <c r="BH28" i="8"/>
  <c r="BE28" i="8"/>
  <c r="BC28" i="8"/>
  <c r="AZ28" i="8"/>
  <c r="BA28" i="8"/>
  <c r="BD28" i="8"/>
  <c r="BB28" i="8"/>
  <c r="BA30" i="8"/>
  <c r="BK30" i="8"/>
  <c r="BI30" i="8"/>
  <c r="BH30" i="8"/>
  <c r="BC30" i="8"/>
  <c r="BJ30" i="8"/>
  <c r="BG30" i="8"/>
  <c r="BF30" i="8"/>
  <c r="BE30" i="8"/>
  <c r="AZ30" i="8"/>
  <c r="AY30" i="8"/>
  <c r="BD30" i="8"/>
  <c r="AY32" i="8"/>
  <c r="BG32" i="8"/>
  <c r="BJ32" i="8"/>
  <c r="BF32" i="8"/>
  <c r="BE32" i="8"/>
  <c r="BK32" i="8"/>
  <c r="BI32" i="8"/>
  <c r="BC32" i="8"/>
  <c r="AZ32" i="8"/>
  <c r="BD32" i="8"/>
  <c r="BB32" i="8"/>
  <c r="BA32" i="8"/>
  <c r="BG34" i="8"/>
  <c r="BI34" i="8"/>
  <c r="BA34" i="8"/>
  <c r="BJ34" i="8"/>
  <c r="BK34" i="8"/>
  <c r="BF34" i="8"/>
  <c r="BE34" i="8"/>
  <c r="BD34" i="8"/>
  <c r="BB34" i="8"/>
  <c r="AZ34" i="8"/>
  <c r="AY34" i="8"/>
  <c r="BC34" i="8"/>
  <c r="BK36" i="8"/>
  <c r="BH36" i="8"/>
  <c r="BI36" i="8"/>
  <c r="BE36" i="8"/>
  <c r="AY36" i="8"/>
  <c r="BJ36" i="8"/>
  <c r="BF36" i="8"/>
  <c r="BC36" i="8"/>
  <c r="AZ36" i="8"/>
  <c r="BD36" i="8"/>
  <c r="BB36" i="8"/>
  <c r="BA36" i="8"/>
  <c r="BA38" i="8"/>
  <c r="BJ38" i="8"/>
  <c r="BE38" i="8"/>
  <c r="BH38" i="8"/>
  <c r="BK38" i="8"/>
  <c r="BG38" i="8"/>
  <c r="BI38" i="8"/>
  <c r="AZ38" i="8"/>
  <c r="BD38" i="8"/>
  <c r="AY38" i="8"/>
  <c r="BK40" i="8"/>
  <c r="BF40" i="8"/>
  <c r="BG40" i="8"/>
  <c r="BJ40" i="8"/>
  <c r="BH40" i="8"/>
  <c r="BI40" i="8"/>
  <c r="BE40" i="8"/>
  <c r="BC40" i="8"/>
  <c r="AZ40" i="8"/>
  <c r="BD40" i="8"/>
  <c r="BB40" i="8"/>
  <c r="BA40" i="8"/>
  <c r="BH42" i="8"/>
  <c r="BK42" i="8"/>
  <c r="BG42" i="8"/>
  <c r="BF42" i="8"/>
  <c r="BE42" i="8"/>
  <c r="BA42" i="8"/>
  <c r="BI42" i="8"/>
  <c r="AZ42" i="8"/>
  <c r="BD42" i="8"/>
  <c r="AY42" i="8"/>
  <c r="BB42" i="8"/>
  <c r="BC42" i="8"/>
  <c r="BG44" i="8"/>
  <c r="BJ44" i="8"/>
  <c r="BF44" i="8"/>
  <c r="AY44" i="8"/>
  <c r="BK44" i="8"/>
  <c r="BI44" i="8"/>
  <c r="BE44" i="8"/>
  <c r="BD44" i="8"/>
  <c r="BB44" i="8"/>
  <c r="BC44" i="8"/>
  <c r="AZ44" i="8"/>
  <c r="BA44" i="8"/>
  <c r="BB46" i="8"/>
  <c r="BA46" i="8"/>
  <c r="BC46" i="8"/>
  <c r="BK46" i="8"/>
  <c r="BF46" i="8"/>
  <c r="BE46" i="8"/>
  <c r="BJ46" i="8"/>
  <c r="BG46" i="8"/>
  <c r="BI46" i="8"/>
  <c r="BD46" i="8"/>
  <c r="AZ46" i="8"/>
  <c r="AY46" i="8"/>
  <c r="BJ48" i="8"/>
  <c r="BH48" i="8"/>
  <c r="BE48" i="8"/>
  <c r="AY48" i="8"/>
  <c r="BK48" i="8"/>
  <c r="BI48" i="8"/>
  <c r="BF48" i="8"/>
  <c r="BC48" i="8"/>
  <c r="AZ48" i="8"/>
  <c r="BD48" i="8"/>
  <c r="BB48" i="8"/>
  <c r="BA48" i="8"/>
  <c r="BA50" i="8"/>
  <c r="BH50" i="8"/>
  <c r="BG50" i="8"/>
  <c r="BI50" i="8"/>
  <c r="BJ50" i="8"/>
  <c r="BK50" i="8"/>
  <c r="BF50" i="8"/>
  <c r="BD50" i="8"/>
  <c r="BC50" i="8"/>
  <c r="AZ50" i="8"/>
  <c r="AY50" i="8"/>
  <c r="BB50" i="8"/>
  <c r="BG52" i="8"/>
  <c r="BK52" i="8"/>
  <c r="BE52" i="8"/>
  <c r="BJ52" i="8"/>
  <c r="BH52" i="8"/>
  <c r="BI52" i="8"/>
  <c r="BC52" i="8"/>
  <c r="AZ52" i="8"/>
  <c r="BD52" i="8"/>
  <c r="BB52" i="8"/>
  <c r="BA52" i="8"/>
  <c r="BC54" i="8"/>
  <c r="BH54" i="8"/>
  <c r="BJ54" i="8"/>
  <c r="BF54" i="8"/>
  <c r="BI54" i="8"/>
  <c r="BA54" i="8"/>
  <c r="BK54" i="8"/>
  <c r="BG54" i="8"/>
  <c r="BE54" i="8"/>
  <c r="BD54" i="8"/>
  <c r="AZ54" i="8"/>
  <c r="AY54" i="8"/>
  <c r="AY56" i="8"/>
  <c r="BK56" i="8"/>
  <c r="BH56" i="8"/>
  <c r="BF56" i="8"/>
  <c r="BG56" i="8"/>
  <c r="BI56" i="8"/>
  <c r="BE56" i="8"/>
  <c r="BD56" i="8"/>
  <c r="BB56" i="8"/>
  <c r="BC56" i="8"/>
  <c r="AZ56" i="8"/>
  <c r="BA56" i="8"/>
  <c r="BA58" i="8"/>
  <c r="BG58" i="8"/>
  <c r="BJ58" i="8"/>
  <c r="BF58" i="8"/>
  <c r="BE58" i="8"/>
  <c r="BK58" i="8"/>
  <c r="BI58" i="8"/>
  <c r="AZ58" i="8"/>
  <c r="BD58" i="8"/>
  <c r="AY58" i="8"/>
  <c r="BB58" i="8"/>
  <c r="BC58" i="8"/>
  <c r="BG60" i="8"/>
  <c r="BK60" i="8"/>
  <c r="BF60" i="8"/>
  <c r="AY60" i="8"/>
  <c r="BJ60" i="8"/>
  <c r="BI60" i="8"/>
  <c r="BE60" i="8"/>
  <c r="BD60" i="8"/>
  <c r="BB60" i="8"/>
  <c r="BA60" i="8"/>
  <c r="BC60" i="8"/>
  <c r="AZ60" i="8"/>
  <c r="BB62" i="8"/>
  <c r="BH62" i="8"/>
  <c r="BJ62" i="8"/>
  <c r="BF62" i="8"/>
  <c r="BE62" i="8"/>
  <c r="BC62" i="8"/>
  <c r="BK62" i="8"/>
  <c r="BI62" i="8"/>
  <c r="BD62" i="8"/>
  <c r="AY62" i="8"/>
  <c r="AZ62" i="8"/>
  <c r="AY64" i="8"/>
  <c r="BK64" i="8"/>
  <c r="BI64" i="8"/>
  <c r="BG64" i="8"/>
  <c r="BJ64" i="8"/>
  <c r="BH64" i="8"/>
  <c r="BF64" i="8"/>
  <c r="BC64" i="8"/>
  <c r="AZ64" i="8"/>
  <c r="BD64" i="8"/>
  <c r="BB64" i="8"/>
  <c r="BA64" i="8"/>
  <c r="BJ66" i="8"/>
  <c r="BK66" i="8"/>
  <c r="BI66" i="8"/>
  <c r="BA66" i="8"/>
  <c r="BH66" i="8"/>
  <c r="BG66" i="8"/>
  <c r="BE66" i="8"/>
  <c r="BD66" i="8"/>
  <c r="AZ66" i="8"/>
  <c r="AY66" i="8"/>
  <c r="BB66" i="8"/>
  <c r="BC66" i="8"/>
  <c r="BG68" i="8"/>
  <c r="AY68" i="8"/>
  <c r="BJ68" i="8"/>
  <c r="BH68" i="8"/>
  <c r="BF68" i="8"/>
  <c r="BK68" i="8"/>
  <c r="BI68" i="8"/>
  <c r="BE68" i="8"/>
  <c r="BC68" i="8"/>
  <c r="BD68" i="8"/>
  <c r="AZ68" i="8"/>
  <c r="BA68" i="8"/>
  <c r="BA70" i="8"/>
  <c r="BG70" i="8"/>
  <c r="BI70" i="8"/>
  <c r="BF70" i="8"/>
  <c r="BC70" i="8"/>
  <c r="BH70" i="8"/>
  <c r="BB70" i="8"/>
  <c r="BJ70" i="8"/>
  <c r="BE70" i="8"/>
  <c r="BD70" i="8"/>
  <c r="AZ70" i="8"/>
  <c r="AY70" i="8"/>
  <c r="AY72" i="8"/>
  <c r="BK72" i="8"/>
  <c r="BI72" i="8"/>
  <c r="BG72" i="8"/>
  <c r="BJ72" i="8"/>
  <c r="BF72" i="8"/>
  <c r="BE72" i="8"/>
  <c r="BC72" i="8"/>
  <c r="AZ72" i="8"/>
  <c r="BD72" i="8"/>
  <c r="BB72" i="8"/>
  <c r="BA72" i="8"/>
  <c r="BA74" i="8"/>
  <c r="BK74" i="8"/>
  <c r="BI74" i="8"/>
  <c r="BE74" i="8"/>
  <c r="BG74" i="8"/>
  <c r="BJ74" i="8"/>
  <c r="BF74" i="8"/>
  <c r="BD74" i="8"/>
  <c r="AZ74" i="8"/>
  <c r="AY74" i="8"/>
  <c r="BB74" i="8"/>
  <c r="BC74" i="8"/>
  <c r="BG76" i="8"/>
  <c r="BJ76" i="8"/>
  <c r="BE76" i="8"/>
  <c r="AY76" i="8"/>
  <c r="BK76" i="8"/>
  <c r="BF76" i="8"/>
  <c r="BI76" i="8"/>
  <c r="BC76" i="8"/>
  <c r="AZ76" i="8"/>
  <c r="BD76" i="8"/>
  <c r="BB76" i="8"/>
  <c r="BA76" i="8"/>
  <c r="BC78" i="8"/>
  <c r="BB78" i="8"/>
  <c r="BK78" i="8"/>
  <c r="BG78" i="8"/>
  <c r="BI78" i="8"/>
  <c r="BF78" i="8"/>
  <c r="BD78" i="8"/>
  <c r="BA78" i="8"/>
  <c r="BJ78" i="8"/>
  <c r="BE78" i="8"/>
  <c r="AZ78" i="8"/>
  <c r="AY78" i="8"/>
  <c r="BJ80" i="8"/>
  <c r="BI80" i="8"/>
  <c r="BC80" i="8"/>
  <c r="AZ80" i="8"/>
  <c r="AY80" i="8"/>
  <c r="BK80" i="8"/>
  <c r="BH80" i="8"/>
  <c r="BF80" i="8"/>
  <c r="BE80" i="8"/>
  <c r="BB80" i="8"/>
  <c r="BD80" i="8"/>
  <c r="BA80" i="8"/>
  <c r="BJ82" i="8"/>
  <c r="BF82" i="8"/>
  <c r="BD82" i="8"/>
  <c r="BA82" i="8"/>
  <c r="BH82" i="8"/>
  <c r="BK82" i="8"/>
  <c r="BG82" i="8"/>
  <c r="BI82" i="8"/>
  <c r="AZ82" i="8"/>
  <c r="BB82" i="8"/>
  <c r="BC82" i="8"/>
  <c r="AY82" i="8"/>
  <c r="AY84" i="8"/>
  <c r="BG84" i="8"/>
  <c r="BK84" i="8"/>
  <c r="BH84" i="8"/>
  <c r="BI84" i="8"/>
  <c r="BD84" i="8"/>
  <c r="AZ84" i="8"/>
  <c r="BJ84" i="8"/>
  <c r="BE84" i="8"/>
  <c r="BB84" i="8"/>
  <c r="BA84" i="8"/>
  <c r="BA86" i="8"/>
  <c r="BJ86" i="8"/>
  <c r="BG86" i="8"/>
  <c r="BI86" i="8"/>
  <c r="BF86" i="8"/>
  <c r="AZ86" i="8"/>
  <c r="BC86" i="8"/>
  <c r="BH86" i="8"/>
  <c r="BK86" i="8"/>
  <c r="BE86" i="8"/>
  <c r="BD86" i="8"/>
  <c r="AY86" i="8"/>
  <c r="BG88" i="8"/>
  <c r="BJ88" i="8"/>
  <c r="BI88" i="8"/>
  <c r="BC88" i="8"/>
  <c r="AZ88" i="8"/>
  <c r="AY88" i="8"/>
  <c r="BH88" i="8"/>
  <c r="BF88" i="8"/>
  <c r="BE88" i="8"/>
  <c r="BB88" i="8"/>
  <c r="BD88" i="8"/>
  <c r="BA88" i="8"/>
  <c r="BA90" i="8"/>
  <c r="BI90" i="8"/>
  <c r="BE90" i="8"/>
  <c r="BD90" i="8"/>
  <c r="BH90" i="8"/>
  <c r="BK90" i="8"/>
  <c r="BG90" i="8"/>
  <c r="BF90" i="8"/>
  <c r="AZ90" i="8"/>
  <c r="AY90" i="8"/>
  <c r="BB90" i="8"/>
  <c r="BC90" i="8"/>
  <c r="BG92" i="8"/>
  <c r="BK92" i="8"/>
  <c r="BE92" i="8"/>
  <c r="BC92" i="8"/>
  <c r="AZ92" i="8"/>
  <c r="AY92" i="8"/>
  <c r="BJ92" i="8"/>
  <c r="BF92" i="8"/>
  <c r="BI92" i="8"/>
  <c r="BB92" i="8"/>
  <c r="BA92" i="8"/>
  <c r="BD92" i="8"/>
  <c r="BA94" i="8"/>
  <c r="BC94" i="8"/>
  <c r="BJ94" i="8"/>
  <c r="BG94" i="8"/>
  <c r="BI94" i="8"/>
  <c r="BF94" i="8"/>
  <c r="AZ94" i="8"/>
  <c r="BB94" i="8"/>
  <c r="BK94" i="8"/>
  <c r="BE94" i="8"/>
  <c r="BD94" i="8"/>
  <c r="AY94" i="8"/>
  <c r="AY96" i="8"/>
  <c r="BK96" i="8"/>
  <c r="BH96" i="8"/>
  <c r="BI96" i="8"/>
  <c r="BD96" i="8"/>
  <c r="BB96" i="8"/>
  <c r="BJ96" i="8"/>
  <c r="BF96" i="8"/>
  <c r="BE96" i="8"/>
  <c r="BC96" i="8"/>
  <c r="AZ96" i="8"/>
  <c r="BA96" i="8"/>
  <c r="BA98" i="8"/>
  <c r="BH98" i="8"/>
  <c r="BK98" i="8"/>
  <c r="BF98" i="8"/>
  <c r="AZ98" i="8"/>
  <c r="BJ98" i="8"/>
  <c r="BG98" i="8"/>
  <c r="BI98" i="8"/>
  <c r="BD98" i="8"/>
  <c r="AY98" i="8"/>
  <c r="BB98" i="8"/>
  <c r="BC98" i="8"/>
  <c r="BJ100" i="8"/>
  <c r="BI100" i="8"/>
  <c r="BD100" i="8"/>
  <c r="BB100" i="8"/>
  <c r="BG100" i="8"/>
  <c r="AY100" i="8"/>
  <c r="BK100" i="8"/>
  <c r="BH100" i="8"/>
  <c r="BE100" i="8"/>
  <c r="BC100" i="8"/>
  <c r="AZ100" i="8"/>
  <c r="BA100" i="8"/>
  <c r="BB102" i="8"/>
  <c r="BH102" i="8"/>
  <c r="BK102" i="8"/>
  <c r="BG102" i="8"/>
  <c r="BE102" i="8"/>
  <c r="AZ102" i="8"/>
  <c r="BA102" i="8"/>
  <c r="BJ102" i="8"/>
  <c r="BI102" i="8"/>
  <c r="AY102" i="8"/>
  <c r="BD102" i="8"/>
  <c r="BG104" i="8"/>
  <c r="BJ104" i="8"/>
  <c r="BH104" i="8"/>
  <c r="BF104" i="8"/>
  <c r="BE104" i="8"/>
  <c r="BC104" i="8"/>
  <c r="AZ104" i="8"/>
  <c r="AY104" i="8"/>
  <c r="BK104" i="8"/>
  <c r="BI104" i="8"/>
  <c r="BB104" i="8"/>
  <c r="BD104" i="8"/>
  <c r="BJ106" i="8"/>
  <c r="BF106" i="8"/>
  <c r="BD106" i="8"/>
  <c r="BA106" i="8"/>
  <c r="BH106" i="8"/>
  <c r="BG106" i="8"/>
  <c r="BI106" i="8"/>
  <c r="BE106" i="8"/>
  <c r="AZ106" i="8"/>
  <c r="AY106" i="8"/>
  <c r="BB106" i="8"/>
  <c r="BC106" i="8"/>
  <c r="BB108" i="8"/>
  <c r="BG108" i="8"/>
  <c r="BH108" i="8"/>
  <c r="BF108" i="8"/>
  <c r="BI108" i="8"/>
  <c r="BD108" i="8"/>
  <c r="AZ108" i="8"/>
  <c r="AY108" i="8"/>
  <c r="BK108" i="8"/>
  <c r="BE108" i="8"/>
  <c r="BC108" i="8"/>
  <c r="BA108" i="8"/>
  <c r="BA110" i="8"/>
  <c r="BJ110" i="8"/>
  <c r="BG110" i="8"/>
  <c r="BE110" i="8"/>
  <c r="BD110" i="8"/>
  <c r="BC110" i="8"/>
  <c r="BK110" i="8"/>
  <c r="BI110" i="8"/>
  <c r="BF110" i="8"/>
  <c r="AZ110" i="8"/>
  <c r="AY110" i="8"/>
  <c r="BB110" i="8"/>
  <c r="AY112" i="8"/>
  <c r="BG112" i="8"/>
  <c r="BK112" i="8"/>
  <c r="BF112" i="8"/>
  <c r="BE112" i="8"/>
  <c r="BD112" i="8"/>
  <c r="AZ112" i="8"/>
  <c r="BB112" i="8"/>
  <c r="BJ112" i="8"/>
  <c r="BI112" i="8"/>
  <c r="BC112" i="8"/>
  <c r="BA112" i="8"/>
  <c r="BJ114" i="8"/>
  <c r="BK114" i="8"/>
  <c r="BF114" i="8"/>
  <c r="AZ114" i="8"/>
  <c r="BA114" i="8"/>
  <c r="BG114" i="8"/>
  <c r="BI114" i="8"/>
  <c r="BE114" i="8"/>
  <c r="BD114" i="8"/>
  <c r="AY114" i="8"/>
  <c r="BB114" i="8"/>
  <c r="BC114" i="8"/>
  <c r="BB116" i="8"/>
  <c r="BJ116" i="8"/>
  <c r="BF116" i="8"/>
  <c r="BI116" i="8"/>
  <c r="BC116" i="8"/>
  <c r="BK116" i="8"/>
  <c r="BH116" i="8"/>
  <c r="BE116" i="8"/>
  <c r="AZ116" i="8"/>
  <c r="BD116" i="8"/>
  <c r="BA116" i="8"/>
  <c r="BC118" i="8"/>
  <c r="BK118" i="8"/>
  <c r="BH118" i="8"/>
  <c r="BG118" i="8"/>
  <c r="BI118" i="8"/>
  <c r="AZ118" i="8"/>
  <c r="BA118" i="8"/>
  <c r="BJ118" i="8"/>
  <c r="BE118" i="8"/>
  <c r="BD118" i="8"/>
  <c r="AY118" i="8"/>
  <c r="BB118" i="8"/>
  <c r="AY120" i="8"/>
  <c r="BB120" i="8"/>
  <c r="BJ120" i="8"/>
  <c r="BF120" i="8"/>
  <c r="BC120" i="8"/>
  <c r="BG120" i="8"/>
  <c r="BK120" i="8"/>
  <c r="BH120" i="8"/>
  <c r="BI120" i="8"/>
  <c r="BD120" i="8"/>
  <c r="BA120" i="8"/>
  <c r="AZ120" i="8"/>
  <c r="BH122" i="8"/>
  <c r="BE122" i="8"/>
  <c r="BD122" i="8"/>
  <c r="BA122" i="8"/>
  <c r="BK122" i="8"/>
  <c r="BG122" i="8"/>
  <c r="BJ122" i="8"/>
  <c r="BI122" i="8"/>
  <c r="AZ122" i="8"/>
  <c r="AY122" i="8"/>
  <c r="BB122" i="8"/>
  <c r="BC122" i="8"/>
  <c r="AY124" i="8"/>
  <c r="BK124" i="8"/>
  <c r="BE124" i="8"/>
  <c r="BC124" i="8"/>
  <c r="BG124" i="8"/>
  <c r="BJ124" i="8"/>
  <c r="BH124" i="8"/>
  <c r="BI124" i="8"/>
  <c r="BF124" i="8"/>
  <c r="AZ124" i="8"/>
  <c r="BD124" i="8"/>
  <c r="BA124" i="8"/>
  <c r="BC126" i="8"/>
  <c r="BJ126" i="8"/>
  <c r="BH126" i="8"/>
  <c r="BG126" i="8"/>
  <c r="BF126" i="8"/>
  <c r="BI126" i="8"/>
  <c r="BD126" i="8"/>
  <c r="BE126" i="8"/>
  <c r="BB126" i="8"/>
  <c r="AZ126" i="8"/>
  <c r="AY126" i="8"/>
  <c r="AY128" i="8"/>
  <c r="BG128" i="8"/>
  <c r="BE128" i="8"/>
  <c r="BD128" i="8"/>
  <c r="AZ128" i="8"/>
  <c r="BB128" i="8"/>
  <c r="BK128" i="8"/>
  <c r="BH128" i="8"/>
  <c r="BI128" i="8"/>
  <c r="BF128" i="8"/>
  <c r="BC128" i="8"/>
  <c r="BA128" i="8"/>
  <c r="BJ130" i="8"/>
  <c r="BK130" i="8"/>
  <c r="BF130" i="8"/>
  <c r="BI130" i="8"/>
  <c r="AZ130" i="8"/>
  <c r="BA130" i="8"/>
  <c r="BG130" i="8"/>
  <c r="BE130" i="8"/>
  <c r="BC130" i="8"/>
  <c r="BD130" i="8"/>
  <c r="AY130" i="8"/>
  <c r="BB130" i="8"/>
  <c r="BB132" i="8"/>
  <c r="AY132" i="8"/>
  <c r="BJ132" i="8"/>
  <c r="BE132" i="8"/>
  <c r="BC132" i="8"/>
  <c r="BG132" i="8"/>
  <c r="BK132" i="8"/>
  <c r="BI132" i="8"/>
  <c r="BF132" i="8"/>
  <c r="AZ132" i="8"/>
  <c r="BD132" i="8"/>
  <c r="BA132" i="8"/>
  <c r="BA134" i="8"/>
  <c r="BK134" i="8"/>
  <c r="BH134" i="8"/>
  <c r="BG134" i="8"/>
  <c r="BF134" i="8"/>
  <c r="BI134" i="8"/>
  <c r="BD134" i="8"/>
  <c r="BC134" i="8"/>
  <c r="BJ134" i="8"/>
  <c r="BE134" i="8"/>
  <c r="AY134" i="8"/>
  <c r="BB134" i="8"/>
  <c r="AY136" i="8"/>
  <c r="BJ136" i="8"/>
  <c r="BE136" i="8"/>
  <c r="BD136" i="8"/>
  <c r="AZ136" i="8"/>
  <c r="BK136" i="8"/>
  <c r="BH136" i="8"/>
  <c r="BI136" i="8"/>
  <c r="BF136" i="8"/>
  <c r="BC136" i="8"/>
  <c r="BA136" i="8"/>
  <c r="BA138" i="8"/>
  <c r="BH138" i="8"/>
  <c r="BJ138" i="8"/>
  <c r="BF138" i="8"/>
  <c r="BI138" i="8"/>
  <c r="AZ138" i="8"/>
  <c r="BK138" i="8"/>
  <c r="BE138" i="8"/>
  <c r="BD138" i="8"/>
  <c r="AY138" i="8"/>
  <c r="BB138" i="8"/>
  <c r="BC138" i="8"/>
  <c r="AY140" i="8"/>
  <c r="BK140" i="8"/>
  <c r="BI140" i="8"/>
  <c r="BC140" i="8"/>
  <c r="BB140" i="8"/>
  <c r="BG140" i="8"/>
  <c r="BJ140" i="8"/>
  <c r="BH140" i="8"/>
  <c r="BE140" i="8"/>
  <c r="AZ140" i="8"/>
  <c r="BD140" i="8"/>
  <c r="BA140" i="8"/>
  <c r="BA142" i="8"/>
  <c r="BC142" i="8"/>
  <c r="BJ142" i="8"/>
  <c r="BH142" i="8"/>
  <c r="BE142" i="8"/>
  <c r="BD142" i="8"/>
  <c r="BK142" i="8"/>
  <c r="BG142" i="8"/>
  <c r="BF142" i="8"/>
  <c r="BI142" i="8"/>
  <c r="AZ142" i="8"/>
  <c r="AY142" i="8"/>
  <c r="AY144" i="8"/>
  <c r="BG144" i="8"/>
  <c r="BJ144" i="8"/>
  <c r="BI144" i="8"/>
  <c r="BF144" i="8"/>
  <c r="BD144" i="8"/>
  <c r="AZ144" i="8"/>
  <c r="BB144" i="8"/>
  <c r="BH144" i="8"/>
  <c r="BE144" i="8"/>
  <c r="BC144" i="8"/>
  <c r="BA144" i="8"/>
  <c r="BA146" i="8"/>
  <c r="BH146" i="8"/>
  <c r="BG146" i="8"/>
  <c r="BE146" i="8"/>
  <c r="AZ146" i="8"/>
  <c r="BK146" i="8"/>
  <c r="BF146" i="8"/>
  <c r="BI146" i="8"/>
  <c r="BD146" i="8"/>
  <c r="AY146" i="8"/>
  <c r="BB146" i="8"/>
  <c r="BC146" i="8"/>
  <c r="AY148" i="8"/>
  <c r="BG148" i="8"/>
  <c r="BK148" i="8"/>
  <c r="BI148" i="8"/>
  <c r="BF148" i="8"/>
  <c r="BC148" i="8"/>
  <c r="BB148" i="8"/>
  <c r="BJ148" i="8"/>
  <c r="BE148" i="8"/>
  <c r="AZ148" i="8"/>
  <c r="BD148" i="8"/>
  <c r="BA148" i="8"/>
  <c r="BC150" i="8"/>
  <c r="BK150" i="8"/>
  <c r="BE150" i="8"/>
  <c r="AZ150" i="8"/>
  <c r="BA150" i="8"/>
  <c r="BJ150" i="8"/>
  <c r="BG150" i="8"/>
  <c r="BF150" i="8"/>
  <c r="BI150" i="8"/>
  <c r="BD150" i="8"/>
  <c r="BB150" i="8"/>
  <c r="AY150" i="8"/>
  <c r="BG152" i="8"/>
  <c r="BK152" i="8"/>
  <c r="BI152" i="8"/>
  <c r="BF152" i="8"/>
  <c r="BC152" i="8"/>
  <c r="AY152" i="8"/>
  <c r="BB152" i="8"/>
  <c r="BJ152" i="8"/>
  <c r="BE152" i="8"/>
  <c r="BD152" i="8"/>
  <c r="BA152" i="8"/>
  <c r="AZ152" i="8"/>
  <c r="BK154" i="8"/>
  <c r="BE154" i="8"/>
  <c r="AZ154" i="8"/>
  <c r="BA154" i="8"/>
  <c r="BH154" i="8"/>
  <c r="BJ154" i="8"/>
  <c r="BF154" i="8"/>
  <c r="BI154" i="8"/>
  <c r="BD154" i="8"/>
  <c r="AY154" i="8"/>
  <c r="BC154" i="8"/>
  <c r="BB154" i="8"/>
  <c r="AY156" i="8"/>
  <c r="BJ156" i="8"/>
  <c r="BH156" i="8"/>
  <c r="BE156" i="8"/>
  <c r="BC156" i="8"/>
  <c r="BB156" i="8"/>
  <c r="BG156" i="8"/>
  <c r="BK156" i="8"/>
  <c r="BI156" i="8"/>
  <c r="AZ156" i="8"/>
  <c r="BD156" i="8"/>
  <c r="BA156" i="8"/>
  <c r="BA158" i="8"/>
  <c r="BJ158" i="8"/>
  <c r="BG158" i="8"/>
  <c r="BI158" i="8"/>
  <c r="AZ158" i="8"/>
  <c r="BC158" i="8"/>
  <c r="BK158" i="8"/>
  <c r="BH158" i="8"/>
  <c r="BF158" i="8"/>
  <c r="BD158" i="8"/>
  <c r="BB158" i="8"/>
  <c r="AY158" i="8"/>
  <c r="AY160" i="8"/>
  <c r="BG160" i="8"/>
  <c r="BJ160" i="8"/>
  <c r="BH160" i="8"/>
  <c r="BE160" i="8"/>
  <c r="BD160" i="8"/>
  <c r="BB160" i="8"/>
  <c r="BK160" i="8"/>
  <c r="BI160" i="8"/>
  <c r="AZ160" i="8"/>
  <c r="BA160" i="8"/>
  <c r="BA162" i="8"/>
  <c r="BF162" i="8"/>
  <c r="BI162" i="8"/>
  <c r="AZ162" i="8"/>
  <c r="BJ162" i="8"/>
  <c r="BK162" i="8"/>
  <c r="BH162" i="8"/>
  <c r="BG162" i="8"/>
  <c r="BE162" i="8"/>
  <c r="BD162" i="8"/>
  <c r="BB162" i="8"/>
  <c r="BC162" i="8"/>
  <c r="BC166" i="8"/>
  <c r="BG166" i="8"/>
  <c r="BF166" i="8"/>
  <c r="BI166" i="8"/>
  <c r="BD166" i="8"/>
  <c r="BA166" i="8"/>
  <c r="BK166" i="8"/>
  <c r="BH166" i="8"/>
  <c r="BE166" i="8"/>
  <c r="AZ166" i="8"/>
  <c r="AY166" i="8"/>
  <c r="BB166" i="8"/>
  <c r="BA170" i="8"/>
  <c r="BK170" i="8"/>
  <c r="BJ170" i="8"/>
  <c r="BF170" i="8"/>
  <c r="BI170" i="8"/>
  <c r="BD170" i="8"/>
  <c r="BG170" i="8"/>
  <c r="BE170" i="8"/>
  <c r="AY170" i="8"/>
  <c r="AZ170" i="8"/>
  <c r="BC170" i="8"/>
  <c r="BB170" i="8"/>
  <c r="BJ174" i="8"/>
  <c r="BF174" i="8"/>
  <c r="BI174" i="8"/>
  <c r="AZ174" i="8"/>
  <c r="BC174" i="8"/>
  <c r="BA174" i="8"/>
  <c r="BK174" i="8"/>
  <c r="BH174" i="8"/>
  <c r="BE174" i="8"/>
  <c r="BD174" i="8"/>
  <c r="AY174" i="8"/>
  <c r="BB174" i="8"/>
  <c r="BA178" i="8"/>
  <c r="BJ178" i="8"/>
  <c r="BG178" i="8"/>
  <c r="BE178" i="8"/>
  <c r="AZ178" i="8"/>
  <c r="BK178" i="8"/>
  <c r="BH178" i="8"/>
  <c r="BI178" i="8"/>
  <c r="BD178" i="8"/>
  <c r="AY178" i="8"/>
  <c r="BB178" i="8"/>
  <c r="AY180" i="8"/>
  <c r="BA182" i="8"/>
  <c r="BF182" i="8"/>
  <c r="BI182" i="8"/>
  <c r="AZ182" i="8"/>
  <c r="BC182" i="8"/>
  <c r="BJ182" i="8"/>
  <c r="BH182" i="8"/>
  <c r="BG182" i="8"/>
  <c r="BE182" i="8"/>
  <c r="BD182" i="8"/>
  <c r="AY182" i="8"/>
  <c r="BB182" i="8"/>
  <c r="BA186" i="8"/>
  <c r="BK186" i="8"/>
  <c r="BG186" i="8"/>
  <c r="BF186" i="8"/>
  <c r="BI186" i="8"/>
  <c r="AZ186" i="8"/>
  <c r="BJ186" i="8"/>
  <c r="BE186" i="8"/>
  <c r="BD186" i="8"/>
  <c r="BB186" i="8"/>
  <c r="BC186" i="8"/>
  <c r="AY186" i="8"/>
  <c r="BK190" i="8"/>
  <c r="BF190" i="8"/>
  <c r="BI190" i="8"/>
  <c r="AZ190" i="8"/>
  <c r="BC190" i="8"/>
  <c r="BJ190" i="8"/>
  <c r="BG190" i="8"/>
  <c r="BE190" i="8"/>
  <c r="BD190" i="8"/>
  <c r="AY190" i="8"/>
  <c r="BB190" i="8"/>
  <c r="BA190" i="8"/>
  <c r="BK194" i="8"/>
  <c r="BG194" i="8"/>
  <c r="BI194" i="8"/>
  <c r="AZ194" i="8"/>
  <c r="BA194" i="8"/>
  <c r="BJ194" i="8"/>
  <c r="BH194" i="8"/>
  <c r="BE194" i="8"/>
  <c r="BD194" i="8"/>
  <c r="AY194" i="8"/>
  <c r="BC194" i="8"/>
  <c r="BB194" i="8"/>
  <c r="BC198" i="8"/>
  <c r="BK198" i="8"/>
  <c r="BE198" i="8"/>
  <c r="AZ198" i="8"/>
  <c r="BA198" i="8"/>
  <c r="BJ198" i="8"/>
  <c r="BH198" i="8"/>
  <c r="BG198" i="8"/>
  <c r="BF198" i="8"/>
  <c r="BI198" i="8"/>
  <c r="BD198" i="8"/>
  <c r="AY198" i="8"/>
  <c r="BB200" i="8"/>
  <c r="BK202" i="8"/>
  <c r="BG202" i="8"/>
  <c r="BE202" i="8"/>
  <c r="BD202" i="8"/>
  <c r="BA202" i="8"/>
  <c r="BH202" i="8"/>
  <c r="BF202" i="8"/>
  <c r="BI202" i="8"/>
  <c r="AZ202" i="8"/>
  <c r="BB202" i="8"/>
  <c r="AY202" i="8"/>
  <c r="BC202" i="8"/>
  <c r="BC206" i="8"/>
  <c r="BA206" i="8"/>
  <c r="BJ206" i="8"/>
  <c r="BE206" i="8"/>
  <c r="BD206" i="8"/>
  <c r="BK206" i="8"/>
  <c r="BG206" i="8"/>
  <c r="BF206" i="8"/>
  <c r="BI206" i="8"/>
  <c r="AZ206" i="8"/>
  <c r="AY206" i="8"/>
  <c r="BB206" i="8"/>
  <c r="BA210" i="8"/>
  <c r="BJ210" i="8"/>
  <c r="BG210" i="8"/>
  <c r="BE210" i="8"/>
  <c r="BD210" i="8"/>
  <c r="BK210" i="8"/>
  <c r="BH210" i="8"/>
  <c r="BI210" i="8"/>
  <c r="AZ210" i="8"/>
  <c r="AY210" i="8"/>
  <c r="BB210" i="8"/>
  <c r="BC210" i="8"/>
  <c r="BJ214" i="8"/>
  <c r="BI214" i="8"/>
  <c r="AZ214" i="8"/>
  <c r="BA214" i="8"/>
  <c r="BK214" i="8"/>
  <c r="BH214" i="8"/>
  <c r="BG214" i="8"/>
  <c r="BE214" i="8"/>
  <c r="BB214" i="8"/>
  <c r="BD214" i="8"/>
  <c r="AY214" i="8"/>
  <c r="BJ218" i="8"/>
  <c r="BG218" i="8"/>
  <c r="BE218" i="8"/>
  <c r="BD218" i="8"/>
  <c r="BA218" i="8"/>
  <c r="BK218" i="8"/>
  <c r="BF218" i="8"/>
  <c r="BI218" i="8"/>
  <c r="AY218" i="8"/>
  <c r="AZ218" i="8"/>
  <c r="BB218" i="8"/>
  <c r="BC218" i="8"/>
  <c r="AY220" i="8"/>
  <c r="BJ220" i="8"/>
  <c r="BI220" i="8"/>
  <c r="BF220" i="8"/>
  <c r="BD220" i="8"/>
  <c r="AZ220" i="8"/>
  <c r="BB220" i="8"/>
  <c r="BG220" i="8"/>
  <c r="BK220" i="8"/>
  <c r="BE220" i="8"/>
  <c r="BC220" i="8"/>
  <c r="BA220" i="8"/>
  <c r="BA222" i="8"/>
  <c r="BC222" i="8"/>
  <c r="BJ222" i="8"/>
  <c r="BE222" i="8"/>
  <c r="BK222" i="8"/>
  <c r="BH222" i="8"/>
  <c r="BG222" i="8"/>
  <c r="BF222" i="8"/>
  <c r="BI222" i="8"/>
  <c r="BD222" i="8"/>
  <c r="AY222" i="8"/>
  <c r="BB222" i="8"/>
  <c r="AY224" i="8"/>
  <c r="BG224" i="8"/>
  <c r="BJ224" i="8"/>
  <c r="BH224" i="8"/>
  <c r="BI224" i="8"/>
  <c r="BC224" i="8"/>
  <c r="BB224" i="8"/>
  <c r="BK224" i="8"/>
  <c r="BF224" i="8"/>
  <c r="BD224" i="8"/>
  <c r="AZ224" i="8"/>
  <c r="BA224" i="8"/>
  <c r="BJ226" i="8"/>
  <c r="BG226" i="8"/>
  <c r="BI226" i="8"/>
  <c r="AZ226" i="8"/>
  <c r="BA226" i="8"/>
  <c r="BK226" i="8"/>
  <c r="BH226" i="8"/>
  <c r="BF226" i="8"/>
  <c r="AY226" i="8"/>
  <c r="BD226" i="8"/>
  <c r="BB226" i="8"/>
  <c r="BC226" i="8"/>
  <c r="BG228" i="8"/>
  <c r="BJ228" i="8"/>
  <c r="BH228" i="8"/>
  <c r="BF228" i="8"/>
  <c r="BE228" i="8"/>
  <c r="BC228" i="8"/>
  <c r="BB228" i="8"/>
  <c r="AY228" i="8"/>
  <c r="BK228" i="8"/>
  <c r="BI228" i="8"/>
  <c r="AZ228" i="8"/>
  <c r="BA228" i="8"/>
  <c r="BC230" i="8"/>
  <c r="BJ230" i="8"/>
  <c r="BI230" i="8"/>
  <c r="AZ230" i="8"/>
  <c r="BA230" i="8"/>
  <c r="BK230" i="8"/>
  <c r="BH230" i="8"/>
  <c r="BG230" i="8"/>
  <c r="BF230" i="8"/>
  <c r="BE230" i="8"/>
  <c r="BD230" i="8"/>
  <c r="AY230" i="8"/>
  <c r="BB232" i="8"/>
  <c r="AY232" i="8"/>
  <c r="BJ232" i="8"/>
  <c r="BF232" i="8"/>
  <c r="BE232" i="8"/>
  <c r="BD232" i="8"/>
  <c r="AZ232" i="8"/>
  <c r="BG232" i="8"/>
  <c r="BK232" i="8"/>
  <c r="BI232" i="8"/>
  <c r="BC232" i="8"/>
  <c r="BA232" i="8"/>
  <c r="BA234" i="8"/>
  <c r="BJ234" i="8"/>
  <c r="BG234" i="8"/>
  <c r="BI234" i="8"/>
  <c r="BD234" i="8"/>
  <c r="BK234" i="8"/>
  <c r="BF234" i="8"/>
  <c r="BE234" i="8"/>
  <c r="AY234" i="8"/>
  <c r="BC234" i="8"/>
  <c r="AZ234" i="8"/>
  <c r="BB234" i="8"/>
  <c r="BB236" i="8"/>
  <c r="BJ236" i="8"/>
  <c r="BH236" i="8"/>
  <c r="BF236" i="8"/>
  <c r="BE236" i="8"/>
  <c r="BD236" i="8"/>
  <c r="AZ236" i="8"/>
  <c r="AY236" i="8"/>
  <c r="BK236" i="8"/>
  <c r="BI236" i="8"/>
  <c r="BC236" i="8"/>
  <c r="BA236" i="8"/>
  <c r="BA238" i="8"/>
  <c r="BJ238" i="8"/>
  <c r="BF238" i="8"/>
  <c r="BD238" i="8"/>
  <c r="BC238" i="8"/>
  <c r="BK238" i="8"/>
  <c r="BH238" i="8"/>
  <c r="BG238" i="8"/>
  <c r="BI238" i="8"/>
  <c r="AZ238" i="8"/>
  <c r="AY238" i="8"/>
  <c r="BB238" i="8"/>
  <c r="BB240" i="8"/>
  <c r="BJ240" i="8"/>
  <c r="BH240" i="8"/>
  <c r="BI240" i="8"/>
  <c r="BC240" i="8"/>
  <c r="AY240" i="8"/>
  <c r="BG240" i="8"/>
  <c r="BK240" i="8"/>
  <c r="BF240" i="8"/>
  <c r="BE240" i="8"/>
  <c r="AZ240" i="8"/>
  <c r="BA240" i="8"/>
  <c r="BA242" i="8"/>
  <c r="BJ242" i="8"/>
  <c r="BG242" i="8"/>
  <c r="BF242" i="8"/>
  <c r="BE242" i="8"/>
  <c r="AZ242" i="8"/>
  <c r="BK242" i="8"/>
  <c r="BH242" i="8"/>
  <c r="BI242" i="8"/>
  <c r="BD242" i="8"/>
  <c r="AY242" i="8"/>
  <c r="BC242" i="8"/>
  <c r="BB244" i="8"/>
  <c r="BJ244" i="8"/>
  <c r="BI244" i="8"/>
  <c r="BD244" i="8"/>
  <c r="AZ244" i="8"/>
  <c r="BG244" i="8"/>
  <c r="BK244" i="8"/>
  <c r="BF244" i="8"/>
  <c r="BE244" i="8"/>
  <c r="BC244" i="8"/>
  <c r="BA244" i="8"/>
  <c r="AY244" i="8"/>
  <c r="BC246" i="8"/>
  <c r="BJ246" i="8"/>
  <c r="BH246" i="8"/>
  <c r="BF246" i="8"/>
  <c r="BE246" i="8"/>
  <c r="BD246" i="8"/>
  <c r="BA246" i="8"/>
  <c r="BK246" i="8"/>
  <c r="BI246" i="8"/>
  <c r="AZ246" i="8"/>
  <c r="BB246" i="8"/>
  <c r="AY246" i="8"/>
  <c r="AY248" i="8"/>
  <c r="BB248" i="8"/>
  <c r="BJ248" i="8"/>
  <c r="BI248" i="8"/>
  <c r="BD248" i="8"/>
  <c r="AZ248" i="8"/>
  <c r="BG248" i="8"/>
  <c r="BK248" i="8"/>
  <c r="BH248" i="8"/>
  <c r="BE248" i="8"/>
  <c r="BC248" i="8"/>
  <c r="BA248" i="8"/>
  <c r="BJ250" i="8"/>
  <c r="BH250" i="8"/>
  <c r="BI250" i="8"/>
  <c r="BA250" i="8"/>
  <c r="BK250" i="8"/>
  <c r="BG250" i="8"/>
  <c r="BF250" i="8"/>
  <c r="BE250" i="8"/>
  <c r="AZ250" i="8"/>
  <c r="BB250" i="8"/>
  <c r="AY250" i="8"/>
  <c r="BC250" i="8"/>
  <c r="AY252" i="8"/>
  <c r="BJ252" i="8"/>
  <c r="BF252" i="8"/>
  <c r="BE252" i="8"/>
  <c r="BD252" i="8"/>
  <c r="AZ252" i="8"/>
  <c r="BG252" i="8"/>
  <c r="BK252" i="8"/>
  <c r="BH252" i="8"/>
  <c r="BI252" i="8"/>
  <c r="BC252" i="8"/>
  <c r="BA252" i="8"/>
  <c r="BC254" i="8"/>
  <c r="BJ254" i="8"/>
  <c r="BH254" i="8"/>
  <c r="BI254" i="8"/>
  <c r="AZ254" i="8"/>
  <c r="BK254" i="8"/>
  <c r="BF254" i="8"/>
  <c r="BE254" i="8"/>
  <c r="BD254" i="8"/>
  <c r="AY254" i="8"/>
  <c r="BB254" i="8"/>
  <c r="BA254" i="8"/>
  <c r="BB256" i="8"/>
  <c r="BJ256" i="8"/>
  <c r="BE256" i="8"/>
  <c r="BC256" i="8"/>
  <c r="AY256" i="8"/>
  <c r="BG256" i="8"/>
  <c r="BK256" i="8"/>
  <c r="BH256" i="8"/>
  <c r="BI256" i="8"/>
  <c r="BD256" i="8"/>
  <c r="AZ256" i="8"/>
  <c r="BA256" i="8"/>
  <c r="BJ258" i="8"/>
  <c r="BH258" i="8"/>
  <c r="BG258" i="8"/>
  <c r="BE258" i="8"/>
  <c r="AZ258" i="8"/>
  <c r="BA258" i="8"/>
  <c r="BK258" i="8"/>
  <c r="BI258" i="8"/>
  <c r="BD258" i="8"/>
  <c r="AY258" i="8"/>
  <c r="BB258" i="8"/>
  <c r="BG260" i="8"/>
  <c r="BJ260" i="8"/>
  <c r="BF260" i="8"/>
  <c r="BE260" i="8"/>
  <c r="BD260" i="8"/>
  <c r="AZ260" i="8"/>
  <c r="BB260" i="8"/>
  <c r="BK260" i="8"/>
  <c r="BH260" i="8"/>
  <c r="BI260" i="8"/>
  <c r="BC260" i="8"/>
  <c r="BA260" i="8"/>
  <c r="BA262" i="8"/>
  <c r="BJ262" i="8"/>
  <c r="BH262" i="8"/>
  <c r="BI262" i="8"/>
  <c r="BD262" i="8"/>
  <c r="BC262" i="8"/>
  <c r="BK262" i="8"/>
  <c r="BG262" i="8"/>
  <c r="BF262" i="8"/>
  <c r="BE262" i="8"/>
  <c r="AY262" i="8"/>
  <c r="BB262" i="8"/>
  <c r="AY264" i="8"/>
  <c r="BJ264" i="8"/>
  <c r="BF264" i="8"/>
  <c r="BE264" i="8"/>
  <c r="AZ264" i="8"/>
  <c r="BG264" i="8"/>
  <c r="BK264" i="8"/>
  <c r="BH264" i="8"/>
  <c r="BI264" i="8"/>
  <c r="BC264" i="8"/>
  <c r="BA264" i="8"/>
  <c r="BJ266" i="8"/>
  <c r="BH266" i="8"/>
  <c r="BG266" i="8"/>
  <c r="BI266" i="8"/>
  <c r="AZ266" i="8"/>
  <c r="BA266" i="8"/>
  <c r="BK266" i="8"/>
  <c r="BF266" i="8"/>
  <c r="BE266" i="8"/>
  <c r="BD266" i="8"/>
  <c r="AY266" i="8"/>
  <c r="BC266" i="8"/>
  <c r="AY268" i="8"/>
  <c r="BJ268" i="8"/>
  <c r="BF268" i="8"/>
  <c r="BE268" i="8"/>
  <c r="BD268" i="8"/>
  <c r="AZ268" i="8"/>
  <c r="BB268" i="8"/>
  <c r="BG268" i="8"/>
  <c r="BK268" i="8"/>
  <c r="BH268" i="8"/>
  <c r="BI268" i="8"/>
  <c r="BC268" i="8"/>
  <c r="BA270" i="8"/>
  <c r="BJ270" i="8"/>
  <c r="BH270" i="8"/>
  <c r="BI270" i="8"/>
  <c r="BD270" i="8"/>
  <c r="BK270" i="8"/>
  <c r="BG270" i="8"/>
  <c r="BE270" i="8"/>
  <c r="AZ270" i="8"/>
  <c r="AY270" i="8"/>
  <c r="BB270" i="8"/>
  <c r="AY272" i="8"/>
  <c r="BG272" i="8"/>
  <c r="BJ272" i="8"/>
  <c r="BI272" i="8"/>
  <c r="BC272" i="8"/>
  <c r="BB272" i="8"/>
  <c r="BK272" i="8"/>
  <c r="BH272" i="8"/>
  <c r="BF272" i="8"/>
  <c r="BE272" i="8"/>
  <c r="BD272" i="8"/>
  <c r="AZ272" i="8"/>
  <c r="BA274" i="8"/>
  <c r="BJ274" i="8"/>
  <c r="BH274" i="8"/>
  <c r="BG274" i="8"/>
  <c r="BE274" i="8"/>
  <c r="AZ274" i="8"/>
  <c r="BK274" i="8"/>
  <c r="BI274" i="8"/>
  <c r="BD274" i="8"/>
  <c r="AY274" i="8"/>
  <c r="BB274" i="8"/>
  <c r="AY276" i="8"/>
  <c r="BG276" i="8"/>
  <c r="BJ276" i="8"/>
  <c r="BF276" i="8"/>
  <c r="BE276" i="8"/>
  <c r="BC276" i="8"/>
  <c r="BB276" i="8"/>
  <c r="BK276" i="8"/>
  <c r="BH276" i="8"/>
  <c r="BI276" i="8"/>
  <c r="BD276" i="8"/>
  <c r="BA276" i="8"/>
  <c r="BG280" i="8"/>
  <c r="BJ280" i="8"/>
  <c r="BF280" i="8"/>
  <c r="BE280" i="8"/>
  <c r="BC280" i="8"/>
  <c r="BB280" i="8"/>
  <c r="BK280" i="8"/>
  <c r="BH280" i="8"/>
  <c r="BI280" i="8"/>
  <c r="BD280" i="8"/>
  <c r="AZ280" i="8"/>
  <c r="BA280" i="8"/>
  <c r="CI126" i="4"/>
  <c r="CI125" i="4" s="1"/>
  <c r="BJ372" i="4"/>
  <c r="BJ5" i="8"/>
  <c r="BH5" i="8"/>
  <c r="BF5" i="8"/>
  <c r="BE5" i="8"/>
  <c r="BG5" i="8"/>
  <c r="BD5" i="8"/>
  <c r="BK5" i="8"/>
  <c r="BI5" i="8"/>
  <c r="AZ5" i="8"/>
  <c r="BB5" i="8"/>
  <c r="AY5" i="8"/>
  <c r="BC5" i="8"/>
  <c r="BE7" i="8"/>
  <c r="BK7" i="8"/>
  <c r="BH7" i="8"/>
  <c r="BJ7" i="8"/>
  <c r="BG7" i="8"/>
  <c r="AZ7" i="8"/>
  <c r="BI7" i="8"/>
  <c r="BB7" i="8"/>
  <c r="BD7" i="8"/>
  <c r="AY7" i="8"/>
  <c r="BA7" i="8"/>
  <c r="BJ9" i="8"/>
  <c r="BH9" i="8"/>
  <c r="BK9" i="8"/>
  <c r="BI9" i="8"/>
  <c r="BG9" i="8"/>
  <c r="BF9" i="8"/>
  <c r="BE9" i="8"/>
  <c r="BB9" i="8"/>
  <c r="AY9" i="8"/>
  <c r="BA9" i="8"/>
  <c r="BC9" i="8"/>
  <c r="BD9" i="8"/>
  <c r="AZ11" i="8"/>
  <c r="BJ11" i="8"/>
  <c r="BG11" i="8"/>
  <c r="BI11" i="8"/>
  <c r="BK11" i="8"/>
  <c r="BH11" i="8"/>
  <c r="BF11" i="8"/>
  <c r="BE11" i="8"/>
  <c r="AY11" i="8"/>
  <c r="BD11" i="8"/>
  <c r="BC11" i="8"/>
  <c r="BA11" i="8"/>
  <c r="BJ13" i="8"/>
  <c r="BH13" i="8"/>
  <c r="BK13" i="8"/>
  <c r="BI13" i="8"/>
  <c r="BE13" i="8"/>
  <c r="BG13" i="8"/>
  <c r="BF13" i="8"/>
  <c r="BD13" i="8"/>
  <c r="BC13" i="8"/>
  <c r="BB13" i="8"/>
  <c r="AY13" i="8"/>
  <c r="BA13" i="8"/>
  <c r="BK15" i="8"/>
  <c r="BH15" i="8"/>
  <c r="AZ15" i="8"/>
  <c r="BI15" i="8"/>
  <c r="BE15" i="8"/>
  <c r="BJ15" i="8"/>
  <c r="BG15" i="8"/>
  <c r="BF15" i="8"/>
  <c r="BA15" i="8"/>
  <c r="BD15" i="8"/>
  <c r="BC15" i="8"/>
  <c r="AY15" i="8"/>
  <c r="BG17" i="8"/>
  <c r="BI17" i="8"/>
  <c r="AZ17" i="8"/>
  <c r="BJ17" i="8"/>
  <c r="BH17" i="8"/>
  <c r="BK17" i="8"/>
  <c r="BF17" i="8"/>
  <c r="BE17" i="8"/>
  <c r="BB17" i="8"/>
  <c r="AY17" i="8"/>
  <c r="BD17" i="8"/>
  <c r="BC17" i="8"/>
  <c r="BJ19" i="8"/>
  <c r="BG19" i="8"/>
  <c r="BI19" i="8"/>
  <c r="BK19" i="8"/>
  <c r="BH19" i="8"/>
  <c r="BF19" i="8"/>
  <c r="BD19" i="8"/>
  <c r="BB19" i="8"/>
  <c r="AY19" i="8"/>
  <c r="BC19" i="8"/>
  <c r="BA19" i="8"/>
  <c r="AZ19" i="8"/>
  <c r="BD21" i="8"/>
  <c r="AZ21" i="8"/>
  <c r="BG21" i="8"/>
  <c r="BI21" i="8"/>
  <c r="BE21" i="8"/>
  <c r="BJ21" i="8"/>
  <c r="BH21" i="8"/>
  <c r="BK21" i="8"/>
  <c r="BA21" i="8"/>
  <c r="BB21" i="8"/>
  <c r="AY21" i="8"/>
  <c r="BJ23" i="8"/>
  <c r="BG23" i="8"/>
  <c r="BF23" i="8"/>
  <c r="BK23" i="8"/>
  <c r="BH23" i="8"/>
  <c r="BI23" i="8"/>
  <c r="BE23" i="8"/>
  <c r="BC23" i="8"/>
  <c r="AY23" i="8"/>
  <c r="AZ23" i="8"/>
  <c r="BD23" i="8"/>
  <c r="BB23" i="8"/>
  <c r="BJ25" i="8"/>
  <c r="BH25" i="8"/>
  <c r="BK25" i="8"/>
  <c r="BF25" i="8"/>
  <c r="BG25" i="8"/>
  <c r="BI25" i="8"/>
  <c r="BE25" i="8"/>
  <c r="BC25" i="8"/>
  <c r="BD25" i="8"/>
  <c r="AY25" i="8"/>
  <c r="BB25" i="8"/>
  <c r="BA25" i="8"/>
  <c r="BK27" i="8"/>
  <c r="BH27" i="8"/>
  <c r="BF27" i="8"/>
  <c r="BJ27" i="8"/>
  <c r="BG27" i="8"/>
  <c r="BI27" i="8"/>
  <c r="BC27" i="8"/>
  <c r="BA27" i="8"/>
  <c r="BD27" i="8"/>
  <c r="BB27" i="8"/>
  <c r="AY27" i="8"/>
  <c r="AZ27" i="8"/>
  <c r="BJ29" i="8"/>
  <c r="BH29" i="8"/>
  <c r="BK29" i="8"/>
  <c r="BE29" i="8"/>
  <c r="BG29" i="8"/>
  <c r="AZ29" i="8"/>
  <c r="BI29" i="8"/>
  <c r="BB29" i="8"/>
  <c r="AY29" i="8"/>
  <c r="BD29" i="8"/>
  <c r="BC29" i="8"/>
  <c r="BA29" i="8"/>
  <c r="BJ31" i="8"/>
  <c r="BG31" i="8"/>
  <c r="BI31" i="8"/>
  <c r="BE31" i="8"/>
  <c r="BK31" i="8"/>
  <c r="BH31" i="8"/>
  <c r="BF31" i="8"/>
  <c r="BC31" i="8"/>
  <c r="AY31" i="8"/>
  <c r="BD31" i="8"/>
  <c r="BA31" i="8"/>
  <c r="AZ31" i="8"/>
  <c r="BJ33" i="8"/>
  <c r="BI33" i="8"/>
  <c r="BG33" i="8"/>
  <c r="BK33" i="8"/>
  <c r="BF33" i="8"/>
  <c r="AZ33" i="8"/>
  <c r="BE33" i="8"/>
  <c r="BC33" i="8"/>
  <c r="BD33" i="8"/>
  <c r="AY33" i="8"/>
  <c r="BB33" i="8"/>
  <c r="BA33" i="8"/>
  <c r="BJ35" i="8"/>
  <c r="BH35" i="8"/>
  <c r="BI35" i="8"/>
  <c r="BE35" i="8"/>
  <c r="BK35" i="8"/>
  <c r="BF35" i="8"/>
  <c r="BC35" i="8"/>
  <c r="BA35" i="8"/>
  <c r="BD35" i="8"/>
  <c r="BB35" i="8"/>
  <c r="AY35" i="8"/>
  <c r="AZ35" i="8"/>
  <c r="BJ37" i="8"/>
  <c r="BH37" i="8"/>
  <c r="BI37" i="8"/>
  <c r="BD37" i="8"/>
  <c r="BG37" i="8"/>
  <c r="BK37" i="8"/>
  <c r="AZ37" i="8"/>
  <c r="BF37" i="8"/>
  <c r="BB37" i="8"/>
  <c r="AY37" i="8"/>
  <c r="BC37" i="8"/>
  <c r="BA37" i="8"/>
  <c r="BJ39" i="8"/>
  <c r="BG39" i="8"/>
  <c r="BI39" i="8"/>
  <c r="BK39" i="8"/>
  <c r="BH39" i="8"/>
  <c r="BF39" i="8"/>
  <c r="BE39" i="8"/>
  <c r="BC39" i="8"/>
  <c r="AY39" i="8"/>
  <c r="BD39" i="8"/>
  <c r="BA39" i="8"/>
  <c r="AZ39" i="8"/>
  <c r="BG41" i="8"/>
  <c r="BK41" i="8"/>
  <c r="BI41" i="8"/>
  <c r="AZ41" i="8"/>
  <c r="BE41" i="8"/>
  <c r="BJ41" i="8"/>
  <c r="BH41" i="8"/>
  <c r="BF41" i="8"/>
  <c r="BB41" i="8"/>
  <c r="AY41" i="8"/>
  <c r="BC41" i="8"/>
  <c r="BD41" i="8"/>
  <c r="BJ43" i="8"/>
  <c r="BG43" i="8"/>
  <c r="BI43" i="8"/>
  <c r="BE43" i="8"/>
  <c r="BK43" i="8"/>
  <c r="BF43" i="8"/>
  <c r="BD43" i="8"/>
  <c r="BB43" i="8"/>
  <c r="AY43" i="8"/>
  <c r="BC43" i="8"/>
  <c r="BA43" i="8"/>
  <c r="AZ43" i="8"/>
  <c r="BG45" i="8"/>
  <c r="AZ45" i="8"/>
  <c r="BI45" i="8"/>
  <c r="BJ45" i="8"/>
  <c r="BK45" i="8"/>
  <c r="BF45" i="8"/>
  <c r="BE45" i="8"/>
  <c r="BC45" i="8"/>
  <c r="BA45" i="8"/>
  <c r="BB45" i="8"/>
  <c r="AY45" i="8"/>
  <c r="BD45" i="8"/>
  <c r="BJ47" i="8"/>
  <c r="BG47" i="8"/>
  <c r="BI47" i="8"/>
  <c r="BE47" i="8"/>
  <c r="BK47" i="8"/>
  <c r="BH47" i="8"/>
  <c r="BF47" i="8"/>
  <c r="BC47" i="8"/>
  <c r="BA47" i="8"/>
  <c r="BD47" i="8"/>
  <c r="BB47" i="8"/>
  <c r="AY47" i="8"/>
  <c r="BG49" i="8"/>
  <c r="BK49" i="8"/>
  <c r="BI49" i="8"/>
  <c r="BJ49" i="8"/>
  <c r="BH49" i="8"/>
  <c r="BF49" i="8"/>
  <c r="AZ49" i="8"/>
  <c r="BC49" i="8"/>
  <c r="BD49" i="8"/>
  <c r="AY49" i="8"/>
  <c r="BB49" i="8"/>
  <c r="BA49" i="8"/>
  <c r="BJ51" i="8"/>
  <c r="BG51" i="8"/>
  <c r="BI51" i="8"/>
  <c r="BE51" i="8"/>
  <c r="BK51" i="8"/>
  <c r="BH51" i="8"/>
  <c r="BC51" i="8"/>
  <c r="BA51" i="8"/>
  <c r="AZ51" i="8"/>
  <c r="BD51" i="8"/>
  <c r="BB51" i="8"/>
  <c r="AY51" i="8"/>
  <c r="AZ53" i="8"/>
  <c r="BG53" i="8"/>
  <c r="BK53" i="8"/>
  <c r="BE53" i="8"/>
  <c r="BJ53" i="8"/>
  <c r="BH53" i="8"/>
  <c r="BD53" i="8"/>
  <c r="BI53" i="8"/>
  <c r="BB53" i="8"/>
  <c r="AY53" i="8"/>
  <c r="BA53" i="8"/>
  <c r="BJ55" i="8"/>
  <c r="BG55" i="8"/>
  <c r="BI55" i="8"/>
  <c r="BK55" i="8"/>
  <c r="BH55" i="8"/>
  <c r="BF55" i="8"/>
  <c r="BE55" i="8"/>
  <c r="BD55" i="8"/>
  <c r="BB55" i="8"/>
  <c r="BC55" i="8"/>
  <c r="AY55" i="8"/>
  <c r="AZ55" i="8"/>
  <c r="BH57" i="8"/>
  <c r="BI57" i="8"/>
  <c r="AZ57" i="8"/>
  <c r="BG57" i="8"/>
  <c r="BK57" i="8"/>
  <c r="BF57" i="8"/>
  <c r="BE57" i="8"/>
  <c r="BB57" i="8"/>
  <c r="BA57" i="8"/>
  <c r="BC57" i="8"/>
  <c r="BD57" i="8"/>
  <c r="AY57" i="8"/>
  <c r="BK59" i="8"/>
  <c r="BI59" i="8"/>
  <c r="BE59" i="8"/>
  <c r="BJ59" i="8"/>
  <c r="BG59" i="8"/>
  <c r="BF59" i="8"/>
  <c r="BD59" i="8"/>
  <c r="BB59" i="8"/>
  <c r="AY59" i="8"/>
  <c r="BC59" i="8"/>
  <c r="BA59" i="8"/>
  <c r="AZ59" i="8"/>
  <c r="BG61" i="8"/>
  <c r="BK61" i="8"/>
  <c r="BI61" i="8"/>
  <c r="BE61" i="8"/>
  <c r="BJ61" i="8"/>
  <c r="BH61" i="8"/>
  <c r="BF61" i="8"/>
  <c r="BC61" i="8"/>
  <c r="BA61" i="8"/>
  <c r="BB61" i="8"/>
  <c r="AY61" i="8"/>
  <c r="BD61" i="8"/>
  <c r="BE63" i="8"/>
  <c r="BK63" i="8"/>
  <c r="BI63" i="8"/>
  <c r="BJ63" i="8"/>
  <c r="BH63" i="8"/>
  <c r="BF63" i="8"/>
  <c r="BC63" i="8"/>
  <c r="BA63" i="8"/>
  <c r="BD63" i="8"/>
  <c r="BB63" i="8"/>
  <c r="AY63" i="8"/>
  <c r="AZ63" i="8"/>
  <c r="BJ65" i="8"/>
  <c r="BH65" i="8"/>
  <c r="BI65" i="8"/>
  <c r="BG65" i="8"/>
  <c r="BK65" i="8"/>
  <c r="AZ65" i="8"/>
  <c r="BE65" i="8"/>
  <c r="BC65" i="8"/>
  <c r="BD65" i="8"/>
  <c r="AY65" i="8"/>
  <c r="BB65" i="8"/>
  <c r="BA65" i="8"/>
  <c r="BK67" i="8"/>
  <c r="BH67" i="8"/>
  <c r="BJ67" i="8"/>
  <c r="BG67" i="8"/>
  <c r="BI67" i="8"/>
  <c r="BE67" i="8"/>
  <c r="BD67" i="8"/>
  <c r="BA67" i="8"/>
  <c r="BB67" i="8"/>
  <c r="AY67" i="8"/>
  <c r="AZ67" i="8"/>
  <c r="BJ69" i="8"/>
  <c r="BH69" i="8"/>
  <c r="AZ69" i="8"/>
  <c r="BI69" i="8"/>
  <c r="BE69" i="8"/>
  <c r="BG69" i="8"/>
  <c r="BK69" i="8"/>
  <c r="BF69" i="8"/>
  <c r="BD69" i="8"/>
  <c r="BC69" i="8"/>
  <c r="AY69" i="8"/>
  <c r="BB69" i="8"/>
  <c r="BK71" i="8"/>
  <c r="BH71" i="8"/>
  <c r="BI71" i="8"/>
  <c r="BE71" i="8"/>
  <c r="BG71" i="8"/>
  <c r="BF71" i="8"/>
  <c r="BC71" i="8"/>
  <c r="BA71" i="8"/>
  <c r="BD71" i="8"/>
  <c r="BB71" i="8"/>
  <c r="AY71" i="8"/>
  <c r="AZ71" i="8"/>
  <c r="BG73" i="8"/>
  <c r="BF73" i="8"/>
  <c r="AZ73" i="8"/>
  <c r="BJ73" i="8"/>
  <c r="BK73" i="8"/>
  <c r="BI73" i="8"/>
  <c r="BE73" i="8"/>
  <c r="BC73" i="8"/>
  <c r="BD73" i="8"/>
  <c r="AY73" i="8"/>
  <c r="BB73" i="8"/>
  <c r="BA73" i="8"/>
  <c r="BK75" i="8"/>
  <c r="BF75" i="8"/>
  <c r="BJ75" i="8"/>
  <c r="BG75" i="8"/>
  <c r="BI75" i="8"/>
  <c r="BE75" i="8"/>
  <c r="BC75" i="8"/>
  <c r="BA75" i="8"/>
  <c r="BD75" i="8"/>
  <c r="BB75" i="8"/>
  <c r="AY75" i="8"/>
  <c r="AZ75" i="8"/>
  <c r="BG77" i="8"/>
  <c r="AZ77" i="8"/>
  <c r="BI77" i="8"/>
  <c r="BE77" i="8"/>
  <c r="BC77" i="8"/>
  <c r="BA77" i="8"/>
  <c r="BJ77" i="8"/>
  <c r="BK77" i="8"/>
  <c r="BF77" i="8"/>
  <c r="AY77" i="8"/>
  <c r="BB77" i="8"/>
  <c r="BD77" i="8"/>
  <c r="BJ79" i="8"/>
  <c r="BG79" i="8"/>
  <c r="BI79" i="8"/>
  <c r="BC79" i="8"/>
  <c r="BA79" i="8"/>
  <c r="BK79" i="8"/>
  <c r="BH79" i="8"/>
  <c r="BF79" i="8"/>
  <c r="BE79" i="8"/>
  <c r="BB79" i="8"/>
  <c r="BD79" i="8"/>
  <c r="AY79" i="8"/>
  <c r="BJ81" i="8"/>
  <c r="BK81" i="8"/>
  <c r="BF81" i="8"/>
  <c r="BC81" i="8"/>
  <c r="BD81" i="8"/>
  <c r="AY81" i="8"/>
  <c r="BH81" i="8"/>
  <c r="BI81" i="8"/>
  <c r="AZ81" i="8"/>
  <c r="BE81" i="8"/>
  <c r="BA81" i="8"/>
  <c r="BB81" i="8"/>
  <c r="BK83" i="8"/>
  <c r="BH83" i="8"/>
  <c r="BE83" i="8"/>
  <c r="BC83" i="8"/>
  <c r="BA83" i="8"/>
  <c r="BJ83" i="8"/>
  <c r="BG83" i="8"/>
  <c r="BI83" i="8"/>
  <c r="BB83" i="8"/>
  <c r="BD83" i="8"/>
  <c r="AY83" i="8"/>
  <c r="AZ83" i="8"/>
  <c r="BD85" i="8"/>
  <c r="AZ85" i="8"/>
  <c r="BJ85" i="8"/>
  <c r="BH85" i="8"/>
  <c r="BI85" i="8"/>
  <c r="BE85" i="8"/>
  <c r="BA85" i="8"/>
  <c r="BG85" i="8"/>
  <c r="BK85" i="8"/>
  <c r="BF85" i="8"/>
  <c r="BC85" i="8"/>
  <c r="AY85" i="8"/>
  <c r="BK87" i="8"/>
  <c r="BH87" i="8"/>
  <c r="BI87" i="8"/>
  <c r="BE87" i="8"/>
  <c r="BC87" i="8"/>
  <c r="AY87" i="8"/>
  <c r="BJ87" i="8"/>
  <c r="BG87" i="8"/>
  <c r="BF87" i="8"/>
  <c r="BB87" i="8"/>
  <c r="AZ87" i="8"/>
  <c r="BD87" i="8"/>
  <c r="BG89" i="8"/>
  <c r="BK89" i="8"/>
  <c r="BI89" i="8"/>
  <c r="AZ89" i="8"/>
  <c r="BC89" i="8"/>
  <c r="BD89" i="8"/>
  <c r="AY89" i="8"/>
  <c r="BH89" i="8"/>
  <c r="BF89" i="8"/>
  <c r="BE89" i="8"/>
  <c r="BA89" i="8"/>
  <c r="BB89" i="8"/>
  <c r="BG91" i="8"/>
  <c r="BI91" i="8"/>
  <c r="BC91" i="8"/>
  <c r="BA91" i="8"/>
  <c r="BK91" i="8"/>
  <c r="BH91" i="8"/>
  <c r="BF91" i="8"/>
  <c r="BE91" i="8"/>
  <c r="BB91" i="8"/>
  <c r="BD91" i="8"/>
  <c r="AY91" i="8"/>
  <c r="AZ91" i="8"/>
  <c r="BG93" i="8"/>
  <c r="AZ93" i="8"/>
  <c r="BI93" i="8"/>
  <c r="BE93" i="8"/>
  <c r="BB93" i="8"/>
  <c r="AY93" i="8"/>
  <c r="BJ93" i="8"/>
  <c r="BK93" i="8"/>
  <c r="BF93" i="8"/>
  <c r="BA93" i="8"/>
  <c r="BC93" i="8"/>
  <c r="BD93" i="8"/>
  <c r="BJ95" i="8"/>
  <c r="BG95" i="8"/>
  <c r="BI95" i="8"/>
  <c r="BD95" i="8"/>
  <c r="BB95" i="8"/>
  <c r="AY95" i="8"/>
  <c r="BE95" i="8"/>
  <c r="BK95" i="8"/>
  <c r="BF95" i="8"/>
  <c r="BC95" i="8"/>
  <c r="BA95" i="8"/>
  <c r="AZ95" i="8"/>
  <c r="BH97" i="8"/>
  <c r="BI97" i="8"/>
  <c r="BB97" i="8"/>
  <c r="BA97" i="8"/>
  <c r="BJ97" i="8"/>
  <c r="BK97" i="8"/>
  <c r="BF97" i="8"/>
  <c r="AZ97" i="8"/>
  <c r="BE97" i="8"/>
  <c r="BD97" i="8"/>
  <c r="BC97" i="8"/>
  <c r="AY97" i="8"/>
  <c r="BJ99" i="8"/>
  <c r="BG99" i="8"/>
  <c r="BI99" i="8"/>
  <c r="BE99" i="8"/>
  <c r="BD99" i="8"/>
  <c r="BB99" i="8"/>
  <c r="AY99" i="8"/>
  <c r="BK99" i="8"/>
  <c r="BH99" i="8"/>
  <c r="BC99" i="8"/>
  <c r="BA99" i="8"/>
  <c r="AZ99" i="8"/>
  <c r="BG101" i="8"/>
  <c r="BK101" i="8"/>
  <c r="BI101" i="8"/>
  <c r="BD101" i="8"/>
  <c r="BE101" i="8"/>
  <c r="BA101" i="8"/>
  <c r="BJ101" i="8"/>
  <c r="BH101" i="8"/>
  <c r="AZ101" i="8"/>
  <c r="BB101" i="8"/>
  <c r="AY101" i="8"/>
  <c r="BK103" i="8"/>
  <c r="BH103" i="8"/>
  <c r="BF103" i="8"/>
  <c r="BC103" i="8"/>
  <c r="AY103" i="8"/>
  <c r="BJ103" i="8"/>
  <c r="BG103" i="8"/>
  <c r="BI103" i="8"/>
  <c r="BE103" i="8"/>
  <c r="BA103" i="8"/>
  <c r="BD103" i="8"/>
  <c r="AZ103" i="8"/>
  <c r="BJ105" i="8"/>
  <c r="BH105" i="8"/>
  <c r="BF105" i="8"/>
  <c r="AZ105" i="8"/>
  <c r="BC105" i="8"/>
  <c r="BD105" i="8"/>
  <c r="AY105" i="8"/>
  <c r="BG105" i="8"/>
  <c r="BI105" i="8"/>
  <c r="BE105" i="8"/>
  <c r="BA105" i="8"/>
  <c r="BB105" i="8"/>
  <c r="BK107" i="8"/>
  <c r="BH107" i="8"/>
  <c r="BF107" i="8"/>
  <c r="BC107" i="8"/>
  <c r="BA107" i="8"/>
  <c r="BE107" i="8"/>
  <c r="BG107" i="8"/>
  <c r="BI107" i="8"/>
  <c r="BB107" i="8"/>
  <c r="BD107" i="8"/>
  <c r="AY107" i="8"/>
  <c r="AZ107" i="8"/>
  <c r="BJ109" i="8"/>
  <c r="BK109" i="8"/>
  <c r="BF109" i="8"/>
  <c r="BE109" i="8"/>
  <c r="BC109" i="8"/>
  <c r="BA109" i="8"/>
  <c r="BG109" i="8"/>
  <c r="AZ109" i="8"/>
  <c r="BI109" i="8"/>
  <c r="BB109" i="8"/>
  <c r="AY109" i="8"/>
  <c r="BD109" i="8"/>
  <c r="BK111" i="8"/>
  <c r="BF111" i="8"/>
  <c r="BE111" i="8"/>
  <c r="BC111" i="8"/>
  <c r="BA111" i="8"/>
  <c r="BJ111" i="8"/>
  <c r="BG111" i="8"/>
  <c r="BI111" i="8"/>
  <c r="BD111" i="8"/>
  <c r="AY111" i="8"/>
  <c r="BB111" i="8"/>
  <c r="AZ111" i="8"/>
  <c r="BG113" i="8"/>
  <c r="BF113" i="8"/>
  <c r="BD113" i="8"/>
  <c r="BA113" i="8"/>
  <c r="BJ113" i="8"/>
  <c r="BK113" i="8"/>
  <c r="BI113" i="8"/>
  <c r="AZ113" i="8"/>
  <c r="BE113" i="8"/>
  <c r="BC113" i="8"/>
  <c r="AY113" i="8"/>
  <c r="BB113" i="8"/>
  <c r="BK115" i="8"/>
  <c r="BH115" i="8"/>
  <c r="BF115" i="8"/>
  <c r="BD115" i="8"/>
  <c r="BB115" i="8"/>
  <c r="AY115" i="8"/>
  <c r="BJ115" i="8"/>
  <c r="BG115" i="8"/>
  <c r="BI115" i="8"/>
  <c r="BE115" i="8"/>
  <c r="BA115" i="8"/>
  <c r="BC115" i="8"/>
  <c r="AZ117" i="8"/>
  <c r="BJ117" i="8"/>
  <c r="BD117" i="8"/>
  <c r="BF117" i="8"/>
  <c r="BE117" i="8"/>
  <c r="BB117" i="8"/>
  <c r="AY117" i="8"/>
  <c r="BK117" i="8"/>
  <c r="BH117" i="8"/>
  <c r="BI117" i="8"/>
  <c r="BA117" i="8"/>
  <c r="BC117" i="8"/>
  <c r="BJ119" i="8"/>
  <c r="BG119" i="8"/>
  <c r="BF119" i="8"/>
  <c r="BD119" i="8"/>
  <c r="BB119" i="8"/>
  <c r="AY119" i="8"/>
  <c r="BK119" i="8"/>
  <c r="BH119" i="8"/>
  <c r="BI119" i="8"/>
  <c r="BC119" i="8"/>
  <c r="BA119" i="8"/>
  <c r="AZ119" i="8"/>
  <c r="BJ121" i="8"/>
  <c r="BK121" i="8"/>
  <c r="AZ121" i="8"/>
  <c r="BC121" i="8"/>
  <c r="BB121" i="8"/>
  <c r="AY121" i="8"/>
  <c r="BG121" i="8"/>
  <c r="BH121" i="8"/>
  <c r="BI121" i="8"/>
  <c r="BE121" i="8"/>
  <c r="BD121" i="8"/>
  <c r="BA121" i="8"/>
  <c r="BE123" i="8"/>
  <c r="BK123" i="8"/>
  <c r="BH123" i="8"/>
  <c r="BD123" i="8"/>
  <c r="BA123" i="8"/>
  <c r="BJ123" i="8"/>
  <c r="BG123" i="8"/>
  <c r="BI123" i="8"/>
  <c r="AY123" i="8"/>
  <c r="AZ123" i="8"/>
  <c r="BB123" i="8"/>
  <c r="BG125" i="8"/>
  <c r="AZ125" i="8"/>
  <c r="BI125" i="8"/>
  <c r="BE125" i="8"/>
  <c r="BC125" i="8"/>
  <c r="AY125" i="8"/>
  <c r="BJ125" i="8"/>
  <c r="BK125" i="8"/>
  <c r="BH125" i="8"/>
  <c r="BF125" i="8"/>
  <c r="BB125" i="8"/>
  <c r="BD125" i="8"/>
  <c r="BG127" i="8"/>
  <c r="BI127" i="8"/>
  <c r="BE127" i="8"/>
  <c r="BC127" i="8"/>
  <c r="BA127" i="8"/>
  <c r="BJ127" i="8"/>
  <c r="BH127" i="8"/>
  <c r="BF127" i="8"/>
  <c r="BD127" i="8"/>
  <c r="AY127" i="8"/>
  <c r="BB127" i="8"/>
  <c r="AZ127" i="8"/>
  <c r="BK129" i="8"/>
  <c r="BI129" i="8"/>
  <c r="BD129" i="8"/>
  <c r="BA129" i="8"/>
  <c r="BG129" i="8"/>
  <c r="BH129" i="8"/>
  <c r="BF129" i="8"/>
  <c r="AZ129" i="8"/>
  <c r="BE129" i="8"/>
  <c r="BC129" i="8"/>
  <c r="AY129" i="8"/>
  <c r="BB129" i="8"/>
  <c r="BJ131" i="8"/>
  <c r="BG131" i="8"/>
  <c r="BI131" i="8"/>
  <c r="BD131" i="8"/>
  <c r="BB131" i="8"/>
  <c r="AY131" i="8"/>
  <c r="BK131" i="8"/>
  <c r="BF131" i="8"/>
  <c r="BE131" i="8"/>
  <c r="BA131" i="8"/>
  <c r="BC131" i="8"/>
  <c r="AZ131" i="8"/>
  <c r="BG133" i="8"/>
  <c r="AZ133" i="8"/>
  <c r="BI133" i="8"/>
  <c r="BE133" i="8"/>
  <c r="BB133" i="8"/>
  <c r="AY133" i="8"/>
  <c r="BJ133" i="8"/>
  <c r="BK133" i="8"/>
  <c r="BF133" i="8"/>
  <c r="BD133" i="8"/>
  <c r="BA133" i="8"/>
  <c r="BC133" i="8"/>
  <c r="BJ135" i="8"/>
  <c r="BH135" i="8"/>
  <c r="BI135" i="8"/>
  <c r="BC135" i="8"/>
  <c r="BA135" i="8"/>
  <c r="BE135" i="8"/>
  <c r="BK135" i="8"/>
  <c r="BF135" i="8"/>
  <c r="BD135" i="8"/>
  <c r="AY135" i="8"/>
  <c r="BB135" i="8"/>
  <c r="AZ135" i="8"/>
  <c r="BK137" i="8"/>
  <c r="BI137" i="8"/>
  <c r="AZ137" i="8"/>
  <c r="BD137" i="8"/>
  <c r="BA137" i="8"/>
  <c r="BJ137" i="8"/>
  <c r="BH137" i="8"/>
  <c r="BF137" i="8"/>
  <c r="BE137" i="8"/>
  <c r="BC137" i="8"/>
  <c r="AY137" i="8"/>
  <c r="BB137" i="8"/>
  <c r="BJ139" i="8"/>
  <c r="BG139" i="8"/>
  <c r="BI139" i="8"/>
  <c r="BE139" i="8"/>
  <c r="BD139" i="8"/>
  <c r="BB139" i="8"/>
  <c r="AY139" i="8"/>
  <c r="BK139" i="8"/>
  <c r="BH139" i="8"/>
  <c r="BA139" i="8"/>
  <c r="BC139" i="8"/>
  <c r="AZ139" i="8"/>
  <c r="BJ141" i="8"/>
  <c r="BK141" i="8"/>
  <c r="BH141" i="8"/>
  <c r="BI141" i="8"/>
  <c r="BE141" i="8"/>
  <c r="BC141" i="8"/>
  <c r="AY141" i="8"/>
  <c r="BG141" i="8"/>
  <c r="AZ141" i="8"/>
  <c r="BF141" i="8"/>
  <c r="BA141" i="8"/>
  <c r="BD141" i="8"/>
  <c r="BG143" i="8"/>
  <c r="BF143" i="8"/>
  <c r="BC143" i="8"/>
  <c r="BA143" i="8"/>
  <c r="BJ143" i="8"/>
  <c r="BH143" i="8"/>
  <c r="BI143" i="8"/>
  <c r="BE143" i="8"/>
  <c r="BD143" i="8"/>
  <c r="AY143" i="8"/>
  <c r="BB143" i="8"/>
  <c r="AZ143" i="8"/>
  <c r="BK145" i="8"/>
  <c r="BI145" i="8"/>
  <c r="BD145" i="8"/>
  <c r="BA145" i="8"/>
  <c r="BG145" i="8"/>
  <c r="BH145" i="8"/>
  <c r="BF145" i="8"/>
  <c r="AZ145" i="8"/>
  <c r="BE145" i="8"/>
  <c r="BC145" i="8"/>
  <c r="AY145" i="8"/>
  <c r="BB145" i="8"/>
  <c r="BK147" i="8"/>
  <c r="BF147" i="8"/>
  <c r="BD147" i="8"/>
  <c r="BB147" i="8"/>
  <c r="AY147" i="8"/>
  <c r="BJ147" i="8"/>
  <c r="BG147" i="8"/>
  <c r="BI147" i="8"/>
  <c r="BE147" i="8"/>
  <c r="BA147" i="8"/>
  <c r="BC147" i="8"/>
  <c r="AZ147" i="8"/>
  <c r="AZ149" i="8"/>
  <c r="BJ149" i="8"/>
  <c r="BK149" i="8"/>
  <c r="BD149" i="8"/>
  <c r="BI149" i="8"/>
  <c r="BE149" i="8"/>
  <c r="BB149" i="8"/>
  <c r="AY149" i="8"/>
  <c r="BG149" i="8"/>
  <c r="BF149" i="8"/>
  <c r="BA149" i="8"/>
  <c r="BC149" i="8"/>
  <c r="BG151" i="8"/>
  <c r="BI151" i="8"/>
  <c r="BE151" i="8"/>
  <c r="BC151" i="8"/>
  <c r="BB151" i="8"/>
  <c r="AY151" i="8"/>
  <c r="BJ151" i="8"/>
  <c r="BK151" i="8"/>
  <c r="BF151" i="8"/>
  <c r="BD151" i="8"/>
  <c r="BA151" i="8"/>
  <c r="AZ151" i="8"/>
  <c r="BJ153" i="8"/>
  <c r="BH153" i="8"/>
  <c r="BF153" i="8"/>
  <c r="AZ153" i="8"/>
  <c r="BB153" i="8"/>
  <c r="AY153" i="8"/>
  <c r="BK153" i="8"/>
  <c r="BI153" i="8"/>
  <c r="BE153" i="8"/>
  <c r="BC153" i="8"/>
  <c r="BA153" i="8"/>
  <c r="BD153" i="8"/>
  <c r="BE155" i="8"/>
  <c r="BG155" i="8"/>
  <c r="BH155" i="8"/>
  <c r="BI155" i="8"/>
  <c r="BC155" i="8"/>
  <c r="BB155" i="8"/>
  <c r="AY155" i="8"/>
  <c r="BJ155" i="8"/>
  <c r="BK155" i="8"/>
  <c r="BA155" i="8"/>
  <c r="AZ155" i="8"/>
  <c r="BD155" i="8"/>
  <c r="BJ157" i="8"/>
  <c r="BK157" i="8"/>
  <c r="BH157" i="8"/>
  <c r="BF157" i="8"/>
  <c r="BD157" i="8"/>
  <c r="BB157" i="8"/>
  <c r="AY157" i="8"/>
  <c r="BG157" i="8"/>
  <c r="AZ157" i="8"/>
  <c r="BI157" i="8"/>
  <c r="BA157" i="8"/>
  <c r="BC157" i="8"/>
  <c r="BG159" i="8"/>
  <c r="BH159" i="8"/>
  <c r="BC159" i="8"/>
  <c r="BB159" i="8"/>
  <c r="AY159" i="8"/>
  <c r="BJ159" i="8"/>
  <c r="BK159" i="8"/>
  <c r="BI159" i="8"/>
  <c r="BE159" i="8"/>
  <c r="BD159" i="8"/>
  <c r="BA159" i="8"/>
  <c r="AZ159" i="8"/>
  <c r="BJ161" i="8"/>
  <c r="BK161" i="8"/>
  <c r="BF161" i="8"/>
  <c r="BE161" i="8"/>
  <c r="BA161" i="8"/>
  <c r="BG161" i="8"/>
  <c r="BH161" i="8"/>
  <c r="BI161" i="8"/>
  <c r="AZ161" i="8"/>
  <c r="AY161" i="8"/>
  <c r="BC161" i="8"/>
  <c r="BD161" i="8"/>
  <c r="BJ163" i="8"/>
  <c r="BK163" i="8"/>
  <c r="BF163" i="8"/>
  <c r="BE163" i="8"/>
  <c r="BD163" i="8"/>
  <c r="AY163" i="8"/>
  <c r="BG163" i="8"/>
  <c r="BH163" i="8"/>
  <c r="BI163" i="8"/>
  <c r="BC163" i="8"/>
  <c r="BB163" i="8"/>
  <c r="AZ163" i="8"/>
  <c r="BG165" i="8"/>
  <c r="BD165" i="8"/>
  <c r="BI165" i="8"/>
  <c r="BC165" i="8"/>
  <c r="BA165" i="8"/>
  <c r="BK165" i="8"/>
  <c r="BH165" i="8"/>
  <c r="AZ165" i="8"/>
  <c r="BF165" i="8"/>
  <c r="BE165" i="8"/>
  <c r="AY165" i="8"/>
  <c r="BB165" i="8"/>
  <c r="BE167" i="8"/>
  <c r="BK167" i="8"/>
  <c r="BF167" i="8"/>
  <c r="BD167" i="8"/>
  <c r="BA167" i="8"/>
  <c r="BG167" i="8"/>
  <c r="BH167" i="8"/>
  <c r="BI167" i="8"/>
  <c r="BB167" i="8"/>
  <c r="BC167" i="8"/>
  <c r="AY167" i="8"/>
  <c r="AZ167" i="8"/>
  <c r="BG169" i="8"/>
  <c r="BF169" i="8"/>
  <c r="AZ169" i="8"/>
  <c r="BE169" i="8"/>
  <c r="BC169" i="8"/>
  <c r="BA169" i="8"/>
  <c r="BJ169" i="8"/>
  <c r="BK169" i="8"/>
  <c r="BI169" i="8"/>
  <c r="BB169" i="8"/>
  <c r="AY169" i="8"/>
  <c r="BD169" i="8"/>
  <c r="BG171" i="8"/>
  <c r="BI171" i="8"/>
  <c r="BD171" i="8"/>
  <c r="BA171" i="8"/>
  <c r="BJ171" i="8"/>
  <c r="BK171" i="8"/>
  <c r="BF171" i="8"/>
  <c r="BE171" i="8"/>
  <c r="BC171" i="8"/>
  <c r="AY171" i="8"/>
  <c r="BB171" i="8"/>
  <c r="AZ171" i="8"/>
  <c r="BJ173" i="8"/>
  <c r="AZ173" i="8"/>
  <c r="BI173" i="8"/>
  <c r="BB173" i="8"/>
  <c r="AY173" i="8"/>
  <c r="BK173" i="8"/>
  <c r="BH173" i="8"/>
  <c r="BF173" i="8"/>
  <c r="BD173" i="8"/>
  <c r="BE173" i="8"/>
  <c r="BA173" i="8"/>
  <c r="BC173" i="8"/>
  <c r="BG175" i="8"/>
  <c r="BK175" i="8"/>
  <c r="BF175" i="8"/>
  <c r="BC175" i="8"/>
  <c r="BB175" i="8"/>
  <c r="AY175" i="8"/>
  <c r="BJ175" i="8"/>
  <c r="BH175" i="8"/>
  <c r="BI175" i="8"/>
  <c r="BD175" i="8"/>
  <c r="BA175" i="8"/>
  <c r="AZ175" i="8"/>
  <c r="BG177" i="8"/>
  <c r="BH177" i="8"/>
  <c r="BE177" i="8"/>
  <c r="BB177" i="8"/>
  <c r="AY177" i="8"/>
  <c r="BJ177" i="8"/>
  <c r="BK177" i="8"/>
  <c r="BI177" i="8"/>
  <c r="AZ177" i="8"/>
  <c r="BC177" i="8"/>
  <c r="BA177" i="8"/>
  <c r="BD177" i="8"/>
  <c r="BG179" i="8"/>
  <c r="BK179" i="8"/>
  <c r="BI179" i="8"/>
  <c r="BE179" i="8"/>
  <c r="BB179" i="8"/>
  <c r="AY179" i="8"/>
  <c r="BJ179" i="8"/>
  <c r="BH179" i="8"/>
  <c r="BA179" i="8"/>
  <c r="BD179" i="8"/>
  <c r="AZ179" i="8"/>
  <c r="BD181" i="8"/>
  <c r="BG181" i="8"/>
  <c r="BH181" i="8"/>
  <c r="BF181" i="8"/>
  <c r="BB181" i="8"/>
  <c r="AZ181" i="8"/>
  <c r="BJ181" i="8"/>
  <c r="BK181" i="8"/>
  <c r="BI181" i="8"/>
  <c r="BE181" i="8"/>
  <c r="BC181" i="8"/>
  <c r="AY181" i="8"/>
  <c r="BG183" i="8"/>
  <c r="BH183" i="8"/>
  <c r="BI183" i="8"/>
  <c r="BE183" i="8"/>
  <c r="BC183" i="8"/>
  <c r="BB183" i="8"/>
  <c r="AY183" i="8"/>
  <c r="BK183" i="8"/>
  <c r="BF183" i="8"/>
  <c r="BA183" i="8"/>
  <c r="BD183" i="8"/>
  <c r="AZ183" i="8"/>
  <c r="BG185" i="8"/>
  <c r="BI185" i="8"/>
  <c r="AZ185" i="8"/>
  <c r="BE185" i="8"/>
  <c r="BB185" i="8"/>
  <c r="AY185" i="8"/>
  <c r="BJ185" i="8"/>
  <c r="BK185" i="8"/>
  <c r="BF185" i="8"/>
  <c r="BA185" i="8"/>
  <c r="BD185" i="8"/>
  <c r="BC185" i="8"/>
  <c r="BJ187" i="8"/>
  <c r="BF187" i="8"/>
  <c r="BC187" i="8"/>
  <c r="BB187" i="8"/>
  <c r="AY187" i="8"/>
  <c r="BG187" i="8"/>
  <c r="BK187" i="8"/>
  <c r="BI187" i="8"/>
  <c r="BE187" i="8"/>
  <c r="BD187" i="8"/>
  <c r="AZ187" i="8"/>
  <c r="BA187" i="8"/>
  <c r="BJ189" i="8"/>
  <c r="BK189" i="8"/>
  <c r="BF189" i="8"/>
  <c r="BD189" i="8"/>
  <c r="BB189" i="8"/>
  <c r="AY189" i="8"/>
  <c r="BG189" i="8"/>
  <c r="AZ189" i="8"/>
  <c r="BI189" i="8"/>
  <c r="BE189" i="8"/>
  <c r="BC189" i="8"/>
  <c r="BA189" i="8"/>
  <c r="BJ191" i="8"/>
  <c r="BH191" i="8"/>
  <c r="BF191" i="8"/>
  <c r="BC191" i="8"/>
  <c r="BB191" i="8"/>
  <c r="AY191" i="8"/>
  <c r="BG191" i="8"/>
  <c r="BK191" i="8"/>
  <c r="BI191" i="8"/>
  <c r="BE191" i="8"/>
  <c r="BA191" i="8"/>
  <c r="BD191" i="8"/>
  <c r="BJ193" i="8"/>
  <c r="BH193" i="8"/>
  <c r="BF193" i="8"/>
  <c r="BE193" i="8"/>
  <c r="BB193" i="8"/>
  <c r="AY193" i="8"/>
  <c r="BK193" i="8"/>
  <c r="BI193" i="8"/>
  <c r="AZ193" i="8"/>
  <c r="BA193" i="8"/>
  <c r="BC193" i="8"/>
  <c r="BD193" i="8"/>
  <c r="BJ195" i="8"/>
  <c r="BH195" i="8"/>
  <c r="BF195" i="8"/>
  <c r="BC195" i="8"/>
  <c r="BB195" i="8"/>
  <c r="AY195" i="8"/>
  <c r="BG195" i="8"/>
  <c r="BK195" i="8"/>
  <c r="BI195" i="8"/>
  <c r="BD195" i="8"/>
  <c r="BA195" i="8"/>
  <c r="AZ195" i="8"/>
  <c r="BJ197" i="8"/>
  <c r="BK197" i="8"/>
  <c r="BH197" i="8"/>
  <c r="AZ197" i="8"/>
  <c r="BI197" i="8"/>
  <c r="BA197" i="8"/>
  <c r="BG197" i="8"/>
  <c r="BD197" i="8"/>
  <c r="BE197" i="8"/>
  <c r="AY197" i="8"/>
  <c r="BB197" i="8"/>
  <c r="BG199" i="8"/>
  <c r="BK199" i="8"/>
  <c r="BF199" i="8"/>
  <c r="BE199" i="8"/>
  <c r="BD199" i="8"/>
  <c r="AY199" i="8"/>
  <c r="BJ199" i="8"/>
  <c r="BH199" i="8"/>
  <c r="BI199" i="8"/>
  <c r="BC199" i="8"/>
  <c r="BA199" i="8"/>
  <c r="AZ199" i="8"/>
  <c r="BJ201" i="8"/>
  <c r="BK201" i="8"/>
  <c r="AZ201" i="8"/>
  <c r="BE201" i="8"/>
  <c r="BC201" i="8"/>
  <c r="BA201" i="8"/>
  <c r="BG201" i="8"/>
  <c r="BH201" i="8"/>
  <c r="BF201" i="8"/>
  <c r="AY201" i="8"/>
  <c r="BB201" i="8"/>
  <c r="BD201" i="8"/>
  <c r="BG203" i="8"/>
  <c r="BH203" i="8"/>
  <c r="BF203" i="8"/>
  <c r="BD203" i="8"/>
  <c r="BA203" i="8"/>
  <c r="BE203" i="8"/>
  <c r="BK203" i="8"/>
  <c r="BI203" i="8"/>
  <c r="BB203" i="8"/>
  <c r="BC203" i="8"/>
  <c r="AY203" i="8"/>
  <c r="AZ203" i="8"/>
  <c r="BJ205" i="8"/>
  <c r="BK205" i="8"/>
  <c r="BF205" i="8"/>
  <c r="BC205" i="8"/>
  <c r="BA205" i="8"/>
  <c r="BG205" i="8"/>
  <c r="AZ205" i="8"/>
  <c r="BI205" i="8"/>
  <c r="BD205" i="8"/>
  <c r="BE205" i="8"/>
  <c r="BB205" i="8"/>
  <c r="AY205" i="8"/>
  <c r="BK207" i="8"/>
  <c r="BI207" i="8"/>
  <c r="BD207" i="8"/>
  <c r="BA207" i="8"/>
  <c r="BJ207" i="8"/>
  <c r="BH207" i="8"/>
  <c r="BF207" i="8"/>
  <c r="BE207" i="8"/>
  <c r="BC207" i="8"/>
  <c r="AY207" i="8"/>
  <c r="BB207" i="8"/>
  <c r="AZ207" i="8"/>
  <c r="BG209" i="8"/>
  <c r="BH209" i="8"/>
  <c r="BE209" i="8"/>
  <c r="BC209" i="8"/>
  <c r="BA209" i="8"/>
  <c r="BJ209" i="8"/>
  <c r="BK209" i="8"/>
  <c r="BI209" i="8"/>
  <c r="AZ209" i="8"/>
  <c r="AY209" i="8"/>
  <c r="BB209" i="8"/>
  <c r="BD209" i="8"/>
  <c r="BG211" i="8"/>
  <c r="BK211" i="8"/>
  <c r="BI211" i="8"/>
  <c r="BD211" i="8"/>
  <c r="BA211" i="8"/>
  <c r="BJ211" i="8"/>
  <c r="BH211" i="8"/>
  <c r="BF211" i="8"/>
  <c r="BB211" i="8"/>
  <c r="BC211" i="8"/>
  <c r="AY211" i="8"/>
  <c r="AZ211" i="8"/>
  <c r="AZ213" i="8"/>
  <c r="BJ213" i="8"/>
  <c r="BK213" i="8"/>
  <c r="BI213" i="8"/>
  <c r="BB213" i="8"/>
  <c r="AY213" i="8"/>
  <c r="BG213" i="8"/>
  <c r="BH213" i="8"/>
  <c r="BF213" i="8"/>
  <c r="BE213" i="8"/>
  <c r="BC213" i="8"/>
  <c r="BA213" i="8"/>
  <c r="BJ215" i="8"/>
  <c r="BH215" i="8"/>
  <c r="BI215" i="8"/>
  <c r="BE215" i="8"/>
  <c r="BD215" i="8"/>
  <c r="AY215" i="8"/>
  <c r="BG215" i="8"/>
  <c r="BK215" i="8"/>
  <c r="BF215" i="8"/>
  <c r="BA215" i="8"/>
  <c r="BC215" i="8"/>
  <c r="AZ215" i="8"/>
  <c r="BG217" i="8"/>
  <c r="BH217" i="8"/>
  <c r="BI217" i="8"/>
  <c r="AZ217" i="8"/>
  <c r="BE217" i="8"/>
  <c r="BC217" i="8"/>
  <c r="BA217" i="8"/>
  <c r="BK217" i="8"/>
  <c r="BF217" i="8"/>
  <c r="BB217" i="8"/>
  <c r="BD217" i="8"/>
  <c r="AY217" i="8"/>
  <c r="BG219" i="8"/>
  <c r="BK219" i="8"/>
  <c r="BI219" i="8"/>
  <c r="BE219" i="8"/>
  <c r="BD219" i="8"/>
  <c r="BA219" i="8"/>
  <c r="BJ219" i="8"/>
  <c r="BF219" i="8"/>
  <c r="BC219" i="8"/>
  <c r="AY219" i="8"/>
  <c r="BB219" i="8"/>
  <c r="AZ219" i="8"/>
  <c r="BG221" i="8"/>
  <c r="AZ221" i="8"/>
  <c r="BI221" i="8"/>
  <c r="BD221" i="8"/>
  <c r="BC221" i="8"/>
  <c r="BA221" i="8"/>
  <c r="BJ221" i="8"/>
  <c r="BK221" i="8"/>
  <c r="BF221" i="8"/>
  <c r="BE221" i="8"/>
  <c r="AY221" i="8"/>
  <c r="BB221" i="8"/>
  <c r="BK223" i="8"/>
  <c r="BI223" i="8"/>
  <c r="BF223" i="8"/>
  <c r="BC223" i="8"/>
  <c r="BB223" i="8"/>
  <c r="AY223" i="8"/>
  <c r="BJ223" i="8"/>
  <c r="BH223" i="8"/>
  <c r="BE223" i="8"/>
  <c r="BD223" i="8"/>
  <c r="AZ223" i="8"/>
  <c r="BA223" i="8"/>
  <c r="BJ225" i="8"/>
  <c r="BK225" i="8"/>
  <c r="BE225" i="8"/>
  <c r="BB225" i="8"/>
  <c r="AY225" i="8"/>
  <c r="BG225" i="8"/>
  <c r="BH225" i="8"/>
  <c r="AZ225" i="8"/>
  <c r="BI225" i="8"/>
  <c r="BC225" i="8"/>
  <c r="BA225" i="8"/>
  <c r="BD225" i="8"/>
  <c r="BJ227" i="8"/>
  <c r="BH227" i="8"/>
  <c r="BC227" i="8"/>
  <c r="BB227" i="8"/>
  <c r="AY227" i="8"/>
  <c r="BG227" i="8"/>
  <c r="BK227" i="8"/>
  <c r="BI227" i="8"/>
  <c r="BE227" i="8"/>
  <c r="BA227" i="8"/>
  <c r="BD227" i="8"/>
  <c r="AZ227" i="8"/>
  <c r="BJ229" i="8"/>
  <c r="BK229" i="8"/>
  <c r="BH229" i="8"/>
  <c r="BI229" i="8"/>
  <c r="BA229" i="8"/>
  <c r="BG229" i="8"/>
  <c r="BD229" i="8"/>
  <c r="AZ229" i="8"/>
  <c r="BE229" i="8"/>
  <c r="BB229" i="8"/>
  <c r="AY229" i="8"/>
  <c r="BG231" i="8"/>
  <c r="BK231" i="8"/>
  <c r="BE231" i="8"/>
  <c r="BD231" i="8"/>
  <c r="AY231" i="8"/>
  <c r="BJ231" i="8"/>
  <c r="BH231" i="8"/>
  <c r="BI231" i="8"/>
  <c r="BF231" i="8"/>
  <c r="BB231" i="8"/>
  <c r="BC231" i="8"/>
  <c r="AZ231" i="8"/>
  <c r="BG233" i="8"/>
  <c r="BF233" i="8"/>
  <c r="AZ233" i="8"/>
  <c r="BE233" i="8"/>
  <c r="BI233" i="8"/>
  <c r="BC233" i="8"/>
  <c r="BA233" i="8"/>
  <c r="BJ233" i="8"/>
  <c r="BK233" i="8"/>
  <c r="BB233" i="8"/>
  <c r="AY233" i="8"/>
  <c r="BD233" i="8"/>
  <c r="BG235" i="8"/>
  <c r="BK235" i="8"/>
  <c r="BE235" i="8"/>
  <c r="BD235" i="8"/>
  <c r="BA235" i="8"/>
  <c r="BJ235" i="8"/>
  <c r="BH235" i="8"/>
  <c r="BI235" i="8"/>
  <c r="BF235" i="8"/>
  <c r="BC235" i="8"/>
  <c r="AY235" i="8"/>
  <c r="BB235" i="8"/>
  <c r="BJ237" i="8"/>
  <c r="AZ237" i="8"/>
  <c r="BF237" i="8"/>
  <c r="BI237" i="8"/>
  <c r="BC237" i="8"/>
  <c r="BA237" i="8"/>
  <c r="BK237" i="8"/>
  <c r="BH237" i="8"/>
  <c r="BD237" i="8"/>
  <c r="BE237" i="8"/>
  <c r="AY237" i="8"/>
  <c r="BB237" i="8"/>
  <c r="BG239" i="8"/>
  <c r="BK239" i="8"/>
  <c r="BC239" i="8"/>
  <c r="BA239" i="8"/>
  <c r="BJ239" i="8"/>
  <c r="BH239" i="8"/>
  <c r="BE239" i="8"/>
  <c r="BI239" i="8"/>
  <c r="BF239" i="8"/>
  <c r="BB239" i="8"/>
  <c r="AY239" i="8"/>
  <c r="AZ239" i="8"/>
  <c r="BG241" i="8"/>
  <c r="BH241" i="8"/>
  <c r="BE241" i="8"/>
  <c r="BI241" i="8"/>
  <c r="BA241" i="8"/>
  <c r="BJ241" i="8"/>
  <c r="BK241" i="8"/>
  <c r="AZ241" i="8"/>
  <c r="BB241" i="8"/>
  <c r="AY241" i="8"/>
  <c r="BD241" i="8"/>
  <c r="BG243" i="8"/>
  <c r="BK243" i="8"/>
  <c r="BI243" i="8"/>
  <c r="BD243" i="8"/>
  <c r="AY243" i="8"/>
  <c r="BJ243" i="8"/>
  <c r="BH243" i="8"/>
  <c r="BE243" i="8"/>
  <c r="BF243" i="8"/>
  <c r="BC243" i="8"/>
  <c r="BB243" i="8"/>
  <c r="AZ243" i="8"/>
  <c r="BD245" i="8"/>
  <c r="BJ245" i="8"/>
  <c r="BK245" i="8"/>
  <c r="BF245" i="8"/>
  <c r="BI245" i="8"/>
  <c r="BC245" i="8"/>
  <c r="BA245" i="8"/>
  <c r="BG245" i="8"/>
  <c r="BH245" i="8"/>
  <c r="BE245" i="8"/>
  <c r="BB245" i="8"/>
  <c r="AY245" i="8"/>
  <c r="BG247" i="8"/>
  <c r="BK247" i="8"/>
  <c r="BD247" i="8"/>
  <c r="BA247" i="8"/>
  <c r="BJ247" i="8"/>
  <c r="BH247" i="8"/>
  <c r="BI247" i="8"/>
  <c r="BF247" i="8"/>
  <c r="BC247" i="8"/>
  <c r="BB247" i="8"/>
  <c r="AY247" i="8"/>
  <c r="AZ247" i="8"/>
  <c r="BJ249" i="8"/>
  <c r="BK249" i="8"/>
  <c r="AZ249" i="8"/>
  <c r="BE249" i="8"/>
  <c r="BI249" i="8"/>
  <c r="BC249" i="8"/>
  <c r="BA249" i="8"/>
  <c r="BG249" i="8"/>
  <c r="BH249" i="8"/>
  <c r="BB249" i="8"/>
  <c r="AY249" i="8"/>
  <c r="BD249" i="8"/>
  <c r="BI251" i="8"/>
  <c r="BJ251" i="8"/>
  <c r="BH251" i="8"/>
  <c r="BE251" i="8"/>
  <c r="BB251" i="8"/>
  <c r="AY251" i="8"/>
  <c r="BG251" i="8"/>
  <c r="BK251" i="8"/>
  <c r="BF251" i="8"/>
  <c r="BC251" i="8"/>
  <c r="BA251" i="8"/>
  <c r="AZ251" i="8"/>
  <c r="BG253" i="8"/>
  <c r="AZ253" i="8"/>
  <c r="BD253" i="8"/>
  <c r="BI253" i="8"/>
  <c r="BA253" i="8"/>
  <c r="BJ253" i="8"/>
  <c r="BK253" i="8"/>
  <c r="BH253" i="8"/>
  <c r="BF253" i="8"/>
  <c r="BE253" i="8"/>
  <c r="BC253" i="8"/>
  <c r="AY253" i="8"/>
  <c r="BG255" i="8"/>
  <c r="BK255" i="8"/>
  <c r="BI255" i="8"/>
  <c r="BC255" i="8"/>
  <c r="BB255" i="8"/>
  <c r="AY255" i="8"/>
  <c r="BJ255" i="8"/>
  <c r="BH255" i="8"/>
  <c r="BF255" i="8"/>
  <c r="BD255" i="8"/>
  <c r="BA255" i="8"/>
  <c r="AZ255" i="8"/>
  <c r="BF257" i="8"/>
  <c r="BG257" i="8"/>
  <c r="BH257" i="8"/>
  <c r="BE257" i="8"/>
  <c r="BI257" i="8"/>
  <c r="BB257" i="8"/>
  <c r="AY257" i="8"/>
  <c r="BJ257" i="8"/>
  <c r="BK257" i="8"/>
  <c r="AZ257" i="8"/>
  <c r="BC257" i="8"/>
  <c r="BA257" i="8"/>
  <c r="BJ259" i="8"/>
  <c r="BH259" i="8"/>
  <c r="BD259" i="8"/>
  <c r="AY259" i="8"/>
  <c r="BG259" i="8"/>
  <c r="BK259" i="8"/>
  <c r="BE259" i="8"/>
  <c r="BI259" i="8"/>
  <c r="BF259" i="8"/>
  <c r="BC259" i="8"/>
  <c r="BA259" i="8"/>
  <c r="AZ259" i="8"/>
  <c r="BJ261" i="8"/>
  <c r="BK261" i="8"/>
  <c r="BH261" i="8"/>
  <c r="AZ261" i="8"/>
  <c r="BI261" i="8"/>
  <c r="BB261" i="8"/>
  <c r="BF261" i="8"/>
  <c r="BG261" i="8"/>
  <c r="BD261" i="8"/>
  <c r="BE261" i="8"/>
  <c r="BC261" i="8"/>
  <c r="AY261" i="8"/>
  <c r="BE263" i="8"/>
  <c r="BJ263" i="8"/>
  <c r="BH263" i="8"/>
  <c r="BI263" i="8"/>
  <c r="BD263" i="8"/>
  <c r="BA263" i="8"/>
  <c r="BG263" i="8"/>
  <c r="BK263" i="8"/>
  <c r="BC263" i="8"/>
  <c r="BB263" i="8"/>
  <c r="AY263" i="8"/>
  <c r="AZ263" i="8"/>
  <c r="BJ265" i="8"/>
  <c r="BK265" i="8"/>
  <c r="BF265" i="8"/>
  <c r="AZ265" i="8"/>
  <c r="BE265" i="8"/>
  <c r="BB265" i="8"/>
  <c r="AY265" i="8"/>
  <c r="BG265" i="8"/>
  <c r="BH265" i="8"/>
  <c r="BI265" i="8"/>
  <c r="BC265" i="8"/>
  <c r="BA265" i="8"/>
  <c r="BJ269" i="8"/>
  <c r="BK269" i="8"/>
  <c r="BH269" i="8"/>
  <c r="BC269" i="8"/>
  <c r="BA269" i="8"/>
  <c r="BF269" i="8"/>
  <c r="BG269" i="8"/>
  <c r="AZ269" i="8"/>
  <c r="BE269" i="8"/>
  <c r="BI269" i="8"/>
  <c r="BB269" i="8"/>
  <c r="AY269" i="8"/>
  <c r="BJ273" i="8"/>
  <c r="BK273" i="8"/>
  <c r="BE273" i="8"/>
  <c r="BB273" i="8"/>
  <c r="AY273" i="8"/>
  <c r="BF273" i="8"/>
  <c r="BG273" i="8"/>
  <c r="BH273" i="8"/>
  <c r="BI273" i="8"/>
  <c r="BC273" i="8"/>
  <c r="BA273" i="8"/>
  <c r="BD273" i="8"/>
  <c r="BG275" i="8"/>
  <c r="BK275" i="8"/>
  <c r="BE275" i="8"/>
  <c r="BF275" i="8"/>
  <c r="BD275" i="8"/>
  <c r="AY275" i="8"/>
  <c r="BI275" i="8"/>
  <c r="BJ275" i="8"/>
  <c r="BH275" i="8"/>
  <c r="BC275" i="8"/>
  <c r="BA275" i="8"/>
  <c r="AZ275" i="8"/>
  <c r="AZ277" i="8"/>
  <c r="BG277" i="8"/>
  <c r="BH277" i="8"/>
  <c r="BF277" i="8"/>
  <c r="BC277" i="8"/>
  <c r="AY277" i="8"/>
  <c r="BJ277" i="8"/>
  <c r="BK277" i="8"/>
  <c r="BD277" i="8"/>
  <c r="BE277" i="8"/>
  <c r="BI277" i="8"/>
  <c r="BB277" i="8"/>
  <c r="BJ279" i="8"/>
  <c r="BH279" i="8"/>
  <c r="BE279" i="8"/>
  <c r="BF279" i="8"/>
  <c r="BC279" i="8"/>
  <c r="BB279" i="8"/>
  <c r="AY279" i="8"/>
  <c r="BG279" i="8"/>
  <c r="BK279" i="8"/>
  <c r="BI279" i="8"/>
  <c r="BD279" i="8"/>
  <c r="BA279" i="8"/>
  <c r="S372" i="4"/>
  <c r="BB164" i="8"/>
  <c r="BJ164" i="8"/>
  <c r="BH164" i="8"/>
  <c r="BE164" i="8"/>
  <c r="BD164" i="8"/>
  <c r="AZ164" i="8"/>
  <c r="BG164" i="8"/>
  <c r="AY164" i="8"/>
  <c r="BI164" i="8"/>
  <c r="BF164" i="8"/>
  <c r="BC164" i="8"/>
  <c r="BA164" i="8"/>
  <c r="BB168" i="8"/>
  <c r="AY168" i="8"/>
  <c r="BK168" i="8"/>
  <c r="BE168" i="8"/>
  <c r="BD168" i="8"/>
  <c r="AZ168" i="8"/>
  <c r="BG168" i="8"/>
  <c r="BJ168" i="8"/>
  <c r="BI168" i="8"/>
  <c r="BF168" i="8"/>
  <c r="BC168" i="8"/>
  <c r="BA168" i="8"/>
  <c r="BB172" i="8"/>
  <c r="BG172" i="8"/>
  <c r="BJ172" i="8"/>
  <c r="BH172" i="8"/>
  <c r="BE172" i="8"/>
  <c r="BC172" i="8"/>
  <c r="AY172" i="8"/>
  <c r="BK172" i="8"/>
  <c r="BI172" i="8"/>
  <c r="BF172" i="8"/>
  <c r="BD172" i="8"/>
  <c r="BA172" i="8"/>
  <c r="BB176" i="8"/>
  <c r="BJ176" i="8"/>
  <c r="BH176" i="8"/>
  <c r="BI176" i="8"/>
  <c r="BC176" i="8"/>
  <c r="AY176" i="8"/>
  <c r="BG176" i="8"/>
  <c r="BK176" i="8"/>
  <c r="BE176" i="8"/>
  <c r="BD176" i="8"/>
  <c r="BA176" i="8"/>
  <c r="AZ176" i="8"/>
  <c r="BJ180" i="8"/>
  <c r="BH180" i="8"/>
  <c r="BE180" i="8"/>
  <c r="BD180" i="8"/>
  <c r="AZ180" i="8"/>
  <c r="BG180" i="8"/>
  <c r="BK180" i="8"/>
  <c r="BI180" i="8"/>
  <c r="BF180" i="8"/>
  <c r="BC180" i="8"/>
  <c r="BA180" i="8"/>
  <c r="AY184" i="8"/>
  <c r="BB184" i="8"/>
  <c r="BK184" i="8"/>
  <c r="BE184" i="8"/>
  <c r="BC184" i="8"/>
  <c r="BG184" i="8"/>
  <c r="BJ184" i="8"/>
  <c r="BI184" i="8"/>
  <c r="BF184" i="8"/>
  <c r="AZ184" i="8"/>
  <c r="BD184" i="8"/>
  <c r="BA184" i="8"/>
  <c r="BB188" i="8"/>
  <c r="BG188" i="8"/>
  <c r="BK188" i="8"/>
  <c r="BE188" i="8"/>
  <c r="BC188" i="8"/>
  <c r="AY188" i="8"/>
  <c r="BJ188" i="8"/>
  <c r="BI188" i="8"/>
  <c r="BF188" i="8"/>
  <c r="BD188" i="8"/>
  <c r="AZ188" i="8"/>
  <c r="BA188" i="8"/>
  <c r="BB192" i="8"/>
  <c r="BK192" i="8"/>
  <c r="BH192" i="8"/>
  <c r="BE192" i="8"/>
  <c r="BC192" i="8"/>
  <c r="AY192" i="8"/>
  <c r="BJ192" i="8"/>
  <c r="BI192" i="8"/>
  <c r="BF192" i="8"/>
  <c r="AZ192" i="8"/>
  <c r="BD192" i="8"/>
  <c r="BA192" i="8"/>
  <c r="BG196" i="8"/>
  <c r="AY196" i="8"/>
  <c r="BK196" i="8"/>
  <c r="BH196" i="8"/>
  <c r="BI196" i="8"/>
  <c r="BF196" i="8"/>
  <c r="BC196" i="8"/>
  <c r="BB196" i="8"/>
  <c r="BJ196" i="8"/>
  <c r="BE196" i="8"/>
  <c r="AZ196" i="8"/>
  <c r="BA196" i="8"/>
  <c r="AY200" i="8"/>
  <c r="BK200" i="8"/>
  <c r="BH200" i="8"/>
  <c r="BI200" i="8"/>
  <c r="BF200" i="8"/>
  <c r="BD200" i="8"/>
  <c r="AZ200" i="8"/>
  <c r="BG200" i="8"/>
  <c r="BJ200" i="8"/>
  <c r="BE200" i="8"/>
  <c r="BC200" i="8"/>
  <c r="BB204" i="8"/>
  <c r="BG204" i="8"/>
  <c r="BJ204" i="8"/>
  <c r="BI204" i="8"/>
  <c r="BF204" i="8"/>
  <c r="BD204" i="8"/>
  <c r="AZ204" i="8"/>
  <c r="AY204" i="8"/>
  <c r="BK204" i="8"/>
  <c r="BE204" i="8"/>
  <c r="BC204" i="8"/>
  <c r="BA204" i="8"/>
  <c r="BB208" i="8"/>
  <c r="BJ208" i="8"/>
  <c r="BH208" i="8"/>
  <c r="BI208" i="8"/>
  <c r="BF208" i="8"/>
  <c r="BD208" i="8"/>
  <c r="AZ208" i="8"/>
  <c r="AY208" i="8"/>
  <c r="BK208" i="8"/>
  <c r="BE208" i="8"/>
  <c r="BC208" i="8"/>
  <c r="BA208" i="8"/>
  <c r="AY212" i="8"/>
  <c r="BB212" i="8"/>
  <c r="BJ212" i="8"/>
  <c r="BH212" i="8"/>
  <c r="BE212" i="8"/>
  <c r="AZ212" i="8"/>
  <c r="BG212" i="8"/>
  <c r="BK212" i="8"/>
  <c r="BI212" i="8"/>
  <c r="BF212" i="8"/>
  <c r="BC212" i="8"/>
  <c r="BA212" i="8"/>
  <c r="BG216" i="8"/>
  <c r="BJ216" i="8"/>
  <c r="BH216" i="8"/>
  <c r="BI216" i="8"/>
  <c r="BF216" i="8"/>
  <c r="BD216" i="8"/>
  <c r="AZ216" i="8"/>
  <c r="AY216" i="8"/>
  <c r="BB216" i="8"/>
  <c r="BK216" i="8"/>
  <c r="BE216" i="8"/>
  <c r="BC216" i="8"/>
  <c r="BA278" i="8"/>
  <c r="BJ278" i="8"/>
  <c r="BH278" i="8"/>
  <c r="BI278" i="8"/>
  <c r="BC278" i="8"/>
  <c r="BK278" i="8"/>
  <c r="BG278" i="8"/>
  <c r="BF278" i="8"/>
  <c r="BE278" i="8"/>
  <c r="BD278" i="8"/>
  <c r="AY278" i="8"/>
  <c r="BB278" i="8"/>
  <c r="AM370" i="4"/>
  <c r="AM371" i="4"/>
  <c r="AC370" i="4"/>
  <c r="AC371" i="4"/>
  <c r="AD371" i="4"/>
  <c r="AD370" i="4"/>
  <c r="AX371" i="4"/>
  <c r="AX370" i="4"/>
  <c r="AG370" i="4"/>
  <c r="AG371" i="4"/>
  <c r="AH371" i="4"/>
  <c r="AH370" i="4"/>
  <c r="BM370" i="4"/>
  <c r="BM371" i="4"/>
  <c r="DW125" i="4"/>
  <c r="DB124" i="4"/>
  <c r="DB123" i="4" s="1"/>
  <c r="DB122" i="4" s="1"/>
  <c r="DB121" i="4" s="1"/>
  <c r="DB120" i="4" s="1"/>
  <c r="DB119" i="4" s="1"/>
  <c r="DB118" i="4" s="1"/>
  <c r="DB117" i="4" s="1"/>
  <c r="BS124" i="4"/>
  <c r="BS123" i="4" s="1"/>
  <c r="BS122" i="4" s="1"/>
  <c r="BS121" i="4" s="1"/>
  <c r="BS120" i="4" s="1"/>
  <c r="BS119" i="4" s="1"/>
  <c r="BS118" i="4" s="1"/>
  <c r="BS117" i="4" s="1"/>
  <c r="BS116" i="4" s="1"/>
  <c r="BS115" i="4" s="1"/>
  <c r="BS114" i="4" s="1"/>
  <c r="BS113" i="4" s="1"/>
  <c r="BS112" i="4" s="1"/>
  <c r="BS111" i="4" s="1"/>
  <c r="CM124" i="4"/>
  <c r="CM123" i="4" s="1"/>
  <c r="CM122" i="4" s="1"/>
  <c r="CM121" i="4" s="1"/>
  <c r="CM120" i="4" s="1"/>
  <c r="CM119" i="4" s="1"/>
  <c r="CM118" i="4" s="1"/>
  <c r="CM117" i="4" s="1"/>
  <c r="CM116" i="4" s="1"/>
  <c r="CM115" i="4" s="1"/>
  <c r="CM114" i="4" s="1"/>
  <c r="BX124" i="4"/>
  <c r="BX123" i="4" s="1"/>
  <c r="BX122" i="4" s="1"/>
  <c r="BX121" i="4" s="1"/>
  <c r="BX120" i="4" s="1"/>
  <c r="BX119" i="4" s="1"/>
  <c r="CB124" i="4"/>
  <c r="CL124" i="4"/>
  <c r="CL123" i="4" s="1"/>
  <c r="CX124" i="4"/>
  <c r="CX123" i="4" s="1"/>
  <c r="DD124" i="4"/>
  <c r="DD123" i="4" s="1"/>
  <c r="DD122" i="4" s="1"/>
  <c r="DD121" i="4" s="1"/>
  <c r="DD120" i="4" s="1"/>
  <c r="DD119" i="4" s="1"/>
  <c r="DD118" i="4" s="1"/>
  <c r="DD117" i="4" s="1"/>
  <c r="DH124" i="4"/>
  <c r="DH123" i="4" s="1"/>
  <c r="DH122" i="4" s="1"/>
  <c r="DH121" i="4" s="1"/>
  <c r="DH120" i="4" s="1"/>
  <c r="CJ124" i="4"/>
  <c r="CJ123" i="4" s="1"/>
  <c r="CJ122" i="4" s="1"/>
  <c r="CJ121" i="4" s="1"/>
  <c r="CJ120" i="4" s="1"/>
  <c r="CJ119" i="4" s="1"/>
  <c r="CJ118" i="4" s="1"/>
  <c r="CJ117" i="4" s="1"/>
  <c r="CJ116" i="4" s="1"/>
  <c r="CJ115" i="4" s="1"/>
  <c r="CJ114" i="4" s="1"/>
  <c r="CJ113" i="4" s="1"/>
  <c r="CJ112" i="4" s="1"/>
  <c r="CJ111" i="4" s="1"/>
  <c r="CJ110" i="4" s="1"/>
  <c r="CJ109" i="4" s="1"/>
  <c r="CJ108" i="4" s="1"/>
  <c r="CJ107" i="4" s="1"/>
  <c r="CJ106" i="4" s="1"/>
  <c r="CJ105" i="4" s="1"/>
  <c r="CJ104" i="4" s="1"/>
  <c r="CJ103" i="4" s="1"/>
  <c r="CJ102" i="4" s="1"/>
  <c r="BU124" i="4"/>
  <c r="BU123" i="4" s="1"/>
  <c r="BU122" i="4" s="1"/>
  <c r="BU121" i="4" s="1"/>
  <c r="BU120" i="4" s="1"/>
  <c r="BU119" i="4" s="1"/>
  <c r="BU118" i="4" s="1"/>
  <c r="BU117" i="4" s="1"/>
  <c r="BU116" i="4" s="1"/>
  <c r="BU115" i="4" s="1"/>
  <c r="BU114" i="4" s="1"/>
  <c r="BU113" i="4" s="1"/>
  <c r="BU112" i="4" s="1"/>
  <c r="BU111" i="4" s="1"/>
  <c r="BU110" i="4" s="1"/>
  <c r="BU109" i="4" s="1"/>
  <c r="BU108" i="4" s="1"/>
  <c r="CN124" i="4"/>
  <c r="CN123" i="4" s="1"/>
  <c r="CN122" i="4" s="1"/>
  <c r="CN121" i="4" s="1"/>
  <c r="CN120" i="4" s="1"/>
  <c r="CN119" i="4" s="1"/>
  <c r="CN118" i="4" s="1"/>
  <c r="CN117" i="4" s="1"/>
  <c r="CN116" i="4" s="1"/>
  <c r="CN115" i="4" s="1"/>
  <c r="AO279" i="8"/>
  <c r="AO278" i="8"/>
  <c r="AO277" i="8"/>
  <c r="AO276" i="8"/>
  <c r="AO275" i="8"/>
  <c r="AO274" i="8"/>
  <c r="AO273" i="8"/>
  <c r="AO272" i="8"/>
  <c r="AO271" i="8"/>
  <c r="AO270" i="8"/>
  <c r="AO269" i="8"/>
  <c r="AO268" i="8"/>
  <c r="AO267" i="8"/>
  <c r="AO266" i="8"/>
  <c r="AO265" i="8"/>
  <c r="AO264" i="8"/>
  <c r="AO263" i="8"/>
  <c r="AO262" i="8"/>
  <c r="AO261" i="8"/>
  <c r="AO260" i="8"/>
  <c r="AO259" i="8"/>
  <c r="AO258" i="8"/>
  <c r="AO257" i="8"/>
  <c r="AO256" i="8"/>
  <c r="AO255" i="8"/>
  <c r="AO254" i="8"/>
  <c r="AO253" i="8"/>
  <c r="AO252" i="8"/>
  <c r="AO251" i="8"/>
  <c r="AO250" i="8"/>
  <c r="AO249" i="8"/>
  <c r="AO248" i="8"/>
  <c r="AO247" i="8"/>
  <c r="AO246" i="8"/>
  <c r="AO245" i="8"/>
  <c r="AO244" i="8"/>
  <c r="AO243" i="8"/>
  <c r="AO242" i="8"/>
  <c r="AO241" i="8"/>
  <c r="AO240" i="8"/>
  <c r="F136" i="4"/>
  <c r="M136" i="4" s="1"/>
  <c r="W126" i="4"/>
  <c r="BA126" i="4"/>
  <c r="AV126" i="4"/>
  <c r="AV373" i="4" s="1"/>
  <c r="DP123" i="4"/>
  <c r="DQ123" i="4" s="1"/>
  <c r="BH126" i="4"/>
  <c r="AZ126" i="4"/>
  <c r="AZ373" i="4" s="1"/>
  <c r="T126" i="4"/>
  <c r="T373" i="4" s="1"/>
  <c r="AE126" i="4"/>
  <c r="AE373" i="4" s="1"/>
  <c r="EE125" i="4"/>
  <c r="BL126" i="4"/>
  <c r="BL373" i="4" s="1"/>
  <c r="AF126" i="4"/>
  <c r="BC126" i="4"/>
  <c r="BC373" i="4" s="1"/>
  <c r="AO126" i="4"/>
  <c r="AO373" i="4" s="1"/>
  <c r="BB126" i="4"/>
  <c r="BB373" i="4" s="1"/>
  <c r="V126" i="4"/>
  <c r="AI126" i="4"/>
  <c r="AI373" i="4" s="1"/>
  <c r="U126" i="4"/>
  <c r="DT126" i="4"/>
  <c r="AJ126" i="4"/>
  <c r="BK126" i="4"/>
  <c r="BK373" i="4" s="1"/>
  <c r="AW126" i="4"/>
  <c r="EC126" i="4"/>
  <c r="DZ126" i="4"/>
  <c r="BO126" i="4"/>
  <c r="BO373" i="4" s="1"/>
  <c r="DP125" i="4"/>
  <c r="DQ125" i="4" s="1"/>
  <c r="CI124" i="4"/>
  <c r="CI123" i="4" s="1"/>
  <c r="CI122" i="4" s="1"/>
  <c r="CI121" i="4" s="1"/>
  <c r="BQ124" i="4"/>
  <c r="BQ123" i="4" s="1"/>
  <c r="BQ122" i="4" s="1"/>
  <c r="BQ121" i="4" s="1"/>
  <c r="BQ120" i="4" s="1"/>
  <c r="BQ119" i="4" s="1"/>
  <c r="BQ118" i="4" s="1"/>
  <c r="BQ117" i="4" s="1"/>
  <c r="BQ116" i="4" s="1"/>
  <c r="BQ115" i="4" s="1"/>
  <c r="BQ114" i="4" s="1"/>
  <c r="DV124" i="4"/>
  <c r="DW124" i="4"/>
  <c r="BV124" i="4"/>
  <c r="BV123" i="4" s="1"/>
  <c r="BV122" i="4" s="1"/>
  <c r="B124" i="4"/>
  <c r="P127" i="4"/>
  <c r="EE126" i="4" s="1"/>
  <c r="I128" i="4"/>
  <c r="Q128" i="4" s="1"/>
  <c r="O128" i="4"/>
  <c r="H129" i="4"/>
  <c r="N129" i="4"/>
  <c r="G130" i="4"/>
  <c r="N130" i="4" s="1"/>
  <c r="M130" i="4"/>
  <c r="G131" i="4"/>
  <c r="M131" i="4"/>
  <c r="G132" i="4"/>
  <c r="M132" i="4"/>
  <c r="AO239" i="8"/>
  <c r="AO238" i="8"/>
  <c r="AO237" i="8"/>
  <c r="AO236" i="8"/>
  <c r="AO235" i="8"/>
  <c r="AO234" i="8"/>
  <c r="AO233" i="8"/>
  <c r="AO232" i="8"/>
  <c r="AO231" i="8"/>
  <c r="AO230" i="8"/>
  <c r="AO229" i="8"/>
  <c r="AO228" i="8"/>
  <c r="AO227" i="8"/>
  <c r="AO226" i="8"/>
  <c r="AO225" i="8"/>
  <c r="AO224" i="8"/>
  <c r="AO223" i="8"/>
  <c r="AO222" i="8"/>
  <c r="AO221" i="8"/>
  <c r="AO220" i="8"/>
  <c r="AO219" i="8"/>
  <c r="AO218" i="8"/>
  <c r="AO217" i="8"/>
  <c r="AO216" i="8"/>
  <c r="AO215" i="8"/>
  <c r="F133" i="4"/>
  <c r="M133" i="4" s="1"/>
  <c r="P74" i="12"/>
  <c r="P70" i="12"/>
  <c r="P72" i="12"/>
  <c r="P53" i="12"/>
  <c r="P54" i="12"/>
  <c r="P52" i="12"/>
  <c r="P51" i="12"/>
  <c r="P50" i="12"/>
  <c r="P73" i="12"/>
  <c r="P75" i="12"/>
  <c r="L62" i="12"/>
  <c r="L64" i="12"/>
  <c r="L60" i="12"/>
  <c r="L61" i="12"/>
  <c r="L63" i="12"/>
  <c r="L65" i="12"/>
  <c r="L70" i="12"/>
  <c r="L73" i="12"/>
  <c r="L75" i="12"/>
  <c r="L50" i="12"/>
  <c r="L51" i="12"/>
  <c r="L52" i="12"/>
  <c r="L53" i="12"/>
  <c r="L54" i="12"/>
  <c r="L30" i="12"/>
  <c r="M30" i="12" s="1"/>
  <c r="L31" i="12"/>
  <c r="M31" i="12" s="1"/>
  <c r="L32" i="12"/>
  <c r="M32" i="12" s="1"/>
  <c r="L33" i="12"/>
  <c r="M33" i="12" s="1"/>
  <c r="L34" i="12"/>
  <c r="M34" i="12" s="1"/>
  <c r="L71" i="12"/>
  <c r="L55" i="12"/>
  <c r="L35" i="12"/>
  <c r="M35" i="12" s="1"/>
  <c r="N70" i="12"/>
  <c r="N72" i="12"/>
  <c r="N74" i="12"/>
  <c r="J61" i="12"/>
  <c r="J63" i="12"/>
  <c r="J65" i="12"/>
  <c r="N55" i="12"/>
  <c r="Q55" i="12" s="1"/>
  <c r="J41" i="12"/>
  <c r="K41" i="12" s="1"/>
  <c r="J43" i="12"/>
  <c r="K43" i="12" s="1"/>
  <c r="J45" i="12"/>
  <c r="K45" i="12" s="1"/>
  <c r="N71" i="12"/>
  <c r="N73" i="12"/>
  <c r="N75" i="12"/>
  <c r="J60" i="12"/>
  <c r="J62" i="12"/>
  <c r="J64" i="12"/>
  <c r="N50" i="12"/>
  <c r="N51" i="12"/>
  <c r="Q51" i="12" s="1"/>
  <c r="N52" i="12"/>
  <c r="N53" i="12"/>
  <c r="Q53" i="12" s="1"/>
  <c r="N54" i="12"/>
  <c r="J40" i="12"/>
  <c r="K40" i="12" s="1"/>
  <c r="J42" i="12"/>
  <c r="K42" i="12" s="1"/>
  <c r="J44" i="12"/>
  <c r="K44" i="12" s="1"/>
  <c r="L74" i="12"/>
  <c r="R70" i="12"/>
  <c r="S70" i="12" s="1"/>
  <c r="R72" i="12"/>
  <c r="R74" i="12"/>
  <c r="R71" i="12"/>
  <c r="R73" i="12"/>
  <c r="R75" i="12"/>
  <c r="L72" i="12"/>
  <c r="S72" i="12" s="1"/>
  <c r="F134" i="4"/>
  <c r="M134" i="4" s="1"/>
  <c r="F135" i="4"/>
  <c r="M135" i="4" s="1"/>
  <c r="F137" i="4"/>
  <c r="M137" i="4" s="1"/>
  <c r="F138" i="4"/>
  <c r="M138" i="4" s="1"/>
  <c r="F139" i="4"/>
  <c r="M139" i="4" s="1"/>
  <c r="F140" i="4"/>
  <c r="M140" i="4" s="1"/>
  <c r="F141" i="4"/>
  <c r="M141" i="4" s="1"/>
  <c r="F142" i="4"/>
  <c r="M142" i="4" s="1"/>
  <c r="F143" i="4"/>
  <c r="M143" i="4" s="1"/>
  <c r="F144" i="4"/>
  <c r="M144" i="4" s="1"/>
  <c r="F145" i="4"/>
  <c r="M145" i="4" s="1"/>
  <c r="F146" i="4"/>
  <c r="M146" i="4" s="1"/>
  <c r="F147" i="4"/>
  <c r="M147" i="4" s="1"/>
  <c r="F148" i="4"/>
  <c r="M148" i="4" s="1"/>
  <c r="DG1" i="9"/>
  <c r="DG37" i="9"/>
  <c r="DG41" i="9"/>
  <c r="DG45" i="9"/>
  <c r="DG49" i="9"/>
  <c r="DG3" i="9"/>
  <c r="DG47" i="9"/>
  <c r="DG43" i="9"/>
  <c r="DG35" i="9"/>
  <c r="DG33" i="9"/>
  <c r="DG39" i="9"/>
  <c r="DG31" i="9"/>
  <c r="BJ50" i="9"/>
  <c r="BL50" i="9"/>
  <c r="BN50" i="9"/>
  <c r="BP50" i="9"/>
  <c r="BR50" i="9"/>
  <c r="BT50" i="9"/>
  <c r="BV50" i="9"/>
  <c r="BX50" i="9"/>
  <c r="BZ50" i="9"/>
  <c r="CB50" i="9"/>
  <c r="CD50" i="9"/>
  <c r="CF50" i="9"/>
  <c r="CH50" i="9"/>
  <c r="CJ50" i="9"/>
  <c r="CL50" i="9"/>
  <c r="CN50" i="9"/>
  <c r="CP50" i="9"/>
  <c r="CR50" i="9"/>
  <c r="CT50" i="9"/>
  <c r="CV50" i="9"/>
  <c r="CX50" i="9"/>
  <c r="CZ50" i="9"/>
  <c r="DB50" i="9"/>
  <c r="DD50" i="9"/>
  <c r="BI50" i="9"/>
  <c r="BK50" i="9"/>
  <c r="BM50" i="9"/>
  <c r="BO50" i="9"/>
  <c r="BQ50" i="9"/>
  <c r="BS50" i="9"/>
  <c r="BU50" i="9"/>
  <c r="BW50" i="9"/>
  <c r="BY50" i="9"/>
  <c r="CA50" i="9"/>
  <c r="CC50" i="9"/>
  <c r="CE50" i="9"/>
  <c r="CG50" i="9"/>
  <c r="CI50" i="9"/>
  <c r="CK50" i="9"/>
  <c r="CM50" i="9"/>
  <c r="CO50" i="9"/>
  <c r="CQ50" i="9"/>
  <c r="CS50" i="9"/>
  <c r="CU50" i="9"/>
  <c r="CW50" i="9"/>
  <c r="CY50" i="9"/>
  <c r="DA50" i="9"/>
  <c r="DC50" i="9"/>
  <c r="DE50" i="9"/>
  <c r="DI4" i="9"/>
  <c r="DK4" i="9"/>
  <c r="DM4" i="9"/>
  <c r="DO4" i="9"/>
  <c r="DQ4" i="9"/>
  <c r="DS4" i="9"/>
  <c r="DU4" i="9"/>
  <c r="DH4" i="9"/>
  <c r="DJ4" i="9"/>
  <c r="DL4" i="9"/>
  <c r="DN4" i="9"/>
  <c r="DP4" i="9"/>
  <c r="DR4" i="9"/>
  <c r="DT4" i="9"/>
  <c r="DI8" i="9"/>
  <c r="DK8" i="9"/>
  <c r="DM8" i="9"/>
  <c r="DO8" i="9"/>
  <c r="DQ8" i="9"/>
  <c r="DS8" i="9"/>
  <c r="DU8" i="9"/>
  <c r="DH8" i="9"/>
  <c r="DJ8" i="9"/>
  <c r="DL8" i="9"/>
  <c r="DN8" i="9"/>
  <c r="DP8" i="9"/>
  <c r="DR8" i="9"/>
  <c r="DT8" i="9"/>
  <c r="DI12" i="9"/>
  <c r="DK12" i="9"/>
  <c r="DM12" i="9"/>
  <c r="DO12" i="9"/>
  <c r="DQ12" i="9"/>
  <c r="DS12" i="9"/>
  <c r="DU12" i="9"/>
  <c r="DH12" i="9"/>
  <c r="DJ12" i="9"/>
  <c r="DL12" i="9"/>
  <c r="DN12" i="9"/>
  <c r="DP12" i="9"/>
  <c r="DR12" i="9"/>
  <c r="DT12" i="9"/>
  <c r="DI16" i="9"/>
  <c r="DK16" i="9"/>
  <c r="DM16" i="9"/>
  <c r="DO16" i="9"/>
  <c r="DQ16" i="9"/>
  <c r="DS16" i="9"/>
  <c r="DU16" i="9"/>
  <c r="DH16" i="9"/>
  <c r="DJ16" i="9"/>
  <c r="DL16" i="9"/>
  <c r="DN16" i="9"/>
  <c r="DP16" i="9"/>
  <c r="DR16" i="9"/>
  <c r="DT16" i="9"/>
  <c r="DI20" i="9"/>
  <c r="DK20" i="9"/>
  <c r="DM20" i="9"/>
  <c r="DO20" i="9"/>
  <c r="DQ20" i="9"/>
  <c r="DS20" i="9"/>
  <c r="DU20" i="9"/>
  <c r="DH20" i="9"/>
  <c r="DJ20" i="9"/>
  <c r="DL20" i="9"/>
  <c r="DN20" i="9"/>
  <c r="DP20" i="9"/>
  <c r="DR20" i="9"/>
  <c r="DT20" i="9"/>
  <c r="DI24" i="9"/>
  <c r="DK24" i="9"/>
  <c r="DM24" i="9"/>
  <c r="DO24" i="9"/>
  <c r="DQ24" i="9"/>
  <c r="DS24" i="9"/>
  <c r="DU24" i="9"/>
  <c r="DH24" i="9"/>
  <c r="DJ24" i="9"/>
  <c r="DL24" i="9"/>
  <c r="DN24" i="9"/>
  <c r="DP24" i="9"/>
  <c r="DR24" i="9"/>
  <c r="DT24" i="9"/>
  <c r="DI28" i="9"/>
  <c r="DK28" i="9"/>
  <c r="DM28" i="9"/>
  <c r="DO28" i="9"/>
  <c r="DQ28" i="9"/>
  <c r="DS28" i="9"/>
  <c r="DU28" i="9"/>
  <c r="DH28" i="9"/>
  <c r="DJ28" i="9"/>
  <c r="DL28" i="9"/>
  <c r="DN28" i="9"/>
  <c r="DP28" i="9"/>
  <c r="DR28" i="9"/>
  <c r="DT28" i="9"/>
  <c r="DI32" i="9"/>
  <c r="DK32" i="9"/>
  <c r="DH32" i="9"/>
  <c r="DJ32" i="9"/>
  <c r="DL32" i="9"/>
  <c r="DN32" i="9"/>
  <c r="DO32" i="9"/>
  <c r="DQ32" i="9"/>
  <c r="DS32" i="9"/>
  <c r="DU32" i="9"/>
  <c r="DM32" i="9"/>
  <c r="DP32" i="9"/>
  <c r="DR32" i="9"/>
  <c r="DT32" i="9"/>
  <c r="DI36" i="9"/>
  <c r="DK36" i="9"/>
  <c r="DM36" i="9"/>
  <c r="DO36" i="9"/>
  <c r="DQ36" i="9"/>
  <c r="DS36" i="9"/>
  <c r="DU36" i="9"/>
  <c r="DH36" i="9"/>
  <c r="DJ36" i="9"/>
  <c r="DL36" i="9"/>
  <c r="DN36" i="9"/>
  <c r="DP36" i="9"/>
  <c r="DR36" i="9"/>
  <c r="DT36" i="9"/>
  <c r="DI40" i="9"/>
  <c r="DK40" i="9"/>
  <c r="DM40" i="9"/>
  <c r="DO40" i="9"/>
  <c r="DQ40" i="9"/>
  <c r="DS40" i="9"/>
  <c r="DU40" i="9"/>
  <c r="DH40" i="9"/>
  <c r="DJ40" i="9"/>
  <c r="DL40" i="9"/>
  <c r="DN40" i="9"/>
  <c r="DP40" i="9"/>
  <c r="DR40" i="9"/>
  <c r="DT40" i="9"/>
  <c r="DI44" i="9"/>
  <c r="DK44" i="9"/>
  <c r="DM44" i="9"/>
  <c r="DO44" i="9"/>
  <c r="DQ44" i="9"/>
  <c r="DS44" i="9"/>
  <c r="DU44" i="9"/>
  <c r="DH44" i="9"/>
  <c r="DJ44" i="9"/>
  <c r="DL44" i="9"/>
  <c r="DN44" i="9"/>
  <c r="DP44" i="9"/>
  <c r="DR44" i="9"/>
  <c r="DT44" i="9"/>
  <c r="DI48" i="9"/>
  <c r="DK48" i="9"/>
  <c r="DM48" i="9"/>
  <c r="DO48" i="9"/>
  <c r="DQ48" i="9"/>
  <c r="DS48" i="9"/>
  <c r="DU48" i="9"/>
  <c r="DH48" i="9"/>
  <c r="DJ48" i="9"/>
  <c r="DL48" i="9"/>
  <c r="DN48" i="9"/>
  <c r="DP48" i="9"/>
  <c r="DR48" i="9"/>
  <c r="DT48" i="9"/>
  <c r="DH3" i="9"/>
  <c r="DJ3" i="9"/>
  <c r="DL3" i="9"/>
  <c r="DN3" i="9"/>
  <c r="DP3" i="9"/>
  <c r="DR3" i="9"/>
  <c r="DT3" i="9"/>
  <c r="DI3" i="9"/>
  <c r="DK3" i="9"/>
  <c r="DM3" i="9"/>
  <c r="DO3" i="9"/>
  <c r="DQ3" i="9"/>
  <c r="DS3" i="9"/>
  <c r="DU3" i="9"/>
  <c r="DH7" i="9"/>
  <c r="DJ7" i="9"/>
  <c r="DL7" i="9"/>
  <c r="DN7" i="9"/>
  <c r="DP7" i="9"/>
  <c r="DR7" i="9"/>
  <c r="DT7" i="9"/>
  <c r="DI7" i="9"/>
  <c r="DK7" i="9"/>
  <c r="DM7" i="9"/>
  <c r="DO7" i="9"/>
  <c r="DQ7" i="9"/>
  <c r="DS7" i="9"/>
  <c r="DU7" i="9"/>
  <c r="DH11" i="9"/>
  <c r="DJ11" i="9"/>
  <c r="DL11" i="9"/>
  <c r="DN11" i="9"/>
  <c r="DP11" i="9"/>
  <c r="DR11" i="9"/>
  <c r="DT11" i="9"/>
  <c r="DI11" i="9"/>
  <c r="DK11" i="9"/>
  <c r="DM11" i="9"/>
  <c r="DO11" i="9"/>
  <c r="DQ11" i="9"/>
  <c r="DS11" i="9"/>
  <c r="DU11" i="9"/>
  <c r="DH15" i="9"/>
  <c r="DJ15" i="9"/>
  <c r="DL15" i="9"/>
  <c r="DN15" i="9"/>
  <c r="DP15" i="9"/>
  <c r="DR15" i="9"/>
  <c r="DT15" i="9"/>
  <c r="DI15" i="9"/>
  <c r="DK15" i="9"/>
  <c r="DM15" i="9"/>
  <c r="DO15" i="9"/>
  <c r="DQ15" i="9"/>
  <c r="DS15" i="9"/>
  <c r="DU15" i="9"/>
  <c r="DH19" i="9"/>
  <c r="DJ19" i="9"/>
  <c r="DL19" i="9"/>
  <c r="DN19" i="9"/>
  <c r="DP19" i="9"/>
  <c r="DR19" i="9"/>
  <c r="DT19" i="9"/>
  <c r="DI19" i="9"/>
  <c r="DK19" i="9"/>
  <c r="DM19" i="9"/>
  <c r="DO19" i="9"/>
  <c r="DQ19" i="9"/>
  <c r="DS19" i="9"/>
  <c r="DU19" i="9"/>
  <c r="DH23" i="9"/>
  <c r="DJ23" i="9"/>
  <c r="DL23" i="9"/>
  <c r="DN23" i="9"/>
  <c r="DP23" i="9"/>
  <c r="DR23" i="9"/>
  <c r="DT23" i="9"/>
  <c r="DI23" i="9"/>
  <c r="DK23" i="9"/>
  <c r="DM23" i="9"/>
  <c r="DO23" i="9"/>
  <c r="DQ23" i="9"/>
  <c r="DS23" i="9"/>
  <c r="DU23" i="9"/>
  <c r="DH27" i="9"/>
  <c r="DJ27" i="9"/>
  <c r="DL27" i="9"/>
  <c r="DN27" i="9"/>
  <c r="DP27" i="9"/>
  <c r="DR27" i="9"/>
  <c r="DT27" i="9"/>
  <c r="DI27" i="9"/>
  <c r="DK27" i="9"/>
  <c r="DM27" i="9"/>
  <c r="DO27" i="9"/>
  <c r="DQ27" i="9"/>
  <c r="DS27" i="9"/>
  <c r="DU27" i="9"/>
  <c r="DH31" i="9"/>
  <c r="DJ31" i="9"/>
  <c r="DL31" i="9"/>
  <c r="DN31" i="9"/>
  <c r="DP31" i="9"/>
  <c r="DR31" i="9"/>
  <c r="DT31" i="9"/>
  <c r="DI31" i="9"/>
  <c r="DK31" i="9"/>
  <c r="DM31" i="9"/>
  <c r="DO31" i="9"/>
  <c r="DQ31" i="9"/>
  <c r="DS31" i="9"/>
  <c r="DU31" i="9"/>
  <c r="DH35" i="9"/>
  <c r="DJ35" i="9"/>
  <c r="DL35" i="9"/>
  <c r="DN35" i="9"/>
  <c r="DP35" i="9"/>
  <c r="DR35" i="9"/>
  <c r="DT35" i="9"/>
  <c r="DI35" i="9"/>
  <c r="DK35" i="9"/>
  <c r="DM35" i="9"/>
  <c r="DO35" i="9"/>
  <c r="DQ35" i="9"/>
  <c r="DS35" i="9"/>
  <c r="DU35" i="9"/>
  <c r="DH39" i="9"/>
  <c r="DJ39" i="9"/>
  <c r="DL39" i="9"/>
  <c r="DN39" i="9"/>
  <c r="DP39" i="9"/>
  <c r="DR39" i="9"/>
  <c r="DT39" i="9"/>
  <c r="DI39" i="9"/>
  <c r="DK39" i="9"/>
  <c r="DM39" i="9"/>
  <c r="DO39" i="9"/>
  <c r="DQ39" i="9"/>
  <c r="DS39" i="9"/>
  <c r="DU39" i="9"/>
  <c r="DH43" i="9"/>
  <c r="DJ43" i="9"/>
  <c r="DL43" i="9"/>
  <c r="DN43" i="9"/>
  <c r="DP43" i="9"/>
  <c r="DR43" i="9"/>
  <c r="DT43" i="9"/>
  <c r="DI43" i="9"/>
  <c r="DK43" i="9"/>
  <c r="DM43" i="9"/>
  <c r="DO43" i="9"/>
  <c r="DQ43" i="9"/>
  <c r="DS43" i="9"/>
  <c r="DU43" i="9"/>
  <c r="DH47" i="9"/>
  <c r="DJ47" i="9"/>
  <c r="DL47" i="9"/>
  <c r="DN47" i="9"/>
  <c r="DP47" i="9"/>
  <c r="DR47" i="9"/>
  <c r="DT47" i="9"/>
  <c r="DI47" i="9"/>
  <c r="DK47" i="9"/>
  <c r="DM47" i="9"/>
  <c r="DO47" i="9"/>
  <c r="DQ47" i="9"/>
  <c r="DS47" i="9"/>
  <c r="DU47" i="9"/>
  <c r="DG6" i="9"/>
  <c r="DG10" i="9"/>
  <c r="DG14" i="9"/>
  <c r="DG18" i="9"/>
  <c r="DG22" i="9"/>
  <c r="DG26" i="9"/>
  <c r="DG30" i="9"/>
  <c r="DG34" i="9"/>
  <c r="DG38" i="9"/>
  <c r="DG42" i="9"/>
  <c r="DG46" i="9"/>
  <c r="DG2" i="9"/>
  <c r="DG5" i="9"/>
  <c r="DG13" i="9"/>
  <c r="DG17" i="9"/>
  <c r="DG21" i="9"/>
  <c r="DG25" i="9"/>
  <c r="DG29" i="9"/>
  <c r="DI2" i="9"/>
  <c r="DK2" i="9"/>
  <c r="DM2" i="9"/>
  <c r="DO2" i="9"/>
  <c r="DQ2" i="9"/>
  <c r="DS2" i="9"/>
  <c r="DU2" i="9"/>
  <c r="DH2" i="9"/>
  <c r="DJ2" i="9"/>
  <c r="DL2" i="9"/>
  <c r="DN2" i="9"/>
  <c r="DP2" i="9"/>
  <c r="DR2" i="9"/>
  <c r="DT2" i="9"/>
  <c r="DI6" i="9"/>
  <c r="DK6" i="9"/>
  <c r="DM6" i="9"/>
  <c r="DO6" i="9"/>
  <c r="DQ6" i="9"/>
  <c r="DS6" i="9"/>
  <c r="DU6" i="9"/>
  <c r="DH6" i="9"/>
  <c r="DJ6" i="9"/>
  <c r="DL6" i="9"/>
  <c r="DN6" i="9"/>
  <c r="DP6" i="9"/>
  <c r="DR6" i="9"/>
  <c r="DT6" i="9"/>
  <c r="DI10" i="9"/>
  <c r="DK10" i="9"/>
  <c r="DM10" i="9"/>
  <c r="DO10" i="9"/>
  <c r="DQ10" i="9"/>
  <c r="DS10" i="9"/>
  <c r="DU10" i="9"/>
  <c r="DH10" i="9"/>
  <c r="DJ10" i="9"/>
  <c r="DL10" i="9"/>
  <c r="DN10" i="9"/>
  <c r="DP10" i="9"/>
  <c r="DR10" i="9"/>
  <c r="DT10" i="9"/>
  <c r="DI14" i="9"/>
  <c r="DK14" i="9"/>
  <c r="DM14" i="9"/>
  <c r="DO14" i="9"/>
  <c r="DQ14" i="9"/>
  <c r="DS14" i="9"/>
  <c r="DU14" i="9"/>
  <c r="DH14" i="9"/>
  <c r="DJ14" i="9"/>
  <c r="DL14" i="9"/>
  <c r="DN14" i="9"/>
  <c r="DP14" i="9"/>
  <c r="DR14" i="9"/>
  <c r="DT14" i="9"/>
  <c r="DI18" i="9"/>
  <c r="DK18" i="9"/>
  <c r="DM18" i="9"/>
  <c r="DO18" i="9"/>
  <c r="DQ18" i="9"/>
  <c r="DS18" i="9"/>
  <c r="DU18" i="9"/>
  <c r="DH18" i="9"/>
  <c r="DJ18" i="9"/>
  <c r="DL18" i="9"/>
  <c r="DN18" i="9"/>
  <c r="DP18" i="9"/>
  <c r="DR18" i="9"/>
  <c r="DT18" i="9"/>
  <c r="DI22" i="9"/>
  <c r="DK22" i="9"/>
  <c r="DM22" i="9"/>
  <c r="DO22" i="9"/>
  <c r="DQ22" i="9"/>
  <c r="DS22" i="9"/>
  <c r="DU22" i="9"/>
  <c r="DH22" i="9"/>
  <c r="DJ22" i="9"/>
  <c r="DL22" i="9"/>
  <c r="DN22" i="9"/>
  <c r="DP22" i="9"/>
  <c r="DR22" i="9"/>
  <c r="DT22" i="9"/>
  <c r="DI26" i="9"/>
  <c r="DK26" i="9"/>
  <c r="DM26" i="9"/>
  <c r="DO26" i="9"/>
  <c r="DQ26" i="9"/>
  <c r="DS26" i="9"/>
  <c r="DU26" i="9"/>
  <c r="DH26" i="9"/>
  <c r="DJ26" i="9"/>
  <c r="DL26" i="9"/>
  <c r="DN26" i="9"/>
  <c r="DP26" i="9"/>
  <c r="DR26" i="9"/>
  <c r="DT26" i="9"/>
  <c r="DI30" i="9"/>
  <c r="DK30" i="9"/>
  <c r="DM30" i="9"/>
  <c r="DO30" i="9"/>
  <c r="DQ30" i="9"/>
  <c r="DS30" i="9"/>
  <c r="DU30" i="9"/>
  <c r="DH30" i="9"/>
  <c r="DJ30" i="9"/>
  <c r="DL30" i="9"/>
  <c r="DN30" i="9"/>
  <c r="DP30" i="9"/>
  <c r="DR30" i="9"/>
  <c r="DT30" i="9"/>
  <c r="DI34" i="9"/>
  <c r="DK34" i="9"/>
  <c r="DM34" i="9"/>
  <c r="DO34" i="9"/>
  <c r="DQ34" i="9"/>
  <c r="DS34" i="9"/>
  <c r="DU34" i="9"/>
  <c r="DH34" i="9"/>
  <c r="DJ34" i="9"/>
  <c r="DL34" i="9"/>
  <c r="DN34" i="9"/>
  <c r="DP34" i="9"/>
  <c r="DR34" i="9"/>
  <c r="DT34" i="9"/>
  <c r="DI38" i="9"/>
  <c r="DK38" i="9"/>
  <c r="DM38" i="9"/>
  <c r="DO38" i="9"/>
  <c r="DQ38" i="9"/>
  <c r="DS38" i="9"/>
  <c r="DU38" i="9"/>
  <c r="DH38" i="9"/>
  <c r="DJ38" i="9"/>
  <c r="DL38" i="9"/>
  <c r="DN38" i="9"/>
  <c r="DP38" i="9"/>
  <c r="DR38" i="9"/>
  <c r="DT38" i="9"/>
  <c r="DI42" i="9"/>
  <c r="DK42" i="9"/>
  <c r="DM42" i="9"/>
  <c r="DO42" i="9"/>
  <c r="DQ42" i="9"/>
  <c r="DS42" i="9"/>
  <c r="DU42" i="9"/>
  <c r="DH42" i="9"/>
  <c r="DJ42" i="9"/>
  <c r="DL42" i="9"/>
  <c r="DN42" i="9"/>
  <c r="DP42" i="9"/>
  <c r="DR42" i="9"/>
  <c r="DT42" i="9"/>
  <c r="DI46" i="9"/>
  <c r="DK46" i="9"/>
  <c r="DM46" i="9"/>
  <c r="DO46" i="9"/>
  <c r="DQ46" i="9"/>
  <c r="DS46" i="9"/>
  <c r="DU46" i="9"/>
  <c r="DH46" i="9"/>
  <c r="DJ46" i="9"/>
  <c r="DL46" i="9"/>
  <c r="DN46" i="9"/>
  <c r="DP46" i="9"/>
  <c r="DR46" i="9"/>
  <c r="DT46" i="9"/>
  <c r="DU1" i="9"/>
  <c r="DS1" i="9"/>
  <c r="DQ1" i="9"/>
  <c r="DO1" i="9"/>
  <c r="DM1" i="9"/>
  <c r="DK1" i="9"/>
  <c r="DI1" i="9"/>
  <c r="DT1" i="9"/>
  <c r="DR1" i="9"/>
  <c r="DP1" i="9"/>
  <c r="DN1" i="9"/>
  <c r="DL1" i="9"/>
  <c r="DJ1" i="9"/>
  <c r="DH1" i="9"/>
  <c r="DH5" i="9"/>
  <c r="DJ5" i="9"/>
  <c r="DL5" i="9"/>
  <c r="DN5" i="9"/>
  <c r="DP5" i="9"/>
  <c r="DR5" i="9"/>
  <c r="DT5" i="9"/>
  <c r="DI5" i="9"/>
  <c r="DK5" i="9"/>
  <c r="DM5" i="9"/>
  <c r="DO5" i="9"/>
  <c r="DQ5" i="9"/>
  <c r="DS5" i="9"/>
  <c r="DU5" i="9"/>
  <c r="DH9" i="9"/>
  <c r="DJ9" i="9"/>
  <c r="DL9" i="9"/>
  <c r="DN9" i="9"/>
  <c r="DP9" i="9"/>
  <c r="DR9" i="9"/>
  <c r="DT9" i="9"/>
  <c r="DI9" i="9"/>
  <c r="DK9" i="9"/>
  <c r="DM9" i="9"/>
  <c r="DO9" i="9"/>
  <c r="DQ9" i="9"/>
  <c r="DS9" i="9"/>
  <c r="DU9" i="9"/>
  <c r="DH13" i="9"/>
  <c r="DJ13" i="9"/>
  <c r="DL13" i="9"/>
  <c r="DN13" i="9"/>
  <c r="DP13" i="9"/>
  <c r="DR13" i="9"/>
  <c r="DT13" i="9"/>
  <c r="DI13" i="9"/>
  <c r="DK13" i="9"/>
  <c r="DM13" i="9"/>
  <c r="DO13" i="9"/>
  <c r="DQ13" i="9"/>
  <c r="DS13" i="9"/>
  <c r="DU13" i="9"/>
  <c r="DH17" i="9"/>
  <c r="DJ17" i="9"/>
  <c r="DL17" i="9"/>
  <c r="DN17" i="9"/>
  <c r="DP17" i="9"/>
  <c r="DR17" i="9"/>
  <c r="DT17" i="9"/>
  <c r="DI17" i="9"/>
  <c r="DK17" i="9"/>
  <c r="DM17" i="9"/>
  <c r="DO17" i="9"/>
  <c r="DQ17" i="9"/>
  <c r="DS17" i="9"/>
  <c r="DU17" i="9"/>
  <c r="DH21" i="9"/>
  <c r="DJ21" i="9"/>
  <c r="DL21" i="9"/>
  <c r="DN21" i="9"/>
  <c r="DP21" i="9"/>
  <c r="DR21" i="9"/>
  <c r="DT21" i="9"/>
  <c r="DI21" i="9"/>
  <c r="DK21" i="9"/>
  <c r="DM21" i="9"/>
  <c r="DO21" i="9"/>
  <c r="DQ21" i="9"/>
  <c r="DS21" i="9"/>
  <c r="DU21" i="9"/>
  <c r="DH25" i="9"/>
  <c r="DJ25" i="9"/>
  <c r="DL25" i="9"/>
  <c r="DN25" i="9"/>
  <c r="DP25" i="9"/>
  <c r="DR25" i="9"/>
  <c r="DT25" i="9"/>
  <c r="DI25" i="9"/>
  <c r="DK25" i="9"/>
  <c r="DM25" i="9"/>
  <c r="DO25" i="9"/>
  <c r="DQ25" i="9"/>
  <c r="DS25" i="9"/>
  <c r="DU25" i="9"/>
  <c r="DH29" i="9"/>
  <c r="DJ29" i="9"/>
  <c r="DL29" i="9"/>
  <c r="DN29" i="9"/>
  <c r="DP29" i="9"/>
  <c r="DR29" i="9"/>
  <c r="DT29" i="9"/>
  <c r="DI29" i="9"/>
  <c r="DK29" i="9"/>
  <c r="DM29" i="9"/>
  <c r="DO29" i="9"/>
  <c r="DQ29" i="9"/>
  <c r="DS29" i="9"/>
  <c r="DU29" i="9"/>
  <c r="DH33" i="9"/>
  <c r="DJ33" i="9"/>
  <c r="DL33" i="9"/>
  <c r="DN33" i="9"/>
  <c r="DP33" i="9"/>
  <c r="DR33" i="9"/>
  <c r="DT33" i="9"/>
  <c r="DI33" i="9"/>
  <c r="DK33" i="9"/>
  <c r="DM33" i="9"/>
  <c r="DO33" i="9"/>
  <c r="DQ33" i="9"/>
  <c r="DS33" i="9"/>
  <c r="DU33" i="9"/>
  <c r="DH37" i="9"/>
  <c r="DJ37" i="9"/>
  <c r="DL37" i="9"/>
  <c r="DN37" i="9"/>
  <c r="DP37" i="9"/>
  <c r="DR37" i="9"/>
  <c r="DT37" i="9"/>
  <c r="DI37" i="9"/>
  <c r="DK37" i="9"/>
  <c r="DM37" i="9"/>
  <c r="DO37" i="9"/>
  <c r="DQ37" i="9"/>
  <c r="DS37" i="9"/>
  <c r="DU37" i="9"/>
  <c r="DH41" i="9"/>
  <c r="DJ41" i="9"/>
  <c r="DL41" i="9"/>
  <c r="DN41" i="9"/>
  <c r="DP41" i="9"/>
  <c r="DR41" i="9"/>
  <c r="DT41" i="9"/>
  <c r="DI41" i="9"/>
  <c r="DK41" i="9"/>
  <c r="DM41" i="9"/>
  <c r="DO41" i="9"/>
  <c r="DQ41" i="9"/>
  <c r="DS41" i="9"/>
  <c r="DU41" i="9"/>
  <c r="DH45" i="9"/>
  <c r="DJ45" i="9"/>
  <c r="DL45" i="9"/>
  <c r="DN45" i="9"/>
  <c r="DP45" i="9"/>
  <c r="DR45" i="9"/>
  <c r="DT45" i="9"/>
  <c r="DI45" i="9"/>
  <c r="DK45" i="9"/>
  <c r="DM45" i="9"/>
  <c r="DO45" i="9"/>
  <c r="DQ45" i="9"/>
  <c r="DS45" i="9"/>
  <c r="DU45" i="9"/>
  <c r="DH49" i="9"/>
  <c r="DJ49" i="9"/>
  <c r="DL49" i="9"/>
  <c r="DN49" i="9"/>
  <c r="DP49" i="9"/>
  <c r="DR49" i="9"/>
  <c r="DT49" i="9"/>
  <c r="DI49" i="9"/>
  <c r="DK49" i="9"/>
  <c r="DM49" i="9"/>
  <c r="DO49" i="9"/>
  <c r="DQ49" i="9"/>
  <c r="DS49" i="9"/>
  <c r="DU49" i="9"/>
  <c r="DG8" i="9"/>
  <c r="DG12" i="9"/>
  <c r="DG16" i="9"/>
  <c r="DG20" i="9"/>
  <c r="DG24" i="9"/>
  <c r="DG28" i="9"/>
  <c r="DG32" i="9"/>
  <c r="DG36" i="9"/>
  <c r="DG40" i="9"/>
  <c r="DG44" i="9"/>
  <c r="DG48" i="9"/>
  <c r="DG4" i="9"/>
  <c r="DG7" i="9"/>
  <c r="DG9" i="9"/>
  <c r="DG11" i="9"/>
  <c r="DG15" i="9"/>
  <c r="DG19" i="9"/>
  <c r="DG23" i="9"/>
  <c r="DG27" i="9"/>
  <c r="F149" i="4"/>
  <c r="M149" i="4" s="1"/>
  <c r="L149" i="4"/>
  <c r="G150" i="4"/>
  <c r="M150" i="4"/>
  <c r="F151" i="4"/>
  <c r="M151" i="4" s="1"/>
  <c r="L151" i="4"/>
  <c r="F152" i="4"/>
  <c r="AD1" i="8"/>
  <c r="D153" i="4"/>
  <c r="K153" i="4" s="1"/>
  <c r="B65" i="6"/>
  <c r="D154" i="4"/>
  <c r="K154" i="4" s="1"/>
  <c r="D155" i="4"/>
  <c r="K155" i="4" s="1"/>
  <c r="D156" i="4"/>
  <c r="K156" i="4" s="1"/>
  <c r="D157" i="4"/>
  <c r="K157" i="4" s="1"/>
  <c r="D158" i="4"/>
  <c r="K158" i="4" s="1"/>
  <c r="D159" i="4"/>
  <c r="K159" i="4" s="1"/>
  <c r="D160" i="4"/>
  <c r="K160" i="4" s="1"/>
  <c r="D114" i="6"/>
  <c r="D166" i="6" s="1"/>
  <c r="R166" i="6" s="1"/>
  <c r="G65" i="6"/>
  <c r="C65" i="6"/>
  <c r="F3" i="6"/>
  <c r="F4" i="6" s="1"/>
  <c r="E3" i="6"/>
  <c r="E4" i="6" s="1"/>
  <c r="D65" i="6"/>
  <c r="D161" i="4"/>
  <c r="K161" i="4" s="1"/>
  <c r="CY126" i="4" l="1"/>
  <c r="CY125" i="4" s="1"/>
  <c r="CY124" i="4" s="1"/>
  <c r="CY123" i="4" s="1"/>
  <c r="CY122" i="4" s="1"/>
  <c r="CY121" i="4" s="1"/>
  <c r="G136" i="4"/>
  <c r="N136" i="4" s="1"/>
  <c r="Q54" i="12"/>
  <c r="Q52" i="12"/>
  <c r="Q50" i="12"/>
  <c r="DV126" i="4"/>
  <c r="AW373" i="4"/>
  <c r="CH126" i="4"/>
  <c r="CH125" i="4" s="1"/>
  <c r="CH124" i="4" s="1"/>
  <c r="CH123" i="4" s="1"/>
  <c r="U373" i="4"/>
  <c r="U372" i="4"/>
  <c r="BT126" i="4"/>
  <c r="BT125" i="4" s="1"/>
  <c r="BT124" i="4" s="1"/>
  <c r="BT123" i="4" s="1"/>
  <c r="BT122" i="4" s="1"/>
  <c r="CD126" i="4"/>
  <c r="CD125" i="4" s="1"/>
  <c r="CD124" i="4" s="1"/>
  <c r="CD123" i="4" s="1"/>
  <c r="CD122" i="4" s="1"/>
  <c r="CD121" i="4" s="1"/>
  <c r="CD120" i="4" s="1"/>
  <c r="DF126" i="4"/>
  <c r="DF125" i="4" s="1"/>
  <c r="DF124" i="4" s="1"/>
  <c r="DF123" i="4" s="1"/>
  <c r="DF122" i="4" s="1"/>
  <c r="DF121" i="4" s="1"/>
  <c r="DF120" i="4" s="1"/>
  <c r="DF119" i="4" s="1"/>
  <c r="DF118" i="4" s="1"/>
  <c r="DF117" i="4" s="1"/>
  <c r="DF116" i="4" s="1"/>
  <c r="DF115" i="4" s="1"/>
  <c r="DF114" i="4" s="1"/>
  <c r="W373" i="4"/>
  <c r="W372" i="4"/>
  <c r="DS127" i="4"/>
  <c r="B126" i="4"/>
  <c r="F65" i="6"/>
  <c r="E65" i="6"/>
  <c r="DW126" i="4"/>
  <c r="AP127" i="4"/>
  <c r="AP374" i="4" s="1"/>
  <c r="BI127" i="4"/>
  <c r="BI374" i="4" s="1"/>
  <c r="BH127" i="4"/>
  <c r="BH374" i="4" s="1"/>
  <c r="AR127" i="4"/>
  <c r="AR374" i="4" s="1"/>
  <c r="AB127" i="4"/>
  <c r="AB374" i="4" s="1"/>
  <c r="DY127" i="4"/>
  <c r="AU127" i="4"/>
  <c r="AU374" i="4" s="1"/>
  <c r="BM127" i="4"/>
  <c r="BM374" i="4" s="1"/>
  <c r="AG127" i="4"/>
  <c r="AG374" i="4" s="1"/>
  <c r="AV127" i="4"/>
  <c r="EC127" i="4"/>
  <c r="W127" i="4"/>
  <c r="DZ127" i="4"/>
  <c r="AL127" i="4"/>
  <c r="AL374" i="4" s="1"/>
  <c r="BO127" i="4"/>
  <c r="BO374" i="4" s="1"/>
  <c r="BA127" i="4"/>
  <c r="BA374" i="4" s="1"/>
  <c r="DT127" i="4"/>
  <c r="AJ127" i="4"/>
  <c r="AJ374" i="4" s="1"/>
  <c r="BK127" i="4"/>
  <c r="BK374" i="4" s="1"/>
  <c r="AW127" i="4"/>
  <c r="AW374" i="4" s="1"/>
  <c r="AX127" i="4"/>
  <c r="AX374" i="4" s="1"/>
  <c r="EF127" i="4"/>
  <c r="AA127" i="4"/>
  <c r="AA374" i="4" s="1"/>
  <c r="EB127" i="4"/>
  <c r="AN127" i="4"/>
  <c r="AN374" i="4" s="1"/>
  <c r="DO127" i="4"/>
  <c r="DN127" i="4" s="1"/>
  <c r="BE127" i="4"/>
  <c r="BE374" i="4" s="1"/>
  <c r="BJ127" i="4"/>
  <c r="AD127" i="4"/>
  <c r="AD374" i="4" s="1"/>
  <c r="AY127" i="4"/>
  <c r="AY374" i="4" s="1"/>
  <c r="AK127" i="4"/>
  <c r="BF127" i="4"/>
  <c r="BF374" i="4" s="1"/>
  <c r="Z127" i="4"/>
  <c r="Z374" i="4" s="1"/>
  <c r="AQ127" i="4"/>
  <c r="AQ374" i="4" s="1"/>
  <c r="AC127" i="4"/>
  <c r="BL127" i="4"/>
  <c r="AF127" i="4"/>
  <c r="AF374" i="4" s="1"/>
  <c r="BC127" i="4"/>
  <c r="BC374" i="4" s="1"/>
  <c r="AO127" i="4"/>
  <c r="AO374" i="4" s="1"/>
  <c r="BB127" i="4"/>
  <c r="V127" i="4"/>
  <c r="V374" i="4" s="1"/>
  <c r="AI127" i="4"/>
  <c r="AI374" i="4" s="1"/>
  <c r="U127" i="4"/>
  <c r="U374" i="4" s="1"/>
  <c r="AZ127" i="4"/>
  <c r="AZ374" i="4" s="1"/>
  <c r="T127" i="4"/>
  <c r="T374" i="4" s="1"/>
  <c r="AE127" i="4"/>
  <c r="AE374" i="4" s="1"/>
  <c r="BN127" i="4"/>
  <c r="BN374" i="4" s="1"/>
  <c r="AH127" i="4"/>
  <c r="BG127" i="4"/>
  <c r="BG374" i="4" s="1"/>
  <c r="AS127" i="4"/>
  <c r="AS374" i="4" s="1"/>
  <c r="BD127" i="4"/>
  <c r="BD374" i="4" s="1"/>
  <c r="X127" i="4"/>
  <c r="AM127" i="4"/>
  <c r="AM374" i="4" s="1"/>
  <c r="Y127" i="4"/>
  <c r="Y374" i="4" s="1"/>
  <c r="AT127" i="4"/>
  <c r="AT374" i="4" s="1"/>
  <c r="EA127" i="4"/>
  <c r="S127" i="4"/>
  <c r="S374" i="4" s="1"/>
  <c r="P128" i="4"/>
  <c r="EE127" i="4" s="1"/>
  <c r="I129" i="4"/>
  <c r="Q129" i="4" s="1"/>
  <c r="O129" i="4"/>
  <c r="H130" i="4"/>
  <c r="H131" i="4"/>
  <c r="N131" i="4"/>
  <c r="H132" i="4"/>
  <c r="N132" i="4"/>
  <c r="G133" i="4"/>
  <c r="S74" i="12"/>
  <c r="M63" i="12"/>
  <c r="S71" i="12"/>
  <c r="M62" i="12"/>
  <c r="S75" i="12"/>
  <c r="M65" i="12"/>
  <c r="M61" i="12"/>
  <c r="M64" i="12"/>
  <c r="M60" i="12"/>
  <c r="S73" i="12"/>
  <c r="G134" i="4"/>
  <c r="G135" i="4"/>
  <c r="H136" i="4"/>
  <c r="G137" i="4"/>
  <c r="N137" i="4" s="1"/>
  <c r="G138" i="4"/>
  <c r="G139" i="4"/>
  <c r="N139" i="4" s="1"/>
  <c r="G140" i="4"/>
  <c r="G141" i="4"/>
  <c r="G142" i="4"/>
  <c r="G143" i="4"/>
  <c r="G144" i="4"/>
  <c r="G145" i="4"/>
  <c r="G146" i="4"/>
  <c r="G147" i="4"/>
  <c r="G148" i="4"/>
  <c r="BG5" i="9"/>
  <c r="BG1" i="9"/>
  <c r="BG46" i="9"/>
  <c r="BG42" i="9"/>
  <c r="BG38" i="9"/>
  <c r="BG34" i="9"/>
  <c r="BG30" i="9"/>
  <c r="BG26" i="9"/>
  <c r="BG22" i="9"/>
  <c r="BG18" i="9"/>
  <c r="BG14" i="9"/>
  <c r="BG10" i="9"/>
  <c r="BG6" i="9"/>
  <c r="BG2" i="9"/>
  <c r="BG47" i="9"/>
  <c r="BG43" i="9"/>
  <c r="BG39" i="9"/>
  <c r="BG35" i="9"/>
  <c r="BG31" i="9"/>
  <c r="BG27" i="9"/>
  <c r="BG23" i="9"/>
  <c r="BG19" i="9"/>
  <c r="BG15" i="9"/>
  <c r="BG11" i="9"/>
  <c r="BG7" i="9"/>
  <c r="BG3" i="9"/>
  <c r="BG48" i="9"/>
  <c r="BG44" i="9"/>
  <c r="BG40" i="9"/>
  <c r="BG36" i="9"/>
  <c r="BG32" i="9"/>
  <c r="BG28" i="9"/>
  <c r="BG24" i="9"/>
  <c r="BG20" i="9"/>
  <c r="BG16" i="9"/>
  <c r="BG12" i="9"/>
  <c r="BG8" i="9"/>
  <c r="BG4" i="9"/>
  <c r="BG49" i="9"/>
  <c r="BG45" i="9"/>
  <c r="BG41" i="9"/>
  <c r="BG37" i="9"/>
  <c r="BG33" i="9"/>
  <c r="BG29" i="9"/>
  <c r="BG25" i="9"/>
  <c r="BG21" i="9"/>
  <c r="BG17" i="9"/>
  <c r="BG13" i="9"/>
  <c r="BG9" i="9"/>
  <c r="G149" i="4"/>
  <c r="H150" i="4"/>
  <c r="N150" i="4"/>
  <c r="G151" i="4"/>
  <c r="G152" i="4"/>
  <c r="N152" i="4" s="1"/>
  <c r="M152" i="4"/>
  <c r="AE7" i="8"/>
  <c r="AE11" i="8"/>
  <c r="AE15" i="8"/>
  <c r="AE19" i="8"/>
  <c r="AE23" i="8"/>
  <c r="AE27" i="8"/>
  <c r="AE31" i="8"/>
  <c r="AE35" i="8"/>
  <c r="AE39" i="8"/>
  <c r="AE43" i="8"/>
  <c r="AE47" i="8"/>
  <c r="AE51" i="8"/>
  <c r="AE55" i="8"/>
  <c r="AE59" i="8"/>
  <c r="AE63" i="8"/>
  <c r="AE67" i="8"/>
  <c r="AE71" i="8"/>
  <c r="AE75" i="8"/>
  <c r="AE79" i="8"/>
  <c r="AE83" i="8"/>
  <c r="AE87" i="8"/>
  <c r="AE91" i="8"/>
  <c r="AE95" i="8"/>
  <c r="AE99" i="8"/>
  <c r="AE103" i="8"/>
  <c r="AE107" i="8"/>
  <c r="AE111" i="8"/>
  <c r="AE115" i="8"/>
  <c r="AE4" i="8"/>
  <c r="AE8" i="8"/>
  <c r="AE12" i="8"/>
  <c r="AE16" i="8"/>
  <c r="AE20" i="8"/>
  <c r="AE24" i="8"/>
  <c r="AE28" i="8"/>
  <c r="AE32" i="8"/>
  <c r="AE36" i="8"/>
  <c r="AE40" i="8"/>
  <c r="AE44" i="8"/>
  <c r="AE48" i="8"/>
  <c r="AE52" i="8"/>
  <c r="AE56" i="8"/>
  <c r="AE60" i="8"/>
  <c r="AE64" i="8"/>
  <c r="AE68" i="8"/>
  <c r="AE72" i="8"/>
  <c r="AE76" i="8"/>
  <c r="AE80" i="8"/>
  <c r="AE84" i="8"/>
  <c r="AE88" i="8"/>
  <c r="AE92" i="8"/>
  <c r="AE96" i="8"/>
  <c r="AE100" i="8"/>
  <c r="AE104" i="8"/>
  <c r="AE108" i="8"/>
  <c r="AE112" i="8"/>
  <c r="AE116" i="8"/>
  <c r="AE122" i="8"/>
  <c r="AE126" i="8"/>
  <c r="AE130" i="8"/>
  <c r="AE134" i="8"/>
  <c r="AE138" i="8"/>
  <c r="AE142" i="8"/>
  <c r="AE146" i="8"/>
  <c r="AE150" i="8"/>
  <c r="AE154" i="8"/>
  <c r="AE158" i="8"/>
  <c r="AE162" i="8"/>
  <c r="AE166" i="8"/>
  <c r="AE170" i="8"/>
  <c r="AE174" i="8"/>
  <c r="AE178" i="8"/>
  <c r="AE119" i="8"/>
  <c r="AE123" i="8"/>
  <c r="AE127" i="8"/>
  <c r="AE131" i="8"/>
  <c r="AE135" i="8"/>
  <c r="AE139" i="8"/>
  <c r="AE143" i="8"/>
  <c r="AE147" i="8"/>
  <c r="AE151" i="8"/>
  <c r="AE155" i="8"/>
  <c r="AE159" i="8"/>
  <c r="AE163" i="8"/>
  <c r="AE167" i="8"/>
  <c r="AE171" i="8"/>
  <c r="AE175" i="8"/>
  <c r="AE179" i="8"/>
  <c r="AE181" i="8"/>
  <c r="AE183" i="8"/>
  <c r="AE185" i="8"/>
  <c r="AE187" i="8"/>
  <c r="AE189" i="8"/>
  <c r="AE191" i="8"/>
  <c r="AE193" i="8"/>
  <c r="AE195" i="8"/>
  <c r="AE197" i="8"/>
  <c r="AE199" i="8"/>
  <c r="AE201" i="8"/>
  <c r="AE203" i="8"/>
  <c r="AE205" i="8"/>
  <c r="AE207" i="8"/>
  <c r="AE209" i="8"/>
  <c r="AE211" i="8"/>
  <c r="AE213" i="8"/>
  <c r="AE215" i="8"/>
  <c r="AE217" i="8"/>
  <c r="AE219" i="8"/>
  <c r="AE221" i="8"/>
  <c r="AE223" i="8"/>
  <c r="AE225" i="8"/>
  <c r="AE227" i="8"/>
  <c r="AE229" i="8"/>
  <c r="AE231" i="8"/>
  <c r="AE233" i="8"/>
  <c r="AE235" i="8"/>
  <c r="AE237" i="8"/>
  <c r="AE239" i="8"/>
  <c r="AE241" i="8"/>
  <c r="AE243" i="8"/>
  <c r="AE245" i="8"/>
  <c r="AE247" i="8"/>
  <c r="AE249" i="8"/>
  <c r="AE251" i="8"/>
  <c r="AE253" i="8"/>
  <c r="AE255" i="8"/>
  <c r="AE257" i="8"/>
  <c r="AE259" i="8"/>
  <c r="AE261" i="8"/>
  <c r="AE263" i="8"/>
  <c r="AE265" i="8"/>
  <c r="AE267" i="8"/>
  <c r="AE269" i="8"/>
  <c r="AE271" i="8"/>
  <c r="AE273" i="8"/>
  <c r="AE275" i="8"/>
  <c r="AE277" i="8"/>
  <c r="AE279" i="8"/>
  <c r="AE3" i="8"/>
  <c r="AE5" i="8"/>
  <c r="AE9" i="8"/>
  <c r="AE13" i="8"/>
  <c r="AE17" i="8"/>
  <c r="AE21" i="8"/>
  <c r="AE25" i="8"/>
  <c r="AE29" i="8"/>
  <c r="AE33" i="8"/>
  <c r="AE37" i="8"/>
  <c r="AE41" i="8"/>
  <c r="AE45" i="8"/>
  <c r="AE49" i="8"/>
  <c r="AE53" i="8"/>
  <c r="AE57" i="8"/>
  <c r="AE61" i="8"/>
  <c r="AE65" i="8"/>
  <c r="AE69" i="8"/>
  <c r="AE73" i="8"/>
  <c r="AE77" i="8"/>
  <c r="AE81" i="8"/>
  <c r="AE85" i="8"/>
  <c r="AE89" i="8"/>
  <c r="AE93" i="8"/>
  <c r="AE97" i="8"/>
  <c r="AE101" i="8"/>
  <c r="AE105" i="8"/>
  <c r="AE109" i="8"/>
  <c r="AE113" i="8"/>
  <c r="AE118" i="8"/>
  <c r="AE6" i="8"/>
  <c r="AE10" i="8"/>
  <c r="AE14" i="8"/>
  <c r="AE18" i="8"/>
  <c r="AE22" i="8"/>
  <c r="AE26" i="8"/>
  <c r="AE30" i="8"/>
  <c r="AE34" i="8"/>
  <c r="AE38" i="8"/>
  <c r="AE42" i="8"/>
  <c r="AE46" i="8"/>
  <c r="AE50" i="8"/>
  <c r="AE54" i="8"/>
  <c r="AE58" i="8"/>
  <c r="AE62" i="8"/>
  <c r="AE66" i="8"/>
  <c r="AE70" i="8"/>
  <c r="AE74" i="8"/>
  <c r="AE78" i="8"/>
  <c r="AE82" i="8"/>
  <c r="AE86" i="8"/>
  <c r="AE90" i="8"/>
  <c r="AE94" i="8"/>
  <c r="AE98" i="8"/>
  <c r="AE102" i="8"/>
  <c r="AE106" i="8"/>
  <c r="AE110" i="8"/>
  <c r="AE114" i="8"/>
  <c r="AE120" i="8"/>
  <c r="AE124" i="8"/>
  <c r="AE128" i="8"/>
  <c r="AE132" i="8"/>
  <c r="AE136" i="8"/>
  <c r="AE140" i="8"/>
  <c r="AE144" i="8"/>
  <c r="AE148" i="8"/>
  <c r="AE152" i="8"/>
  <c r="AE156" i="8"/>
  <c r="AE160" i="8"/>
  <c r="AE164" i="8"/>
  <c r="AE168" i="8"/>
  <c r="AE172" i="8"/>
  <c r="AE176" i="8"/>
  <c r="AE121" i="8"/>
  <c r="AE125" i="8"/>
  <c r="AE129" i="8"/>
  <c r="AE133" i="8"/>
  <c r="AE137" i="8"/>
  <c r="AE141" i="8"/>
  <c r="AE145" i="8"/>
  <c r="AE149" i="8"/>
  <c r="AE153" i="8"/>
  <c r="AE157" i="8"/>
  <c r="AE161" i="8"/>
  <c r="AE165" i="8"/>
  <c r="AE169" i="8"/>
  <c r="AE173" i="8"/>
  <c r="AE177" i="8"/>
  <c r="AE180" i="8"/>
  <c r="AE182" i="8"/>
  <c r="AE184" i="8"/>
  <c r="AE186" i="8"/>
  <c r="AE188" i="8"/>
  <c r="AE190" i="8"/>
  <c r="AE192" i="8"/>
  <c r="AE194" i="8"/>
  <c r="AE196" i="8"/>
  <c r="AE198" i="8"/>
  <c r="AE200" i="8"/>
  <c r="AE202" i="8"/>
  <c r="AE204" i="8"/>
  <c r="AE206" i="8"/>
  <c r="AE208" i="8"/>
  <c r="AE210" i="8"/>
  <c r="AE212" i="8"/>
  <c r="AE214" i="8"/>
  <c r="AE216" i="8"/>
  <c r="AE218" i="8"/>
  <c r="AE220" i="8"/>
  <c r="AE222" i="8"/>
  <c r="AE224" i="8"/>
  <c r="AE226" i="8"/>
  <c r="AE228" i="8"/>
  <c r="AE230" i="8"/>
  <c r="AE232" i="8"/>
  <c r="AE234" i="8"/>
  <c r="AE236" i="8"/>
  <c r="AE238" i="8"/>
  <c r="AE240" i="8"/>
  <c r="AE242" i="8"/>
  <c r="AE244" i="8"/>
  <c r="AE246" i="8"/>
  <c r="AE248" i="8"/>
  <c r="AE250" i="8"/>
  <c r="AE252" i="8"/>
  <c r="AE254" i="8"/>
  <c r="AE256" i="8"/>
  <c r="AE258" i="8"/>
  <c r="AE260" i="8"/>
  <c r="AE262" i="8"/>
  <c r="AE264" i="8"/>
  <c r="AE266" i="8"/>
  <c r="AE268" i="8"/>
  <c r="AE270" i="8"/>
  <c r="AE272" i="8"/>
  <c r="AE274" i="8"/>
  <c r="AE276" i="8"/>
  <c r="AE278" i="8"/>
  <c r="AE280" i="8"/>
  <c r="AE117" i="8"/>
  <c r="E153" i="4"/>
  <c r="L153" i="4" s="1"/>
  <c r="E154" i="4"/>
  <c r="L154" i="4" s="1"/>
  <c r="E155" i="4"/>
  <c r="L155" i="4" s="1"/>
  <c r="E156" i="4"/>
  <c r="L156" i="4" s="1"/>
  <c r="E157" i="4"/>
  <c r="L157" i="4" s="1"/>
  <c r="E158" i="4"/>
  <c r="L158" i="4" s="1"/>
  <c r="E159" i="4"/>
  <c r="L159" i="4" s="1"/>
  <c r="E160" i="4"/>
  <c r="L160" i="4" s="1"/>
  <c r="K26" i="6"/>
  <c r="K24" i="6"/>
  <c r="M25" i="6"/>
  <c r="M23" i="6"/>
  <c r="O23" i="6"/>
  <c r="B117" i="6"/>
  <c r="B116" i="6"/>
  <c r="K20" i="6"/>
  <c r="K18" i="6"/>
  <c r="K33" i="6"/>
  <c r="K29" i="6"/>
  <c r="K47" i="6"/>
  <c r="K43" i="6"/>
  <c r="K39" i="6"/>
  <c r="K56" i="6"/>
  <c r="K52" i="6"/>
  <c r="K63" i="6"/>
  <c r="K59" i="6"/>
  <c r="L21" i="6"/>
  <c r="L17" i="6"/>
  <c r="L30" i="6"/>
  <c r="L26" i="6"/>
  <c r="L42" i="6"/>
  <c r="L38" i="6"/>
  <c r="L36" i="6"/>
  <c r="L50" i="6"/>
  <c r="L46" i="6"/>
  <c r="L62" i="6"/>
  <c r="L58" i="6"/>
  <c r="L54" i="6"/>
  <c r="M19" i="6"/>
  <c r="M32" i="6"/>
  <c r="M30" i="6"/>
  <c r="M41" i="6"/>
  <c r="M37" i="6"/>
  <c r="M51" i="6"/>
  <c r="M47" i="6"/>
  <c r="M45" i="6"/>
  <c r="M57" i="6"/>
  <c r="M55" i="6"/>
  <c r="M64" i="6"/>
  <c r="O33" i="6"/>
  <c r="O31" i="6"/>
  <c r="O43" i="6"/>
  <c r="O41" i="6"/>
  <c r="O39" i="6"/>
  <c r="O51" i="6"/>
  <c r="O49" i="6"/>
  <c r="O47" i="6"/>
  <c r="O45" i="6"/>
  <c r="O57" i="6"/>
  <c r="O55" i="6"/>
  <c r="O53" i="6"/>
  <c r="O64" i="6"/>
  <c r="O62" i="6"/>
  <c r="O60" i="6"/>
  <c r="B67" i="6"/>
  <c r="D67" i="6"/>
  <c r="B68" i="6"/>
  <c r="D68" i="6"/>
  <c r="D120" i="6" s="1"/>
  <c r="R120" i="6" s="1"/>
  <c r="B69" i="6"/>
  <c r="D69" i="6"/>
  <c r="D121" i="6" s="1"/>
  <c r="R121" i="6" s="1"/>
  <c r="B70" i="6"/>
  <c r="D70" i="6"/>
  <c r="D122" i="6" s="1"/>
  <c r="R122" i="6" s="1"/>
  <c r="B71" i="6"/>
  <c r="D71" i="6"/>
  <c r="D123" i="6" s="1"/>
  <c r="R123" i="6" s="1"/>
  <c r="B72" i="6"/>
  <c r="D72" i="6"/>
  <c r="D124" i="6" s="1"/>
  <c r="R124" i="6" s="1"/>
  <c r="B73" i="6"/>
  <c r="D73" i="6"/>
  <c r="D125" i="6" s="1"/>
  <c r="R125" i="6" s="1"/>
  <c r="B74" i="6"/>
  <c r="D74" i="6"/>
  <c r="D126" i="6" s="1"/>
  <c r="R126" i="6" s="1"/>
  <c r="B75" i="6"/>
  <c r="D75" i="6"/>
  <c r="D127" i="6" s="1"/>
  <c r="R127" i="6" s="1"/>
  <c r="B76" i="6"/>
  <c r="D76" i="6"/>
  <c r="D128" i="6" s="1"/>
  <c r="R128" i="6" s="1"/>
  <c r="B77" i="6"/>
  <c r="D77" i="6"/>
  <c r="D129" i="6" s="1"/>
  <c r="R129" i="6" s="1"/>
  <c r="B78" i="6"/>
  <c r="D78" i="6"/>
  <c r="D130" i="6" s="1"/>
  <c r="R130" i="6" s="1"/>
  <c r="B79" i="6"/>
  <c r="D79" i="6"/>
  <c r="D131" i="6" s="1"/>
  <c r="R131" i="6" s="1"/>
  <c r="B80" i="6"/>
  <c r="D80" i="6"/>
  <c r="D132" i="6" s="1"/>
  <c r="R132" i="6" s="1"/>
  <c r="B81" i="6"/>
  <c r="D81" i="6"/>
  <c r="D133" i="6" s="1"/>
  <c r="R133" i="6" s="1"/>
  <c r="B82" i="6"/>
  <c r="D82" i="6"/>
  <c r="D134" i="6" s="1"/>
  <c r="R134" i="6" s="1"/>
  <c r="B83" i="6"/>
  <c r="D83" i="6"/>
  <c r="D135" i="6" s="1"/>
  <c r="R135" i="6" s="1"/>
  <c r="B84" i="6"/>
  <c r="D84" i="6"/>
  <c r="D136" i="6" s="1"/>
  <c r="R136" i="6" s="1"/>
  <c r="B85" i="6"/>
  <c r="D85" i="6"/>
  <c r="D137" i="6" s="1"/>
  <c r="R137" i="6" s="1"/>
  <c r="B86" i="6"/>
  <c r="D86" i="6"/>
  <c r="D138" i="6" s="1"/>
  <c r="R138" i="6" s="1"/>
  <c r="B87" i="6"/>
  <c r="D87" i="6"/>
  <c r="D139" i="6" s="1"/>
  <c r="R139" i="6" s="1"/>
  <c r="B88" i="6"/>
  <c r="D88" i="6"/>
  <c r="D140" i="6" s="1"/>
  <c r="R140" i="6" s="1"/>
  <c r="B89" i="6"/>
  <c r="D89" i="6"/>
  <c r="D141" i="6" s="1"/>
  <c r="R141" i="6" s="1"/>
  <c r="B90" i="6"/>
  <c r="D90" i="6"/>
  <c r="D142" i="6" s="1"/>
  <c r="R142" i="6" s="1"/>
  <c r="B91" i="6"/>
  <c r="D91" i="6"/>
  <c r="D143" i="6" s="1"/>
  <c r="R143" i="6" s="1"/>
  <c r="B92" i="6"/>
  <c r="D92" i="6"/>
  <c r="D144" i="6" s="1"/>
  <c r="R144" i="6" s="1"/>
  <c r="B93" i="6"/>
  <c r="D93" i="6"/>
  <c r="D145" i="6" s="1"/>
  <c r="R145" i="6" s="1"/>
  <c r="B94" i="6"/>
  <c r="D94" i="6"/>
  <c r="D146" i="6" s="1"/>
  <c r="R146" i="6" s="1"/>
  <c r="B95" i="6"/>
  <c r="D95" i="6"/>
  <c r="D147" i="6" s="1"/>
  <c r="R147" i="6" s="1"/>
  <c r="B96" i="6"/>
  <c r="D96" i="6"/>
  <c r="D148" i="6" s="1"/>
  <c r="R148" i="6" s="1"/>
  <c r="B97" i="6"/>
  <c r="D97" i="6"/>
  <c r="D149" i="6" s="1"/>
  <c r="R149" i="6" s="1"/>
  <c r="B98" i="6"/>
  <c r="D98" i="6"/>
  <c r="D150" i="6" s="1"/>
  <c r="R150" i="6" s="1"/>
  <c r="B99" i="6"/>
  <c r="D99" i="6"/>
  <c r="D151" i="6" s="1"/>
  <c r="R151" i="6" s="1"/>
  <c r="B100" i="6"/>
  <c r="D100" i="6"/>
  <c r="D152" i="6" s="1"/>
  <c r="R152" i="6" s="1"/>
  <c r="B101" i="6"/>
  <c r="D101" i="6"/>
  <c r="D153" i="6" s="1"/>
  <c r="R153" i="6" s="1"/>
  <c r="B102" i="6"/>
  <c r="D102" i="6"/>
  <c r="D154" i="6" s="1"/>
  <c r="R154" i="6" s="1"/>
  <c r="B103" i="6"/>
  <c r="D103" i="6"/>
  <c r="D155" i="6" s="1"/>
  <c r="R155" i="6" s="1"/>
  <c r="B104" i="6"/>
  <c r="D104" i="6"/>
  <c r="D156" i="6" s="1"/>
  <c r="R156" i="6" s="1"/>
  <c r="B105" i="6"/>
  <c r="D105" i="6"/>
  <c r="D157" i="6" s="1"/>
  <c r="R157" i="6" s="1"/>
  <c r="B106" i="6"/>
  <c r="D106" i="6"/>
  <c r="D158" i="6" s="1"/>
  <c r="R158" i="6" s="1"/>
  <c r="B107" i="6"/>
  <c r="D107" i="6"/>
  <c r="D159" i="6" s="1"/>
  <c r="R159" i="6" s="1"/>
  <c r="B108" i="6"/>
  <c r="D108" i="6"/>
  <c r="D160" i="6" s="1"/>
  <c r="R160" i="6" s="1"/>
  <c r="B109" i="6"/>
  <c r="D109" i="6"/>
  <c r="D161" i="6" s="1"/>
  <c r="R161" i="6" s="1"/>
  <c r="B110" i="6"/>
  <c r="D110" i="6"/>
  <c r="D162" i="6" s="1"/>
  <c r="R162" i="6" s="1"/>
  <c r="B111" i="6"/>
  <c r="D111" i="6"/>
  <c r="D163" i="6" s="1"/>
  <c r="R163" i="6" s="1"/>
  <c r="B112" i="6"/>
  <c r="D112" i="6"/>
  <c r="D164" i="6" s="1"/>
  <c r="R164" i="6" s="1"/>
  <c r="B113" i="6"/>
  <c r="D113" i="6"/>
  <c r="D165" i="6" s="1"/>
  <c r="R165" i="6" s="1"/>
  <c r="B114" i="6"/>
  <c r="B115" i="6"/>
  <c r="L16" i="6"/>
  <c r="D117" i="6"/>
  <c r="D169" i="6" s="1"/>
  <c r="R169" i="6" s="1"/>
  <c r="D116" i="6"/>
  <c r="D168" i="6" s="1"/>
  <c r="R168" i="6" s="1"/>
  <c r="D115" i="6"/>
  <c r="D167" i="6" s="1"/>
  <c r="R167" i="6" s="1"/>
  <c r="C117" i="6"/>
  <c r="C169" i="6" s="1"/>
  <c r="Q169" i="6" s="1"/>
  <c r="C116" i="6"/>
  <c r="C168" i="6" s="1"/>
  <c r="Q168" i="6" s="1"/>
  <c r="C115" i="6"/>
  <c r="C167" i="6" s="1"/>
  <c r="Q167" i="6" s="1"/>
  <c r="K16" i="6"/>
  <c r="E117" i="6"/>
  <c r="E169" i="6" s="1"/>
  <c r="S169" i="6" s="1"/>
  <c r="E116" i="6"/>
  <c r="E168" i="6" s="1"/>
  <c r="S168" i="6" s="1"/>
  <c r="E115" i="6"/>
  <c r="E167" i="6" s="1"/>
  <c r="S167" i="6" s="1"/>
  <c r="M16" i="6"/>
  <c r="G117" i="6"/>
  <c r="G169" i="6" s="1"/>
  <c r="U169" i="6" s="1"/>
  <c r="G116" i="6"/>
  <c r="G168" i="6" s="1"/>
  <c r="U168" i="6" s="1"/>
  <c r="G115" i="6"/>
  <c r="G167" i="6" s="1"/>
  <c r="U167" i="6" s="1"/>
  <c r="O16" i="6"/>
  <c r="K22" i="6"/>
  <c r="K37" i="6"/>
  <c r="K35" i="6"/>
  <c r="K31" i="6"/>
  <c r="K27" i="6"/>
  <c r="K45" i="6"/>
  <c r="K41" i="6"/>
  <c r="K58" i="6"/>
  <c r="K54" i="6"/>
  <c r="K50" i="6"/>
  <c r="K61" i="6"/>
  <c r="L23" i="6"/>
  <c r="L19" i="6"/>
  <c r="L32" i="6"/>
  <c r="L28" i="6"/>
  <c r="L24" i="6"/>
  <c r="L40" i="6"/>
  <c r="L34" i="6"/>
  <c r="L52" i="6"/>
  <c r="L48" i="6"/>
  <c r="L44" i="6"/>
  <c r="L60" i="6"/>
  <c r="L56" i="6"/>
  <c r="M21" i="6"/>
  <c r="M17" i="6"/>
  <c r="M28" i="6"/>
  <c r="M26" i="6"/>
  <c r="M39" i="6"/>
  <c r="M35" i="6"/>
  <c r="M49" i="6"/>
  <c r="M43" i="6"/>
  <c r="M59" i="6"/>
  <c r="M53" i="6"/>
  <c r="M62" i="6"/>
  <c r="O21" i="6"/>
  <c r="O19" i="6"/>
  <c r="O17" i="6"/>
  <c r="O29" i="6"/>
  <c r="O27" i="6"/>
  <c r="O25" i="6"/>
  <c r="O37" i="6"/>
  <c r="O35" i="6"/>
  <c r="K25" i="6"/>
  <c r="K23" i="6"/>
  <c r="K21" i="6"/>
  <c r="K19" i="6"/>
  <c r="K17" i="6"/>
  <c r="K36" i="6"/>
  <c r="K34" i="6"/>
  <c r="K32" i="6"/>
  <c r="K30" i="6"/>
  <c r="K28" i="6"/>
  <c r="K48" i="6"/>
  <c r="K46" i="6"/>
  <c r="K44" i="6"/>
  <c r="K42" i="6"/>
  <c r="K40" i="6"/>
  <c r="K38" i="6"/>
  <c r="K57" i="6"/>
  <c r="K55" i="6"/>
  <c r="K53" i="6"/>
  <c r="K51" i="6"/>
  <c r="K49" i="6"/>
  <c r="K62" i="6"/>
  <c r="K60" i="6"/>
  <c r="K64" i="6"/>
  <c r="L22" i="6"/>
  <c r="L20" i="6"/>
  <c r="L18" i="6"/>
  <c r="L33" i="6"/>
  <c r="L31" i="6"/>
  <c r="L29" i="6"/>
  <c r="L27" i="6"/>
  <c r="L25" i="6"/>
  <c r="L43" i="6"/>
  <c r="L41" i="6"/>
  <c r="L39" i="6"/>
  <c r="L37" i="6"/>
  <c r="L35" i="6"/>
  <c r="L53" i="6"/>
  <c r="L51" i="6"/>
  <c r="L49" i="6"/>
  <c r="L47" i="6"/>
  <c r="L45" i="6"/>
  <c r="L63" i="6"/>
  <c r="L61" i="6"/>
  <c r="L59" i="6"/>
  <c r="L57" i="6"/>
  <c r="L55" i="6"/>
  <c r="L64" i="6"/>
  <c r="M24" i="6"/>
  <c r="M22" i="6"/>
  <c r="M20" i="6"/>
  <c r="M18" i="6"/>
  <c r="M33" i="6"/>
  <c r="M31" i="6"/>
  <c r="M29" i="6"/>
  <c r="M27" i="6"/>
  <c r="M42" i="6"/>
  <c r="M40" i="6"/>
  <c r="M38" i="6"/>
  <c r="M36" i="6"/>
  <c r="M34" i="6"/>
  <c r="M50" i="6"/>
  <c r="M48" i="6"/>
  <c r="M46" i="6"/>
  <c r="M44" i="6"/>
  <c r="M60" i="6"/>
  <c r="M58" i="6"/>
  <c r="M56" i="6"/>
  <c r="M54" i="6"/>
  <c r="M52" i="6"/>
  <c r="M63" i="6"/>
  <c r="M61" i="6"/>
  <c r="O22" i="6"/>
  <c r="O20" i="6"/>
  <c r="O18" i="6"/>
  <c r="O30" i="6"/>
  <c r="O28" i="6"/>
  <c r="O26" i="6"/>
  <c r="O24" i="6"/>
  <c r="O36" i="6"/>
  <c r="O34" i="6"/>
  <c r="O32" i="6"/>
  <c r="O44" i="6"/>
  <c r="O42" i="6"/>
  <c r="O40" i="6"/>
  <c r="O38" i="6"/>
  <c r="O50" i="6"/>
  <c r="O48" i="6"/>
  <c r="O46" i="6"/>
  <c r="O58" i="6"/>
  <c r="O56" i="6"/>
  <c r="O54" i="6"/>
  <c r="O52" i="6"/>
  <c r="O63" i="6"/>
  <c r="O61" i="6"/>
  <c r="O59" i="6"/>
  <c r="C67" i="6"/>
  <c r="E67" i="6"/>
  <c r="G67" i="6"/>
  <c r="C68" i="6"/>
  <c r="C120" i="6" s="1"/>
  <c r="Q120" i="6" s="1"/>
  <c r="E68" i="6"/>
  <c r="E120" i="6" s="1"/>
  <c r="S120" i="6" s="1"/>
  <c r="G68" i="6"/>
  <c r="G120" i="6" s="1"/>
  <c r="U120" i="6" s="1"/>
  <c r="C69" i="6"/>
  <c r="C121" i="6" s="1"/>
  <c r="Q121" i="6" s="1"/>
  <c r="E69" i="6"/>
  <c r="E121" i="6" s="1"/>
  <c r="S121" i="6" s="1"/>
  <c r="G69" i="6"/>
  <c r="G121" i="6" s="1"/>
  <c r="U121" i="6" s="1"/>
  <c r="C70" i="6"/>
  <c r="C122" i="6" s="1"/>
  <c r="Q122" i="6" s="1"/>
  <c r="E70" i="6"/>
  <c r="E122" i="6" s="1"/>
  <c r="S122" i="6" s="1"/>
  <c r="G70" i="6"/>
  <c r="G122" i="6" s="1"/>
  <c r="U122" i="6" s="1"/>
  <c r="C71" i="6"/>
  <c r="C123" i="6" s="1"/>
  <c r="Q123" i="6" s="1"/>
  <c r="E71" i="6"/>
  <c r="E123" i="6" s="1"/>
  <c r="S123" i="6" s="1"/>
  <c r="G71" i="6"/>
  <c r="G123" i="6" s="1"/>
  <c r="U123" i="6" s="1"/>
  <c r="C72" i="6"/>
  <c r="C124" i="6" s="1"/>
  <c r="Q124" i="6" s="1"/>
  <c r="E72" i="6"/>
  <c r="E124" i="6" s="1"/>
  <c r="S124" i="6" s="1"/>
  <c r="G72" i="6"/>
  <c r="G124" i="6" s="1"/>
  <c r="U124" i="6" s="1"/>
  <c r="C73" i="6"/>
  <c r="C125" i="6" s="1"/>
  <c r="Q125" i="6" s="1"/>
  <c r="E73" i="6"/>
  <c r="E125" i="6" s="1"/>
  <c r="S125" i="6" s="1"/>
  <c r="G73" i="6"/>
  <c r="G125" i="6" s="1"/>
  <c r="U125" i="6" s="1"/>
  <c r="C74" i="6"/>
  <c r="C126" i="6" s="1"/>
  <c r="Q126" i="6" s="1"/>
  <c r="E74" i="6"/>
  <c r="E126" i="6" s="1"/>
  <c r="S126" i="6" s="1"/>
  <c r="G74" i="6"/>
  <c r="G126" i="6" s="1"/>
  <c r="U126" i="6" s="1"/>
  <c r="C75" i="6"/>
  <c r="C127" i="6" s="1"/>
  <c r="Q127" i="6" s="1"/>
  <c r="E75" i="6"/>
  <c r="E127" i="6" s="1"/>
  <c r="S127" i="6" s="1"/>
  <c r="G75" i="6"/>
  <c r="G127" i="6" s="1"/>
  <c r="U127" i="6" s="1"/>
  <c r="C76" i="6"/>
  <c r="C128" i="6" s="1"/>
  <c r="Q128" i="6" s="1"/>
  <c r="E76" i="6"/>
  <c r="E128" i="6" s="1"/>
  <c r="S128" i="6" s="1"/>
  <c r="G76" i="6"/>
  <c r="G128" i="6" s="1"/>
  <c r="U128" i="6" s="1"/>
  <c r="C77" i="6"/>
  <c r="C129" i="6" s="1"/>
  <c r="Q129" i="6" s="1"/>
  <c r="E77" i="6"/>
  <c r="E129" i="6" s="1"/>
  <c r="S129" i="6" s="1"/>
  <c r="G77" i="6"/>
  <c r="G129" i="6" s="1"/>
  <c r="U129" i="6" s="1"/>
  <c r="C78" i="6"/>
  <c r="C130" i="6" s="1"/>
  <c r="Q130" i="6" s="1"/>
  <c r="E78" i="6"/>
  <c r="E130" i="6" s="1"/>
  <c r="S130" i="6" s="1"/>
  <c r="G78" i="6"/>
  <c r="G130" i="6" s="1"/>
  <c r="U130" i="6" s="1"/>
  <c r="C79" i="6"/>
  <c r="C131" i="6" s="1"/>
  <c r="Q131" i="6" s="1"/>
  <c r="E79" i="6"/>
  <c r="E131" i="6" s="1"/>
  <c r="S131" i="6" s="1"/>
  <c r="G79" i="6"/>
  <c r="G131" i="6" s="1"/>
  <c r="U131" i="6" s="1"/>
  <c r="C80" i="6"/>
  <c r="C132" i="6" s="1"/>
  <c r="Q132" i="6" s="1"/>
  <c r="E80" i="6"/>
  <c r="E132" i="6" s="1"/>
  <c r="S132" i="6" s="1"/>
  <c r="G80" i="6"/>
  <c r="G132" i="6" s="1"/>
  <c r="U132" i="6" s="1"/>
  <c r="C81" i="6"/>
  <c r="C133" i="6" s="1"/>
  <c r="Q133" i="6" s="1"/>
  <c r="E81" i="6"/>
  <c r="E133" i="6" s="1"/>
  <c r="S133" i="6" s="1"/>
  <c r="G81" i="6"/>
  <c r="G133" i="6" s="1"/>
  <c r="U133" i="6" s="1"/>
  <c r="C82" i="6"/>
  <c r="C134" i="6" s="1"/>
  <c r="Q134" i="6" s="1"/>
  <c r="E82" i="6"/>
  <c r="E134" i="6" s="1"/>
  <c r="S134" i="6" s="1"/>
  <c r="G82" i="6"/>
  <c r="G134" i="6" s="1"/>
  <c r="U134" i="6" s="1"/>
  <c r="C83" i="6"/>
  <c r="C135" i="6" s="1"/>
  <c r="Q135" i="6" s="1"/>
  <c r="E83" i="6"/>
  <c r="E135" i="6" s="1"/>
  <c r="S135" i="6" s="1"/>
  <c r="G83" i="6"/>
  <c r="G135" i="6" s="1"/>
  <c r="U135" i="6" s="1"/>
  <c r="C84" i="6"/>
  <c r="C136" i="6" s="1"/>
  <c r="Q136" i="6" s="1"/>
  <c r="E84" i="6"/>
  <c r="E136" i="6" s="1"/>
  <c r="S136" i="6" s="1"/>
  <c r="G84" i="6"/>
  <c r="G136" i="6" s="1"/>
  <c r="U136" i="6" s="1"/>
  <c r="C85" i="6"/>
  <c r="C137" i="6" s="1"/>
  <c r="Q137" i="6" s="1"/>
  <c r="E85" i="6"/>
  <c r="E137" i="6" s="1"/>
  <c r="S137" i="6" s="1"/>
  <c r="G85" i="6"/>
  <c r="G137" i="6" s="1"/>
  <c r="U137" i="6" s="1"/>
  <c r="C86" i="6"/>
  <c r="C138" i="6" s="1"/>
  <c r="Q138" i="6" s="1"/>
  <c r="E86" i="6"/>
  <c r="E138" i="6" s="1"/>
  <c r="S138" i="6" s="1"/>
  <c r="G86" i="6"/>
  <c r="G138" i="6" s="1"/>
  <c r="U138" i="6" s="1"/>
  <c r="C87" i="6"/>
  <c r="C139" i="6" s="1"/>
  <c r="Q139" i="6" s="1"/>
  <c r="E87" i="6"/>
  <c r="E139" i="6" s="1"/>
  <c r="S139" i="6" s="1"/>
  <c r="G87" i="6"/>
  <c r="G139" i="6" s="1"/>
  <c r="U139" i="6" s="1"/>
  <c r="C88" i="6"/>
  <c r="C140" i="6" s="1"/>
  <c r="Q140" i="6" s="1"/>
  <c r="E88" i="6"/>
  <c r="E140" i="6" s="1"/>
  <c r="S140" i="6" s="1"/>
  <c r="G88" i="6"/>
  <c r="G140" i="6" s="1"/>
  <c r="U140" i="6" s="1"/>
  <c r="C89" i="6"/>
  <c r="C141" i="6" s="1"/>
  <c r="Q141" i="6" s="1"/>
  <c r="E89" i="6"/>
  <c r="E141" i="6" s="1"/>
  <c r="S141" i="6" s="1"/>
  <c r="G89" i="6"/>
  <c r="G141" i="6" s="1"/>
  <c r="U141" i="6" s="1"/>
  <c r="C90" i="6"/>
  <c r="C142" i="6" s="1"/>
  <c r="Q142" i="6" s="1"/>
  <c r="E90" i="6"/>
  <c r="E142" i="6" s="1"/>
  <c r="S142" i="6" s="1"/>
  <c r="G90" i="6"/>
  <c r="G142" i="6" s="1"/>
  <c r="U142" i="6" s="1"/>
  <c r="C91" i="6"/>
  <c r="C143" i="6" s="1"/>
  <c r="Q143" i="6" s="1"/>
  <c r="E91" i="6"/>
  <c r="E143" i="6" s="1"/>
  <c r="S143" i="6" s="1"/>
  <c r="G91" i="6"/>
  <c r="G143" i="6" s="1"/>
  <c r="U143" i="6" s="1"/>
  <c r="C92" i="6"/>
  <c r="C144" i="6" s="1"/>
  <c r="Q144" i="6" s="1"/>
  <c r="E92" i="6"/>
  <c r="E144" i="6" s="1"/>
  <c r="S144" i="6" s="1"/>
  <c r="G92" i="6"/>
  <c r="G144" i="6" s="1"/>
  <c r="U144" i="6" s="1"/>
  <c r="C93" i="6"/>
  <c r="C145" i="6" s="1"/>
  <c r="Q145" i="6" s="1"/>
  <c r="E93" i="6"/>
  <c r="E145" i="6" s="1"/>
  <c r="S145" i="6" s="1"/>
  <c r="G93" i="6"/>
  <c r="G145" i="6" s="1"/>
  <c r="U145" i="6" s="1"/>
  <c r="C94" i="6"/>
  <c r="C146" i="6" s="1"/>
  <c r="Q146" i="6" s="1"/>
  <c r="E94" i="6"/>
  <c r="E146" i="6" s="1"/>
  <c r="S146" i="6" s="1"/>
  <c r="G94" i="6"/>
  <c r="G146" i="6" s="1"/>
  <c r="U146" i="6" s="1"/>
  <c r="C95" i="6"/>
  <c r="C147" i="6" s="1"/>
  <c r="Q147" i="6" s="1"/>
  <c r="E95" i="6"/>
  <c r="E147" i="6" s="1"/>
  <c r="S147" i="6" s="1"/>
  <c r="G95" i="6"/>
  <c r="G147" i="6" s="1"/>
  <c r="U147" i="6" s="1"/>
  <c r="C96" i="6"/>
  <c r="C148" i="6" s="1"/>
  <c r="Q148" i="6" s="1"/>
  <c r="E96" i="6"/>
  <c r="E148" i="6" s="1"/>
  <c r="S148" i="6" s="1"/>
  <c r="G96" i="6"/>
  <c r="G148" i="6" s="1"/>
  <c r="U148" i="6" s="1"/>
  <c r="C97" i="6"/>
  <c r="C149" i="6" s="1"/>
  <c r="Q149" i="6" s="1"/>
  <c r="E97" i="6"/>
  <c r="E149" i="6" s="1"/>
  <c r="S149" i="6" s="1"/>
  <c r="G97" i="6"/>
  <c r="G149" i="6" s="1"/>
  <c r="U149" i="6" s="1"/>
  <c r="C98" i="6"/>
  <c r="C150" i="6" s="1"/>
  <c r="Q150" i="6" s="1"/>
  <c r="E98" i="6"/>
  <c r="E150" i="6" s="1"/>
  <c r="S150" i="6" s="1"/>
  <c r="G98" i="6"/>
  <c r="G150" i="6" s="1"/>
  <c r="U150" i="6" s="1"/>
  <c r="C99" i="6"/>
  <c r="C151" i="6" s="1"/>
  <c r="Q151" i="6" s="1"/>
  <c r="E99" i="6"/>
  <c r="E151" i="6" s="1"/>
  <c r="S151" i="6" s="1"/>
  <c r="G99" i="6"/>
  <c r="G151" i="6" s="1"/>
  <c r="U151" i="6" s="1"/>
  <c r="C100" i="6"/>
  <c r="C152" i="6" s="1"/>
  <c r="Q152" i="6" s="1"/>
  <c r="E100" i="6"/>
  <c r="E152" i="6" s="1"/>
  <c r="S152" i="6" s="1"/>
  <c r="G100" i="6"/>
  <c r="G152" i="6" s="1"/>
  <c r="U152" i="6" s="1"/>
  <c r="C101" i="6"/>
  <c r="C153" i="6" s="1"/>
  <c r="Q153" i="6" s="1"/>
  <c r="E101" i="6"/>
  <c r="E153" i="6" s="1"/>
  <c r="S153" i="6" s="1"/>
  <c r="G101" i="6"/>
  <c r="G153" i="6" s="1"/>
  <c r="U153" i="6" s="1"/>
  <c r="C102" i="6"/>
  <c r="C154" i="6" s="1"/>
  <c r="Q154" i="6" s="1"/>
  <c r="E102" i="6"/>
  <c r="E154" i="6" s="1"/>
  <c r="S154" i="6" s="1"/>
  <c r="G102" i="6"/>
  <c r="G154" i="6" s="1"/>
  <c r="U154" i="6" s="1"/>
  <c r="C103" i="6"/>
  <c r="C155" i="6" s="1"/>
  <c r="Q155" i="6" s="1"/>
  <c r="E103" i="6"/>
  <c r="E155" i="6" s="1"/>
  <c r="S155" i="6" s="1"/>
  <c r="G103" i="6"/>
  <c r="G155" i="6" s="1"/>
  <c r="U155" i="6" s="1"/>
  <c r="C104" i="6"/>
  <c r="C156" i="6" s="1"/>
  <c r="Q156" i="6" s="1"/>
  <c r="E104" i="6"/>
  <c r="E156" i="6" s="1"/>
  <c r="S156" i="6" s="1"/>
  <c r="G104" i="6"/>
  <c r="G156" i="6" s="1"/>
  <c r="U156" i="6" s="1"/>
  <c r="C105" i="6"/>
  <c r="C157" i="6" s="1"/>
  <c r="Q157" i="6" s="1"/>
  <c r="E105" i="6"/>
  <c r="E157" i="6" s="1"/>
  <c r="S157" i="6" s="1"/>
  <c r="G105" i="6"/>
  <c r="G157" i="6" s="1"/>
  <c r="U157" i="6" s="1"/>
  <c r="C106" i="6"/>
  <c r="C158" i="6" s="1"/>
  <c r="Q158" i="6" s="1"/>
  <c r="E106" i="6"/>
  <c r="E158" i="6" s="1"/>
  <c r="S158" i="6" s="1"/>
  <c r="G106" i="6"/>
  <c r="G158" i="6" s="1"/>
  <c r="U158" i="6" s="1"/>
  <c r="C107" i="6"/>
  <c r="C159" i="6" s="1"/>
  <c r="Q159" i="6" s="1"/>
  <c r="E107" i="6"/>
  <c r="E159" i="6" s="1"/>
  <c r="S159" i="6" s="1"/>
  <c r="G107" i="6"/>
  <c r="G159" i="6" s="1"/>
  <c r="U159" i="6" s="1"/>
  <c r="C108" i="6"/>
  <c r="C160" i="6" s="1"/>
  <c r="Q160" i="6" s="1"/>
  <c r="E108" i="6"/>
  <c r="E160" i="6" s="1"/>
  <c r="S160" i="6" s="1"/>
  <c r="G108" i="6"/>
  <c r="G160" i="6" s="1"/>
  <c r="U160" i="6" s="1"/>
  <c r="C109" i="6"/>
  <c r="C161" i="6" s="1"/>
  <c r="Q161" i="6" s="1"/>
  <c r="E109" i="6"/>
  <c r="E161" i="6" s="1"/>
  <c r="S161" i="6" s="1"/>
  <c r="G109" i="6"/>
  <c r="G161" i="6" s="1"/>
  <c r="U161" i="6" s="1"/>
  <c r="C110" i="6"/>
  <c r="C162" i="6" s="1"/>
  <c r="Q162" i="6" s="1"/>
  <c r="E110" i="6"/>
  <c r="E162" i="6" s="1"/>
  <c r="S162" i="6" s="1"/>
  <c r="G110" i="6"/>
  <c r="G162" i="6" s="1"/>
  <c r="U162" i="6" s="1"/>
  <c r="C111" i="6"/>
  <c r="C163" i="6" s="1"/>
  <c r="Q163" i="6" s="1"/>
  <c r="E111" i="6"/>
  <c r="E163" i="6" s="1"/>
  <c r="S163" i="6" s="1"/>
  <c r="G111" i="6"/>
  <c r="G163" i="6" s="1"/>
  <c r="U163" i="6" s="1"/>
  <c r="C112" i="6"/>
  <c r="C164" i="6" s="1"/>
  <c r="Q164" i="6" s="1"/>
  <c r="E112" i="6"/>
  <c r="E164" i="6" s="1"/>
  <c r="S164" i="6" s="1"/>
  <c r="G112" i="6"/>
  <c r="G164" i="6" s="1"/>
  <c r="U164" i="6" s="1"/>
  <c r="C113" i="6"/>
  <c r="C165" i="6" s="1"/>
  <c r="Q165" i="6" s="1"/>
  <c r="E113" i="6"/>
  <c r="E165" i="6" s="1"/>
  <c r="S165" i="6" s="1"/>
  <c r="G113" i="6"/>
  <c r="G165" i="6" s="1"/>
  <c r="U165" i="6" s="1"/>
  <c r="C114" i="6"/>
  <c r="C166" i="6" s="1"/>
  <c r="Q166" i="6" s="1"/>
  <c r="E114" i="6"/>
  <c r="E166" i="6" s="1"/>
  <c r="S166" i="6" s="1"/>
  <c r="G114" i="6"/>
  <c r="G166" i="6" s="1"/>
  <c r="U166" i="6" s="1"/>
  <c r="E161" i="4"/>
  <c r="L161" i="4" s="1"/>
  <c r="D162" i="4"/>
  <c r="K162" i="4" s="1"/>
  <c r="D163" i="4"/>
  <c r="K163" i="4" s="1"/>
  <c r="D164" i="4"/>
  <c r="K164" i="4" s="1"/>
  <c r="D165" i="4"/>
  <c r="K165" i="4" s="1"/>
  <c r="D166" i="4"/>
  <c r="K166" i="4" s="1"/>
  <c r="D167" i="4"/>
  <c r="K167" i="4" s="1"/>
  <c r="D168" i="4"/>
  <c r="K168" i="4" s="1"/>
  <c r="D169" i="4"/>
  <c r="K169" i="4" s="1"/>
  <c r="D170" i="4"/>
  <c r="K170" i="4" s="1"/>
  <c r="D171" i="4"/>
  <c r="K171" i="4" s="1"/>
  <c r="D172" i="4"/>
  <c r="K172" i="4" s="1"/>
  <c r="D173" i="4"/>
  <c r="K173" i="4" s="1"/>
  <c r="D174" i="4"/>
  <c r="K174" i="4" s="1"/>
  <c r="D175" i="4"/>
  <c r="K175" i="4" s="1"/>
  <c r="D176" i="4"/>
  <c r="K176" i="4" s="1"/>
  <c r="D177" i="4"/>
  <c r="K177" i="4" s="1"/>
  <c r="D178" i="4"/>
  <c r="K178" i="4" s="1"/>
  <c r="D179" i="4"/>
  <c r="K179" i="4" s="1"/>
  <c r="D180" i="4"/>
  <c r="K180" i="4" s="1"/>
  <c r="D181" i="4"/>
  <c r="K181" i="4" s="1"/>
  <c r="D182" i="4"/>
  <c r="K182" i="4" s="1"/>
  <c r="D183" i="4"/>
  <c r="K183" i="4" s="1"/>
  <c r="D184" i="4"/>
  <c r="K184" i="4" s="1"/>
  <c r="D185" i="4"/>
  <c r="K185" i="4" s="1"/>
  <c r="D186" i="4"/>
  <c r="K186" i="4" s="1"/>
  <c r="D187" i="4"/>
  <c r="K187" i="4" s="1"/>
  <c r="D188" i="4"/>
  <c r="K188" i="4" s="1"/>
  <c r="D189" i="4"/>
  <c r="K189" i="4" s="1"/>
  <c r="D190" i="4"/>
  <c r="K190" i="4" s="1"/>
  <c r="D191" i="4"/>
  <c r="K191" i="4" s="1"/>
  <c r="D192" i="4"/>
  <c r="K192" i="4" s="1"/>
  <c r="D193" i="4"/>
  <c r="K193" i="4" s="1"/>
  <c r="D194" i="4"/>
  <c r="K194" i="4" s="1"/>
  <c r="D195" i="4"/>
  <c r="K195" i="4" s="1"/>
  <c r="D196" i="4"/>
  <c r="K196" i="4" s="1"/>
  <c r="D197" i="4"/>
  <c r="K197" i="4" s="1"/>
  <c r="D198" i="4"/>
  <c r="K198" i="4" s="1"/>
  <c r="D199" i="4"/>
  <c r="K199" i="4" s="1"/>
  <c r="D200" i="4"/>
  <c r="K200" i="4" s="1"/>
  <c r="D201" i="4"/>
  <c r="K201" i="4" s="1"/>
  <c r="D202" i="4"/>
  <c r="K202" i="4" s="1"/>
  <c r="D203" i="4"/>
  <c r="D204" i="4"/>
  <c r="K204" i="4" s="1"/>
  <c r="D205" i="4"/>
  <c r="K205" i="4" s="1"/>
  <c r="D206" i="4"/>
  <c r="K206" i="4" s="1"/>
  <c r="D207" i="4"/>
  <c r="K207" i="4" s="1"/>
  <c r="D208" i="4"/>
  <c r="K208" i="4" s="1"/>
  <c r="D209" i="4"/>
  <c r="K209" i="4" s="1"/>
  <c r="D210" i="4"/>
  <c r="K210" i="4" s="1"/>
  <c r="D211" i="4"/>
  <c r="K211" i="4" s="1"/>
  <c r="D212" i="4"/>
  <c r="K212" i="4" s="1"/>
  <c r="D213" i="4"/>
  <c r="K213" i="4" s="1"/>
  <c r="D214" i="4"/>
  <c r="K214" i="4" s="1"/>
  <c r="D215" i="4"/>
  <c r="K215" i="4" s="1"/>
  <c r="D216" i="4"/>
  <c r="K216" i="4" s="1"/>
  <c r="D217" i="4"/>
  <c r="K217" i="4" s="1"/>
  <c r="D218" i="4"/>
  <c r="K218" i="4" s="1"/>
  <c r="D219" i="4"/>
  <c r="K219" i="4" s="1"/>
  <c r="D220" i="4"/>
  <c r="K220" i="4" s="1"/>
  <c r="D221" i="4"/>
  <c r="K221" i="4" s="1"/>
  <c r="D222" i="4"/>
  <c r="K222" i="4" s="1"/>
  <c r="D223" i="4"/>
  <c r="K223" i="4" s="1"/>
  <c r="D224" i="4"/>
  <c r="K224" i="4" s="1"/>
  <c r="D225" i="4"/>
  <c r="K225" i="4" s="1"/>
  <c r="D226" i="4"/>
  <c r="K226" i="4" s="1"/>
  <c r="D227" i="4"/>
  <c r="K227" i="4" s="1"/>
  <c r="D228" i="4"/>
  <c r="K228" i="4" s="1"/>
  <c r="D229" i="4"/>
  <c r="K229" i="4" s="1"/>
  <c r="D230" i="4"/>
  <c r="K230" i="4" s="1"/>
  <c r="D231" i="4"/>
  <c r="K231" i="4" s="1"/>
  <c r="D232" i="4"/>
  <c r="K232" i="4" s="1"/>
  <c r="D233" i="4"/>
  <c r="K233" i="4" s="1"/>
  <c r="D234" i="4"/>
  <c r="K234" i="4" s="1"/>
  <c r="D235" i="4"/>
  <c r="K235" i="4" s="1"/>
  <c r="D236" i="4"/>
  <c r="K236" i="4" s="1"/>
  <c r="DS128" i="4" l="1"/>
  <c r="AJ373" i="4"/>
  <c r="BA373" i="4"/>
  <c r="CA127" i="4"/>
  <c r="CA126" i="4" s="1"/>
  <c r="CA125" i="4" s="1"/>
  <c r="CA124" i="4" s="1"/>
  <c r="AK374" i="4"/>
  <c r="AK373" i="4"/>
  <c r="BH373" i="4"/>
  <c r="AF373" i="4"/>
  <c r="V373" i="4"/>
  <c r="P129" i="4"/>
  <c r="T129" i="4" s="1"/>
  <c r="T376" i="4" s="1"/>
  <c r="AP128" i="4"/>
  <c r="BI128" i="4"/>
  <c r="BI375" i="4" s="1"/>
  <c r="X374" i="4"/>
  <c r="X373" i="4"/>
  <c r="CF127" i="4"/>
  <c r="CF126" i="4" s="1"/>
  <c r="CF125" i="4" s="1"/>
  <c r="CF124" i="4" s="1"/>
  <c r="CZ127" i="4"/>
  <c r="CZ126" i="4" s="1"/>
  <c r="CZ125" i="4" s="1"/>
  <c r="CZ124" i="4" s="1"/>
  <c r="CZ123" i="4" s="1"/>
  <c r="CZ122" i="4" s="1"/>
  <c r="CZ121" i="4" s="1"/>
  <c r="CZ120" i="4" s="1"/>
  <c r="CZ119" i="4" s="1"/>
  <c r="DJ127" i="4"/>
  <c r="DJ126" i="4" s="1"/>
  <c r="DJ125" i="4" s="1"/>
  <c r="DJ124" i="4" s="1"/>
  <c r="DJ123" i="4" s="1"/>
  <c r="DH127" i="4"/>
  <c r="DH126" i="4" s="1"/>
  <c r="BU127" i="4"/>
  <c r="BU126" i="4" s="1"/>
  <c r="CT127" i="4"/>
  <c r="CT126" i="4" s="1"/>
  <c r="CT125" i="4" s="1"/>
  <c r="CT124" i="4" s="1"/>
  <c r="CT123" i="4" s="1"/>
  <c r="CT122" i="4" s="1"/>
  <c r="BA129" i="4"/>
  <c r="AL129" i="4"/>
  <c r="AL376" i="4" s="1"/>
  <c r="W129" i="4"/>
  <c r="W376" i="4" s="1"/>
  <c r="AV129" i="4"/>
  <c r="AV376" i="4" s="1"/>
  <c r="DP126" i="4"/>
  <c r="DQ126" i="4" s="1"/>
  <c r="BK129" i="4"/>
  <c r="BK376" i="4" s="1"/>
  <c r="DT129" i="4"/>
  <c r="AI129" i="4"/>
  <c r="AI376" i="4" s="1"/>
  <c r="BB129" i="4"/>
  <c r="BB376" i="4" s="1"/>
  <c r="BC129" i="4"/>
  <c r="BC376" i="4" s="1"/>
  <c r="BL129" i="4"/>
  <c r="BL376" i="4" s="1"/>
  <c r="B127" i="4"/>
  <c r="DV127" i="4"/>
  <c r="DW127" i="4"/>
  <c r="BH128" i="4"/>
  <c r="BH375" i="4" s="1"/>
  <c r="AR128" i="4"/>
  <c r="AB128" i="4"/>
  <c r="AB375" i="4" s="1"/>
  <c r="DY128" i="4"/>
  <c r="AU128" i="4"/>
  <c r="AU375" i="4" s="1"/>
  <c r="BM128" i="4"/>
  <c r="BM375" i="4" s="1"/>
  <c r="AG128" i="4"/>
  <c r="AG375" i="4" s="1"/>
  <c r="AV128" i="4"/>
  <c r="EC128" i="4"/>
  <c r="W128" i="4"/>
  <c r="W375" i="4" s="1"/>
  <c r="DZ128" i="4"/>
  <c r="AL128" i="4"/>
  <c r="AL375" i="4" s="1"/>
  <c r="BO128" i="4"/>
  <c r="BO375" i="4" s="1"/>
  <c r="BA128" i="4"/>
  <c r="BA375" i="4" s="1"/>
  <c r="DT128" i="4"/>
  <c r="AJ128" i="4"/>
  <c r="BK128" i="4"/>
  <c r="BK375" i="4" s="1"/>
  <c r="AW128" i="4"/>
  <c r="AW375" i="4" s="1"/>
  <c r="AX128" i="4"/>
  <c r="AX375" i="4" s="1"/>
  <c r="EF128" i="4"/>
  <c r="AA128" i="4"/>
  <c r="AA375" i="4" s="1"/>
  <c r="EB128" i="4"/>
  <c r="AN128" i="4"/>
  <c r="DO128" i="4"/>
  <c r="DN128" i="4" s="1"/>
  <c r="BE128" i="4"/>
  <c r="BE375" i="4" s="1"/>
  <c r="BJ128" i="4"/>
  <c r="BJ375" i="4" s="1"/>
  <c r="AD128" i="4"/>
  <c r="AD375" i="4" s="1"/>
  <c r="AY128" i="4"/>
  <c r="AY375" i="4" s="1"/>
  <c r="AK128" i="4"/>
  <c r="AK375" i="4" s="1"/>
  <c r="BF128" i="4"/>
  <c r="BF375" i="4" s="1"/>
  <c r="Z128" i="4"/>
  <c r="Z375" i="4" s="1"/>
  <c r="AQ128" i="4"/>
  <c r="AQ375" i="4" s="1"/>
  <c r="AC128" i="4"/>
  <c r="AC375" i="4" s="1"/>
  <c r="BL128" i="4"/>
  <c r="BL375" i="4" s="1"/>
  <c r="AF128" i="4"/>
  <c r="AF375" i="4" s="1"/>
  <c r="BC128" i="4"/>
  <c r="BC375" i="4" s="1"/>
  <c r="AO128" i="4"/>
  <c r="AO375" i="4" s="1"/>
  <c r="BB128" i="4"/>
  <c r="V128" i="4"/>
  <c r="V375" i="4" s="1"/>
  <c r="AI128" i="4"/>
  <c r="AI375" i="4" s="1"/>
  <c r="U128" i="4"/>
  <c r="U375" i="4" s="1"/>
  <c r="AZ128" i="4"/>
  <c r="AZ375" i="4" s="1"/>
  <c r="T128" i="4"/>
  <c r="T375" i="4" s="1"/>
  <c r="AE128" i="4"/>
  <c r="AE375" i="4" s="1"/>
  <c r="BN128" i="4"/>
  <c r="BN375" i="4" s="1"/>
  <c r="AH128" i="4"/>
  <c r="AH375" i="4" s="1"/>
  <c r="BG128" i="4"/>
  <c r="BG375" i="4" s="1"/>
  <c r="AS128" i="4"/>
  <c r="AS375" i="4" s="1"/>
  <c r="BD128" i="4"/>
  <c r="BD375" i="4" s="1"/>
  <c r="X128" i="4"/>
  <c r="AM128" i="4"/>
  <c r="AM375" i="4" s="1"/>
  <c r="Y128" i="4"/>
  <c r="Y375" i="4" s="1"/>
  <c r="AT128" i="4"/>
  <c r="AT375" i="4" s="1"/>
  <c r="EA128" i="4"/>
  <c r="S128" i="4"/>
  <c r="S375" i="4" s="1"/>
  <c r="AC129" i="4"/>
  <c r="AC376" i="4" s="1"/>
  <c r="AQ129" i="4"/>
  <c r="AQ376" i="4" s="1"/>
  <c r="Z129" i="4"/>
  <c r="Z376" i="4" s="1"/>
  <c r="BF129" i="4"/>
  <c r="BF376" i="4" s="1"/>
  <c r="BM129" i="4"/>
  <c r="DY129" i="4"/>
  <c r="AR129" i="4"/>
  <c r="AR376" i="4" s="1"/>
  <c r="S129" i="4"/>
  <c r="S376" i="4" s="1"/>
  <c r="EA129" i="4"/>
  <c r="AT129" i="4"/>
  <c r="Y129" i="4"/>
  <c r="Y376" i="4" s="1"/>
  <c r="AM129" i="4"/>
  <c r="X129" i="4"/>
  <c r="X376" i="4" s="1"/>
  <c r="BD129" i="4"/>
  <c r="BD376" i="4" s="1"/>
  <c r="AS129" i="4"/>
  <c r="BG129" i="4"/>
  <c r="BG376" i="4" s="1"/>
  <c r="AH129" i="4"/>
  <c r="AH376" i="4" s="1"/>
  <c r="BN129" i="4"/>
  <c r="BN376" i="4" s="1"/>
  <c r="I130" i="4"/>
  <c r="Q130" i="4" s="1"/>
  <c r="O130" i="4"/>
  <c r="I131" i="4"/>
  <c r="Q131" i="4" s="1"/>
  <c r="O131" i="4"/>
  <c r="I132" i="4"/>
  <c r="Q132" i="4" s="1"/>
  <c r="O132" i="4"/>
  <c r="H133" i="4"/>
  <c r="O133" i="4" s="1"/>
  <c r="N133" i="4"/>
  <c r="E205" i="4"/>
  <c r="F205" i="4" s="1"/>
  <c r="M205" i="4" s="1"/>
  <c r="E209" i="4"/>
  <c r="L209" i="4" s="1"/>
  <c r="E187" i="4"/>
  <c r="F187" i="4" s="1"/>
  <c r="M187" i="4" s="1"/>
  <c r="E186" i="4"/>
  <c r="L186" i="4" s="1"/>
  <c r="H134" i="4"/>
  <c r="O134" i="4" s="1"/>
  <c r="N134" i="4"/>
  <c r="H135" i="4"/>
  <c r="O135" i="4" s="1"/>
  <c r="N135" i="4"/>
  <c r="I136" i="4"/>
  <c r="Q136" i="4" s="1"/>
  <c r="O136" i="4"/>
  <c r="H137" i="4"/>
  <c r="H138" i="4"/>
  <c r="O138" i="4" s="1"/>
  <c r="N138" i="4"/>
  <c r="H139" i="4"/>
  <c r="H140" i="4"/>
  <c r="O140" i="4" s="1"/>
  <c r="N140" i="4"/>
  <c r="H141" i="4"/>
  <c r="O141" i="4" s="1"/>
  <c r="N141" i="4"/>
  <c r="H142" i="4"/>
  <c r="O142" i="4" s="1"/>
  <c r="N142" i="4"/>
  <c r="H143" i="4"/>
  <c r="O143" i="4" s="1"/>
  <c r="N143" i="4"/>
  <c r="H144" i="4"/>
  <c r="O144" i="4" s="1"/>
  <c r="N144" i="4"/>
  <c r="H145" i="4"/>
  <c r="O145" i="4" s="1"/>
  <c r="N145" i="4"/>
  <c r="H146" i="4"/>
  <c r="O146" i="4" s="1"/>
  <c r="N146" i="4"/>
  <c r="H147" i="4"/>
  <c r="O147" i="4" s="1"/>
  <c r="N147" i="4"/>
  <c r="H148" i="4"/>
  <c r="O148" i="4" s="1"/>
  <c r="N148" i="4"/>
  <c r="BG53" i="9"/>
  <c r="BG51" i="9"/>
  <c r="BG54" i="9"/>
  <c r="BG52" i="9"/>
  <c r="H149" i="4"/>
  <c r="O149" i="4" s="1"/>
  <c r="N149" i="4"/>
  <c r="I150" i="4"/>
  <c r="Q150" i="4" s="1"/>
  <c r="O150" i="4"/>
  <c r="H151" i="4"/>
  <c r="O151" i="4" s="1"/>
  <c r="N151" i="4"/>
  <c r="H152" i="4"/>
  <c r="F153" i="4"/>
  <c r="F154" i="4"/>
  <c r="F155" i="4"/>
  <c r="F156" i="4"/>
  <c r="F157" i="4"/>
  <c r="F158" i="4"/>
  <c r="F159" i="4"/>
  <c r="R55" i="6"/>
  <c r="X55" i="6" s="1"/>
  <c r="Q60" i="6"/>
  <c r="W60" i="6" s="1"/>
  <c r="F160" i="4"/>
  <c r="M160" i="4" s="1"/>
  <c r="U61" i="6"/>
  <c r="AA61" i="6" s="1"/>
  <c r="S63" i="6"/>
  <c r="Y63" i="6" s="1"/>
  <c r="R64" i="6"/>
  <c r="X64" i="6" s="1"/>
  <c r="Q64" i="6"/>
  <c r="W64" i="6" s="1"/>
  <c r="U23" i="6"/>
  <c r="AA23" i="6" s="1"/>
  <c r="S23" i="6"/>
  <c r="Y23" i="6" s="1"/>
  <c r="Q24" i="6"/>
  <c r="W24" i="6" s="1"/>
  <c r="G119" i="6"/>
  <c r="U119" i="6" s="1"/>
  <c r="G66" i="6"/>
  <c r="C119" i="6"/>
  <c r="Q119" i="6" s="1"/>
  <c r="C66" i="6"/>
  <c r="U52" i="6"/>
  <c r="AA52" i="6" s="1"/>
  <c r="U56" i="6"/>
  <c r="AA56" i="6" s="1"/>
  <c r="U46" i="6"/>
  <c r="AA46" i="6" s="1"/>
  <c r="U50" i="6"/>
  <c r="AA50" i="6" s="1"/>
  <c r="U40" i="6"/>
  <c r="AA40" i="6" s="1"/>
  <c r="U44" i="6"/>
  <c r="AA44" i="6" s="1"/>
  <c r="U34" i="6"/>
  <c r="AA34" i="6" s="1"/>
  <c r="U24" i="6"/>
  <c r="AA24" i="6" s="1"/>
  <c r="U28" i="6"/>
  <c r="AA28" i="6" s="1"/>
  <c r="U18" i="6"/>
  <c r="AA18" i="6" s="1"/>
  <c r="U22" i="6"/>
  <c r="AA22" i="6" s="1"/>
  <c r="S54" i="6"/>
  <c r="Y54" i="6" s="1"/>
  <c r="S58" i="6"/>
  <c r="Y58" i="6" s="1"/>
  <c r="S44" i="6"/>
  <c r="Y44" i="6" s="1"/>
  <c r="S48" i="6"/>
  <c r="Y48" i="6" s="1"/>
  <c r="S34" i="6"/>
  <c r="Y34" i="6" s="1"/>
  <c r="S38" i="6"/>
  <c r="Y38" i="6" s="1"/>
  <c r="S42" i="6"/>
  <c r="Y42" i="6" s="1"/>
  <c r="S29" i="6"/>
  <c r="Y29" i="6" s="1"/>
  <c r="S33" i="6"/>
  <c r="Y33" i="6" s="1"/>
  <c r="S20" i="6"/>
  <c r="Y20" i="6" s="1"/>
  <c r="S24" i="6"/>
  <c r="Y24" i="6" s="1"/>
  <c r="R59" i="6"/>
  <c r="X59" i="6" s="1"/>
  <c r="R63" i="6"/>
  <c r="X63" i="6" s="1"/>
  <c r="R47" i="6"/>
  <c r="X47" i="6" s="1"/>
  <c r="R51" i="6"/>
  <c r="X51" i="6" s="1"/>
  <c r="R35" i="6"/>
  <c r="X35" i="6" s="1"/>
  <c r="R39" i="6"/>
  <c r="X39" i="6" s="1"/>
  <c r="R43" i="6"/>
  <c r="X43" i="6" s="1"/>
  <c r="R27" i="6"/>
  <c r="X27" i="6" s="1"/>
  <c r="R31" i="6"/>
  <c r="X31" i="6" s="1"/>
  <c r="R18" i="6"/>
  <c r="X18" i="6" s="1"/>
  <c r="R22" i="6"/>
  <c r="X22" i="6" s="1"/>
  <c r="Q49" i="6"/>
  <c r="W49" i="6" s="1"/>
  <c r="Q53" i="6"/>
  <c r="W53" i="6" s="1"/>
  <c r="Q57" i="6"/>
  <c r="W57" i="6" s="1"/>
  <c r="Q40" i="6"/>
  <c r="W40" i="6" s="1"/>
  <c r="Q44" i="6"/>
  <c r="W44" i="6" s="1"/>
  <c r="Q48" i="6"/>
  <c r="W48" i="6" s="1"/>
  <c r="Q30" i="6"/>
  <c r="W30" i="6" s="1"/>
  <c r="Q34" i="6"/>
  <c r="W34" i="6" s="1"/>
  <c r="Q17" i="6"/>
  <c r="W17" i="6" s="1"/>
  <c r="Q21" i="6"/>
  <c r="W21" i="6" s="1"/>
  <c r="Q25" i="6"/>
  <c r="W25" i="6" s="1"/>
  <c r="U37" i="6"/>
  <c r="AA37" i="6" s="1"/>
  <c r="U27" i="6"/>
  <c r="AA27" i="6" s="1"/>
  <c r="U17" i="6"/>
  <c r="AA17" i="6" s="1"/>
  <c r="U21" i="6"/>
  <c r="AA21" i="6" s="1"/>
  <c r="S53" i="6"/>
  <c r="Y53" i="6" s="1"/>
  <c r="S43" i="6"/>
  <c r="Y43" i="6" s="1"/>
  <c r="S35" i="6"/>
  <c r="Y35" i="6" s="1"/>
  <c r="S26" i="6"/>
  <c r="Y26" i="6" s="1"/>
  <c r="S17" i="6"/>
  <c r="Y17" i="6" s="1"/>
  <c r="S25" i="6"/>
  <c r="Y25" i="6" s="1"/>
  <c r="R60" i="6"/>
  <c r="X60" i="6" s="1"/>
  <c r="R48" i="6"/>
  <c r="X48" i="6" s="1"/>
  <c r="R34" i="6"/>
  <c r="X34" i="6" s="1"/>
  <c r="R24" i="6"/>
  <c r="X24" i="6" s="1"/>
  <c r="R32" i="6"/>
  <c r="X32" i="6" s="1"/>
  <c r="R23" i="6"/>
  <c r="X23" i="6" s="1"/>
  <c r="Q50" i="6"/>
  <c r="W50" i="6" s="1"/>
  <c r="Q58" i="6"/>
  <c r="W58" i="6" s="1"/>
  <c r="Q45" i="6"/>
  <c r="W45" i="6" s="1"/>
  <c r="Q31" i="6"/>
  <c r="W31" i="6" s="1"/>
  <c r="Q37" i="6"/>
  <c r="W37" i="6" s="1"/>
  <c r="Q26" i="6"/>
  <c r="W26" i="6" s="1"/>
  <c r="R16" i="6"/>
  <c r="B66" i="6"/>
  <c r="U62" i="6"/>
  <c r="AA62" i="6" s="1"/>
  <c r="U53" i="6"/>
  <c r="AA53" i="6" s="1"/>
  <c r="U57" i="6"/>
  <c r="AA57" i="6" s="1"/>
  <c r="U47" i="6"/>
  <c r="AA47" i="6" s="1"/>
  <c r="U51" i="6"/>
  <c r="AA51" i="6" s="1"/>
  <c r="U41" i="6"/>
  <c r="AA41" i="6" s="1"/>
  <c r="U31" i="6"/>
  <c r="AA31" i="6" s="1"/>
  <c r="S55" i="6"/>
  <c r="Y55" i="6" s="1"/>
  <c r="S45" i="6"/>
  <c r="Y45" i="6" s="1"/>
  <c r="S51" i="6"/>
  <c r="Y51" i="6" s="1"/>
  <c r="S41" i="6"/>
  <c r="Y41" i="6" s="1"/>
  <c r="S32" i="6"/>
  <c r="Y32" i="6" s="1"/>
  <c r="R58" i="6"/>
  <c r="X58" i="6" s="1"/>
  <c r="R46" i="6"/>
  <c r="X46" i="6" s="1"/>
  <c r="R36" i="6"/>
  <c r="X36" i="6" s="1"/>
  <c r="R42" i="6"/>
  <c r="X42" i="6" s="1"/>
  <c r="R30" i="6"/>
  <c r="X30" i="6" s="1"/>
  <c r="R21" i="6"/>
  <c r="X21" i="6" s="1"/>
  <c r="Q63" i="6"/>
  <c r="W63" i="6" s="1"/>
  <c r="Q56" i="6"/>
  <c r="W56" i="6" s="1"/>
  <c r="Q43" i="6"/>
  <c r="W43" i="6" s="1"/>
  <c r="Q29" i="6"/>
  <c r="W29" i="6" s="1"/>
  <c r="Q18" i="6"/>
  <c r="W18" i="6" s="1"/>
  <c r="E119" i="6"/>
  <c r="S119" i="6" s="1"/>
  <c r="E66" i="6"/>
  <c r="D119" i="6"/>
  <c r="R119" i="6" s="1"/>
  <c r="D66" i="6"/>
  <c r="U59" i="6"/>
  <c r="AA59" i="6" s="1"/>
  <c r="U63" i="6"/>
  <c r="AA63" i="6" s="1"/>
  <c r="U54" i="6"/>
  <c r="AA54" i="6" s="1"/>
  <c r="U58" i="6"/>
  <c r="AA58" i="6" s="1"/>
  <c r="U48" i="6"/>
  <c r="AA48" i="6" s="1"/>
  <c r="U38" i="6"/>
  <c r="AA38" i="6" s="1"/>
  <c r="U42" i="6"/>
  <c r="AA42" i="6" s="1"/>
  <c r="U32" i="6"/>
  <c r="AA32" i="6" s="1"/>
  <c r="U36" i="6"/>
  <c r="AA36" i="6" s="1"/>
  <c r="U26" i="6"/>
  <c r="AA26" i="6" s="1"/>
  <c r="U30" i="6"/>
  <c r="AA30" i="6" s="1"/>
  <c r="U20" i="6"/>
  <c r="AA20" i="6" s="1"/>
  <c r="S61" i="6"/>
  <c r="Y61" i="6" s="1"/>
  <c r="S52" i="6"/>
  <c r="Y52" i="6" s="1"/>
  <c r="S56" i="6"/>
  <c r="Y56" i="6" s="1"/>
  <c r="S60" i="6"/>
  <c r="Y60" i="6" s="1"/>
  <c r="S46" i="6"/>
  <c r="Y46" i="6" s="1"/>
  <c r="S50" i="6"/>
  <c r="Y50" i="6" s="1"/>
  <c r="S36" i="6"/>
  <c r="Y36" i="6" s="1"/>
  <c r="S40" i="6"/>
  <c r="Y40" i="6" s="1"/>
  <c r="S27" i="6"/>
  <c r="Y27" i="6" s="1"/>
  <c r="S31" i="6"/>
  <c r="Y31" i="6" s="1"/>
  <c r="S18" i="6"/>
  <c r="Y18" i="6" s="1"/>
  <c r="S22" i="6"/>
  <c r="Y22" i="6" s="1"/>
  <c r="R57" i="6"/>
  <c r="X57" i="6" s="1"/>
  <c r="R61" i="6"/>
  <c r="X61" i="6" s="1"/>
  <c r="R45" i="6"/>
  <c r="X45" i="6" s="1"/>
  <c r="R49" i="6"/>
  <c r="X49" i="6" s="1"/>
  <c r="R53" i="6"/>
  <c r="X53" i="6" s="1"/>
  <c r="R37" i="6"/>
  <c r="X37" i="6" s="1"/>
  <c r="R41" i="6"/>
  <c r="X41" i="6" s="1"/>
  <c r="R25" i="6"/>
  <c r="X25" i="6" s="1"/>
  <c r="R29" i="6"/>
  <c r="X29" i="6" s="1"/>
  <c r="R33" i="6"/>
  <c r="X33" i="6" s="1"/>
  <c r="R20" i="6"/>
  <c r="X20" i="6" s="1"/>
  <c r="Q62" i="6"/>
  <c r="W62" i="6" s="1"/>
  <c r="Q51" i="6"/>
  <c r="W51" i="6" s="1"/>
  <c r="Q55" i="6"/>
  <c r="W55" i="6" s="1"/>
  <c r="Q38" i="6"/>
  <c r="W38" i="6" s="1"/>
  <c r="Q42" i="6"/>
  <c r="W42" i="6" s="1"/>
  <c r="Q46" i="6"/>
  <c r="W46" i="6" s="1"/>
  <c r="Q28" i="6"/>
  <c r="W28" i="6" s="1"/>
  <c r="Q32" i="6"/>
  <c r="W32" i="6" s="1"/>
  <c r="Q36" i="6"/>
  <c r="W36" i="6" s="1"/>
  <c r="Q19" i="6"/>
  <c r="W19" i="6" s="1"/>
  <c r="Q23" i="6"/>
  <c r="W23" i="6" s="1"/>
  <c r="U35" i="6"/>
  <c r="AA35" i="6" s="1"/>
  <c r="U25" i="6"/>
  <c r="AA25" i="6" s="1"/>
  <c r="U29" i="6"/>
  <c r="AA29" i="6" s="1"/>
  <c r="U19" i="6"/>
  <c r="AA19" i="6" s="1"/>
  <c r="S62" i="6"/>
  <c r="Y62" i="6" s="1"/>
  <c r="S59" i="6"/>
  <c r="Y59" i="6" s="1"/>
  <c r="S49" i="6"/>
  <c r="Y49" i="6" s="1"/>
  <c r="S39" i="6"/>
  <c r="Y39" i="6" s="1"/>
  <c r="S28" i="6"/>
  <c r="Y28" i="6" s="1"/>
  <c r="S21" i="6"/>
  <c r="Y21" i="6" s="1"/>
  <c r="R56" i="6"/>
  <c r="X56" i="6" s="1"/>
  <c r="R44" i="6"/>
  <c r="X44" i="6" s="1"/>
  <c r="R52" i="6"/>
  <c r="X52" i="6" s="1"/>
  <c r="R40" i="6"/>
  <c r="X40" i="6" s="1"/>
  <c r="R28" i="6"/>
  <c r="X28" i="6" s="1"/>
  <c r="R19" i="6"/>
  <c r="X19" i="6" s="1"/>
  <c r="Q61" i="6"/>
  <c r="W61" i="6" s="1"/>
  <c r="Q54" i="6"/>
  <c r="W54" i="6" s="1"/>
  <c r="Q41" i="6"/>
  <c r="W41" i="6" s="1"/>
  <c r="Q27" i="6"/>
  <c r="W27" i="6" s="1"/>
  <c r="Q35" i="6"/>
  <c r="W35" i="6" s="1"/>
  <c r="Q22" i="6"/>
  <c r="W22" i="6" s="1"/>
  <c r="U16" i="6"/>
  <c r="S16" i="6"/>
  <c r="Q16" i="6"/>
  <c r="U60" i="6"/>
  <c r="AA60" i="6" s="1"/>
  <c r="U64" i="6"/>
  <c r="AA64" i="6" s="1"/>
  <c r="U55" i="6"/>
  <c r="AA55" i="6" s="1"/>
  <c r="U45" i="6"/>
  <c r="AA45" i="6" s="1"/>
  <c r="U49" i="6"/>
  <c r="AA49" i="6" s="1"/>
  <c r="U39" i="6"/>
  <c r="AA39" i="6" s="1"/>
  <c r="U43" i="6"/>
  <c r="AA43" i="6" s="1"/>
  <c r="U33" i="6"/>
  <c r="AA33" i="6" s="1"/>
  <c r="S64" i="6"/>
  <c r="Y64" i="6" s="1"/>
  <c r="S57" i="6"/>
  <c r="Y57" i="6" s="1"/>
  <c r="S47" i="6"/>
  <c r="Y47" i="6" s="1"/>
  <c r="S37" i="6"/>
  <c r="Y37" i="6" s="1"/>
  <c r="S30" i="6"/>
  <c r="Y30" i="6" s="1"/>
  <c r="S19" i="6"/>
  <c r="Y19" i="6" s="1"/>
  <c r="R54" i="6"/>
  <c r="X54" i="6" s="1"/>
  <c r="R62" i="6"/>
  <c r="X62" i="6" s="1"/>
  <c r="R50" i="6"/>
  <c r="X50" i="6" s="1"/>
  <c r="R38" i="6"/>
  <c r="X38" i="6" s="1"/>
  <c r="R26" i="6"/>
  <c r="X26" i="6" s="1"/>
  <c r="R17" i="6"/>
  <c r="X17" i="6" s="1"/>
  <c r="Q59" i="6"/>
  <c r="W59" i="6" s="1"/>
  <c r="Q52" i="6"/>
  <c r="W52" i="6" s="1"/>
  <c r="Q39" i="6"/>
  <c r="W39" i="6" s="1"/>
  <c r="Q47" i="6"/>
  <c r="W47" i="6" s="1"/>
  <c r="Q33" i="6"/>
  <c r="W33" i="6" s="1"/>
  <c r="Q20" i="6"/>
  <c r="W20" i="6" s="1"/>
  <c r="F161" i="4"/>
  <c r="E162" i="4"/>
  <c r="L162" i="4" s="1"/>
  <c r="E163" i="4"/>
  <c r="L163" i="4" s="1"/>
  <c r="E164" i="4"/>
  <c r="L164" i="4" s="1"/>
  <c r="E165" i="4"/>
  <c r="L165" i="4" s="1"/>
  <c r="E166" i="4"/>
  <c r="L166" i="4" s="1"/>
  <c r="E167" i="4"/>
  <c r="L167" i="4" s="1"/>
  <c r="E168" i="4"/>
  <c r="L168" i="4" s="1"/>
  <c r="E169" i="4"/>
  <c r="L169" i="4" s="1"/>
  <c r="E170" i="4"/>
  <c r="L170" i="4" s="1"/>
  <c r="E171" i="4"/>
  <c r="L171" i="4" s="1"/>
  <c r="E172" i="4"/>
  <c r="L172" i="4" s="1"/>
  <c r="E173" i="4"/>
  <c r="L173" i="4" s="1"/>
  <c r="E174" i="4"/>
  <c r="L174" i="4" s="1"/>
  <c r="E175" i="4"/>
  <c r="L175" i="4" s="1"/>
  <c r="E176" i="4"/>
  <c r="L176" i="4" s="1"/>
  <c r="E177" i="4"/>
  <c r="L177" i="4" s="1"/>
  <c r="E178" i="4"/>
  <c r="L178" i="4" s="1"/>
  <c r="E179" i="4"/>
  <c r="L179" i="4" s="1"/>
  <c r="E180" i="4"/>
  <c r="L180" i="4" s="1"/>
  <c r="E181" i="4"/>
  <c r="L181" i="4" s="1"/>
  <c r="E182" i="4"/>
  <c r="L182" i="4" s="1"/>
  <c r="E183" i="4"/>
  <c r="L183" i="4" s="1"/>
  <c r="E184" i="4"/>
  <c r="L184" i="4" s="1"/>
  <c r="E185" i="4"/>
  <c r="L185" i="4" s="1"/>
  <c r="F186" i="4"/>
  <c r="L187" i="4"/>
  <c r="E188" i="4"/>
  <c r="L188" i="4" s="1"/>
  <c r="E189" i="4"/>
  <c r="L189" i="4" s="1"/>
  <c r="E190" i="4"/>
  <c r="L190" i="4" s="1"/>
  <c r="E191" i="4"/>
  <c r="L191" i="4" s="1"/>
  <c r="E192" i="4"/>
  <c r="L192" i="4" s="1"/>
  <c r="E193" i="4"/>
  <c r="L193" i="4" s="1"/>
  <c r="E194" i="4"/>
  <c r="L194" i="4" s="1"/>
  <c r="E195" i="4"/>
  <c r="L195" i="4" s="1"/>
  <c r="E196" i="4"/>
  <c r="L196" i="4" s="1"/>
  <c r="E197" i="4"/>
  <c r="L197" i="4" s="1"/>
  <c r="E198" i="4"/>
  <c r="L198" i="4" s="1"/>
  <c r="E199" i="4"/>
  <c r="L199" i="4" s="1"/>
  <c r="E200" i="4"/>
  <c r="E201" i="4"/>
  <c r="L201" i="4" s="1"/>
  <c r="E202" i="4"/>
  <c r="L202" i="4" s="1"/>
  <c r="K203" i="4"/>
  <c r="E203" i="4"/>
  <c r="E204" i="4"/>
  <c r="L204" i="4" s="1"/>
  <c r="E206" i="4"/>
  <c r="E207" i="4"/>
  <c r="L207" i="4" s="1"/>
  <c r="E208" i="4"/>
  <c r="L208" i="4" s="1"/>
  <c r="F209" i="4"/>
  <c r="E210" i="4"/>
  <c r="L210" i="4" s="1"/>
  <c r="E211" i="4"/>
  <c r="L211" i="4" s="1"/>
  <c r="E212" i="4"/>
  <c r="L212" i="4" s="1"/>
  <c r="E213" i="4"/>
  <c r="L213" i="4" s="1"/>
  <c r="E214" i="4"/>
  <c r="L214" i="4" s="1"/>
  <c r="E215" i="4"/>
  <c r="L215" i="4" s="1"/>
  <c r="E216" i="4"/>
  <c r="L216" i="4" s="1"/>
  <c r="E217" i="4"/>
  <c r="L217" i="4" s="1"/>
  <c r="E218" i="4"/>
  <c r="L218" i="4" s="1"/>
  <c r="E219" i="4"/>
  <c r="L219" i="4" s="1"/>
  <c r="E220" i="4"/>
  <c r="L220" i="4" s="1"/>
  <c r="E221" i="4"/>
  <c r="L221" i="4" s="1"/>
  <c r="E222" i="4"/>
  <c r="L222" i="4" s="1"/>
  <c r="E223" i="4"/>
  <c r="L223" i="4" s="1"/>
  <c r="E224" i="4"/>
  <c r="L224" i="4" s="1"/>
  <c r="E225" i="4"/>
  <c r="L225" i="4" s="1"/>
  <c r="E226" i="4"/>
  <c r="L226" i="4" s="1"/>
  <c r="E227" i="4"/>
  <c r="L227" i="4" s="1"/>
  <c r="E228" i="4"/>
  <c r="L228" i="4" s="1"/>
  <c r="E229" i="4"/>
  <c r="L229" i="4" s="1"/>
  <c r="E230" i="4"/>
  <c r="L230" i="4" s="1"/>
  <c r="E231" i="4"/>
  <c r="E232" i="4"/>
  <c r="L232" i="4" s="1"/>
  <c r="E233" i="4"/>
  <c r="E234" i="4"/>
  <c r="L234" i="4" s="1"/>
  <c r="E235" i="4"/>
  <c r="L235" i="4" s="1"/>
  <c r="E236" i="4"/>
  <c r="L236" i="4" s="1"/>
  <c r="AX129" i="4" l="1"/>
  <c r="AX376" i="4" s="1"/>
  <c r="EF129" i="4"/>
  <c r="AA129" i="4"/>
  <c r="AA376" i="4" s="1"/>
  <c r="EB129" i="4"/>
  <c r="AN129" i="4"/>
  <c r="AN376" i="4" s="1"/>
  <c r="DO129" i="4"/>
  <c r="DN129" i="4" s="1"/>
  <c r="BE129" i="4"/>
  <c r="BE376" i="4" s="1"/>
  <c r="BJ129" i="4"/>
  <c r="BJ376" i="4" s="1"/>
  <c r="AD129" i="4"/>
  <c r="AY129" i="4"/>
  <c r="AY376" i="4" s="1"/>
  <c r="AK129" i="4"/>
  <c r="AK376" i="4" s="1"/>
  <c r="AB129" i="4"/>
  <c r="AB376" i="4" s="1"/>
  <c r="AU129" i="4"/>
  <c r="AU376" i="4" s="1"/>
  <c r="AG129" i="4"/>
  <c r="AG376" i="4" s="1"/>
  <c r="AP129" i="4"/>
  <c r="AP376" i="4" s="1"/>
  <c r="DS129" i="4"/>
  <c r="BI129" i="4"/>
  <c r="EE128" i="4"/>
  <c r="AF129" i="4"/>
  <c r="AF376" i="4" s="1"/>
  <c r="AO129" i="4"/>
  <c r="AO376" i="4" s="1"/>
  <c r="V129" i="4"/>
  <c r="V376" i="4" s="1"/>
  <c r="U129" i="4"/>
  <c r="U376" i="4" s="1"/>
  <c r="AJ129" i="4"/>
  <c r="AJ376" i="4" s="1"/>
  <c r="AW129" i="4"/>
  <c r="AW376" i="4" s="1"/>
  <c r="BH129" i="4"/>
  <c r="BH376" i="4" s="1"/>
  <c r="EC129" i="4"/>
  <c r="DZ129" i="4"/>
  <c r="BO129" i="4"/>
  <c r="BO376" i="4" s="1"/>
  <c r="AE129" i="4"/>
  <c r="AE376" i="4" s="1"/>
  <c r="CB129" i="4"/>
  <c r="CB128" i="4" s="1"/>
  <c r="CB127" i="4" s="1"/>
  <c r="CB126" i="4" s="1"/>
  <c r="CB125" i="4" s="1"/>
  <c r="DG129" i="4"/>
  <c r="DG128" i="4" s="1"/>
  <c r="DG127" i="4" s="1"/>
  <c r="DG126" i="4" s="1"/>
  <c r="DG125" i="4" s="1"/>
  <c r="DG124" i="4" s="1"/>
  <c r="DG123" i="4" s="1"/>
  <c r="DG122" i="4" s="1"/>
  <c r="DG121" i="4" s="1"/>
  <c r="DG120" i="4" s="1"/>
  <c r="DG119" i="4" s="1"/>
  <c r="BV128" i="4"/>
  <c r="BV127" i="4" s="1"/>
  <c r="X375" i="4"/>
  <c r="CZ128" i="4"/>
  <c r="BB375" i="4"/>
  <c r="CH128" i="4"/>
  <c r="CH127" i="4" s="1"/>
  <c r="AJ375" i="4"/>
  <c r="CT128" i="4"/>
  <c r="AV375" i="4"/>
  <c r="CP128" i="4"/>
  <c r="CP127" i="4" s="1"/>
  <c r="CP126" i="4" s="1"/>
  <c r="CP125" i="4" s="1"/>
  <c r="CP124" i="4" s="1"/>
  <c r="CP123" i="4" s="1"/>
  <c r="AR375" i="4"/>
  <c r="CN128" i="4"/>
  <c r="CN127" i="4" s="1"/>
  <c r="CN126" i="4" s="1"/>
  <c r="CN125" i="4" s="1"/>
  <c r="AP375" i="4"/>
  <c r="CQ129" i="4"/>
  <c r="CQ128" i="4" s="1"/>
  <c r="CQ127" i="4" s="1"/>
  <c r="CQ126" i="4" s="1"/>
  <c r="CQ125" i="4" s="1"/>
  <c r="CQ124" i="4" s="1"/>
  <c r="CQ123" i="4" s="1"/>
  <c r="CK129" i="4"/>
  <c r="CR129" i="4"/>
  <c r="CR128" i="4" s="1"/>
  <c r="CR127" i="4" s="1"/>
  <c r="CR126" i="4" s="1"/>
  <c r="CR125" i="4" s="1"/>
  <c r="CR124" i="4" s="1"/>
  <c r="CR123" i="4" s="1"/>
  <c r="CR122" i="4" s="1"/>
  <c r="CR121" i="4" s="1"/>
  <c r="CR120" i="4" s="1"/>
  <c r="CR119" i="4" s="1"/>
  <c r="CR118" i="4" s="1"/>
  <c r="CR117" i="4" s="1"/>
  <c r="CR116" i="4" s="1"/>
  <c r="CR115" i="4" s="1"/>
  <c r="CR114" i="4" s="1"/>
  <c r="CR113" i="4" s="1"/>
  <c r="CR112" i="4" s="1"/>
  <c r="CR111" i="4" s="1"/>
  <c r="CR110" i="4" s="1"/>
  <c r="CR109" i="4" s="1"/>
  <c r="DK129" i="4"/>
  <c r="CL128" i="4"/>
  <c r="CL127" i="4" s="1"/>
  <c r="CL126" i="4" s="1"/>
  <c r="AN375" i="4"/>
  <c r="CY129" i="4"/>
  <c r="CY128" i="4" s="1"/>
  <c r="CY127" i="4" s="1"/>
  <c r="AV374" i="4"/>
  <c r="W374" i="4"/>
  <c r="BJ374" i="4"/>
  <c r="BL374" i="4"/>
  <c r="BB374" i="4"/>
  <c r="AH374" i="4"/>
  <c r="AC374" i="4"/>
  <c r="AZ129" i="4"/>
  <c r="AZ376" i="4" s="1"/>
  <c r="L205" i="4"/>
  <c r="DP128" i="4"/>
  <c r="DQ128" i="4" s="1"/>
  <c r="DP127" i="4"/>
  <c r="DQ127" i="4" s="1"/>
  <c r="DV128" i="4"/>
  <c r="CK128" i="4"/>
  <c r="CK127" i="4" s="1"/>
  <c r="CK126" i="4" s="1"/>
  <c r="CK125" i="4" s="1"/>
  <c r="CK124" i="4" s="1"/>
  <c r="DW128" i="4"/>
  <c r="DK128" i="4"/>
  <c r="DK127" i="4" s="1"/>
  <c r="DK126" i="4" s="1"/>
  <c r="DK125" i="4" s="1"/>
  <c r="DK124" i="4" s="1"/>
  <c r="B128" i="4"/>
  <c r="DV129" i="4"/>
  <c r="B129" i="4"/>
  <c r="P130" i="4"/>
  <c r="BM130" i="4" s="1"/>
  <c r="BM377" i="4" s="1"/>
  <c r="P131" i="4"/>
  <c r="BI131" i="4" s="1"/>
  <c r="BI378" i="4" s="1"/>
  <c r="P132" i="4"/>
  <c r="BI132" i="4" s="1"/>
  <c r="BI379" i="4" s="1"/>
  <c r="I133" i="4"/>
  <c r="Q133" i="4" s="1"/>
  <c r="P136" i="4"/>
  <c r="DY136" i="4" s="1"/>
  <c r="I134" i="4"/>
  <c r="Q134" i="4" s="1"/>
  <c r="I135" i="4"/>
  <c r="Q135" i="4" s="1"/>
  <c r="BK136" i="4"/>
  <c r="BK383" i="4" s="1"/>
  <c r="BA136" i="4"/>
  <c r="BA383" i="4" s="1"/>
  <c r="AQ136" i="4"/>
  <c r="AQ383" i="4" s="1"/>
  <c r="I137" i="4"/>
  <c r="Q137" i="4" s="1"/>
  <c r="O137" i="4"/>
  <c r="I138" i="4"/>
  <c r="Q138" i="4" s="1"/>
  <c r="I139" i="4"/>
  <c r="Q139" i="4" s="1"/>
  <c r="O139" i="4"/>
  <c r="I140" i="4"/>
  <c r="Q140" i="4" s="1"/>
  <c r="I141" i="4"/>
  <c r="Q141" i="4" s="1"/>
  <c r="I142" i="4"/>
  <c r="Q142" i="4" s="1"/>
  <c r="I143" i="4"/>
  <c r="Q143" i="4" s="1"/>
  <c r="I144" i="4"/>
  <c r="Q144" i="4" s="1"/>
  <c r="I145" i="4"/>
  <c r="Q145" i="4" s="1"/>
  <c r="I146" i="4"/>
  <c r="Q146" i="4" s="1"/>
  <c r="I147" i="4"/>
  <c r="Q147" i="4" s="1"/>
  <c r="I148" i="4"/>
  <c r="Q148" i="4" s="1"/>
  <c r="I149" i="4"/>
  <c r="Q149" i="4" s="1"/>
  <c r="P150" i="4"/>
  <c r="AC150" i="4" s="1"/>
  <c r="AC397" i="4" s="1"/>
  <c r="I151" i="4"/>
  <c r="Q151" i="4" s="1"/>
  <c r="I152" i="4"/>
  <c r="Q152" i="4" s="1"/>
  <c r="O152" i="4"/>
  <c r="G153" i="4"/>
  <c r="N153" i="4" s="1"/>
  <c r="M153" i="4"/>
  <c r="G154" i="4"/>
  <c r="N154" i="4" s="1"/>
  <c r="M154" i="4"/>
  <c r="G155" i="4"/>
  <c r="N155" i="4" s="1"/>
  <c r="M155" i="4"/>
  <c r="G156" i="4"/>
  <c r="N156" i="4" s="1"/>
  <c r="M156" i="4"/>
  <c r="G157" i="4"/>
  <c r="N157" i="4" s="1"/>
  <c r="M157" i="4"/>
  <c r="G158" i="4"/>
  <c r="N158" i="4" s="1"/>
  <c r="M158" i="4"/>
  <c r="G159" i="4"/>
  <c r="N159" i="4" s="1"/>
  <c r="M159" i="4"/>
  <c r="W16" i="6"/>
  <c r="Q1" i="6"/>
  <c r="AA16" i="6"/>
  <c r="U1" i="6"/>
  <c r="X16" i="6"/>
  <c r="R1" i="6"/>
  <c r="Y16" i="6"/>
  <c r="S1" i="6"/>
  <c r="G160" i="4"/>
  <c r="G161" i="4"/>
  <c r="N161" i="4" s="1"/>
  <c r="M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G186" i="4"/>
  <c r="M186" i="4"/>
  <c r="G187" i="4"/>
  <c r="N187" i="4" s="1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M200" i="4" s="1"/>
  <c r="L200" i="4"/>
  <c r="F201" i="4"/>
  <c r="F202" i="4"/>
  <c r="F203" i="4"/>
  <c r="M203" i="4" s="1"/>
  <c r="L203" i="4"/>
  <c r="F204" i="4"/>
  <c r="G205" i="4"/>
  <c r="N205" i="4" s="1"/>
  <c r="F206" i="4"/>
  <c r="M206" i="4" s="1"/>
  <c r="L206" i="4"/>
  <c r="F207" i="4"/>
  <c r="F208" i="4"/>
  <c r="G209" i="4"/>
  <c r="N209" i="4" s="1"/>
  <c r="M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M231" i="4" s="1"/>
  <c r="L231" i="4"/>
  <c r="F232" i="4"/>
  <c r="F233" i="4"/>
  <c r="M233" i="4" s="1"/>
  <c r="L233" i="4"/>
  <c r="F234" i="4"/>
  <c r="F235" i="4"/>
  <c r="F236" i="4"/>
  <c r="AJ136" i="4" l="1"/>
  <c r="AJ383" i="4" s="1"/>
  <c r="AT136" i="4"/>
  <c r="AT383" i="4" s="1"/>
  <c r="BD136" i="4"/>
  <c r="BD383" i="4" s="1"/>
  <c r="BN136" i="4"/>
  <c r="BN383" i="4" s="1"/>
  <c r="DS131" i="4"/>
  <c r="DW129" i="4"/>
  <c r="BM376" i="4"/>
  <c r="DS132" i="4"/>
  <c r="AP131" i="4"/>
  <c r="AP378" i="4" s="1"/>
  <c r="DT136" i="4"/>
  <c r="EA136" i="4"/>
  <c r="U136" i="4"/>
  <c r="U383" i="4" s="1"/>
  <c r="X136" i="4"/>
  <c r="X383" i="4" s="1"/>
  <c r="AE136" i="4"/>
  <c r="AE383" i="4" s="1"/>
  <c r="AH136" i="4"/>
  <c r="AH383" i="4" s="1"/>
  <c r="AW136" i="4"/>
  <c r="AW383" i="4" s="1"/>
  <c r="T136" i="4"/>
  <c r="T383" i="4" s="1"/>
  <c r="AZ136" i="4"/>
  <c r="AZ383" i="4" s="1"/>
  <c r="AA136" i="4"/>
  <c r="AA383" i="4" s="1"/>
  <c r="BG136" i="4"/>
  <c r="BG383" i="4" s="1"/>
  <c r="AD136" i="4"/>
  <c r="AD383" i="4" s="1"/>
  <c r="BJ136" i="4"/>
  <c r="BJ383" i="4" s="1"/>
  <c r="AK136" i="4"/>
  <c r="AK383" i="4" s="1"/>
  <c r="DO136" i="4"/>
  <c r="DN136" i="4" s="1"/>
  <c r="AN136" i="4"/>
  <c r="AN383" i="4" s="1"/>
  <c r="EB136" i="4"/>
  <c r="AU136" i="4"/>
  <c r="AU383" i="4" s="1"/>
  <c r="EF136" i="4"/>
  <c r="AX136" i="4"/>
  <c r="AX383" i="4" s="1"/>
  <c r="AG136" i="4"/>
  <c r="AG383" i="4" s="1"/>
  <c r="BM136" i="4"/>
  <c r="CR108" i="4"/>
  <c r="CR107" i="4" s="1"/>
  <c r="CR106" i="4" s="1"/>
  <c r="AB136" i="4"/>
  <c r="AR136" i="4"/>
  <c r="BH136" i="4"/>
  <c r="BH383" i="4" s="1"/>
  <c r="S136" i="4"/>
  <c r="AI136" i="4"/>
  <c r="AI383" i="4" s="1"/>
  <c r="AY136" i="4"/>
  <c r="AY383" i="4" s="1"/>
  <c r="BO136" i="4"/>
  <c r="BO383" i="4" s="1"/>
  <c r="V136" i="4"/>
  <c r="AL136" i="4"/>
  <c r="AL383" i="4" s="1"/>
  <c r="BB136" i="4"/>
  <c r="DZ136" i="4"/>
  <c r="AC136" i="4"/>
  <c r="AC383" i="4" s="1"/>
  <c r="AS136" i="4"/>
  <c r="AS383" i="4" s="1"/>
  <c r="BI136" i="4"/>
  <c r="BI383" i="4" s="1"/>
  <c r="EC136" i="4"/>
  <c r="AF136" i="4"/>
  <c r="AF383" i="4" s="1"/>
  <c r="AV136" i="4"/>
  <c r="AV383" i="4" s="1"/>
  <c r="BL136" i="4"/>
  <c r="BL383" i="4" s="1"/>
  <c r="W136" i="4"/>
  <c r="W383" i="4" s="1"/>
  <c r="AM136" i="4"/>
  <c r="AM383" i="4" s="1"/>
  <c r="BC136" i="4"/>
  <c r="BC383" i="4" s="1"/>
  <c r="DS136" i="4"/>
  <c r="Z136" i="4"/>
  <c r="Z383" i="4" s="1"/>
  <c r="AP136" i="4"/>
  <c r="BF136" i="4"/>
  <c r="BF383" i="4" s="1"/>
  <c r="Y136" i="4"/>
  <c r="Y383" i="4" s="1"/>
  <c r="AO136" i="4"/>
  <c r="AO383" i="4" s="1"/>
  <c r="BE136" i="4"/>
  <c r="BE383" i="4" s="1"/>
  <c r="EE129" i="4"/>
  <c r="AP132" i="4"/>
  <c r="T130" i="4"/>
  <c r="AJ130" i="4"/>
  <c r="AJ377" i="4" s="1"/>
  <c r="AZ130" i="4"/>
  <c r="AZ377" i="4" s="1"/>
  <c r="DT130" i="4"/>
  <c r="AA130" i="4"/>
  <c r="AA377" i="4" s="1"/>
  <c r="AQ130" i="4"/>
  <c r="AQ377" i="4" s="1"/>
  <c r="BG130" i="4"/>
  <c r="BG377" i="4" s="1"/>
  <c r="EA130" i="4"/>
  <c r="AD130" i="4"/>
  <c r="AT130" i="4"/>
  <c r="BJ130" i="4"/>
  <c r="BJ377" i="4" s="1"/>
  <c r="U130" i="4"/>
  <c r="U377" i="4" s="1"/>
  <c r="AK130" i="4"/>
  <c r="CI130" i="4" s="1"/>
  <c r="CI129" i="4" s="1"/>
  <c r="CI128" i="4" s="1"/>
  <c r="CI127" i="4" s="1"/>
  <c r="BA130" i="4"/>
  <c r="DO130" i="4"/>
  <c r="X130" i="4"/>
  <c r="X377" i="4" s="1"/>
  <c r="AN130" i="4"/>
  <c r="AN377" i="4" s="1"/>
  <c r="BD130" i="4"/>
  <c r="BD377" i="4" s="1"/>
  <c r="EB130" i="4"/>
  <c r="AE130" i="4"/>
  <c r="AE377" i="4" s="1"/>
  <c r="AU130" i="4"/>
  <c r="CS130" i="4" s="1"/>
  <c r="CS129" i="4" s="1"/>
  <c r="CS128" i="4" s="1"/>
  <c r="CS127" i="4" s="1"/>
  <c r="CS126" i="4" s="1"/>
  <c r="CS125" i="4" s="1"/>
  <c r="CS124" i="4" s="1"/>
  <c r="CS123" i="4" s="1"/>
  <c r="CS122" i="4" s="1"/>
  <c r="CS121" i="4" s="1"/>
  <c r="CS120" i="4" s="1"/>
  <c r="CS119" i="4" s="1"/>
  <c r="CS118" i="4" s="1"/>
  <c r="CS117" i="4" s="1"/>
  <c r="CS116" i="4" s="1"/>
  <c r="BK130" i="4"/>
  <c r="BK377" i="4" s="1"/>
  <c r="EF130" i="4"/>
  <c r="AH130" i="4"/>
  <c r="AH377" i="4" s="1"/>
  <c r="AX130" i="4"/>
  <c r="AX377" i="4" s="1"/>
  <c r="BN130" i="4"/>
  <c r="BN377" i="4" s="1"/>
  <c r="Y130" i="4"/>
  <c r="BW130" i="4" s="1"/>
  <c r="BW129" i="4" s="1"/>
  <c r="BW128" i="4" s="1"/>
  <c r="BW127" i="4" s="1"/>
  <c r="BW126" i="4" s="1"/>
  <c r="BW125" i="4" s="1"/>
  <c r="BW124" i="4" s="1"/>
  <c r="BW123" i="4" s="1"/>
  <c r="BW122" i="4" s="1"/>
  <c r="BW121" i="4" s="1"/>
  <c r="AO130" i="4"/>
  <c r="AO377" i="4" s="1"/>
  <c r="BE130" i="4"/>
  <c r="BE377" i="4" s="1"/>
  <c r="DY130" i="4"/>
  <c r="AB130" i="4"/>
  <c r="AB377" i="4" s="1"/>
  <c r="AR130" i="4"/>
  <c r="AR377" i="4" s="1"/>
  <c r="BH130" i="4"/>
  <c r="BH377" i="4" s="1"/>
  <c r="S130" i="4"/>
  <c r="S377" i="4" s="1"/>
  <c r="AI130" i="4"/>
  <c r="AI377" i="4" s="1"/>
  <c r="AY130" i="4"/>
  <c r="AY377" i="4" s="1"/>
  <c r="BO130" i="4"/>
  <c r="BO377" i="4" s="1"/>
  <c r="V130" i="4"/>
  <c r="V377" i="4" s="1"/>
  <c r="AL130" i="4"/>
  <c r="CJ130" i="4" s="1"/>
  <c r="CJ129" i="4" s="1"/>
  <c r="CJ128" i="4" s="1"/>
  <c r="CJ127" i="4" s="1"/>
  <c r="CJ126" i="4" s="1"/>
  <c r="BB130" i="4"/>
  <c r="CZ130" i="4" s="1"/>
  <c r="CZ129" i="4" s="1"/>
  <c r="DZ130" i="4"/>
  <c r="AC130" i="4"/>
  <c r="AC377" i="4" s="1"/>
  <c r="AS130" i="4"/>
  <c r="BI130" i="4"/>
  <c r="EC130" i="4"/>
  <c r="AF130" i="4"/>
  <c r="AF377" i="4" s="1"/>
  <c r="AV130" i="4"/>
  <c r="AV377" i="4" s="1"/>
  <c r="BL130" i="4"/>
  <c r="BL377" i="4" s="1"/>
  <c r="W130" i="4"/>
  <c r="W377" i="4" s="1"/>
  <c r="AM130" i="4"/>
  <c r="BC130" i="4"/>
  <c r="BC377" i="4" s="1"/>
  <c r="DS130" i="4"/>
  <c r="Z130" i="4"/>
  <c r="Z377" i="4" s="1"/>
  <c r="AP130" i="4"/>
  <c r="AP377" i="4" s="1"/>
  <c r="BF130" i="4"/>
  <c r="BF377" i="4" s="1"/>
  <c r="EE130" i="4"/>
  <c r="AG130" i="4"/>
  <c r="AG377" i="4" s="1"/>
  <c r="AW130" i="4"/>
  <c r="AW377" i="4" s="1"/>
  <c r="BH131" i="4"/>
  <c r="AR131" i="4"/>
  <c r="AR378" i="4" s="1"/>
  <c r="AB131" i="4"/>
  <c r="AB378" i="4" s="1"/>
  <c r="DY131" i="4"/>
  <c r="AU131" i="4"/>
  <c r="BM131" i="4"/>
  <c r="BM378" i="4" s="1"/>
  <c r="AG131" i="4"/>
  <c r="AV131" i="4"/>
  <c r="AV378" i="4" s="1"/>
  <c r="EC131" i="4"/>
  <c r="W131" i="4"/>
  <c r="W378" i="4" s="1"/>
  <c r="DZ131" i="4"/>
  <c r="AL131" i="4"/>
  <c r="BO131" i="4"/>
  <c r="BO378" i="4" s="1"/>
  <c r="BA131" i="4"/>
  <c r="BA378" i="4" s="1"/>
  <c r="DT131" i="4"/>
  <c r="AJ131" i="4"/>
  <c r="AJ378" i="4" s="1"/>
  <c r="BK131" i="4"/>
  <c r="BK378" i="4" s="1"/>
  <c r="AW131" i="4"/>
  <c r="AW378" i="4" s="1"/>
  <c r="AX131" i="4"/>
  <c r="AX378" i="4" s="1"/>
  <c r="EF131" i="4"/>
  <c r="AA131" i="4"/>
  <c r="AA378" i="4" s="1"/>
  <c r="EB131" i="4"/>
  <c r="AN131" i="4"/>
  <c r="AN378" i="4" s="1"/>
  <c r="DO131" i="4"/>
  <c r="DN131" i="4" s="1"/>
  <c r="BE131" i="4"/>
  <c r="BE378" i="4" s="1"/>
  <c r="BJ131" i="4"/>
  <c r="AD131" i="4"/>
  <c r="AY131" i="4"/>
  <c r="AK131" i="4"/>
  <c r="BF131" i="4"/>
  <c r="BF378" i="4" s="1"/>
  <c r="Z131" i="4"/>
  <c r="Z378" i="4" s="1"/>
  <c r="AQ131" i="4"/>
  <c r="AC131" i="4"/>
  <c r="AC378" i="4" s="1"/>
  <c r="BL131" i="4"/>
  <c r="BL378" i="4" s="1"/>
  <c r="AF131" i="4"/>
  <c r="AF378" i="4" s="1"/>
  <c r="BC131" i="4"/>
  <c r="BC378" i="4" s="1"/>
  <c r="AO131" i="4"/>
  <c r="BB131" i="4"/>
  <c r="V131" i="4"/>
  <c r="V378" i="4" s="1"/>
  <c r="AI131" i="4"/>
  <c r="AI378" i="4" s="1"/>
  <c r="U131" i="4"/>
  <c r="U378" i="4" s="1"/>
  <c r="AZ131" i="4"/>
  <c r="AZ378" i="4" s="1"/>
  <c r="T131" i="4"/>
  <c r="AE131" i="4"/>
  <c r="AE378" i="4" s="1"/>
  <c r="BN131" i="4"/>
  <c r="BN378" i="4" s="1"/>
  <c r="AH131" i="4"/>
  <c r="AH378" i="4" s="1"/>
  <c r="BG131" i="4"/>
  <c r="BG378" i="4" s="1"/>
  <c r="AS131" i="4"/>
  <c r="AS378" i="4" s="1"/>
  <c r="BD131" i="4"/>
  <c r="BD378" i="4" s="1"/>
  <c r="X131" i="4"/>
  <c r="X378" i="4" s="1"/>
  <c r="AM131" i="4"/>
  <c r="AM378" i="4" s="1"/>
  <c r="Y131" i="4"/>
  <c r="AT131" i="4"/>
  <c r="AT378" i="4" s="1"/>
  <c r="EA131" i="4"/>
  <c r="S131" i="4"/>
  <c r="EE131" i="4"/>
  <c r="BH132" i="4"/>
  <c r="BH379" i="4" s="1"/>
  <c r="AR132" i="4"/>
  <c r="AR379" i="4" s="1"/>
  <c r="AB132" i="4"/>
  <c r="AB379" i="4" s="1"/>
  <c r="DY132" i="4"/>
  <c r="AU132" i="4"/>
  <c r="AU379" i="4" s="1"/>
  <c r="BM132" i="4"/>
  <c r="BM379" i="4" s="1"/>
  <c r="AG132" i="4"/>
  <c r="AG379" i="4" s="1"/>
  <c r="AV132" i="4"/>
  <c r="AV379" i="4" s="1"/>
  <c r="EC132" i="4"/>
  <c r="W132" i="4"/>
  <c r="W379" i="4" s="1"/>
  <c r="DZ132" i="4"/>
  <c r="AL132" i="4"/>
  <c r="AL379" i="4" s="1"/>
  <c r="BO132" i="4"/>
  <c r="BO379" i="4" s="1"/>
  <c r="BA132" i="4"/>
  <c r="DT132" i="4"/>
  <c r="AJ132" i="4"/>
  <c r="AJ379" i="4" s="1"/>
  <c r="BK132" i="4"/>
  <c r="BK379" i="4" s="1"/>
  <c r="AW132" i="4"/>
  <c r="AW379" i="4" s="1"/>
  <c r="AX132" i="4"/>
  <c r="AX379" i="4" s="1"/>
  <c r="EF132" i="4"/>
  <c r="AA132" i="4"/>
  <c r="AA379" i="4" s="1"/>
  <c r="EB132" i="4"/>
  <c r="AN132" i="4"/>
  <c r="DO132" i="4"/>
  <c r="DN132" i="4" s="1"/>
  <c r="BE132" i="4"/>
  <c r="BJ132" i="4"/>
  <c r="BJ379" i="4" s="1"/>
  <c r="AD132" i="4"/>
  <c r="AY132" i="4"/>
  <c r="AK132" i="4"/>
  <c r="AK379" i="4" s="1"/>
  <c r="BF132" i="4"/>
  <c r="BF379" i="4" s="1"/>
  <c r="Z132" i="4"/>
  <c r="AQ132" i="4"/>
  <c r="AQ379" i="4" s="1"/>
  <c r="AC132" i="4"/>
  <c r="AC379" i="4" s="1"/>
  <c r="BL132" i="4"/>
  <c r="BL379" i="4" s="1"/>
  <c r="AF132" i="4"/>
  <c r="AF379" i="4" s="1"/>
  <c r="BC132" i="4"/>
  <c r="BC379" i="4" s="1"/>
  <c r="AO132" i="4"/>
  <c r="AO379" i="4" s="1"/>
  <c r="BB132" i="4"/>
  <c r="BB379" i="4" s="1"/>
  <c r="V132" i="4"/>
  <c r="V379" i="4" s="1"/>
  <c r="AI132" i="4"/>
  <c r="AI379" i="4" s="1"/>
  <c r="U132" i="4"/>
  <c r="U379" i="4" s="1"/>
  <c r="AZ132" i="4"/>
  <c r="AZ379" i="4" s="1"/>
  <c r="T132" i="4"/>
  <c r="T379" i="4" s="1"/>
  <c r="AE132" i="4"/>
  <c r="AE379" i="4" s="1"/>
  <c r="BN132" i="4"/>
  <c r="BN379" i="4" s="1"/>
  <c r="AH132" i="4"/>
  <c r="AH379" i="4" s="1"/>
  <c r="BG132" i="4"/>
  <c r="BG379" i="4" s="1"/>
  <c r="AS132" i="4"/>
  <c r="AS379" i="4" s="1"/>
  <c r="BD132" i="4"/>
  <c r="BD379" i="4" s="1"/>
  <c r="X132" i="4"/>
  <c r="X379" i="4" s="1"/>
  <c r="AM132" i="4"/>
  <c r="AM379" i="4" s="1"/>
  <c r="Y132" i="4"/>
  <c r="Y379" i="4" s="1"/>
  <c r="AT132" i="4"/>
  <c r="AT379" i="4" s="1"/>
  <c r="EA132" i="4"/>
  <c r="S132" i="4"/>
  <c r="S379" i="4" s="1"/>
  <c r="P133" i="4"/>
  <c r="EE132" i="4" s="1"/>
  <c r="P149" i="4"/>
  <c r="BK149" i="4" s="1"/>
  <c r="BK396" i="4" s="1"/>
  <c r="P148" i="4"/>
  <c r="BM148" i="4" s="1"/>
  <c r="BM395" i="4" s="1"/>
  <c r="P147" i="4"/>
  <c r="BM147" i="4" s="1"/>
  <c r="BM394" i="4" s="1"/>
  <c r="P146" i="4"/>
  <c r="BM146" i="4" s="1"/>
  <c r="BM393" i="4" s="1"/>
  <c r="P145" i="4"/>
  <c r="BM145" i="4" s="1"/>
  <c r="BM392" i="4" s="1"/>
  <c r="P144" i="4"/>
  <c r="P143" i="4"/>
  <c r="BM143" i="4" s="1"/>
  <c r="BM390" i="4" s="1"/>
  <c r="P142" i="4"/>
  <c r="P134" i="4"/>
  <c r="BM134" i="4" s="1"/>
  <c r="BM381" i="4" s="1"/>
  <c r="AH150" i="4"/>
  <c r="AH397" i="4" s="1"/>
  <c r="P140" i="4"/>
  <c r="BM140" i="4" s="1"/>
  <c r="BM387" i="4" s="1"/>
  <c r="P138" i="4"/>
  <c r="T138" i="4" s="1"/>
  <c r="T385" i="4" s="1"/>
  <c r="T134" i="4"/>
  <c r="T381" i="4" s="1"/>
  <c r="AJ134" i="4"/>
  <c r="AJ381" i="4" s="1"/>
  <c r="AZ134" i="4"/>
  <c r="AZ381" i="4" s="1"/>
  <c r="DT134" i="4"/>
  <c r="AA134" i="4"/>
  <c r="AA381" i="4" s="1"/>
  <c r="AQ134" i="4"/>
  <c r="AQ381" i="4" s="1"/>
  <c r="BG134" i="4"/>
  <c r="BG381" i="4" s="1"/>
  <c r="EA134" i="4"/>
  <c r="AD134" i="4"/>
  <c r="AT134" i="4"/>
  <c r="AT381" i="4" s="1"/>
  <c r="BJ134" i="4"/>
  <c r="BJ381" i="4" s="1"/>
  <c r="U134" i="4"/>
  <c r="U381" i="4" s="1"/>
  <c r="AK134" i="4"/>
  <c r="AK381" i="4" s="1"/>
  <c r="BA134" i="4"/>
  <c r="BA381" i="4" s="1"/>
  <c r="DO134" i="4"/>
  <c r="DN134" i="4" s="1"/>
  <c r="X134" i="4"/>
  <c r="X381" i="4" s="1"/>
  <c r="AN134" i="4"/>
  <c r="AN381" i="4" s="1"/>
  <c r="BD134" i="4"/>
  <c r="BD381" i="4" s="1"/>
  <c r="EB134" i="4"/>
  <c r="AE134" i="4"/>
  <c r="AE381" i="4" s="1"/>
  <c r="AU134" i="4"/>
  <c r="AU381" i="4" s="1"/>
  <c r="BK134" i="4"/>
  <c r="BK381" i="4" s="1"/>
  <c r="EF134" i="4"/>
  <c r="AH134" i="4"/>
  <c r="AH381" i="4" s="1"/>
  <c r="AX134" i="4"/>
  <c r="AX381" i="4" s="1"/>
  <c r="BN134" i="4"/>
  <c r="BN381" i="4" s="1"/>
  <c r="Y134" i="4"/>
  <c r="AO134" i="4"/>
  <c r="AO381" i="4" s="1"/>
  <c r="BE134" i="4"/>
  <c r="BE381" i="4" s="1"/>
  <c r="DY134" i="4"/>
  <c r="AB134" i="4"/>
  <c r="AB381" i="4" s="1"/>
  <c r="AR134" i="4"/>
  <c r="AR381" i="4" s="1"/>
  <c r="BH134" i="4"/>
  <c r="BH381" i="4" s="1"/>
  <c r="S134" i="4"/>
  <c r="S381" i="4" s="1"/>
  <c r="AI134" i="4"/>
  <c r="AI381" i="4" s="1"/>
  <c r="AY134" i="4"/>
  <c r="AY381" i="4" s="1"/>
  <c r="BO134" i="4"/>
  <c r="BO381" i="4" s="1"/>
  <c r="V134" i="4"/>
  <c r="V381" i="4" s="1"/>
  <c r="AL134" i="4"/>
  <c r="BB134" i="4"/>
  <c r="BB381" i="4" s="1"/>
  <c r="DZ134" i="4"/>
  <c r="AC134" i="4"/>
  <c r="AC381" i="4" s="1"/>
  <c r="AS134" i="4"/>
  <c r="AS381" i="4" s="1"/>
  <c r="BI134" i="4"/>
  <c r="EC134" i="4"/>
  <c r="AF134" i="4"/>
  <c r="AF381" i="4" s="1"/>
  <c r="AV134" i="4"/>
  <c r="BL134" i="4"/>
  <c r="BL381" i="4" s="1"/>
  <c r="W134" i="4"/>
  <c r="W381" i="4" s="1"/>
  <c r="AM134" i="4"/>
  <c r="AM381" i="4" s="1"/>
  <c r="BC134" i="4"/>
  <c r="BC381" i="4" s="1"/>
  <c r="DS134" i="4"/>
  <c r="Z134" i="4"/>
  <c r="Z381" i="4" s="1"/>
  <c r="AP134" i="4"/>
  <c r="BF134" i="4"/>
  <c r="BF381" i="4" s="1"/>
  <c r="AG134" i="4"/>
  <c r="AG381" i="4" s="1"/>
  <c r="AW134" i="4"/>
  <c r="P135" i="4"/>
  <c r="EE134" i="4" s="1"/>
  <c r="B136" i="4"/>
  <c r="P137" i="4"/>
  <c r="S137" i="4" s="1"/>
  <c r="AA138" i="4"/>
  <c r="AA385" i="4" s="1"/>
  <c r="AK138" i="4"/>
  <c r="AK385" i="4" s="1"/>
  <c r="AU138" i="4"/>
  <c r="BE138" i="4"/>
  <c r="BH138" i="4"/>
  <c r="BO138" i="4"/>
  <c r="DZ138" i="4"/>
  <c r="EC138" i="4"/>
  <c r="W138" i="4"/>
  <c r="W385" i="4" s="1"/>
  <c r="Z138" i="4"/>
  <c r="Z385" i="4" s="1"/>
  <c r="AW138" i="4"/>
  <c r="AW385" i="4" s="1"/>
  <c r="P139" i="4"/>
  <c r="AJ139" i="4" s="1"/>
  <c r="AJ386" i="4" s="1"/>
  <c r="T140" i="4"/>
  <c r="T387" i="4" s="1"/>
  <c r="AJ140" i="4"/>
  <c r="AJ387" i="4" s="1"/>
  <c r="AZ140" i="4"/>
  <c r="AZ387" i="4" s="1"/>
  <c r="DT140" i="4"/>
  <c r="AA140" i="4"/>
  <c r="AQ140" i="4"/>
  <c r="AQ387" i="4" s="1"/>
  <c r="BG140" i="4"/>
  <c r="BG387" i="4" s="1"/>
  <c r="EA140" i="4"/>
  <c r="AD140" i="4"/>
  <c r="AD387" i="4" s="1"/>
  <c r="AT140" i="4"/>
  <c r="AT387" i="4" s="1"/>
  <c r="BJ140" i="4"/>
  <c r="BJ387" i="4" s="1"/>
  <c r="U140" i="4"/>
  <c r="U387" i="4" s="1"/>
  <c r="AK140" i="4"/>
  <c r="BA140" i="4"/>
  <c r="BA387" i="4" s="1"/>
  <c r="DO140" i="4"/>
  <c r="DN140" i="4" s="1"/>
  <c r="X140" i="4"/>
  <c r="AN140" i="4"/>
  <c r="AN387" i="4" s="1"/>
  <c r="BD140" i="4"/>
  <c r="BD387" i="4" s="1"/>
  <c r="EB140" i="4"/>
  <c r="AE140" i="4"/>
  <c r="AE387" i="4" s="1"/>
  <c r="AU140" i="4"/>
  <c r="AU387" i="4" s="1"/>
  <c r="BK140" i="4"/>
  <c r="BK387" i="4" s="1"/>
  <c r="EF140" i="4"/>
  <c r="AH140" i="4"/>
  <c r="AH387" i="4" s="1"/>
  <c r="AX140" i="4"/>
  <c r="AX387" i="4" s="1"/>
  <c r="BN140" i="4"/>
  <c r="Y140" i="4"/>
  <c r="AO140" i="4"/>
  <c r="AO387" i="4" s="1"/>
  <c r="BE140" i="4"/>
  <c r="BE387" i="4" s="1"/>
  <c r="DY140" i="4"/>
  <c r="AB140" i="4"/>
  <c r="AB387" i="4" s="1"/>
  <c r="AR140" i="4"/>
  <c r="AR387" i="4" s="1"/>
  <c r="BH140" i="4"/>
  <c r="BH387" i="4" s="1"/>
  <c r="S140" i="4"/>
  <c r="S387" i="4" s="1"/>
  <c r="AI140" i="4"/>
  <c r="AI387" i="4" s="1"/>
  <c r="AY140" i="4"/>
  <c r="AY387" i="4" s="1"/>
  <c r="BO140" i="4"/>
  <c r="BO387" i="4" s="1"/>
  <c r="V140" i="4"/>
  <c r="V387" i="4" s="1"/>
  <c r="AL140" i="4"/>
  <c r="AL387" i="4" s="1"/>
  <c r="BB140" i="4"/>
  <c r="BB387" i="4" s="1"/>
  <c r="DZ140" i="4"/>
  <c r="AC140" i="4"/>
  <c r="AC387" i="4" s="1"/>
  <c r="AS140" i="4"/>
  <c r="AS387" i="4" s="1"/>
  <c r="BI140" i="4"/>
  <c r="BI387" i="4" s="1"/>
  <c r="EC140" i="4"/>
  <c r="AF140" i="4"/>
  <c r="AV140" i="4"/>
  <c r="AV387" i="4" s="1"/>
  <c r="BL140" i="4"/>
  <c r="BL387" i="4" s="1"/>
  <c r="W140" i="4"/>
  <c r="W387" i="4" s="1"/>
  <c r="AM140" i="4"/>
  <c r="AM387" i="4" s="1"/>
  <c r="BC140" i="4"/>
  <c r="BC387" i="4" s="1"/>
  <c r="DS140" i="4"/>
  <c r="Z140" i="4"/>
  <c r="AP140" i="4"/>
  <c r="AP387" i="4" s="1"/>
  <c r="BF140" i="4"/>
  <c r="BF387" i="4" s="1"/>
  <c r="AG140" i="4"/>
  <c r="AG387" i="4" s="1"/>
  <c r="AW140" i="4"/>
  <c r="AW387" i="4" s="1"/>
  <c r="P141" i="4"/>
  <c r="EE140" i="4" s="1"/>
  <c r="T142" i="4"/>
  <c r="T389" i="4" s="1"/>
  <c r="AA142" i="4"/>
  <c r="AA389" i="4" s="1"/>
  <c r="AD142" i="4"/>
  <c r="AD389" i="4" s="1"/>
  <c r="AK142" i="4"/>
  <c r="AK389" i="4" s="1"/>
  <c r="AN142" i="4"/>
  <c r="AU142" i="4"/>
  <c r="AU389" i="4" s="1"/>
  <c r="AX142" i="4"/>
  <c r="AX389" i="4" s="1"/>
  <c r="BE142" i="4"/>
  <c r="BE389" i="4" s="1"/>
  <c r="BH142" i="4"/>
  <c r="BH389" i="4" s="1"/>
  <c r="BO142" i="4"/>
  <c r="BO389" i="4" s="1"/>
  <c r="DZ142" i="4"/>
  <c r="EC142" i="4"/>
  <c r="W142" i="4"/>
  <c r="W389" i="4" s="1"/>
  <c r="Z142" i="4"/>
  <c r="Z389" i="4" s="1"/>
  <c r="AG142" i="4"/>
  <c r="AG389" i="4" s="1"/>
  <c r="T143" i="4"/>
  <c r="T390" i="4" s="1"/>
  <c r="AJ143" i="4"/>
  <c r="AJ390" i="4" s="1"/>
  <c r="AZ143" i="4"/>
  <c r="AZ390" i="4" s="1"/>
  <c r="DT143" i="4"/>
  <c r="AA143" i="4"/>
  <c r="AA390" i="4" s="1"/>
  <c r="AQ143" i="4"/>
  <c r="AQ390" i="4" s="1"/>
  <c r="BG143" i="4"/>
  <c r="BG390" i="4" s="1"/>
  <c r="EA143" i="4"/>
  <c r="AD143" i="4"/>
  <c r="AD390" i="4" s="1"/>
  <c r="AT143" i="4"/>
  <c r="AT390" i="4" s="1"/>
  <c r="BJ143" i="4"/>
  <c r="BJ390" i="4" s="1"/>
  <c r="U143" i="4"/>
  <c r="U390" i="4" s="1"/>
  <c r="AK143" i="4"/>
  <c r="BA143" i="4"/>
  <c r="BA390" i="4" s="1"/>
  <c r="DO143" i="4"/>
  <c r="DN143" i="4" s="1"/>
  <c r="X143" i="4"/>
  <c r="X390" i="4" s="1"/>
  <c r="AN143" i="4"/>
  <c r="AN390" i="4" s="1"/>
  <c r="BD143" i="4"/>
  <c r="BD390" i="4" s="1"/>
  <c r="EB143" i="4"/>
  <c r="AE143" i="4"/>
  <c r="AU143" i="4"/>
  <c r="AU390" i="4" s="1"/>
  <c r="BK143" i="4"/>
  <c r="BK390" i="4" s="1"/>
  <c r="EF143" i="4"/>
  <c r="AH143" i="4"/>
  <c r="AH390" i="4" s="1"/>
  <c r="AX143" i="4"/>
  <c r="BN143" i="4"/>
  <c r="Y143" i="4"/>
  <c r="Y390" i="4" s="1"/>
  <c r="AO143" i="4"/>
  <c r="AO390" i="4" s="1"/>
  <c r="BE143" i="4"/>
  <c r="BE390" i="4" s="1"/>
  <c r="DY143" i="4"/>
  <c r="AB143" i="4"/>
  <c r="AB390" i="4" s="1"/>
  <c r="AR143" i="4"/>
  <c r="AR390" i="4" s="1"/>
  <c r="BH143" i="4"/>
  <c r="S143" i="4"/>
  <c r="S390" i="4" s="1"/>
  <c r="AI143" i="4"/>
  <c r="AI390" i="4" s="1"/>
  <c r="AY143" i="4"/>
  <c r="BO143" i="4"/>
  <c r="BO390" i="4" s="1"/>
  <c r="V143" i="4"/>
  <c r="V390" i="4" s="1"/>
  <c r="AL143" i="4"/>
  <c r="AL390" i="4" s="1"/>
  <c r="BB143" i="4"/>
  <c r="BB390" i="4" s="1"/>
  <c r="DZ143" i="4"/>
  <c r="AC143" i="4"/>
  <c r="AC390" i="4" s="1"/>
  <c r="AS143" i="4"/>
  <c r="AS390" i="4" s="1"/>
  <c r="BI143" i="4"/>
  <c r="BI390" i="4" s="1"/>
  <c r="EC143" i="4"/>
  <c r="AF143" i="4"/>
  <c r="AV143" i="4"/>
  <c r="AV390" i="4" s="1"/>
  <c r="BL143" i="4"/>
  <c r="BL390" i="4" s="1"/>
  <c r="W143" i="4"/>
  <c r="W390" i="4" s="1"/>
  <c r="AM143" i="4"/>
  <c r="AM390" i="4" s="1"/>
  <c r="BC143" i="4"/>
  <c r="BC390" i="4" s="1"/>
  <c r="DS143" i="4"/>
  <c r="Z143" i="4"/>
  <c r="Z390" i="4" s="1"/>
  <c r="AP143" i="4"/>
  <c r="AP390" i="4" s="1"/>
  <c r="BF143" i="4"/>
  <c r="BF390" i="4" s="1"/>
  <c r="AG143" i="4"/>
  <c r="AG390" i="4" s="1"/>
  <c r="AW143" i="4"/>
  <c r="AW390" i="4" s="1"/>
  <c r="T144" i="4"/>
  <c r="T391" i="4" s="1"/>
  <c r="AA144" i="4"/>
  <c r="AA391" i="4" s="1"/>
  <c r="AD144" i="4"/>
  <c r="AD391" i="4" s="1"/>
  <c r="AK144" i="4"/>
  <c r="AK391" i="4" s="1"/>
  <c r="AN144" i="4"/>
  <c r="AN391" i="4" s="1"/>
  <c r="AU144" i="4"/>
  <c r="AU391" i="4" s="1"/>
  <c r="AX144" i="4"/>
  <c r="AX391" i="4" s="1"/>
  <c r="BE144" i="4"/>
  <c r="BH144" i="4"/>
  <c r="BH391" i="4" s="1"/>
  <c r="BO144" i="4"/>
  <c r="DZ144" i="4"/>
  <c r="EC144" i="4"/>
  <c r="W144" i="4"/>
  <c r="W391" i="4" s="1"/>
  <c r="DS144" i="4"/>
  <c r="AP144" i="4"/>
  <c r="AP391" i="4" s="1"/>
  <c r="EE144" i="4"/>
  <c r="AW144" i="4"/>
  <c r="AW391" i="4" s="1"/>
  <c r="T145" i="4"/>
  <c r="T392" i="4" s="1"/>
  <c r="AJ145" i="4"/>
  <c r="AJ392" i="4" s="1"/>
  <c r="AZ145" i="4"/>
  <c r="DT145" i="4"/>
  <c r="AA145" i="4"/>
  <c r="AA392" i="4" s="1"/>
  <c r="AQ145" i="4"/>
  <c r="AQ392" i="4" s="1"/>
  <c r="BG145" i="4"/>
  <c r="BG392" i="4" s="1"/>
  <c r="EA145" i="4"/>
  <c r="AD145" i="4"/>
  <c r="AD392" i="4" s="1"/>
  <c r="AT145" i="4"/>
  <c r="BJ145" i="4"/>
  <c r="BJ392" i="4" s="1"/>
  <c r="U145" i="4"/>
  <c r="AK145" i="4"/>
  <c r="BA145" i="4"/>
  <c r="BA392" i="4" s="1"/>
  <c r="DO145" i="4"/>
  <c r="DN145" i="4" s="1"/>
  <c r="X145" i="4"/>
  <c r="X392" i="4" s="1"/>
  <c r="AN145" i="4"/>
  <c r="AN392" i="4" s="1"/>
  <c r="BD145" i="4"/>
  <c r="BD392" i="4" s="1"/>
  <c r="EB145" i="4"/>
  <c r="AE145" i="4"/>
  <c r="AE392" i="4" s="1"/>
  <c r="AU145" i="4"/>
  <c r="AU392" i="4" s="1"/>
  <c r="BK145" i="4"/>
  <c r="BK392" i="4" s="1"/>
  <c r="EF145" i="4"/>
  <c r="AH145" i="4"/>
  <c r="AH392" i="4" s="1"/>
  <c r="AX145" i="4"/>
  <c r="AX392" i="4" s="1"/>
  <c r="BN145" i="4"/>
  <c r="BN392" i="4" s="1"/>
  <c r="Y145" i="4"/>
  <c r="Y392" i="4" s="1"/>
  <c r="AO145" i="4"/>
  <c r="AO392" i="4" s="1"/>
  <c r="BE145" i="4"/>
  <c r="BE392" i="4" s="1"/>
  <c r="DY145" i="4"/>
  <c r="AB145" i="4"/>
  <c r="AB392" i="4" s="1"/>
  <c r="AR145" i="4"/>
  <c r="BH145" i="4"/>
  <c r="BH392" i="4" s="1"/>
  <c r="S145" i="4"/>
  <c r="S392" i="4" s="1"/>
  <c r="AI145" i="4"/>
  <c r="AI392" i="4" s="1"/>
  <c r="AY145" i="4"/>
  <c r="AY392" i="4" s="1"/>
  <c r="BO145" i="4"/>
  <c r="BO392" i="4" s="1"/>
  <c r="V145" i="4"/>
  <c r="AL145" i="4"/>
  <c r="AL392" i="4" s="1"/>
  <c r="BB145" i="4"/>
  <c r="BB392" i="4" s="1"/>
  <c r="DZ145" i="4"/>
  <c r="AC145" i="4"/>
  <c r="AC392" i="4" s="1"/>
  <c r="AS145" i="4"/>
  <c r="AS392" i="4" s="1"/>
  <c r="BI145" i="4"/>
  <c r="BI392" i="4" s="1"/>
  <c r="EC145" i="4"/>
  <c r="AF145" i="4"/>
  <c r="AF392" i="4" s="1"/>
  <c r="AV145" i="4"/>
  <c r="BL145" i="4"/>
  <c r="BL392" i="4" s="1"/>
  <c r="W145" i="4"/>
  <c r="W392" i="4" s="1"/>
  <c r="AM145" i="4"/>
  <c r="AM392" i="4" s="1"/>
  <c r="BC145" i="4"/>
  <c r="BC392" i="4" s="1"/>
  <c r="DS145" i="4"/>
  <c r="Z145" i="4"/>
  <c r="Z392" i="4" s="1"/>
  <c r="AP145" i="4"/>
  <c r="AP392" i="4" s="1"/>
  <c r="BF145" i="4"/>
  <c r="BF392" i="4" s="1"/>
  <c r="EE145" i="4"/>
  <c r="AG145" i="4"/>
  <c r="AG392" i="4" s="1"/>
  <c r="AW145" i="4"/>
  <c r="AW392" i="4" s="1"/>
  <c r="AJ146" i="4"/>
  <c r="DT146" i="4"/>
  <c r="AQ146" i="4"/>
  <c r="AQ393" i="4" s="1"/>
  <c r="EA146" i="4"/>
  <c r="AT146" i="4"/>
  <c r="AT393" i="4" s="1"/>
  <c r="U146" i="4"/>
  <c r="U393" i="4" s="1"/>
  <c r="BA146" i="4"/>
  <c r="BA393" i="4" s="1"/>
  <c r="X146" i="4"/>
  <c r="X393" i="4" s="1"/>
  <c r="BD146" i="4"/>
  <c r="BD393" i="4" s="1"/>
  <c r="AE146" i="4"/>
  <c r="BK146" i="4"/>
  <c r="BK393" i="4" s="1"/>
  <c r="AH146" i="4"/>
  <c r="BN146" i="4"/>
  <c r="AO146" i="4"/>
  <c r="AO393" i="4" s="1"/>
  <c r="DY146" i="4"/>
  <c r="AR146" i="4"/>
  <c r="AR393" i="4" s="1"/>
  <c r="S146" i="4"/>
  <c r="S393" i="4" s="1"/>
  <c r="AY146" i="4"/>
  <c r="AY393" i="4" s="1"/>
  <c r="V146" i="4"/>
  <c r="V393" i="4" s="1"/>
  <c r="BB146" i="4"/>
  <c r="BB393" i="4" s="1"/>
  <c r="AC146" i="4"/>
  <c r="AC393" i="4" s="1"/>
  <c r="BI146" i="4"/>
  <c r="BI393" i="4" s="1"/>
  <c r="AF146" i="4"/>
  <c r="AF393" i="4" s="1"/>
  <c r="BL146" i="4"/>
  <c r="BL393" i="4" s="1"/>
  <c r="AM146" i="4"/>
  <c r="AM393" i="4" s="1"/>
  <c r="DS146" i="4"/>
  <c r="AP146" i="4"/>
  <c r="AP393" i="4" s="1"/>
  <c r="EE146" i="4"/>
  <c r="AW146" i="4"/>
  <c r="AW393" i="4" s="1"/>
  <c r="T147" i="4"/>
  <c r="T394" i="4" s="1"/>
  <c r="AJ147" i="4"/>
  <c r="AJ394" i="4" s="1"/>
  <c r="AZ147" i="4"/>
  <c r="AZ394" i="4" s="1"/>
  <c r="DT147" i="4"/>
  <c r="AA147" i="4"/>
  <c r="AA394" i="4" s="1"/>
  <c r="AQ147" i="4"/>
  <c r="AQ394" i="4" s="1"/>
  <c r="BG147" i="4"/>
  <c r="BG394" i="4" s="1"/>
  <c r="EA147" i="4"/>
  <c r="AD147" i="4"/>
  <c r="AD394" i="4" s="1"/>
  <c r="AT147" i="4"/>
  <c r="AT394" i="4" s="1"/>
  <c r="BJ147" i="4"/>
  <c r="BJ394" i="4" s="1"/>
  <c r="U147" i="4"/>
  <c r="U394" i="4" s="1"/>
  <c r="AK147" i="4"/>
  <c r="AK394" i="4" s="1"/>
  <c r="BA147" i="4"/>
  <c r="BA394" i="4" s="1"/>
  <c r="DO147" i="4"/>
  <c r="DN147" i="4" s="1"/>
  <c r="X147" i="4"/>
  <c r="X394" i="4" s="1"/>
  <c r="AN147" i="4"/>
  <c r="AN394" i="4" s="1"/>
  <c r="BD147" i="4"/>
  <c r="DB147" i="4" s="1"/>
  <c r="EB147" i="4"/>
  <c r="AE147" i="4"/>
  <c r="AE394" i="4" s="1"/>
  <c r="AU147" i="4"/>
  <c r="AU394" i="4" s="1"/>
  <c r="BK147" i="4"/>
  <c r="BK394" i="4" s="1"/>
  <c r="EF147" i="4"/>
  <c r="AH147" i="4"/>
  <c r="AH394" i="4" s="1"/>
  <c r="AX147" i="4"/>
  <c r="CV147" i="4" s="1"/>
  <c r="BN147" i="4"/>
  <c r="BN394" i="4" s="1"/>
  <c r="Y147" i="4"/>
  <c r="BW147" i="4" s="1"/>
  <c r="AO147" i="4"/>
  <c r="CM147" i="4" s="1"/>
  <c r="BE147" i="4"/>
  <c r="BE394" i="4" s="1"/>
  <c r="DY147" i="4"/>
  <c r="AB147" i="4"/>
  <c r="AB394" i="4" s="1"/>
  <c r="AR147" i="4"/>
  <c r="AR394" i="4" s="1"/>
  <c r="BH147" i="4"/>
  <c r="BH394" i="4" s="1"/>
  <c r="S147" i="4"/>
  <c r="AI147" i="4"/>
  <c r="AI394" i="4" s="1"/>
  <c r="AY147" i="4"/>
  <c r="AY394" i="4" s="1"/>
  <c r="BO147" i="4"/>
  <c r="BO394" i="4" s="1"/>
  <c r="V147" i="4"/>
  <c r="V394" i="4" s="1"/>
  <c r="AL147" i="4"/>
  <c r="AL394" i="4" s="1"/>
  <c r="BB147" i="4"/>
  <c r="BB394" i="4" s="1"/>
  <c r="DZ147" i="4"/>
  <c r="AC147" i="4"/>
  <c r="AC394" i="4" s="1"/>
  <c r="AS147" i="4"/>
  <c r="AS394" i="4" s="1"/>
  <c r="BI147" i="4"/>
  <c r="BI394" i="4" s="1"/>
  <c r="EC147" i="4"/>
  <c r="AF147" i="4"/>
  <c r="AF394" i="4" s="1"/>
  <c r="AV147" i="4"/>
  <c r="CT147" i="4" s="1"/>
  <c r="BL147" i="4"/>
  <c r="DJ147" i="4" s="1"/>
  <c r="W147" i="4"/>
  <c r="W394" i="4" s="1"/>
  <c r="AM147" i="4"/>
  <c r="AM394" i="4" s="1"/>
  <c r="BC147" i="4"/>
  <c r="BC394" i="4" s="1"/>
  <c r="DS147" i="4"/>
  <c r="Z147" i="4"/>
  <c r="Z394" i="4" s="1"/>
  <c r="AP147" i="4"/>
  <c r="AP394" i="4" s="1"/>
  <c r="BF147" i="4"/>
  <c r="BF394" i="4" s="1"/>
  <c r="EE147" i="4"/>
  <c r="AG147" i="4"/>
  <c r="AG394" i="4" s="1"/>
  <c r="AW147" i="4"/>
  <c r="AW394" i="4" s="1"/>
  <c r="AJ148" i="4"/>
  <c r="AJ395" i="4" s="1"/>
  <c r="DT148" i="4"/>
  <c r="AQ148" i="4"/>
  <c r="AQ395" i="4" s="1"/>
  <c r="EA148" i="4"/>
  <c r="AT148" i="4"/>
  <c r="U148" i="4"/>
  <c r="U395" i="4" s="1"/>
  <c r="BA148" i="4"/>
  <c r="BA395" i="4" s="1"/>
  <c r="X148" i="4"/>
  <c r="X395" i="4" s="1"/>
  <c r="BD148" i="4"/>
  <c r="AE148" i="4"/>
  <c r="AE395" i="4" s="1"/>
  <c r="BK148" i="4"/>
  <c r="BK395" i="4" s="1"/>
  <c r="AH148" i="4"/>
  <c r="AH395" i="4" s="1"/>
  <c r="BN148" i="4"/>
  <c r="BN395" i="4" s="1"/>
  <c r="AO148" i="4"/>
  <c r="DY148" i="4"/>
  <c r="AR148" i="4"/>
  <c r="AR395" i="4" s="1"/>
  <c r="S148" i="4"/>
  <c r="AY148" i="4"/>
  <c r="AY395" i="4" s="1"/>
  <c r="V148" i="4"/>
  <c r="V395" i="4" s="1"/>
  <c r="BB148" i="4"/>
  <c r="BB395" i="4" s="1"/>
  <c r="AC148" i="4"/>
  <c r="AC395" i="4" s="1"/>
  <c r="BI148" i="4"/>
  <c r="BI395" i="4" s="1"/>
  <c r="AF148" i="4"/>
  <c r="AF395" i="4" s="1"/>
  <c r="BL148" i="4"/>
  <c r="AM148" i="4"/>
  <c r="AM395" i="4" s="1"/>
  <c r="DS148" i="4"/>
  <c r="AP148" i="4"/>
  <c r="AP395" i="4" s="1"/>
  <c r="EE148" i="4"/>
  <c r="AW148" i="4"/>
  <c r="AW395" i="4" s="1"/>
  <c r="EF149" i="4"/>
  <c r="AH149" i="4"/>
  <c r="AH396" i="4" s="1"/>
  <c r="AX149" i="4"/>
  <c r="BN149" i="4"/>
  <c r="BN396" i="4" s="1"/>
  <c r="Y149" i="4"/>
  <c r="Y396" i="4" s="1"/>
  <c r="AO149" i="4"/>
  <c r="AO396" i="4" s="1"/>
  <c r="BE149" i="4"/>
  <c r="DY149" i="4"/>
  <c r="AB149" i="4"/>
  <c r="AB396" i="4" s="1"/>
  <c r="AR149" i="4"/>
  <c r="AR396" i="4" s="1"/>
  <c r="BH149" i="4"/>
  <c r="BH396" i="4" s="1"/>
  <c r="S149" i="4"/>
  <c r="S396" i="4" s="1"/>
  <c r="AI149" i="4"/>
  <c r="AI396" i="4" s="1"/>
  <c r="AY149" i="4"/>
  <c r="AY396" i="4" s="1"/>
  <c r="BO149" i="4"/>
  <c r="BO396" i="4" s="1"/>
  <c r="V149" i="4"/>
  <c r="V396" i="4" s="1"/>
  <c r="AL149" i="4"/>
  <c r="BB149" i="4"/>
  <c r="BB396" i="4" s="1"/>
  <c r="DZ149" i="4"/>
  <c r="AC149" i="4"/>
  <c r="AC396" i="4" s="1"/>
  <c r="AS149" i="4"/>
  <c r="AS396" i="4" s="1"/>
  <c r="BI149" i="4"/>
  <c r="BI396" i="4" s="1"/>
  <c r="EC149" i="4"/>
  <c r="AF149" i="4"/>
  <c r="AF396" i="4" s="1"/>
  <c r="AV149" i="4"/>
  <c r="AV396" i="4" s="1"/>
  <c r="BL149" i="4"/>
  <c r="W149" i="4"/>
  <c r="W396" i="4" s="1"/>
  <c r="AM149" i="4"/>
  <c r="BC149" i="4"/>
  <c r="BC396" i="4" s="1"/>
  <c r="DS149" i="4"/>
  <c r="Z149" i="4"/>
  <c r="Z396" i="4" s="1"/>
  <c r="AP149" i="4"/>
  <c r="AP396" i="4" s="1"/>
  <c r="BF149" i="4"/>
  <c r="BF396" i="4" s="1"/>
  <c r="EE149" i="4"/>
  <c r="AG149" i="4"/>
  <c r="AG396" i="4" s="1"/>
  <c r="AW149" i="4"/>
  <c r="BM149" i="4"/>
  <c r="BM396" i="4" s="1"/>
  <c r="T149" i="4"/>
  <c r="T396" i="4" s="1"/>
  <c r="AJ149" i="4"/>
  <c r="AJ396" i="4" s="1"/>
  <c r="AZ149" i="4"/>
  <c r="AZ396" i="4" s="1"/>
  <c r="DT149" i="4"/>
  <c r="AA149" i="4"/>
  <c r="AA396" i="4" s="1"/>
  <c r="AQ149" i="4"/>
  <c r="AQ396" i="4" s="1"/>
  <c r="BG149" i="4"/>
  <c r="BG396" i="4" s="1"/>
  <c r="EA149" i="4"/>
  <c r="AD149" i="4"/>
  <c r="AD396" i="4" s="1"/>
  <c r="AT149" i="4"/>
  <c r="AT396" i="4" s="1"/>
  <c r="BJ149" i="4"/>
  <c r="BJ396" i="4" s="1"/>
  <c r="U149" i="4"/>
  <c r="U396" i="4" s="1"/>
  <c r="AK149" i="4"/>
  <c r="AK396" i="4" s="1"/>
  <c r="BA149" i="4"/>
  <c r="BA396" i="4" s="1"/>
  <c r="DO149" i="4"/>
  <c r="DN149" i="4" s="1"/>
  <c r="X149" i="4"/>
  <c r="X396" i="4" s="1"/>
  <c r="AN149" i="4"/>
  <c r="BD149" i="4"/>
  <c r="BD396" i="4" s="1"/>
  <c r="EB149" i="4"/>
  <c r="AE149" i="4"/>
  <c r="AE396" i="4" s="1"/>
  <c r="AU149" i="4"/>
  <c r="AU396" i="4" s="1"/>
  <c r="AE150" i="4"/>
  <c r="AE397" i="4" s="1"/>
  <c r="AW150" i="4"/>
  <c r="AW397" i="4" s="1"/>
  <c r="BM150" i="4"/>
  <c r="BM397" i="4" s="1"/>
  <c r="T150" i="4"/>
  <c r="T397" i="4" s="1"/>
  <c r="AJ150" i="4"/>
  <c r="AJ397" i="4" s="1"/>
  <c r="AZ150" i="4"/>
  <c r="AZ397" i="4" s="1"/>
  <c r="AG150" i="4"/>
  <c r="BO150" i="4"/>
  <c r="BO397" i="4" s="1"/>
  <c r="AL150" i="4"/>
  <c r="AL397" i="4" s="1"/>
  <c r="DY150" i="4"/>
  <c r="W150" i="4"/>
  <c r="W397" i="4" s="1"/>
  <c r="AO150" i="4"/>
  <c r="AO397" i="4" s="1"/>
  <c r="BE150" i="4"/>
  <c r="DZ150" i="4"/>
  <c r="AB150" i="4"/>
  <c r="AB397" i="4" s="1"/>
  <c r="AR150" i="4"/>
  <c r="AR397" i="4" s="1"/>
  <c r="BH150" i="4"/>
  <c r="BH397" i="4" s="1"/>
  <c r="BK150" i="4"/>
  <c r="BK397" i="4" s="1"/>
  <c r="U150" i="4"/>
  <c r="U397" i="4" s="1"/>
  <c r="Z150" i="4"/>
  <c r="Y150" i="4"/>
  <c r="Y397" i="4" s="1"/>
  <c r="AD150" i="4"/>
  <c r="AD397" i="4" s="1"/>
  <c r="AA150" i="4"/>
  <c r="BI150" i="4"/>
  <c r="BI397" i="4" s="1"/>
  <c r="AF150" i="4"/>
  <c r="AF397" i="4" s="1"/>
  <c r="BL150" i="4"/>
  <c r="BL397" i="4" s="1"/>
  <c r="AY150" i="4"/>
  <c r="BB150" i="4"/>
  <c r="AU150" i="4"/>
  <c r="AU397" i="4" s="1"/>
  <c r="AX150" i="4"/>
  <c r="AX397" i="4" s="1"/>
  <c r="DT150" i="4"/>
  <c r="EC150" i="4"/>
  <c r="EB150" i="4"/>
  <c r="S150" i="4"/>
  <c r="S397" i="4" s="1"/>
  <c r="BA150" i="4"/>
  <c r="BA397" i="4" s="1"/>
  <c r="X150" i="4"/>
  <c r="X397" i="4" s="1"/>
  <c r="BD150" i="4"/>
  <c r="BD397" i="4" s="1"/>
  <c r="DS150" i="4"/>
  <c r="BC150" i="4"/>
  <c r="BC397" i="4" s="1"/>
  <c r="BF150" i="4"/>
  <c r="BF397" i="4" s="1"/>
  <c r="BG150" i="4"/>
  <c r="BG397" i="4" s="1"/>
  <c r="BJ150" i="4"/>
  <c r="BJ397" i="4" s="1"/>
  <c r="AS150" i="4"/>
  <c r="AS397" i="4" s="1"/>
  <c r="AV150" i="4"/>
  <c r="AV397" i="4" s="1"/>
  <c r="EF150" i="4"/>
  <c r="V150" i="4"/>
  <c r="V397" i="4" s="1"/>
  <c r="BN150" i="4"/>
  <c r="BN397" i="4" s="1"/>
  <c r="AM150" i="4"/>
  <c r="AM397" i="4" s="1"/>
  <c r="AK150" i="4"/>
  <c r="AK397" i="4" s="1"/>
  <c r="AP150" i="4"/>
  <c r="AP397" i="4" s="1"/>
  <c r="AQ150" i="4"/>
  <c r="AQ397" i="4" s="1"/>
  <c r="AT150" i="4"/>
  <c r="AI150" i="4"/>
  <c r="AI397" i="4" s="1"/>
  <c r="DO150" i="4"/>
  <c r="DN150" i="4" s="1"/>
  <c r="AN150" i="4"/>
  <c r="AN397" i="4" s="1"/>
  <c r="EA150" i="4"/>
  <c r="P151" i="4"/>
  <c r="EE150" i="4" s="1"/>
  <c r="P152" i="4"/>
  <c r="AT152" i="4" s="1"/>
  <c r="AT399" i="4" s="1"/>
  <c r="H153" i="4"/>
  <c r="H154" i="4"/>
  <c r="H155" i="4"/>
  <c r="H156" i="4"/>
  <c r="H157" i="4"/>
  <c r="H158" i="4"/>
  <c r="H159" i="4"/>
  <c r="H160" i="4"/>
  <c r="O160" i="4" s="1"/>
  <c r="S3" i="6"/>
  <c r="S4" i="6"/>
  <c r="S5" i="6"/>
  <c r="S6" i="6"/>
  <c r="S7" i="6"/>
  <c r="S8" i="6"/>
  <c r="S9" i="6"/>
  <c r="S10" i="6"/>
  <c r="S11" i="6"/>
  <c r="S12" i="6"/>
  <c r="R3" i="6"/>
  <c r="R4" i="6"/>
  <c r="R5" i="6"/>
  <c r="R6" i="6"/>
  <c r="R7" i="6"/>
  <c r="R8" i="6"/>
  <c r="R9" i="6"/>
  <c r="R10" i="6"/>
  <c r="R11" i="6"/>
  <c r="R12" i="6"/>
  <c r="U3" i="6"/>
  <c r="U4" i="6"/>
  <c r="U5" i="6"/>
  <c r="U6" i="6"/>
  <c r="U7" i="6"/>
  <c r="U8" i="6"/>
  <c r="U9" i="6"/>
  <c r="U10" i="6"/>
  <c r="U11" i="6"/>
  <c r="U12" i="6"/>
  <c r="Q12" i="6"/>
  <c r="Q10" i="6"/>
  <c r="Q8" i="6"/>
  <c r="Q6" i="6"/>
  <c r="Q4" i="6"/>
  <c r="Q11" i="6"/>
  <c r="Q9" i="6"/>
  <c r="Q7" i="6"/>
  <c r="Q5" i="6"/>
  <c r="Q3" i="6"/>
  <c r="AE61" i="6"/>
  <c r="AE56" i="6"/>
  <c r="AE46" i="6"/>
  <c r="AE36" i="6"/>
  <c r="AE27" i="6"/>
  <c r="AE18" i="6"/>
  <c r="AE62" i="6"/>
  <c r="AE49" i="6"/>
  <c r="AE28" i="6"/>
  <c r="AE16" i="6"/>
  <c r="AE55" i="6"/>
  <c r="AE51" i="6"/>
  <c r="AE32" i="6"/>
  <c r="AE54" i="6"/>
  <c r="AE44" i="6"/>
  <c r="AE34" i="6"/>
  <c r="AE42" i="6"/>
  <c r="AE33" i="6"/>
  <c r="AE24" i="6"/>
  <c r="AE43" i="6"/>
  <c r="AE26" i="6"/>
  <c r="AE64" i="6"/>
  <c r="AE47" i="6"/>
  <c r="AE30" i="6"/>
  <c r="AE25" i="6"/>
  <c r="AE52" i="6"/>
  <c r="AE60" i="6"/>
  <c r="AE50" i="6"/>
  <c r="AE40" i="6"/>
  <c r="AE31" i="6"/>
  <c r="AE22" i="6"/>
  <c r="AE59" i="6"/>
  <c r="AE39" i="6"/>
  <c r="AE21" i="6"/>
  <c r="AE45" i="6"/>
  <c r="AE41" i="6"/>
  <c r="AE23" i="6"/>
  <c r="AE63" i="6"/>
  <c r="AE58" i="6"/>
  <c r="AE48" i="6"/>
  <c r="AE38" i="6"/>
  <c r="AE29" i="6"/>
  <c r="AE20" i="6"/>
  <c r="AE53" i="6"/>
  <c r="AE35" i="6"/>
  <c r="AE17" i="6"/>
  <c r="AE57" i="6"/>
  <c r="AE37" i="6"/>
  <c r="AE19" i="6"/>
  <c r="AD64" i="6"/>
  <c r="AD61" i="6"/>
  <c r="AD49" i="6"/>
  <c r="AD37" i="6"/>
  <c r="AD25" i="6"/>
  <c r="AD33" i="6"/>
  <c r="AD60" i="6"/>
  <c r="AD34" i="6"/>
  <c r="AD32" i="6"/>
  <c r="AD62" i="6"/>
  <c r="AD38" i="6"/>
  <c r="AD17" i="6"/>
  <c r="AD55" i="6"/>
  <c r="AD63" i="6"/>
  <c r="AD51" i="6"/>
  <c r="AD39" i="6"/>
  <c r="AD27" i="6"/>
  <c r="AD18" i="6"/>
  <c r="AD56" i="6"/>
  <c r="AD52" i="6"/>
  <c r="AD28" i="6"/>
  <c r="AD16" i="6"/>
  <c r="AD58" i="6"/>
  <c r="AD36" i="6"/>
  <c r="AD30" i="6"/>
  <c r="AD57" i="6"/>
  <c r="AD45" i="6"/>
  <c r="AD53" i="6"/>
  <c r="AD41" i="6"/>
  <c r="AD29" i="6"/>
  <c r="AD20" i="6"/>
  <c r="AD48" i="6"/>
  <c r="AD24" i="6"/>
  <c r="AD23" i="6"/>
  <c r="AD54" i="6"/>
  <c r="AD50" i="6"/>
  <c r="AD26" i="6"/>
  <c r="AD59" i="6"/>
  <c r="AD47" i="6"/>
  <c r="AD35" i="6"/>
  <c r="AD43" i="6"/>
  <c r="AD31" i="6"/>
  <c r="AD22" i="6"/>
  <c r="AD44" i="6"/>
  <c r="AD40" i="6"/>
  <c r="AD19" i="6"/>
  <c r="AD46" i="6"/>
  <c r="AD42" i="6"/>
  <c r="AD21" i="6"/>
  <c r="AG59" i="6"/>
  <c r="AG54" i="6"/>
  <c r="AG48" i="6"/>
  <c r="AG42" i="6"/>
  <c r="AG36" i="6"/>
  <c r="AG30" i="6"/>
  <c r="AG35" i="6"/>
  <c r="AG29" i="6"/>
  <c r="AG60" i="6"/>
  <c r="AG55" i="6"/>
  <c r="AG49" i="6"/>
  <c r="AG43" i="6"/>
  <c r="AG52" i="6"/>
  <c r="AG46" i="6"/>
  <c r="AG40" i="6"/>
  <c r="AG34" i="6"/>
  <c r="AG28" i="6"/>
  <c r="AG22" i="6"/>
  <c r="AG27" i="6"/>
  <c r="AG21" i="6"/>
  <c r="AG53" i="6"/>
  <c r="AG47" i="6"/>
  <c r="AG41" i="6"/>
  <c r="AG63" i="6"/>
  <c r="AG58" i="6"/>
  <c r="AG38" i="6"/>
  <c r="AG32" i="6"/>
  <c r="AG26" i="6"/>
  <c r="AG20" i="6"/>
  <c r="AG25" i="6"/>
  <c r="AG19" i="6"/>
  <c r="AG16" i="6"/>
  <c r="AG64" i="6"/>
  <c r="AG45" i="6"/>
  <c r="AG39" i="6"/>
  <c r="AG33" i="6"/>
  <c r="AG61" i="6"/>
  <c r="AG56" i="6"/>
  <c r="AG50" i="6"/>
  <c r="AG44" i="6"/>
  <c r="AG24" i="6"/>
  <c r="AG18" i="6"/>
  <c r="AG37" i="6"/>
  <c r="AG17" i="6"/>
  <c r="AG62" i="6"/>
  <c r="AG57" i="6"/>
  <c r="AG51" i="6"/>
  <c r="AG31" i="6"/>
  <c r="AG23" i="6"/>
  <c r="AC64" i="6"/>
  <c r="AC51" i="6"/>
  <c r="AC38" i="6"/>
  <c r="AC46" i="6"/>
  <c r="AC32" i="6"/>
  <c r="AC19" i="6"/>
  <c r="AC50" i="6"/>
  <c r="AC45" i="6"/>
  <c r="AC37" i="6"/>
  <c r="AC52" i="6"/>
  <c r="AC47" i="6"/>
  <c r="AC20" i="6"/>
  <c r="AC24" i="6"/>
  <c r="AC60" i="6"/>
  <c r="AC49" i="6"/>
  <c r="AC57" i="6"/>
  <c r="AC44" i="6"/>
  <c r="AC30" i="6"/>
  <c r="AC17" i="6"/>
  <c r="AC25" i="6"/>
  <c r="AC61" i="6"/>
  <c r="AC41" i="6"/>
  <c r="AC35" i="6"/>
  <c r="AC63" i="6"/>
  <c r="AC43" i="6"/>
  <c r="AC18" i="6"/>
  <c r="AC62" i="6"/>
  <c r="AC55" i="6"/>
  <c r="AC42" i="6"/>
  <c r="AC28" i="6"/>
  <c r="AC36" i="6"/>
  <c r="AC23" i="6"/>
  <c r="AC58" i="6"/>
  <c r="AC31" i="6"/>
  <c r="AC16" i="6"/>
  <c r="AC59" i="6"/>
  <c r="AC39" i="6"/>
  <c r="AC33" i="6"/>
  <c r="AC53" i="6"/>
  <c r="AC40" i="6"/>
  <c r="AC48" i="6"/>
  <c r="AC34" i="6"/>
  <c r="AC21" i="6"/>
  <c r="AC54" i="6"/>
  <c r="AC27" i="6"/>
  <c r="AC22" i="6"/>
  <c r="AC56" i="6"/>
  <c r="AC29" i="6"/>
  <c r="AC26" i="6"/>
  <c r="N160" i="4"/>
  <c r="H161" i="4"/>
  <c r="G162" i="4"/>
  <c r="N162" i="4" s="1"/>
  <c r="M162" i="4"/>
  <c r="G163" i="4"/>
  <c r="N163" i="4" s="1"/>
  <c r="M163" i="4"/>
  <c r="G164" i="4"/>
  <c r="N164" i="4" s="1"/>
  <c r="M164" i="4"/>
  <c r="G165" i="4"/>
  <c r="N165" i="4" s="1"/>
  <c r="M165" i="4"/>
  <c r="G166" i="4"/>
  <c r="N166" i="4" s="1"/>
  <c r="M166" i="4"/>
  <c r="G167" i="4"/>
  <c r="N167" i="4" s="1"/>
  <c r="M167" i="4"/>
  <c r="G168" i="4"/>
  <c r="N168" i="4" s="1"/>
  <c r="M168" i="4"/>
  <c r="G169" i="4"/>
  <c r="N169" i="4" s="1"/>
  <c r="M169" i="4"/>
  <c r="G170" i="4"/>
  <c r="N170" i="4" s="1"/>
  <c r="M170" i="4"/>
  <c r="G171" i="4"/>
  <c r="N171" i="4" s="1"/>
  <c r="M171" i="4"/>
  <c r="G172" i="4"/>
  <c r="N172" i="4" s="1"/>
  <c r="M172" i="4"/>
  <c r="G173" i="4"/>
  <c r="N173" i="4" s="1"/>
  <c r="M173" i="4"/>
  <c r="G174" i="4"/>
  <c r="N174" i="4" s="1"/>
  <c r="M174" i="4"/>
  <c r="G175" i="4"/>
  <c r="N175" i="4" s="1"/>
  <c r="M175" i="4"/>
  <c r="G176" i="4"/>
  <c r="N176" i="4" s="1"/>
  <c r="M176" i="4"/>
  <c r="G177" i="4"/>
  <c r="N177" i="4" s="1"/>
  <c r="M177" i="4"/>
  <c r="G178" i="4"/>
  <c r="N178" i="4" s="1"/>
  <c r="M178" i="4"/>
  <c r="G179" i="4"/>
  <c r="N179" i="4" s="1"/>
  <c r="M179" i="4"/>
  <c r="G180" i="4"/>
  <c r="N180" i="4" s="1"/>
  <c r="M180" i="4"/>
  <c r="G181" i="4"/>
  <c r="N181" i="4" s="1"/>
  <c r="M181" i="4"/>
  <c r="G182" i="4"/>
  <c r="N182" i="4" s="1"/>
  <c r="M182" i="4"/>
  <c r="G183" i="4"/>
  <c r="N183" i="4" s="1"/>
  <c r="M183" i="4"/>
  <c r="G184" i="4"/>
  <c r="N184" i="4" s="1"/>
  <c r="M184" i="4"/>
  <c r="G185" i="4"/>
  <c r="N185" i="4" s="1"/>
  <c r="M185" i="4"/>
  <c r="H186" i="4"/>
  <c r="N186" i="4"/>
  <c r="H187" i="4"/>
  <c r="G188" i="4"/>
  <c r="N188" i="4" s="1"/>
  <c r="M188" i="4"/>
  <c r="G189" i="4"/>
  <c r="N189" i="4" s="1"/>
  <c r="M189" i="4"/>
  <c r="G190" i="4"/>
  <c r="N190" i="4" s="1"/>
  <c r="M190" i="4"/>
  <c r="G191" i="4"/>
  <c r="N191" i="4" s="1"/>
  <c r="M191" i="4"/>
  <c r="G192" i="4"/>
  <c r="N192" i="4" s="1"/>
  <c r="M192" i="4"/>
  <c r="G193" i="4"/>
  <c r="N193" i="4" s="1"/>
  <c r="M193" i="4"/>
  <c r="G194" i="4"/>
  <c r="N194" i="4" s="1"/>
  <c r="M194" i="4"/>
  <c r="G195" i="4"/>
  <c r="N195" i="4" s="1"/>
  <c r="M195" i="4"/>
  <c r="G196" i="4"/>
  <c r="N196" i="4" s="1"/>
  <c r="M196" i="4"/>
  <c r="G197" i="4"/>
  <c r="N197" i="4" s="1"/>
  <c r="M197" i="4"/>
  <c r="G198" i="4"/>
  <c r="N198" i="4" s="1"/>
  <c r="M198" i="4"/>
  <c r="G199" i="4"/>
  <c r="N199" i="4" s="1"/>
  <c r="M199" i="4"/>
  <c r="G200" i="4"/>
  <c r="G201" i="4"/>
  <c r="N201" i="4" s="1"/>
  <c r="M201" i="4"/>
  <c r="G202" i="4"/>
  <c r="N202" i="4" s="1"/>
  <c r="M202" i="4"/>
  <c r="G203" i="4"/>
  <c r="G204" i="4"/>
  <c r="N204" i="4" s="1"/>
  <c r="M204" i="4"/>
  <c r="H205" i="4"/>
  <c r="O205" i="4" s="1"/>
  <c r="G206" i="4"/>
  <c r="G207" i="4"/>
  <c r="N207" i="4" s="1"/>
  <c r="M207" i="4"/>
  <c r="G208" i="4"/>
  <c r="N208" i="4" s="1"/>
  <c r="M208" i="4"/>
  <c r="H209" i="4"/>
  <c r="O209" i="4" s="1"/>
  <c r="G210" i="4"/>
  <c r="N210" i="4" s="1"/>
  <c r="M210" i="4"/>
  <c r="G211" i="4"/>
  <c r="N211" i="4" s="1"/>
  <c r="M211" i="4"/>
  <c r="G212" i="4"/>
  <c r="N212" i="4" s="1"/>
  <c r="M212" i="4"/>
  <c r="G213" i="4"/>
  <c r="N213" i="4" s="1"/>
  <c r="M213" i="4"/>
  <c r="G214" i="4"/>
  <c r="N214" i="4" s="1"/>
  <c r="M214" i="4"/>
  <c r="G215" i="4"/>
  <c r="N215" i="4" s="1"/>
  <c r="M215" i="4"/>
  <c r="G216" i="4"/>
  <c r="N216" i="4" s="1"/>
  <c r="M216" i="4"/>
  <c r="G217" i="4"/>
  <c r="N217" i="4" s="1"/>
  <c r="M217" i="4"/>
  <c r="G218" i="4"/>
  <c r="N218" i="4" s="1"/>
  <c r="M218" i="4"/>
  <c r="G219" i="4"/>
  <c r="N219" i="4" s="1"/>
  <c r="M219" i="4"/>
  <c r="G220" i="4"/>
  <c r="N220" i="4" s="1"/>
  <c r="M220" i="4"/>
  <c r="G221" i="4"/>
  <c r="N221" i="4" s="1"/>
  <c r="M221" i="4"/>
  <c r="G222" i="4"/>
  <c r="N222" i="4" s="1"/>
  <c r="M222" i="4"/>
  <c r="G223" i="4"/>
  <c r="N223" i="4" s="1"/>
  <c r="M223" i="4"/>
  <c r="G224" i="4"/>
  <c r="N224" i="4" s="1"/>
  <c r="M224" i="4"/>
  <c r="G225" i="4"/>
  <c r="N225" i="4" s="1"/>
  <c r="M225" i="4"/>
  <c r="G226" i="4"/>
  <c r="N226" i="4" s="1"/>
  <c r="M226" i="4"/>
  <c r="G227" i="4"/>
  <c r="N227" i="4" s="1"/>
  <c r="M227" i="4"/>
  <c r="G228" i="4"/>
  <c r="N228" i="4" s="1"/>
  <c r="M228" i="4"/>
  <c r="G229" i="4"/>
  <c r="N229" i="4" s="1"/>
  <c r="M229" i="4"/>
  <c r="G230" i="4"/>
  <c r="N230" i="4" s="1"/>
  <c r="M230" i="4"/>
  <c r="G231" i="4"/>
  <c r="G232" i="4"/>
  <c r="N232" i="4" s="1"/>
  <c r="M232" i="4"/>
  <c r="G233" i="4"/>
  <c r="G234" i="4"/>
  <c r="N234" i="4" s="1"/>
  <c r="M234" i="4"/>
  <c r="G235" i="4"/>
  <c r="N235" i="4" s="1"/>
  <c r="M235" i="4"/>
  <c r="G236" i="4"/>
  <c r="N236" i="4" s="1"/>
  <c r="M236" i="4"/>
  <c r="DP129" i="4" l="1"/>
  <c r="DQ129" i="4" s="1"/>
  <c r="DN130" i="4"/>
  <c r="CW150" i="4"/>
  <c r="BY150" i="4"/>
  <c r="BY149" i="4" s="1"/>
  <c r="DC150" i="4"/>
  <c r="CE150" i="4"/>
  <c r="CE149" i="4" s="1"/>
  <c r="AL396" i="4"/>
  <c r="BE396" i="4"/>
  <c r="AX396" i="4"/>
  <c r="DL146" i="4"/>
  <c r="DL145" i="4" s="1"/>
  <c r="BN393" i="4"/>
  <c r="CH146" i="4"/>
  <c r="CH145" i="4" s="1"/>
  <c r="AJ393" i="4"/>
  <c r="CT145" i="4"/>
  <c r="CI145" i="4"/>
  <c r="CX145" i="4"/>
  <c r="DM144" i="4"/>
  <c r="BO391" i="4"/>
  <c r="DC144" i="4"/>
  <c r="BE391" i="4"/>
  <c r="BH390" i="4"/>
  <c r="AX390" i="4"/>
  <c r="AK390" i="4"/>
  <c r="CD140" i="4"/>
  <c r="DL140" i="4"/>
  <c r="BV140" i="4"/>
  <c r="DM138" i="4"/>
  <c r="DC138" i="4"/>
  <c r="CN134" i="4"/>
  <c r="DG134" i="4"/>
  <c r="AM377" i="4"/>
  <c r="AM376" i="4"/>
  <c r="BI377" i="4"/>
  <c r="BI376" i="4"/>
  <c r="BA377" i="4"/>
  <c r="BA376" i="4"/>
  <c r="AT377" i="4"/>
  <c r="AT376" i="4"/>
  <c r="CN136" i="4"/>
  <c r="CZ136" i="4"/>
  <c r="BQ136" i="4"/>
  <c r="S383" i="4"/>
  <c r="CP136" i="4"/>
  <c r="CR150" i="4"/>
  <c r="CR149" i="4" s="1"/>
  <c r="CZ150" i="4"/>
  <c r="BX150" i="4"/>
  <c r="BX149" i="4" s="1"/>
  <c r="AN396" i="4"/>
  <c r="AW396" i="4"/>
  <c r="AM396" i="4"/>
  <c r="BL396" i="4"/>
  <c r="CF146" i="4"/>
  <c r="AH393" i="4"/>
  <c r="CC146" i="4"/>
  <c r="AE393" i="4"/>
  <c r="BT145" i="4"/>
  <c r="V392" i="4"/>
  <c r="CP145" i="4"/>
  <c r="AR392" i="4"/>
  <c r="BS145" i="4"/>
  <c r="U392" i="4"/>
  <c r="CR145" i="4"/>
  <c r="AT392" i="4"/>
  <c r="AN389" i="4"/>
  <c r="BX140" i="4"/>
  <c r="BW140" i="4"/>
  <c r="CI140" i="4"/>
  <c r="BY140" i="4"/>
  <c r="DF138" i="4"/>
  <c r="CS138" i="4"/>
  <c r="CU134" i="4"/>
  <c r="CT134" i="4"/>
  <c r="CJ134" i="4"/>
  <c r="BW134" i="4"/>
  <c r="CB134" i="4"/>
  <c r="AS377" i="4"/>
  <c r="AS376" i="4"/>
  <c r="CB130" i="4"/>
  <c r="AD376" i="4"/>
  <c r="BZ136" i="4"/>
  <c r="DK136" i="4"/>
  <c r="S394" i="4"/>
  <c r="S395" i="4"/>
  <c r="BD395" i="4"/>
  <c r="BD394" i="4"/>
  <c r="AT395" i="4"/>
  <c r="S378" i="4"/>
  <c r="T377" i="4"/>
  <c r="T378" i="4"/>
  <c r="AO378" i="4"/>
  <c r="AK378" i="4"/>
  <c r="AK377" i="4"/>
  <c r="AD377" i="4"/>
  <c r="AD378" i="4"/>
  <c r="AG378" i="4"/>
  <c r="AU378" i="4"/>
  <c r="AU377" i="4"/>
  <c r="BH378" i="4"/>
  <c r="BL395" i="4"/>
  <c r="BL394" i="4"/>
  <c r="AO394" i="4"/>
  <c r="AO395" i="4"/>
  <c r="Y378" i="4"/>
  <c r="Y377" i="4"/>
  <c r="BB377" i="4"/>
  <c r="BB378" i="4"/>
  <c r="AQ378" i="4"/>
  <c r="AY378" i="4"/>
  <c r="BJ378" i="4"/>
  <c r="AL377" i="4"/>
  <c r="AL378" i="4"/>
  <c r="CL149" i="4"/>
  <c r="CU149" i="4"/>
  <c r="CU148" i="4" s="1"/>
  <c r="CU147" i="4" s="1"/>
  <c r="CU146" i="4" s="1"/>
  <c r="CU145" i="4" s="1"/>
  <c r="CU144" i="4" s="1"/>
  <c r="CU143" i="4" s="1"/>
  <c r="CK149" i="4"/>
  <c r="DB148" i="4"/>
  <c r="CW143" i="4"/>
  <c r="DL143" i="4"/>
  <c r="CC143" i="4"/>
  <c r="CL142" i="4"/>
  <c r="BX132" i="4"/>
  <c r="BX131" i="4" s="1"/>
  <c r="BX130" i="4" s="1"/>
  <c r="BX129" i="4" s="1"/>
  <c r="BX128" i="4" s="1"/>
  <c r="BX127" i="4" s="1"/>
  <c r="BX126" i="4" s="1"/>
  <c r="CB132" i="4"/>
  <c r="CB131" i="4" s="1"/>
  <c r="DC132" i="4"/>
  <c r="DC131" i="4" s="1"/>
  <c r="DC130" i="4" s="1"/>
  <c r="DC129" i="4" s="1"/>
  <c r="DC128" i="4" s="1"/>
  <c r="DC127" i="4" s="1"/>
  <c r="DC126" i="4" s="1"/>
  <c r="DC125" i="4" s="1"/>
  <c r="DC124" i="4" s="1"/>
  <c r="DC123" i="4" s="1"/>
  <c r="DC122" i="4" s="1"/>
  <c r="DC121" i="4" s="1"/>
  <c r="CL132" i="4"/>
  <c r="CL131" i="4" s="1"/>
  <c r="CL130" i="4" s="1"/>
  <c r="CL129" i="4" s="1"/>
  <c r="CM131" i="4"/>
  <c r="CE131" i="4"/>
  <c r="CE130" i="4" s="1"/>
  <c r="CE129" i="4" s="1"/>
  <c r="CE128" i="4" s="1"/>
  <c r="CE127" i="4" s="1"/>
  <c r="CE126" i="4" s="1"/>
  <c r="CE125" i="4" s="1"/>
  <c r="CE124" i="4" s="1"/>
  <c r="DF131" i="4"/>
  <c r="DJ149" i="4"/>
  <c r="DJ148" i="4" s="1"/>
  <c r="CR148" i="4"/>
  <c r="CD143" i="4"/>
  <c r="CJ149" i="4"/>
  <c r="DC149" i="4"/>
  <c r="CV149" i="4"/>
  <c r="DF143" i="4"/>
  <c r="DF142" i="4" s="1"/>
  <c r="CV143" i="4"/>
  <c r="CI143" i="4"/>
  <c r="CI142" i="4" s="1"/>
  <c r="CW132" i="4"/>
  <c r="CY132" i="4"/>
  <c r="CY131" i="4" s="1"/>
  <c r="CY130" i="4" s="1"/>
  <c r="CO131" i="4"/>
  <c r="CW131" i="4"/>
  <c r="CW130" i="4" s="1"/>
  <c r="CW129" i="4" s="1"/>
  <c r="CW128" i="4" s="1"/>
  <c r="CW127" i="4" s="1"/>
  <c r="CW126" i="4" s="1"/>
  <c r="CW125" i="4" s="1"/>
  <c r="CW124" i="4" s="1"/>
  <c r="CW123" i="4" s="1"/>
  <c r="CW122" i="4" s="1"/>
  <c r="CW121" i="4" s="1"/>
  <c r="CW120" i="4" s="1"/>
  <c r="CW119" i="4" s="1"/>
  <c r="CW118" i="4" s="1"/>
  <c r="CW117" i="4" s="1"/>
  <c r="CW116" i="4" s="1"/>
  <c r="CW115" i="4" s="1"/>
  <c r="CW114" i="4" s="1"/>
  <c r="CW113" i="4" s="1"/>
  <c r="CW112" i="4" s="1"/>
  <c r="CW111" i="4" s="1"/>
  <c r="CW110" i="4" s="1"/>
  <c r="CW109" i="4" s="1"/>
  <c r="DH131" i="4"/>
  <c r="CN132" i="4"/>
  <c r="CN131" i="4" s="1"/>
  <c r="CN130" i="4" s="1"/>
  <c r="CN129" i="4" s="1"/>
  <c r="AX138" i="4"/>
  <c r="AX385" i="4" s="1"/>
  <c r="AN138" i="4"/>
  <c r="AN385" i="4" s="1"/>
  <c r="AD138" i="4"/>
  <c r="BM138" i="4"/>
  <c r="BM385" i="4" s="1"/>
  <c r="AJ138" i="4"/>
  <c r="AJ385" i="4" s="1"/>
  <c r="DT138" i="4"/>
  <c r="AQ138" i="4"/>
  <c r="AQ385" i="4" s="1"/>
  <c r="EA138" i="4"/>
  <c r="AT138" i="4"/>
  <c r="AT385" i="4" s="1"/>
  <c r="U138" i="4"/>
  <c r="U385" i="4" s="1"/>
  <c r="BA138" i="4"/>
  <c r="BA385" i="4" s="1"/>
  <c r="X138" i="4"/>
  <c r="X385" i="4" s="1"/>
  <c r="BD138" i="4"/>
  <c r="BD385" i="4" s="1"/>
  <c r="AE138" i="4"/>
  <c r="AE385" i="4" s="1"/>
  <c r="BK138" i="4"/>
  <c r="BK385" i="4" s="1"/>
  <c r="AH138" i="4"/>
  <c r="AH385" i="4" s="1"/>
  <c r="BN138" i="4"/>
  <c r="BN385" i="4" s="1"/>
  <c r="AO138" i="4"/>
  <c r="AO385" i="4" s="1"/>
  <c r="DY138" i="4"/>
  <c r="AR138" i="4"/>
  <c r="S138" i="4"/>
  <c r="AY138" i="4"/>
  <c r="AY385" i="4" s="1"/>
  <c r="V138" i="4"/>
  <c r="V385" i="4" s="1"/>
  <c r="BB138" i="4"/>
  <c r="BB385" i="4" s="1"/>
  <c r="AC138" i="4"/>
  <c r="AC385" i="4" s="1"/>
  <c r="BI138" i="4"/>
  <c r="BI385" i="4" s="1"/>
  <c r="AF138" i="4"/>
  <c r="AF385" i="4" s="1"/>
  <c r="BL138" i="4"/>
  <c r="BL385" i="4" s="1"/>
  <c r="AM138" i="4"/>
  <c r="AM385" i="4" s="1"/>
  <c r="DS138" i="4"/>
  <c r="AP138" i="4"/>
  <c r="AP385" i="4" s="1"/>
  <c r="AG138" i="4"/>
  <c r="AG385" i="4" s="1"/>
  <c r="BM142" i="4"/>
  <c r="BM389" i="4" s="1"/>
  <c r="AJ142" i="4"/>
  <c r="AJ389" i="4" s="1"/>
  <c r="DT142" i="4"/>
  <c r="AQ142" i="4"/>
  <c r="AQ389" i="4" s="1"/>
  <c r="EA142" i="4"/>
  <c r="AT142" i="4"/>
  <c r="AT389" i="4" s="1"/>
  <c r="U142" i="4"/>
  <c r="BA142" i="4"/>
  <c r="BA389" i="4" s="1"/>
  <c r="X142" i="4"/>
  <c r="X389" i="4" s="1"/>
  <c r="BD142" i="4"/>
  <c r="BD389" i="4" s="1"/>
  <c r="AE142" i="4"/>
  <c r="AE389" i="4" s="1"/>
  <c r="BK142" i="4"/>
  <c r="BK389" i="4" s="1"/>
  <c r="AH142" i="4"/>
  <c r="AH389" i="4" s="1"/>
  <c r="BN142" i="4"/>
  <c r="BN389" i="4" s="1"/>
  <c r="AO142" i="4"/>
  <c r="AO389" i="4" s="1"/>
  <c r="DY142" i="4"/>
  <c r="AR142" i="4"/>
  <c r="S142" i="4"/>
  <c r="S389" i="4" s="1"/>
  <c r="AY142" i="4"/>
  <c r="AY389" i="4" s="1"/>
  <c r="V142" i="4"/>
  <c r="V389" i="4" s="1"/>
  <c r="BB142" i="4"/>
  <c r="BB389" i="4" s="1"/>
  <c r="AC142" i="4"/>
  <c r="AC389" i="4" s="1"/>
  <c r="BI142" i="4"/>
  <c r="BI389" i="4" s="1"/>
  <c r="AF142" i="4"/>
  <c r="AF389" i="4" s="1"/>
  <c r="BL142" i="4"/>
  <c r="BL389" i="4" s="1"/>
  <c r="AM142" i="4"/>
  <c r="AM389" i="4" s="1"/>
  <c r="DS142" i="4"/>
  <c r="AP142" i="4"/>
  <c r="AP389" i="4" s="1"/>
  <c r="EE142" i="4"/>
  <c r="AW142" i="4"/>
  <c r="BM144" i="4"/>
  <c r="BM391" i="4" s="1"/>
  <c r="EE143" i="4"/>
  <c r="AJ144" i="4"/>
  <c r="AJ391" i="4" s="1"/>
  <c r="DT144" i="4"/>
  <c r="AQ144" i="4"/>
  <c r="AQ391" i="4" s="1"/>
  <c r="EA144" i="4"/>
  <c r="AT144" i="4"/>
  <c r="U144" i="4"/>
  <c r="U391" i="4" s="1"/>
  <c r="BA144" i="4"/>
  <c r="BA391" i="4" s="1"/>
  <c r="X144" i="4"/>
  <c r="X391" i="4" s="1"/>
  <c r="BD144" i="4"/>
  <c r="BD391" i="4" s="1"/>
  <c r="AE144" i="4"/>
  <c r="AE391" i="4" s="1"/>
  <c r="BK144" i="4"/>
  <c r="BK391" i="4" s="1"/>
  <c r="AH144" i="4"/>
  <c r="AH391" i="4" s="1"/>
  <c r="BN144" i="4"/>
  <c r="BN391" i="4" s="1"/>
  <c r="AO144" i="4"/>
  <c r="AO391" i="4" s="1"/>
  <c r="DY144" i="4"/>
  <c r="AR144" i="4"/>
  <c r="AR391" i="4" s="1"/>
  <c r="S144" i="4"/>
  <c r="S391" i="4" s="1"/>
  <c r="AY144" i="4"/>
  <c r="AY391" i="4" s="1"/>
  <c r="V144" i="4"/>
  <c r="V391" i="4" s="1"/>
  <c r="BB144" i="4"/>
  <c r="BB391" i="4" s="1"/>
  <c r="AC144" i="4"/>
  <c r="BI144" i="4"/>
  <c r="BI391" i="4" s="1"/>
  <c r="AF144" i="4"/>
  <c r="AF390" i="4" s="1"/>
  <c r="BL144" i="4"/>
  <c r="BL391" i="4" s="1"/>
  <c r="AM144" i="4"/>
  <c r="BT136" i="4"/>
  <c r="DW136" i="4"/>
  <c r="AG148" i="4"/>
  <c r="AG395" i="4" s="1"/>
  <c r="BF148" i="4"/>
  <c r="BF395" i="4" s="1"/>
  <c r="Z148" i="4"/>
  <c r="Z395" i="4" s="1"/>
  <c r="BC148" i="4"/>
  <c r="BC395" i="4" s="1"/>
  <c r="W148" i="4"/>
  <c r="W395" i="4" s="1"/>
  <c r="AV148" i="4"/>
  <c r="EC148" i="4"/>
  <c r="AS148" i="4"/>
  <c r="AS395" i="4" s="1"/>
  <c r="DZ148" i="4"/>
  <c r="AL148" i="4"/>
  <c r="AL395" i="4" s="1"/>
  <c r="BO148" i="4"/>
  <c r="BO395" i="4" s="1"/>
  <c r="AI148" i="4"/>
  <c r="AI395" i="4" s="1"/>
  <c r="BH148" i="4"/>
  <c r="BH395" i="4" s="1"/>
  <c r="AB148" i="4"/>
  <c r="AB395" i="4" s="1"/>
  <c r="BE148" i="4"/>
  <c r="BE395" i="4" s="1"/>
  <c r="Y148" i="4"/>
  <c r="AX148" i="4"/>
  <c r="EF148" i="4"/>
  <c r="AU148" i="4"/>
  <c r="AU395" i="4" s="1"/>
  <c r="EB148" i="4"/>
  <c r="AN148" i="4"/>
  <c r="AN395" i="4" s="1"/>
  <c r="DO148" i="4"/>
  <c r="AK148" i="4"/>
  <c r="AK395" i="4" s="1"/>
  <c r="BJ148" i="4"/>
  <c r="BJ395" i="4" s="1"/>
  <c r="AD148" i="4"/>
  <c r="AD395" i="4" s="1"/>
  <c r="BG148" i="4"/>
  <c r="BG395" i="4" s="1"/>
  <c r="AA148" i="4"/>
  <c r="AA395" i="4" s="1"/>
  <c r="AZ148" i="4"/>
  <c r="AZ395" i="4" s="1"/>
  <c r="T148" i="4"/>
  <c r="T395" i="4" s="1"/>
  <c r="AG146" i="4"/>
  <c r="AG393" i="4" s="1"/>
  <c r="BF146" i="4"/>
  <c r="BF393" i="4" s="1"/>
  <c r="Z146" i="4"/>
  <c r="Z393" i="4" s="1"/>
  <c r="BC146" i="4"/>
  <c r="BC393" i="4" s="1"/>
  <c r="W146" i="4"/>
  <c r="W393" i="4" s="1"/>
  <c r="AV146" i="4"/>
  <c r="AV393" i="4" s="1"/>
  <c r="EC146" i="4"/>
  <c r="AS146" i="4"/>
  <c r="AS393" i="4" s="1"/>
  <c r="DZ146" i="4"/>
  <c r="AL146" i="4"/>
  <c r="AL393" i="4" s="1"/>
  <c r="BO146" i="4"/>
  <c r="AI146" i="4"/>
  <c r="AI393" i="4" s="1"/>
  <c r="BH146" i="4"/>
  <c r="AB146" i="4"/>
  <c r="AB393" i="4" s="1"/>
  <c r="BE146" i="4"/>
  <c r="BE393" i="4" s="1"/>
  <c r="Y146" i="4"/>
  <c r="Y393" i="4" s="1"/>
  <c r="AX146" i="4"/>
  <c r="EF146" i="4"/>
  <c r="AU146" i="4"/>
  <c r="AU393" i="4" s="1"/>
  <c r="EB146" i="4"/>
  <c r="AN146" i="4"/>
  <c r="AN393" i="4" s="1"/>
  <c r="DO146" i="4"/>
  <c r="DN146" i="4" s="1"/>
  <c r="AK146" i="4"/>
  <c r="AK393" i="4" s="1"/>
  <c r="BJ146" i="4"/>
  <c r="BJ393" i="4" s="1"/>
  <c r="AD146" i="4"/>
  <c r="AD393" i="4" s="1"/>
  <c r="BG146" i="4"/>
  <c r="BG393" i="4" s="1"/>
  <c r="AA146" i="4"/>
  <c r="AZ146" i="4"/>
  <c r="AZ393" i="4" s="1"/>
  <c r="T146" i="4"/>
  <c r="T393" i="4" s="1"/>
  <c r="AG144" i="4"/>
  <c r="AG391" i="4" s="1"/>
  <c r="BF144" i="4"/>
  <c r="BF391" i="4" s="1"/>
  <c r="Z144" i="4"/>
  <c r="Z391" i="4" s="1"/>
  <c r="BC144" i="4"/>
  <c r="BC391" i="4" s="1"/>
  <c r="AV144" i="4"/>
  <c r="AS144" i="4"/>
  <c r="AS391" i="4" s="1"/>
  <c r="AL144" i="4"/>
  <c r="AL391" i="4" s="1"/>
  <c r="AI144" i="4"/>
  <c r="AI391" i="4" s="1"/>
  <c r="AB144" i="4"/>
  <c r="AB391" i="4" s="1"/>
  <c r="Y144" i="4"/>
  <c r="Y391" i="4" s="1"/>
  <c r="EF144" i="4"/>
  <c r="EB144" i="4"/>
  <c r="DO144" i="4"/>
  <c r="DN144" i="4" s="1"/>
  <c r="BJ144" i="4"/>
  <c r="BJ391" i="4" s="1"/>
  <c r="BG144" i="4"/>
  <c r="BG391" i="4" s="1"/>
  <c r="AZ144" i="4"/>
  <c r="AZ391" i="4" s="1"/>
  <c r="BF142" i="4"/>
  <c r="BC142" i="4"/>
  <c r="BC389" i="4" s="1"/>
  <c r="AV142" i="4"/>
  <c r="AS142" i="4"/>
  <c r="AS389" i="4" s="1"/>
  <c r="AL142" i="4"/>
  <c r="AI142" i="4"/>
  <c r="AI389" i="4" s="1"/>
  <c r="AB142" i="4"/>
  <c r="AB389" i="4" s="1"/>
  <c r="Y142" i="4"/>
  <c r="Y389" i="4" s="1"/>
  <c r="EF142" i="4"/>
  <c r="EB142" i="4"/>
  <c r="DO142" i="4"/>
  <c r="DN142" i="4" s="1"/>
  <c r="BJ142" i="4"/>
  <c r="BJ389" i="4" s="1"/>
  <c r="BG142" i="4"/>
  <c r="BG389" i="4" s="1"/>
  <c r="AZ142" i="4"/>
  <c r="BF138" i="4"/>
  <c r="BF385" i="4" s="1"/>
  <c r="BC138" i="4"/>
  <c r="BC385" i="4" s="1"/>
  <c r="AV138" i="4"/>
  <c r="AV385" i="4" s="1"/>
  <c r="AS138" i="4"/>
  <c r="AS385" i="4" s="1"/>
  <c r="AL138" i="4"/>
  <c r="AL385" i="4" s="1"/>
  <c r="AI138" i="4"/>
  <c r="AI385" i="4" s="1"/>
  <c r="AB138" i="4"/>
  <c r="AB385" i="4" s="1"/>
  <c r="Y138" i="4"/>
  <c r="Y385" i="4" s="1"/>
  <c r="EF138" i="4"/>
  <c r="EB138" i="4"/>
  <c r="DO138" i="4"/>
  <c r="DN138" i="4" s="1"/>
  <c r="BJ138" i="4"/>
  <c r="BJ385" i="4" s="1"/>
  <c r="BG138" i="4"/>
  <c r="BG385" i="4" s="1"/>
  <c r="AZ138" i="4"/>
  <c r="AZ385" i="4" s="1"/>
  <c r="DV136" i="4"/>
  <c r="DF130" i="4"/>
  <c r="DF129" i="4" s="1"/>
  <c r="DF128" i="4" s="1"/>
  <c r="DF127" i="4" s="1"/>
  <c r="DP130" i="4"/>
  <c r="DQ130" i="4" s="1"/>
  <c r="DH130" i="4"/>
  <c r="DH129" i="4" s="1"/>
  <c r="DH128" i="4" s="1"/>
  <c r="DP131" i="4"/>
  <c r="DQ131" i="4" s="1"/>
  <c r="CM130" i="4"/>
  <c r="CM129" i="4" s="1"/>
  <c r="CM128" i="4" s="1"/>
  <c r="CM127" i="4" s="1"/>
  <c r="CM126" i="4" s="1"/>
  <c r="CM125" i="4" s="1"/>
  <c r="CO130" i="4"/>
  <c r="CO129" i="4" s="1"/>
  <c r="CO128" i="4" s="1"/>
  <c r="CO127" i="4" s="1"/>
  <c r="CO126" i="4" s="1"/>
  <c r="CO125" i="4" s="1"/>
  <c r="CO124" i="4" s="1"/>
  <c r="CO123" i="4" s="1"/>
  <c r="CO122" i="4" s="1"/>
  <c r="CO121" i="4" s="1"/>
  <c r="CO120" i="4" s="1"/>
  <c r="CO119" i="4" s="1"/>
  <c r="CO118" i="4" s="1"/>
  <c r="CO117" i="4" s="1"/>
  <c r="CO116" i="4" s="1"/>
  <c r="CO115" i="4" s="1"/>
  <c r="CO114" i="4" s="1"/>
  <c r="CO113" i="4" s="1"/>
  <c r="CO112" i="4" s="1"/>
  <c r="CO111" i="4" s="1"/>
  <c r="CO110" i="4" s="1"/>
  <c r="CO109" i="4" s="1"/>
  <c r="BR130" i="4"/>
  <c r="BR129" i="4" s="1"/>
  <c r="BR128" i="4" s="1"/>
  <c r="BR127" i="4" s="1"/>
  <c r="BR126" i="4" s="1"/>
  <c r="BR125" i="4" s="1"/>
  <c r="BR124" i="4" s="1"/>
  <c r="BR123" i="4" s="1"/>
  <c r="BR122" i="4" s="1"/>
  <c r="BR121" i="4" s="1"/>
  <c r="BR120" i="4" s="1"/>
  <c r="DW130" i="4"/>
  <c r="DV130" i="4"/>
  <c r="B130" i="4"/>
  <c r="BQ131" i="4"/>
  <c r="BQ130" i="4" s="1"/>
  <c r="BQ129" i="4" s="1"/>
  <c r="BQ128" i="4" s="1"/>
  <c r="BQ127" i="4" s="1"/>
  <c r="BQ126" i="4" s="1"/>
  <c r="DV131" i="4"/>
  <c r="DW131" i="4"/>
  <c r="B131" i="4"/>
  <c r="DV132" i="4"/>
  <c r="DW132" i="4"/>
  <c r="B132" i="4"/>
  <c r="BM133" i="4"/>
  <c r="AW133" i="4"/>
  <c r="AG133" i="4"/>
  <c r="EE133" i="4"/>
  <c r="BF133" i="4"/>
  <c r="AP133" i="4"/>
  <c r="AP379" i="4" s="1"/>
  <c r="Z133" i="4"/>
  <c r="Z380" i="4" s="1"/>
  <c r="DS133" i="4"/>
  <c r="BC133" i="4"/>
  <c r="BC380" i="4" s="1"/>
  <c r="AM133" i="4"/>
  <c r="AM380" i="4" s="1"/>
  <c r="W133" i="4"/>
  <c r="W380" i="4" s="1"/>
  <c r="BL133" i="4"/>
  <c r="BL380" i="4" s="1"/>
  <c r="AV133" i="4"/>
  <c r="AF133" i="4"/>
  <c r="AF380" i="4" s="1"/>
  <c r="EC133" i="4"/>
  <c r="BI133" i="4"/>
  <c r="AS133" i="4"/>
  <c r="AS380" i="4" s="1"/>
  <c r="AC133" i="4"/>
  <c r="AC380" i="4" s="1"/>
  <c r="DZ133" i="4"/>
  <c r="BB133" i="4"/>
  <c r="BB380" i="4" s="1"/>
  <c r="AL133" i="4"/>
  <c r="V133" i="4"/>
  <c r="V380" i="4" s="1"/>
  <c r="BO133" i="4"/>
  <c r="BO380" i="4" s="1"/>
  <c r="AY133" i="4"/>
  <c r="AY380" i="4" s="1"/>
  <c r="AI133" i="4"/>
  <c r="AI380" i="4" s="1"/>
  <c r="S133" i="4"/>
  <c r="S380" i="4" s="1"/>
  <c r="BH133" i="4"/>
  <c r="BH380" i="4" s="1"/>
  <c r="AR133" i="4"/>
  <c r="AR380" i="4" s="1"/>
  <c r="AB133" i="4"/>
  <c r="AB380" i="4" s="1"/>
  <c r="DY133" i="4"/>
  <c r="BE133" i="4"/>
  <c r="BE380" i="4" s="1"/>
  <c r="AO133" i="4"/>
  <c r="AO380" i="4" s="1"/>
  <c r="Y133" i="4"/>
  <c r="BN133" i="4"/>
  <c r="BN380" i="4" s="1"/>
  <c r="AX133" i="4"/>
  <c r="AH133" i="4"/>
  <c r="AH380" i="4" s="1"/>
  <c r="EF133" i="4"/>
  <c r="BK133" i="4"/>
  <c r="BK380" i="4" s="1"/>
  <c r="AU133" i="4"/>
  <c r="AU380" i="4" s="1"/>
  <c r="AE133" i="4"/>
  <c r="AE380" i="4" s="1"/>
  <c r="EB133" i="4"/>
  <c r="BD133" i="4"/>
  <c r="BD380" i="4" s="1"/>
  <c r="AN133" i="4"/>
  <c r="AN380" i="4" s="1"/>
  <c r="X133" i="4"/>
  <c r="X380" i="4" s="1"/>
  <c r="DO133" i="4"/>
  <c r="BA133" i="4"/>
  <c r="BA380" i="4" s="1"/>
  <c r="AK133" i="4"/>
  <c r="U133" i="4"/>
  <c r="U380" i="4" s="1"/>
  <c r="BJ133" i="4"/>
  <c r="BJ380" i="4" s="1"/>
  <c r="AT133" i="4"/>
  <c r="AT380" i="4" s="1"/>
  <c r="AD133" i="4"/>
  <c r="EA133" i="4"/>
  <c r="BG133" i="4"/>
  <c r="BG380" i="4" s="1"/>
  <c r="AQ133" i="4"/>
  <c r="AQ380" i="4" s="1"/>
  <c r="AA133" i="4"/>
  <c r="AA380" i="4" s="1"/>
  <c r="DT133" i="4"/>
  <c r="AZ133" i="4"/>
  <c r="AZ380" i="4" s="1"/>
  <c r="AJ133" i="4"/>
  <c r="AJ380" i="4" s="1"/>
  <c r="T133" i="4"/>
  <c r="T380" i="4" s="1"/>
  <c r="DP149" i="4"/>
  <c r="DQ149" i="4" s="1"/>
  <c r="EE138" i="4"/>
  <c r="EE136" i="4"/>
  <c r="DR150" i="4"/>
  <c r="DP147" i="4"/>
  <c r="DQ147" i="4" s="1"/>
  <c r="DP146" i="4"/>
  <c r="DQ146" i="4" s="1"/>
  <c r="DP145" i="4"/>
  <c r="DQ145" i="4" s="1"/>
  <c r="DP144" i="4"/>
  <c r="DQ144" i="4" s="1"/>
  <c r="DP143" i="4"/>
  <c r="DQ143" i="4" s="1"/>
  <c r="DP142" i="4"/>
  <c r="DQ142" i="4" s="1"/>
  <c r="CT146" i="4"/>
  <c r="BW146" i="4"/>
  <c r="BW145" i="4" s="1"/>
  <c r="BW144" i="4" s="1"/>
  <c r="BW143" i="4" s="1"/>
  <c r="CZ149" i="4"/>
  <c r="CZ148" i="4" s="1"/>
  <c r="CZ147" i="4" s="1"/>
  <c r="CZ146" i="4" s="1"/>
  <c r="CZ145" i="4" s="1"/>
  <c r="CZ144" i="4" s="1"/>
  <c r="CZ143" i="4" s="1"/>
  <c r="CW149" i="4"/>
  <c r="CW148" i="4" s="1"/>
  <c r="CW147" i="4" s="1"/>
  <c r="CW146" i="4" s="1"/>
  <c r="CW145" i="4" s="1"/>
  <c r="CW144" i="4" s="1"/>
  <c r="CK148" i="4"/>
  <c r="CK147" i="4" s="1"/>
  <c r="CK146" i="4" s="1"/>
  <c r="CK145" i="4" s="1"/>
  <c r="CR147" i="4"/>
  <c r="CR146" i="4" s="1"/>
  <c r="DJ146" i="4"/>
  <c r="DJ145" i="4" s="1"/>
  <c r="DJ144" i="4" s="1"/>
  <c r="DJ143" i="4" s="1"/>
  <c r="CM146" i="4"/>
  <c r="CM145" i="4" s="1"/>
  <c r="CM144" i="4" s="1"/>
  <c r="CM143" i="4" s="1"/>
  <c r="DB146" i="4"/>
  <c r="DB145" i="4" s="1"/>
  <c r="DB144" i="4" s="1"/>
  <c r="DB143" i="4" s="1"/>
  <c r="CF145" i="4"/>
  <c r="CF144" i="4" s="1"/>
  <c r="CF143" i="4" s="1"/>
  <c r="CC145" i="4"/>
  <c r="CC144" i="4" s="1"/>
  <c r="BT144" i="4"/>
  <c r="BT143" i="4" s="1"/>
  <c r="CP144" i="4"/>
  <c r="CP143" i="4" s="1"/>
  <c r="BS144" i="4"/>
  <c r="BS143" i="4" s="1"/>
  <c r="CI144" i="4"/>
  <c r="DM143" i="4"/>
  <c r="DM142" i="4" s="1"/>
  <c r="DC143" i="4"/>
  <c r="DC142" i="4" s="1"/>
  <c r="CV142" i="4"/>
  <c r="DW134" i="4"/>
  <c r="DV134" i="4"/>
  <c r="B134" i="4"/>
  <c r="BA135" i="4"/>
  <c r="BA382" i="4" s="1"/>
  <c r="U135" i="4"/>
  <c r="U382" i="4" s="1"/>
  <c r="AT135" i="4"/>
  <c r="AT382" i="4" s="1"/>
  <c r="EF135" i="4"/>
  <c r="BK135" i="4"/>
  <c r="BK382" i="4" s="1"/>
  <c r="AU135" i="4"/>
  <c r="AU382" i="4" s="1"/>
  <c r="AE135" i="4"/>
  <c r="AE382" i="4" s="1"/>
  <c r="EB135" i="4"/>
  <c r="BD135" i="4"/>
  <c r="BD382" i="4" s="1"/>
  <c r="AN135" i="4"/>
  <c r="AN382" i="4" s="1"/>
  <c r="X135" i="4"/>
  <c r="X382" i="4" s="1"/>
  <c r="BE135" i="4"/>
  <c r="BE382" i="4" s="1"/>
  <c r="Y135" i="4"/>
  <c r="Y382" i="4" s="1"/>
  <c r="AX135" i="4"/>
  <c r="DY135" i="4"/>
  <c r="AS135" i="4"/>
  <c r="AS382" i="4" s="1"/>
  <c r="DZ135" i="4"/>
  <c r="AL135" i="4"/>
  <c r="AL382" i="4" s="1"/>
  <c r="EA135" i="4"/>
  <c r="BG135" i="4"/>
  <c r="BG382" i="4" s="1"/>
  <c r="AQ135" i="4"/>
  <c r="AQ382" i="4" s="1"/>
  <c r="AA135" i="4"/>
  <c r="AA382" i="4" s="1"/>
  <c r="DT135" i="4"/>
  <c r="AZ135" i="4"/>
  <c r="AZ382" i="4" s="1"/>
  <c r="AJ135" i="4"/>
  <c r="AJ382" i="4" s="1"/>
  <c r="T135" i="4"/>
  <c r="T382" i="4" s="1"/>
  <c r="AW135" i="4"/>
  <c r="AW382" i="4" s="1"/>
  <c r="EE135" i="4"/>
  <c r="AP135" i="4"/>
  <c r="BM135" i="4"/>
  <c r="AK135" i="4"/>
  <c r="BJ135" i="4"/>
  <c r="BJ382" i="4" s="1"/>
  <c r="AD135" i="4"/>
  <c r="AD382" i="4" s="1"/>
  <c r="DS135" i="4"/>
  <c r="BC135" i="4"/>
  <c r="BC382" i="4" s="1"/>
  <c r="AM135" i="4"/>
  <c r="AM382" i="4" s="1"/>
  <c r="W135" i="4"/>
  <c r="W382" i="4" s="1"/>
  <c r="BL135" i="4"/>
  <c r="BL382" i="4" s="1"/>
  <c r="AV135" i="4"/>
  <c r="AV382" i="4" s="1"/>
  <c r="AF135" i="4"/>
  <c r="AF382" i="4" s="1"/>
  <c r="EC135" i="4"/>
  <c r="AO135" i="4"/>
  <c r="BN135" i="4"/>
  <c r="BN382" i="4" s="1"/>
  <c r="AH135" i="4"/>
  <c r="AH382" i="4" s="1"/>
  <c r="BI135" i="4"/>
  <c r="BI382" i="4" s="1"/>
  <c r="AC135" i="4"/>
  <c r="AC382" i="4" s="1"/>
  <c r="BB135" i="4"/>
  <c r="V135" i="4"/>
  <c r="V382" i="4" s="1"/>
  <c r="BO135" i="4"/>
  <c r="AY135" i="4"/>
  <c r="AI135" i="4"/>
  <c r="S135" i="4"/>
  <c r="S382" i="4" s="1"/>
  <c r="BH135" i="4"/>
  <c r="BH382" i="4" s="1"/>
  <c r="AR135" i="4"/>
  <c r="AB135" i="4"/>
  <c r="DO135" i="4"/>
  <c r="AG135" i="4"/>
  <c r="AG382" i="4" s="1"/>
  <c r="BF135" i="4"/>
  <c r="BF382" i="4" s="1"/>
  <c r="Z135" i="4"/>
  <c r="Z382" i="4" s="1"/>
  <c r="BQ137" i="4"/>
  <c r="BM137" i="4"/>
  <c r="BM384" i="4" s="1"/>
  <c r="AG137" i="4"/>
  <c r="AG384" i="4" s="1"/>
  <c r="EC137" i="4"/>
  <c r="AS137" i="4"/>
  <c r="AS384" i="4" s="1"/>
  <c r="DZ137" i="4"/>
  <c r="AL137" i="4"/>
  <c r="AL384" i="4" s="1"/>
  <c r="AB137" i="4"/>
  <c r="AB384" i="4" s="1"/>
  <c r="BC137" i="4"/>
  <c r="BC384" i="4" s="1"/>
  <c r="W137" i="4"/>
  <c r="W384" i="4" s="1"/>
  <c r="AN137" i="4"/>
  <c r="AN384" i="4" s="1"/>
  <c r="BF137" i="4"/>
  <c r="Z137" i="4"/>
  <c r="Z384" i="4" s="1"/>
  <c r="EA137" i="4"/>
  <c r="AQ137" i="4"/>
  <c r="AQ384" i="4" s="1"/>
  <c r="DT137" i="4"/>
  <c r="BE137" i="4"/>
  <c r="Y137" i="4"/>
  <c r="Y384" i="4" s="1"/>
  <c r="DO137" i="4"/>
  <c r="DN137" i="4" s="1"/>
  <c r="AK137" i="4"/>
  <c r="AK384" i="4" s="1"/>
  <c r="BJ137" i="4"/>
  <c r="BJ384" i="4" s="1"/>
  <c r="AD137" i="4"/>
  <c r="EF137" i="4"/>
  <c r="AU137" i="4"/>
  <c r="EB137" i="4"/>
  <c r="X137" i="4"/>
  <c r="X384" i="4" s="1"/>
  <c r="AX137" i="4"/>
  <c r="AX384" i="4" s="1"/>
  <c r="BL137" i="4"/>
  <c r="BO137" i="4"/>
  <c r="AI137" i="4"/>
  <c r="AI384" i="4" s="1"/>
  <c r="AF137" i="4"/>
  <c r="AF384" i="4" s="1"/>
  <c r="AW137" i="4"/>
  <c r="AW384" i="4" s="1"/>
  <c r="BD137" i="4"/>
  <c r="BD384" i="4" s="1"/>
  <c r="BI137" i="4"/>
  <c r="BI384" i="4" s="1"/>
  <c r="AC137" i="4"/>
  <c r="AC384" i="4" s="1"/>
  <c r="BB137" i="4"/>
  <c r="BB384" i="4" s="1"/>
  <c r="V137" i="4"/>
  <c r="DS137" i="4"/>
  <c r="AM137" i="4"/>
  <c r="AM384" i="4" s="1"/>
  <c r="BH137" i="4"/>
  <c r="EE137" i="4"/>
  <c r="AP137" i="4"/>
  <c r="AP384" i="4" s="1"/>
  <c r="AJ137" i="4"/>
  <c r="AJ384" i="4" s="1"/>
  <c r="BG137" i="4"/>
  <c r="BG384" i="4" s="1"/>
  <c r="AA137" i="4"/>
  <c r="AA384" i="4" s="1"/>
  <c r="DY137" i="4"/>
  <c r="AO137" i="4"/>
  <c r="AV137" i="4"/>
  <c r="AV384" i="4" s="1"/>
  <c r="BA137" i="4"/>
  <c r="BA384" i="4" s="1"/>
  <c r="U137" i="4"/>
  <c r="U384" i="4" s="1"/>
  <c r="AT137" i="4"/>
  <c r="AT384" i="4" s="1"/>
  <c r="AR137" i="4"/>
  <c r="AR384" i="4" s="1"/>
  <c r="BK137" i="4"/>
  <c r="BK384" i="4" s="1"/>
  <c r="AE137" i="4"/>
  <c r="AE384" i="4" s="1"/>
  <c r="AZ137" i="4"/>
  <c r="BN137" i="4"/>
  <c r="AH137" i="4"/>
  <c r="AH384" i="4" s="1"/>
  <c r="T137" i="4"/>
  <c r="T384" i="4" s="1"/>
  <c r="AY137" i="4"/>
  <c r="AY384" i="4" s="1"/>
  <c r="BQ138" i="4"/>
  <c r="BM139" i="4"/>
  <c r="BM386" i="4" s="1"/>
  <c r="AG139" i="4"/>
  <c r="AG386" i="4" s="1"/>
  <c r="BF139" i="4"/>
  <c r="BF386" i="4" s="1"/>
  <c r="Z139" i="4"/>
  <c r="BC139" i="4"/>
  <c r="BC386" i="4" s="1"/>
  <c r="W139" i="4"/>
  <c r="W386" i="4" s="1"/>
  <c r="AV139" i="4"/>
  <c r="AV386" i="4" s="1"/>
  <c r="EC139" i="4"/>
  <c r="AS139" i="4"/>
  <c r="AS386" i="4" s="1"/>
  <c r="DZ139" i="4"/>
  <c r="AL139" i="4"/>
  <c r="BO139" i="4"/>
  <c r="BO385" i="4" s="1"/>
  <c r="AI139" i="4"/>
  <c r="AI386" i="4" s="1"/>
  <c r="BH139" i="4"/>
  <c r="BH385" i="4" s="1"/>
  <c r="AB139" i="4"/>
  <c r="AB386" i="4" s="1"/>
  <c r="BE139" i="4"/>
  <c r="BE386" i="4" s="1"/>
  <c r="Y139" i="4"/>
  <c r="AX139" i="4"/>
  <c r="AX386" i="4" s="1"/>
  <c r="EF139" i="4"/>
  <c r="AU139" i="4"/>
  <c r="AU386" i="4" s="1"/>
  <c r="EB139" i="4"/>
  <c r="AN139" i="4"/>
  <c r="AN386" i="4" s="1"/>
  <c r="DO139" i="4"/>
  <c r="AK139" i="4"/>
  <c r="BJ139" i="4"/>
  <c r="BJ386" i="4" s="1"/>
  <c r="AD139" i="4"/>
  <c r="AD386" i="4" s="1"/>
  <c r="BG139" i="4"/>
  <c r="BG386" i="4" s="1"/>
  <c r="AA139" i="4"/>
  <c r="AZ139" i="4"/>
  <c r="AZ386" i="4" s="1"/>
  <c r="T139" i="4"/>
  <c r="T386" i="4" s="1"/>
  <c r="AW139" i="4"/>
  <c r="AW386" i="4" s="1"/>
  <c r="EE139" i="4"/>
  <c r="AP139" i="4"/>
  <c r="AP386" i="4" s="1"/>
  <c r="DS139" i="4"/>
  <c r="AM139" i="4"/>
  <c r="AM386" i="4" s="1"/>
  <c r="BL139" i="4"/>
  <c r="AF139" i="4"/>
  <c r="BI139" i="4"/>
  <c r="BI386" i="4" s="1"/>
  <c r="AC139" i="4"/>
  <c r="AC386" i="4" s="1"/>
  <c r="BB139" i="4"/>
  <c r="BB386" i="4" s="1"/>
  <c r="V139" i="4"/>
  <c r="V386" i="4" s="1"/>
  <c r="AY139" i="4"/>
  <c r="AY386" i="4" s="1"/>
  <c r="S139" i="4"/>
  <c r="S386" i="4" s="1"/>
  <c r="AR139" i="4"/>
  <c r="AR386" i="4" s="1"/>
  <c r="DY139" i="4"/>
  <c r="AO139" i="4"/>
  <c r="BN139" i="4"/>
  <c r="AH139" i="4"/>
  <c r="AH386" i="4" s="1"/>
  <c r="BK139" i="4"/>
  <c r="BK386" i="4" s="1"/>
  <c r="AE139" i="4"/>
  <c r="AE386" i="4" s="1"/>
  <c r="BD139" i="4"/>
  <c r="BD386" i="4" s="1"/>
  <c r="X139" i="4"/>
  <c r="BA139" i="4"/>
  <c r="BA386" i="4" s="1"/>
  <c r="U139" i="4"/>
  <c r="U386" i="4" s="1"/>
  <c r="AT139" i="4"/>
  <c r="AT386" i="4" s="1"/>
  <c r="EA139" i="4"/>
  <c r="AQ139" i="4"/>
  <c r="AQ386" i="4" s="1"/>
  <c r="DT139" i="4"/>
  <c r="DW140" i="4"/>
  <c r="DV140" i="4"/>
  <c r="B140" i="4"/>
  <c r="BM141" i="4"/>
  <c r="BM388" i="4" s="1"/>
  <c r="AW141" i="4"/>
  <c r="CU141" i="4" s="1"/>
  <c r="CU140" i="4" s="1"/>
  <c r="AG141" i="4"/>
  <c r="AG388" i="4" s="1"/>
  <c r="EE141" i="4"/>
  <c r="BF141" i="4"/>
  <c r="DD141" i="4" s="1"/>
  <c r="DD140" i="4" s="1"/>
  <c r="AP141" i="4"/>
  <c r="AP388" i="4" s="1"/>
  <c r="Z141" i="4"/>
  <c r="Z388" i="4" s="1"/>
  <c r="DS141" i="4"/>
  <c r="BC141" i="4"/>
  <c r="BC388" i="4" s="1"/>
  <c r="AM141" i="4"/>
  <c r="AM388" i="4" s="1"/>
  <c r="W141" i="4"/>
  <c r="W388" i="4" s="1"/>
  <c r="BL141" i="4"/>
  <c r="BL388" i="4" s="1"/>
  <c r="AV141" i="4"/>
  <c r="CT141" i="4" s="1"/>
  <c r="CT140" i="4" s="1"/>
  <c r="AF141" i="4"/>
  <c r="AF388" i="4" s="1"/>
  <c r="EC141" i="4"/>
  <c r="BI141" i="4"/>
  <c r="BI388" i="4" s="1"/>
  <c r="AS141" i="4"/>
  <c r="AS388" i="4" s="1"/>
  <c r="AC141" i="4"/>
  <c r="AC388" i="4" s="1"/>
  <c r="DZ141" i="4"/>
  <c r="BB141" i="4"/>
  <c r="BB388" i="4" s="1"/>
  <c r="AL141" i="4"/>
  <c r="CJ141" i="4" s="1"/>
  <c r="CJ140" i="4" s="1"/>
  <c r="V141" i="4"/>
  <c r="V388" i="4" s="1"/>
  <c r="BO141" i="4"/>
  <c r="BO388" i="4" s="1"/>
  <c r="AY141" i="4"/>
  <c r="AY388" i="4" s="1"/>
  <c r="AI141" i="4"/>
  <c r="AI388" i="4" s="1"/>
  <c r="S141" i="4"/>
  <c r="S388" i="4" s="1"/>
  <c r="BH141" i="4"/>
  <c r="BH388" i="4" s="1"/>
  <c r="AR141" i="4"/>
  <c r="CP141" i="4" s="1"/>
  <c r="CP140" i="4" s="1"/>
  <c r="AB141" i="4"/>
  <c r="AB388" i="4" s="1"/>
  <c r="DY141" i="4"/>
  <c r="BE141" i="4"/>
  <c r="BE388" i="4" s="1"/>
  <c r="AO141" i="4"/>
  <c r="AO388" i="4" s="1"/>
  <c r="Y141" i="4"/>
  <c r="Y388" i="4" s="1"/>
  <c r="BN141" i="4"/>
  <c r="BN388" i="4" s="1"/>
  <c r="AX141" i="4"/>
  <c r="AX388" i="4" s="1"/>
  <c r="AH141" i="4"/>
  <c r="AH388" i="4" s="1"/>
  <c r="EF141" i="4"/>
  <c r="BK141" i="4"/>
  <c r="BK388" i="4" s="1"/>
  <c r="AU141" i="4"/>
  <c r="AU388" i="4" s="1"/>
  <c r="AE141" i="4"/>
  <c r="AE388" i="4" s="1"/>
  <c r="EB141" i="4"/>
  <c r="BD141" i="4"/>
  <c r="BD388" i="4" s="1"/>
  <c r="AN141" i="4"/>
  <c r="AN388" i="4" s="1"/>
  <c r="X141" i="4"/>
  <c r="X388" i="4" s="1"/>
  <c r="DO141" i="4"/>
  <c r="BA141" i="4"/>
  <c r="BA388" i="4" s="1"/>
  <c r="AK141" i="4"/>
  <c r="AK388" i="4" s="1"/>
  <c r="U141" i="4"/>
  <c r="BS141" i="4" s="1"/>
  <c r="BS140" i="4" s="1"/>
  <c r="BJ141" i="4"/>
  <c r="BJ388" i="4" s="1"/>
  <c r="AT141" i="4"/>
  <c r="AT388" i="4" s="1"/>
  <c r="AD141" i="4"/>
  <c r="AD388" i="4" s="1"/>
  <c r="EA141" i="4"/>
  <c r="BG141" i="4"/>
  <c r="BG388" i="4" s="1"/>
  <c r="AQ141" i="4"/>
  <c r="AQ388" i="4" s="1"/>
  <c r="AA141" i="4"/>
  <c r="AA388" i="4" s="1"/>
  <c r="DT141" i="4"/>
  <c r="AZ141" i="4"/>
  <c r="CX141" i="4" s="1"/>
  <c r="CX140" i="4" s="1"/>
  <c r="AJ141" i="4"/>
  <c r="AJ388" i="4" s="1"/>
  <c r="T141" i="4"/>
  <c r="T388" i="4" s="1"/>
  <c r="DW143" i="4"/>
  <c r="DV143" i="4"/>
  <c r="B143" i="4"/>
  <c r="DV144" i="4"/>
  <c r="DW145" i="4"/>
  <c r="DV145" i="4"/>
  <c r="B145" i="4"/>
  <c r="DV146" i="4"/>
  <c r="DW147" i="4"/>
  <c r="DV147" i="4"/>
  <c r="BQ147" i="4"/>
  <c r="BQ146" i="4" s="1"/>
  <c r="BQ145" i="4" s="1"/>
  <c r="BQ144" i="4" s="1"/>
  <c r="BQ143" i="4" s="1"/>
  <c r="B147" i="4"/>
  <c r="B148" i="4"/>
  <c r="DW149" i="4"/>
  <c r="DV149" i="4"/>
  <c r="B149" i="4"/>
  <c r="DV150" i="4"/>
  <c r="DW150" i="4"/>
  <c r="B150" i="4"/>
  <c r="BJ151" i="4"/>
  <c r="AT151" i="4"/>
  <c r="AD151" i="4"/>
  <c r="AD398" i="4" s="1"/>
  <c r="DZ151" i="4"/>
  <c r="BE151" i="4"/>
  <c r="BE398" i="4" s="1"/>
  <c r="AO151" i="4"/>
  <c r="AO398" i="4" s="1"/>
  <c r="Y151" i="4"/>
  <c r="Y398" i="4" s="1"/>
  <c r="DS151" i="4"/>
  <c r="AZ151" i="4"/>
  <c r="AZ398" i="4" s="1"/>
  <c r="AJ151" i="4"/>
  <c r="AJ398" i="4" s="1"/>
  <c r="T151" i="4"/>
  <c r="T398" i="4" s="1"/>
  <c r="BK151" i="4"/>
  <c r="BK398" i="4" s="1"/>
  <c r="AU151" i="4"/>
  <c r="AU398" i="4" s="1"/>
  <c r="AE151" i="4"/>
  <c r="AE398" i="4" s="1"/>
  <c r="EC151" i="4"/>
  <c r="BF151" i="4"/>
  <c r="BF398" i="4" s="1"/>
  <c r="AP151" i="4"/>
  <c r="AP398" i="4" s="1"/>
  <c r="Z151" i="4"/>
  <c r="Z398" i="4" s="1"/>
  <c r="DO151" i="4"/>
  <c r="BA151" i="4"/>
  <c r="AK151" i="4"/>
  <c r="AK398" i="4" s="1"/>
  <c r="U151" i="4"/>
  <c r="U398" i="4" s="1"/>
  <c r="BL151" i="4"/>
  <c r="BL398" i="4" s="1"/>
  <c r="AV151" i="4"/>
  <c r="AV398" i="4" s="1"/>
  <c r="AF151" i="4"/>
  <c r="AF398" i="4" s="1"/>
  <c r="EB151" i="4"/>
  <c r="BG151" i="4"/>
  <c r="BG398" i="4" s="1"/>
  <c r="AQ151" i="4"/>
  <c r="AQ398" i="4" s="1"/>
  <c r="AA151" i="4"/>
  <c r="AA397" i="4" s="1"/>
  <c r="DY151" i="4"/>
  <c r="BB151" i="4"/>
  <c r="AL151" i="4"/>
  <c r="AL398" i="4" s="1"/>
  <c r="V151" i="4"/>
  <c r="BM151" i="4"/>
  <c r="BM398" i="4" s="1"/>
  <c r="AW151" i="4"/>
  <c r="AW398" i="4" s="1"/>
  <c r="AG151" i="4"/>
  <c r="AG398" i="4" s="1"/>
  <c r="EF151" i="4"/>
  <c r="BH151" i="4"/>
  <c r="BH398" i="4" s="1"/>
  <c r="AR151" i="4"/>
  <c r="AR398" i="4" s="1"/>
  <c r="AB151" i="4"/>
  <c r="AB398" i="4" s="1"/>
  <c r="DT151" i="4"/>
  <c r="BC151" i="4"/>
  <c r="BC398" i="4" s="1"/>
  <c r="AM151" i="4"/>
  <c r="AM398" i="4" s="1"/>
  <c r="W151" i="4"/>
  <c r="W398" i="4" s="1"/>
  <c r="BN151" i="4"/>
  <c r="BN398" i="4" s="1"/>
  <c r="AX151" i="4"/>
  <c r="AX398" i="4" s="1"/>
  <c r="AH151" i="4"/>
  <c r="AH398" i="4" s="1"/>
  <c r="EE151" i="4"/>
  <c r="BI151" i="4"/>
  <c r="BI398" i="4" s="1"/>
  <c r="AS151" i="4"/>
  <c r="AS398" i="4" s="1"/>
  <c r="AC151" i="4"/>
  <c r="AC398" i="4" s="1"/>
  <c r="EA151" i="4"/>
  <c r="BD151" i="4"/>
  <c r="AN151" i="4"/>
  <c r="AN398" i="4" s="1"/>
  <c r="X151" i="4"/>
  <c r="X398" i="4" s="1"/>
  <c r="BO151" i="4"/>
  <c r="BO398" i="4" s="1"/>
  <c r="AY151" i="4"/>
  <c r="AY398" i="4" s="1"/>
  <c r="AI151" i="4"/>
  <c r="AI398" i="4" s="1"/>
  <c r="S151" i="4"/>
  <c r="S398" i="4" s="1"/>
  <c r="S152" i="4"/>
  <c r="S399" i="4" s="1"/>
  <c r="AY152" i="4"/>
  <c r="AY399" i="4" s="1"/>
  <c r="X152" i="4"/>
  <c r="X399" i="4" s="1"/>
  <c r="BD152" i="4"/>
  <c r="BD399" i="4" s="1"/>
  <c r="AC152" i="4"/>
  <c r="AC399" i="4" s="1"/>
  <c r="BI152" i="4"/>
  <c r="AH152" i="4"/>
  <c r="AH399" i="4" s="1"/>
  <c r="BN152" i="4"/>
  <c r="BN399" i="4" s="1"/>
  <c r="AM152" i="4"/>
  <c r="AM399" i="4" s="1"/>
  <c r="DT152" i="4"/>
  <c r="AR152" i="4"/>
  <c r="AR399" i="4" s="1"/>
  <c r="EF152" i="4"/>
  <c r="AW152" i="4"/>
  <c r="AW399" i="4" s="1"/>
  <c r="V152" i="4"/>
  <c r="V399" i="4" s="1"/>
  <c r="BB152" i="4"/>
  <c r="BB399" i="4" s="1"/>
  <c r="AA152" i="4"/>
  <c r="BG152" i="4"/>
  <c r="BG399" i="4" s="1"/>
  <c r="AF152" i="4"/>
  <c r="AF399" i="4" s="1"/>
  <c r="BL152" i="4"/>
  <c r="BL399" i="4" s="1"/>
  <c r="AK152" i="4"/>
  <c r="AK399" i="4" s="1"/>
  <c r="DO152" i="4"/>
  <c r="DN152" i="4" s="1"/>
  <c r="AP152" i="4"/>
  <c r="AP399" i="4" s="1"/>
  <c r="EC152" i="4"/>
  <c r="AU152" i="4"/>
  <c r="AU399" i="4" s="1"/>
  <c r="T152" i="4"/>
  <c r="T399" i="4" s="1"/>
  <c r="AZ152" i="4"/>
  <c r="AZ399" i="4" s="1"/>
  <c r="Y152" i="4"/>
  <c r="Y399" i="4" s="1"/>
  <c r="BE152" i="4"/>
  <c r="AD152" i="4"/>
  <c r="BJ152" i="4"/>
  <c r="BJ399" i="4" s="1"/>
  <c r="AI152" i="4"/>
  <c r="AI399" i="4" s="1"/>
  <c r="BO152" i="4"/>
  <c r="BO399" i="4" s="1"/>
  <c r="AN152" i="4"/>
  <c r="AN399" i="4" s="1"/>
  <c r="EA152" i="4"/>
  <c r="AS152" i="4"/>
  <c r="AS399" i="4" s="1"/>
  <c r="AX152" i="4"/>
  <c r="AX399" i="4" s="1"/>
  <c r="W152" i="4"/>
  <c r="W399" i="4" s="1"/>
  <c r="BC152" i="4"/>
  <c r="BC399" i="4" s="1"/>
  <c r="AB152" i="4"/>
  <c r="AB399" i="4" s="1"/>
  <c r="BH152" i="4"/>
  <c r="BH399" i="4" s="1"/>
  <c r="AG152" i="4"/>
  <c r="AG399" i="4" s="1"/>
  <c r="BM152" i="4"/>
  <c r="AL152" i="4"/>
  <c r="DY152" i="4"/>
  <c r="AQ152" i="4"/>
  <c r="AQ399" i="4" s="1"/>
  <c r="EB152" i="4"/>
  <c r="AV152" i="4"/>
  <c r="AV399" i="4" s="1"/>
  <c r="U152" i="4"/>
  <c r="U399" i="4" s="1"/>
  <c r="BA152" i="4"/>
  <c r="BA399" i="4" s="1"/>
  <c r="Z152" i="4"/>
  <c r="BF152" i="4"/>
  <c r="BF399" i="4" s="1"/>
  <c r="AE152" i="4"/>
  <c r="AE399" i="4" s="1"/>
  <c r="BK152" i="4"/>
  <c r="BK399" i="4" s="1"/>
  <c r="AJ152" i="4"/>
  <c r="AJ399" i="4" s="1"/>
  <c r="DS152" i="4"/>
  <c r="AO152" i="4"/>
  <c r="AO399" i="4" s="1"/>
  <c r="DZ152" i="4"/>
  <c r="I153" i="4"/>
  <c r="Q153" i="4" s="1"/>
  <c r="O153" i="4"/>
  <c r="I154" i="4"/>
  <c r="Q154" i="4" s="1"/>
  <c r="O154" i="4"/>
  <c r="I155" i="4"/>
  <c r="Q155" i="4" s="1"/>
  <c r="O155" i="4"/>
  <c r="I156" i="4"/>
  <c r="Q156" i="4" s="1"/>
  <c r="O156" i="4"/>
  <c r="I157" i="4"/>
  <c r="Q157" i="4" s="1"/>
  <c r="O157" i="4"/>
  <c r="I158" i="4"/>
  <c r="Q158" i="4" s="1"/>
  <c r="O158" i="4"/>
  <c r="I159" i="4"/>
  <c r="Q159" i="4" s="1"/>
  <c r="O159" i="4"/>
  <c r="AD1" i="6"/>
  <c r="I160" i="4"/>
  <c r="Q160" i="4" s="1"/>
  <c r="AC1" i="6"/>
  <c r="AG1" i="6"/>
  <c r="AE1" i="6"/>
  <c r="I161" i="4"/>
  <c r="Q161" i="4" s="1"/>
  <c r="O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I186" i="4"/>
  <c r="Q186" i="4" s="1"/>
  <c r="O186" i="4"/>
  <c r="I187" i="4"/>
  <c r="Q187" i="4" s="1"/>
  <c r="O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O200" i="4" s="1"/>
  <c r="N200" i="4"/>
  <c r="H201" i="4"/>
  <c r="H202" i="4"/>
  <c r="H203" i="4"/>
  <c r="O203" i="4" s="1"/>
  <c r="N203" i="4"/>
  <c r="H204" i="4"/>
  <c r="I205" i="4"/>
  <c r="Q205" i="4" s="1"/>
  <c r="H206" i="4"/>
  <c r="O206" i="4" s="1"/>
  <c r="N206" i="4"/>
  <c r="H207" i="4"/>
  <c r="H208" i="4"/>
  <c r="I209" i="4"/>
  <c r="Q209" i="4" s="1"/>
  <c r="H210" i="4"/>
  <c r="H211" i="4"/>
  <c r="O211" i="4" s="1"/>
  <c r="H212" i="4"/>
  <c r="H213" i="4"/>
  <c r="H214" i="4"/>
  <c r="H215" i="4"/>
  <c r="H216" i="4"/>
  <c r="H217" i="4"/>
  <c r="H218" i="4"/>
  <c r="O218" i="4" s="1"/>
  <c r="H219" i="4"/>
  <c r="H220" i="4"/>
  <c r="H221" i="4"/>
  <c r="H222" i="4"/>
  <c r="O222" i="4" s="1"/>
  <c r="H223" i="4"/>
  <c r="H224" i="4"/>
  <c r="H225" i="4"/>
  <c r="O225" i="4" s="1"/>
  <c r="H226" i="4"/>
  <c r="H227" i="4"/>
  <c r="O227" i="4" s="1"/>
  <c r="H228" i="4"/>
  <c r="H229" i="4"/>
  <c r="O229" i="4" s="1"/>
  <c r="H230" i="4"/>
  <c r="H231" i="4"/>
  <c r="O231" i="4" s="1"/>
  <c r="N231" i="4"/>
  <c r="H232" i="4"/>
  <c r="O232" i="4" s="1"/>
  <c r="H233" i="4"/>
  <c r="O233" i="4" s="1"/>
  <c r="N233" i="4"/>
  <c r="H234" i="4"/>
  <c r="H235" i="4"/>
  <c r="H236" i="4"/>
  <c r="DP150" i="4" l="1"/>
  <c r="DQ150" i="4" s="1"/>
  <c r="DN151" i="4"/>
  <c r="DP141" i="4"/>
  <c r="DQ141" i="4" s="1"/>
  <c r="DN141" i="4"/>
  <c r="DP133" i="4"/>
  <c r="DQ133" i="4" s="1"/>
  <c r="DN133" i="4"/>
  <c r="CX144" i="4"/>
  <c r="CX143" i="4" s="1"/>
  <c r="DL144" i="4"/>
  <c r="DP139" i="4"/>
  <c r="DQ139" i="4" s="1"/>
  <c r="DN139" i="4"/>
  <c r="DP135" i="4"/>
  <c r="DQ135" i="4" s="1"/>
  <c r="DN135" i="4"/>
  <c r="DP148" i="4"/>
  <c r="DQ148" i="4" s="1"/>
  <c r="DN148" i="4"/>
  <c r="DC148" i="4"/>
  <c r="DC147" i="4" s="1"/>
  <c r="CJ152" i="4"/>
  <c r="CB152" i="4"/>
  <c r="CY151" i="4"/>
  <c r="CY150" i="4" s="1"/>
  <c r="CY149" i="4" s="1"/>
  <c r="CY148" i="4" s="1"/>
  <c r="CY147" i="4" s="1"/>
  <c r="CY146" i="4" s="1"/>
  <c r="CY145" i="4" s="1"/>
  <c r="CY144" i="4" s="1"/>
  <c r="CY143" i="4" s="1"/>
  <c r="BA398" i="4"/>
  <c r="CR151" i="4"/>
  <c r="AT398" i="4"/>
  <c r="DL139" i="4"/>
  <c r="DL138" i="4" s="1"/>
  <c r="BN386" i="4"/>
  <c r="CD139" i="4"/>
  <c r="CD138" i="4" s="1"/>
  <c r="CD137" i="4" s="1"/>
  <c r="CD136" i="4" s="1"/>
  <c r="CD135" i="4" s="1"/>
  <c r="CD134" i="4" s="1"/>
  <c r="CD133" i="4" s="1"/>
  <c r="CD132" i="4" s="1"/>
  <c r="CD131" i="4" s="1"/>
  <c r="CD130" i="4" s="1"/>
  <c r="CD129" i="4" s="1"/>
  <c r="CD128" i="4" s="1"/>
  <c r="CD127" i="4" s="1"/>
  <c r="AF386" i="4"/>
  <c r="BW139" i="4"/>
  <c r="BW138" i="4" s="1"/>
  <c r="Y386" i="4"/>
  <c r="CJ139" i="4"/>
  <c r="CJ138" i="4" s="1"/>
  <c r="AL386" i="4"/>
  <c r="CX137" i="4"/>
  <c r="CX136" i="4" s="1"/>
  <c r="CX135" i="4" s="1"/>
  <c r="CX134" i="4" s="1"/>
  <c r="CX133" i="4" s="1"/>
  <c r="CX132" i="4" s="1"/>
  <c r="CX131" i="4" s="1"/>
  <c r="CX130" i="4" s="1"/>
  <c r="CX129" i="4" s="1"/>
  <c r="CX128" i="4" s="1"/>
  <c r="CX127" i="4" s="1"/>
  <c r="CX126" i="4" s="1"/>
  <c r="CX125" i="4" s="1"/>
  <c r="AZ384" i="4"/>
  <c r="CM137" i="4"/>
  <c r="CM136" i="4" s="1"/>
  <c r="AO384" i="4"/>
  <c r="BT137" i="4"/>
  <c r="V384" i="4"/>
  <c r="DM137" i="4"/>
  <c r="DM136" i="4" s="1"/>
  <c r="BO384" i="4"/>
  <c r="DC137" i="4"/>
  <c r="DC136" i="4" s="1"/>
  <c r="DC135" i="4" s="1"/>
  <c r="DC134" i="4" s="1"/>
  <c r="DC133" i="4" s="1"/>
  <c r="BE384" i="4"/>
  <c r="CP135" i="4"/>
  <c r="CP134" i="4" s="1"/>
  <c r="AR382" i="4"/>
  <c r="CW135" i="4"/>
  <c r="CW134" i="4" s="1"/>
  <c r="CW133" i="4" s="1"/>
  <c r="AY382" i="4"/>
  <c r="CM135" i="4"/>
  <c r="CM134" i="4" s="1"/>
  <c r="CM133" i="4" s="1"/>
  <c r="CM132" i="4" s="1"/>
  <c r="AO382" i="4"/>
  <c r="DK135" i="4"/>
  <c r="DK134" i="4" s="1"/>
  <c r="BM382" i="4"/>
  <c r="CV135" i="4"/>
  <c r="CV134" i="4" s="1"/>
  <c r="AX382" i="4"/>
  <c r="CB133" i="4"/>
  <c r="AD380" i="4"/>
  <c r="CI133" i="4"/>
  <c r="CI132" i="4" s="1"/>
  <c r="CI131" i="4" s="1"/>
  <c r="AK380" i="4"/>
  <c r="CV133" i="4"/>
  <c r="CV132" i="4" s="1"/>
  <c r="CV131" i="4" s="1"/>
  <c r="CV130" i="4" s="1"/>
  <c r="CV129" i="4" s="1"/>
  <c r="CV128" i="4" s="1"/>
  <c r="CV127" i="4" s="1"/>
  <c r="CV126" i="4" s="1"/>
  <c r="CV125" i="4" s="1"/>
  <c r="CV124" i="4" s="1"/>
  <c r="AX380" i="4"/>
  <c r="BW133" i="4"/>
  <c r="BW132" i="4" s="1"/>
  <c r="BW131" i="4" s="1"/>
  <c r="Y380" i="4"/>
  <c r="CJ133" i="4"/>
  <c r="CJ132" i="4" s="1"/>
  <c r="CJ131" i="4" s="1"/>
  <c r="AL380" i="4"/>
  <c r="CT133" i="4"/>
  <c r="CT132" i="4" s="1"/>
  <c r="CT131" i="4" s="1"/>
  <c r="CT130" i="4" s="1"/>
  <c r="CT129" i="4" s="1"/>
  <c r="AV380" i="4"/>
  <c r="DD133" i="4"/>
  <c r="DD132" i="4" s="1"/>
  <c r="DD131" i="4" s="1"/>
  <c r="DD130" i="4" s="1"/>
  <c r="DD129" i="4" s="1"/>
  <c r="DD128" i="4" s="1"/>
  <c r="DD127" i="4" s="1"/>
  <c r="DD126" i="4" s="1"/>
  <c r="DD125" i="4" s="1"/>
  <c r="BF380" i="4"/>
  <c r="CE133" i="4"/>
  <c r="CE132" i="4" s="1"/>
  <c r="AG380" i="4"/>
  <c r="DK133" i="4"/>
  <c r="DK132" i="4" s="1"/>
  <c r="DK131" i="4" s="1"/>
  <c r="DK130" i="4" s="1"/>
  <c r="BM380" i="4"/>
  <c r="CT144" i="4"/>
  <c r="CT143" i="4" s="1"/>
  <c r="AV391" i="4"/>
  <c r="CP138" i="4"/>
  <c r="CP137" i="4" s="1"/>
  <c r="AR385" i="4"/>
  <c r="BM383" i="4"/>
  <c r="AB383" i="4"/>
  <c r="AN379" i="4"/>
  <c r="AD379" i="4"/>
  <c r="AD381" i="4"/>
  <c r="Y381" i="4"/>
  <c r="AL381" i="4"/>
  <c r="AV381" i="4"/>
  <c r="AW381" i="4"/>
  <c r="AU385" i="4"/>
  <c r="AA387" i="4"/>
  <c r="AK387" i="4"/>
  <c r="Y387" i="4"/>
  <c r="Z387" i="4"/>
  <c r="BN390" i="4"/>
  <c r="BB383" i="4"/>
  <c r="AP383" i="4"/>
  <c r="AY379" i="4"/>
  <c r="BE385" i="4"/>
  <c r="X387" i="4"/>
  <c r="BN387" i="4"/>
  <c r="AF387" i="4"/>
  <c r="AG397" i="4"/>
  <c r="BE397" i="4"/>
  <c r="AY397" i="4"/>
  <c r="BX152" i="4"/>
  <c r="BX151" i="4" s="1"/>
  <c r="DK152" i="4"/>
  <c r="DK151" i="4" s="1"/>
  <c r="DK150" i="4" s="1"/>
  <c r="DK149" i="4" s="1"/>
  <c r="DK148" i="4" s="1"/>
  <c r="DK147" i="4" s="1"/>
  <c r="DK146" i="4" s="1"/>
  <c r="DK145" i="4" s="1"/>
  <c r="DK144" i="4" s="1"/>
  <c r="DK143" i="4" s="1"/>
  <c r="DK142" i="4" s="1"/>
  <c r="DK141" i="4" s="1"/>
  <c r="DK140" i="4" s="1"/>
  <c r="DK139" i="4" s="1"/>
  <c r="DK138" i="4" s="1"/>
  <c r="DK137" i="4" s="1"/>
  <c r="DC152" i="4"/>
  <c r="DC151" i="4" s="1"/>
  <c r="BY152" i="4"/>
  <c r="DG152" i="4"/>
  <c r="DB151" i="4"/>
  <c r="DB150" i="4" s="1"/>
  <c r="DB149" i="4" s="1"/>
  <c r="BD398" i="4"/>
  <c r="BT151" i="4"/>
  <c r="BT150" i="4" s="1"/>
  <c r="BT149" i="4" s="1"/>
  <c r="BT148" i="4" s="1"/>
  <c r="BT147" i="4" s="1"/>
  <c r="BT146" i="4" s="1"/>
  <c r="V398" i="4"/>
  <c r="CZ151" i="4"/>
  <c r="BB398" i="4"/>
  <c r="BY151" i="4"/>
  <c r="AA398" i="4"/>
  <c r="DH151" i="4"/>
  <c r="DH150" i="4" s="1"/>
  <c r="DH149" i="4" s="1"/>
  <c r="DH148" i="4" s="1"/>
  <c r="DH147" i="4" s="1"/>
  <c r="DH146" i="4" s="1"/>
  <c r="DH145" i="4" s="1"/>
  <c r="DH144" i="4" s="1"/>
  <c r="DH143" i="4" s="1"/>
  <c r="DH142" i="4" s="1"/>
  <c r="DH141" i="4" s="1"/>
  <c r="DH140" i="4" s="1"/>
  <c r="DH139" i="4" s="1"/>
  <c r="DH138" i="4" s="1"/>
  <c r="DH137" i="4" s="1"/>
  <c r="DH136" i="4" s="1"/>
  <c r="DH135" i="4" s="1"/>
  <c r="DH134" i="4" s="1"/>
  <c r="DH133" i="4" s="1"/>
  <c r="DH132" i="4" s="1"/>
  <c r="BJ398" i="4"/>
  <c r="BV139" i="4"/>
  <c r="BV138" i="4" s="1"/>
  <c r="BV137" i="4" s="1"/>
  <c r="BV136" i="4" s="1"/>
  <c r="BV135" i="4" s="1"/>
  <c r="BV134" i="4" s="1"/>
  <c r="BV133" i="4" s="1"/>
  <c r="BV132" i="4" s="1"/>
  <c r="BV131" i="4" s="1"/>
  <c r="BV130" i="4" s="1"/>
  <c r="BV129" i="4" s="1"/>
  <c r="X386" i="4"/>
  <c r="CM139" i="4"/>
  <c r="CM138" i="4" s="1"/>
  <c r="AO386" i="4"/>
  <c r="DJ139" i="4"/>
  <c r="DJ138" i="4" s="1"/>
  <c r="BL386" i="4"/>
  <c r="BY139" i="4"/>
  <c r="BY138" i="4" s="1"/>
  <c r="BY137" i="4" s="1"/>
  <c r="BY136" i="4" s="1"/>
  <c r="BY135" i="4" s="1"/>
  <c r="BY134" i="4" s="1"/>
  <c r="BY133" i="4" s="1"/>
  <c r="BY132" i="4" s="1"/>
  <c r="BY131" i="4" s="1"/>
  <c r="BY130" i="4" s="1"/>
  <c r="BY129" i="4" s="1"/>
  <c r="BY128" i="4" s="1"/>
  <c r="BY127" i="4" s="1"/>
  <c r="BY126" i="4" s="1"/>
  <c r="BY125" i="4" s="1"/>
  <c r="BY124" i="4" s="1"/>
  <c r="BY123" i="4" s="1"/>
  <c r="BY122" i="4" s="1"/>
  <c r="BY121" i="4" s="1"/>
  <c r="BY120" i="4" s="1"/>
  <c r="BY119" i="4" s="1"/>
  <c r="BY118" i="4" s="1"/>
  <c r="BY117" i="4" s="1"/>
  <c r="BY116" i="4" s="1"/>
  <c r="AA386" i="4"/>
  <c r="CI139" i="4"/>
  <c r="CI138" i="4" s="1"/>
  <c r="CI137" i="4" s="1"/>
  <c r="CI136" i="4" s="1"/>
  <c r="AK386" i="4"/>
  <c r="DF139" i="4"/>
  <c r="BH386" i="4"/>
  <c r="DM139" i="4"/>
  <c r="BO386" i="4"/>
  <c r="BX139" i="4"/>
  <c r="BX138" i="4" s="1"/>
  <c r="BX137" i="4" s="1"/>
  <c r="BX136" i="4" s="1"/>
  <c r="BX135" i="4" s="1"/>
  <c r="BX134" i="4" s="1"/>
  <c r="BX133" i="4" s="1"/>
  <c r="Z386" i="4"/>
  <c r="DL137" i="4"/>
  <c r="DL136" i="4" s="1"/>
  <c r="DL135" i="4" s="1"/>
  <c r="DL134" i="4" s="1"/>
  <c r="DL133" i="4" s="1"/>
  <c r="DL132" i="4" s="1"/>
  <c r="DL131" i="4" s="1"/>
  <c r="DL130" i="4" s="1"/>
  <c r="DL129" i="4" s="1"/>
  <c r="DL128" i="4" s="1"/>
  <c r="DL127" i="4" s="1"/>
  <c r="DL126" i="4" s="1"/>
  <c r="DL125" i="4" s="1"/>
  <c r="DL124" i="4" s="1"/>
  <c r="DL123" i="4" s="1"/>
  <c r="DL122" i="4" s="1"/>
  <c r="DL121" i="4" s="1"/>
  <c r="DL120" i="4" s="1"/>
  <c r="DL119" i="4" s="1"/>
  <c r="DL118" i="4" s="1"/>
  <c r="DL117" i="4" s="1"/>
  <c r="DL116" i="4" s="1"/>
  <c r="DL115" i="4" s="1"/>
  <c r="DL114" i="4" s="1"/>
  <c r="DL113" i="4" s="1"/>
  <c r="DL112" i="4" s="1"/>
  <c r="DL111" i="4" s="1"/>
  <c r="DL110" i="4" s="1"/>
  <c r="DL109" i="4" s="1"/>
  <c r="BN384" i="4"/>
  <c r="DF137" i="4"/>
  <c r="DF136" i="4" s="1"/>
  <c r="DF135" i="4" s="1"/>
  <c r="DF134" i="4" s="1"/>
  <c r="DF133" i="4" s="1"/>
  <c r="DF132" i="4" s="1"/>
  <c r="BH384" i="4"/>
  <c r="DJ137" i="4"/>
  <c r="DJ136" i="4" s="1"/>
  <c r="DJ135" i="4" s="1"/>
  <c r="DJ134" i="4" s="1"/>
  <c r="DJ133" i="4" s="1"/>
  <c r="DJ132" i="4" s="1"/>
  <c r="DJ131" i="4" s="1"/>
  <c r="DJ130" i="4" s="1"/>
  <c r="DJ129" i="4" s="1"/>
  <c r="DJ128" i="4" s="1"/>
  <c r="BL384" i="4"/>
  <c r="CS137" i="4"/>
  <c r="CS136" i="4" s="1"/>
  <c r="CS135" i="4" s="1"/>
  <c r="CS134" i="4" s="1"/>
  <c r="CS133" i="4" s="1"/>
  <c r="CS132" i="4" s="1"/>
  <c r="CS131" i="4" s="1"/>
  <c r="AU384" i="4"/>
  <c r="AD384" i="4"/>
  <c r="DD137" i="4"/>
  <c r="DD136" i="4" s="1"/>
  <c r="BF384" i="4"/>
  <c r="BZ135" i="4"/>
  <c r="BZ134" i="4" s="1"/>
  <c r="AB382" i="4"/>
  <c r="CG135" i="4"/>
  <c r="CG134" i="4" s="1"/>
  <c r="CG133" i="4" s="1"/>
  <c r="CG132" i="4" s="1"/>
  <c r="CG131" i="4" s="1"/>
  <c r="CG130" i="4" s="1"/>
  <c r="CG129" i="4" s="1"/>
  <c r="CG128" i="4" s="1"/>
  <c r="CG127" i="4" s="1"/>
  <c r="CG126" i="4" s="1"/>
  <c r="CG125" i="4" s="1"/>
  <c r="CG124" i="4" s="1"/>
  <c r="CG123" i="4" s="1"/>
  <c r="CG122" i="4" s="1"/>
  <c r="CG121" i="4" s="1"/>
  <c r="CG120" i="4" s="1"/>
  <c r="CG119" i="4" s="1"/>
  <c r="CG118" i="4" s="1"/>
  <c r="CG117" i="4" s="1"/>
  <c r="CG116" i="4" s="1"/>
  <c r="CG115" i="4" s="1"/>
  <c r="CG114" i="4" s="1"/>
  <c r="CG113" i="4" s="1"/>
  <c r="CG112" i="4" s="1"/>
  <c r="CG111" i="4" s="1"/>
  <c r="CG110" i="4" s="1"/>
  <c r="CG109" i="4" s="1"/>
  <c r="AI382" i="4"/>
  <c r="DM135" i="4"/>
  <c r="DM134" i="4" s="1"/>
  <c r="BO382" i="4"/>
  <c r="CZ135" i="4"/>
  <c r="CZ134" i="4" s="1"/>
  <c r="CZ133" i="4" s="1"/>
  <c r="CZ132" i="4" s="1"/>
  <c r="CZ131" i="4" s="1"/>
  <c r="BB382" i="4"/>
  <c r="CI135" i="4"/>
  <c r="CI134" i="4" s="1"/>
  <c r="AK382" i="4"/>
  <c r="CN135" i="4"/>
  <c r="AP382" i="4"/>
  <c r="DG133" i="4"/>
  <c r="DG132" i="4" s="1"/>
  <c r="DG131" i="4" s="1"/>
  <c r="DG130" i="4" s="1"/>
  <c r="BI380" i="4"/>
  <c r="CN133" i="4"/>
  <c r="AP380" i="4"/>
  <c r="CU133" i="4"/>
  <c r="CU132" i="4" s="1"/>
  <c r="CU131" i="4" s="1"/>
  <c r="CU130" i="4" s="1"/>
  <c r="CU129" i="4" s="1"/>
  <c r="CU128" i="4" s="1"/>
  <c r="CU127" i="4" s="1"/>
  <c r="CU126" i="4" s="1"/>
  <c r="CU125" i="4" s="1"/>
  <c r="CU124" i="4" s="1"/>
  <c r="CU123" i="4" s="1"/>
  <c r="CU122" i="4" s="1"/>
  <c r="CU121" i="4" s="1"/>
  <c r="CU120" i="4" s="1"/>
  <c r="AW380" i="4"/>
  <c r="BY146" i="4"/>
  <c r="BY145" i="4" s="1"/>
  <c r="BY144" i="4" s="1"/>
  <c r="BY143" i="4" s="1"/>
  <c r="BY142" i="4" s="1"/>
  <c r="AA393" i="4"/>
  <c r="CV146" i="4"/>
  <c r="CV145" i="4" s="1"/>
  <c r="CV144" i="4" s="1"/>
  <c r="AX393" i="4"/>
  <c r="DF146" i="4"/>
  <c r="DF145" i="4" s="1"/>
  <c r="DF144" i="4" s="1"/>
  <c r="BH393" i="4"/>
  <c r="DM146" i="4"/>
  <c r="DM145" i="4" s="1"/>
  <c r="BO393" i="4"/>
  <c r="CK144" i="4"/>
  <c r="CK143" i="4" s="1"/>
  <c r="AM391" i="4"/>
  <c r="CD144" i="4"/>
  <c r="AF391" i="4"/>
  <c r="CA144" i="4"/>
  <c r="CA143" i="4" s="1"/>
  <c r="AC391" i="4"/>
  <c r="CR144" i="4"/>
  <c r="CR143" i="4" s="1"/>
  <c r="CR142" i="4" s="1"/>
  <c r="CR141" i="4" s="1"/>
  <c r="CR140" i="4" s="1"/>
  <c r="CR139" i="4" s="1"/>
  <c r="CR138" i="4" s="1"/>
  <c r="CR137" i="4" s="1"/>
  <c r="CR136" i="4" s="1"/>
  <c r="CR135" i="4" s="1"/>
  <c r="CR134" i="4" s="1"/>
  <c r="CR133" i="4" s="1"/>
  <c r="CR132" i="4" s="1"/>
  <c r="CR131" i="4" s="1"/>
  <c r="CR130" i="4" s="1"/>
  <c r="AT391" i="4"/>
  <c r="S385" i="4"/>
  <c r="CB138" i="4"/>
  <c r="CB137" i="4" s="1"/>
  <c r="CB136" i="4" s="1"/>
  <c r="CB135" i="4" s="1"/>
  <c r="AD385" i="4"/>
  <c r="BE379" i="4"/>
  <c r="Z379" i="4"/>
  <c r="AE390" i="4"/>
  <c r="AY390" i="4"/>
  <c r="Z397" i="4"/>
  <c r="BB397" i="4"/>
  <c r="AT397" i="4"/>
  <c r="AR383" i="4"/>
  <c r="V383" i="4"/>
  <c r="BA379" i="4"/>
  <c r="BI381" i="4"/>
  <c r="AP381" i="4"/>
  <c r="S384" i="4"/>
  <c r="AZ392" i="4"/>
  <c r="AK392" i="4"/>
  <c r="AV392" i="4"/>
  <c r="CL141" i="4"/>
  <c r="CL140" i="4" s="1"/>
  <c r="CL139" i="4" s="1"/>
  <c r="CL138" i="4" s="1"/>
  <c r="CL137" i="4" s="1"/>
  <c r="CL136" i="4" s="1"/>
  <c r="CL135" i="4" s="1"/>
  <c r="CL134" i="4" s="1"/>
  <c r="CL133" i="4" s="1"/>
  <c r="AL389" i="4"/>
  <c r="AL388" i="4"/>
  <c r="AV389" i="4"/>
  <c r="AV388" i="4"/>
  <c r="BF389" i="4"/>
  <c r="BF388" i="4"/>
  <c r="AX395" i="4"/>
  <c r="AX394" i="4"/>
  <c r="AW388" i="4"/>
  <c r="AW389" i="4"/>
  <c r="AZ389" i="4"/>
  <c r="AZ388" i="4"/>
  <c r="Y394" i="4"/>
  <c r="Y395" i="4"/>
  <c r="AV395" i="4"/>
  <c r="AV394" i="4"/>
  <c r="AR389" i="4"/>
  <c r="AR388" i="4"/>
  <c r="U388" i="4"/>
  <c r="U389" i="4"/>
  <c r="CD142" i="4"/>
  <c r="CD141" i="4" s="1"/>
  <c r="DB142" i="4"/>
  <c r="DB141" i="4" s="1"/>
  <c r="DB140" i="4" s="1"/>
  <c r="DB139" i="4" s="1"/>
  <c r="DB138" i="4" s="1"/>
  <c r="DB137" i="4" s="1"/>
  <c r="DB136" i="4" s="1"/>
  <c r="DB135" i="4" s="1"/>
  <c r="DB134" i="4" s="1"/>
  <c r="DB133" i="4" s="1"/>
  <c r="DB132" i="4" s="1"/>
  <c r="DB131" i="4" s="1"/>
  <c r="DB130" i="4" s="1"/>
  <c r="DB129" i="4" s="1"/>
  <c r="DB128" i="4" s="1"/>
  <c r="DB127" i="4" s="1"/>
  <c r="DB126" i="4" s="1"/>
  <c r="DB125" i="4" s="1"/>
  <c r="BY148" i="4"/>
  <c r="BY147" i="4" s="1"/>
  <c r="DE142" i="4"/>
  <c r="DE141" i="4" s="1"/>
  <c r="DE140" i="4" s="1"/>
  <c r="DE139" i="4" s="1"/>
  <c r="DE138" i="4" s="1"/>
  <c r="DE137" i="4" s="1"/>
  <c r="DE136" i="4" s="1"/>
  <c r="DE135" i="4" s="1"/>
  <c r="DE134" i="4" s="1"/>
  <c r="DE133" i="4" s="1"/>
  <c r="DE132" i="4" s="1"/>
  <c r="DE131" i="4" s="1"/>
  <c r="DE130" i="4" s="1"/>
  <c r="DE129" i="4" s="1"/>
  <c r="DE128" i="4" s="1"/>
  <c r="DE127" i="4" s="1"/>
  <c r="DE126" i="4" s="1"/>
  <c r="DE125" i="4" s="1"/>
  <c r="DE124" i="4" s="1"/>
  <c r="DE123" i="4" s="1"/>
  <c r="DE122" i="4" s="1"/>
  <c r="DE121" i="4" s="1"/>
  <c r="DE120" i="4" s="1"/>
  <c r="DE119" i="4" s="1"/>
  <c r="DE118" i="4" s="1"/>
  <c r="DE117" i="4" s="1"/>
  <c r="DE116" i="4" s="1"/>
  <c r="DE115" i="4" s="1"/>
  <c r="DE114" i="4" s="1"/>
  <c r="DE113" i="4" s="1"/>
  <c r="DE112" i="4" s="1"/>
  <c r="DE111" i="4" s="1"/>
  <c r="DE110" i="4" s="1"/>
  <c r="DE109" i="4" s="1"/>
  <c r="CB148" i="4"/>
  <c r="CB147" i="4" s="1"/>
  <c r="CB146" i="4" s="1"/>
  <c r="CB145" i="4" s="1"/>
  <c r="CB144" i="4" s="1"/>
  <c r="CB143" i="4" s="1"/>
  <c r="CB142" i="4" s="1"/>
  <c r="CB141" i="4" s="1"/>
  <c r="CB140" i="4" s="1"/>
  <c r="CB139" i="4" s="1"/>
  <c r="CL148" i="4"/>
  <c r="CL147" i="4" s="1"/>
  <c r="CV148" i="4"/>
  <c r="CE148" i="4"/>
  <c r="CE147" i="4" s="1"/>
  <c r="CE146" i="4" s="1"/>
  <c r="CE145" i="4" s="1"/>
  <c r="CE144" i="4" s="1"/>
  <c r="CE143" i="4" s="1"/>
  <c r="CE142" i="4" s="1"/>
  <c r="CE141" i="4" s="1"/>
  <c r="CE140" i="4" s="1"/>
  <c r="CE139" i="4" s="1"/>
  <c r="CE138" i="4" s="1"/>
  <c r="CE137" i="4" s="1"/>
  <c r="CE136" i="4" s="1"/>
  <c r="CE135" i="4" s="1"/>
  <c r="CE134" i="4" s="1"/>
  <c r="CU142" i="4"/>
  <c r="BT142" i="4"/>
  <c r="BT141" i="4" s="1"/>
  <c r="BT140" i="4" s="1"/>
  <c r="BT139" i="4" s="1"/>
  <c r="BT138" i="4" s="1"/>
  <c r="BQ142" i="4"/>
  <c r="BQ141" i="4" s="1"/>
  <c r="BQ140" i="4" s="1"/>
  <c r="BQ139" i="4" s="1"/>
  <c r="DL142" i="4"/>
  <c r="DL141" i="4" s="1"/>
  <c r="DA142" i="4"/>
  <c r="DA141" i="4" s="1"/>
  <c r="DA140" i="4" s="1"/>
  <c r="DA139" i="4" s="1"/>
  <c r="DA138" i="4" s="1"/>
  <c r="DA137" i="4" s="1"/>
  <c r="DA136" i="4" s="1"/>
  <c r="DA135" i="4" s="1"/>
  <c r="DA134" i="4" s="1"/>
  <c r="DA133" i="4" s="1"/>
  <c r="DA132" i="4" s="1"/>
  <c r="DA131" i="4" s="1"/>
  <c r="DA130" i="4" s="1"/>
  <c r="DA129" i="4" s="1"/>
  <c r="DA128" i="4" s="1"/>
  <c r="DA127" i="4" s="1"/>
  <c r="DA126" i="4" s="1"/>
  <c r="DA125" i="4" s="1"/>
  <c r="DA124" i="4" s="1"/>
  <c r="DA123" i="4" s="1"/>
  <c r="DA122" i="4" s="1"/>
  <c r="DA121" i="4" s="1"/>
  <c r="DA120" i="4" s="1"/>
  <c r="DA119" i="4" s="1"/>
  <c r="DA118" i="4" s="1"/>
  <c r="DA117" i="4" s="1"/>
  <c r="DA116" i="4" s="1"/>
  <c r="DA115" i="4" s="1"/>
  <c r="CX148" i="4"/>
  <c r="CX147" i="4" s="1"/>
  <c r="CX146" i="4" s="1"/>
  <c r="BZ148" i="4"/>
  <c r="BZ147" i="4" s="1"/>
  <c r="BZ146" i="4" s="1"/>
  <c r="BZ145" i="4" s="1"/>
  <c r="BZ144" i="4" s="1"/>
  <c r="BZ143" i="4" s="1"/>
  <c r="BZ142" i="4" s="1"/>
  <c r="BZ141" i="4" s="1"/>
  <c r="BZ140" i="4" s="1"/>
  <c r="BZ139" i="4" s="1"/>
  <c r="BZ138" i="4" s="1"/>
  <c r="BZ137" i="4" s="1"/>
  <c r="CJ148" i="4"/>
  <c r="CJ147" i="4" s="1"/>
  <c r="CJ146" i="4" s="1"/>
  <c r="CJ145" i="4" s="1"/>
  <c r="CJ144" i="4" s="1"/>
  <c r="CJ143" i="4" s="1"/>
  <c r="CJ142" i="4" s="1"/>
  <c r="CW142" i="4"/>
  <c r="CW141" i="4" s="1"/>
  <c r="CW140" i="4" s="1"/>
  <c r="CW139" i="4" s="1"/>
  <c r="CW138" i="4" s="1"/>
  <c r="CW137" i="4" s="1"/>
  <c r="CW136" i="4" s="1"/>
  <c r="CC142" i="4"/>
  <c r="CC141" i="4" s="1"/>
  <c r="CC140" i="4" s="1"/>
  <c r="CC139" i="4" s="1"/>
  <c r="CC138" i="4" s="1"/>
  <c r="CC137" i="4" s="1"/>
  <c r="CC136" i="4" s="1"/>
  <c r="CC135" i="4" s="1"/>
  <c r="CC134" i="4" s="1"/>
  <c r="CC133" i="4" s="1"/>
  <c r="CC132" i="4" s="1"/>
  <c r="CC131" i="4" s="1"/>
  <c r="CC130" i="4" s="1"/>
  <c r="CC129" i="4" s="1"/>
  <c r="CC128" i="4" s="1"/>
  <c r="CC127" i="4" s="1"/>
  <c r="CC126" i="4" s="1"/>
  <c r="CC125" i="4" s="1"/>
  <c r="CC124" i="4" s="1"/>
  <c r="CC123" i="4" s="1"/>
  <c r="CC122" i="4" s="1"/>
  <c r="BS142" i="4"/>
  <c r="CL146" i="4"/>
  <c r="CL145" i="4" s="1"/>
  <c r="CL144" i="4" s="1"/>
  <c r="CL143" i="4" s="1"/>
  <c r="BW142" i="4"/>
  <c r="BW141" i="4" s="1"/>
  <c r="CT142" i="4"/>
  <c r="DW142" i="4"/>
  <c r="BT135" i="4"/>
  <c r="BT134" i="4" s="1"/>
  <c r="BT133" i="4" s="1"/>
  <c r="BT132" i="4" s="1"/>
  <c r="BT131" i="4" s="1"/>
  <c r="BT130" i="4" s="1"/>
  <c r="BT129" i="4" s="1"/>
  <c r="BT128" i="4" s="1"/>
  <c r="BT127" i="4" s="1"/>
  <c r="DW148" i="4"/>
  <c r="CY142" i="4"/>
  <c r="CY141" i="4" s="1"/>
  <c r="CY140" i="4" s="1"/>
  <c r="CY139" i="4" s="1"/>
  <c r="CY138" i="4" s="1"/>
  <c r="CY137" i="4" s="1"/>
  <c r="CY136" i="4" s="1"/>
  <c r="CY135" i="4" s="1"/>
  <c r="CY134" i="4" s="1"/>
  <c r="CY133" i="4" s="1"/>
  <c r="BX148" i="4"/>
  <c r="BX147" i="4" s="1"/>
  <c r="BX146" i="4" s="1"/>
  <c r="BX145" i="4" s="1"/>
  <c r="BX144" i="4" s="1"/>
  <c r="BX143" i="4" s="1"/>
  <c r="BX142" i="4" s="1"/>
  <c r="BX141" i="4" s="1"/>
  <c r="DW146" i="4"/>
  <c r="B146" i="4"/>
  <c r="CA142" i="4"/>
  <c r="CA141" i="4" s="1"/>
  <c r="CA140" i="4" s="1"/>
  <c r="CA139" i="4" s="1"/>
  <c r="CA138" i="4" s="1"/>
  <c r="CA137" i="4" s="1"/>
  <c r="CA136" i="4" s="1"/>
  <c r="CA135" i="4" s="1"/>
  <c r="CA134" i="4" s="1"/>
  <c r="CA133" i="4" s="1"/>
  <c r="CA132" i="4" s="1"/>
  <c r="CA131" i="4" s="1"/>
  <c r="CA130" i="4" s="1"/>
  <c r="CA129" i="4" s="1"/>
  <c r="CA128" i="4" s="1"/>
  <c r="DW144" i="4"/>
  <c r="B144" i="4"/>
  <c r="B142" i="4"/>
  <c r="DV138" i="4"/>
  <c r="B138" i="4"/>
  <c r="DW138" i="4"/>
  <c r="CZ142" i="4"/>
  <c r="CZ141" i="4" s="1"/>
  <c r="CZ140" i="4" s="1"/>
  <c r="CZ139" i="4" s="1"/>
  <c r="CZ138" i="4" s="1"/>
  <c r="CZ137" i="4" s="1"/>
  <c r="CX142" i="4"/>
  <c r="DJ142" i="4"/>
  <c r="DJ141" i="4" s="1"/>
  <c r="DJ140" i="4" s="1"/>
  <c r="CK142" i="4"/>
  <c r="CK141" i="4" s="1"/>
  <c r="CK140" i="4" s="1"/>
  <c r="CK139" i="4" s="1"/>
  <c r="CK138" i="4" s="1"/>
  <c r="CK137" i="4" s="1"/>
  <c r="CK136" i="4" s="1"/>
  <c r="CK135" i="4" s="1"/>
  <c r="CK134" i="4" s="1"/>
  <c r="CK133" i="4" s="1"/>
  <c r="CK132" i="4" s="1"/>
  <c r="CK131" i="4" s="1"/>
  <c r="CK130" i="4" s="1"/>
  <c r="CO108" i="4"/>
  <c r="CW108" i="4"/>
  <c r="CW107" i="4" s="1"/>
  <c r="CW106" i="4" s="1"/>
  <c r="CW105" i="4" s="1"/>
  <c r="CW104" i="4" s="1"/>
  <c r="CW103" i="4" s="1"/>
  <c r="CW102" i="4" s="1"/>
  <c r="CW101" i="4" s="1"/>
  <c r="CW100" i="4" s="1"/>
  <c r="CW99" i="4" s="1"/>
  <c r="CW98" i="4" s="1"/>
  <c r="CW97" i="4" s="1"/>
  <c r="CW96" i="4" s="1"/>
  <c r="CW95" i="4" s="1"/>
  <c r="CW94" i="4" s="1"/>
  <c r="CW93" i="4" s="1"/>
  <c r="CW92" i="4" s="1"/>
  <c r="CW91" i="4" s="1"/>
  <c r="CW90" i="4" s="1"/>
  <c r="CW89" i="4" s="1"/>
  <c r="CW88" i="4" s="1"/>
  <c r="CW87" i="4" s="1"/>
  <c r="CW86" i="4" s="1"/>
  <c r="CW85" i="4" s="1"/>
  <c r="CW84" i="4" s="1"/>
  <c r="CW83" i="4" s="1"/>
  <c r="CW82" i="4" s="1"/>
  <c r="CW81" i="4" s="1"/>
  <c r="CW80" i="4" s="1"/>
  <c r="CW79" i="4" s="1"/>
  <c r="CW78" i="4" s="1"/>
  <c r="CW77" i="4" s="1"/>
  <c r="CW76" i="4" s="1"/>
  <c r="CW75" i="4" s="1"/>
  <c r="CW74" i="4" s="1"/>
  <c r="CW73" i="4" s="1"/>
  <c r="CW72" i="4" s="1"/>
  <c r="CW71" i="4" s="1"/>
  <c r="CW70" i="4" s="1"/>
  <c r="CV141" i="4"/>
  <c r="CV140" i="4" s="1"/>
  <c r="CV139" i="4" s="1"/>
  <c r="CV138" i="4" s="1"/>
  <c r="CV137" i="4" s="1"/>
  <c r="CV136" i="4" s="1"/>
  <c r="DV148" i="4"/>
  <c r="DV142" i="4"/>
  <c r="DF141" i="4"/>
  <c r="DF140" i="4" s="1"/>
  <c r="CP142" i="4"/>
  <c r="CH144" i="4"/>
  <c r="CH143" i="4" s="1"/>
  <c r="CH142" i="4" s="1"/>
  <c r="CH141" i="4" s="1"/>
  <c r="CH140" i="4" s="1"/>
  <c r="CH139" i="4" s="1"/>
  <c r="CH138" i="4" s="1"/>
  <c r="CH137" i="4" s="1"/>
  <c r="CH136" i="4" s="1"/>
  <c r="CH135" i="4" s="1"/>
  <c r="CH134" i="4" s="1"/>
  <c r="CH133" i="4" s="1"/>
  <c r="CH132" i="4" s="1"/>
  <c r="CH131" i="4" s="1"/>
  <c r="CH130" i="4" s="1"/>
  <c r="CH129" i="4" s="1"/>
  <c r="CF142" i="4"/>
  <c r="CF141" i="4" s="1"/>
  <c r="CF140" i="4" s="1"/>
  <c r="CF139" i="4" s="1"/>
  <c r="CF138" i="4" s="1"/>
  <c r="CF137" i="4" s="1"/>
  <c r="CF136" i="4" s="1"/>
  <c r="CF135" i="4" s="1"/>
  <c r="CF134" i="4" s="1"/>
  <c r="CF133" i="4" s="1"/>
  <c r="CF132" i="4" s="1"/>
  <c r="CF131" i="4" s="1"/>
  <c r="CF130" i="4" s="1"/>
  <c r="CF129" i="4" s="1"/>
  <c r="CF128" i="4" s="1"/>
  <c r="CM142" i="4"/>
  <c r="CM141" i="4" s="1"/>
  <c r="CM140" i="4" s="1"/>
  <c r="DC146" i="4"/>
  <c r="DC145" i="4" s="1"/>
  <c r="B137" i="4"/>
  <c r="DP132" i="4"/>
  <c r="DQ132" i="4" s="1"/>
  <c r="BY141" i="4"/>
  <c r="CI141" i="4"/>
  <c r="DM141" i="4"/>
  <c r="DM140" i="4" s="1"/>
  <c r="DC141" i="4"/>
  <c r="DC140" i="4" s="1"/>
  <c r="DC139" i="4" s="1"/>
  <c r="CP133" i="4"/>
  <c r="CP132" i="4" s="1"/>
  <c r="CP131" i="4" s="1"/>
  <c r="CP130" i="4" s="1"/>
  <c r="CP129" i="4" s="1"/>
  <c r="BZ133" i="4"/>
  <c r="BZ132" i="4" s="1"/>
  <c r="BZ131" i="4" s="1"/>
  <c r="BZ130" i="4" s="1"/>
  <c r="BZ129" i="4" s="1"/>
  <c r="BZ128" i="4" s="1"/>
  <c r="BZ127" i="4" s="1"/>
  <c r="BZ126" i="4" s="1"/>
  <c r="BZ125" i="4" s="1"/>
  <c r="BZ124" i="4" s="1"/>
  <c r="BZ123" i="4" s="1"/>
  <c r="BZ122" i="4" s="1"/>
  <c r="BZ121" i="4" s="1"/>
  <c r="BZ120" i="4" s="1"/>
  <c r="BZ119" i="4" s="1"/>
  <c r="BZ118" i="4" s="1"/>
  <c r="BZ117" i="4" s="1"/>
  <c r="BZ116" i="4" s="1"/>
  <c r="BZ115" i="4" s="1"/>
  <c r="BZ114" i="4" s="1"/>
  <c r="BZ113" i="4" s="1"/>
  <c r="BZ112" i="4" s="1"/>
  <c r="BZ111" i="4" s="1"/>
  <c r="BZ110" i="4" s="1"/>
  <c r="DM133" i="4"/>
  <c r="DM132" i="4" s="1"/>
  <c r="DM131" i="4" s="1"/>
  <c r="DM130" i="4" s="1"/>
  <c r="DM129" i="4" s="1"/>
  <c r="DM128" i="4" s="1"/>
  <c r="DM127" i="4" s="1"/>
  <c r="DM126" i="4" s="1"/>
  <c r="DM125" i="4" s="1"/>
  <c r="DM124" i="4" s="1"/>
  <c r="DM123" i="4" s="1"/>
  <c r="DM122" i="4" s="1"/>
  <c r="DW133" i="4"/>
  <c r="DV133" i="4"/>
  <c r="B133" i="4"/>
  <c r="DR152" i="4"/>
  <c r="DP138" i="4"/>
  <c r="DQ138" i="4" s="1"/>
  <c r="DP151" i="4"/>
  <c r="DQ151" i="4" s="1"/>
  <c r="DR151" i="4"/>
  <c r="DP137" i="4"/>
  <c r="DQ137" i="4" s="1"/>
  <c r="DP136" i="4"/>
  <c r="DQ136" i="4" s="1"/>
  <c r="P160" i="4"/>
  <c r="AI160" i="4" s="1"/>
  <c r="AI407" i="4" s="1"/>
  <c r="DP134" i="4"/>
  <c r="DQ134" i="4" s="1"/>
  <c r="DP140" i="4"/>
  <c r="DQ140" i="4" s="1"/>
  <c r="DG151" i="4"/>
  <c r="DG150" i="4" s="1"/>
  <c r="DG149" i="4" s="1"/>
  <c r="DG148" i="4" s="1"/>
  <c r="DG147" i="4" s="1"/>
  <c r="DG146" i="4" s="1"/>
  <c r="DG145" i="4" s="1"/>
  <c r="DG144" i="4" s="1"/>
  <c r="DG143" i="4" s="1"/>
  <c r="DG142" i="4" s="1"/>
  <c r="DG141" i="4" s="1"/>
  <c r="DG140" i="4" s="1"/>
  <c r="DG139" i="4" s="1"/>
  <c r="DG138" i="4" s="1"/>
  <c r="DG137" i="4" s="1"/>
  <c r="DG136" i="4" s="1"/>
  <c r="DG135" i="4" s="1"/>
  <c r="CB151" i="4"/>
  <c r="CB150" i="4" s="1"/>
  <c r="CB149" i="4" s="1"/>
  <c r="BS139" i="4"/>
  <c r="BS138" i="4" s="1"/>
  <c r="BS137" i="4" s="1"/>
  <c r="BS136" i="4" s="1"/>
  <c r="BS135" i="4" s="1"/>
  <c r="BS134" i="4" s="1"/>
  <c r="BS133" i="4" s="1"/>
  <c r="BS132" i="4" s="1"/>
  <c r="BS131" i="4" s="1"/>
  <c r="BS130" i="4" s="1"/>
  <c r="BS129" i="4" s="1"/>
  <c r="BS128" i="4" s="1"/>
  <c r="BS127" i="4" s="1"/>
  <c r="BS126" i="4" s="1"/>
  <c r="CP139" i="4"/>
  <c r="BW137" i="4"/>
  <c r="BW136" i="4" s="1"/>
  <c r="BW135" i="4" s="1"/>
  <c r="CJ151" i="4"/>
  <c r="CJ150" i="4" s="1"/>
  <c r="CU139" i="4"/>
  <c r="CU138" i="4" s="1"/>
  <c r="CU137" i="4" s="1"/>
  <c r="CU136" i="4" s="1"/>
  <c r="CU135" i="4" s="1"/>
  <c r="CX139" i="4"/>
  <c r="CX138" i="4" s="1"/>
  <c r="CT139" i="4"/>
  <c r="CT138" i="4" s="1"/>
  <c r="CT137" i="4" s="1"/>
  <c r="CT136" i="4" s="1"/>
  <c r="CT135" i="4" s="1"/>
  <c r="DD139" i="4"/>
  <c r="DD138" i="4" s="1"/>
  <c r="CJ137" i="4"/>
  <c r="CJ136" i="4" s="1"/>
  <c r="CJ135" i="4" s="1"/>
  <c r="DD135" i="4"/>
  <c r="DD134" i="4" s="1"/>
  <c r="DV135" i="4"/>
  <c r="BQ135" i="4"/>
  <c r="BQ134" i="4" s="1"/>
  <c r="BQ133" i="4" s="1"/>
  <c r="BQ132" i="4" s="1"/>
  <c r="BR135" i="4"/>
  <c r="BR134" i="4" s="1"/>
  <c r="BR133" i="4" s="1"/>
  <c r="BR132" i="4" s="1"/>
  <c r="BR131" i="4" s="1"/>
  <c r="DW135" i="4"/>
  <c r="B135" i="4"/>
  <c r="DW137" i="4"/>
  <c r="DV137" i="4"/>
  <c r="DV139" i="4"/>
  <c r="B139" i="4"/>
  <c r="DW139" i="4"/>
  <c r="DW141" i="4"/>
  <c r="DV141" i="4"/>
  <c r="B141" i="4"/>
  <c r="DV151" i="4"/>
  <c r="DW151" i="4"/>
  <c r="B151" i="4"/>
  <c r="DW152" i="4"/>
  <c r="DV152" i="4"/>
  <c r="B152" i="4"/>
  <c r="P153" i="4"/>
  <c r="AT153" i="4" s="1"/>
  <c r="AT400" i="4" s="1"/>
  <c r="P154" i="4"/>
  <c r="AT154" i="4" s="1"/>
  <c r="AT401" i="4" s="1"/>
  <c r="P155" i="4"/>
  <c r="AT155" i="4" s="1"/>
  <c r="AT402" i="4" s="1"/>
  <c r="P156" i="4"/>
  <c r="AT156" i="4" s="1"/>
  <c r="AT403" i="4" s="1"/>
  <c r="P157" i="4"/>
  <c r="AT157" i="4" s="1"/>
  <c r="AT404" i="4" s="1"/>
  <c r="P158" i="4"/>
  <c r="AT158" i="4" s="1"/>
  <c r="P159" i="4"/>
  <c r="AT159" i="4" s="1"/>
  <c r="AT406" i="4" s="1"/>
  <c r="AE11" i="6"/>
  <c r="AE9" i="6"/>
  <c r="AE7" i="6"/>
  <c r="AE5" i="6"/>
  <c r="AE3" i="6"/>
  <c r="AE12" i="6"/>
  <c r="AE10" i="6"/>
  <c r="AE8" i="6"/>
  <c r="AE6" i="6"/>
  <c r="AE4" i="6"/>
  <c r="AG11" i="6"/>
  <c r="AG9" i="6"/>
  <c r="AG7" i="6"/>
  <c r="AG5" i="6"/>
  <c r="AG3" i="6"/>
  <c r="AG12" i="6"/>
  <c r="AG10" i="6"/>
  <c r="AG8" i="6"/>
  <c r="AG6" i="6"/>
  <c r="AG4" i="6"/>
  <c r="T160" i="4"/>
  <c r="T407" i="4" s="1"/>
  <c r="AR160" i="4"/>
  <c r="AR407" i="4" s="1"/>
  <c r="AC11" i="6"/>
  <c r="AC9" i="6"/>
  <c r="AC7" i="6"/>
  <c r="AC5" i="6"/>
  <c r="AC3" i="6"/>
  <c r="AC12" i="6"/>
  <c r="AC10" i="6"/>
  <c r="AC8" i="6"/>
  <c r="AC6" i="6"/>
  <c r="AC4" i="6"/>
  <c r="AD12" i="6"/>
  <c r="AD10" i="6"/>
  <c r="AD8" i="6"/>
  <c r="AD6" i="6"/>
  <c r="AD4" i="6"/>
  <c r="AD11" i="6"/>
  <c r="AD9" i="6"/>
  <c r="AD7" i="6"/>
  <c r="AD5" i="6"/>
  <c r="AD3" i="6"/>
  <c r="DO160" i="4"/>
  <c r="DN160" i="4" s="1"/>
  <c r="AG160" i="4"/>
  <c r="AG407" i="4" s="1"/>
  <c r="AN160" i="4"/>
  <c r="P161" i="4"/>
  <c r="AT161" i="4" s="1"/>
  <c r="AT408" i="4" s="1"/>
  <c r="I162" i="4"/>
  <c r="Q162" i="4" s="1"/>
  <c r="O162" i="4"/>
  <c r="I163" i="4"/>
  <c r="Q163" i="4" s="1"/>
  <c r="O163" i="4"/>
  <c r="I164" i="4"/>
  <c r="Q164" i="4" s="1"/>
  <c r="O164" i="4"/>
  <c r="I165" i="4"/>
  <c r="Q165" i="4" s="1"/>
  <c r="O165" i="4"/>
  <c r="I166" i="4"/>
  <c r="Q166" i="4" s="1"/>
  <c r="O166" i="4"/>
  <c r="I167" i="4"/>
  <c r="Q167" i="4" s="1"/>
  <c r="O167" i="4"/>
  <c r="I168" i="4"/>
  <c r="Q168" i="4" s="1"/>
  <c r="O168" i="4"/>
  <c r="I169" i="4"/>
  <c r="Q169" i="4" s="1"/>
  <c r="O169" i="4"/>
  <c r="I170" i="4"/>
  <c r="Q170" i="4" s="1"/>
  <c r="O170" i="4"/>
  <c r="I171" i="4"/>
  <c r="Q171" i="4" s="1"/>
  <c r="O171" i="4"/>
  <c r="I172" i="4"/>
  <c r="Q172" i="4" s="1"/>
  <c r="O172" i="4"/>
  <c r="I173" i="4"/>
  <c r="Q173" i="4" s="1"/>
  <c r="O173" i="4"/>
  <c r="I174" i="4"/>
  <c r="Q174" i="4" s="1"/>
  <c r="O174" i="4"/>
  <c r="I175" i="4"/>
  <c r="Q175" i="4" s="1"/>
  <c r="O175" i="4"/>
  <c r="I176" i="4"/>
  <c r="Q176" i="4" s="1"/>
  <c r="O176" i="4"/>
  <c r="I177" i="4"/>
  <c r="Q177" i="4" s="1"/>
  <c r="O177" i="4"/>
  <c r="I178" i="4"/>
  <c r="Q178" i="4" s="1"/>
  <c r="O178" i="4"/>
  <c r="I179" i="4"/>
  <c r="Q179" i="4" s="1"/>
  <c r="O179" i="4"/>
  <c r="I180" i="4"/>
  <c r="Q180" i="4" s="1"/>
  <c r="O180" i="4"/>
  <c r="I181" i="4"/>
  <c r="Q181" i="4" s="1"/>
  <c r="O181" i="4"/>
  <c r="I182" i="4"/>
  <c r="Q182" i="4" s="1"/>
  <c r="O182" i="4"/>
  <c r="I183" i="4"/>
  <c r="Q183" i="4" s="1"/>
  <c r="O183" i="4"/>
  <c r="I184" i="4"/>
  <c r="Q184" i="4" s="1"/>
  <c r="O184" i="4"/>
  <c r="I185" i="4"/>
  <c r="Q185" i="4" s="1"/>
  <c r="O185" i="4"/>
  <c r="P186" i="4"/>
  <c r="P187" i="4"/>
  <c r="DO187" i="4" s="1"/>
  <c r="DN187" i="4" s="1"/>
  <c r="I188" i="4"/>
  <c r="Q188" i="4" s="1"/>
  <c r="O188" i="4"/>
  <c r="I189" i="4"/>
  <c r="Q189" i="4" s="1"/>
  <c r="O189" i="4"/>
  <c r="I190" i="4"/>
  <c r="Q190" i="4" s="1"/>
  <c r="O190" i="4"/>
  <c r="I191" i="4"/>
  <c r="Q191" i="4" s="1"/>
  <c r="O191" i="4"/>
  <c r="I192" i="4"/>
  <c r="Q192" i="4" s="1"/>
  <c r="O192" i="4"/>
  <c r="I193" i="4"/>
  <c r="Q193" i="4" s="1"/>
  <c r="O193" i="4"/>
  <c r="I194" i="4"/>
  <c r="Q194" i="4" s="1"/>
  <c r="O194" i="4"/>
  <c r="I195" i="4"/>
  <c r="Q195" i="4" s="1"/>
  <c r="O195" i="4"/>
  <c r="I196" i="4"/>
  <c r="Q196" i="4" s="1"/>
  <c r="O196" i="4"/>
  <c r="I197" i="4"/>
  <c r="Q197" i="4" s="1"/>
  <c r="O197" i="4"/>
  <c r="I198" i="4"/>
  <c r="Q198" i="4" s="1"/>
  <c r="O198" i="4"/>
  <c r="I199" i="4"/>
  <c r="Q199" i="4" s="1"/>
  <c r="O199" i="4"/>
  <c r="I200" i="4"/>
  <c r="Q200" i="4" s="1"/>
  <c r="I201" i="4"/>
  <c r="Q201" i="4" s="1"/>
  <c r="O201" i="4"/>
  <c r="I202" i="4"/>
  <c r="Q202" i="4" s="1"/>
  <c r="O202" i="4"/>
  <c r="I203" i="4"/>
  <c r="Q203" i="4" s="1"/>
  <c r="I204" i="4"/>
  <c r="Q204" i="4" s="1"/>
  <c r="O204" i="4"/>
  <c r="P205" i="4"/>
  <c r="AC205" i="4" s="1"/>
  <c r="AC452" i="4" s="1"/>
  <c r="I206" i="4"/>
  <c r="Q206" i="4" s="1"/>
  <c r="I207" i="4"/>
  <c r="Q207" i="4" s="1"/>
  <c r="O207" i="4"/>
  <c r="I208" i="4"/>
  <c r="Q208" i="4" s="1"/>
  <c r="O208" i="4"/>
  <c r="P209" i="4"/>
  <c r="I210" i="4"/>
  <c r="Q210" i="4" s="1"/>
  <c r="O210" i="4"/>
  <c r="I211" i="4"/>
  <c r="Q211" i="4" s="1"/>
  <c r="I212" i="4"/>
  <c r="Q212" i="4" s="1"/>
  <c r="O212" i="4"/>
  <c r="I213" i="4"/>
  <c r="Q213" i="4" s="1"/>
  <c r="O213" i="4"/>
  <c r="I214" i="4"/>
  <c r="Q214" i="4" s="1"/>
  <c r="O214" i="4"/>
  <c r="I215" i="4"/>
  <c r="Q215" i="4" s="1"/>
  <c r="O215" i="4"/>
  <c r="I216" i="4"/>
  <c r="Q216" i="4" s="1"/>
  <c r="O216" i="4"/>
  <c r="I217" i="4"/>
  <c r="Q217" i="4" s="1"/>
  <c r="O217" i="4"/>
  <c r="I218" i="4"/>
  <c r="Q218" i="4" s="1"/>
  <c r="I219" i="4"/>
  <c r="Q219" i="4" s="1"/>
  <c r="O219" i="4"/>
  <c r="I220" i="4"/>
  <c r="Q220" i="4" s="1"/>
  <c r="O220" i="4"/>
  <c r="I221" i="4"/>
  <c r="Q221" i="4" s="1"/>
  <c r="O221" i="4"/>
  <c r="I222" i="4"/>
  <c r="Q222" i="4" s="1"/>
  <c r="I223" i="4"/>
  <c r="Q223" i="4" s="1"/>
  <c r="O223" i="4"/>
  <c r="I224" i="4"/>
  <c r="Q224" i="4" s="1"/>
  <c r="O224" i="4"/>
  <c r="I225" i="4"/>
  <c r="Q225" i="4" s="1"/>
  <c r="I226" i="4"/>
  <c r="Q226" i="4" s="1"/>
  <c r="O226" i="4"/>
  <c r="I227" i="4"/>
  <c r="Q227" i="4" s="1"/>
  <c r="I228" i="4"/>
  <c r="Q228" i="4" s="1"/>
  <c r="O228" i="4"/>
  <c r="I229" i="4"/>
  <c r="Q229" i="4" s="1"/>
  <c r="I230" i="4"/>
  <c r="Q230" i="4" s="1"/>
  <c r="O230" i="4"/>
  <c r="I231" i="4"/>
  <c r="Q231" i="4" s="1"/>
  <c r="I232" i="4"/>
  <c r="Q232" i="4" s="1"/>
  <c r="I233" i="4"/>
  <c r="Q233" i="4" s="1"/>
  <c r="I234" i="4"/>
  <c r="Q234" i="4" s="1"/>
  <c r="O234" i="4"/>
  <c r="I235" i="4"/>
  <c r="Q235" i="4" s="1"/>
  <c r="O235" i="4"/>
  <c r="I236" i="4"/>
  <c r="Q236" i="4" s="1"/>
  <c r="O236" i="4"/>
  <c r="W160" i="4" l="1"/>
  <c r="W407" i="4" s="1"/>
  <c r="DS160" i="4"/>
  <c r="X160" i="4"/>
  <c r="X407" i="4" s="1"/>
  <c r="AQ160" i="4"/>
  <c r="AQ407" i="4" s="1"/>
  <c r="CL160" i="4"/>
  <c r="AT405" i="4"/>
  <c r="CR158" i="4"/>
  <c r="CR157" i="4" s="1"/>
  <c r="CR156" i="4" s="1"/>
  <c r="CR155" i="4" s="1"/>
  <c r="CR154" i="4" s="1"/>
  <c r="CR153" i="4" s="1"/>
  <c r="CR152" i="4" s="1"/>
  <c r="BG160" i="4"/>
  <c r="BG407" i="4" s="1"/>
  <c r="AZ160" i="4"/>
  <c r="AZ407" i="4" s="1"/>
  <c r="AH160" i="4"/>
  <c r="AH407" i="4" s="1"/>
  <c r="BB160" i="4"/>
  <c r="BB407" i="4" s="1"/>
  <c r="BA160" i="4"/>
  <c r="BA407" i="4" s="1"/>
  <c r="AS160" i="4"/>
  <c r="AS407" i="4" s="1"/>
  <c r="AB160" i="4"/>
  <c r="AL160" i="4"/>
  <c r="AL407" i="4" s="1"/>
  <c r="BJ160" i="4"/>
  <c r="BJ407" i="4" s="1"/>
  <c r="BL160" i="4"/>
  <c r="EC160" i="4"/>
  <c r="S160" i="4"/>
  <c r="S407" i="4" s="1"/>
  <c r="AC160" i="4"/>
  <c r="AC407" i="4" s="1"/>
  <c r="AM160" i="4"/>
  <c r="AM407" i="4" s="1"/>
  <c r="AW160" i="4"/>
  <c r="AW407" i="4" s="1"/>
  <c r="BE160" i="4"/>
  <c r="AV160" i="4"/>
  <c r="AV407" i="4" s="1"/>
  <c r="BF160" i="4"/>
  <c r="DZ160" i="4"/>
  <c r="CG108" i="4"/>
  <c r="CG107" i="4" s="1"/>
  <c r="CG106" i="4" s="1"/>
  <c r="CG105" i="4" s="1"/>
  <c r="CG104" i="4" s="1"/>
  <c r="BO160" i="4"/>
  <c r="BO407" i="4" s="1"/>
  <c r="EA160" i="4"/>
  <c r="AX160" i="4"/>
  <c r="AX407" i="4" s="1"/>
  <c r="BC160" i="4"/>
  <c r="BH160" i="4"/>
  <c r="BH407" i="4" s="1"/>
  <c r="BM160" i="4"/>
  <c r="BM407" i="4" s="1"/>
  <c r="AU160" i="4"/>
  <c r="AU407" i="4" s="1"/>
  <c r="AD160" i="4"/>
  <c r="AD407" i="4" s="1"/>
  <c r="AA160" i="4"/>
  <c r="AA407" i="4" s="1"/>
  <c r="AF160" i="4"/>
  <c r="AF407" i="4" s="1"/>
  <c r="AK160" i="4"/>
  <c r="AK407" i="4" s="1"/>
  <c r="AP160" i="4"/>
  <c r="AP407" i="4" s="1"/>
  <c r="BK160" i="4"/>
  <c r="BK407" i="4" s="1"/>
  <c r="AO160" i="4"/>
  <c r="AO407" i="4" s="1"/>
  <c r="AY160" i="4"/>
  <c r="AY407" i="4" s="1"/>
  <c r="BD160" i="4"/>
  <c r="BD407" i="4" s="1"/>
  <c r="BI160" i="4"/>
  <c r="BI407" i="4" s="1"/>
  <c r="BN160" i="4"/>
  <c r="BN407" i="4" s="1"/>
  <c r="DT160" i="4"/>
  <c r="EF160" i="4"/>
  <c r="V160" i="4"/>
  <c r="V407" i="4" s="1"/>
  <c r="AJ160" i="4"/>
  <c r="AT160" i="4"/>
  <c r="AT407" i="4" s="1"/>
  <c r="EB160" i="4"/>
  <c r="U160" i="4"/>
  <c r="U407" i="4" s="1"/>
  <c r="Z160" i="4"/>
  <c r="Z407" i="4" s="1"/>
  <c r="AE160" i="4"/>
  <c r="AE407" i="4" s="1"/>
  <c r="Y160" i="4"/>
  <c r="Y407" i="4" s="1"/>
  <c r="P206" i="4"/>
  <c r="BL206" i="4" s="1"/>
  <c r="BL453" i="4" s="1"/>
  <c r="P203" i="4"/>
  <c r="BM203" i="4" s="1"/>
  <c r="BM450" i="4" s="1"/>
  <c r="DR187" i="4"/>
  <c r="P210" i="4"/>
  <c r="P202" i="4"/>
  <c r="BJ202" i="4" s="1"/>
  <c r="BJ449" i="4" s="1"/>
  <c r="EE152" i="4"/>
  <c r="DR160" i="4"/>
  <c r="EE160" i="4"/>
  <c r="DY160" i="4"/>
  <c r="AN153" i="4"/>
  <c r="AN400" i="4" s="1"/>
  <c r="S153" i="4"/>
  <c r="S400" i="4" s="1"/>
  <c r="AY153" i="4"/>
  <c r="X153" i="4"/>
  <c r="X400" i="4" s="1"/>
  <c r="BD153" i="4"/>
  <c r="BD400" i="4" s="1"/>
  <c r="AC153" i="4"/>
  <c r="AC400" i="4" s="1"/>
  <c r="BI153" i="4"/>
  <c r="AH153" i="4"/>
  <c r="AH400" i="4" s="1"/>
  <c r="BN153" i="4"/>
  <c r="BN400" i="4" s="1"/>
  <c r="AM153" i="4"/>
  <c r="DT153" i="4"/>
  <c r="AR153" i="4"/>
  <c r="AR400" i="4" s="1"/>
  <c r="EF153" i="4"/>
  <c r="AW153" i="4"/>
  <c r="AW400" i="4" s="1"/>
  <c r="V153" i="4"/>
  <c r="V400" i="4" s="1"/>
  <c r="BB153" i="4"/>
  <c r="BB400" i="4" s="1"/>
  <c r="AA153" i="4"/>
  <c r="BG153" i="4"/>
  <c r="BG400" i="4" s="1"/>
  <c r="AF153" i="4"/>
  <c r="AF400" i="4" s="1"/>
  <c r="BL153" i="4"/>
  <c r="BL400" i="4" s="1"/>
  <c r="AK153" i="4"/>
  <c r="AK400" i="4" s="1"/>
  <c r="DO153" i="4"/>
  <c r="DN153" i="4" s="1"/>
  <c r="AP153" i="4"/>
  <c r="AP400" i="4" s="1"/>
  <c r="EC153" i="4"/>
  <c r="AU153" i="4"/>
  <c r="AU400" i="4" s="1"/>
  <c r="T153" i="4"/>
  <c r="AZ153" i="4"/>
  <c r="AZ400" i="4" s="1"/>
  <c r="Y153" i="4"/>
  <c r="Y400" i="4" s="1"/>
  <c r="BE153" i="4"/>
  <c r="AD153" i="4"/>
  <c r="BJ153" i="4"/>
  <c r="BJ400" i="4" s="1"/>
  <c r="AI153" i="4"/>
  <c r="AI400" i="4" s="1"/>
  <c r="BO153" i="4"/>
  <c r="BO400" i="4" s="1"/>
  <c r="EA153" i="4"/>
  <c r="AS153" i="4"/>
  <c r="AS400" i="4" s="1"/>
  <c r="EE153" i="4"/>
  <c r="AX153" i="4"/>
  <c r="AX400" i="4" s="1"/>
  <c r="W153" i="4"/>
  <c r="W400" i="4" s="1"/>
  <c r="BC153" i="4"/>
  <c r="BC400" i="4" s="1"/>
  <c r="AB153" i="4"/>
  <c r="AB400" i="4" s="1"/>
  <c r="BH153" i="4"/>
  <c r="BH400" i="4" s="1"/>
  <c r="AG153" i="4"/>
  <c r="AG400" i="4" s="1"/>
  <c r="BM153" i="4"/>
  <c r="AL153" i="4"/>
  <c r="DY153" i="4"/>
  <c r="AQ153" i="4"/>
  <c r="AQ400" i="4" s="1"/>
  <c r="EB153" i="4"/>
  <c r="AV153" i="4"/>
  <c r="U153" i="4"/>
  <c r="BA153" i="4"/>
  <c r="BA400" i="4" s="1"/>
  <c r="Z153" i="4"/>
  <c r="BF153" i="4"/>
  <c r="BF400" i="4" s="1"/>
  <c r="AE153" i="4"/>
  <c r="AE400" i="4" s="1"/>
  <c r="BK153" i="4"/>
  <c r="BK400" i="4" s="1"/>
  <c r="AJ153" i="4"/>
  <c r="AJ400" i="4" s="1"/>
  <c r="DS153" i="4"/>
  <c r="AO153" i="4"/>
  <c r="AO400" i="4" s="1"/>
  <c r="DZ153" i="4"/>
  <c r="S154" i="4"/>
  <c r="S401" i="4" s="1"/>
  <c r="AY154" i="4"/>
  <c r="CW154" i="4" s="1"/>
  <c r="X154" i="4"/>
  <c r="X401" i="4" s="1"/>
  <c r="BD154" i="4"/>
  <c r="BD401" i="4" s="1"/>
  <c r="AC154" i="4"/>
  <c r="AC401" i="4" s="1"/>
  <c r="BI154" i="4"/>
  <c r="BI401" i="4" s="1"/>
  <c r="AH154" i="4"/>
  <c r="AH401" i="4" s="1"/>
  <c r="BN154" i="4"/>
  <c r="BN401" i="4" s="1"/>
  <c r="AM154" i="4"/>
  <c r="AM401" i="4" s="1"/>
  <c r="DT154" i="4"/>
  <c r="AR154" i="4"/>
  <c r="AR401" i="4" s="1"/>
  <c r="EF154" i="4"/>
  <c r="AW154" i="4"/>
  <c r="CU154" i="4" s="1"/>
  <c r="V154" i="4"/>
  <c r="BT154" i="4" s="1"/>
  <c r="BB154" i="4"/>
  <c r="BB401" i="4" s="1"/>
  <c r="AA154" i="4"/>
  <c r="AA401" i="4" s="1"/>
  <c r="BG154" i="4"/>
  <c r="BG401" i="4" s="1"/>
  <c r="AF154" i="4"/>
  <c r="AF401" i="4" s="1"/>
  <c r="BL154" i="4"/>
  <c r="BL401" i="4" s="1"/>
  <c r="AK154" i="4"/>
  <c r="AK401" i="4" s="1"/>
  <c r="DO154" i="4"/>
  <c r="DN154" i="4" s="1"/>
  <c r="AP154" i="4"/>
  <c r="CN154" i="4" s="1"/>
  <c r="EC154" i="4"/>
  <c r="AU154" i="4"/>
  <c r="CS154" i="4" s="1"/>
  <c r="T154" i="4"/>
  <c r="T401" i="4" s="1"/>
  <c r="AZ154" i="4"/>
  <c r="AZ401" i="4" s="1"/>
  <c r="Y154" i="4"/>
  <c r="Y401" i="4" s="1"/>
  <c r="BE154" i="4"/>
  <c r="BE401" i="4" s="1"/>
  <c r="AD154" i="4"/>
  <c r="AD401" i="4" s="1"/>
  <c r="BJ154" i="4"/>
  <c r="BJ401" i="4" s="1"/>
  <c r="AI154" i="4"/>
  <c r="AI401" i="4" s="1"/>
  <c r="BO154" i="4"/>
  <c r="BO401" i="4" s="1"/>
  <c r="AN154" i="4"/>
  <c r="AN401" i="4" s="1"/>
  <c r="EA154" i="4"/>
  <c r="AS154" i="4"/>
  <c r="AS401" i="4" s="1"/>
  <c r="EE154" i="4"/>
  <c r="AX154" i="4"/>
  <c r="AX401" i="4" s="1"/>
  <c r="W154" i="4"/>
  <c r="W401" i="4" s="1"/>
  <c r="BC154" i="4"/>
  <c r="BC401" i="4" s="1"/>
  <c r="AB154" i="4"/>
  <c r="BZ154" i="4" s="1"/>
  <c r="BH154" i="4"/>
  <c r="BH401" i="4" s="1"/>
  <c r="AG154" i="4"/>
  <c r="AG401" i="4" s="1"/>
  <c r="BM154" i="4"/>
  <c r="BM401" i="4" s="1"/>
  <c r="AL154" i="4"/>
  <c r="AL401" i="4" s="1"/>
  <c r="DY154" i="4"/>
  <c r="AQ154" i="4"/>
  <c r="AQ401" i="4" s="1"/>
  <c r="EB154" i="4"/>
  <c r="AV154" i="4"/>
  <c r="AV401" i="4" s="1"/>
  <c r="U154" i="4"/>
  <c r="U401" i="4" s="1"/>
  <c r="BA154" i="4"/>
  <c r="BA401" i="4" s="1"/>
  <c r="Z154" i="4"/>
  <c r="BX154" i="4" s="1"/>
  <c r="BF154" i="4"/>
  <c r="BF401" i="4" s="1"/>
  <c r="AE154" i="4"/>
  <c r="AE401" i="4" s="1"/>
  <c r="BK154" i="4"/>
  <c r="BK401" i="4" s="1"/>
  <c r="AJ154" i="4"/>
  <c r="AJ401" i="4" s="1"/>
  <c r="DS154" i="4"/>
  <c r="AO154" i="4"/>
  <c r="AO401" i="4" s="1"/>
  <c r="DZ154" i="4"/>
  <c r="S155" i="4"/>
  <c r="S402" i="4" s="1"/>
  <c r="AY155" i="4"/>
  <c r="X155" i="4"/>
  <c r="X402" i="4" s="1"/>
  <c r="BD155" i="4"/>
  <c r="BD402" i="4" s="1"/>
  <c r="AC155" i="4"/>
  <c r="AC402" i="4" s="1"/>
  <c r="BI155" i="4"/>
  <c r="BI402" i="4" s="1"/>
  <c r="AH155" i="4"/>
  <c r="AH402" i="4" s="1"/>
  <c r="BN155" i="4"/>
  <c r="BN402" i="4" s="1"/>
  <c r="AM155" i="4"/>
  <c r="AM402" i="4" s="1"/>
  <c r="DT155" i="4"/>
  <c r="AR155" i="4"/>
  <c r="AR402" i="4" s="1"/>
  <c r="EF155" i="4"/>
  <c r="AW155" i="4"/>
  <c r="V155" i="4"/>
  <c r="BB155" i="4"/>
  <c r="BB402" i="4" s="1"/>
  <c r="AA155" i="4"/>
  <c r="AA402" i="4" s="1"/>
  <c r="BG155" i="4"/>
  <c r="BG402" i="4" s="1"/>
  <c r="AF155" i="4"/>
  <c r="AF402" i="4" s="1"/>
  <c r="BL155" i="4"/>
  <c r="BL402" i="4" s="1"/>
  <c r="AK155" i="4"/>
  <c r="AK402" i="4" s="1"/>
  <c r="DO155" i="4"/>
  <c r="DN155" i="4" s="1"/>
  <c r="AP155" i="4"/>
  <c r="EC155" i="4"/>
  <c r="AU155" i="4"/>
  <c r="T155" i="4"/>
  <c r="T402" i="4" s="1"/>
  <c r="AZ155" i="4"/>
  <c r="Y155" i="4"/>
  <c r="Y402" i="4" s="1"/>
  <c r="BE155" i="4"/>
  <c r="BE402" i="4" s="1"/>
  <c r="AD155" i="4"/>
  <c r="AD402" i="4" s="1"/>
  <c r="BJ155" i="4"/>
  <c r="BJ402" i="4" s="1"/>
  <c r="AI155" i="4"/>
  <c r="AI402" i="4" s="1"/>
  <c r="BO155" i="4"/>
  <c r="AN155" i="4"/>
  <c r="AN402" i="4" s="1"/>
  <c r="EA155" i="4"/>
  <c r="AS155" i="4"/>
  <c r="AS402" i="4" s="1"/>
  <c r="EE155" i="4"/>
  <c r="AX155" i="4"/>
  <c r="W155" i="4"/>
  <c r="W402" i="4" s="1"/>
  <c r="BC155" i="4"/>
  <c r="BC402" i="4" s="1"/>
  <c r="AB155" i="4"/>
  <c r="BH155" i="4"/>
  <c r="BH402" i="4" s="1"/>
  <c r="AG155" i="4"/>
  <c r="AG402" i="4" s="1"/>
  <c r="BM155" i="4"/>
  <c r="BM402" i="4" s="1"/>
  <c r="AL155" i="4"/>
  <c r="AL402" i="4" s="1"/>
  <c r="DY155" i="4"/>
  <c r="AQ155" i="4"/>
  <c r="EB155" i="4"/>
  <c r="AV155" i="4"/>
  <c r="AV402" i="4" s="1"/>
  <c r="U155" i="4"/>
  <c r="U402" i="4" s="1"/>
  <c r="BA155" i="4"/>
  <c r="BA402" i="4" s="1"/>
  <c r="Z155" i="4"/>
  <c r="BF155" i="4"/>
  <c r="BF402" i="4" s="1"/>
  <c r="AE155" i="4"/>
  <c r="BK155" i="4"/>
  <c r="BK402" i="4" s="1"/>
  <c r="AJ155" i="4"/>
  <c r="AJ402" i="4" s="1"/>
  <c r="DS155" i="4"/>
  <c r="AO155" i="4"/>
  <c r="AO402" i="4" s="1"/>
  <c r="DZ155" i="4"/>
  <c r="S156" i="4"/>
  <c r="S403" i="4" s="1"/>
  <c r="AY156" i="4"/>
  <c r="X156" i="4"/>
  <c r="X403" i="4" s="1"/>
  <c r="BD156" i="4"/>
  <c r="BD403" i="4" s="1"/>
  <c r="AC156" i="4"/>
  <c r="AC403" i="4" s="1"/>
  <c r="BI156" i="4"/>
  <c r="BI403" i="4" s="1"/>
  <c r="AH156" i="4"/>
  <c r="AH403" i="4" s="1"/>
  <c r="BN156" i="4"/>
  <c r="BN403" i="4" s="1"/>
  <c r="AM156" i="4"/>
  <c r="AM403" i="4" s="1"/>
  <c r="DT156" i="4"/>
  <c r="AR156" i="4"/>
  <c r="AR403" i="4" s="1"/>
  <c r="EF156" i="4"/>
  <c r="AW156" i="4"/>
  <c r="AW403" i="4" s="1"/>
  <c r="V156" i="4"/>
  <c r="V403" i="4" s="1"/>
  <c r="BB156" i="4"/>
  <c r="BB403" i="4" s="1"/>
  <c r="AA156" i="4"/>
  <c r="BG156" i="4"/>
  <c r="BG403" i="4" s="1"/>
  <c r="AF156" i="4"/>
  <c r="AF403" i="4" s="1"/>
  <c r="BL156" i="4"/>
  <c r="BL403" i="4" s="1"/>
  <c r="AK156" i="4"/>
  <c r="AK403" i="4" s="1"/>
  <c r="DO156" i="4"/>
  <c r="DN156" i="4" s="1"/>
  <c r="AP156" i="4"/>
  <c r="AP403" i="4" s="1"/>
  <c r="EC156" i="4"/>
  <c r="AU156" i="4"/>
  <c r="AU403" i="4" s="1"/>
  <c r="T156" i="4"/>
  <c r="T403" i="4" s="1"/>
  <c r="AZ156" i="4"/>
  <c r="AZ403" i="4" s="1"/>
  <c r="Y156" i="4"/>
  <c r="Y403" i="4" s="1"/>
  <c r="BE156" i="4"/>
  <c r="BE403" i="4" s="1"/>
  <c r="AD156" i="4"/>
  <c r="AD403" i="4" s="1"/>
  <c r="BJ156" i="4"/>
  <c r="BJ403" i="4" s="1"/>
  <c r="AI156" i="4"/>
  <c r="AI403" i="4" s="1"/>
  <c r="BO156" i="4"/>
  <c r="BO403" i="4" s="1"/>
  <c r="AN156" i="4"/>
  <c r="AN403" i="4" s="1"/>
  <c r="EA156" i="4"/>
  <c r="AS156" i="4"/>
  <c r="AS403" i="4" s="1"/>
  <c r="EE156" i="4"/>
  <c r="AX156" i="4"/>
  <c r="AX403" i="4" s="1"/>
  <c r="W156" i="4"/>
  <c r="W403" i="4" s="1"/>
  <c r="BC156" i="4"/>
  <c r="BC403" i="4" s="1"/>
  <c r="AB156" i="4"/>
  <c r="AB403" i="4" s="1"/>
  <c r="BH156" i="4"/>
  <c r="BH403" i="4" s="1"/>
  <c r="AG156" i="4"/>
  <c r="AG403" i="4" s="1"/>
  <c r="BM156" i="4"/>
  <c r="AL156" i="4"/>
  <c r="AL403" i="4" s="1"/>
  <c r="DY156" i="4"/>
  <c r="AQ156" i="4"/>
  <c r="EB156" i="4"/>
  <c r="AV156" i="4"/>
  <c r="U156" i="4"/>
  <c r="U403" i="4" s="1"/>
  <c r="BA156" i="4"/>
  <c r="BA403" i="4" s="1"/>
  <c r="Z156" i="4"/>
  <c r="Z403" i="4" s="1"/>
  <c r="BF156" i="4"/>
  <c r="BF403" i="4" s="1"/>
  <c r="AE156" i="4"/>
  <c r="AE403" i="4" s="1"/>
  <c r="BK156" i="4"/>
  <c r="AJ156" i="4"/>
  <c r="DS156" i="4"/>
  <c r="AO156" i="4"/>
  <c r="AO403" i="4" s="1"/>
  <c r="DZ156" i="4"/>
  <c r="S157" i="4"/>
  <c r="S404" i="4" s="1"/>
  <c r="AY157" i="4"/>
  <c r="X157" i="4"/>
  <c r="BD157" i="4"/>
  <c r="AC157" i="4"/>
  <c r="AC404" i="4" s="1"/>
  <c r="BI157" i="4"/>
  <c r="BI404" i="4" s="1"/>
  <c r="AH157" i="4"/>
  <c r="AH404" i="4" s="1"/>
  <c r="BN157" i="4"/>
  <c r="BN404" i="4" s="1"/>
  <c r="AM157" i="4"/>
  <c r="AM404" i="4" s="1"/>
  <c r="DT157" i="4"/>
  <c r="AR157" i="4"/>
  <c r="AR404" i="4" s="1"/>
  <c r="EF157" i="4"/>
  <c r="AW157" i="4"/>
  <c r="AW404" i="4" s="1"/>
  <c r="V157" i="4"/>
  <c r="V404" i="4" s="1"/>
  <c r="BB157" i="4"/>
  <c r="BB404" i="4" s="1"/>
  <c r="AA157" i="4"/>
  <c r="AA404" i="4" s="1"/>
  <c r="BG157" i="4"/>
  <c r="AF157" i="4"/>
  <c r="BL157" i="4"/>
  <c r="BL404" i="4" s="1"/>
  <c r="AK157" i="4"/>
  <c r="AK404" i="4" s="1"/>
  <c r="DO157" i="4"/>
  <c r="DN157" i="4" s="1"/>
  <c r="AP157" i="4"/>
  <c r="EC157" i="4"/>
  <c r="AU157" i="4"/>
  <c r="AU404" i="4" s="1"/>
  <c r="T157" i="4"/>
  <c r="T404" i="4" s="1"/>
  <c r="AZ157" i="4"/>
  <c r="AZ404" i="4" s="1"/>
  <c r="Y157" i="4"/>
  <c r="Y404" i="4" s="1"/>
  <c r="BE157" i="4"/>
  <c r="BE404" i="4" s="1"/>
  <c r="AD157" i="4"/>
  <c r="AD404" i="4" s="1"/>
  <c r="BJ157" i="4"/>
  <c r="BJ404" i="4" s="1"/>
  <c r="AI157" i="4"/>
  <c r="AI404" i="4" s="1"/>
  <c r="BO157" i="4"/>
  <c r="BO404" i="4" s="1"/>
  <c r="AN157" i="4"/>
  <c r="AN404" i="4" s="1"/>
  <c r="EA157" i="4"/>
  <c r="AS157" i="4"/>
  <c r="AS404" i="4" s="1"/>
  <c r="EE157" i="4"/>
  <c r="AX157" i="4"/>
  <c r="AX404" i="4" s="1"/>
  <c r="W157" i="4"/>
  <c r="W404" i="4" s="1"/>
  <c r="BC157" i="4"/>
  <c r="BC404" i="4" s="1"/>
  <c r="AB157" i="4"/>
  <c r="AB404" i="4" s="1"/>
  <c r="BH157" i="4"/>
  <c r="BH404" i="4" s="1"/>
  <c r="AG157" i="4"/>
  <c r="AG404" i="4" s="1"/>
  <c r="BM157" i="4"/>
  <c r="BM404" i="4" s="1"/>
  <c r="AL157" i="4"/>
  <c r="AL404" i="4" s="1"/>
  <c r="DY157" i="4"/>
  <c r="AQ157" i="4"/>
  <c r="EB157" i="4"/>
  <c r="AV157" i="4"/>
  <c r="AV404" i="4" s="1"/>
  <c r="U157" i="4"/>
  <c r="U404" i="4" s="1"/>
  <c r="BA157" i="4"/>
  <c r="BA404" i="4" s="1"/>
  <c r="Z157" i="4"/>
  <c r="Z404" i="4" s="1"/>
  <c r="BF157" i="4"/>
  <c r="BF404" i="4" s="1"/>
  <c r="AE157" i="4"/>
  <c r="AE404" i="4" s="1"/>
  <c r="BK157" i="4"/>
  <c r="BK404" i="4" s="1"/>
  <c r="AJ157" i="4"/>
  <c r="AJ404" i="4" s="1"/>
  <c r="DS157" i="4"/>
  <c r="AO157" i="4"/>
  <c r="AO404" i="4" s="1"/>
  <c r="DZ157" i="4"/>
  <c r="S158" i="4"/>
  <c r="S405" i="4" s="1"/>
  <c r="AY158" i="4"/>
  <c r="AY405" i="4" s="1"/>
  <c r="X158" i="4"/>
  <c r="X405" i="4" s="1"/>
  <c r="BD158" i="4"/>
  <c r="BD405" i="4" s="1"/>
  <c r="AC158" i="4"/>
  <c r="BI158" i="4"/>
  <c r="BI405" i="4" s="1"/>
  <c r="AH158" i="4"/>
  <c r="AH405" i="4" s="1"/>
  <c r="BN158" i="4"/>
  <c r="BN405" i="4" s="1"/>
  <c r="AM158" i="4"/>
  <c r="AM405" i="4" s="1"/>
  <c r="DT158" i="4"/>
  <c r="AR158" i="4"/>
  <c r="AR405" i="4" s="1"/>
  <c r="EF158" i="4"/>
  <c r="AW158" i="4"/>
  <c r="AW405" i="4" s="1"/>
  <c r="V158" i="4"/>
  <c r="V405" i="4" s="1"/>
  <c r="BB158" i="4"/>
  <c r="BB405" i="4" s="1"/>
  <c r="AA158" i="4"/>
  <c r="AA405" i="4" s="1"/>
  <c r="BG158" i="4"/>
  <c r="BG405" i="4" s="1"/>
  <c r="AF158" i="4"/>
  <c r="AF405" i="4" s="1"/>
  <c r="BL158" i="4"/>
  <c r="BL405" i="4" s="1"/>
  <c r="AK158" i="4"/>
  <c r="AK405" i="4" s="1"/>
  <c r="DO158" i="4"/>
  <c r="DN158" i="4" s="1"/>
  <c r="AP158" i="4"/>
  <c r="AP405" i="4" s="1"/>
  <c r="EC158" i="4"/>
  <c r="AU158" i="4"/>
  <c r="AU405" i="4" s="1"/>
  <c r="T158" i="4"/>
  <c r="T405" i="4" s="1"/>
  <c r="AZ158" i="4"/>
  <c r="AZ405" i="4" s="1"/>
  <c r="Y158" i="4"/>
  <c r="Y405" i="4" s="1"/>
  <c r="BE158" i="4"/>
  <c r="BE405" i="4" s="1"/>
  <c r="AD158" i="4"/>
  <c r="AD405" i="4" s="1"/>
  <c r="BJ158" i="4"/>
  <c r="BJ405" i="4" s="1"/>
  <c r="AI158" i="4"/>
  <c r="BO158" i="4"/>
  <c r="BO405" i="4" s="1"/>
  <c r="AN158" i="4"/>
  <c r="AN405" i="4" s="1"/>
  <c r="EA158" i="4"/>
  <c r="AS158" i="4"/>
  <c r="AS405" i="4" s="1"/>
  <c r="EE158" i="4"/>
  <c r="AX158" i="4"/>
  <c r="AX405" i="4" s="1"/>
  <c r="W158" i="4"/>
  <c r="W405" i="4" s="1"/>
  <c r="BC158" i="4"/>
  <c r="BC405" i="4" s="1"/>
  <c r="AB158" i="4"/>
  <c r="AB405" i="4" s="1"/>
  <c r="BH158" i="4"/>
  <c r="BH405" i="4" s="1"/>
  <c r="AG158" i="4"/>
  <c r="BM158" i="4"/>
  <c r="AL158" i="4"/>
  <c r="AL405" i="4" s="1"/>
  <c r="DY158" i="4"/>
  <c r="AQ158" i="4"/>
  <c r="AQ405" i="4" s="1"/>
  <c r="EB158" i="4"/>
  <c r="AV158" i="4"/>
  <c r="AV405" i="4" s="1"/>
  <c r="U158" i="4"/>
  <c r="U405" i="4" s="1"/>
  <c r="BA158" i="4"/>
  <c r="BA405" i="4" s="1"/>
  <c r="Z158" i="4"/>
  <c r="BF158" i="4"/>
  <c r="BF405" i="4" s="1"/>
  <c r="AE158" i="4"/>
  <c r="AE405" i="4" s="1"/>
  <c r="BK158" i="4"/>
  <c r="BK405" i="4" s="1"/>
  <c r="AJ158" i="4"/>
  <c r="DS158" i="4"/>
  <c r="AO158" i="4"/>
  <c r="AO405" i="4" s="1"/>
  <c r="DZ158" i="4"/>
  <c r="S159" i="4"/>
  <c r="S406" i="4" s="1"/>
  <c r="AY159" i="4"/>
  <c r="AY406" i="4" s="1"/>
  <c r="X159" i="4"/>
  <c r="X406" i="4" s="1"/>
  <c r="BD159" i="4"/>
  <c r="BD406" i="4" s="1"/>
  <c r="AC159" i="4"/>
  <c r="AC406" i="4" s="1"/>
  <c r="BI159" i="4"/>
  <c r="BI406" i="4" s="1"/>
  <c r="AH159" i="4"/>
  <c r="AH406" i="4" s="1"/>
  <c r="BN159" i="4"/>
  <c r="BN406" i="4" s="1"/>
  <c r="AM159" i="4"/>
  <c r="AM406" i="4" s="1"/>
  <c r="DT159" i="4"/>
  <c r="AR159" i="4"/>
  <c r="AR406" i="4" s="1"/>
  <c r="EF159" i="4"/>
  <c r="AW159" i="4"/>
  <c r="AW406" i="4" s="1"/>
  <c r="V159" i="4"/>
  <c r="V406" i="4" s="1"/>
  <c r="BB159" i="4"/>
  <c r="BB406" i="4" s="1"/>
  <c r="AA159" i="4"/>
  <c r="AA406" i="4" s="1"/>
  <c r="BG159" i="4"/>
  <c r="BG406" i="4" s="1"/>
  <c r="AF159" i="4"/>
  <c r="AF406" i="4" s="1"/>
  <c r="BL159" i="4"/>
  <c r="BL406" i="4" s="1"/>
  <c r="AK159" i="4"/>
  <c r="AK406" i="4" s="1"/>
  <c r="DO159" i="4"/>
  <c r="DN159" i="4" s="1"/>
  <c r="AP159" i="4"/>
  <c r="AP406" i="4" s="1"/>
  <c r="EC159" i="4"/>
  <c r="AU159" i="4"/>
  <c r="AU406" i="4" s="1"/>
  <c r="T159" i="4"/>
  <c r="T406" i="4" s="1"/>
  <c r="AZ159" i="4"/>
  <c r="AZ406" i="4" s="1"/>
  <c r="Y159" i="4"/>
  <c r="Y406" i="4" s="1"/>
  <c r="BE159" i="4"/>
  <c r="BE406" i="4" s="1"/>
  <c r="AD159" i="4"/>
  <c r="AD406" i="4" s="1"/>
  <c r="BJ159" i="4"/>
  <c r="BJ406" i="4" s="1"/>
  <c r="AI159" i="4"/>
  <c r="AI406" i="4" s="1"/>
  <c r="BO159" i="4"/>
  <c r="BO406" i="4" s="1"/>
  <c r="AN159" i="4"/>
  <c r="AN406" i="4" s="1"/>
  <c r="EA159" i="4"/>
  <c r="AS159" i="4"/>
  <c r="AS406" i="4" s="1"/>
  <c r="EE159" i="4"/>
  <c r="AX159" i="4"/>
  <c r="AX406" i="4" s="1"/>
  <c r="W159" i="4"/>
  <c r="W406" i="4" s="1"/>
  <c r="BC159" i="4"/>
  <c r="BC406" i="4" s="1"/>
  <c r="AB159" i="4"/>
  <c r="AB406" i="4" s="1"/>
  <c r="BH159" i="4"/>
  <c r="BH406" i="4" s="1"/>
  <c r="AG159" i="4"/>
  <c r="AG406" i="4" s="1"/>
  <c r="BM159" i="4"/>
  <c r="BM406" i="4" s="1"/>
  <c r="AL159" i="4"/>
  <c r="AL406" i="4" s="1"/>
  <c r="DY159" i="4"/>
  <c r="AQ159" i="4"/>
  <c r="AQ406" i="4" s="1"/>
  <c r="EB159" i="4"/>
  <c r="AV159" i="4"/>
  <c r="AV406" i="4" s="1"/>
  <c r="U159" i="4"/>
  <c r="U406" i="4" s="1"/>
  <c r="BA159" i="4"/>
  <c r="BA406" i="4" s="1"/>
  <c r="Z159" i="4"/>
  <c r="Z406" i="4" s="1"/>
  <c r="BF159" i="4"/>
  <c r="BF406" i="4" s="1"/>
  <c r="AE159" i="4"/>
  <c r="AE406" i="4" s="1"/>
  <c r="BK159" i="4"/>
  <c r="BK406" i="4" s="1"/>
  <c r="AJ159" i="4"/>
  <c r="AJ406" i="4" s="1"/>
  <c r="DS159" i="4"/>
  <c r="AO159" i="4"/>
  <c r="AO406" i="4" s="1"/>
  <c r="DZ159" i="4"/>
  <c r="DV160" i="4"/>
  <c r="BO161" i="4"/>
  <c r="AN161" i="4"/>
  <c r="AN408" i="4" s="1"/>
  <c r="S161" i="4"/>
  <c r="S408" i="4" s="1"/>
  <c r="AY161" i="4"/>
  <c r="AY408" i="4" s="1"/>
  <c r="X161" i="4"/>
  <c r="X408" i="4" s="1"/>
  <c r="BD161" i="4"/>
  <c r="BD408" i="4" s="1"/>
  <c r="AC161" i="4"/>
  <c r="AC408" i="4" s="1"/>
  <c r="BI161" i="4"/>
  <c r="BI408" i="4" s="1"/>
  <c r="AH161" i="4"/>
  <c r="BN161" i="4"/>
  <c r="BN408" i="4" s="1"/>
  <c r="AM161" i="4"/>
  <c r="DT161" i="4"/>
  <c r="AR161" i="4"/>
  <c r="AR408" i="4" s="1"/>
  <c r="EF161" i="4"/>
  <c r="AW161" i="4"/>
  <c r="AW408" i="4" s="1"/>
  <c r="V161" i="4"/>
  <c r="V408" i="4" s="1"/>
  <c r="BB161" i="4"/>
  <c r="BB408" i="4" s="1"/>
  <c r="AA161" i="4"/>
  <c r="AA408" i="4" s="1"/>
  <c r="BG161" i="4"/>
  <c r="BG408" i="4" s="1"/>
  <c r="AF161" i="4"/>
  <c r="AF408" i="4" s="1"/>
  <c r="BL161" i="4"/>
  <c r="BL408" i="4" s="1"/>
  <c r="AK161" i="4"/>
  <c r="AK408" i="4" s="1"/>
  <c r="DO161" i="4"/>
  <c r="DN161" i="4" s="1"/>
  <c r="AP161" i="4"/>
  <c r="AP408" i="4" s="1"/>
  <c r="EC161" i="4"/>
  <c r="AU161" i="4"/>
  <c r="AU408" i="4" s="1"/>
  <c r="T161" i="4"/>
  <c r="T408" i="4" s="1"/>
  <c r="AZ161" i="4"/>
  <c r="AZ408" i="4" s="1"/>
  <c r="Y161" i="4"/>
  <c r="Y408" i="4" s="1"/>
  <c r="BE161" i="4"/>
  <c r="BE408" i="4" s="1"/>
  <c r="AD161" i="4"/>
  <c r="AD408" i="4" s="1"/>
  <c r="BJ161" i="4"/>
  <c r="BJ408" i="4" s="1"/>
  <c r="AI161" i="4"/>
  <c r="AI408" i="4" s="1"/>
  <c r="EA161" i="4"/>
  <c r="AS161" i="4"/>
  <c r="AX161" i="4"/>
  <c r="AX408" i="4" s="1"/>
  <c r="W161" i="4"/>
  <c r="W408" i="4" s="1"/>
  <c r="BC161" i="4"/>
  <c r="BC408" i="4" s="1"/>
  <c r="AB161" i="4"/>
  <c r="AB408" i="4" s="1"/>
  <c r="BH161" i="4"/>
  <c r="BH408" i="4" s="1"/>
  <c r="AG161" i="4"/>
  <c r="AG408" i="4" s="1"/>
  <c r="BM161" i="4"/>
  <c r="BM408" i="4" s="1"/>
  <c r="AL161" i="4"/>
  <c r="DY161" i="4"/>
  <c r="AQ161" i="4"/>
  <c r="AQ408" i="4" s="1"/>
  <c r="EB161" i="4"/>
  <c r="AV161" i="4"/>
  <c r="AV408" i="4" s="1"/>
  <c r="U161" i="4"/>
  <c r="U408" i="4" s="1"/>
  <c r="BA161" i="4"/>
  <c r="BA408" i="4" s="1"/>
  <c r="Z161" i="4"/>
  <c r="Z408" i="4" s="1"/>
  <c r="BF161" i="4"/>
  <c r="BF408" i="4" s="1"/>
  <c r="AE161" i="4"/>
  <c r="AE408" i="4" s="1"/>
  <c r="BK161" i="4"/>
  <c r="BK408" i="4" s="1"/>
  <c r="AJ161" i="4"/>
  <c r="DS161" i="4"/>
  <c r="AO161" i="4"/>
  <c r="DZ161" i="4"/>
  <c r="P162" i="4"/>
  <c r="AT162" i="4" s="1"/>
  <c r="AT409" i="4" s="1"/>
  <c r="P163" i="4"/>
  <c r="AT163" i="4" s="1"/>
  <c r="AT410" i="4" s="1"/>
  <c r="P164" i="4"/>
  <c r="AT164" i="4" s="1"/>
  <c r="AT411" i="4" s="1"/>
  <c r="P165" i="4"/>
  <c r="AT165" i="4" s="1"/>
  <c r="AT412" i="4" s="1"/>
  <c r="P166" i="4"/>
  <c r="AT166" i="4" s="1"/>
  <c r="AT413" i="4" s="1"/>
  <c r="P167" i="4"/>
  <c r="AT167" i="4" s="1"/>
  <c r="AT414" i="4" s="1"/>
  <c r="P168" i="4"/>
  <c r="AT168" i="4" s="1"/>
  <c r="AT415" i="4" s="1"/>
  <c r="P169" i="4"/>
  <c r="AT169" i="4" s="1"/>
  <c r="P170" i="4"/>
  <c r="AT170" i="4" s="1"/>
  <c r="AT417" i="4" s="1"/>
  <c r="P171" i="4"/>
  <c r="AT171" i="4" s="1"/>
  <c r="P172" i="4"/>
  <c r="AT172" i="4" s="1"/>
  <c r="AT419" i="4" s="1"/>
  <c r="P173" i="4"/>
  <c r="AT173" i="4" s="1"/>
  <c r="AT420" i="4" s="1"/>
  <c r="P174" i="4"/>
  <c r="AT174" i="4" s="1"/>
  <c r="P175" i="4"/>
  <c r="AT175" i="4" s="1"/>
  <c r="AT422" i="4" s="1"/>
  <c r="P176" i="4"/>
  <c r="AT176" i="4" s="1"/>
  <c r="AT423" i="4" s="1"/>
  <c r="P177" i="4"/>
  <c r="AT177" i="4" s="1"/>
  <c r="AT424" i="4" s="1"/>
  <c r="P178" i="4"/>
  <c r="AT178" i="4" s="1"/>
  <c r="P179" i="4"/>
  <c r="AT179" i="4" s="1"/>
  <c r="AT426" i="4" s="1"/>
  <c r="P180" i="4"/>
  <c r="AT180" i="4" s="1"/>
  <c r="AT427" i="4" s="1"/>
  <c r="P181" i="4"/>
  <c r="AT181" i="4" s="1"/>
  <c r="AT428" i="4" s="1"/>
  <c r="P182" i="4"/>
  <c r="AT182" i="4" s="1"/>
  <c r="AT429" i="4" s="1"/>
  <c r="P183" i="4"/>
  <c r="AT183" i="4" s="1"/>
  <c r="AT430" i="4" s="1"/>
  <c r="P184" i="4"/>
  <c r="AT184" i="4" s="1"/>
  <c r="AT431" i="4" s="1"/>
  <c r="P185" i="4"/>
  <c r="AT185" i="4" s="1"/>
  <c r="EA186" i="4"/>
  <c r="BO186" i="4"/>
  <c r="BO433" i="4" s="1"/>
  <c r="AN186" i="4"/>
  <c r="AN433" i="4" s="1"/>
  <c r="AG186" i="4"/>
  <c r="AG433" i="4" s="1"/>
  <c r="BM186" i="4"/>
  <c r="BM433" i="4" s="1"/>
  <c r="AL186" i="4"/>
  <c r="AL433" i="4" s="1"/>
  <c r="DY186" i="4"/>
  <c r="AM186" i="4"/>
  <c r="AM433" i="4" s="1"/>
  <c r="DT186" i="4"/>
  <c r="AR186" i="4"/>
  <c r="AR433" i="4" s="1"/>
  <c r="EF186" i="4"/>
  <c r="AS186" i="4"/>
  <c r="AS433" i="4" s="1"/>
  <c r="EE186" i="4"/>
  <c r="AX186" i="4"/>
  <c r="AX433" i="4" s="1"/>
  <c r="AY186" i="4"/>
  <c r="AY433" i="4" s="1"/>
  <c r="BD186" i="4"/>
  <c r="BD433" i="4" s="1"/>
  <c r="EB186" i="4"/>
  <c r="Y186" i="4"/>
  <c r="Y433" i="4" s="1"/>
  <c r="BE186" i="4"/>
  <c r="AD186" i="4"/>
  <c r="AD433" i="4" s="1"/>
  <c r="BJ186" i="4"/>
  <c r="AE186" i="4"/>
  <c r="AE433" i="4" s="1"/>
  <c r="BK186" i="4"/>
  <c r="BK433" i="4" s="1"/>
  <c r="AJ186" i="4"/>
  <c r="AJ433" i="4" s="1"/>
  <c r="DS186" i="4"/>
  <c r="AK186" i="4"/>
  <c r="AK433" i="4" s="1"/>
  <c r="DO186" i="4"/>
  <c r="DN186" i="4" s="1"/>
  <c r="AP186" i="4"/>
  <c r="AP433" i="4" s="1"/>
  <c r="AI186" i="4"/>
  <c r="AI433" i="4" s="1"/>
  <c r="S186" i="4"/>
  <c r="S433" i="4" s="1"/>
  <c r="AF186" i="4"/>
  <c r="AF433" i="4" s="1"/>
  <c r="BG186" i="4"/>
  <c r="BG433" i="4" s="1"/>
  <c r="BL186" i="4"/>
  <c r="AW186" i="4"/>
  <c r="V186" i="4"/>
  <c r="V433" i="4" s="1"/>
  <c r="BB186" i="4"/>
  <c r="W186" i="4"/>
  <c r="BC186" i="4"/>
  <c r="BC433" i="4" s="1"/>
  <c r="AB186" i="4"/>
  <c r="AB433" i="4" s="1"/>
  <c r="BH186" i="4"/>
  <c r="BH433" i="4" s="1"/>
  <c r="AC186" i="4"/>
  <c r="AC433" i="4" s="1"/>
  <c r="BI186" i="4"/>
  <c r="AH186" i="4"/>
  <c r="AH433" i="4" s="1"/>
  <c r="BN186" i="4"/>
  <c r="BN433" i="4" s="1"/>
  <c r="X186" i="4"/>
  <c r="X433" i="4" s="1"/>
  <c r="AQ186" i="4"/>
  <c r="AQ433" i="4" s="1"/>
  <c r="AV186" i="4"/>
  <c r="AV433" i="4" s="1"/>
  <c r="AO186" i="4"/>
  <c r="AO433" i="4" s="1"/>
  <c r="DZ186" i="4"/>
  <c r="AT186" i="4"/>
  <c r="AT433" i="4" s="1"/>
  <c r="EC186" i="4"/>
  <c r="AU186" i="4"/>
  <c r="AU433" i="4" s="1"/>
  <c r="T186" i="4"/>
  <c r="T433" i="4" s="1"/>
  <c r="AZ186" i="4"/>
  <c r="AZ433" i="4" s="1"/>
  <c r="U186" i="4"/>
  <c r="U433" i="4" s="1"/>
  <c r="BA186" i="4"/>
  <c r="BA433" i="4" s="1"/>
  <c r="Z186" i="4"/>
  <c r="Z433" i="4" s="1"/>
  <c r="BF186" i="4"/>
  <c r="BF433" i="4" s="1"/>
  <c r="AA186" i="4"/>
  <c r="AA433" i="4" s="1"/>
  <c r="EA187" i="4"/>
  <c r="AN187" i="4"/>
  <c r="AN434" i="4" s="1"/>
  <c r="AS187" i="4"/>
  <c r="AS434" i="4" s="1"/>
  <c r="AY187" i="4"/>
  <c r="AY434" i="4" s="1"/>
  <c r="BJ187" i="4"/>
  <c r="BJ434" i="4" s="1"/>
  <c r="AD187" i="4"/>
  <c r="AD434" i="4" s="1"/>
  <c r="Y187" i="4"/>
  <c r="Y434" i="4" s="1"/>
  <c r="AE187" i="4"/>
  <c r="AE434" i="4" s="1"/>
  <c r="AZ187" i="4"/>
  <c r="AZ434" i="4" s="1"/>
  <c r="T187" i="4"/>
  <c r="T434" i="4" s="1"/>
  <c r="DT187" i="4"/>
  <c r="EC187" i="4"/>
  <c r="AP187" i="4"/>
  <c r="AP434" i="4" s="1"/>
  <c r="AW187" i="4"/>
  <c r="AW434" i="4" s="1"/>
  <c r="BC187" i="4"/>
  <c r="BL187" i="4"/>
  <c r="BL434" i="4" s="1"/>
  <c r="AF187" i="4"/>
  <c r="AC187" i="4"/>
  <c r="AC434" i="4" s="1"/>
  <c r="AI187" i="4"/>
  <c r="AI434" i="4" s="1"/>
  <c r="BB187" i="4"/>
  <c r="BB434" i="4" s="1"/>
  <c r="V187" i="4"/>
  <c r="V434" i="4" s="1"/>
  <c r="DZ187" i="4"/>
  <c r="EF187" i="4"/>
  <c r="AR187" i="4"/>
  <c r="AR434" i="4" s="1"/>
  <c r="BA187" i="4"/>
  <c r="BA434" i="4" s="1"/>
  <c r="BG187" i="4"/>
  <c r="BG434" i="4" s="1"/>
  <c r="BN187" i="4"/>
  <c r="BN434" i="4" s="1"/>
  <c r="AH187" i="4"/>
  <c r="AH434" i="4" s="1"/>
  <c r="AG187" i="4"/>
  <c r="AG434" i="4" s="1"/>
  <c r="AM187" i="4"/>
  <c r="AM434" i="4" s="1"/>
  <c r="BD187" i="4"/>
  <c r="BD434" i="4" s="1"/>
  <c r="X187" i="4"/>
  <c r="X434" i="4" s="1"/>
  <c r="EB187" i="4"/>
  <c r="S187" i="4"/>
  <c r="AT187" i="4"/>
  <c r="AT434" i="4" s="1"/>
  <c r="BE187" i="4"/>
  <c r="BE434" i="4" s="1"/>
  <c r="BI187" i="4"/>
  <c r="BI434" i="4" s="1"/>
  <c r="DS187" i="4"/>
  <c r="AJ187" i="4"/>
  <c r="AJ434" i="4" s="1"/>
  <c r="AK187" i="4"/>
  <c r="AQ187" i="4"/>
  <c r="AQ434" i="4" s="1"/>
  <c r="BF187" i="4"/>
  <c r="Z187" i="4"/>
  <c r="Z434" i="4" s="1"/>
  <c r="W187" i="4"/>
  <c r="W434" i="4" s="1"/>
  <c r="AV187" i="4"/>
  <c r="AV434" i="4" s="1"/>
  <c r="BK187" i="4"/>
  <c r="BK434" i="4" s="1"/>
  <c r="BO187" i="4"/>
  <c r="BO434" i="4" s="1"/>
  <c r="DY187" i="4"/>
  <c r="AL187" i="4"/>
  <c r="AL434" i="4" s="1"/>
  <c r="AO187" i="4"/>
  <c r="AO434" i="4" s="1"/>
  <c r="AU187" i="4"/>
  <c r="AU434" i="4" s="1"/>
  <c r="BH187" i="4"/>
  <c r="BH434" i="4" s="1"/>
  <c r="AB187" i="4"/>
  <c r="AB434" i="4" s="1"/>
  <c r="U187" i="4"/>
  <c r="U434" i="4" s="1"/>
  <c r="AA187" i="4"/>
  <c r="AX187" i="4"/>
  <c r="AX434" i="4" s="1"/>
  <c r="BM187" i="4"/>
  <c r="P188" i="4"/>
  <c r="AT188" i="4" s="1"/>
  <c r="AT435" i="4" s="1"/>
  <c r="P189" i="4"/>
  <c r="AT189" i="4" s="1"/>
  <c r="AT436" i="4" s="1"/>
  <c r="P190" i="4"/>
  <c r="AT190" i="4" s="1"/>
  <c r="AT437" i="4" s="1"/>
  <c r="P191" i="4"/>
  <c r="AT191" i="4" s="1"/>
  <c r="P192" i="4"/>
  <c r="AT192" i="4" s="1"/>
  <c r="AT439" i="4" s="1"/>
  <c r="P193" i="4"/>
  <c r="AT193" i="4" s="1"/>
  <c r="AT440" i="4" s="1"/>
  <c r="P194" i="4"/>
  <c r="AT194" i="4" s="1"/>
  <c r="P195" i="4"/>
  <c r="AT195" i="4" s="1"/>
  <c r="AT442" i="4" s="1"/>
  <c r="P196" i="4"/>
  <c r="AT196" i="4" s="1"/>
  <c r="AT443" i="4" s="1"/>
  <c r="P197" i="4"/>
  <c r="AT197" i="4" s="1"/>
  <c r="P198" i="4"/>
  <c r="AT198" i="4" s="1"/>
  <c r="P199" i="4"/>
  <c r="AT199" i="4" s="1"/>
  <c r="AT446" i="4" s="1"/>
  <c r="P200" i="4"/>
  <c r="P201" i="4"/>
  <c r="AT201" i="4" s="1"/>
  <c r="AT448" i="4" s="1"/>
  <c r="AT202" i="4"/>
  <c r="AT449" i="4" s="1"/>
  <c r="DZ202" i="4"/>
  <c r="AO202" i="4"/>
  <c r="AO449" i="4" s="1"/>
  <c r="DS202" i="4"/>
  <c r="AJ202" i="4"/>
  <c r="AJ449" i="4" s="1"/>
  <c r="BK202" i="4"/>
  <c r="BK449" i="4" s="1"/>
  <c r="AE202" i="4"/>
  <c r="AE449" i="4" s="1"/>
  <c r="BF202" i="4"/>
  <c r="Z202" i="4"/>
  <c r="Z449" i="4" s="1"/>
  <c r="BA202" i="4"/>
  <c r="U202" i="4"/>
  <c r="U449" i="4" s="1"/>
  <c r="AV202" i="4"/>
  <c r="AV449" i="4" s="1"/>
  <c r="EB202" i="4"/>
  <c r="AQ202" i="4"/>
  <c r="AI202" i="4"/>
  <c r="AI449" i="4" s="1"/>
  <c r="BB202" i="4"/>
  <c r="BB449" i="4" s="1"/>
  <c r="V202" i="4"/>
  <c r="V449" i="4" s="1"/>
  <c r="AW202" i="4"/>
  <c r="AW449" i="4" s="1"/>
  <c r="EF202" i="4"/>
  <c r="AR202" i="4"/>
  <c r="AR449" i="4" s="1"/>
  <c r="DT202" i="4"/>
  <c r="AM202" i="4"/>
  <c r="AM449" i="4" s="1"/>
  <c r="BN202" i="4"/>
  <c r="BN449" i="4" s="1"/>
  <c r="AH202" i="4"/>
  <c r="AH449" i="4" s="1"/>
  <c r="BI202" i="4"/>
  <c r="BI449" i="4" s="1"/>
  <c r="AC202" i="4"/>
  <c r="AC449" i="4" s="1"/>
  <c r="BD202" i="4"/>
  <c r="BD449" i="4" s="1"/>
  <c r="X202" i="4"/>
  <c r="X449" i="4" s="1"/>
  <c r="AY202" i="4"/>
  <c r="AY449" i="4" s="1"/>
  <c r="X203" i="4"/>
  <c r="X450" i="4" s="1"/>
  <c r="AH203" i="4"/>
  <c r="AX203" i="4"/>
  <c r="AX450" i="4" s="1"/>
  <c r="BN203" i="4"/>
  <c r="BN450" i="4" s="1"/>
  <c r="W203" i="4"/>
  <c r="W450" i="4" s="1"/>
  <c r="AM203" i="4"/>
  <c r="AM450" i="4" s="1"/>
  <c r="BC203" i="4"/>
  <c r="BC450" i="4" s="1"/>
  <c r="DT203" i="4"/>
  <c r="AF203" i="4"/>
  <c r="AF450" i="4" s="1"/>
  <c r="AV203" i="4"/>
  <c r="AV450" i="4" s="1"/>
  <c r="BL203" i="4"/>
  <c r="BL450" i="4" s="1"/>
  <c r="U203" i="4"/>
  <c r="U450" i="4" s="1"/>
  <c r="AK203" i="4"/>
  <c r="AK450" i="4" s="1"/>
  <c r="BA203" i="4"/>
  <c r="BA450" i="4" s="1"/>
  <c r="DO203" i="4"/>
  <c r="DN203" i="4" s="1"/>
  <c r="V203" i="4"/>
  <c r="V450" i="4" s="1"/>
  <c r="AL203" i="4"/>
  <c r="AL450" i="4" s="1"/>
  <c r="BB203" i="4"/>
  <c r="BB450" i="4" s="1"/>
  <c r="DY203" i="4"/>
  <c r="AA203" i="4"/>
  <c r="AA450" i="4" s="1"/>
  <c r="AQ203" i="4"/>
  <c r="BG203" i="4"/>
  <c r="BG450" i="4" s="1"/>
  <c r="EB203" i="4"/>
  <c r="AJ203" i="4"/>
  <c r="AJ450" i="4" s="1"/>
  <c r="AZ203" i="4"/>
  <c r="AZ450" i="4" s="1"/>
  <c r="DS203" i="4"/>
  <c r="Y203" i="4"/>
  <c r="Y450" i="4" s="1"/>
  <c r="AO203" i="4"/>
  <c r="AO450" i="4" s="1"/>
  <c r="BE203" i="4"/>
  <c r="BE450" i="4" s="1"/>
  <c r="DZ203" i="4"/>
  <c r="Z203" i="4"/>
  <c r="AP203" i="4"/>
  <c r="AP450" i="4" s="1"/>
  <c r="BF203" i="4"/>
  <c r="EC203" i="4"/>
  <c r="AE203" i="4"/>
  <c r="AE450" i="4" s="1"/>
  <c r="AU203" i="4"/>
  <c r="BK203" i="4"/>
  <c r="BK450" i="4" s="1"/>
  <c r="T203" i="4"/>
  <c r="T450" i="4" s="1"/>
  <c r="AN203" i="4"/>
  <c r="AN450" i="4" s="1"/>
  <c r="BD203" i="4"/>
  <c r="BD450" i="4" s="1"/>
  <c r="EA203" i="4"/>
  <c r="AC203" i="4"/>
  <c r="AS203" i="4"/>
  <c r="AS450" i="4" s="1"/>
  <c r="BI203" i="4"/>
  <c r="BI450" i="4" s="1"/>
  <c r="AD203" i="4"/>
  <c r="AD450" i="4" s="1"/>
  <c r="AT203" i="4"/>
  <c r="AT450" i="4" s="1"/>
  <c r="BJ203" i="4"/>
  <c r="BJ450" i="4" s="1"/>
  <c r="S203" i="4"/>
  <c r="S450" i="4" s="1"/>
  <c r="AI203" i="4"/>
  <c r="AI450" i="4" s="1"/>
  <c r="AY203" i="4"/>
  <c r="AY450" i="4" s="1"/>
  <c r="BO203" i="4"/>
  <c r="BO450" i="4" s="1"/>
  <c r="AB203" i="4"/>
  <c r="AB450" i="4" s="1"/>
  <c r="AR203" i="4"/>
  <c r="AR450" i="4" s="1"/>
  <c r="BH203" i="4"/>
  <c r="BH450" i="4" s="1"/>
  <c r="EF203" i="4"/>
  <c r="AG203" i="4"/>
  <c r="AG450" i="4" s="1"/>
  <c r="AW203" i="4"/>
  <c r="P204" i="4"/>
  <c r="AT204" i="4" s="1"/>
  <c r="EA205" i="4"/>
  <c r="AN205" i="4"/>
  <c r="AN452" i="4" s="1"/>
  <c r="BO205" i="4"/>
  <c r="AI205" i="4"/>
  <c r="AI452" i="4" s="1"/>
  <c r="BJ205" i="4"/>
  <c r="BJ452" i="4" s="1"/>
  <c r="AD205" i="4"/>
  <c r="BE205" i="4"/>
  <c r="BE452" i="4" s="1"/>
  <c r="Y205" i="4"/>
  <c r="Y452" i="4" s="1"/>
  <c r="AZ205" i="4"/>
  <c r="AZ452" i="4" s="1"/>
  <c r="T205" i="4"/>
  <c r="T452" i="4" s="1"/>
  <c r="AU205" i="4"/>
  <c r="AU452" i="4" s="1"/>
  <c r="EC205" i="4"/>
  <c r="AP205" i="4"/>
  <c r="AP452" i="4" s="1"/>
  <c r="DO205" i="4"/>
  <c r="DN205" i="4" s="1"/>
  <c r="AK205" i="4"/>
  <c r="AK452" i="4" s="1"/>
  <c r="BL205" i="4"/>
  <c r="BL452" i="4" s="1"/>
  <c r="AF205" i="4"/>
  <c r="AF452" i="4" s="1"/>
  <c r="BG205" i="4"/>
  <c r="BG452" i="4" s="1"/>
  <c r="AA205" i="4"/>
  <c r="AA452" i="4" s="1"/>
  <c r="BB205" i="4"/>
  <c r="BB452" i="4" s="1"/>
  <c r="V205" i="4"/>
  <c r="V452" i="4" s="1"/>
  <c r="AW205" i="4"/>
  <c r="AW452" i="4" s="1"/>
  <c r="EF205" i="4"/>
  <c r="AR205" i="4"/>
  <c r="AR452" i="4" s="1"/>
  <c r="DT205" i="4"/>
  <c r="AM205" i="4"/>
  <c r="AM452" i="4" s="1"/>
  <c r="BN205" i="4"/>
  <c r="BN452" i="4" s="1"/>
  <c r="AH205" i="4"/>
  <c r="AH452" i="4" s="1"/>
  <c r="BI205" i="4"/>
  <c r="BI452" i="4" s="1"/>
  <c r="W205" i="4"/>
  <c r="EE205" i="4"/>
  <c r="BD205" i="4"/>
  <c r="BD452" i="4" s="1"/>
  <c r="X205" i="4"/>
  <c r="X452" i="4" s="1"/>
  <c r="AY205" i="4"/>
  <c r="AY452" i="4" s="1"/>
  <c r="S205" i="4"/>
  <c r="S452" i="4" s="1"/>
  <c r="AT205" i="4"/>
  <c r="AT452" i="4" s="1"/>
  <c r="DZ205" i="4"/>
  <c r="AO205" i="4"/>
  <c r="AO452" i="4" s="1"/>
  <c r="DS205" i="4"/>
  <c r="AJ205" i="4"/>
  <c r="AJ452" i="4" s="1"/>
  <c r="BK205" i="4"/>
  <c r="BK452" i="4" s="1"/>
  <c r="AE205" i="4"/>
  <c r="AE452" i="4" s="1"/>
  <c r="BF205" i="4"/>
  <c r="BF452" i="4" s="1"/>
  <c r="Z205" i="4"/>
  <c r="BA205" i="4"/>
  <c r="U205" i="4"/>
  <c r="U452" i="4" s="1"/>
  <c r="AV205" i="4"/>
  <c r="EB205" i="4"/>
  <c r="AQ205" i="4"/>
  <c r="AQ452" i="4" s="1"/>
  <c r="DY205" i="4"/>
  <c r="AL205" i="4"/>
  <c r="BM205" i="4"/>
  <c r="BM452" i="4" s="1"/>
  <c r="AG205" i="4"/>
  <c r="AG452" i="4" s="1"/>
  <c r="BH205" i="4"/>
  <c r="BH452" i="4" s="1"/>
  <c r="AB205" i="4"/>
  <c r="AB452" i="4" s="1"/>
  <c r="BC205" i="4"/>
  <c r="BC452" i="4" s="1"/>
  <c r="AX205" i="4"/>
  <c r="AX452" i="4" s="1"/>
  <c r="AS205" i="4"/>
  <c r="AS452" i="4" s="1"/>
  <c r="U206" i="4"/>
  <c r="BA206" i="4"/>
  <c r="BA453" i="4" s="1"/>
  <c r="Z206" i="4"/>
  <c r="Z453" i="4" s="1"/>
  <c r="BF206" i="4"/>
  <c r="BF453" i="4" s="1"/>
  <c r="AE206" i="4"/>
  <c r="BK206" i="4"/>
  <c r="BK453" i="4" s="1"/>
  <c r="AJ206" i="4"/>
  <c r="AJ453" i="4" s="1"/>
  <c r="DS206" i="4"/>
  <c r="AO206" i="4"/>
  <c r="AO453" i="4" s="1"/>
  <c r="DZ206" i="4"/>
  <c r="AT206" i="4"/>
  <c r="AT453" i="4" s="1"/>
  <c r="S206" i="4"/>
  <c r="S453" i="4" s="1"/>
  <c r="AY206" i="4"/>
  <c r="AY453" i="4" s="1"/>
  <c r="X206" i="4"/>
  <c r="X453" i="4" s="1"/>
  <c r="BD206" i="4"/>
  <c r="BD453" i="4" s="1"/>
  <c r="AC206" i="4"/>
  <c r="AC453" i="4" s="1"/>
  <c r="AS206" i="4"/>
  <c r="AS453" i="4" s="1"/>
  <c r="BI206" i="4"/>
  <c r="BI453" i="4" s="1"/>
  <c r="AH206" i="4"/>
  <c r="AH453" i="4" s="1"/>
  <c r="AX206" i="4"/>
  <c r="AX453" i="4" s="1"/>
  <c r="BN206" i="4"/>
  <c r="BN453" i="4" s="1"/>
  <c r="W206" i="4"/>
  <c r="W453" i="4" s="1"/>
  <c r="AM206" i="4"/>
  <c r="AM453" i="4" s="1"/>
  <c r="BC206" i="4"/>
  <c r="BC453" i="4" s="1"/>
  <c r="DT206" i="4"/>
  <c r="AB206" i="4"/>
  <c r="AB453" i="4" s="1"/>
  <c r="AR206" i="4"/>
  <c r="AR453" i="4" s="1"/>
  <c r="BH206" i="4"/>
  <c r="BH453" i="4" s="1"/>
  <c r="EF206" i="4"/>
  <c r="AG206" i="4"/>
  <c r="AG453" i="4" s="1"/>
  <c r="AW206" i="4"/>
  <c r="BM206" i="4"/>
  <c r="V206" i="4"/>
  <c r="V453" i="4" s="1"/>
  <c r="AL206" i="4"/>
  <c r="AL453" i="4" s="1"/>
  <c r="BB206" i="4"/>
  <c r="BB453" i="4" s="1"/>
  <c r="DY206" i="4"/>
  <c r="AA206" i="4"/>
  <c r="AA453" i="4" s="1"/>
  <c r="AQ206" i="4"/>
  <c r="BG206" i="4"/>
  <c r="BG453" i="4" s="1"/>
  <c r="EB206" i="4"/>
  <c r="AF206" i="4"/>
  <c r="AV206" i="4"/>
  <c r="AV453" i="4" s="1"/>
  <c r="P207" i="4"/>
  <c r="AT207" i="4" s="1"/>
  <c r="AT454" i="4" s="1"/>
  <c r="P208" i="4"/>
  <c r="AT208" i="4" s="1"/>
  <c r="AT455" i="4" s="1"/>
  <c r="EA209" i="4"/>
  <c r="BD209" i="4"/>
  <c r="BD456" i="4" s="1"/>
  <c r="AN209" i="4"/>
  <c r="AN456" i="4" s="1"/>
  <c r="X209" i="4"/>
  <c r="X456" i="4" s="1"/>
  <c r="BO209" i="4"/>
  <c r="BO456" i="4" s="1"/>
  <c r="AY209" i="4"/>
  <c r="AY456" i="4" s="1"/>
  <c r="AI209" i="4"/>
  <c r="AI456" i="4" s="1"/>
  <c r="S209" i="4"/>
  <c r="W209" i="4"/>
  <c r="AM209" i="4"/>
  <c r="AM456" i="4" s="1"/>
  <c r="BC209" i="4"/>
  <c r="BC456" i="4" s="1"/>
  <c r="DT209" i="4"/>
  <c r="AB209" i="4"/>
  <c r="AR209" i="4"/>
  <c r="AR456" i="4" s="1"/>
  <c r="BH209" i="4"/>
  <c r="BH456" i="4" s="1"/>
  <c r="Y209" i="4"/>
  <c r="Y456" i="4" s="1"/>
  <c r="AO209" i="4"/>
  <c r="BE209" i="4"/>
  <c r="BE456" i="4" s="1"/>
  <c r="DZ209" i="4"/>
  <c r="AD209" i="4"/>
  <c r="AD456" i="4" s="1"/>
  <c r="AT209" i="4"/>
  <c r="AT456" i="4" s="1"/>
  <c r="BJ209" i="4"/>
  <c r="BJ456" i="4" s="1"/>
  <c r="EF209" i="4"/>
  <c r="AQ209" i="4"/>
  <c r="AQ456" i="4" s="1"/>
  <c r="EB209" i="4"/>
  <c r="AV209" i="4"/>
  <c r="AV456" i="4" s="1"/>
  <c r="U209" i="4"/>
  <c r="U456" i="4" s="1"/>
  <c r="AK209" i="4"/>
  <c r="AK456" i="4" s="1"/>
  <c r="BA209" i="4"/>
  <c r="BA456" i="4" s="1"/>
  <c r="DO209" i="4"/>
  <c r="DN209" i="4" s="1"/>
  <c r="Z209" i="4"/>
  <c r="Z456" i="4" s="1"/>
  <c r="AP209" i="4"/>
  <c r="BF209" i="4"/>
  <c r="BF456" i="4" s="1"/>
  <c r="EC209" i="4"/>
  <c r="AE209" i="4"/>
  <c r="AE456" i="4" s="1"/>
  <c r="AU209" i="4"/>
  <c r="AU456" i="4" s="1"/>
  <c r="BK209" i="4"/>
  <c r="BK456" i="4" s="1"/>
  <c r="T209" i="4"/>
  <c r="T456" i="4" s="1"/>
  <c r="AJ209" i="4"/>
  <c r="AJ456" i="4" s="1"/>
  <c r="AZ209" i="4"/>
  <c r="AZ456" i="4" s="1"/>
  <c r="DS209" i="4"/>
  <c r="AG209" i="4"/>
  <c r="AG456" i="4" s="1"/>
  <c r="AW209" i="4"/>
  <c r="AW456" i="4" s="1"/>
  <c r="BM209" i="4"/>
  <c r="BM456" i="4" s="1"/>
  <c r="V209" i="4"/>
  <c r="V456" i="4" s="1"/>
  <c r="AL209" i="4"/>
  <c r="AL456" i="4" s="1"/>
  <c r="BB209" i="4"/>
  <c r="BB456" i="4" s="1"/>
  <c r="DY209" i="4"/>
  <c r="AA209" i="4"/>
  <c r="BG209" i="4"/>
  <c r="BG456" i="4" s="1"/>
  <c r="AF209" i="4"/>
  <c r="AF456" i="4" s="1"/>
  <c r="BL209" i="4"/>
  <c r="BL456" i="4" s="1"/>
  <c r="AC209" i="4"/>
  <c r="AC456" i="4" s="1"/>
  <c r="AS209" i="4"/>
  <c r="AS456" i="4" s="1"/>
  <c r="BI209" i="4"/>
  <c r="BI456" i="4" s="1"/>
  <c r="EE209" i="4"/>
  <c r="AH209" i="4"/>
  <c r="AH456" i="4" s="1"/>
  <c r="AX209" i="4"/>
  <c r="BN209" i="4"/>
  <c r="BN456" i="4" s="1"/>
  <c r="BJ210" i="4"/>
  <c r="BJ457" i="4" s="1"/>
  <c r="AT210" i="4"/>
  <c r="AT457" i="4" s="1"/>
  <c r="AD210" i="4"/>
  <c r="DZ210" i="4"/>
  <c r="BE210" i="4"/>
  <c r="BE457" i="4" s="1"/>
  <c r="AO210" i="4"/>
  <c r="AO457" i="4" s="1"/>
  <c r="Y210" i="4"/>
  <c r="Y457" i="4" s="1"/>
  <c r="DS210" i="4"/>
  <c r="AZ210" i="4"/>
  <c r="AZ457" i="4" s="1"/>
  <c r="AJ210" i="4"/>
  <c r="T210" i="4"/>
  <c r="T457" i="4" s="1"/>
  <c r="BK210" i="4"/>
  <c r="BK457" i="4" s="1"/>
  <c r="AU210" i="4"/>
  <c r="AU457" i="4" s="1"/>
  <c r="AE210" i="4"/>
  <c r="AE457" i="4" s="1"/>
  <c r="EC210" i="4"/>
  <c r="BF210" i="4"/>
  <c r="BF457" i="4" s="1"/>
  <c r="AP210" i="4"/>
  <c r="Z210" i="4"/>
  <c r="DO210" i="4"/>
  <c r="DN210" i="4" s="1"/>
  <c r="BA210" i="4"/>
  <c r="BA457" i="4" s="1"/>
  <c r="AK210" i="4"/>
  <c r="AK457" i="4" s="1"/>
  <c r="U210" i="4"/>
  <c r="U457" i="4" s="1"/>
  <c r="BL210" i="4"/>
  <c r="BL457" i="4" s="1"/>
  <c r="AV210" i="4"/>
  <c r="AV457" i="4" s="1"/>
  <c r="AF210" i="4"/>
  <c r="AF457" i="4" s="1"/>
  <c r="EB210" i="4"/>
  <c r="BG210" i="4"/>
  <c r="BG457" i="4" s="1"/>
  <c r="AQ210" i="4"/>
  <c r="AQ457" i="4" s="1"/>
  <c r="AA210" i="4"/>
  <c r="BO210" i="4"/>
  <c r="BO457" i="4" s="1"/>
  <c r="AI210" i="4"/>
  <c r="AI457" i="4" s="1"/>
  <c r="DY210" i="4"/>
  <c r="BB210" i="4"/>
  <c r="BB457" i="4" s="1"/>
  <c r="AL210" i="4"/>
  <c r="AL457" i="4" s="1"/>
  <c r="V210" i="4"/>
  <c r="V457" i="4" s="1"/>
  <c r="BM210" i="4"/>
  <c r="BM457" i="4" s="1"/>
  <c r="AW210" i="4"/>
  <c r="AW457" i="4" s="1"/>
  <c r="AG210" i="4"/>
  <c r="AG457" i="4" s="1"/>
  <c r="EF210" i="4"/>
  <c r="BH210" i="4"/>
  <c r="BH457" i="4" s="1"/>
  <c r="AR210" i="4"/>
  <c r="AR457" i="4" s="1"/>
  <c r="AB210" i="4"/>
  <c r="AB457" i="4" s="1"/>
  <c r="DT210" i="4"/>
  <c r="BC210" i="4"/>
  <c r="BC457" i="4" s="1"/>
  <c r="AM210" i="4"/>
  <c r="AM457" i="4" s="1"/>
  <c r="W210" i="4"/>
  <c r="BN210" i="4"/>
  <c r="AX210" i="4"/>
  <c r="AX457" i="4" s="1"/>
  <c r="AH210" i="4"/>
  <c r="AH457" i="4" s="1"/>
  <c r="BI210" i="4"/>
  <c r="BI457" i="4" s="1"/>
  <c r="AS210" i="4"/>
  <c r="AS457" i="4" s="1"/>
  <c r="AC210" i="4"/>
  <c r="AC457" i="4" s="1"/>
  <c r="EA210" i="4"/>
  <c r="BD210" i="4"/>
  <c r="BD457" i="4" s="1"/>
  <c r="AN210" i="4"/>
  <c r="AN457" i="4" s="1"/>
  <c r="X210" i="4"/>
  <c r="X457" i="4" s="1"/>
  <c r="AY210" i="4"/>
  <c r="AY457" i="4" s="1"/>
  <c r="S210" i="4"/>
  <c r="S457" i="4" s="1"/>
  <c r="P211" i="4"/>
  <c r="BJ211" i="4" s="1"/>
  <c r="BJ458" i="4" s="1"/>
  <c r="P212" i="4"/>
  <c r="AT212" i="4" s="1"/>
  <c r="AT459" i="4" s="1"/>
  <c r="P213" i="4"/>
  <c r="AT213" i="4" s="1"/>
  <c r="AT460" i="4" s="1"/>
  <c r="P214" i="4"/>
  <c r="AT214" i="4" s="1"/>
  <c r="AT461" i="4" s="1"/>
  <c r="P215" i="4"/>
  <c r="AT215" i="4" s="1"/>
  <c r="AT462" i="4" s="1"/>
  <c r="P216" i="4"/>
  <c r="AT216" i="4" s="1"/>
  <c r="AT463" i="4" s="1"/>
  <c r="P217" i="4"/>
  <c r="AT217" i="4" s="1"/>
  <c r="AT464" i="4" s="1"/>
  <c r="P218" i="4"/>
  <c r="BJ218" i="4" s="1"/>
  <c r="BJ465" i="4" s="1"/>
  <c r="P219" i="4"/>
  <c r="AT219" i="4" s="1"/>
  <c r="AT466" i="4" s="1"/>
  <c r="P220" i="4"/>
  <c r="AT220" i="4" s="1"/>
  <c r="AT467" i="4" s="1"/>
  <c r="P221" i="4"/>
  <c r="AT221" i="4" s="1"/>
  <c r="AT468" i="4" s="1"/>
  <c r="P222" i="4"/>
  <c r="BJ222" i="4" s="1"/>
  <c r="BJ469" i="4" s="1"/>
  <c r="P223" i="4"/>
  <c r="AT223" i="4" s="1"/>
  <c r="AT470" i="4" s="1"/>
  <c r="P224" i="4"/>
  <c r="AT224" i="4" s="1"/>
  <c r="AT471" i="4" s="1"/>
  <c r="P225" i="4"/>
  <c r="P226" i="4"/>
  <c r="AT226" i="4" s="1"/>
  <c r="AT473" i="4" s="1"/>
  <c r="P227" i="4"/>
  <c r="BJ227" i="4" s="1"/>
  <c r="BJ474" i="4" s="1"/>
  <c r="P228" i="4"/>
  <c r="AT228" i="4" s="1"/>
  <c r="AT475" i="4" s="1"/>
  <c r="P229" i="4"/>
  <c r="P230" i="4"/>
  <c r="AT230" i="4" s="1"/>
  <c r="AT477" i="4" s="1"/>
  <c r="P231" i="4"/>
  <c r="P232" i="4"/>
  <c r="BJ232" i="4" s="1"/>
  <c r="BJ479" i="4" s="1"/>
  <c r="P233" i="4"/>
  <c r="P234" i="4"/>
  <c r="AT234" i="4" s="1"/>
  <c r="AT481" i="4" s="1"/>
  <c r="P235" i="4"/>
  <c r="AT235" i="4" s="1"/>
  <c r="AT482" i="4" s="1"/>
  <c r="P236" i="4"/>
  <c r="AT236" i="4" s="1"/>
  <c r="B160" i="4" l="1"/>
  <c r="AT444" i="4"/>
  <c r="AT438" i="4"/>
  <c r="CM161" i="4"/>
  <c r="CM160" i="4" s="1"/>
  <c r="CH161" i="4"/>
  <c r="Z400" i="4"/>
  <c r="Z399" i="4"/>
  <c r="BS153" i="4"/>
  <c r="BS152" i="4" s="1"/>
  <c r="BS151" i="4" s="1"/>
  <c r="BS150" i="4" s="1"/>
  <c r="BS149" i="4" s="1"/>
  <c r="BS148" i="4" s="1"/>
  <c r="BS147" i="4" s="1"/>
  <c r="BS146" i="4" s="1"/>
  <c r="U400" i="4"/>
  <c r="BM400" i="4"/>
  <c r="BM399" i="4"/>
  <c r="BE400" i="4"/>
  <c r="BE399" i="4"/>
  <c r="AA400" i="4"/>
  <c r="AA399" i="4"/>
  <c r="BI400" i="4"/>
  <c r="BI399" i="4"/>
  <c r="CW153" i="4"/>
  <c r="CW152" i="4" s="1"/>
  <c r="CW151" i="4" s="1"/>
  <c r="AY400" i="4"/>
  <c r="CH160" i="4"/>
  <c r="CH159" i="4" s="1"/>
  <c r="AJ407" i="4"/>
  <c r="DA160" i="4"/>
  <c r="BC407" i="4"/>
  <c r="DD160" i="4"/>
  <c r="DD159" i="4" s="1"/>
  <c r="DD158" i="4" s="1"/>
  <c r="DD157" i="4" s="1"/>
  <c r="DD156" i="4" s="1"/>
  <c r="DD155" i="4" s="1"/>
  <c r="DD154" i="4" s="1"/>
  <c r="DD153" i="4" s="1"/>
  <c r="DD152" i="4" s="1"/>
  <c r="DD151" i="4" s="1"/>
  <c r="DD150" i="4" s="1"/>
  <c r="DD149" i="4" s="1"/>
  <c r="DD148" i="4" s="1"/>
  <c r="DD147" i="4" s="1"/>
  <c r="DD146" i="4" s="1"/>
  <c r="DD145" i="4" s="1"/>
  <c r="DD144" i="4" s="1"/>
  <c r="DD143" i="4" s="1"/>
  <c r="DD142" i="4" s="1"/>
  <c r="BF407" i="4"/>
  <c r="DC160" i="4"/>
  <c r="BE407" i="4"/>
  <c r="DJ160" i="4"/>
  <c r="DJ159" i="4" s="1"/>
  <c r="DJ158" i="4" s="1"/>
  <c r="DJ157" i="4" s="1"/>
  <c r="DJ156" i="4" s="1"/>
  <c r="DJ155" i="4" s="1"/>
  <c r="DJ154" i="4" s="1"/>
  <c r="DJ153" i="4" s="1"/>
  <c r="DJ152" i="4" s="1"/>
  <c r="DJ151" i="4" s="1"/>
  <c r="DJ150" i="4" s="1"/>
  <c r="BL407" i="4"/>
  <c r="AN407" i="4"/>
  <c r="CR236" i="4"/>
  <c r="CJ161" i="4"/>
  <c r="CJ160" i="4" s="1"/>
  <c r="CQ161" i="4"/>
  <c r="CQ160" i="4" s="1"/>
  <c r="CK161" i="4"/>
  <c r="CK160" i="4" s="1"/>
  <c r="CF161" i="4"/>
  <c r="CF160" i="4" s="1"/>
  <c r="DM161" i="4"/>
  <c r="DM160" i="4" s="1"/>
  <c r="CT153" i="4"/>
  <c r="CT152" i="4" s="1"/>
  <c r="CT151" i="4" s="1"/>
  <c r="CT150" i="4" s="1"/>
  <c r="CT149" i="4" s="1"/>
  <c r="CT148" i="4" s="1"/>
  <c r="AV400" i="4"/>
  <c r="CJ153" i="4"/>
  <c r="AL400" i="4"/>
  <c r="AL399" i="4"/>
  <c r="CB153" i="4"/>
  <c r="AD400" i="4"/>
  <c r="AD399" i="4"/>
  <c r="T400" i="4"/>
  <c r="CK153" i="4"/>
  <c r="CK152" i="4" s="1"/>
  <c r="CK151" i="4" s="1"/>
  <c r="CK150" i="4" s="1"/>
  <c r="AM400" i="4"/>
  <c r="BZ160" i="4"/>
  <c r="BZ159" i="4" s="1"/>
  <c r="BZ158" i="4" s="1"/>
  <c r="BZ157" i="4" s="1"/>
  <c r="BZ156" i="4" s="1"/>
  <c r="BZ155" i="4" s="1"/>
  <c r="AB407" i="4"/>
  <c r="BA452" i="4"/>
  <c r="BA449" i="4"/>
  <c r="AT418" i="4"/>
  <c r="AT416" i="4"/>
  <c r="AX456" i="4"/>
  <c r="AP456" i="4"/>
  <c r="S456" i="4"/>
  <c r="Z452" i="4"/>
  <c r="W452" i="4"/>
  <c r="AT451" i="4"/>
  <c r="AT445" i="4"/>
  <c r="AT441" i="4"/>
  <c r="W433" i="4"/>
  <c r="BL433" i="4"/>
  <c r="BJ433" i="4"/>
  <c r="BE433" i="4"/>
  <c r="AT425" i="4"/>
  <c r="AT421" i="4"/>
  <c r="AJ405" i="4"/>
  <c r="Z405" i="4"/>
  <c r="BM405" i="4"/>
  <c r="AI405" i="4"/>
  <c r="AC405" i="4"/>
  <c r="BG404" i="4"/>
  <c r="X404" i="4"/>
  <c r="AJ403" i="4"/>
  <c r="BM403" i="4"/>
  <c r="AE402" i="4"/>
  <c r="Z402" i="4"/>
  <c r="Z401" i="4"/>
  <c r="AX402" i="4"/>
  <c r="AW401" i="4"/>
  <c r="AW402" i="4"/>
  <c r="AA456" i="4"/>
  <c r="AO456" i="4"/>
  <c r="AB456" i="4"/>
  <c r="W456" i="4"/>
  <c r="AL452" i="4"/>
  <c r="AV452" i="4"/>
  <c r="AQ449" i="4"/>
  <c r="BF449" i="4"/>
  <c r="BI433" i="4"/>
  <c r="BB433" i="4"/>
  <c r="AW433" i="4"/>
  <c r="AT432" i="4"/>
  <c r="AG405" i="4"/>
  <c r="AQ404" i="4"/>
  <c r="AP404" i="4"/>
  <c r="AF404" i="4"/>
  <c r="BD404" i="4"/>
  <c r="AY404" i="4"/>
  <c r="BK403" i="4"/>
  <c r="AV403" i="4"/>
  <c r="AQ403" i="4"/>
  <c r="AA403" i="4"/>
  <c r="AY403" i="4"/>
  <c r="AQ402" i="4"/>
  <c r="AB402" i="4"/>
  <c r="AB401" i="4"/>
  <c r="BO402" i="4"/>
  <c r="AZ402" i="4"/>
  <c r="AU401" i="4"/>
  <c r="AU402" i="4"/>
  <c r="AP402" i="4"/>
  <c r="AP401" i="4"/>
  <c r="V402" i="4"/>
  <c r="V401" i="4"/>
  <c r="AY401" i="4"/>
  <c r="AY402" i="4"/>
  <c r="BU210" i="4"/>
  <c r="BX210" i="4"/>
  <c r="CH210" i="4"/>
  <c r="BY209" i="4"/>
  <c r="CM209" i="4"/>
  <c r="BZ209" i="4"/>
  <c r="BU209" i="4"/>
  <c r="CD206" i="4"/>
  <c r="CD205" i="4" s="1"/>
  <c r="CU206" i="4"/>
  <c r="CU205" i="4" s="1"/>
  <c r="CC206" i="4"/>
  <c r="BS206" i="4"/>
  <c r="BS205" i="4" s="1"/>
  <c r="CJ205" i="4"/>
  <c r="CT205" i="4"/>
  <c r="CY205" i="4"/>
  <c r="DM205" i="4"/>
  <c r="CU203" i="4"/>
  <c r="DD203" i="4"/>
  <c r="BX203" i="4"/>
  <c r="BX202" i="4" s="1"/>
  <c r="CO203" i="4"/>
  <c r="CO202" i="4"/>
  <c r="CY202" i="4"/>
  <c r="DD202" i="4"/>
  <c r="CR197" i="4"/>
  <c r="CR196" i="4" s="1"/>
  <c r="CR195" i="4" s="1"/>
  <c r="CR191" i="4"/>
  <c r="DK187" i="4"/>
  <c r="DK186" i="4" s="1"/>
  <c r="BY187" i="4"/>
  <c r="BY186" i="4" s="1"/>
  <c r="CD187" i="4"/>
  <c r="CD186" i="4" s="1"/>
  <c r="DA187" i="4"/>
  <c r="DG186" i="4"/>
  <c r="CZ186" i="4"/>
  <c r="CU186" i="4"/>
  <c r="CR185" i="4"/>
  <c r="CR171" i="4"/>
  <c r="CR169" i="4"/>
  <c r="CY159" i="4"/>
  <c r="CY158" i="4" s="1"/>
  <c r="CY157" i="4" s="1"/>
  <c r="CY156" i="4" s="1"/>
  <c r="CY155" i="4" s="1"/>
  <c r="CY154" i="4" s="1"/>
  <c r="CY153" i="4" s="1"/>
  <c r="CY152" i="4" s="1"/>
  <c r="DM159" i="4"/>
  <c r="DM158" i="4" s="1"/>
  <c r="DM157" i="4" s="1"/>
  <c r="DM156" i="4" s="1"/>
  <c r="DC159" i="4"/>
  <c r="CD159" i="4"/>
  <c r="CD158" i="4" s="1"/>
  <c r="CE158" i="4"/>
  <c r="CO157" i="4"/>
  <c r="CN157" i="4"/>
  <c r="CN156" i="4" s="1"/>
  <c r="CN155" i="4" s="1"/>
  <c r="CD157" i="4"/>
  <c r="CD156" i="4" s="1"/>
  <c r="CD155" i="4" s="1"/>
  <c r="CD154" i="4" s="1"/>
  <c r="CD153" i="4" s="1"/>
  <c r="CD152" i="4" s="1"/>
  <c r="CD151" i="4" s="1"/>
  <c r="CD150" i="4" s="1"/>
  <c r="CD149" i="4" s="1"/>
  <c r="CD148" i="4" s="1"/>
  <c r="CD147" i="4" s="1"/>
  <c r="CD146" i="4" s="1"/>
  <c r="CD145" i="4" s="1"/>
  <c r="DB157" i="4"/>
  <c r="CW157" i="4"/>
  <c r="DI156" i="4"/>
  <c r="DI155" i="4" s="1"/>
  <c r="DI154" i="4" s="1"/>
  <c r="DI153" i="4" s="1"/>
  <c r="DI152" i="4" s="1"/>
  <c r="DI151" i="4" s="1"/>
  <c r="DI150" i="4" s="1"/>
  <c r="DI149" i="4" s="1"/>
  <c r="DI148" i="4" s="1"/>
  <c r="DI147" i="4" s="1"/>
  <c r="DI146" i="4" s="1"/>
  <c r="DI145" i="4" s="1"/>
  <c r="DI144" i="4" s="1"/>
  <c r="DI143" i="4" s="1"/>
  <c r="DI142" i="4" s="1"/>
  <c r="DI141" i="4" s="1"/>
  <c r="DI140" i="4" s="1"/>
  <c r="DI139" i="4" s="1"/>
  <c r="DI138" i="4" s="1"/>
  <c r="DI137" i="4" s="1"/>
  <c r="DI136" i="4" s="1"/>
  <c r="DI135" i="4" s="1"/>
  <c r="DI134" i="4" s="1"/>
  <c r="DI133" i="4" s="1"/>
  <c r="DI132" i="4" s="1"/>
  <c r="DI131" i="4" s="1"/>
  <c r="DI130" i="4" s="1"/>
  <c r="DI129" i="4" s="1"/>
  <c r="DI128" i="4" s="1"/>
  <c r="DI127" i="4" s="1"/>
  <c r="DI126" i="4" s="1"/>
  <c r="DI125" i="4" s="1"/>
  <c r="DI124" i="4" s="1"/>
  <c r="DI123" i="4" s="1"/>
  <c r="DI122" i="4" s="1"/>
  <c r="DI121" i="4" s="1"/>
  <c r="DI120" i="4" s="1"/>
  <c r="DI119" i="4" s="1"/>
  <c r="DI118" i="4" s="1"/>
  <c r="DI117" i="4" s="1"/>
  <c r="DI116" i="4" s="1"/>
  <c r="DI115" i="4" s="1"/>
  <c r="DI114" i="4" s="1"/>
  <c r="DI113" i="4" s="1"/>
  <c r="DI112" i="4" s="1"/>
  <c r="CT156" i="4"/>
  <c r="CT155" i="4" s="1"/>
  <c r="CT154" i="4" s="1"/>
  <c r="CO156" i="4"/>
  <c r="BY156" i="4"/>
  <c r="BY155" i="4" s="1"/>
  <c r="BY154" i="4" s="1"/>
  <c r="BY153" i="4" s="1"/>
  <c r="CW156" i="4"/>
  <c r="CO155" i="4"/>
  <c r="DM155" i="4"/>
  <c r="DM154" i="4" s="1"/>
  <c r="DM153" i="4" s="1"/>
  <c r="DM152" i="4" s="1"/>
  <c r="DM151" i="4" s="1"/>
  <c r="DM150" i="4" s="1"/>
  <c r="DM149" i="4" s="1"/>
  <c r="DM148" i="4" s="1"/>
  <c r="DM147" i="4" s="1"/>
  <c r="CX155" i="4"/>
  <c r="CS155" i="4"/>
  <c r="CW155" i="4"/>
  <c r="DL210" i="4"/>
  <c r="BY210" i="4"/>
  <c r="CN210" i="4"/>
  <c r="CB210" i="4"/>
  <c r="CV209" i="4"/>
  <c r="CN209" i="4"/>
  <c r="CO206" i="4"/>
  <c r="DK206" i="4"/>
  <c r="DK205" i="4" s="1"/>
  <c r="BX205" i="4"/>
  <c r="BU205" i="4"/>
  <c r="CB205" i="4"/>
  <c r="CR204" i="4"/>
  <c r="CR203" i="4" s="1"/>
  <c r="CR202" i="4" s="1"/>
  <c r="CR201" i="4" s="1"/>
  <c r="CA203" i="4"/>
  <c r="CS203" i="4"/>
  <c r="CF203" i="4"/>
  <c r="CF202" i="4" s="1"/>
  <c r="CR198" i="4"/>
  <c r="CR194" i="4"/>
  <c r="CR193" i="4" s="1"/>
  <c r="CR192" i="4" s="1"/>
  <c r="DD187" i="4"/>
  <c r="DD186" i="4" s="1"/>
  <c r="CI187" i="4"/>
  <c r="CI186" i="4" s="1"/>
  <c r="BU186" i="4"/>
  <c r="DJ186" i="4"/>
  <c r="DH186" i="4"/>
  <c r="DC186" i="4"/>
  <c r="CR178" i="4"/>
  <c r="CR177" i="4" s="1"/>
  <c r="CR176" i="4" s="1"/>
  <c r="CR175" i="4" s="1"/>
  <c r="CR174" i="4"/>
  <c r="CR173" i="4" s="1"/>
  <c r="CR172" i="4" s="1"/>
  <c r="CM159" i="4"/>
  <c r="CM158" i="4" s="1"/>
  <c r="CM157" i="4" s="1"/>
  <c r="CM156" i="4" s="1"/>
  <c r="CM155" i="4" s="1"/>
  <c r="CM154" i="4" s="1"/>
  <c r="CM153" i="4" s="1"/>
  <c r="CM152" i="4" s="1"/>
  <c r="CM151" i="4" s="1"/>
  <c r="CM150" i="4" s="1"/>
  <c r="CM149" i="4" s="1"/>
  <c r="CM148" i="4" s="1"/>
  <c r="CL159" i="4"/>
  <c r="CG159" i="4"/>
  <c r="BW159" i="4"/>
  <c r="BW158" i="4" s="1"/>
  <c r="BW157" i="4" s="1"/>
  <c r="BW156" i="4" s="1"/>
  <c r="BW155" i="4" s="1"/>
  <c r="BW154" i="4" s="1"/>
  <c r="BW153" i="4" s="1"/>
  <c r="BW152" i="4" s="1"/>
  <c r="BW151" i="4" s="1"/>
  <c r="BW150" i="4" s="1"/>
  <c r="BW149" i="4" s="1"/>
  <c r="BW148" i="4" s="1"/>
  <c r="CU159" i="4"/>
  <c r="CH158" i="4"/>
  <c r="CH157" i="4" s="1"/>
  <c r="BX158" i="4"/>
  <c r="DK158" i="4"/>
  <c r="DK157" i="4" s="1"/>
  <c r="CG158" i="4"/>
  <c r="CG157" i="4" s="1"/>
  <c r="CG156" i="4" s="1"/>
  <c r="CG155" i="4" s="1"/>
  <c r="CG154" i="4" s="1"/>
  <c r="CG153" i="4" s="1"/>
  <c r="CG152" i="4" s="1"/>
  <c r="CG151" i="4" s="1"/>
  <c r="CG150" i="4" s="1"/>
  <c r="CG149" i="4" s="1"/>
  <c r="CG148" i="4" s="1"/>
  <c r="CG147" i="4" s="1"/>
  <c r="CG146" i="4" s="1"/>
  <c r="CG145" i="4" s="1"/>
  <c r="CG144" i="4" s="1"/>
  <c r="CG143" i="4" s="1"/>
  <c r="CG142" i="4" s="1"/>
  <c r="CG141" i="4" s="1"/>
  <c r="CG140" i="4" s="1"/>
  <c r="CG139" i="4" s="1"/>
  <c r="CG138" i="4" s="1"/>
  <c r="CG137" i="4" s="1"/>
  <c r="CG136" i="4" s="1"/>
  <c r="CA158" i="4"/>
  <c r="DE157" i="4"/>
  <c r="DE156" i="4" s="1"/>
  <c r="DE155" i="4" s="1"/>
  <c r="DE154" i="4" s="1"/>
  <c r="DE153" i="4" s="1"/>
  <c r="DE152" i="4" s="1"/>
  <c r="DE151" i="4" s="1"/>
  <c r="DE150" i="4" s="1"/>
  <c r="DE149" i="4" s="1"/>
  <c r="DE148" i="4" s="1"/>
  <c r="DE147" i="4" s="1"/>
  <c r="DE146" i="4" s="1"/>
  <c r="DE145" i="4" s="1"/>
  <c r="DE144" i="4" s="1"/>
  <c r="DE143" i="4" s="1"/>
  <c r="BV157" i="4"/>
  <c r="BV156" i="4" s="1"/>
  <c r="BV155" i="4" s="1"/>
  <c r="BV154" i="4" s="1"/>
  <c r="BV153" i="4" s="1"/>
  <c r="BV152" i="4" s="1"/>
  <c r="BV151" i="4" s="1"/>
  <c r="BV150" i="4" s="1"/>
  <c r="BV149" i="4" s="1"/>
  <c r="BV148" i="4" s="1"/>
  <c r="BV147" i="4" s="1"/>
  <c r="BV146" i="4" s="1"/>
  <c r="BV145" i="4" s="1"/>
  <c r="BV144" i="4" s="1"/>
  <c r="BV143" i="4" s="1"/>
  <c r="BV142" i="4" s="1"/>
  <c r="BV141" i="4" s="1"/>
  <c r="CH156" i="4"/>
  <c r="CH155" i="4" s="1"/>
  <c r="CH154" i="4" s="1"/>
  <c r="CH153" i="4" s="1"/>
  <c r="CH152" i="4" s="1"/>
  <c r="CH151" i="4" s="1"/>
  <c r="CH150" i="4" s="1"/>
  <c r="CH149" i="4" s="1"/>
  <c r="CH148" i="4" s="1"/>
  <c r="CH147" i="4" s="1"/>
  <c r="DK156" i="4"/>
  <c r="CC155" i="4"/>
  <c r="CC154" i="4" s="1"/>
  <c r="CC153" i="4" s="1"/>
  <c r="CC152" i="4" s="1"/>
  <c r="CC151" i="4" s="1"/>
  <c r="CC150" i="4" s="1"/>
  <c r="CC149" i="4" s="1"/>
  <c r="CC148" i="4" s="1"/>
  <c r="CC147" i="4" s="1"/>
  <c r="CV155" i="4"/>
  <c r="CV154" i="4" s="1"/>
  <c r="CV153" i="4" s="1"/>
  <c r="CV152" i="4" s="1"/>
  <c r="CV151" i="4" s="1"/>
  <c r="CV150" i="4" s="1"/>
  <c r="DA159" i="4"/>
  <c r="DA158" i="4" s="1"/>
  <c r="DA157" i="4" s="1"/>
  <c r="DA156" i="4" s="1"/>
  <c r="DA155" i="4" s="1"/>
  <c r="DA154" i="4" s="1"/>
  <c r="DA153" i="4" s="1"/>
  <c r="DA152" i="4" s="1"/>
  <c r="DA151" i="4" s="1"/>
  <c r="DA150" i="4" s="1"/>
  <c r="DA149" i="4" s="1"/>
  <c r="DA148" i="4" s="1"/>
  <c r="DA147" i="4" s="1"/>
  <c r="DA146" i="4" s="1"/>
  <c r="DA145" i="4" s="1"/>
  <c r="DA144" i="4" s="1"/>
  <c r="DA143" i="4" s="1"/>
  <c r="DW160" i="4"/>
  <c r="EA206" i="4"/>
  <c r="AN206" i="4"/>
  <c r="AN453" i="4" s="1"/>
  <c r="BO206" i="4"/>
  <c r="BO453" i="4" s="1"/>
  <c r="AI206" i="4"/>
  <c r="AI453" i="4" s="1"/>
  <c r="BJ206" i="4"/>
  <c r="BJ453" i="4" s="1"/>
  <c r="AD206" i="4"/>
  <c r="AD453" i="4" s="1"/>
  <c r="BE206" i="4"/>
  <c r="BE453" i="4" s="1"/>
  <c r="Y206" i="4"/>
  <c r="Y453" i="4" s="1"/>
  <c r="AZ206" i="4"/>
  <c r="AZ453" i="4" s="1"/>
  <c r="T206" i="4"/>
  <c r="T453" i="4" s="1"/>
  <c r="AU206" i="4"/>
  <c r="AU453" i="4" s="1"/>
  <c r="EC206" i="4"/>
  <c r="AP206" i="4"/>
  <c r="AP453" i="4" s="1"/>
  <c r="DO206" i="4"/>
  <c r="AK206" i="4"/>
  <c r="S202" i="4"/>
  <c r="S449" i="4" s="1"/>
  <c r="BO202" i="4"/>
  <c r="BO449" i="4" s="1"/>
  <c r="AN202" i="4"/>
  <c r="AN449" i="4" s="1"/>
  <c r="EA202" i="4"/>
  <c r="AS202" i="4"/>
  <c r="AS449" i="4" s="1"/>
  <c r="EE202" i="4"/>
  <c r="AX202" i="4"/>
  <c r="AX449" i="4" s="1"/>
  <c r="W202" i="4"/>
  <c r="W449" i="4" s="1"/>
  <c r="BC202" i="4"/>
  <c r="BC449" i="4" s="1"/>
  <c r="AB202" i="4"/>
  <c r="AB449" i="4" s="1"/>
  <c r="BH202" i="4"/>
  <c r="BH449" i="4" s="1"/>
  <c r="AG202" i="4"/>
  <c r="AG449" i="4" s="1"/>
  <c r="BM202" i="4"/>
  <c r="BM449" i="4" s="1"/>
  <c r="AL202" i="4"/>
  <c r="AL449" i="4" s="1"/>
  <c r="DY202" i="4"/>
  <c r="AA202" i="4"/>
  <c r="AA449" i="4" s="1"/>
  <c r="BG202" i="4"/>
  <c r="BG449" i="4" s="1"/>
  <c r="AF202" i="4"/>
  <c r="AF449" i="4" s="1"/>
  <c r="BL202" i="4"/>
  <c r="BL449" i="4" s="1"/>
  <c r="AK202" i="4"/>
  <c r="AK449" i="4" s="1"/>
  <c r="DO202" i="4"/>
  <c r="AP202" i="4"/>
  <c r="AP449" i="4" s="1"/>
  <c r="EC202" i="4"/>
  <c r="AU202" i="4"/>
  <c r="AU449" i="4" s="1"/>
  <c r="T202" i="4"/>
  <c r="T449" i="4" s="1"/>
  <c r="AZ202" i="4"/>
  <c r="AZ449" i="4" s="1"/>
  <c r="Y202" i="4"/>
  <c r="Y449" i="4" s="1"/>
  <c r="BE202" i="4"/>
  <c r="BE449" i="4" s="1"/>
  <c r="AD202" i="4"/>
  <c r="AD449" i="4" s="1"/>
  <c r="AI191" i="4"/>
  <c r="EE161" i="4"/>
  <c r="S226" i="4"/>
  <c r="S217" i="4"/>
  <c r="S464" i="4" s="1"/>
  <c r="AI216" i="4"/>
  <c r="AI463" i="4" s="1"/>
  <c r="AI197" i="4"/>
  <c r="AI444" i="4" s="1"/>
  <c r="AN226" i="4"/>
  <c r="AN473" i="4" s="1"/>
  <c r="S221" i="4"/>
  <c r="S468" i="4" s="1"/>
  <c r="S204" i="4"/>
  <c r="S451" i="4" s="1"/>
  <c r="EE203" i="4"/>
  <c r="AN197" i="4"/>
  <c r="AN444" i="4" s="1"/>
  <c r="AI196" i="4"/>
  <c r="AI443" i="4" s="1"/>
  <c r="AI193" i="4"/>
  <c r="AI440" i="4" s="1"/>
  <c r="AI185" i="4"/>
  <c r="AI432" i="4" s="1"/>
  <c r="EA184" i="4"/>
  <c r="DR205" i="4"/>
  <c r="DR161" i="4"/>
  <c r="DP159" i="4"/>
  <c r="DQ159" i="4" s="1"/>
  <c r="DR159" i="4"/>
  <c r="DP158" i="4"/>
  <c r="DQ158" i="4" s="1"/>
  <c r="DR158" i="4"/>
  <c r="DP157" i="4"/>
  <c r="DQ157" i="4" s="1"/>
  <c r="DR157" i="4"/>
  <c r="DP156" i="4"/>
  <c r="DQ156" i="4" s="1"/>
  <c r="DR156" i="4"/>
  <c r="DP155" i="4"/>
  <c r="DQ155" i="4" s="1"/>
  <c r="DR155" i="4"/>
  <c r="DP154" i="4"/>
  <c r="DQ154" i="4" s="1"/>
  <c r="DR154" i="4"/>
  <c r="BO214" i="4"/>
  <c r="BO461" i="4" s="1"/>
  <c r="BO226" i="4"/>
  <c r="BO473" i="4" s="1"/>
  <c r="S219" i="4"/>
  <c r="S466" i="4" s="1"/>
  <c r="AI214" i="4"/>
  <c r="AI461" i="4" s="1"/>
  <c r="AN214" i="4"/>
  <c r="AN461" i="4" s="1"/>
  <c r="AI213" i="4"/>
  <c r="AI460" i="4" s="1"/>
  <c r="EE210" i="4"/>
  <c r="AI208" i="4"/>
  <c r="AI455" i="4" s="1"/>
  <c r="AN208" i="4"/>
  <c r="AN455" i="4" s="1"/>
  <c r="AS208" i="4"/>
  <c r="AS455" i="4" s="1"/>
  <c r="AX208" i="4"/>
  <c r="AX455" i="4" s="1"/>
  <c r="BC208" i="4"/>
  <c r="BC455" i="4" s="1"/>
  <c r="BH208" i="4"/>
  <c r="BH455" i="4" s="1"/>
  <c r="BM208" i="4"/>
  <c r="BM455" i="4" s="1"/>
  <c r="DY208" i="4"/>
  <c r="BG208" i="4"/>
  <c r="BG455" i="4" s="1"/>
  <c r="BL208" i="4"/>
  <c r="BL455" i="4" s="1"/>
  <c r="EE206" i="4"/>
  <c r="AI201" i="4"/>
  <c r="AI448" i="4" s="1"/>
  <c r="AI198" i="4"/>
  <c r="BO197" i="4"/>
  <c r="BO444" i="4" s="1"/>
  <c r="BO193" i="4"/>
  <c r="BO440" i="4" s="1"/>
  <c r="BO191" i="4"/>
  <c r="BO438" i="4" s="1"/>
  <c r="AI190" i="4"/>
  <c r="AI437" i="4" s="1"/>
  <c r="AI188" i="4"/>
  <c r="AI435" i="4" s="1"/>
  <c r="B187" i="4"/>
  <c r="S176" i="4"/>
  <c r="S423" i="4" s="1"/>
  <c r="B153" i="4"/>
  <c r="DR210" i="4"/>
  <c r="DP209" i="4"/>
  <c r="DQ209" i="4" s="1"/>
  <c r="DR209" i="4"/>
  <c r="DR203" i="4"/>
  <c r="DP186" i="4"/>
  <c r="DQ186" i="4" s="1"/>
  <c r="DR186" i="4"/>
  <c r="DP153" i="4"/>
  <c r="DQ153" i="4" s="1"/>
  <c r="DR153" i="4"/>
  <c r="DP152" i="4"/>
  <c r="DQ152" i="4" s="1"/>
  <c r="BO208" i="4"/>
  <c r="BO455" i="4" s="1"/>
  <c r="EA208" i="4"/>
  <c r="EE208" i="4"/>
  <c r="W208" i="4"/>
  <c r="W455" i="4" s="1"/>
  <c r="AB208" i="4"/>
  <c r="AB455" i="4" s="1"/>
  <c r="AG208" i="4"/>
  <c r="AG455" i="4" s="1"/>
  <c r="AL208" i="4"/>
  <c r="AL455" i="4" s="1"/>
  <c r="AA208" i="4"/>
  <c r="AA455" i="4" s="1"/>
  <c r="AF208" i="4"/>
  <c r="AF455" i="4" s="1"/>
  <c r="BO198" i="4"/>
  <c r="BO445" i="4" s="1"/>
  <c r="BO190" i="4"/>
  <c r="EE187" i="4"/>
  <c r="CU153" i="4"/>
  <c r="CU152" i="4" s="1"/>
  <c r="CU151" i="4" s="1"/>
  <c r="CU150" i="4" s="1"/>
  <c r="DP160" i="4"/>
  <c r="DQ160" i="4" s="1"/>
  <c r="DL209" i="4"/>
  <c r="CH209" i="4"/>
  <c r="BX209" i="4"/>
  <c r="CC205" i="4"/>
  <c r="DA186" i="4"/>
  <c r="CR184" i="4"/>
  <c r="CR183" i="4" s="1"/>
  <c r="CR182" i="4" s="1"/>
  <c r="CR181" i="4" s="1"/>
  <c r="CR180" i="4" s="1"/>
  <c r="CR179" i="4" s="1"/>
  <c r="CR170" i="4"/>
  <c r="CR168" i="4"/>
  <c r="CR167" i="4" s="1"/>
  <c r="CR166" i="4" s="1"/>
  <c r="CR165" i="4" s="1"/>
  <c r="CR164" i="4" s="1"/>
  <c r="CR163" i="4" s="1"/>
  <c r="CR162" i="4" s="1"/>
  <c r="CR161" i="4" s="1"/>
  <c r="CR160" i="4" s="1"/>
  <c r="CR159" i="4" s="1"/>
  <c r="CQ159" i="4"/>
  <c r="CQ158" i="4" s="1"/>
  <c r="CQ157" i="4" s="1"/>
  <c r="CQ156" i="4" s="1"/>
  <c r="CQ155" i="4" s="1"/>
  <c r="CQ154" i="4" s="1"/>
  <c r="CQ153" i="4" s="1"/>
  <c r="CQ152" i="4" s="1"/>
  <c r="CQ151" i="4" s="1"/>
  <c r="CQ150" i="4" s="1"/>
  <c r="CQ149" i="4" s="1"/>
  <c r="CQ148" i="4" s="1"/>
  <c r="CQ147" i="4" s="1"/>
  <c r="CQ146" i="4" s="1"/>
  <c r="CQ145" i="4" s="1"/>
  <c r="CQ144" i="4" s="1"/>
  <c r="CQ143" i="4" s="1"/>
  <c r="CQ142" i="4" s="1"/>
  <c r="CQ141" i="4" s="1"/>
  <c r="CQ140" i="4" s="1"/>
  <c r="CQ139" i="4" s="1"/>
  <c r="CQ138" i="4" s="1"/>
  <c r="CQ137" i="4" s="1"/>
  <c r="CQ136" i="4" s="1"/>
  <c r="CQ135" i="4" s="1"/>
  <c r="CQ134" i="4" s="1"/>
  <c r="CQ133" i="4" s="1"/>
  <c r="CQ132" i="4" s="1"/>
  <c r="CQ131" i="4" s="1"/>
  <c r="CQ130" i="4" s="1"/>
  <c r="CK159" i="4"/>
  <c r="CF159" i="4"/>
  <c r="CF158" i="4" s="1"/>
  <c r="CF157" i="4" s="1"/>
  <c r="CF156" i="4" s="1"/>
  <c r="CF155" i="4" s="1"/>
  <c r="CF154" i="4" s="1"/>
  <c r="CF153" i="4" s="1"/>
  <c r="CF152" i="4" s="1"/>
  <c r="CF151" i="4" s="1"/>
  <c r="CF150" i="4" s="1"/>
  <c r="CF149" i="4" s="1"/>
  <c r="CF148" i="4" s="1"/>
  <c r="CF147" i="4" s="1"/>
  <c r="CL158" i="4"/>
  <c r="CL157" i="4" s="1"/>
  <c r="CL156" i="4" s="1"/>
  <c r="CL155" i="4" s="1"/>
  <c r="CL154" i="4" s="1"/>
  <c r="CL153" i="4" s="1"/>
  <c r="CL152" i="4" s="1"/>
  <c r="CL151" i="4" s="1"/>
  <c r="CL150" i="4" s="1"/>
  <c r="CU158" i="4"/>
  <c r="CU157" i="4" s="1"/>
  <c r="CU156" i="4" s="1"/>
  <c r="CU155" i="4" s="1"/>
  <c r="CK158" i="4"/>
  <c r="CK157" i="4" s="1"/>
  <c r="CK156" i="4" s="1"/>
  <c r="CK155" i="4" s="1"/>
  <c r="CK154" i="4" s="1"/>
  <c r="BX157" i="4"/>
  <c r="BX156" i="4" s="1"/>
  <c r="BX155" i="4" s="1"/>
  <c r="CA157" i="4"/>
  <c r="CA156" i="4" s="1"/>
  <c r="CA155" i="4" s="1"/>
  <c r="CA154" i="4" s="1"/>
  <c r="CA153" i="4" s="1"/>
  <c r="CA152" i="4" s="1"/>
  <c r="CA151" i="4" s="1"/>
  <c r="CA150" i="4" s="1"/>
  <c r="CA149" i="4" s="1"/>
  <c r="CA148" i="4" s="1"/>
  <c r="CA147" i="4" s="1"/>
  <c r="CA146" i="4" s="1"/>
  <c r="CA145" i="4" s="1"/>
  <c r="DK155" i="4"/>
  <c r="DK154" i="4" s="1"/>
  <c r="DK153" i="4" s="1"/>
  <c r="BX153" i="4"/>
  <c r="CS153" i="4"/>
  <c r="CS152" i="4" s="1"/>
  <c r="CS151" i="4" s="1"/>
  <c r="CS150" i="4" s="1"/>
  <c r="CS149" i="4" s="1"/>
  <c r="CS148" i="4" s="1"/>
  <c r="CS147" i="4" s="1"/>
  <c r="CS146" i="4" s="1"/>
  <c r="CS145" i="4" s="1"/>
  <c r="CS144" i="4" s="1"/>
  <c r="CS143" i="4" s="1"/>
  <c r="CS142" i="4" s="1"/>
  <c r="CS141" i="4" s="1"/>
  <c r="CS140" i="4" s="1"/>
  <c r="CS139" i="4" s="1"/>
  <c r="CN153" i="4"/>
  <c r="CN152" i="4" s="1"/>
  <c r="CN151" i="4" s="1"/>
  <c r="CN150" i="4" s="1"/>
  <c r="CN149" i="4" s="1"/>
  <c r="CN148" i="4" s="1"/>
  <c r="CN147" i="4" s="1"/>
  <c r="CN146" i="4" s="1"/>
  <c r="CN145" i="4" s="1"/>
  <c r="CN144" i="4" s="1"/>
  <c r="CN143" i="4" s="1"/>
  <c r="CN142" i="4" s="1"/>
  <c r="CN141" i="4" s="1"/>
  <c r="CN140" i="4" s="1"/>
  <c r="CN139" i="4" s="1"/>
  <c r="CN138" i="4" s="1"/>
  <c r="CN137" i="4" s="1"/>
  <c r="BT153" i="4"/>
  <c r="BT152" i="4" s="1"/>
  <c r="CB209" i="4"/>
  <c r="CO205" i="4"/>
  <c r="CA202" i="4"/>
  <c r="CU202" i="4"/>
  <c r="CR190" i="4"/>
  <c r="CR189" i="4" s="1"/>
  <c r="CR188" i="4" s="1"/>
  <c r="CR187" i="4" s="1"/>
  <c r="CR186" i="4" s="1"/>
  <c r="CJ159" i="4"/>
  <c r="CJ158" i="4" s="1"/>
  <c r="CJ157" i="4" s="1"/>
  <c r="CJ156" i="4" s="1"/>
  <c r="CJ155" i="4" s="1"/>
  <c r="CJ154" i="4" s="1"/>
  <c r="DC158" i="4"/>
  <c r="DC157" i="4" s="1"/>
  <c r="DC156" i="4" s="1"/>
  <c r="DC155" i="4" s="1"/>
  <c r="DC154" i="4" s="1"/>
  <c r="DC153" i="4" s="1"/>
  <c r="CE157" i="4"/>
  <c r="CE156" i="4" s="1"/>
  <c r="CE155" i="4" s="1"/>
  <c r="CE154" i="4" s="1"/>
  <c r="CE153" i="4" s="1"/>
  <c r="CE152" i="4" s="1"/>
  <c r="CE151" i="4" s="1"/>
  <c r="DB156" i="4"/>
  <c r="DB155" i="4" s="1"/>
  <c r="DB154" i="4" s="1"/>
  <c r="DB153" i="4" s="1"/>
  <c r="DB152" i="4" s="1"/>
  <c r="CO154" i="4"/>
  <c r="CO153" i="4" s="1"/>
  <c r="CO152" i="4" s="1"/>
  <c r="CO151" i="4" s="1"/>
  <c r="CO150" i="4" s="1"/>
  <c r="CO149" i="4" s="1"/>
  <c r="CO148" i="4" s="1"/>
  <c r="CO147" i="4" s="1"/>
  <c r="CO146" i="4" s="1"/>
  <c r="CO145" i="4" s="1"/>
  <c r="CO144" i="4" s="1"/>
  <c r="CO143" i="4" s="1"/>
  <c r="CO142" i="4" s="1"/>
  <c r="CO141" i="4" s="1"/>
  <c r="CO140" i="4" s="1"/>
  <c r="CO139" i="4" s="1"/>
  <c r="CO138" i="4" s="1"/>
  <c r="CO137" i="4" s="1"/>
  <c r="CO136" i="4" s="1"/>
  <c r="CO135" i="4" s="1"/>
  <c r="CO134" i="4" s="1"/>
  <c r="CO133" i="4" s="1"/>
  <c r="CO132" i="4" s="1"/>
  <c r="CX154" i="4"/>
  <c r="CX153" i="4" s="1"/>
  <c r="CX152" i="4" s="1"/>
  <c r="CX151" i="4" s="1"/>
  <c r="CX150" i="4" s="1"/>
  <c r="CX149" i="4" s="1"/>
  <c r="BZ153" i="4"/>
  <c r="BZ152" i="4" s="1"/>
  <c r="BZ151" i="4" s="1"/>
  <c r="BZ150" i="4" s="1"/>
  <c r="BZ149" i="4" s="1"/>
  <c r="DW153" i="4"/>
  <c r="BR153" i="4"/>
  <c r="BR152" i="4" s="1"/>
  <c r="BR151" i="4" s="1"/>
  <c r="BR150" i="4" s="1"/>
  <c r="BR149" i="4" s="1"/>
  <c r="BR148" i="4" s="1"/>
  <c r="BR147" i="4" s="1"/>
  <c r="BR146" i="4" s="1"/>
  <c r="BR145" i="4" s="1"/>
  <c r="BR144" i="4" s="1"/>
  <c r="BR143" i="4" s="1"/>
  <c r="BR142" i="4" s="1"/>
  <c r="BR141" i="4" s="1"/>
  <c r="BR140" i="4" s="1"/>
  <c r="BR139" i="4" s="1"/>
  <c r="BR138" i="4" s="1"/>
  <c r="BR137" i="4" s="1"/>
  <c r="BR136" i="4" s="1"/>
  <c r="DV153" i="4"/>
  <c r="DW154" i="4"/>
  <c r="DV154" i="4"/>
  <c r="B154" i="4"/>
  <c r="DW155" i="4"/>
  <c r="DV155" i="4"/>
  <c r="B155" i="4"/>
  <c r="DW156" i="4"/>
  <c r="DV156" i="4"/>
  <c r="B156" i="4"/>
  <c r="DW157" i="4"/>
  <c r="DV157" i="4"/>
  <c r="B157" i="4"/>
  <c r="DW158" i="4"/>
  <c r="DV158" i="4"/>
  <c r="B158" i="4"/>
  <c r="DW159" i="4"/>
  <c r="DV159" i="4"/>
  <c r="B159" i="4"/>
  <c r="B161" i="4"/>
  <c r="DW161" i="4"/>
  <c r="DV161" i="4"/>
  <c r="S162" i="4"/>
  <c r="S409" i="4" s="1"/>
  <c r="AY162" i="4"/>
  <c r="AY409" i="4" s="1"/>
  <c r="X162" i="4"/>
  <c r="X409" i="4" s="1"/>
  <c r="BD162" i="4"/>
  <c r="BD409" i="4" s="1"/>
  <c r="AC162" i="4"/>
  <c r="AC409" i="4" s="1"/>
  <c r="BI162" i="4"/>
  <c r="AH162" i="4"/>
  <c r="AH409" i="4" s="1"/>
  <c r="BN162" i="4"/>
  <c r="BN409" i="4" s="1"/>
  <c r="AM162" i="4"/>
  <c r="DT162" i="4"/>
  <c r="AR162" i="4"/>
  <c r="AR409" i="4" s="1"/>
  <c r="EF162" i="4"/>
  <c r="AW162" i="4"/>
  <c r="AW409" i="4" s="1"/>
  <c r="V162" i="4"/>
  <c r="V409" i="4" s="1"/>
  <c r="BB162" i="4"/>
  <c r="BB409" i="4" s="1"/>
  <c r="AA162" i="4"/>
  <c r="AA409" i="4" s="1"/>
  <c r="BG162" i="4"/>
  <c r="BG409" i="4" s="1"/>
  <c r="AF162" i="4"/>
  <c r="AF409" i="4" s="1"/>
  <c r="BL162" i="4"/>
  <c r="BL409" i="4" s="1"/>
  <c r="AK162" i="4"/>
  <c r="AK409" i="4" s="1"/>
  <c r="DO162" i="4"/>
  <c r="DN162" i="4" s="1"/>
  <c r="AP162" i="4"/>
  <c r="AP409" i="4" s="1"/>
  <c r="EC162" i="4"/>
  <c r="AU162" i="4"/>
  <c r="T162" i="4"/>
  <c r="T409" i="4" s="1"/>
  <c r="AZ162" i="4"/>
  <c r="AZ409" i="4" s="1"/>
  <c r="Y162" i="4"/>
  <c r="Y409" i="4" s="1"/>
  <c r="BE162" i="4"/>
  <c r="BE409" i="4" s="1"/>
  <c r="AD162" i="4"/>
  <c r="AD409" i="4" s="1"/>
  <c r="BJ162" i="4"/>
  <c r="BJ409" i="4" s="1"/>
  <c r="AI162" i="4"/>
  <c r="AI409" i="4" s="1"/>
  <c r="BO162" i="4"/>
  <c r="AN162" i="4"/>
  <c r="AN409" i="4" s="1"/>
  <c r="EA162" i="4"/>
  <c r="AS162" i="4"/>
  <c r="AS409" i="4" s="1"/>
  <c r="EE162" i="4"/>
  <c r="AX162" i="4"/>
  <c r="AX409" i="4" s="1"/>
  <c r="W162" i="4"/>
  <c r="BC162" i="4"/>
  <c r="BC409" i="4" s="1"/>
  <c r="AB162" i="4"/>
  <c r="AB409" i="4" s="1"/>
  <c r="BH162" i="4"/>
  <c r="BH409" i="4" s="1"/>
  <c r="AG162" i="4"/>
  <c r="AG409" i="4" s="1"/>
  <c r="BM162" i="4"/>
  <c r="BM409" i="4" s="1"/>
  <c r="AL162" i="4"/>
  <c r="AL409" i="4" s="1"/>
  <c r="DY162" i="4"/>
  <c r="AQ162" i="4"/>
  <c r="AQ409" i="4" s="1"/>
  <c r="EB162" i="4"/>
  <c r="AV162" i="4"/>
  <c r="AV409" i="4" s="1"/>
  <c r="U162" i="4"/>
  <c r="BA162" i="4"/>
  <c r="BA409" i="4" s="1"/>
  <c r="Z162" i="4"/>
  <c r="Z409" i="4" s="1"/>
  <c r="BF162" i="4"/>
  <c r="AE162" i="4"/>
  <c r="AE409" i="4" s="1"/>
  <c r="BK162" i="4"/>
  <c r="BK409" i="4" s="1"/>
  <c r="AJ162" i="4"/>
  <c r="AJ409" i="4" s="1"/>
  <c r="DS162" i="4"/>
  <c r="AO162" i="4"/>
  <c r="AO409" i="4" s="1"/>
  <c r="DZ162" i="4"/>
  <c r="S163" i="4"/>
  <c r="S410" i="4" s="1"/>
  <c r="AY163" i="4"/>
  <c r="AY410" i="4" s="1"/>
  <c r="X163" i="4"/>
  <c r="X410" i="4" s="1"/>
  <c r="BD163" i="4"/>
  <c r="BD410" i="4" s="1"/>
  <c r="AC163" i="4"/>
  <c r="AC410" i="4" s="1"/>
  <c r="BI163" i="4"/>
  <c r="BI410" i="4" s="1"/>
  <c r="AH163" i="4"/>
  <c r="AH410" i="4" s="1"/>
  <c r="BN163" i="4"/>
  <c r="BN410" i="4" s="1"/>
  <c r="AM163" i="4"/>
  <c r="AM410" i="4" s="1"/>
  <c r="DT163" i="4"/>
  <c r="AR163" i="4"/>
  <c r="AR410" i="4" s="1"/>
  <c r="EF163" i="4"/>
  <c r="AW163" i="4"/>
  <c r="AW410" i="4" s="1"/>
  <c r="V163" i="4"/>
  <c r="V410" i="4" s="1"/>
  <c r="BB163" i="4"/>
  <c r="BB410" i="4" s="1"/>
  <c r="AA163" i="4"/>
  <c r="AA410" i="4" s="1"/>
  <c r="BG163" i="4"/>
  <c r="BG410" i="4" s="1"/>
  <c r="AF163" i="4"/>
  <c r="AF410" i="4" s="1"/>
  <c r="BL163" i="4"/>
  <c r="DJ163" i="4" s="1"/>
  <c r="AK163" i="4"/>
  <c r="AK410" i="4" s="1"/>
  <c r="DO163" i="4"/>
  <c r="DN163" i="4" s="1"/>
  <c r="AP163" i="4"/>
  <c r="AP410" i="4" s="1"/>
  <c r="EC163" i="4"/>
  <c r="AU163" i="4"/>
  <c r="AU410" i="4" s="1"/>
  <c r="T163" i="4"/>
  <c r="T410" i="4" s="1"/>
  <c r="AZ163" i="4"/>
  <c r="AZ410" i="4" s="1"/>
  <c r="Y163" i="4"/>
  <c r="BW163" i="4" s="1"/>
  <c r="BE163" i="4"/>
  <c r="DC163" i="4" s="1"/>
  <c r="AD163" i="4"/>
  <c r="AD410" i="4" s="1"/>
  <c r="BJ163" i="4"/>
  <c r="BJ410" i="4" s="1"/>
  <c r="AI163" i="4"/>
  <c r="CG163" i="4" s="1"/>
  <c r="BO163" i="4"/>
  <c r="DM163" i="4" s="1"/>
  <c r="AN163" i="4"/>
  <c r="AN410" i="4" s="1"/>
  <c r="EA163" i="4"/>
  <c r="AS163" i="4"/>
  <c r="AS410" i="4" s="1"/>
  <c r="EE163" i="4"/>
  <c r="AX163" i="4"/>
  <c r="AX410" i="4" s="1"/>
  <c r="W163" i="4"/>
  <c r="W410" i="4" s="1"/>
  <c r="BC163" i="4"/>
  <c r="BC410" i="4" s="1"/>
  <c r="AB163" i="4"/>
  <c r="AB410" i="4" s="1"/>
  <c r="BH163" i="4"/>
  <c r="BH410" i="4" s="1"/>
  <c r="AG163" i="4"/>
  <c r="AG410" i="4" s="1"/>
  <c r="BM163" i="4"/>
  <c r="BM410" i="4" s="1"/>
  <c r="AL163" i="4"/>
  <c r="AL410" i="4" s="1"/>
  <c r="DY163" i="4"/>
  <c r="AQ163" i="4"/>
  <c r="AQ410" i="4" s="1"/>
  <c r="EB163" i="4"/>
  <c r="AV163" i="4"/>
  <c r="AV410" i="4" s="1"/>
  <c r="U163" i="4"/>
  <c r="U410" i="4" s="1"/>
  <c r="BA163" i="4"/>
  <c r="BA410" i="4" s="1"/>
  <c r="Z163" i="4"/>
  <c r="BX163" i="4" s="1"/>
  <c r="BF163" i="4"/>
  <c r="BF410" i="4" s="1"/>
  <c r="AE163" i="4"/>
  <c r="CC163" i="4" s="1"/>
  <c r="BK163" i="4"/>
  <c r="BK410" i="4" s="1"/>
  <c r="AJ163" i="4"/>
  <c r="AJ410" i="4" s="1"/>
  <c r="DS163" i="4"/>
  <c r="AO163" i="4"/>
  <c r="AO410" i="4" s="1"/>
  <c r="DZ163" i="4"/>
  <c r="S164" i="4"/>
  <c r="S411" i="4" s="1"/>
  <c r="AY164" i="4"/>
  <c r="AY411" i="4" s="1"/>
  <c r="X164" i="4"/>
  <c r="X411" i="4" s="1"/>
  <c r="BD164" i="4"/>
  <c r="BD411" i="4" s="1"/>
  <c r="AC164" i="4"/>
  <c r="AC411" i="4" s="1"/>
  <c r="BI164" i="4"/>
  <c r="BI411" i="4" s="1"/>
  <c r="AH164" i="4"/>
  <c r="BN164" i="4"/>
  <c r="BN411" i="4" s="1"/>
  <c r="AM164" i="4"/>
  <c r="DT164" i="4"/>
  <c r="AR164" i="4"/>
  <c r="AR411" i="4" s="1"/>
  <c r="EF164" i="4"/>
  <c r="AW164" i="4"/>
  <c r="AW411" i="4" s="1"/>
  <c r="V164" i="4"/>
  <c r="V411" i="4" s="1"/>
  <c r="BB164" i="4"/>
  <c r="BB411" i="4" s="1"/>
  <c r="AA164" i="4"/>
  <c r="AA411" i="4" s="1"/>
  <c r="BG164" i="4"/>
  <c r="BG411" i="4" s="1"/>
  <c r="AF164" i="4"/>
  <c r="BL164" i="4"/>
  <c r="AK164" i="4"/>
  <c r="AK411" i="4" s="1"/>
  <c r="DO164" i="4"/>
  <c r="DN164" i="4" s="1"/>
  <c r="AP164" i="4"/>
  <c r="EC164" i="4"/>
  <c r="AU164" i="4"/>
  <c r="AU411" i="4" s="1"/>
  <c r="T164" i="4"/>
  <c r="T411" i="4" s="1"/>
  <c r="AZ164" i="4"/>
  <c r="AZ411" i="4" s="1"/>
  <c r="Y164" i="4"/>
  <c r="BE164" i="4"/>
  <c r="AD164" i="4"/>
  <c r="AD411" i="4" s="1"/>
  <c r="BJ164" i="4"/>
  <c r="BJ411" i="4" s="1"/>
  <c r="AI164" i="4"/>
  <c r="BO164" i="4"/>
  <c r="AN164" i="4"/>
  <c r="AN411" i="4" s="1"/>
  <c r="EA164" i="4"/>
  <c r="AS164" i="4"/>
  <c r="AS411" i="4" s="1"/>
  <c r="EE164" i="4"/>
  <c r="AX164" i="4"/>
  <c r="AX411" i="4" s="1"/>
  <c r="W164" i="4"/>
  <c r="W411" i="4" s="1"/>
  <c r="BC164" i="4"/>
  <c r="BC411" i="4" s="1"/>
  <c r="AB164" i="4"/>
  <c r="AB411" i="4" s="1"/>
  <c r="BH164" i="4"/>
  <c r="AG164" i="4"/>
  <c r="AG411" i="4" s="1"/>
  <c r="BM164" i="4"/>
  <c r="BM411" i="4" s="1"/>
  <c r="AL164" i="4"/>
  <c r="AL411" i="4" s="1"/>
  <c r="DY164" i="4"/>
  <c r="AQ164" i="4"/>
  <c r="AQ411" i="4" s="1"/>
  <c r="EB164" i="4"/>
  <c r="AV164" i="4"/>
  <c r="AV411" i="4" s="1"/>
  <c r="U164" i="4"/>
  <c r="U411" i="4" s="1"/>
  <c r="BA164" i="4"/>
  <c r="BA411" i="4" s="1"/>
  <c r="Z164" i="4"/>
  <c r="BF164" i="4"/>
  <c r="BF411" i="4" s="1"/>
  <c r="AE164" i="4"/>
  <c r="BK164" i="4"/>
  <c r="BK411" i="4" s="1"/>
  <c r="AJ164" i="4"/>
  <c r="AJ411" i="4" s="1"/>
  <c r="DS164" i="4"/>
  <c r="AO164" i="4"/>
  <c r="AO411" i="4" s="1"/>
  <c r="DZ164" i="4"/>
  <c r="S165" i="4"/>
  <c r="S412" i="4" s="1"/>
  <c r="AY165" i="4"/>
  <c r="AY412" i="4" s="1"/>
  <c r="X165" i="4"/>
  <c r="X412" i="4" s="1"/>
  <c r="BD165" i="4"/>
  <c r="BD412" i="4" s="1"/>
  <c r="AC165" i="4"/>
  <c r="AC412" i="4" s="1"/>
  <c r="BI165" i="4"/>
  <c r="BI412" i="4" s="1"/>
  <c r="AH165" i="4"/>
  <c r="AH412" i="4" s="1"/>
  <c r="BN165" i="4"/>
  <c r="BN412" i="4" s="1"/>
  <c r="AM165" i="4"/>
  <c r="DT165" i="4"/>
  <c r="AR165" i="4"/>
  <c r="EF165" i="4"/>
  <c r="AW165" i="4"/>
  <c r="AW412" i="4" s="1"/>
  <c r="V165" i="4"/>
  <c r="V412" i="4" s="1"/>
  <c r="BB165" i="4"/>
  <c r="BB412" i="4" s="1"/>
  <c r="AA165" i="4"/>
  <c r="AA412" i="4" s="1"/>
  <c r="BG165" i="4"/>
  <c r="BG412" i="4" s="1"/>
  <c r="AF165" i="4"/>
  <c r="AF412" i="4" s="1"/>
  <c r="BL165" i="4"/>
  <c r="BL412" i="4" s="1"/>
  <c r="AK165" i="4"/>
  <c r="AK412" i="4" s="1"/>
  <c r="DO165" i="4"/>
  <c r="DN165" i="4" s="1"/>
  <c r="AP165" i="4"/>
  <c r="AP412" i="4" s="1"/>
  <c r="EC165" i="4"/>
  <c r="AU165" i="4"/>
  <c r="AU412" i="4" s="1"/>
  <c r="T165" i="4"/>
  <c r="AZ165" i="4"/>
  <c r="Y165" i="4"/>
  <c r="Y412" i="4" s="1"/>
  <c r="BE165" i="4"/>
  <c r="AD165" i="4"/>
  <c r="AD412" i="4" s="1"/>
  <c r="BJ165" i="4"/>
  <c r="BJ412" i="4" s="1"/>
  <c r="AI165" i="4"/>
  <c r="AI412" i="4" s="1"/>
  <c r="BO165" i="4"/>
  <c r="AN165" i="4"/>
  <c r="AN412" i="4" s="1"/>
  <c r="EA165" i="4"/>
  <c r="AS165" i="4"/>
  <c r="AS412" i="4" s="1"/>
  <c r="EE165" i="4"/>
  <c r="AX165" i="4"/>
  <c r="AX412" i="4" s="1"/>
  <c r="W165" i="4"/>
  <c r="W412" i="4" s="1"/>
  <c r="BC165" i="4"/>
  <c r="BC412" i="4" s="1"/>
  <c r="AB165" i="4"/>
  <c r="AB412" i="4" s="1"/>
  <c r="BH165" i="4"/>
  <c r="BH412" i="4" s="1"/>
  <c r="AG165" i="4"/>
  <c r="AG412" i="4" s="1"/>
  <c r="BM165" i="4"/>
  <c r="BM412" i="4" s="1"/>
  <c r="AL165" i="4"/>
  <c r="AL412" i="4" s="1"/>
  <c r="DY165" i="4"/>
  <c r="AQ165" i="4"/>
  <c r="AQ412" i="4" s="1"/>
  <c r="EB165" i="4"/>
  <c r="AV165" i="4"/>
  <c r="AV412" i="4" s="1"/>
  <c r="U165" i="4"/>
  <c r="BA165" i="4"/>
  <c r="BA412" i="4" s="1"/>
  <c r="Z165" i="4"/>
  <c r="Z412" i="4" s="1"/>
  <c r="BF165" i="4"/>
  <c r="BF412" i="4" s="1"/>
  <c r="AE165" i="4"/>
  <c r="AE412" i="4" s="1"/>
  <c r="BK165" i="4"/>
  <c r="BK412" i="4" s="1"/>
  <c r="AJ165" i="4"/>
  <c r="AJ412" i="4" s="1"/>
  <c r="DS165" i="4"/>
  <c r="AO165" i="4"/>
  <c r="AO412" i="4" s="1"/>
  <c r="DZ165" i="4"/>
  <c r="S166" i="4"/>
  <c r="S413" i="4" s="1"/>
  <c r="AY166" i="4"/>
  <c r="AY413" i="4" s="1"/>
  <c r="X166" i="4"/>
  <c r="BD166" i="4"/>
  <c r="BD413" i="4" s="1"/>
  <c r="AC166" i="4"/>
  <c r="BI166" i="4"/>
  <c r="BI413" i="4" s="1"/>
  <c r="AH166" i="4"/>
  <c r="AH413" i="4" s="1"/>
  <c r="BN166" i="4"/>
  <c r="BN413" i="4" s="1"/>
  <c r="AM166" i="4"/>
  <c r="AM413" i="4" s="1"/>
  <c r="DT166" i="4"/>
  <c r="AR166" i="4"/>
  <c r="AR413" i="4" s="1"/>
  <c r="EF166" i="4"/>
  <c r="AW166" i="4"/>
  <c r="AW413" i="4" s="1"/>
  <c r="V166" i="4"/>
  <c r="V413" i="4" s="1"/>
  <c r="BB166" i="4"/>
  <c r="BB413" i="4" s="1"/>
  <c r="AA166" i="4"/>
  <c r="BG166" i="4"/>
  <c r="BG413" i="4" s="1"/>
  <c r="AF166" i="4"/>
  <c r="AF413" i="4" s="1"/>
  <c r="BL166" i="4"/>
  <c r="BL413" i="4" s="1"/>
  <c r="AK166" i="4"/>
  <c r="AK413" i="4" s="1"/>
  <c r="DO166" i="4"/>
  <c r="DN166" i="4" s="1"/>
  <c r="AP166" i="4"/>
  <c r="AP413" i="4" s="1"/>
  <c r="EC166" i="4"/>
  <c r="AU166" i="4"/>
  <c r="AU413" i="4" s="1"/>
  <c r="T166" i="4"/>
  <c r="T413" i="4" s="1"/>
  <c r="AZ166" i="4"/>
  <c r="AZ413" i="4" s="1"/>
  <c r="Y166" i="4"/>
  <c r="Y413" i="4" s="1"/>
  <c r="BE166" i="4"/>
  <c r="BE413" i="4" s="1"/>
  <c r="AD166" i="4"/>
  <c r="AD413" i="4" s="1"/>
  <c r="BJ166" i="4"/>
  <c r="BJ413" i="4" s="1"/>
  <c r="AI166" i="4"/>
  <c r="AI413" i="4" s="1"/>
  <c r="BO166" i="4"/>
  <c r="BO413" i="4" s="1"/>
  <c r="AN166" i="4"/>
  <c r="EA166" i="4"/>
  <c r="AS166" i="4"/>
  <c r="AS413" i="4" s="1"/>
  <c r="EE166" i="4"/>
  <c r="AX166" i="4"/>
  <c r="W166" i="4"/>
  <c r="W413" i="4" s="1"/>
  <c r="BC166" i="4"/>
  <c r="BC413" i="4" s="1"/>
  <c r="AB166" i="4"/>
  <c r="BH166" i="4"/>
  <c r="BH413" i="4" s="1"/>
  <c r="AG166" i="4"/>
  <c r="AG413" i="4" s="1"/>
  <c r="BM166" i="4"/>
  <c r="BM413" i="4" s="1"/>
  <c r="AL166" i="4"/>
  <c r="AL413" i="4" s="1"/>
  <c r="DY166" i="4"/>
  <c r="AQ166" i="4"/>
  <c r="AQ413" i="4" s="1"/>
  <c r="EB166" i="4"/>
  <c r="AV166" i="4"/>
  <c r="AV413" i="4" s="1"/>
  <c r="U166" i="4"/>
  <c r="U413" i="4" s="1"/>
  <c r="BA166" i="4"/>
  <c r="BA413" i="4" s="1"/>
  <c r="Z166" i="4"/>
  <c r="Z413" i="4" s="1"/>
  <c r="BF166" i="4"/>
  <c r="BF413" i="4" s="1"/>
  <c r="AE166" i="4"/>
  <c r="AE413" i="4" s="1"/>
  <c r="BK166" i="4"/>
  <c r="BK413" i="4" s="1"/>
  <c r="AJ166" i="4"/>
  <c r="AJ413" i="4" s="1"/>
  <c r="DS166" i="4"/>
  <c r="AO166" i="4"/>
  <c r="DZ166" i="4"/>
  <c r="S167" i="4"/>
  <c r="S414" i="4" s="1"/>
  <c r="AY167" i="4"/>
  <c r="AY414" i="4" s="1"/>
  <c r="X167" i="4"/>
  <c r="X414" i="4" s="1"/>
  <c r="BD167" i="4"/>
  <c r="BD414" i="4" s="1"/>
  <c r="AC167" i="4"/>
  <c r="AC414" i="4" s="1"/>
  <c r="BI167" i="4"/>
  <c r="BI414" i="4" s="1"/>
  <c r="AH167" i="4"/>
  <c r="AH414" i="4" s="1"/>
  <c r="BN167" i="4"/>
  <c r="AM167" i="4"/>
  <c r="DT167" i="4"/>
  <c r="AR167" i="4"/>
  <c r="AR414" i="4" s="1"/>
  <c r="EF167" i="4"/>
  <c r="AW167" i="4"/>
  <c r="AW414" i="4" s="1"/>
  <c r="V167" i="4"/>
  <c r="BB167" i="4"/>
  <c r="BB414" i="4" s="1"/>
  <c r="AA167" i="4"/>
  <c r="AA414" i="4" s="1"/>
  <c r="BG167" i="4"/>
  <c r="AF167" i="4"/>
  <c r="AF414" i="4" s="1"/>
  <c r="BL167" i="4"/>
  <c r="BL414" i="4" s="1"/>
  <c r="AK167" i="4"/>
  <c r="AK414" i="4" s="1"/>
  <c r="DO167" i="4"/>
  <c r="DN167" i="4" s="1"/>
  <c r="AP167" i="4"/>
  <c r="AP414" i="4" s="1"/>
  <c r="EC167" i="4"/>
  <c r="AU167" i="4"/>
  <c r="AU414" i="4" s="1"/>
  <c r="T167" i="4"/>
  <c r="T414" i="4" s="1"/>
  <c r="AZ167" i="4"/>
  <c r="AZ414" i="4" s="1"/>
  <c r="Y167" i="4"/>
  <c r="Y414" i="4" s="1"/>
  <c r="BE167" i="4"/>
  <c r="BE414" i="4" s="1"/>
  <c r="AD167" i="4"/>
  <c r="AD414" i="4" s="1"/>
  <c r="BJ167" i="4"/>
  <c r="BJ414" i="4" s="1"/>
  <c r="AI167" i="4"/>
  <c r="AI414" i="4" s="1"/>
  <c r="BO167" i="4"/>
  <c r="BO414" i="4" s="1"/>
  <c r="AN167" i="4"/>
  <c r="EA167" i="4"/>
  <c r="AS167" i="4"/>
  <c r="AS414" i="4" s="1"/>
  <c r="EE167" i="4"/>
  <c r="AX167" i="4"/>
  <c r="AX414" i="4" s="1"/>
  <c r="W167" i="4"/>
  <c r="W414" i="4" s="1"/>
  <c r="BC167" i="4"/>
  <c r="BC414" i="4" s="1"/>
  <c r="AB167" i="4"/>
  <c r="AB414" i="4" s="1"/>
  <c r="BH167" i="4"/>
  <c r="BH414" i="4" s="1"/>
  <c r="AG167" i="4"/>
  <c r="AG414" i="4" s="1"/>
  <c r="BM167" i="4"/>
  <c r="BM414" i="4" s="1"/>
  <c r="AL167" i="4"/>
  <c r="DY167" i="4"/>
  <c r="AQ167" i="4"/>
  <c r="AQ414" i="4" s="1"/>
  <c r="EB167" i="4"/>
  <c r="AV167" i="4"/>
  <c r="AV414" i="4" s="1"/>
  <c r="U167" i="4"/>
  <c r="U414" i="4" s="1"/>
  <c r="BA167" i="4"/>
  <c r="BA414" i="4" s="1"/>
  <c r="Z167" i="4"/>
  <c r="Z414" i="4" s="1"/>
  <c r="BF167" i="4"/>
  <c r="AE167" i="4"/>
  <c r="AE414" i="4" s="1"/>
  <c r="BK167" i="4"/>
  <c r="BK414" i="4" s="1"/>
  <c r="AJ167" i="4"/>
  <c r="AJ414" i="4" s="1"/>
  <c r="DS167" i="4"/>
  <c r="AO167" i="4"/>
  <c r="AO414" i="4" s="1"/>
  <c r="DZ167" i="4"/>
  <c r="S168" i="4"/>
  <c r="S415" i="4" s="1"/>
  <c r="AY168" i="4"/>
  <c r="AY415" i="4" s="1"/>
  <c r="X168" i="4"/>
  <c r="X415" i="4" s="1"/>
  <c r="BD168" i="4"/>
  <c r="BD415" i="4" s="1"/>
  <c r="AC168" i="4"/>
  <c r="AC415" i="4" s="1"/>
  <c r="BI168" i="4"/>
  <c r="BI415" i="4" s="1"/>
  <c r="AH168" i="4"/>
  <c r="BN168" i="4"/>
  <c r="AM168" i="4"/>
  <c r="AM415" i="4" s="1"/>
  <c r="DT168" i="4"/>
  <c r="AR168" i="4"/>
  <c r="AR415" i="4" s="1"/>
  <c r="EF168" i="4"/>
  <c r="AW168" i="4"/>
  <c r="AW415" i="4" s="1"/>
  <c r="V168" i="4"/>
  <c r="V415" i="4" s="1"/>
  <c r="BB168" i="4"/>
  <c r="BB415" i="4" s="1"/>
  <c r="AA168" i="4"/>
  <c r="AA415" i="4" s="1"/>
  <c r="BG168" i="4"/>
  <c r="BG415" i="4" s="1"/>
  <c r="AF168" i="4"/>
  <c r="AF415" i="4" s="1"/>
  <c r="BL168" i="4"/>
  <c r="BL415" i="4" s="1"/>
  <c r="AK168" i="4"/>
  <c r="DO168" i="4"/>
  <c r="DN168" i="4" s="1"/>
  <c r="AP168" i="4"/>
  <c r="AP415" i="4" s="1"/>
  <c r="EC168" i="4"/>
  <c r="AU168" i="4"/>
  <c r="AU415" i="4" s="1"/>
  <c r="T168" i="4"/>
  <c r="T415" i="4" s="1"/>
  <c r="AZ168" i="4"/>
  <c r="AZ415" i="4" s="1"/>
  <c r="Y168" i="4"/>
  <c r="Y415" i="4" s="1"/>
  <c r="BE168" i="4"/>
  <c r="BE415" i="4" s="1"/>
  <c r="AD168" i="4"/>
  <c r="AD415" i="4" s="1"/>
  <c r="BJ168" i="4"/>
  <c r="BJ415" i="4" s="1"/>
  <c r="AI168" i="4"/>
  <c r="BO168" i="4"/>
  <c r="BO415" i="4" s="1"/>
  <c r="AN168" i="4"/>
  <c r="AN415" i="4" s="1"/>
  <c r="EA168" i="4"/>
  <c r="AS168" i="4"/>
  <c r="AS415" i="4" s="1"/>
  <c r="EE168" i="4"/>
  <c r="AX168" i="4"/>
  <c r="AX415" i="4" s="1"/>
  <c r="W168" i="4"/>
  <c r="W415" i="4" s="1"/>
  <c r="BC168" i="4"/>
  <c r="AB168" i="4"/>
  <c r="AB415" i="4" s="1"/>
  <c r="BH168" i="4"/>
  <c r="BH415" i="4" s="1"/>
  <c r="AG168" i="4"/>
  <c r="AG415" i="4" s="1"/>
  <c r="BM168" i="4"/>
  <c r="BM415" i="4" s="1"/>
  <c r="AL168" i="4"/>
  <c r="AL415" i="4" s="1"/>
  <c r="DY168" i="4"/>
  <c r="AQ168" i="4"/>
  <c r="AQ415" i="4" s="1"/>
  <c r="EB168" i="4"/>
  <c r="AV168" i="4"/>
  <c r="AV415" i="4" s="1"/>
  <c r="U168" i="4"/>
  <c r="U415" i="4" s="1"/>
  <c r="BA168" i="4"/>
  <c r="Z168" i="4"/>
  <c r="Z415" i="4" s="1"/>
  <c r="BF168" i="4"/>
  <c r="AE168" i="4"/>
  <c r="AE415" i="4" s="1"/>
  <c r="BK168" i="4"/>
  <c r="BK415" i="4" s="1"/>
  <c r="AJ168" i="4"/>
  <c r="AJ415" i="4" s="1"/>
  <c r="DS168" i="4"/>
  <c r="AO168" i="4"/>
  <c r="AO415" i="4" s="1"/>
  <c r="DZ168" i="4"/>
  <c r="S169" i="4"/>
  <c r="S416" i="4" s="1"/>
  <c r="AY169" i="4"/>
  <c r="X169" i="4"/>
  <c r="X416" i="4" s="1"/>
  <c r="BD169" i="4"/>
  <c r="BD416" i="4" s="1"/>
  <c r="AC169" i="4"/>
  <c r="BI169" i="4"/>
  <c r="BI416" i="4" s="1"/>
  <c r="AH169" i="4"/>
  <c r="AH416" i="4" s="1"/>
  <c r="BN169" i="4"/>
  <c r="BN416" i="4" s="1"/>
  <c r="AM169" i="4"/>
  <c r="AM416" i="4" s="1"/>
  <c r="DT169" i="4"/>
  <c r="AR169" i="4"/>
  <c r="AR416" i="4" s="1"/>
  <c r="EF169" i="4"/>
  <c r="AW169" i="4"/>
  <c r="AW416" i="4" s="1"/>
  <c r="V169" i="4"/>
  <c r="V416" i="4" s="1"/>
  <c r="BB169" i="4"/>
  <c r="BB416" i="4" s="1"/>
  <c r="AA169" i="4"/>
  <c r="AA416" i="4" s="1"/>
  <c r="BG169" i="4"/>
  <c r="BG416" i="4" s="1"/>
  <c r="AF169" i="4"/>
  <c r="AF416" i="4" s="1"/>
  <c r="BL169" i="4"/>
  <c r="BL416" i="4" s="1"/>
  <c r="AK169" i="4"/>
  <c r="AK416" i="4" s="1"/>
  <c r="DO169" i="4"/>
  <c r="DN169" i="4" s="1"/>
  <c r="AP169" i="4"/>
  <c r="EC169" i="4"/>
  <c r="AU169" i="4"/>
  <c r="AU416" i="4" s="1"/>
  <c r="T169" i="4"/>
  <c r="AZ169" i="4"/>
  <c r="AZ416" i="4" s="1"/>
  <c r="Y169" i="4"/>
  <c r="Y416" i="4" s="1"/>
  <c r="BE169" i="4"/>
  <c r="BE416" i="4" s="1"/>
  <c r="AD169" i="4"/>
  <c r="AD416" i="4" s="1"/>
  <c r="BJ169" i="4"/>
  <c r="AI169" i="4"/>
  <c r="AI416" i="4" s="1"/>
  <c r="BO169" i="4"/>
  <c r="BO416" i="4" s="1"/>
  <c r="AN169" i="4"/>
  <c r="AN416" i="4" s="1"/>
  <c r="EA169" i="4"/>
  <c r="AS169" i="4"/>
  <c r="AS416" i="4" s="1"/>
  <c r="EE169" i="4"/>
  <c r="AX169" i="4"/>
  <c r="AX416" i="4" s="1"/>
  <c r="W169" i="4"/>
  <c r="W416" i="4" s="1"/>
  <c r="BC169" i="4"/>
  <c r="BC416" i="4" s="1"/>
  <c r="AB169" i="4"/>
  <c r="AB416" i="4" s="1"/>
  <c r="BH169" i="4"/>
  <c r="BH416" i="4" s="1"/>
  <c r="AG169" i="4"/>
  <c r="AG416" i="4" s="1"/>
  <c r="BM169" i="4"/>
  <c r="BM416" i="4" s="1"/>
  <c r="AL169" i="4"/>
  <c r="AL416" i="4" s="1"/>
  <c r="DY169" i="4"/>
  <c r="AQ169" i="4"/>
  <c r="AQ416" i="4" s="1"/>
  <c r="EB169" i="4"/>
  <c r="AV169" i="4"/>
  <c r="AV416" i="4" s="1"/>
  <c r="U169" i="4"/>
  <c r="U416" i="4" s="1"/>
  <c r="BA169" i="4"/>
  <c r="BA416" i="4" s="1"/>
  <c r="Z169" i="4"/>
  <c r="Z416" i="4" s="1"/>
  <c r="BF169" i="4"/>
  <c r="BF416" i="4" s="1"/>
  <c r="AE169" i="4"/>
  <c r="AE416" i="4" s="1"/>
  <c r="BK169" i="4"/>
  <c r="BK416" i="4" s="1"/>
  <c r="AJ169" i="4"/>
  <c r="AJ416" i="4" s="1"/>
  <c r="DS169" i="4"/>
  <c r="AO169" i="4"/>
  <c r="DZ169" i="4"/>
  <c r="S170" i="4"/>
  <c r="S417" i="4" s="1"/>
  <c r="AY170" i="4"/>
  <c r="AY417" i="4" s="1"/>
  <c r="X170" i="4"/>
  <c r="X417" i="4" s="1"/>
  <c r="BD170" i="4"/>
  <c r="BD417" i="4" s="1"/>
  <c r="AC170" i="4"/>
  <c r="BI170" i="4"/>
  <c r="AH170" i="4"/>
  <c r="AH417" i="4" s="1"/>
  <c r="BN170" i="4"/>
  <c r="AM170" i="4"/>
  <c r="AM417" i="4" s="1"/>
  <c r="DT170" i="4"/>
  <c r="AR170" i="4"/>
  <c r="AR417" i="4" s="1"/>
  <c r="EF170" i="4"/>
  <c r="AW170" i="4"/>
  <c r="AW417" i="4" s="1"/>
  <c r="V170" i="4"/>
  <c r="BB170" i="4"/>
  <c r="BB417" i="4" s="1"/>
  <c r="AA170" i="4"/>
  <c r="AA417" i="4" s="1"/>
  <c r="BG170" i="4"/>
  <c r="BG417" i="4" s="1"/>
  <c r="AF170" i="4"/>
  <c r="AF417" i="4" s="1"/>
  <c r="BL170" i="4"/>
  <c r="BL417" i="4" s="1"/>
  <c r="AK170" i="4"/>
  <c r="AK417" i="4" s="1"/>
  <c r="DO170" i="4"/>
  <c r="DN170" i="4" s="1"/>
  <c r="AP170" i="4"/>
  <c r="AP417" i="4" s="1"/>
  <c r="EC170" i="4"/>
  <c r="AU170" i="4"/>
  <c r="AU417" i="4" s="1"/>
  <c r="T170" i="4"/>
  <c r="T417" i="4" s="1"/>
  <c r="AZ170" i="4"/>
  <c r="AZ417" i="4" s="1"/>
  <c r="Y170" i="4"/>
  <c r="Y417" i="4" s="1"/>
  <c r="BE170" i="4"/>
  <c r="BE417" i="4" s="1"/>
  <c r="AD170" i="4"/>
  <c r="AD417" i="4" s="1"/>
  <c r="BJ170" i="4"/>
  <c r="BJ417" i="4" s="1"/>
  <c r="AI170" i="4"/>
  <c r="BO170" i="4"/>
  <c r="AN170" i="4"/>
  <c r="AN417" i="4" s="1"/>
  <c r="EA170" i="4"/>
  <c r="AS170" i="4"/>
  <c r="AS417" i="4" s="1"/>
  <c r="EE170" i="4"/>
  <c r="AX170" i="4"/>
  <c r="AX417" i="4" s="1"/>
  <c r="W170" i="4"/>
  <c r="W417" i="4" s="1"/>
  <c r="BC170" i="4"/>
  <c r="BC417" i="4" s="1"/>
  <c r="AB170" i="4"/>
  <c r="AB417" i="4" s="1"/>
  <c r="BH170" i="4"/>
  <c r="BH417" i="4" s="1"/>
  <c r="AG170" i="4"/>
  <c r="AG417" i="4" s="1"/>
  <c r="BM170" i="4"/>
  <c r="BM417" i="4" s="1"/>
  <c r="AL170" i="4"/>
  <c r="AL417" i="4" s="1"/>
  <c r="DY170" i="4"/>
  <c r="AQ170" i="4"/>
  <c r="AQ417" i="4" s="1"/>
  <c r="EB170" i="4"/>
  <c r="AV170" i="4"/>
  <c r="AV417" i="4" s="1"/>
  <c r="U170" i="4"/>
  <c r="U417" i="4" s="1"/>
  <c r="BA170" i="4"/>
  <c r="BA417" i="4" s="1"/>
  <c r="Z170" i="4"/>
  <c r="Z417" i="4" s="1"/>
  <c r="BF170" i="4"/>
  <c r="AE170" i="4"/>
  <c r="AE417" i="4" s="1"/>
  <c r="BK170" i="4"/>
  <c r="BK417" i="4" s="1"/>
  <c r="AJ170" i="4"/>
  <c r="AJ417" i="4" s="1"/>
  <c r="DS170" i="4"/>
  <c r="AO170" i="4"/>
  <c r="AO417" i="4" s="1"/>
  <c r="DZ170" i="4"/>
  <c r="S171" i="4"/>
  <c r="AY171" i="4"/>
  <c r="AY418" i="4" s="1"/>
  <c r="X171" i="4"/>
  <c r="X418" i="4" s="1"/>
  <c r="BD171" i="4"/>
  <c r="BD418" i="4" s="1"/>
  <c r="AC171" i="4"/>
  <c r="AC418" i="4" s="1"/>
  <c r="BI171" i="4"/>
  <c r="BI418" i="4" s="1"/>
  <c r="AH171" i="4"/>
  <c r="AH418" i="4" s="1"/>
  <c r="BN171" i="4"/>
  <c r="BN418" i="4" s="1"/>
  <c r="AM171" i="4"/>
  <c r="AM418" i="4" s="1"/>
  <c r="DT171" i="4"/>
  <c r="AR171" i="4"/>
  <c r="AR418" i="4" s="1"/>
  <c r="EF171" i="4"/>
  <c r="AW171" i="4"/>
  <c r="AW418" i="4" s="1"/>
  <c r="V171" i="4"/>
  <c r="BB171" i="4"/>
  <c r="BB418" i="4" s="1"/>
  <c r="AA171" i="4"/>
  <c r="AA418" i="4" s="1"/>
  <c r="BG171" i="4"/>
  <c r="AF171" i="4"/>
  <c r="AF418" i="4" s="1"/>
  <c r="BL171" i="4"/>
  <c r="BL418" i="4" s="1"/>
  <c r="AK171" i="4"/>
  <c r="AK418" i="4" s="1"/>
  <c r="DO171" i="4"/>
  <c r="DN171" i="4" s="1"/>
  <c r="AP171" i="4"/>
  <c r="AP418" i="4" s="1"/>
  <c r="EC171" i="4"/>
  <c r="AU171" i="4"/>
  <c r="AU418" i="4" s="1"/>
  <c r="T171" i="4"/>
  <c r="AZ171" i="4"/>
  <c r="AZ418" i="4" s="1"/>
  <c r="Y171" i="4"/>
  <c r="BE171" i="4"/>
  <c r="BE418" i="4" s="1"/>
  <c r="AD171" i="4"/>
  <c r="AD418" i="4" s="1"/>
  <c r="BJ171" i="4"/>
  <c r="BJ418" i="4" s="1"/>
  <c r="AI171" i="4"/>
  <c r="AI418" i="4" s="1"/>
  <c r="BO171" i="4"/>
  <c r="BO418" i="4" s="1"/>
  <c r="AN171" i="4"/>
  <c r="AN418" i="4" s="1"/>
  <c r="EA171" i="4"/>
  <c r="AS171" i="4"/>
  <c r="AS418" i="4" s="1"/>
  <c r="EE171" i="4"/>
  <c r="AX171" i="4"/>
  <c r="AX418" i="4" s="1"/>
  <c r="W171" i="4"/>
  <c r="W418" i="4" s="1"/>
  <c r="BC171" i="4"/>
  <c r="BC418" i="4" s="1"/>
  <c r="AB171" i="4"/>
  <c r="AB418" i="4" s="1"/>
  <c r="BH171" i="4"/>
  <c r="BH418" i="4" s="1"/>
  <c r="AG171" i="4"/>
  <c r="AG418" i="4" s="1"/>
  <c r="BM171" i="4"/>
  <c r="BM418" i="4" s="1"/>
  <c r="AL171" i="4"/>
  <c r="AL418" i="4" s="1"/>
  <c r="DY171" i="4"/>
  <c r="AQ171" i="4"/>
  <c r="AQ418" i="4" s="1"/>
  <c r="EB171" i="4"/>
  <c r="AV171" i="4"/>
  <c r="AV418" i="4" s="1"/>
  <c r="U171" i="4"/>
  <c r="U418" i="4" s="1"/>
  <c r="BA171" i="4"/>
  <c r="BA418" i="4" s="1"/>
  <c r="Z171" i="4"/>
  <c r="Z418" i="4" s="1"/>
  <c r="BF171" i="4"/>
  <c r="BF418" i="4" s="1"/>
  <c r="AE171" i="4"/>
  <c r="AE418" i="4" s="1"/>
  <c r="BK171" i="4"/>
  <c r="BK418" i="4" s="1"/>
  <c r="AJ171" i="4"/>
  <c r="DS171" i="4"/>
  <c r="AO171" i="4"/>
  <c r="AO418" i="4" s="1"/>
  <c r="DZ171" i="4"/>
  <c r="S172" i="4"/>
  <c r="S419" i="4" s="1"/>
  <c r="AY172" i="4"/>
  <c r="X172" i="4"/>
  <c r="X419" i="4" s="1"/>
  <c r="BD172" i="4"/>
  <c r="BD419" i="4" s="1"/>
  <c r="AC172" i="4"/>
  <c r="AC419" i="4" s="1"/>
  <c r="BI172" i="4"/>
  <c r="BI419" i="4" s="1"/>
  <c r="AH172" i="4"/>
  <c r="AH419" i="4" s="1"/>
  <c r="BN172" i="4"/>
  <c r="BN419" i="4" s="1"/>
  <c r="AM172" i="4"/>
  <c r="AM419" i="4" s="1"/>
  <c r="DT172" i="4"/>
  <c r="AR172" i="4"/>
  <c r="AR419" i="4" s="1"/>
  <c r="EF172" i="4"/>
  <c r="AW172" i="4"/>
  <c r="AW419" i="4" s="1"/>
  <c r="V172" i="4"/>
  <c r="V419" i="4" s="1"/>
  <c r="BB172" i="4"/>
  <c r="AA172" i="4"/>
  <c r="AA419" i="4" s="1"/>
  <c r="BG172" i="4"/>
  <c r="BG419" i="4" s="1"/>
  <c r="AF172" i="4"/>
  <c r="AF419" i="4" s="1"/>
  <c r="BL172" i="4"/>
  <c r="BL419" i="4" s="1"/>
  <c r="AK172" i="4"/>
  <c r="AK419" i="4" s="1"/>
  <c r="DO172" i="4"/>
  <c r="DN172" i="4" s="1"/>
  <c r="AP172" i="4"/>
  <c r="AP419" i="4" s="1"/>
  <c r="EC172" i="4"/>
  <c r="AU172" i="4"/>
  <c r="T172" i="4"/>
  <c r="T419" i="4" s="1"/>
  <c r="AZ172" i="4"/>
  <c r="AZ419" i="4" s="1"/>
  <c r="Y172" i="4"/>
  <c r="Y419" i="4" s="1"/>
  <c r="BE172" i="4"/>
  <c r="BE419" i="4" s="1"/>
  <c r="AD172" i="4"/>
  <c r="AD419" i="4" s="1"/>
  <c r="BJ172" i="4"/>
  <c r="BJ419" i="4" s="1"/>
  <c r="AI172" i="4"/>
  <c r="AI419" i="4" s="1"/>
  <c r="BO172" i="4"/>
  <c r="BO419" i="4" s="1"/>
  <c r="AN172" i="4"/>
  <c r="EA172" i="4"/>
  <c r="AS172" i="4"/>
  <c r="AS419" i="4" s="1"/>
  <c r="EE172" i="4"/>
  <c r="AX172" i="4"/>
  <c r="AX419" i="4" s="1"/>
  <c r="W172" i="4"/>
  <c r="W419" i="4" s="1"/>
  <c r="BC172" i="4"/>
  <c r="AB172" i="4"/>
  <c r="AB419" i="4" s="1"/>
  <c r="BH172" i="4"/>
  <c r="BH419" i="4" s="1"/>
  <c r="AG172" i="4"/>
  <c r="AG419" i="4" s="1"/>
  <c r="BM172" i="4"/>
  <c r="BM419" i="4" s="1"/>
  <c r="AL172" i="4"/>
  <c r="DY172" i="4"/>
  <c r="AQ172" i="4"/>
  <c r="AQ419" i="4" s="1"/>
  <c r="EB172" i="4"/>
  <c r="AV172" i="4"/>
  <c r="AV419" i="4" s="1"/>
  <c r="U172" i="4"/>
  <c r="U419" i="4" s="1"/>
  <c r="BA172" i="4"/>
  <c r="BA419" i="4" s="1"/>
  <c r="Z172" i="4"/>
  <c r="Z419" i="4" s="1"/>
  <c r="BF172" i="4"/>
  <c r="BF419" i="4" s="1"/>
  <c r="AE172" i="4"/>
  <c r="BK172" i="4"/>
  <c r="BK419" i="4" s="1"/>
  <c r="AJ172" i="4"/>
  <c r="AJ419" i="4" s="1"/>
  <c r="DS172" i="4"/>
  <c r="AO172" i="4"/>
  <c r="AO419" i="4" s="1"/>
  <c r="DZ172" i="4"/>
  <c r="S173" i="4"/>
  <c r="S420" i="4" s="1"/>
  <c r="AY173" i="4"/>
  <c r="X173" i="4"/>
  <c r="BD173" i="4"/>
  <c r="BD420" i="4" s="1"/>
  <c r="AC173" i="4"/>
  <c r="AC420" i="4" s="1"/>
  <c r="BI173" i="4"/>
  <c r="BI420" i="4" s="1"/>
  <c r="AH173" i="4"/>
  <c r="AH420" i="4" s="1"/>
  <c r="BN173" i="4"/>
  <c r="BN420" i="4" s="1"/>
  <c r="AM173" i="4"/>
  <c r="DT173" i="4"/>
  <c r="AR173" i="4"/>
  <c r="AR420" i="4" s="1"/>
  <c r="EF173" i="4"/>
  <c r="AW173" i="4"/>
  <c r="AW420" i="4" s="1"/>
  <c r="V173" i="4"/>
  <c r="V420" i="4" s="1"/>
  <c r="BB173" i="4"/>
  <c r="BB420" i="4" s="1"/>
  <c r="AA173" i="4"/>
  <c r="AA420" i="4" s="1"/>
  <c r="BG173" i="4"/>
  <c r="BG420" i="4" s="1"/>
  <c r="AF173" i="4"/>
  <c r="AF420" i="4" s="1"/>
  <c r="BL173" i="4"/>
  <c r="BL420" i="4" s="1"/>
  <c r="AK173" i="4"/>
  <c r="AK420" i="4" s="1"/>
  <c r="DO173" i="4"/>
  <c r="DN173" i="4" s="1"/>
  <c r="AP173" i="4"/>
  <c r="AP420" i="4" s="1"/>
  <c r="EC173" i="4"/>
  <c r="AU173" i="4"/>
  <c r="AU420" i="4" s="1"/>
  <c r="T173" i="4"/>
  <c r="T420" i="4" s="1"/>
  <c r="AZ173" i="4"/>
  <c r="AZ420" i="4" s="1"/>
  <c r="Y173" i="4"/>
  <c r="Y420" i="4" s="1"/>
  <c r="BE173" i="4"/>
  <c r="BE420" i="4" s="1"/>
  <c r="AD173" i="4"/>
  <c r="AD420" i="4" s="1"/>
  <c r="BJ173" i="4"/>
  <c r="BJ420" i="4" s="1"/>
  <c r="AI173" i="4"/>
  <c r="AI420" i="4" s="1"/>
  <c r="BO173" i="4"/>
  <c r="BO420" i="4" s="1"/>
  <c r="AN173" i="4"/>
  <c r="AN420" i="4" s="1"/>
  <c r="EA173" i="4"/>
  <c r="AS173" i="4"/>
  <c r="AS420" i="4" s="1"/>
  <c r="EE173" i="4"/>
  <c r="AX173" i="4"/>
  <c r="AX420" i="4" s="1"/>
  <c r="W173" i="4"/>
  <c r="BC173" i="4"/>
  <c r="BC420" i="4" s="1"/>
  <c r="AB173" i="4"/>
  <c r="AB420" i="4" s="1"/>
  <c r="BH173" i="4"/>
  <c r="BH420" i="4" s="1"/>
  <c r="AG173" i="4"/>
  <c r="AG420" i="4" s="1"/>
  <c r="BM173" i="4"/>
  <c r="BM420" i="4" s="1"/>
  <c r="AL173" i="4"/>
  <c r="DY173" i="4"/>
  <c r="AQ173" i="4"/>
  <c r="AQ420" i="4" s="1"/>
  <c r="EB173" i="4"/>
  <c r="AV173" i="4"/>
  <c r="AV420" i="4" s="1"/>
  <c r="U173" i="4"/>
  <c r="BA173" i="4"/>
  <c r="BA420" i="4" s="1"/>
  <c r="Z173" i="4"/>
  <c r="Z420" i="4" s="1"/>
  <c r="BF173" i="4"/>
  <c r="BF420" i="4" s="1"/>
  <c r="AE173" i="4"/>
  <c r="AE420" i="4" s="1"/>
  <c r="BK173" i="4"/>
  <c r="AJ173" i="4"/>
  <c r="AJ420" i="4" s="1"/>
  <c r="DS173" i="4"/>
  <c r="AO173" i="4"/>
  <c r="AO420" i="4" s="1"/>
  <c r="DZ173" i="4"/>
  <c r="S174" i="4"/>
  <c r="S421" i="4" s="1"/>
  <c r="AY174" i="4"/>
  <c r="AY421" i="4" s="1"/>
  <c r="X174" i="4"/>
  <c r="X421" i="4" s="1"/>
  <c r="BD174" i="4"/>
  <c r="BD421" i="4" s="1"/>
  <c r="AC174" i="4"/>
  <c r="AC421" i="4" s="1"/>
  <c r="BI174" i="4"/>
  <c r="BI421" i="4" s="1"/>
  <c r="AH174" i="4"/>
  <c r="AH421" i="4" s="1"/>
  <c r="BN174" i="4"/>
  <c r="BN421" i="4" s="1"/>
  <c r="AM174" i="4"/>
  <c r="AM421" i="4" s="1"/>
  <c r="DT174" i="4"/>
  <c r="AR174" i="4"/>
  <c r="AR421" i="4" s="1"/>
  <c r="EF174" i="4"/>
  <c r="AW174" i="4"/>
  <c r="V174" i="4"/>
  <c r="V421" i="4" s="1"/>
  <c r="BB174" i="4"/>
  <c r="BB421" i="4" s="1"/>
  <c r="AA174" i="4"/>
  <c r="BG174" i="4"/>
  <c r="BG421" i="4" s="1"/>
  <c r="AF174" i="4"/>
  <c r="AF421" i="4" s="1"/>
  <c r="BL174" i="4"/>
  <c r="AK174" i="4"/>
  <c r="AK421" i="4" s="1"/>
  <c r="DO174" i="4"/>
  <c r="DN174" i="4" s="1"/>
  <c r="AP174" i="4"/>
  <c r="AP421" i="4" s="1"/>
  <c r="EC174" i="4"/>
  <c r="AU174" i="4"/>
  <c r="AU421" i="4" s="1"/>
  <c r="T174" i="4"/>
  <c r="T421" i="4" s="1"/>
  <c r="AZ174" i="4"/>
  <c r="AZ421" i="4" s="1"/>
  <c r="Y174" i="4"/>
  <c r="Y421" i="4" s="1"/>
  <c r="BE174" i="4"/>
  <c r="BE421" i="4" s="1"/>
  <c r="AD174" i="4"/>
  <c r="AD421" i="4" s="1"/>
  <c r="BJ174" i="4"/>
  <c r="BJ421" i="4" s="1"/>
  <c r="AI174" i="4"/>
  <c r="AI421" i="4" s="1"/>
  <c r="BO174" i="4"/>
  <c r="BO421" i="4" s="1"/>
  <c r="AN174" i="4"/>
  <c r="AN421" i="4" s="1"/>
  <c r="EA174" i="4"/>
  <c r="AS174" i="4"/>
  <c r="AS421" i="4" s="1"/>
  <c r="EE174" i="4"/>
  <c r="AX174" i="4"/>
  <c r="W174" i="4"/>
  <c r="W421" i="4" s="1"/>
  <c r="BC174" i="4"/>
  <c r="BC421" i="4" s="1"/>
  <c r="AB174" i="4"/>
  <c r="AB421" i="4" s="1"/>
  <c r="BH174" i="4"/>
  <c r="BH421" i="4" s="1"/>
  <c r="AG174" i="4"/>
  <c r="AG421" i="4" s="1"/>
  <c r="BM174" i="4"/>
  <c r="BM421" i="4" s="1"/>
  <c r="AL174" i="4"/>
  <c r="AL421" i="4" s="1"/>
  <c r="DY174" i="4"/>
  <c r="AQ174" i="4"/>
  <c r="AQ421" i="4" s="1"/>
  <c r="EB174" i="4"/>
  <c r="AV174" i="4"/>
  <c r="AV421" i="4" s="1"/>
  <c r="U174" i="4"/>
  <c r="BA174" i="4"/>
  <c r="BA421" i="4" s="1"/>
  <c r="Z174" i="4"/>
  <c r="Z421" i="4" s="1"/>
  <c r="BF174" i="4"/>
  <c r="BF421" i="4" s="1"/>
  <c r="AE174" i="4"/>
  <c r="AE421" i="4" s="1"/>
  <c r="BK174" i="4"/>
  <c r="BK421" i="4" s="1"/>
  <c r="AJ174" i="4"/>
  <c r="DS174" i="4"/>
  <c r="AO174" i="4"/>
  <c r="AO421" i="4" s="1"/>
  <c r="DZ174" i="4"/>
  <c r="AN175" i="4"/>
  <c r="AN422" i="4" s="1"/>
  <c r="EA175" i="4"/>
  <c r="AS175" i="4"/>
  <c r="AS422" i="4" s="1"/>
  <c r="W175" i="4"/>
  <c r="W422" i="4" s="1"/>
  <c r="S175" i="4"/>
  <c r="S422" i="4" s="1"/>
  <c r="AY175" i="4"/>
  <c r="AY422" i="4" s="1"/>
  <c r="X175" i="4"/>
  <c r="X422" i="4" s="1"/>
  <c r="BD175" i="4"/>
  <c r="AC175" i="4"/>
  <c r="AC422" i="4" s="1"/>
  <c r="BI175" i="4"/>
  <c r="BI422" i="4" s="1"/>
  <c r="AH175" i="4"/>
  <c r="AH422" i="4" s="1"/>
  <c r="BN175" i="4"/>
  <c r="BN422" i="4" s="1"/>
  <c r="AM175" i="4"/>
  <c r="DT175" i="4"/>
  <c r="AR175" i="4"/>
  <c r="AR422" i="4" s="1"/>
  <c r="EF175" i="4"/>
  <c r="AW175" i="4"/>
  <c r="AW422" i="4" s="1"/>
  <c r="V175" i="4"/>
  <c r="V422" i="4" s="1"/>
  <c r="BB175" i="4"/>
  <c r="AA175" i="4"/>
  <c r="BG175" i="4"/>
  <c r="AF175" i="4"/>
  <c r="AF422" i="4" s="1"/>
  <c r="BL175" i="4"/>
  <c r="BL422" i="4" s="1"/>
  <c r="AK175" i="4"/>
  <c r="AK422" i="4" s="1"/>
  <c r="DO175" i="4"/>
  <c r="DN175" i="4" s="1"/>
  <c r="AP175" i="4"/>
  <c r="AP422" i="4" s="1"/>
  <c r="EC175" i="4"/>
  <c r="AU175" i="4"/>
  <c r="AU422" i="4" s="1"/>
  <c r="T175" i="4"/>
  <c r="T422" i="4" s="1"/>
  <c r="AZ175" i="4"/>
  <c r="AZ422" i="4" s="1"/>
  <c r="Y175" i="4"/>
  <c r="Y422" i="4" s="1"/>
  <c r="BE175" i="4"/>
  <c r="BE422" i="4" s="1"/>
  <c r="AD175" i="4"/>
  <c r="AD422" i="4" s="1"/>
  <c r="BJ175" i="4"/>
  <c r="BJ422" i="4" s="1"/>
  <c r="AI175" i="4"/>
  <c r="AI422" i="4" s="1"/>
  <c r="BO175" i="4"/>
  <c r="BO422" i="4" s="1"/>
  <c r="EE175" i="4"/>
  <c r="AX175" i="4"/>
  <c r="AX422" i="4" s="1"/>
  <c r="BC175" i="4"/>
  <c r="BC422" i="4" s="1"/>
  <c r="AB175" i="4"/>
  <c r="AB422" i="4" s="1"/>
  <c r="BH175" i="4"/>
  <c r="BH422" i="4" s="1"/>
  <c r="AG175" i="4"/>
  <c r="AG422" i="4" s="1"/>
  <c r="BM175" i="4"/>
  <c r="BM422" i="4" s="1"/>
  <c r="AL175" i="4"/>
  <c r="AL422" i="4" s="1"/>
  <c r="DY175" i="4"/>
  <c r="AQ175" i="4"/>
  <c r="AQ422" i="4" s="1"/>
  <c r="EB175" i="4"/>
  <c r="AV175" i="4"/>
  <c r="AV422" i="4" s="1"/>
  <c r="U175" i="4"/>
  <c r="U422" i="4" s="1"/>
  <c r="BA175" i="4"/>
  <c r="Z175" i="4"/>
  <c r="Z422" i="4" s="1"/>
  <c r="BF175" i="4"/>
  <c r="BF422" i="4" s="1"/>
  <c r="AE175" i="4"/>
  <c r="AE422" i="4" s="1"/>
  <c r="BK175" i="4"/>
  <c r="BK422" i="4" s="1"/>
  <c r="AJ175" i="4"/>
  <c r="AJ422" i="4" s="1"/>
  <c r="DS175" i="4"/>
  <c r="AO175" i="4"/>
  <c r="DZ175" i="4"/>
  <c r="X176" i="4"/>
  <c r="X423" i="4" s="1"/>
  <c r="EA176" i="4"/>
  <c r="AS176" i="4"/>
  <c r="AS423" i="4" s="1"/>
  <c r="EE176" i="4"/>
  <c r="AX176" i="4"/>
  <c r="AX423" i="4" s="1"/>
  <c r="W176" i="4"/>
  <c r="W423" i="4" s="1"/>
  <c r="BC176" i="4"/>
  <c r="BC423" i="4" s="1"/>
  <c r="AB176" i="4"/>
  <c r="AB423" i="4" s="1"/>
  <c r="BH176" i="4"/>
  <c r="BH423" i="4" s="1"/>
  <c r="AG176" i="4"/>
  <c r="BM176" i="4"/>
  <c r="AL176" i="4"/>
  <c r="AL423" i="4" s="1"/>
  <c r="DY176" i="4"/>
  <c r="BO176" i="4"/>
  <c r="BO423" i="4" s="1"/>
  <c r="AA176" i="4"/>
  <c r="AA423" i="4" s="1"/>
  <c r="BG176" i="4"/>
  <c r="AF176" i="4"/>
  <c r="AF423" i="4" s="1"/>
  <c r="BL176" i="4"/>
  <c r="BL423" i="4" s="1"/>
  <c r="AK176" i="4"/>
  <c r="AK423" i="4" s="1"/>
  <c r="DO176" i="4"/>
  <c r="DN176" i="4" s="1"/>
  <c r="AP176" i="4"/>
  <c r="AP423" i="4" s="1"/>
  <c r="EC176" i="4"/>
  <c r="AU176" i="4"/>
  <c r="AU423" i="4" s="1"/>
  <c r="T176" i="4"/>
  <c r="T423" i="4" s="1"/>
  <c r="AZ176" i="4"/>
  <c r="AZ423" i="4" s="1"/>
  <c r="Y176" i="4"/>
  <c r="BE176" i="4"/>
  <c r="BE423" i="4" s="1"/>
  <c r="AD176" i="4"/>
  <c r="AD423" i="4" s="1"/>
  <c r="BJ176" i="4"/>
  <c r="BJ423" i="4" s="1"/>
  <c r="AY176" i="4"/>
  <c r="AY423" i="4" s="1"/>
  <c r="BD176" i="4"/>
  <c r="BD423" i="4" s="1"/>
  <c r="AC176" i="4"/>
  <c r="AC423" i="4" s="1"/>
  <c r="BI176" i="4"/>
  <c r="BI423" i="4" s="1"/>
  <c r="AH176" i="4"/>
  <c r="BN176" i="4"/>
  <c r="BN423" i="4" s="1"/>
  <c r="AM176" i="4"/>
  <c r="AM423" i="4" s="1"/>
  <c r="DT176" i="4"/>
  <c r="AR176" i="4"/>
  <c r="AR423" i="4" s="1"/>
  <c r="EF176" i="4"/>
  <c r="AW176" i="4"/>
  <c r="AW423" i="4" s="1"/>
  <c r="V176" i="4"/>
  <c r="V423" i="4" s="1"/>
  <c r="BB176" i="4"/>
  <c r="BB423" i="4" s="1"/>
  <c r="AI176" i="4"/>
  <c r="AN176" i="4"/>
  <c r="AN423" i="4" s="1"/>
  <c r="AQ176" i="4"/>
  <c r="AQ423" i="4" s="1"/>
  <c r="EB176" i="4"/>
  <c r="AV176" i="4"/>
  <c r="AV423" i="4" s="1"/>
  <c r="U176" i="4"/>
  <c r="U423" i="4" s="1"/>
  <c r="BA176" i="4"/>
  <c r="Z176" i="4"/>
  <c r="Z423" i="4" s="1"/>
  <c r="BF176" i="4"/>
  <c r="BF423" i="4" s="1"/>
  <c r="AE176" i="4"/>
  <c r="AE423" i="4" s="1"/>
  <c r="BK176" i="4"/>
  <c r="BK423" i="4" s="1"/>
  <c r="AJ176" i="4"/>
  <c r="AJ423" i="4" s="1"/>
  <c r="DS176" i="4"/>
  <c r="AO176" i="4"/>
  <c r="AO423" i="4" s="1"/>
  <c r="DZ176" i="4"/>
  <c r="S177" i="4"/>
  <c r="S424" i="4" s="1"/>
  <c r="AY177" i="4"/>
  <c r="X177" i="4"/>
  <c r="X424" i="4" s="1"/>
  <c r="BD177" i="4"/>
  <c r="BD424" i="4" s="1"/>
  <c r="AC177" i="4"/>
  <c r="AC424" i="4" s="1"/>
  <c r="BI177" i="4"/>
  <c r="BI424" i="4" s="1"/>
  <c r="AH177" i="4"/>
  <c r="AH424" i="4" s="1"/>
  <c r="BN177" i="4"/>
  <c r="BN424" i="4" s="1"/>
  <c r="AM177" i="4"/>
  <c r="DT177" i="4"/>
  <c r="AR177" i="4"/>
  <c r="AR424" i="4" s="1"/>
  <c r="EF177" i="4"/>
  <c r="AW177" i="4"/>
  <c r="AW424" i="4" s="1"/>
  <c r="V177" i="4"/>
  <c r="V424" i="4" s="1"/>
  <c r="BB177" i="4"/>
  <c r="BB424" i="4" s="1"/>
  <c r="AA177" i="4"/>
  <c r="AA424" i="4" s="1"/>
  <c r="BG177" i="4"/>
  <c r="BG424" i="4" s="1"/>
  <c r="AF177" i="4"/>
  <c r="AF424" i="4" s="1"/>
  <c r="BL177" i="4"/>
  <c r="AK177" i="4"/>
  <c r="AK424" i="4" s="1"/>
  <c r="DO177" i="4"/>
  <c r="DN177" i="4" s="1"/>
  <c r="AP177" i="4"/>
  <c r="AP424" i="4" s="1"/>
  <c r="EC177" i="4"/>
  <c r="AU177" i="4"/>
  <c r="AU424" i="4" s="1"/>
  <c r="T177" i="4"/>
  <c r="T424" i="4" s="1"/>
  <c r="AZ177" i="4"/>
  <c r="AZ424" i="4" s="1"/>
  <c r="Y177" i="4"/>
  <c r="Y424" i="4" s="1"/>
  <c r="BE177" i="4"/>
  <c r="BE424" i="4" s="1"/>
  <c r="AD177" i="4"/>
  <c r="AD424" i="4" s="1"/>
  <c r="BJ177" i="4"/>
  <c r="BJ424" i="4" s="1"/>
  <c r="AI177" i="4"/>
  <c r="AI424" i="4" s="1"/>
  <c r="BO177" i="4"/>
  <c r="BO424" i="4" s="1"/>
  <c r="AN177" i="4"/>
  <c r="AN424" i="4" s="1"/>
  <c r="EA177" i="4"/>
  <c r="AS177" i="4"/>
  <c r="EE177" i="4"/>
  <c r="AX177" i="4"/>
  <c r="AX424" i="4" s="1"/>
  <c r="W177" i="4"/>
  <c r="W424" i="4" s="1"/>
  <c r="BC177" i="4"/>
  <c r="AB177" i="4"/>
  <c r="BH177" i="4"/>
  <c r="BH424" i="4" s="1"/>
  <c r="AG177" i="4"/>
  <c r="AG424" i="4" s="1"/>
  <c r="BM177" i="4"/>
  <c r="BM424" i="4" s="1"/>
  <c r="AL177" i="4"/>
  <c r="DY177" i="4"/>
  <c r="AQ177" i="4"/>
  <c r="AQ424" i="4" s="1"/>
  <c r="EB177" i="4"/>
  <c r="AV177" i="4"/>
  <c r="AV424" i="4" s="1"/>
  <c r="U177" i="4"/>
  <c r="U424" i="4" s="1"/>
  <c r="BA177" i="4"/>
  <c r="BA424" i="4" s="1"/>
  <c r="Z177" i="4"/>
  <c r="Z424" i="4" s="1"/>
  <c r="BF177" i="4"/>
  <c r="BF424" i="4" s="1"/>
  <c r="AE177" i="4"/>
  <c r="AE424" i="4" s="1"/>
  <c r="BK177" i="4"/>
  <c r="BK424" i="4" s="1"/>
  <c r="AJ177" i="4"/>
  <c r="AJ424" i="4" s="1"/>
  <c r="DS177" i="4"/>
  <c r="AO177" i="4"/>
  <c r="AO424" i="4" s="1"/>
  <c r="DZ177" i="4"/>
  <c r="S178" i="4"/>
  <c r="S425" i="4" s="1"/>
  <c r="AY178" i="4"/>
  <c r="AY425" i="4" s="1"/>
  <c r="X178" i="4"/>
  <c r="X425" i="4" s="1"/>
  <c r="BD178" i="4"/>
  <c r="BD425" i="4" s="1"/>
  <c r="AC178" i="4"/>
  <c r="BI178" i="4"/>
  <c r="AH178" i="4"/>
  <c r="AH425" i="4" s="1"/>
  <c r="BN178" i="4"/>
  <c r="BN425" i="4" s="1"/>
  <c r="AM178" i="4"/>
  <c r="AM425" i="4" s="1"/>
  <c r="DT178" i="4"/>
  <c r="AR178" i="4"/>
  <c r="AR425" i="4" s="1"/>
  <c r="EF178" i="4"/>
  <c r="AW178" i="4"/>
  <c r="AW425" i="4" s="1"/>
  <c r="V178" i="4"/>
  <c r="V425" i="4" s="1"/>
  <c r="BB178" i="4"/>
  <c r="BB425" i="4" s="1"/>
  <c r="AA178" i="4"/>
  <c r="AA425" i="4" s="1"/>
  <c r="BG178" i="4"/>
  <c r="BG425" i="4" s="1"/>
  <c r="AF178" i="4"/>
  <c r="BL178" i="4"/>
  <c r="BL425" i="4" s="1"/>
  <c r="AK178" i="4"/>
  <c r="AK425" i="4" s="1"/>
  <c r="DO178" i="4"/>
  <c r="DN178" i="4" s="1"/>
  <c r="AP178" i="4"/>
  <c r="AP425" i="4" s="1"/>
  <c r="EC178" i="4"/>
  <c r="AU178" i="4"/>
  <c r="AU425" i="4" s="1"/>
  <c r="T178" i="4"/>
  <c r="T425" i="4" s="1"/>
  <c r="AZ178" i="4"/>
  <c r="AZ425" i="4" s="1"/>
  <c r="Y178" i="4"/>
  <c r="Y425" i="4" s="1"/>
  <c r="BE178" i="4"/>
  <c r="BE425" i="4" s="1"/>
  <c r="AD178" i="4"/>
  <c r="AD425" i="4" s="1"/>
  <c r="BJ178" i="4"/>
  <c r="BJ425" i="4" s="1"/>
  <c r="AI178" i="4"/>
  <c r="AI425" i="4" s="1"/>
  <c r="BO178" i="4"/>
  <c r="BO425" i="4" s="1"/>
  <c r="AN178" i="4"/>
  <c r="EA178" i="4"/>
  <c r="AS178" i="4"/>
  <c r="AS425" i="4" s="1"/>
  <c r="EE178" i="4"/>
  <c r="AX178" i="4"/>
  <c r="AX425" i="4" s="1"/>
  <c r="W178" i="4"/>
  <c r="W425" i="4" s="1"/>
  <c r="BC178" i="4"/>
  <c r="BC425" i="4" s="1"/>
  <c r="AB178" i="4"/>
  <c r="AB425" i="4" s="1"/>
  <c r="BH178" i="4"/>
  <c r="BH425" i="4" s="1"/>
  <c r="AG178" i="4"/>
  <c r="AG425" i="4" s="1"/>
  <c r="BM178" i="4"/>
  <c r="BM425" i="4" s="1"/>
  <c r="AL178" i="4"/>
  <c r="AL425" i="4" s="1"/>
  <c r="DY178" i="4"/>
  <c r="AQ178" i="4"/>
  <c r="AQ425" i="4" s="1"/>
  <c r="EB178" i="4"/>
  <c r="AV178" i="4"/>
  <c r="AV425" i="4" s="1"/>
  <c r="U178" i="4"/>
  <c r="U425" i="4" s="1"/>
  <c r="BA178" i="4"/>
  <c r="Z178" i="4"/>
  <c r="Z425" i="4" s="1"/>
  <c r="BF178" i="4"/>
  <c r="BF425" i="4" s="1"/>
  <c r="AE178" i="4"/>
  <c r="AE425" i="4" s="1"/>
  <c r="BK178" i="4"/>
  <c r="BK425" i="4" s="1"/>
  <c r="AJ178" i="4"/>
  <c r="DS178" i="4"/>
  <c r="AO178" i="4"/>
  <c r="AO425" i="4" s="1"/>
  <c r="DZ178" i="4"/>
  <c r="S179" i="4"/>
  <c r="S426" i="4" s="1"/>
  <c r="AY179" i="4"/>
  <c r="X179" i="4"/>
  <c r="X426" i="4" s="1"/>
  <c r="BD179" i="4"/>
  <c r="BD426" i="4" s="1"/>
  <c r="AC179" i="4"/>
  <c r="AC426" i="4" s="1"/>
  <c r="BI179" i="4"/>
  <c r="BI426" i="4" s="1"/>
  <c r="AH179" i="4"/>
  <c r="AH426" i="4" s="1"/>
  <c r="BN179" i="4"/>
  <c r="BN426" i="4" s="1"/>
  <c r="AM179" i="4"/>
  <c r="AM426" i="4" s="1"/>
  <c r="DT179" i="4"/>
  <c r="AR179" i="4"/>
  <c r="AR426" i="4" s="1"/>
  <c r="EF179" i="4"/>
  <c r="AW179" i="4"/>
  <c r="AW426" i="4" s="1"/>
  <c r="V179" i="4"/>
  <c r="V426" i="4" s="1"/>
  <c r="BB179" i="4"/>
  <c r="BB426" i="4" s="1"/>
  <c r="AA179" i="4"/>
  <c r="AA426" i="4" s="1"/>
  <c r="BG179" i="4"/>
  <c r="BG426" i="4" s="1"/>
  <c r="AF179" i="4"/>
  <c r="AF426" i="4" s="1"/>
  <c r="BL179" i="4"/>
  <c r="BL426" i="4" s="1"/>
  <c r="AK179" i="4"/>
  <c r="DO179" i="4"/>
  <c r="DN179" i="4" s="1"/>
  <c r="AP179" i="4"/>
  <c r="AP426" i="4" s="1"/>
  <c r="EC179" i="4"/>
  <c r="AU179" i="4"/>
  <c r="AU426" i="4" s="1"/>
  <c r="T179" i="4"/>
  <c r="AZ179" i="4"/>
  <c r="AZ426" i="4" s="1"/>
  <c r="Y179" i="4"/>
  <c r="Y426" i="4" s="1"/>
  <c r="BE179" i="4"/>
  <c r="BE426" i="4" s="1"/>
  <c r="AD179" i="4"/>
  <c r="BJ179" i="4"/>
  <c r="BJ426" i="4" s="1"/>
  <c r="AI179" i="4"/>
  <c r="BO179" i="4"/>
  <c r="BO426" i="4" s="1"/>
  <c r="AN179" i="4"/>
  <c r="AN426" i="4" s="1"/>
  <c r="EA179" i="4"/>
  <c r="AS179" i="4"/>
  <c r="EE179" i="4"/>
  <c r="AX179" i="4"/>
  <c r="AX426" i="4" s="1"/>
  <c r="W179" i="4"/>
  <c r="W426" i="4" s="1"/>
  <c r="BC179" i="4"/>
  <c r="BC426" i="4" s="1"/>
  <c r="AB179" i="4"/>
  <c r="AB426" i="4" s="1"/>
  <c r="BH179" i="4"/>
  <c r="BH426" i="4" s="1"/>
  <c r="AG179" i="4"/>
  <c r="AG426" i="4" s="1"/>
  <c r="BM179" i="4"/>
  <c r="BM426" i="4" s="1"/>
  <c r="AL179" i="4"/>
  <c r="DY179" i="4"/>
  <c r="AQ179" i="4"/>
  <c r="AQ426" i="4" s="1"/>
  <c r="EB179" i="4"/>
  <c r="AV179" i="4"/>
  <c r="AV426" i="4" s="1"/>
  <c r="U179" i="4"/>
  <c r="U426" i="4" s="1"/>
  <c r="BA179" i="4"/>
  <c r="BA426" i="4" s="1"/>
  <c r="Z179" i="4"/>
  <c r="Z426" i="4" s="1"/>
  <c r="BF179" i="4"/>
  <c r="BF426" i="4" s="1"/>
  <c r="AE179" i="4"/>
  <c r="AE426" i="4" s="1"/>
  <c r="BK179" i="4"/>
  <c r="BK426" i="4" s="1"/>
  <c r="AJ179" i="4"/>
  <c r="AJ426" i="4" s="1"/>
  <c r="DS179" i="4"/>
  <c r="AO179" i="4"/>
  <c r="AO426" i="4" s="1"/>
  <c r="DZ179" i="4"/>
  <c r="S180" i="4"/>
  <c r="S427" i="4" s="1"/>
  <c r="AY180" i="4"/>
  <c r="X180" i="4"/>
  <c r="BD180" i="4"/>
  <c r="BD427" i="4" s="1"/>
  <c r="AC180" i="4"/>
  <c r="AC427" i="4" s="1"/>
  <c r="BI180" i="4"/>
  <c r="BI427" i="4" s="1"/>
  <c r="AH180" i="4"/>
  <c r="AH427" i="4" s="1"/>
  <c r="BN180" i="4"/>
  <c r="BN427" i="4" s="1"/>
  <c r="AM180" i="4"/>
  <c r="DT180" i="4"/>
  <c r="AR180" i="4"/>
  <c r="AR427" i="4" s="1"/>
  <c r="EF180" i="4"/>
  <c r="AW180" i="4"/>
  <c r="V180" i="4"/>
  <c r="V427" i="4" s="1"/>
  <c r="BB180" i="4"/>
  <c r="BB427" i="4" s="1"/>
  <c r="AA180" i="4"/>
  <c r="AA427" i="4" s="1"/>
  <c r="BG180" i="4"/>
  <c r="BG427" i="4" s="1"/>
  <c r="AF180" i="4"/>
  <c r="AF427" i="4" s="1"/>
  <c r="BL180" i="4"/>
  <c r="BL427" i="4" s="1"/>
  <c r="AK180" i="4"/>
  <c r="AK427" i="4" s="1"/>
  <c r="DO180" i="4"/>
  <c r="DN180" i="4" s="1"/>
  <c r="AP180" i="4"/>
  <c r="AP427" i="4" s="1"/>
  <c r="EC180" i="4"/>
  <c r="AU180" i="4"/>
  <c r="T180" i="4"/>
  <c r="T427" i="4" s="1"/>
  <c r="AZ180" i="4"/>
  <c r="AZ427" i="4" s="1"/>
  <c r="Y180" i="4"/>
  <c r="Y427" i="4" s="1"/>
  <c r="BE180" i="4"/>
  <c r="BE427" i="4" s="1"/>
  <c r="AD180" i="4"/>
  <c r="AD427" i="4" s="1"/>
  <c r="BJ180" i="4"/>
  <c r="BJ427" i="4" s="1"/>
  <c r="AI180" i="4"/>
  <c r="AI427" i="4" s="1"/>
  <c r="BO180" i="4"/>
  <c r="BO427" i="4" s="1"/>
  <c r="AN180" i="4"/>
  <c r="AN427" i="4" s="1"/>
  <c r="EA180" i="4"/>
  <c r="AS180" i="4"/>
  <c r="AS427" i="4" s="1"/>
  <c r="EE180" i="4"/>
  <c r="AX180" i="4"/>
  <c r="AX427" i="4" s="1"/>
  <c r="W180" i="4"/>
  <c r="W427" i="4" s="1"/>
  <c r="BC180" i="4"/>
  <c r="BC427" i="4" s="1"/>
  <c r="AB180" i="4"/>
  <c r="AB427" i="4" s="1"/>
  <c r="BH180" i="4"/>
  <c r="BH427" i="4" s="1"/>
  <c r="AG180" i="4"/>
  <c r="AG427" i="4" s="1"/>
  <c r="BM180" i="4"/>
  <c r="BM427" i="4" s="1"/>
  <c r="AL180" i="4"/>
  <c r="AL427" i="4" s="1"/>
  <c r="DY180" i="4"/>
  <c r="AQ180" i="4"/>
  <c r="EB180" i="4"/>
  <c r="AV180" i="4"/>
  <c r="AV427" i="4" s="1"/>
  <c r="U180" i="4"/>
  <c r="U427" i="4" s="1"/>
  <c r="BA180" i="4"/>
  <c r="BA427" i="4" s="1"/>
  <c r="Z180" i="4"/>
  <c r="Z427" i="4" s="1"/>
  <c r="BF180" i="4"/>
  <c r="AE180" i="4"/>
  <c r="AE427" i="4" s="1"/>
  <c r="BK180" i="4"/>
  <c r="BK427" i="4" s="1"/>
  <c r="AJ180" i="4"/>
  <c r="AJ427" i="4" s="1"/>
  <c r="DS180" i="4"/>
  <c r="AO180" i="4"/>
  <c r="AO427" i="4" s="1"/>
  <c r="DZ180" i="4"/>
  <c r="S181" i="4"/>
  <c r="S428" i="4" s="1"/>
  <c r="AY181" i="4"/>
  <c r="AY428" i="4" s="1"/>
  <c r="X181" i="4"/>
  <c r="X428" i="4" s="1"/>
  <c r="BD181" i="4"/>
  <c r="BD428" i="4" s="1"/>
  <c r="AC181" i="4"/>
  <c r="BI181" i="4"/>
  <c r="BI428" i="4" s="1"/>
  <c r="AH181" i="4"/>
  <c r="AH428" i="4" s="1"/>
  <c r="BN181" i="4"/>
  <c r="BN428" i="4" s="1"/>
  <c r="AM181" i="4"/>
  <c r="AM428" i="4" s="1"/>
  <c r="DT181" i="4"/>
  <c r="AR181" i="4"/>
  <c r="AR428" i="4" s="1"/>
  <c r="EF181" i="4"/>
  <c r="AW181" i="4"/>
  <c r="AW428" i="4" s="1"/>
  <c r="V181" i="4"/>
  <c r="BB181" i="4"/>
  <c r="BB428" i="4" s="1"/>
  <c r="AA181" i="4"/>
  <c r="AA428" i="4" s="1"/>
  <c r="BG181" i="4"/>
  <c r="BG428" i="4" s="1"/>
  <c r="AF181" i="4"/>
  <c r="AF428" i="4" s="1"/>
  <c r="BL181" i="4"/>
  <c r="AK181" i="4"/>
  <c r="AK428" i="4" s="1"/>
  <c r="DO181" i="4"/>
  <c r="DN181" i="4" s="1"/>
  <c r="AP181" i="4"/>
  <c r="AP428" i="4" s="1"/>
  <c r="EC181" i="4"/>
  <c r="AU181" i="4"/>
  <c r="T181" i="4"/>
  <c r="T428" i="4" s="1"/>
  <c r="AZ181" i="4"/>
  <c r="AZ428" i="4" s="1"/>
  <c r="Y181" i="4"/>
  <c r="Y428" i="4" s="1"/>
  <c r="BE181" i="4"/>
  <c r="AD181" i="4"/>
  <c r="AD428" i="4" s="1"/>
  <c r="BJ181" i="4"/>
  <c r="AI181" i="4"/>
  <c r="AI428" i="4" s="1"/>
  <c r="BO181" i="4"/>
  <c r="BO428" i="4" s="1"/>
  <c r="AN181" i="4"/>
  <c r="AN428" i="4" s="1"/>
  <c r="EA181" i="4"/>
  <c r="AS181" i="4"/>
  <c r="AS428" i="4" s="1"/>
  <c r="EE181" i="4"/>
  <c r="AX181" i="4"/>
  <c r="AX428" i="4" s="1"/>
  <c r="W181" i="4"/>
  <c r="W428" i="4" s="1"/>
  <c r="BC181" i="4"/>
  <c r="BC428" i="4" s="1"/>
  <c r="AB181" i="4"/>
  <c r="AB428" i="4" s="1"/>
  <c r="BH181" i="4"/>
  <c r="BH428" i="4" s="1"/>
  <c r="AG181" i="4"/>
  <c r="AG428" i="4" s="1"/>
  <c r="BM181" i="4"/>
  <c r="BM428" i="4" s="1"/>
  <c r="AL181" i="4"/>
  <c r="AL428" i="4" s="1"/>
  <c r="DY181" i="4"/>
  <c r="AQ181" i="4"/>
  <c r="AQ428" i="4" s="1"/>
  <c r="EB181" i="4"/>
  <c r="AV181" i="4"/>
  <c r="AV428" i="4" s="1"/>
  <c r="U181" i="4"/>
  <c r="U428" i="4" s="1"/>
  <c r="BA181" i="4"/>
  <c r="BA428" i="4" s="1"/>
  <c r="Z181" i="4"/>
  <c r="BF181" i="4"/>
  <c r="BF428" i="4" s="1"/>
  <c r="AE181" i="4"/>
  <c r="AE428" i="4" s="1"/>
  <c r="BK181" i="4"/>
  <c r="BK428" i="4" s="1"/>
  <c r="AJ181" i="4"/>
  <c r="AJ428" i="4" s="1"/>
  <c r="DS181" i="4"/>
  <c r="AO181" i="4"/>
  <c r="AO428" i="4" s="1"/>
  <c r="DZ181" i="4"/>
  <c r="S182" i="4"/>
  <c r="S429" i="4" s="1"/>
  <c r="AY182" i="4"/>
  <c r="AY429" i="4" s="1"/>
  <c r="X182" i="4"/>
  <c r="X429" i="4" s="1"/>
  <c r="BD182" i="4"/>
  <c r="BD429" i="4" s="1"/>
  <c r="AC182" i="4"/>
  <c r="AC429" i="4" s="1"/>
  <c r="BI182" i="4"/>
  <c r="BI429" i="4" s="1"/>
  <c r="AH182" i="4"/>
  <c r="AH429" i="4" s="1"/>
  <c r="BN182" i="4"/>
  <c r="BN429" i="4" s="1"/>
  <c r="AM182" i="4"/>
  <c r="AM429" i="4" s="1"/>
  <c r="DT182" i="4"/>
  <c r="AR182" i="4"/>
  <c r="EF182" i="4"/>
  <c r="AW182" i="4"/>
  <c r="AW429" i="4" s="1"/>
  <c r="V182" i="4"/>
  <c r="V429" i="4" s="1"/>
  <c r="BB182" i="4"/>
  <c r="AA182" i="4"/>
  <c r="AA429" i="4" s="1"/>
  <c r="BG182" i="4"/>
  <c r="BG429" i="4" s="1"/>
  <c r="AF182" i="4"/>
  <c r="AF429" i="4" s="1"/>
  <c r="BL182" i="4"/>
  <c r="BL429" i="4" s="1"/>
  <c r="AK182" i="4"/>
  <c r="DO182" i="4"/>
  <c r="DN182" i="4" s="1"/>
  <c r="AP182" i="4"/>
  <c r="EC182" i="4"/>
  <c r="AU182" i="4"/>
  <c r="AU429" i="4" s="1"/>
  <c r="T182" i="4"/>
  <c r="T429" i="4" s="1"/>
  <c r="AZ182" i="4"/>
  <c r="AZ429" i="4" s="1"/>
  <c r="Y182" i="4"/>
  <c r="Y429" i="4" s="1"/>
  <c r="BE182" i="4"/>
  <c r="BE429" i="4" s="1"/>
  <c r="AD182" i="4"/>
  <c r="AD429" i="4" s="1"/>
  <c r="BJ182" i="4"/>
  <c r="AI182" i="4"/>
  <c r="AI429" i="4" s="1"/>
  <c r="BO182" i="4"/>
  <c r="AN182" i="4"/>
  <c r="AN429" i="4" s="1"/>
  <c r="EA182" i="4"/>
  <c r="AS182" i="4"/>
  <c r="AS429" i="4" s="1"/>
  <c r="EE182" i="4"/>
  <c r="AX182" i="4"/>
  <c r="AX429" i="4" s="1"/>
  <c r="W182" i="4"/>
  <c r="BC182" i="4"/>
  <c r="BC429" i="4" s="1"/>
  <c r="AB182" i="4"/>
  <c r="AB429" i="4" s="1"/>
  <c r="BH182" i="4"/>
  <c r="BH429" i="4" s="1"/>
  <c r="AG182" i="4"/>
  <c r="AG429" i="4" s="1"/>
  <c r="BM182" i="4"/>
  <c r="BM429" i="4" s="1"/>
  <c r="AL182" i="4"/>
  <c r="AL429" i="4" s="1"/>
  <c r="DY182" i="4"/>
  <c r="AQ182" i="4"/>
  <c r="AQ429" i="4" s="1"/>
  <c r="EB182" i="4"/>
  <c r="AV182" i="4"/>
  <c r="AV429" i="4" s="1"/>
  <c r="U182" i="4"/>
  <c r="U429" i="4" s="1"/>
  <c r="BA182" i="4"/>
  <c r="BA429" i="4" s="1"/>
  <c r="Z182" i="4"/>
  <c r="Z429" i="4" s="1"/>
  <c r="BF182" i="4"/>
  <c r="BF429" i="4" s="1"/>
  <c r="AE182" i="4"/>
  <c r="AE429" i="4" s="1"/>
  <c r="BK182" i="4"/>
  <c r="BK429" i="4" s="1"/>
  <c r="AJ182" i="4"/>
  <c r="AJ429" i="4" s="1"/>
  <c r="DS182" i="4"/>
  <c r="AO182" i="4"/>
  <c r="AO429" i="4" s="1"/>
  <c r="DZ182" i="4"/>
  <c r="S183" i="4"/>
  <c r="S430" i="4" s="1"/>
  <c r="AY183" i="4"/>
  <c r="AY430" i="4" s="1"/>
  <c r="X183" i="4"/>
  <c r="X430" i="4" s="1"/>
  <c r="BD183" i="4"/>
  <c r="BD430" i="4" s="1"/>
  <c r="AC183" i="4"/>
  <c r="AC430" i="4" s="1"/>
  <c r="BI183" i="4"/>
  <c r="AH183" i="4"/>
  <c r="AH430" i="4" s="1"/>
  <c r="BN183" i="4"/>
  <c r="AM183" i="4"/>
  <c r="AM430" i="4" s="1"/>
  <c r="DT183" i="4"/>
  <c r="AR183" i="4"/>
  <c r="AR430" i="4" s="1"/>
  <c r="EF183" i="4"/>
  <c r="AW183" i="4"/>
  <c r="AW430" i="4" s="1"/>
  <c r="V183" i="4"/>
  <c r="V430" i="4" s="1"/>
  <c r="BB183" i="4"/>
  <c r="BB430" i="4" s="1"/>
  <c r="AA183" i="4"/>
  <c r="AA430" i="4" s="1"/>
  <c r="BG183" i="4"/>
  <c r="BG430" i="4" s="1"/>
  <c r="AF183" i="4"/>
  <c r="AF430" i="4" s="1"/>
  <c r="BL183" i="4"/>
  <c r="BL430" i="4" s="1"/>
  <c r="AK183" i="4"/>
  <c r="AK430" i="4" s="1"/>
  <c r="DO183" i="4"/>
  <c r="DN183" i="4" s="1"/>
  <c r="AP183" i="4"/>
  <c r="AP430" i="4" s="1"/>
  <c r="EC183" i="4"/>
  <c r="AU183" i="4"/>
  <c r="AU430" i="4" s="1"/>
  <c r="T183" i="4"/>
  <c r="T430" i="4" s="1"/>
  <c r="AZ183" i="4"/>
  <c r="Y183" i="4"/>
  <c r="Y430" i="4" s="1"/>
  <c r="BE183" i="4"/>
  <c r="BE430" i="4" s="1"/>
  <c r="AD183" i="4"/>
  <c r="AD430" i="4" s="1"/>
  <c r="BJ183" i="4"/>
  <c r="BJ430" i="4" s="1"/>
  <c r="AI183" i="4"/>
  <c r="BO183" i="4"/>
  <c r="BO430" i="4" s="1"/>
  <c r="AN183" i="4"/>
  <c r="AN430" i="4" s="1"/>
  <c r="EA183" i="4"/>
  <c r="AS183" i="4"/>
  <c r="AS430" i="4" s="1"/>
  <c r="EE183" i="4"/>
  <c r="AX183" i="4"/>
  <c r="W183" i="4"/>
  <c r="W430" i="4" s="1"/>
  <c r="BC183" i="4"/>
  <c r="AB183" i="4"/>
  <c r="AB430" i="4" s="1"/>
  <c r="BH183" i="4"/>
  <c r="BH430" i="4" s="1"/>
  <c r="AG183" i="4"/>
  <c r="AG430" i="4" s="1"/>
  <c r="BM183" i="4"/>
  <c r="BM430" i="4" s="1"/>
  <c r="AL183" i="4"/>
  <c r="DY183" i="4"/>
  <c r="AQ183" i="4"/>
  <c r="AQ430" i="4" s="1"/>
  <c r="EB183" i="4"/>
  <c r="AV183" i="4"/>
  <c r="AV430" i="4" s="1"/>
  <c r="U183" i="4"/>
  <c r="U430" i="4" s="1"/>
  <c r="BA183" i="4"/>
  <c r="BA430" i="4" s="1"/>
  <c r="Z183" i="4"/>
  <c r="Z430" i="4" s="1"/>
  <c r="BF183" i="4"/>
  <c r="BF430" i="4" s="1"/>
  <c r="AE183" i="4"/>
  <c r="AE430" i="4" s="1"/>
  <c r="BK183" i="4"/>
  <c r="BK430" i="4" s="1"/>
  <c r="AJ183" i="4"/>
  <c r="AJ430" i="4" s="1"/>
  <c r="DS183" i="4"/>
  <c r="AO183" i="4"/>
  <c r="AO430" i="4" s="1"/>
  <c r="DZ183" i="4"/>
  <c r="AS184" i="4"/>
  <c r="AS431" i="4" s="1"/>
  <c r="EE184" i="4"/>
  <c r="AX184" i="4"/>
  <c r="AX431" i="4" s="1"/>
  <c r="W184" i="4"/>
  <c r="W431" i="4" s="1"/>
  <c r="BC184" i="4"/>
  <c r="AB184" i="4"/>
  <c r="AB431" i="4" s="1"/>
  <c r="BH184" i="4"/>
  <c r="AG184" i="4"/>
  <c r="AG431" i="4" s="1"/>
  <c r="BM184" i="4"/>
  <c r="BM431" i="4" s="1"/>
  <c r="AL184" i="4"/>
  <c r="AL431" i="4" s="1"/>
  <c r="DY184" i="4"/>
  <c r="AI184" i="4"/>
  <c r="AI431" i="4" s="1"/>
  <c r="BO184" i="4"/>
  <c r="BO431" i="4" s="1"/>
  <c r="AN184" i="4"/>
  <c r="AN431" i="4" s="1"/>
  <c r="AA184" i="4"/>
  <c r="AA431" i="4" s="1"/>
  <c r="BG184" i="4"/>
  <c r="BG431" i="4" s="1"/>
  <c r="AF184" i="4"/>
  <c r="AF431" i="4" s="1"/>
  <c r="BL184" i="4"/>
  <c r="AK184" i="4"/>
  <c r="AK431" i="4" s="1"/>
  <c r="DO184" i="4"/>
  <c r="DN184" i="4" s="1"/>
  <c r="AP184" i="4"/>
  <c r="AP431" i="4" s="1"/>
  <c r="EC184" i="4"/>
  <c r="AU184" i="4"/>
  <c r="AU431" i="4" s="1"/>
  <c r="T184" i="4"/>
  <c r="T431" i="4" s="1"/>
  <c r="AZ184" i="4"/>
  <c r="AZ431" i="4" s="1"/>
  <c r="Y184" i="4"/>
  <c r="Y431" i="4" s="1"/>
  <c r="BE184" i="4"/>
  <c r="BE431" i="4" s="1"/>
  <c r="AD184" i="4"/>
  <c r="AD431" i="4" s="1"/>
  <c r="BJ184" i="4"/>
  <c r="AC184" i="4"/>
  <c r="BI184" i="4"/>
  <c r="BI431" i="4" s="1"/>
  <c r="AH184" i="4"/>
  <c r="AH431" i="4" s="1"/>
  <c r="BN184" i="4"/>
  <c r="BN431" i="4" s="1"/>
  <c r="AM184" i="4"/>
  <c r="AM431" i="4" s="1"/>
  <c r="DT184" i="4"/>
  <c r="AR184" i="4"/>
  <c r="AR431" i="4" s="1"/>
  <c r="EF184" i="4"/>
  <c r="AW184" i="4"/>
  <c r="V184" i="4"/>
  <c r="V431" i="4" s="1"/>
  <c r="BB184" i="4"/>
  <c r="BB431" i="4" s="1"/>
  <c r="S184" i="4"/>
  <c r="S431" i="4" s="1"/>
  <c r="AY184" i="4"/>
  <c r="AY431" i="4" s="1"/>
  <c r="X184" i="4"/>
  <c r="X431" i="4" s="1"/>
  <c r="BD184" i="4"/>
  <c r="BD431" i="4" s="1"/>
  <c r="AQ184" i="4"/>
  <c r="AQ431" i="4" s="1"/>
  <c r="EB184" i="4"/>
  <c r="AV184" i="4"/>
  <c r="AV431" i="4" s="1"/>
  <c r="U184" i="4"/>
  <c r="U431" i="4" s="1"/>
  <c r="BA184" i="4"/>
  <c r="Z184" i="4"/>
  <c r="Z431" i="4" s="1"/>
  <c r="BF184" i="4"/>
  <c r="BF431" i="4" s="1"/>
  <c r="AE184" i="4"/>
  <c r="AE431" i="4" s="1"/>
  <c r="BK184" i="4"/>
  <c r="BK431" i="4" s="1"/>
  <c r="AJ184" i="4"/>
  <c r="AJ431" i="4" s="1"/>
  <c r="DS184" i="4"/>
  <c r="AO184" i="4"/>
  <c r="AO431" i="4" s="1"/>
  <c r="DZ184" i="4"/>
  <c r="BO185" i="4"/>
  <c r="BO432" i="4" s="1"/>
  <c r="AN185" i="4"/>
  <c r="AN432" i="4" s="1"/>
  <c r="EA185" i="4"/>
  <c r="AS185" i="4"/>
  <c r="AS432" i="4" s="1"/>
  <c r="EE185" i="4"/>
  <c r="AX185" i="4"/>
  <c r="AX432" i="4" s="1"/>
  <c r="W185" i="4"/>
  <c r="W432" i="4" s="1"/>
  <c r="BC185" i="4"/>
  <c r="BC432" i="4" s="1"/>
  <c r="AB185" i="4"/>
  <c r="AB432" i="4" s="1"/>
  <c r="BH185" i="4"/>
  <c r="BH432" i="4" s="1"/>
  <c r="AG185" i="4"/>
  <c r="AG432" i="4" s="1"/>
  <c r="BM185" i="4"/>
  <c r="BM432" i="4" s="1"/>
  <c r="AL185" i="4"/>
  <c r="AL432" i="4" s="1"/>
  <c r="DY185" i="4"/>
  <c r="AA185" i="4"/>
  <c r="AA432" i="4" s="1"/>
  <c r="BG185" i="4"/>
  <c r="BG432" i="4" s="1"/>
  <c r="AF185" i="4"/>
  <c r="AF432" i="4" s="1"/>
  <c r="BL185" i="4"/>
  <c r="BL432" i="4" s="1"/>
  <c r="AK185" i="4"/>
  <c r="AK432" i="4" s="1"/>
  <c r="DO185" i="4"/>
  <c r="DN185" i="4" s="1"/>
  <c r="AP185" i="4"/>
  <c r="AP432" i="4" s="1"/>
  <c r="EC185" i="4"/>
  <c r="AU185" i="4"/>
  <c r="AU432" i="4" s="1"/>
  <c r="T185" i="4"/>
  <c r="T432" i="4" s="1"/>
  <c r="AZ185" i="4"/>
  <c r="AZ432" i="4" s="1"/>
  <c r="Y185" i="4"/>
  <c r="Y432" i="4" s="1"/>
  <c r="BE185" i="4"/>
  <c r="BE432" i="4" s="1"/>
  <c r="AD185" i="4"/>
  <c r="AD432" i="4" s="1"/>
  <c r="BJ185" i="4"/>
  <c r="BJ432" i="4" s="1"/>
  <c r="AY185" i="4"/>
  <c r="AY432" i="4" s="1"/>
  <c r="X185" i="4"/>
  <c r="X432" i="4" s="1"/>
  <c r="BD185" i="4"/>
  <c r="BD432" i="4" s="1"/>
  <c r="AC185" i="4"/>
  <c r="AC432" i="4" s="1"/>
  <c r="BI185" i="4"/>
  <c r="BI432" i="4" s="1"/>
  <c r="AH185" i="4"/>
  <c r="AH432" i="4" s="1"/>
  <c r="BN185" i="4"/>
  <c r="BN432" i="4" s="1"/>
  <c r="AM185" i="4"/>
  <c r="AM432" i="4" s="1"/>
  <c r="DT185" i="4"/>
  <c r="AR185" i="4"/>
  <c r="AR432" i="4" s="1"/>
  <c r="EF185" i="4"/>
  <c r="AW185" i="4"/>
  <c r="AW432" i="4" s="1"/>
  <c r="V185" i="4"/>
  <c r="V432" i="4" s="1"/>
  <c r="BB185" i="4"/>
  <c r="BB432" i="4" s="1"/>
  <c r="S185" i="4"/>
  <c r="S432" i="4" s="1"/>
  <c r="AQ185" i="4"/>
  <c r="AQ432" i="4" s="1"/>
  <c r="EB185" i="4"/>
  <c r="AV185" i="4"/>
  <c r="AV432" i="4" s="1"/>
  <c r="U185" i="4"/>
  <c r="U432" i="4" s="1"/>
  <c r="BA185" i="4"/>
  <c r="BA432" i="4" s="1"/>
  <c r="Z185" i="4"/>
  <c r="Z432" i="4" s="1"/>
  <c r="BF185" i="4"/>
  <c r="BF432" i="4" s="1"/>
  <c r="AE185" i="4"/>
  <c r="AE432" i="4" s="1"/>
  <c r="BK185" i="4"/>
  <c r="BK432" i="4" s="1"/>
  <c r="AJ185" i="4"/>
  <c r="AJ432" i="4" s="1"/>
  <c r="DS185" i="4"/>
  <c r="AO185" i="4"/>
  <c r="AO432" i="4" s="1"/>
  <c r="DZ185" i="4"/>
  <c r="DW186" i="4"/>
  <c r="B186" i="4"/>
  <c r="DV186" i="4"/>
  <c r="DV187" i="4"/>
  <c r="BQ187" i="4"/>
  <c r="BQ186" i="4" s="1"/>
  <c r="DW187" i="4"/>
  <c r="BO188" i="4"/>
  <c r="BO435" i="4" s="1"/>
  <c r="AN188" i="4"/>
  <c r="AN435" i="4" s="1"/>
  <c r="EA188" i="4"/>
  <c r="AS188" i="4"/>
  <c r="AS435" i="4" s="1"/>
  <c r="EE188" i="4"/>
  <c r="AX188" i="4"/>
  <c r="AX435" i="4" s="1"/>
  <c r="W188" i="4"/>
  <c r="BC188" i="4"/>
  <c r="BC435" i="4" s="1"/>
  <c r="AB188" i="4"/>
  <c r="AB435" i="4" s="1"/>
  <c r="BH188" i="4"/>
  <c r="BH435" i="4" s="1"/>
  <c r="AG188" i="4"/>
  <c r="AG435" i="4" s="1"/>
  <c r="BM188" i="4"/>
  <c r="BM435" i="4" s="1"/>
  <c r="AL188" i="4"/>
  <c r="AL435" i="4" s="1"/>
  <c r="DY188" i="4"/>
  <c r="AA188" i="4"/>
  <c r="AA435" i="4" s="1"/>
  <c r="BG188" i="4"/>
  <c r="AF188" i="4"/>
  <c r="AF435" i="4" s="1"/>
  <c r="BL188" i="4"/>
  <c r="AK188" i="4"/>
  <c r="AK435" i="4" s="1"/>
  <c r="DO188" i="4"/>
  <c r="DN188" i="4" s="1"/>
  <c r="AP188" i="4"/>
  <c r="AP435" i="4" s="1"/>
  <c r="EC188" i="4"/>
  <c r="AU188" i="4"/>
  <c r="AU435" i="4" s="1"/>
  <c r="T188" i="4"/>
  <c r="T435" i="4" s="1"/>
  <c r="AZ188" i="4"/>
  <c r="AZ435" i="4" s="1"/>
  <c r="Y188" i="4"/>
  <c r="Y435" i="4" s="1"/>
  <c r="BE188" i="4"/>
  <c r="BE435" i="4" s="1"/>
  <c r="AD188" i="4"/>
  <c r="AD435" i="4" s="1"/>
  <c r="BJ188" i="4"/>
  <c r="BJ435" i="4" s="1"/>
  <c r="AY188" i="4"/>
  <c r="AY435" i="4" s="1"/>
  <c r="X188" i="4"/>
  <c r="X435" i="4" s="1"/>
  <c r="BD188" i="4"/>
  <c r="BD435" i="4" s="1"/>
  <c r="AC188" i="4"/>
  <c r="AC435" i="4" s="1"/>
  <c r="BI188" i="4"/>
  <c r="BI435" i="4" s="1"/>
  <c r="AH188" i="4"/>
  <c r="AH435" i="4" s="1"/>
  <c r="BN188" i="4"/>
  <c r="AM188" i="4"/>
  <c r="AM435" i="4" s="1"/>
  <c r="DT188" i="4"/>
  <c r="AR188" i="4"/>
  <c r="AR435" i="4" s="1"/>
  <c r="EF188" i="4"/>
  <c r="AW188" i="4"/>
  <c r="AW435" i="4" s="1"/>
  <c r="V188" i="4"/>
  <c r="V435" i="4" s="1"/>
  <c r="BB188" i="4"/>
  <c r="BB435" i="4" s="1"/>
  <c r="S188" i="4"/>
  <c r="S435" i="4" s="1"/>
  <c r="AQ188" i="4"/>
  <c r="AQ435" i="4" s="1"/>
  <c r="EB188" i="4"/>
  <c r="AV188" i="4"/>
  <c r="AV435" i="4" s="1"/>
  <c r="U188" i="4"/>
  <c r="BA188" i="4"/>
  <c r="BA435" i="4" s="1"/>
  <c r="Z188" i="4"/>
  <c r="Z435" i="4" s="1"/>
  <c r="BF188" i="4"/>
  <c r="AE188" i="4"/>
  <c r="AE435" i="4" s="1"/>
  <c r="BK188" i="4"/>
  <c r="BK435" i="4" s="1"/>
  <c r="AJ188" i="4"/>
  <c r="DS188" i="4"/>
  <c r="AO188" i="4"/>
  <c r="AO435" i="4" s="1"/>
  <c r="DZ188" i="4"/>
  <c r="S189" i="4"/>
  <c r="AY189" i="4"/>
  <c r="X189" i="4"/>
  <c r="X436" i="4" s="1"/>
  <c r="BD189" i="4"/>
  <c r="BD436" i="4" s="1"/>
  <c r="AC189" i="4"/>
  <c r="BI189" i="4"/>
  <c r="BI436" i="4" s="1"/>
  <c r="AH189" i="4"/>
  <c r="AH436" i="4" s="1"/>
  <c r="BN189" i="4"/>
  <c r="BN436" i="4" s="1"/>
  <c r="AM189" i="4"/>
  <c r="AM436" i="4" s="1"/>
  <c r="DT189" i="4"/>
  <c r="AR189" i="4"/>
  <c r="AR436" i="4" s="1"/>
  <c r="EF189" i="4"/>
  <c r="AW189" i="4"/>
  <c r="AW436" i="4" s="1"/>
  <c r="V189" i="4"/>
  <c r="V436" i="4" s="1"/>
  <c r="BB189" i="4"/>
  <c r="BB436" i="4" s="1"/>
  <c r="AA189" i="4"/>
  <c r="AA436" i="4" s="1"/>
  <c r="BG189" i="4"/>
  <c r="AF189" i="4"/>
  <c r="AF436" i="4" s="1"/>
  <c r="BL189" i="4"/>
  <c r="BL436" i="4" s="1"/>
  <c r="AK189" i="4"/>
  <c r="AK436" i="4" s="1"/>
  <c r="DO189" i="4"/>
  <c r="DN189" i="4" s="1"/>
  <c r="AP189" i="4"/>
  <c r="AP436" i="4" s="1"/>
  <c r="EC189" i="4"/>
  <c r="AU189" i="4"/>
  <c r="AU436" i="4" s="1"/>
  <c r="T189" i="4"/>
  <c r="T436" i="4" s="1"/>
  <c r="AZ189" i="4"/>
  <c r="AZ436" i="4" s="1"/>
  <c r="Y189" i="4"/>
  <c r="Y436" i="4" s="1"/>
  <c r="BE189" i="4"/>
  <c r="BE436" i="4" s="1"/>
  <c r="AD189" i="4"/>
  <c r="BJ189" i="4"/>
  <c r="BJ436" i="4" s="1"/>
  <c r="AI189" i="4"/>
  <c r="AI436" i="4" s="1"/>
  <c r="BO189" i="4"/>
  <c r="BO436" i="4" s="1"/>
  <c r="AN189" i="4"/>
  <c r="AN436" i="4" s="1"/>
  <c r="EA189" i="4"/>
  <c r="AS189" i="4"/>
  <c r="AS436" i="4" s="1"/>
  <c r="EE189" i="4"/>
  <c r="AX189" i="4"/>
  <c r="AX436" i="4" s="1"/>
  <c r="W189" i="4"/>
  <c r="W436" i="4" s="1"/>
  <c r="BC189" i="4"/>
  <c r="BC436" i="4" s="1"/>
  <c r="AB189" i="4"/>
  <c r="BH189" i="4"/>
  <c r="BH436" i="4" s="1"/>
  <c r="AG189" i="4"/>
  <c r="AG436" i="4" s="1"/>
  <c r="BM189" i="4"/>
  <c r="BM436" i="4" s="1"/>
  <c r="AL189" i="4"/>
  <c r="AL436" i="4" s="1"/>
  <c r="DY189" i="4"/>
  <c r="AQ189" i="4"/>
  <c r="AQ436" i="4" s="1"/>
  <c r="EB189" i="4"/>
  <c r="AV189" i="4"/>
  <c r="AV436" i="4" s="1"/>
  <c r="U189" i="4"/>
  <c r="U436" i="4" s="1"/>
  <c r="BA189" i="4"/>
  <c r="BA436" i="4" s="1"/>
  <c r="Z189" i="4"/>
  <c r="BF189" i="4"/>
  <c r="BF436" i="4" s="1"/>
  <c r="AE189" i="4"/>
  <c r="AE436" i="4" s="1"/>
  <c r="BK189" i="4"/>
  <c r="BK436" i="4" s="1"/>
  <c r="AJ189" i="4"/>
  <c r="AJ436" i="4" s="1"/>
  <c r="DS189" i="4"/>
  <c r="AO189" i="4"/>
  <c r="AO436" i="4" s="1"/>
  <c r="DZ189" i="4"/>
  <c r="AN190" i="4"/>
  <c r="AN437" i="4" s="1"/>
  <c r="EA190" i="4"/>
  <c r="AS190" i="4"/>
  <c r="AS437" i="4" s="1"/>
  <c r="EE190" i="4"/>
  <c r="AX190" i="4"/>
  <c r="AX437" i="4" s="1"/>
  <c r="W190" i="4"/>
  <c r="W437" i="4" s="1"/>
  <c r="BC190" i="4"/>
  <c r="BC437" i="4" s="1"/>
  <c r="AB190" i="4"/>
  <c r="AB437" i="4" s="1"/>
  <c r="BH190" i="4"/>
  <c r="BH437" i="4" s="1"/>
  <c r="AG190" i="4"/>
  <c r="AG437" i="4" s="1"/>
  <c r="BM190" i="4"/>
  <c r="BM437" i="4" s="1"/>
  <c r="AL190" i="4"/>
  <c r="AL437" i="4" s="1"/>
  <c r="DY190" i="4"/>
  <c r="AA190" i="4"/>
  <c r="AA437" i="4" s="1"/>
  <c r="BG190" i="4"/>
  <c r="BG437" i="4" s="1"/>
  <c r="AF190" i="4"/>
  <c r="AF437" i="4" s="1"/>
  <c r="BL190" i="4"/>
  <c r="BL437" i="4" s="1"/>
  <c r="AK190" i="4"/>
  <c r="AK437" i="4" s="1"/>
  <c r="DO190" i="4"/>
  <c r="DN190" i="4" s="1"/>
  <c r="AP190" i="4"/>
  <c r="AP437" i="4" s="1"/>
  <c r="EC190" i="4"/>
  <c r="AU190" i="4"/>
  <c r="AU437" i="4" s="1"/>
  <c r="T190" i="4"/>
  <c r="T437" i="4" s="1"/>
  <c r="AZ190" i="4"/>
  <c r="AZ437" i="4" s="1"/>
  <c r="Y190" i="4"/>
  <c r="Y437" i="4" s="1"/>
  <c r="BE190" i="4"/>
  <c r="BE437" i="4" s="1"/>
  <c r="AD190" i="4"/>
  <c r="BJ190" i="4"/>
  <c r="BJ437" i="4" s="1"/>
  <c r="AY190" i="4"/>
  <c r="AY437" i="4" s="1"/>
  <c r="X190" i="4"/>
  <c r="X437" i="4" s="1"/>
  <c r="BD190" i="4"/>
  <c r="BD437" i="4" s="1"/>
  <c r="AC190" i="4"/>
  <c r="AC437" i="4" s="1"/>
  <c r="BI190" i="4"/>
  <c r="BI437" i="4" s="1"/>
  <c r="AH190" i="4"/>
  <c r="AH437" i="4" s="1"/>
  <c r="BN190" i="4"/>
  <c r="AM190" i="4"/>
  <c r="AM437" i="4" s="1"/>
  <c r="DT190" i="4"/>
  <c r="AR190" i="4"/>
  <c r="AR437" i="4" s="1"/>
  <c r="EF190" i="4"/>
  <c r="AW190" i="4"/>
  <c r="AW437" i="4" s="1"/>
  <c r="V190" i="4"/>
  <c r="V437" i="4" s="1"/>
  <c r="BB190" i="4"/>
  <c r="S190" i="4"/>
  <c r="S437" i="4" s="1"/>
  <c r="AQ190" i="4"/>
  <c r="AQ437" i="4" s="1"/>
  <c r="EB190" i="4"/>
  <c r="AV190" i="4"/>
  <c r="AV437" i="4" s="1"/>
  <c r="U190" i="4"/>
  <c r="BA190" i="4"/>
  <c r="BA437" i="4" s="1"/>
  <c r="Z190" i="4"/>
  <c r="Z437" i="4" s="1"/>
  <c r="BF190" i="4"/>
  <c r="AE190" i="4"/>
  <c r="AE437" i="4" s="1"/>
  <c r="BK190" i="4"/>
  <c r="BK437" i="4" s="1"/>
  <c r="AJ190" i="4"/>
  <c r="AJ437" i="4" s="1"/>
  <c r="DS190" i="4"/>
  <c r="AO190" i="4"/>
  <c r="AO437" i="4" s="1"/>
  <c r="DZ190" i="4"/>
  <c r="AN191" i="4"/>
  <c r="AN438" i="4" s="1"/>
  <c r="EA191" i="4"/>
  <c r="AS191" i="4"/>
  <c r="EE191" i="4"/>
  <c r="AX191" i="4"/>
  <c r="AX438" i="4" s="1"/>
  <c r="W191" i="4"/>
  <c r="W438" i="4" s="1"/>
  <c r="BC191" i="4"/>
  <c r="AB191" i="4"/>
  <c r="AB438" i="4" s="1"/>
  <c r="BH191" i="4"/>
  <c r="BH438" i="4" s="1"/>
  <c r="AG191" i="4"/>
  <c r="AG438" i="4" s="1"/>
  <c r="BM191" i="4"/>
  <c r="AL191" i="4"/>
  <c r="AL438" i="4" s="1"/>
  <c r="DY191" i="4"/>
  <c r="AA191" i="4"/>
  <c r="AA438" i="4" s="1"/>
  <c r="BG191" i="4"/>
  <c r="BG438" i="4" s="1"/>
  <c r="AF191" i="4"/>
  <c r="AF438" i="4" s="1"/>
  <c r="BL191" i="4"/>
  <c r="BL438" i="4" s="1"/>
  <c r="AK191" i="4"/>
  <c r="AK438" i="4" s="1"/>
  <c r="DO191" i="4"/>
  <c r="DN191" i="4" s="1"/>
  <c r="AP191" i="4"/>
  <c r="AP438" i="4" s="1"/>
  <c r="EC191" i="4"/>
  <c r="AU191" i="4"/>
  <c r="AU438" i="4" s="1"/>
  <c r="T191" i="4"/>
  <c r="AZ191" i="4"/>
  <c r="AZ438" i="4" s="1"/>
  <c r="Y191" i="4"/>
  <c r="Y438" i="4" s="1"/>
  <c r="BE191" i="4"/>
  <c r="BE438" i="4" s="1"/>
  <c r="AD191" i="4"/>
  <c r="AD438" i="4" s="1"/>
  <c r="BJ191" i="4"/>
  <c r="BJ438" i="4" s="1"/>
  <c r="AY191" i="4"/>
  <c r="AY438" i="4" s="1"/>
  <c r="X191" i="4"/>
  <c r="X438" i="4" s="1"/>
  <c r="BD191" i="4"/>
  <c r="BD438" i="4" s="1"/>
  <c r="AC191" i="4"/>
  <c r="AC438" i="4" s="1"/>
  <c r="BI191" i="4"/>
  <c r="BI438" i="4" s="1"/>
  <c r="AH191" i="4"/>
  <c r="AH438" i="4" s="1"/>
  <c r="BN191" i="4"/>
  <c r="BN438" i="4" s="1"/>
  <c r="AM191" i="4"/>
  <c r="AM438" i="4" s="1"/>
  <c r="DT191" i="4"/>
  <c r="AR191" i="4"/>
  <c r="EF191" i="4"/>
  <c r="AW191" i="4"/>
  <c r="AW438" i="4" s="1"/>
  <c r="V191" i="4"/>
  <c r="V438" i="4" s="1"/>
  <c r="BB191" i="4"/>
  <c r="BB438" i="4" s="1"/>
  <c r="S191" i="4"/>
  <c r="S438" i="4" s="1"/>
  <c r="AQ191" i="4"/>
  <c r="AQ438" i="4" s="1"/>
  <c r="EB191" i="4"/>
  <c r="AV191" i="4"/>
  <c r="AV438" i="4" s="1"/>
  <c r="U191" i="4"/>
  <c r="U438" i="4" s="1"/>
  <c r="BA191" i="4"/>
  <c r="BA438" i="4" s="1"/>
  <c r="Z191" i="4"/>
  <c r="Z438" i="4" s="1"/>
  <c r="BF191" i="4"/>
  <c r="BF438" i="4" s="1"/>
  <c r="AE191" i="4"/>
  <c r="AE438" i="4" s="1"/>
  <c r="BK191" i="4"/>
  <c r="BK438" i="4" s="1"/>
  <c r="AJ191" i="4"/>
  <c r="AJ438" i="4" s="1"/>
  <c r="DS191" i="4"/>
  <c r="AO191" i="4"/>
  <c r="AO438" i="4" s="1"/>
  <c r="DZ191" i="4"/>
  <c r="S192" i="4"/>
  <c r="AY192" i="4"/>
  <c r="AY439" i="4" s="1"/>
  <c r="X192" i="4"/>
  <c r="X439" i="4" s="1"/>
  <c r="BD192" i="4"/>
  <c r="BD439" i="4" s="1"/>
  <c r="AC192" i="4"/>
  <c r="AC439" i="4" s="1"/>
  <c r="BI192" i="4"/>
  <c r="BI439" i="4" s="1"/>
  <c r="AH192" i="4"/>
  <c r="AH439" i="4" s="1"/>
  <c r="BN192" i="4"/>
  <c r="AM192" i="4"/>
  <c r="AM439" i="4" s="1"/>
  <c r="DT192" i="4"/>
  <c r="AR192" i="4"/>
  <c r="AR439" i="4" s="1"/>
  <c r="EF192" i="4"/>
  <c r="AW192" i="4"/>
  <c r="AW439" i="4" s="1"/>
  <c r="V192" i="4"/>
  <c r="V439" i="4" s="1"/>
  <c r="BB192" i="4"/>
  <c r="BB439" i="4" s="1"/>
  <c r="AA192" i="4"/>
  <c r="AA439" i="4" s="1"/>
  <c r="BG192" i="4"/>
  <c r="BG439" i="4" s="1"/>
  <c r="AF192" i="4"/>
  <c r="AF439" i="4" s="1"/>
  <c r="BL192" i="4"/>
  <c r="BL439" i="4" s="1"/>
  <c r="AK192" i="4"/>
  <c r="AK439" i="4" s="1"/>
  <c r="DO192" i="4"/>
  <c r="DN192" i="4" s="1"/>
  <c r="AP192" i="4"/>
  <c r="AP439" i="4" s="1"/>
  <c r="EC192" i="4"/>
  <c r="AU192" i="4"/>
  <c r="AU439" i="4" s="1"/>
  <c r="T192" i="4"/>
  <c r="T439" i="4" s="1"/>
  <c r="AZ192" i="4"/>
  <c r="AZ439" i="4" s="1"/>
  <c r="Y192" i="4"/>
  <c r="Y439" i="4" s="1"/>
  <c r="BE192" i="4"/>
  <c r="BE439" i="4" s="1"/>
  <c r="AD192" i="4"/>
  <c r="AD439" i="4" s="1"/>
  <c r="BJ192" i="4"/>
  <c r="BJ439" i="4" s="1"/>
  <c r="AI192" i="4"/>
  <c r="AI439" i="4" s="1"/>
  <c r="BO192" i="4"/>
  <c r="BO439" i="4" s="1"/>
  <c r="AN192" i="4"/>
  <c r="AN439" i="4" s="1"/>
  <c r="EA192" i="4"/>
  <c r="AS192" i="4"/>
  <c r="EE192" i="4"/>
  <c r="AX192" i="4"/>
  <c r="AX439" i="4" s="1"/>
  <c r="W192" i="4"/>
  <c r="W439" i="4" s="1"/>
  <c r="BC192" i="4"/>
  <c r="BC439" i="4" s="1"/>
  <c r="AB192" i="4"/>
  <c r="BH192" i="4"/>
  <c r="BH439" i="4" s="1"/>
  <c r="AG192" i="4"/>
  <c r="AG439" i="4" s="1"/>
  <c r="BM192" i="4"/>
  <c r="BM439" i="4" s="1"/>
  <c r="AL192" i="4"/>
  <c r="AL439" i="4" s="1"/>
  <c r="DY192" i="4"/>
  <c r="AQ192" i="4"/>
  <c r="AQ439" i="4" s="1"/>
  <c r="EB192" i="4"/>
  <c r="AV192" i="4"/>
  <c r="U192" i="4"/>
  <c r="U439" i="4" s="1"/>
  <c r="BA192" i="4"/>
  <c r="Z192" i="4"/>
  <c r="Z439" i="4" s="1"/>
  <c r="BF192" i="4"/>
  <c r="BF439" i="4" s="1"/>
  <c r="AE192" i="4"/>
  <c r="AE439" i="4" s="1"/>
  <c r="BK192" i="4"/>
  <c r="BK439" i="4" s="1"/>
  <c r="AJ192" i="4"/>
  <c r="DS192" i="4"/>
  <c r="AO192" i="4"/>
  <c r="AO439" i="4" s="1"/>
  <c r="DZ192" i="4"/>
  <c r="AN193" i="4"/>
  <c r="AN440" i="4" s="1"/>
  <c r="EA193" i="4"/>
  <c r="AS193" i="4"/>
  <c r="AS440" i="4" s="1"/>
  <c r="EE193" i="4"/>
  <c r="AX193" i="4"/>
  <c r="AX440" i="4" s="1"/>
  <c r="W193" i="4"/>
  <c r="W440" i="4" s="1"/>
  <c r="BC193" i="4"/>
  <c r="BC440" i="4" s="1"/>
  <c r="AB193" i="4"/>
  <c r="AB440" i="4" s="1"/>
  <c r="BH193" i="4"/>
  <c r="BH440" i="4" s="1"/>
  <c r="AG193" i="4"/>
  <c r="AG440" i="4" s="1"/>
  <c r="BM193" i="4"/>
  <c r="BM440" i="4" s="1"/>
  <c r="AL193" i="4"/>
  <c r="AL440" i="4" s="1"/>
  <c r="DY193" i="4"/>
  <c r="AA193" i="4"/>
  <c r="BG193" i="4"/>
  <c r="BG440" i="4" s="1"/>
  <c r="AF193" i="4"/>
  <c r="AF440" i="4" s="1"/>
  <c r="BL193" i="4"/>
  <c r="AK193" i="4"/>
  <c r="AK440" i="4" s="1"/>
  <c r="DO193" i="4"/>
  <c r="DN193" i="4" s="1"/>
  <c r="AP193" i="4"/>
  <c r="AP440" i="4" s="1"/>
  <c r="EC193" i="4"/>
  <c r="AU193" i="4"/>
  <c r="AU440" i="4" s="1"/>
  <c r="T193" i="4"/>
  <c r="T440" i="4" s="1"/>
  <c r="AZ193" i="4"/>
  <c r="AZ440" i="4" s="1"/>
  <c r="Y193" i="4"/>
  <c r="BE193" i="4"/>
  <c r="BE440" i="4" s="1"/>
  <c r="AD193" i="4"/>
  <c r="AD440" i="4" s="1"/>
  <c r="BJ193" i="4"/>
  <c r="BJ440" i="4" s="1"/>
  <c r="AY193" i="4"/>
  <c r="AY440" i="4" s="1"/>
  <c r="X193" i="4"/>
  <c r="X440" i="4" s="1"/>
  <c r="BD193" i="4"/>
  <c r="BD440" i="4" s="1"/>
  <c r="AC193" i="4"/>
  <c r="AC440" i="4" s="1"/>
  <c r="BI193" i="4"/>
  <c r="AH193" i="4"/>
  <c r="AH440" i="4" s="1"/>
  <c r="BN193" i="4"/>
  <c r="BN440" i="4" s="1"/>
  <c r="AM193" i="4"/>
  <c r="AM440" i="4" s="1"/>
  <c r="DT193" i="4"/>
  <c r="AR193" i="4"/>
  <c r="EF193" i="4"/>
  <c r="AW193" i="4"/>
  <c r="AW440" i="4" s="1"/>
  <c r="V193" i="4"/>
  <c r="V440" i="4" s="1"/>
  <c r="BB193" i="4"/>
  <c r="S193" i="4"/>
  <c r="S440" i="4" s="1"/>
  <c r="AQ193" i="4"/>
  <c r="AQ440" i="4" s="1"/>
  <c r="EB193" i="4"/>
  <c r="AV193" i="4"/>
  <c r="AV440" i="4" s="1"/>
  <c r="U193" i="4"/>
  <c r="U440" i="4" s="1"/>
  <c r="BA193" i="4"/>
  <c r="BA440" i="4" s="1"/>
  <c r="Z193" i="4"/>
  <c r="Z440" i="4" s="1"/>
  <c r="BF193" i="4"/>
  <c r="BF440" i="4" s="1"/>
  <c r="AE193" i="4"/>
  <c r="AE440" i="4" s="1"/>
  <c r="BK193" i="4"/>
  <c r="BK440" i="4" s="1"/>
  <c r="AJ193" i="4"/>
  <c r="DS193" i="4"/>
  <c r="AO193" i="4"/>
  <c r="AO440" i="4" s="1"/>
  <c r="DZ193" i="4"/>
  <c r="S194" i="4"/>
  <c r="AY194" i="4"/>
  <c r="AY441" i="4" s="1"/>
  <c r="X194" i="4"/>
  <c r="X441" i="4" s="1"/>
  <c r="BD194" i="4"/>
  <c r="BD441" i="4" s="1"/>
  <c r="AC194" i="4"/>
  <c r="AC441" i="4" s="1"/>
  <c r="BI194" i="4"/>
  <c r="BI441" i="4" s="1"/>
  <c r="AH194" i="4"/>
  <c r="AH441" i="4" s="1"/>
  <c r="BN194" i="4"/>
  <c r="AM194" i="4"/>
  <c r="AM441" i="4" s="1"/>
  <c r="DT194" i="4"/>
  <c r="AR194" i="4"/>
  <c r="AR441" i="4" s="1"/>
  <c r="EF194" i="4"/>
  <c r="AW194" i="4"/>
  <c r="AW441" i="4" s="1"/>
  <c r="V194" i="4"/>
  <c r="V441" i="4" s="1"/>
  <c r="BB194" i="4"/>
  <c r="BB441" i="4" s="1"/>
  <c r="AA194" i="4"/>
  <c r="AA441" i="4" s="1"/>
  <c r="BG194" i="4"/>
  <c r="BG441" i="4" s="1"/>
  <c r="AF194" i="4"/>
  <c r="AF441" i="4" s="1"/>
  <c r="BL194" i="4"/>
  <c r="BL441" i="4" s="1"/>
  <c r="AK194" i="4"/>
  <c r="AK441" i="4" s="1"/>
  <c r="DO194" i="4"/>
  <c r="DN194" i="4" s="1"/>
  <c r="AP194" i="4"/>
  <c r="AP441" i="4" s="1"/>
  <c r="EC194" i="4"/>
  <c r="AU194" i="4"/>
  <c r="AU441" i="4" s="1"/>
  <c r="T194" i="4"/>
  <c r="T441" i="4" s="1"/>
  <c r="AZ194" i="4"/>
  <c r="AZ441" i="4" s="1"/>
  <c r="Y194" i="4"/>
  <c r="Y441" i="4" s="1"/>
  <c r="BE194" i="4"/>
  <c r="BE441" i="4" s="1"/>
  <c r="AD194" i="4"/>
  <c r="AD441" i="4" s="1"/>
  <c r="BJ194" i="4"/>
  <c r="BJ441" i="4" s="1"/>
  <c r="AI194" i="4"/>
  <c r="AI441" i="4" s="1"/>
  <c r="BO194" i="4"/>
  <c r="AN194" i="4"/>
  <c r="EA194" i="4"/>
  <c r="AS194" i="4"/>
  <c r="AS441" i="4" s="1"/>
  <c r="EE194" i="4"/>
  <c r="AX194" i="4"/>
  <c r="AX441" i="4" s="1"/>
  <c r="W194" i="4"/>
  <c r="BC194" i="4"/>
  <c r="BC441" i="4" s="1"/>
  <c r="AB194" i="4"/>
  <c r="AB441" i="4" s="1"/>
  <c r="BH194" i="4"/>
  <c r="BH441" i="4" s="1"/>
  <c r="AG194" i="4"/>
  <c r="AG441" i="4" s="1"/>
  <c r="BM194" i="4"/>
  <c r="BM441" i="4" s="1"/>
  <c r="AL194" i="4"/>
  <c r="AL441" i="4" s="1"/>
  <c r="DY194" i="4"/>
  <c r="AQ194" i="4"/>
  <c r="AQ441" i="4" s="1"/>
  <c r="EB194" i="4"/>
  <c r="AV194" i="4"/>
  <c r="AV441" i="4" s="1"/>
  <c r="U194" i="4"/>
  <c r="U441" i="4" s="1"/>
  <c r="BA194" i="4"/>
  <c r="BA441" i="4" s="1"/>
  <c r="Z194" i="4"/>
  <c r="BF194" i="4"/>
  <c r="BF441" i="4" s="1"/>
  <c r="AE194" i="4"/>
  <c r="AE441" i="4" s="1"/>
  <c r="BK194" i="4"/>
  <c r="BK441" i="4" s="1"/>
  <c r="AJ194" i="4"/>
  <c r="AJ441" i="4" s="1"/>
  <c r="DS194" i="4"/>
  <c r="AO194" i="4"/>
  <c r="AO441" i="4" s="1"/>
  <c r="DZ194" i="4"/>
  <c r="S195" i="4"/>
  <c r="S442" i="4" s="1"/>
  <c r="AY195" i="4"/>
  <c r="AY442" i="4" s="1"/>
  <c r="X195" i="4"/>
  <c r="X442" i="4" s="1"/>
  <c r="BD195" i="4"/>
  <c r="BD442" i="4" s="1"/>
  <c r="AC195" i="4"/>
  <c r="AC442" i="4" s="1"/>
  <c r="BI195" i="4"/>
  <c r="BI442" i="4" s="1"/>
  <c r="AH195" i="4"/>
  <c r="BN195" i="4"/>
  <c r="AM195" i="4"/>
  <c r="AM442" i="4" s="1"/>
  <c r="DT195" i="4"/>
  <c r="AR195" i="4"/>
  <c r="AR442" i="4" s="1"/>
  <c r="EF195" i="4"/>
  <c r="AW195" i="4"/>
  <c r="AW442" i="4" s="1"/>
  <c r="V195" i="4"/>
  <c r="V442" i="4" s="1"/>
  <c r="BB195" i="4"/>
  <c r="BB442" i="4" s="1"/>
  <c r="AA195" i="4"/>
  <c r="AA442" i="4" s="1"/>
  <c r="BG195" i="4"/>
  <c r="BG442" i="4" s="1"/>
  <c r="AF195" i="4"/>
  <c r="AF442" i="4" s="1"/>
  <c r="BL195" i="4"/>
  <c r="BL442" i="4" s="1"/>
  <c r="AK195" i="4"/>
  <c r="AK442" i="4" s="1"/>
  <c r="DO195" i="4"/>
  <c r="DN195" i="4" s="1"/>
  <c r="AP195" i="4"/>
  <c r="AP442" i="4" s="1"/>
  <c r="EC195" i="4"/>
  <c r="AU195" i="4"/>
  <c r="T195" i="4"/>
  <c r="T442" i="4" s="1"/>
  <c r="AZ195" i="4"/>
  <c r="AZ442" i="4" s="1"/>
  <c r="Y195" i="4"/>
  <c r="Y442" i="4" s="1"/>
  <c r="BE195" i="4"/>
  <c r="BE442" i="4" s="1"/>
  <c r="AD195" i="4"/>
  <c r="AD442" i="4" s="1"/>
  <c r="BJ195" i="4"/>
  <c r="BJ442" i="4" s="1"/>
  <c r="AI195" i="4"/>
  <c r="AI442" i="4" s="1"/>
  <c r="BO195" i="4"/>
  <c r="AN195" i="4"/>
  <c r="EA195" i="4"/>
  <c r="AS195" i="4"/>
  <c r="EE195" i="4"/>
  <c r="AX195" i="4"/>
  <c r="AX442" i="4" s="1"/>
  <c r="W195" i="4"/>
  <c r="BC195" i="4"/>
  <c r="BC442" i="4" s="1"/>
  <c r="AB195" i="4"/>
  <c r="AB442" i="4" s="1"/>
  <c r="BH195" i="4"/>
  <c r="BH442" i="4" s="1"/>
  <c r="AG195" i="4"/>
  <c r="AG442" i="4" s="1"/>
  <c r="BM195" i="4"/>
  <c r="BM442" i="4" s="1"/>
  <c r="AL195" i="4"/>
  <c r="AL442" i="4" s="1"/>
  <c r="DY195" i="4"/>
  <c r="AQ195" i="4"/>
  <c r="AQ442" i="4" s="1"/>
  <c r="EB195" i="4"/>
  <c r="AV195" i="4"/>
  <c r="AV442" i="4" s="1"/>
  <c r="U195" i="4"/>
  <c r="U442" i="4" s="1"/>
  <c r="BA195" i="4"/>
  <c r="BA442" i="4" s="1"/>
  <c r="Z195" i="4"/>
  <c r="Z442" i="4" s="1"/>
  <c r="BF195" i="4"/>
  <c r="BF442" i="4" s="1"/>
  <c r="AE195" i="4"/>
  <c r="AE442" i="4" s="1"/>
  <c r="BK195" i="4"/>
  <c r="BK442" i="4" s="1"/>
  <c r="AJ195" i="4"/>
  <c r="AJ442" i="4" s="1"/>
  <c r="DS195" i="4"/>
  <c r="AO195" i="4"/>
  <c r="AO442" i="4" s="1"/>
  <c r="DZ195" i="4"/>
  <c r="BO196" i="4"/>
  <c r="BO443" i="4" s="1"/>
  <c r="AN196" i="4"/>
  <c r="AN443" i="4" s="1"/>
  <c r="EA196" i="4"/>
  <c r="AS196" i="4"/>
  <c r="EE196" i="4"/>
  <c r="AX196" i="4"/>
  <c r="AX443" i="4" s="1"/>
  <c r="W196" i="4"/>
  <c r="W443" i="4" s="1"/>
  <c r="BC196" i="4"/>
  <c r="BC443" i="4" s="1"/>
  <c r="AB196" i="4"/>
  <c r="BH196" i="4"/>
  <c r="BH443" i="4" s="1"/>
  <c r="AG196" i="4"/>
  <c r="AG443" i="4" s="1"/>
  <c r="BM196" i="4"/>
  <c r="AL196" i="4"/>
  <c r="AL443" i="4" s="1"/>
  <c r="DY196" i="4"/>
  <c r="AA196" i="4"/>
  <c r="AA443" i="4" s="1"/>
  <c r="BG196" i="4"/>
  <c r="BG443" i="4" s="1"/>
  <c r="AF196" i="4"/>
  <c r="AF443" i="4" s="1"/>
  <c r="BL196" i="4"/>
  <c r="BL443" i="4" s="1"/>
  <c r="AK196" i="4"/>
  <c r="AK443" i="4" s="1"/>
  <c r="DO196" i="4"/>
  <c r="DN196" i="4" s="1"/>
  <c r="AP196" i="4"/>
  <c r="AP443" i="4" s="1"/>
  <c r="EC196" i="4"/>
  <c r="AU196" i="4"/>
  <c r="AU443" i="4" s="1"/>
  <c r="T196" i="4"/>
  <c r="T443" i="4" s="1"/>
  <c r="AZ196" i="4"/>
  <c r="AZ443" i="4" s="1"/>
  <c r="Y196" i="4"/>
  <c r="Y443" i="4" s="1"/>
  <c r="BE196" i="4"/>
  <c r="AD196" i="4"/>
  <c r="AD443" i="4" s="1"/>
  <c r="BJ196" i="4"/>
  <c r="BJ443" i="4" s="1"/>
  <c r="AY196" i="4"/>
  <c r="AY443" i="4" s="1"/>
  <c r="X196" i="4"/>
  <c r="X443" i="4" s="1"/>
  <c r="BD196" i="4"/>
  <c r="BD443" i="4" s="1"/>
  <c r="AC196" i="4"/>
  <c r="AC443" i="4" s="1"/>
  <c r="BI196" i="4"/>
  <c r="BI443" i="4" s="1"/>
  <c r="AH196" i="4"/>
  <c r="AH443" i="4" s="1"/>
  <c r="BN196" i="4"/>
  <c r="BN443" i="4" s="1"/>
  <c r="AM196" i="4"/>
  <c r="AM443" i="4" s="1"/>
  <c r="DT196" i="4"/>
  <c r="AR196" i="4"/>
  <c r="AR443" i="4" s="1"/>
  <c r="EF196" i="4"/>
  <c r="AW196" i="4"/>
  <c r="AW443" i="4" s="1"/>
  <c r="V196" i="4"/>
  <c r="V443" i="4" s="1"/>
  <c r="BB196" i="4"/>
  <c r="S196" i="4"/>
  <c r="S443" i="4" s="1"/>
  <c r="AQ196" i="4"/>
  <c r="AQ443" i="4" s="1"/>
  <c r="EB196" i="4"/>
  <c r="AV196" i="4"/>
  <c r="AV443" i="4" s="1"/>
  <c r="U196" i="4"/>
  <c r="U443" i="4" s="1"/>
  <c r="BA196" i="4"/>
  <c r="BA443" i="4" s="1"/>
  <c r="Z196" i="4"/>
  <c r="Z443" i="4" s="1"/>
  <c r="BF196" i="4"/>
  <c r="BF443" i="4" s="1"/>
  <c r="AE196" i="4"/>
  <c r="BK196" i="4"/>
  <c r="AJ196" i="4"/>
  <c r="AJ443" i="4" s="1"/>
  <c r="DS196" i="4"/>
  <c r="AO196" i="4"/>
  <c r="AO443" i="4" s="1"/>
  <c r="DZ196" i="4"/>
  <c r="EA197" i="4"/>
  <c r="AS197" i="4"/>
  <c r="AS444" i="4" s="1"/>
  <c r="EE197" i="4"/>
  <c r="AX197" i="4"/>
  <c r="AX444" i="4" s="1"/>
  <c r="W197" i="4"/>
  <c r="W444" i="4" s="1"/>
  <c r="BC197" i="4"/>
  <c r="BC444" i="4" s="1"/>
  <c r="AB197" i="4"/>
  <c r="AB444" i="4" s="1"/>
  <c r="BH197" i="4"/>
  <c r="BH444" i="4" s="1"/>
  <c r="AG197" i="4"/>
  <c r="AG444" i="4" s="1"/>
  <c r="BM197" i="4"/>
  <c r="BM444" i="4" s="1"/>
  <c r="AL197" i="4"/>
  <c r="AL444" i="4" s="1"/>
  <c r="DY197" i="4"/>
  <c r="AA197" i="4"/>
  <c r="AA444" i="4" s="1"/>
  <c r="BG197" i="4"/>
  <c r="BG444" i="4" s="1"/>
  <c r="AF197" i="4"/>
  <c r="BL197" i="4"/>
  <c r="BL444" i="4" s="1"/>
  <c r="AK197" i="4"/>
  <c r="AK444" i="4" s="1"/>
  <c r="DO197" i="4"/>
  <c r="DN197" i="4" s="1"/>
  <c r="AP197" i="4"/>
  <c r="AP444" i="4" s="1"/>
  <c r="EC197" i="4"/>
  <c r="AU197" i="4"/>
  <c r="AU444" i="4" s="1"/>
  <c r="T197" i="4"/>
  <c r="T444" i="4" s="1"/>
  <c r="AZ197" i="4"/>
  <c r="AZ444" i="4" s="1"/>
  <c r="Y197" i="4"/>
  <c r="BE197" i="4"/>
  <c r="BE444" i="4" s="1"/>
  <c r="AD197" i="4"/>
  <c r="AD444" i="4" s="1"/>
  <c r="BJ197" i="4"/>
  <c r="BJ444" i="4" s="1"/>
  <c r="AY197" i="4"/>
  <c r="X197" i="4"/>
  <c r="X444" i="4" s="1"/>
  <c r="BD197" i="4"/>
  <c r="BD444" i="4" s="1"/>
  <c r="AC197" i="4"/>
  <c r="AC444" i="4" s="1"/>
  <c r="BI197" i="4"/>
  <c r="BI444" i="4" s="1"/>
  <c r="AH197" i="4"/>
  <c r="AH444" i="4" s="1"/>
  <c r="BN197" i="4"/>
  <c r="BN444" i="4" s="1"/>
  <c r="AM197" i="4"/>
  <c r="AM444" i="4" s="1"/>
  <c r="DT197" i="4"/>
  <c r="AR197" i="4"/>
  <c r="AR444" i="4" s="1"/>
  <c r="EF197" i="4"/>
  <c r="AW197" i="4"/>
  <c r="V197" i="4"/>
  <c r="V444" i="4" s="1"/>
  <c r="BB197" i="4"/>
  <c r="BB444" i="4" s="1"/>
  <c r="S197" i="4"/>
  <c r="S444" i="4" s="1"/>
  <c r="AQ197" i="4"/>
  <c r="EB197" i="4"/>
  <c r="AV197" i="4"/>
  <c r="AV444" i="4" s="1"/>
  <c r="U197" i="4"/>
  <c r="U444" i="4" s="1"/>
  <c r="BA197" i="4"/>
  <c r="BA444" i="4" s="1"/>
  <c r="Z197" i="4"/>
  <c r="Z444" i="4" s="1"/>
  <c r="BF197" i="4"/>
  <c r="BF444" i="4" s="1"/>
  <c r="AE197" i="4"/>
  <c r="AE444" i="4" s="1"/>
  <c r="BK197" i="4"/>
  <c r="BK444" i="4" s="1"/>
  <c r="AJ197" i="4"/>
  <c r="AJ444" i="4" s="1"/>
  <c r="DS197" i="4"/>
  <c r="AO197" i="4"/>
  <c r="DZ197" i="4"/>
  <c r="AN198" i="4"/>
  <c r="AN445" i="4" s="1"/>
  <c r="EA198" i="4"/>
  <c r="AS198" i="4"/>
  <c r="AS445" i="4" s="1"/>
  <c r="EE198" i="4"/>
  <c r="AX198" i="4"/>
  <c r="AX445" i="4" s="1"/>
  <c r="W198" i="4"/>
  <c r="W445" i="4" s="1"/>
  <c r="BC198" i="4"/>
  <c r="BC445" i="4" s="1"/>
  <c r="AB198" i="4"/>
  <c r="AB445" i="4" s="1"/>
  <c r="BH198" i="4"/>
  <c r="BH445" i="4" s="1"/>
  <c r="AG198" i="4"/>
  <c r="AG445" i="4" s="1"/>
  <c r="BM198" i="4"/>
  <c r="BM445" i="4" s="1"/>
  <c r="AL198" i="4"/>
  <c r="AL445" i="4" s="1"/>
  <c r="DY198" i="4"/>
  <c r="AA198" i="4"/>
  <c r="AA445" i="4" s="1"/>
  <c r="BG198" i="4"/>
  <c r="AF198" i="4"/>
  <c r="AF445" i="4" s="1"/>
  <c r="BL198" i="4"/>
  <c r="BL445" i="4" s="1"/>
  <c r="AK198" i="4"/>
  <c r="DO198" i="4"/>
  <c r="DN198" i="4" s="1"/>
  <c r="AP198" i="4"/>
  <c r="AP445" i="4" s="1"/>
  <c r="EC198" i="4"/>
  <c r="AU198" i="4"/>
  <c r="AU445" i="4" s="1"/>
  <c r="T198" i="4"/>
  <c r="T445" i="4" s="1"/>
  <c r="AZ198" i="4"/>
  <c r="AZ445" i="4" s="1"/>
  <c r="Y198" i="4"/>
  <c r="Y445" i="4" s="1"/>
  <c r="BE198" i="4"/>
  <c r="BE445" i="4" s="1"/>
  <c r="AD198" i="4"/>
  <c r="AD445" i="4" s="1"/>
  <c r="BJ198" i="4"/>
  <c r="BJ445" i="4" s="1"/>
  <c r="AY198" i="4"/>
  <c r="AY445" i="4" s="1"/>
  <c r="X198" i="4"/>
  <c r="BD198" i="4"/>
  <c r="BD445" i="4" s="1"/>
  <c r="AC198" i="4"/>
  <c r="BI198" i="4"/>
  <c r="BI445" i="4" s="1"/>
  <c r="AH198" i="4"/>
  <c r="AH445" i="4" s="1"/>
  <c r="BN198" i="4"/>
  <c r="AM198" i="4"/>
  <c r="AM445" i="4" s="1"/>
  <c r="DT198" i="4"/>
  <c r="AR198" i="4"/>
  <c r="AR445" i="4" s="1"/>
  <c r="EF198" i="4"/>
  <c r="AW198" i="4"/>
  <c r="AW445" i="4" s="1"/>
  <c r="V198" i="4"/>
  <c r="V445" i="4" s="1"/>
  <c r="BB198" i="4"/>
  <c r="BB445" i="4" s="1"/>
  <c r="S198" i="4"/>
  <c r="S445" i="4" s="1"/>
  <c r="AQ198" i="4"/>
  <c r="AQ445" i="4" s="1"/>
  <c r="EB198" i="4"/>
  <c r="AV198" i="4"/>
  <c r="AV445" i="4" s="1"/>
  <c r="U198" i="4"/>
  <c r="U445" i="4" s="1"/>
  <c r="BA198" i="4"/>
  <c r="BA445" i="4" s="1"/>
  <c r="Z198" i="4"/>
  <c r="Z445" i="4" s="1"/>
  <c r="BF198" i="4"/>
  <c r="BF445" i="4" s="1"/>
  <c r="AE198" i="4"/>
  <c r="AE445" i="4" s="1"/>
  <c r="BK198" i="4"/>
  <c r="BK445" i="4" s="1"/>
  <c r="AJ198" i="4"/>
  <c r="AJ445" i="4" s="1"/>
  <c r="DS198" i="4"/>
  <c r="AO198" i="4"/>
  <c r="AO445" i="4" s="1"/>
  <c r="DZ198" i="4"/>
  <c r="S199" i="4"/>
  <c r="S446" i="4" s="1"/>
  <c r="AY199" i="4"/>
  <c r="AY446" i="4" s="1"/>
  <c r="X199" i="4"/>
  <c r="BD199" i="4"/>
  <c r="BD446" i="4" s="1"/>
  <c r="AC199" i="4"/>
  <c r="AC446" i="4" s="1"/>
  <c r="BI199" i="4"/>
  <c r="BI446" i="4" s="1"/>
  <c r="AH199" i="4"/>
  <c r="AH446" i="4" s="1"/>
  <c r="BN199" i="4"/>
  <c r="BN446" i="4" s="1"/>
  <c r="AM199" i="4"/>
  <c r="AM446" i="4" s="1"/>
  <c r="DT199" i="4"/>
  <c r="AR199" i="4"/>
  <c r="AR446" i="4" s="1"/>
  <c r="EF199" i="4"/>
  <c r="AW199" i="4"/>
  <c r="AW446" i="4" s="1"/>
  <c r="V199" i="4"/>
  <c r="V446" i="4" s="1"/>
  <c r="BB199" i="4"/>
  <c r="BB446" i="4" s="1"/>
  <c r="AA199" i="4"/>
  <c r="AA446" i="4" s="1"/>
  <c r="BG199" i="4"/>
  <c r="BG446" i="4" s="1"/>
  <c r="AF199" i="4"/>
  <c r="AF446" i="4" s="1"/>
  <c r="BL199" i="4"/>
  <c r="BL446" i="4" s="1"/>
  <c r="AK199" i="4"/>
  <c r="AK446" i="4" s="1"/>
  <c r="DO199" i="4"/>
  <c r="DN199" i="4" s="1"/>
  <c r="AP199" i="4"/>
  <c r="AP446" i="4" s="1"/>
  <c r="EC199" i="4"/>
  <c r="AU199" i="4"/>
  <c r="AU446" i="4" s="1"/>
  <c r="T199" i="4"/>
  <c r="T446" i="4" s="1"/>
  <c r="AZ199" i="4"/>
  <c r="AZ446" i="4" s="1"/>
  <c r="Y199" i="4"/>
  <c r="Y446" i="4" s="1"/>
  <c r="BE199" i="4"/>
  <c r="BE446" i="4" s="1"/>
  <c r="AD199" i="4"/>
  <c r="AD446" i="4" s="1"/>
  <c r="BJ199" i="4"/>
  <c r="BJ446" i="4" s="1"/>
  <c r="AI199" i="4"/>
  <c r="AI446" i="4" s="1"/>
  <c r="BO199" i="4"/>
  <c r="BO446" i="4" s="1"/>
  <c r="AN199" i="4"/>
  <c r="EA199" i="4"/>
  <c r="AS199" i="4"/>
  <c r="AS446" i="4" s="1"/>
  <c r="EE199" i="4"/>
  <c r="AX199" i="4"/>
  <c r="AX446" i="4" s="1"/>
  <c r="W199" i="4"/>
  <c r="W446" i="4" s="1"/>
  <c r="BC199" i="4"/>
  <c r="BC446" i="4" s="1"/>
  <c r="AB199" i="4"/>
  <c r="AB446" i="4" s="1"/>
  <c r="BH199" i="4"/>
  <c r="BH446" i="4" s="1"/>
  <c r="AG199" i="4"/>
  <c r="BM199" i="4"/>
  <c r="BM446" i="4" s="1"/>
  <c r="AL199" i="4"/>
  <c r="DY199" i="4"/>
  <c r="AQ199" i="4"/>
  <c r="EB199" i="4"/>
  <c r="AV199" i="4"/>
  <c r="AV446" i="4" s="1"/>
  <c r="U199" i="4"/>
  <c r="U446" i="4" s="1"/>
  <c r="BA199" i="4"/>
  <c r="BA446" i="4" s="1"/>
  <c r="Z199" i="4"/>
  <c r="BF199" i="4"/>
  <c r="BF446" i="4" s="1"/>
  <c r="AE199" i="4"/>
  <c r="AE446" i="4" s="1"/>
  <c r="BK199" i="4"/>
  <c r="AJ199" i="4"/>
  <c r="AJ446" i="4" s="1"/>
  <c r="DS199" i="4"/>
  <c r="AO199" i="4"/>
  <c r="AO446" i="4" s="1"/>
  <c r="DZ199" i="4"/>
  <c r="AC200" i="4"/>
  <c r="AC447" i="4" s="1"/>
  <c r="BD200" i="4"/>
  <c r="BD447" i="4" s="1"/>
  <c r="X200" i="4"/>
  <c r="X447" i="4" s="1"/>
  <c r="DT200" i="4"/>
  <c r="BC200" i="4"/>
  <c r="BC447" i="4" s="1"/>
  <c r="AM200" i="4"/>
  <c r="AM447" i="4" s="1"/>
  <c r="W200" i="4"/>
  <c r="W447" i="4" s="1"/>
  <c r="BJ200" i="4"/>
  <c r="BJ447" i="4" s="1"/>
  <c r="AT200" i="4"/>
  <c r="AT447" i="4" s="1"/>
  <c r="AD200" i="4"/>
  <c r="AD447" i="4" s="1"/>
  <c r="DZ200" i="4"/>
  <c r="BE200" i="4"/>
  <c r="BE447" i="4" s="1"/>
  <c r="AK200" i="4"/>
  <c r="AK447" i="4" s="1"/>
  <c r="AZ200" i="4"/>
  <c r="AZ447" i="4" s="1"/>
  <c r="EC200" i="4"/>
  <c r="U200" i="4"/>
  <c r="U447" i="4" s="1"/>
  <c r="AV200" i="4"/>
  <c r="AV447" i="4" s="1"/>
  <c r="EF200" i="4"/>
  <c r="BO200" i="4"/>
  <c r="BO447" i="4" s="1"/>
  <c r="AY200" i="4"/>
  <c r="AY447" i="4" s="1"/>
  <c r="AI200" i="4"/>
  <c r="AI447" i="4" s="1"/>
  <c r="S200" i="4"/>
  <c r="BF200" i="4"/>
  <c r="BF447" i="4" s="1"/>
  <c r="AP200" i="4"/>
  <c r="AP447" i="4" s="1"/>
  <c r="Z200" i="4"/>
  <c r="Z447" i="4" s="1"/>
  <c r="DO200" i="4"/>
  <c r="DN200" i="4" s="1"/>
  <c r="BA200" i="4"/>
  <c r="BA447" i="4" s="1"/>
  <c r="Y200" i="4"/>
  <c r="AR200" i="4"/>
  <c r="BI200" i="4"/>
  <c r="BI447" i="4" s="1"/>
  <c r="AO200" i="4"/>
  <c r="AO447" i="4" s="1"/>
  <c r="BH200" i="4"/>
  <c r="BH447" i="4" s="1"/>
  <c r="AS200" i="4"/>
  <c r="AS447" i="4" s="1"/>
  <c r="DS200" i="4"/>
  <c r="AN200" i="4"/>
  <c r="AN447" i="4" s="1"/>
  <c r="V200" i="4"/>
  <c r="BK200" i="4"/>
  <c r="BK447" i="4" s="1"/>
  <c r="AU200" i="4"/>
  <c r="AU447" i="4" s="1"/>
  <c r="AE200" i="4"/>
  <c r="AE447" i="4" s="1"/>
  <c r="DY200" i="4"/>
  <c r="BB200" i="4"/>
  <c r="BB447" i="4" s="1"/>
  <c r="AL200" i="4"/>
  <c r="T200" i="4"/>
  <c r="T447" i="4" s="1"/>
  <c r="BM200" i="4"/>
  <c r="BM447" i="4" s="1"/>
  <c r="AW200" i="4"/>
  <c r="AW447" i="4" s="1"/>
  <c r="EA200" i="4"/>
  <c r="AJ200" i="4"/>
  <c r="AG200" i="4"/>
  <c r="AG447" i="4" s="1"/>
  <c r="BL200" i="4"/>
  <c r="BL447" i="4" s="1"/>
  <c r="AF200" i="4"/>
  <c r="AF447" i="4" s="1"/>
  <c r="EB200" i="4"/>
  <c r="BG200" i="4"/>
  <c r="BG447" i="4" s="1"/>
  <c r="AQ200" i="4"/>
  <c r="AQ447" i="4" s="1"/>
  <c r="AA200" i="4"/>
  <c r="AA447" i="4" s="1"/>
  <c r="BN200" i="4"/>
  <c r="BN447" i="4" s="1"/>
  <c r="AX200" i="4"/>
  <c r="AX447" i="4" s="1"/>
  <c r="AH200" i="4"/>
  <c r="AH447" i="4" s="1"/>
  <c r="EE200" i="4"/>
  <c r="AB200" i="4"/>
  <c r="AB447" i="4" s="1"/>
  <c r="BO201" i="4"/>
  <c r="BO448" i="4" s="1"/>
  <c r="AN201" i="4"/>
  <c r="AN448" i="4" s="1"/>
  <c r="EA201" i="4"/>
  <c r="AS201" i="4"/>
  <c r="AS448" i="4" s="1"/>
  <c r="EE201" i="4"/>
  <c r="AX201" i="4"/>
  <c r="AX448" i="4" s="1"/>
  <c r="W201" i="4"/>
  <c r="W448" i="4" s="1"/>
  <c r="BC201" i="4"/>
  <c r="BC448" i="4" s="1"/>
  <c r="AB201" i="4"/>
  <c r="AB448" i="4" s="1"/>
  <c r="BH201" i="4"/>
  <c r="BH448" i="4" s="1"/>
  <c r="AG201" i="4"/>
  <c r="AG448" i="4" s="1"/>
  <c r="BM201" i="4"/>
  <c r="BM448" i="4" s="1"/>
  <c r="AL201" i="4"/>
  <c r="AL448" i="4" s="1"/>
  <c r="DY201" i="4"/>
  <c r="AA201" i="4"/>
  <c r="AA448" i="4" s="1"/>
  <c r="BG201" i="4"/>
  <c r="BG448" i="4" s="1"/>
  <c r="AF201" i="4"/>
  <c r="AF448" i="4" s="1"/>
  <c r="BL201" i="4"/>
  <c r="BL448" i="4" s="1"/>
  <c r="AK201" i="4"/>
  <c r="AK448" i="4" s="1"/>
  <c r="DO201" i="4"/>
  <c r="DN201" i="4" s="1"/>
  <c r="AP201" i="4"/>
  <c r="AP448" i="4" s="1"/>
  <c r="EC201" i="4"/>
  <c r="AU201" i="4"/>
  <c r="AU448" i="4" s="1"/>
  <c r="T201" i="4"/>
  <c r="T448" i="4" s="1"/>
  <c r="AZ201" i="4"/>
  <c r="AZ448" i="4" s="1"/>
  <c r="Y201" i="4"/>
  <c r="Y448" i="4" s="1"/>
  <c r="BE201" i="4"/>
  <c r="BE448" i="4" s="1"/>
  <c r="AD201" i="4"/>
  <c r="AD448" i="4" s="1"/>
  <c r="BJ201" i="4"/>
  <c r="BJ448" i="4" s="1"/>
  <c r="AY201" i="4"/>
  <c r="AY448" i="4" s="1"/>
  <c r="X201" i="4"/>
  <c r="X448" i="4" s="1"/>
  <c r="BD201" i="4"/>
  <c r="BD448" i="4" s="1"/>
  <c r="AC201" i="4"/>
  <c r="AC448" i="4" s="1"/>
  <c r="BI201" i="4"/>
  <c r="BI448" i="4" s="1"/>
  <c r="AH201" i="4"/>
  <c r="AH448" i="4" s="1"/>
  <c r="BN201" i="4"/>
  <c r="BN448" i="4" s="1"/>
  <c r="AM201" i="4"/>
  <c r="AM448" i="4" s="1"/>
  <c r="DT201" i="4"/>
  <c r="AR201" i="4"/>
  <c r="AR448" i="4" s="1"/>
  <c r="EF201" i="4"/>
  <c r="AW201" i="4"/>
  <c r="AW448" i="4" s="1"/>
  <c r="V201" i="4"/>
  <c r="V448" i="4" s="1"/>
  <c r="BB201" i="4"/>
  <c r="BB448" i="4" s="1"/>
  <c r="S201" i="4"/>
  <c r="S448" i="4" s="1"/>
  <c r="AQ201" i="4"/>
  <c r="AQ448" i="4" s="1"/>
  <c r="EB201" i="4"/>
  <c r="AV201" i="4"/>
  <c r="AV448" i="4" s="1"/>
  <c r="U201" i="4"/>
  <c r="U448" i="4" s="1"/>
  <c r="BA201" i="4"/>
  <c r="BA448" i="4" s="1"/>
  <c r="Z201" i="4"/>
  <c r="Z448" i="4" s="1"/>
  <c r="BF201" i="4"/>
  <c r="BF448" i="4" s="1"/>
  <c r="AE201" i="4"/>
  <c r="AE448" i="4" s="1"/>
  <c r="BK201" i="4"/>
  <c r="BK448" i="4" s="1"/>
  <c r="AJ201" i="4"/>
  <c r="AJ448" i="4" s="1"/>
  <c r="DS201" i="4"/>
  <c r="AO201" i="4"/>
  <c r="AO448" i="4" s="1"/>
  <c r="DZ201" i="4"/>
  <c r="DV202" i="4"/>
  <c r="B202" i="4"/>
  <c r="DV203" i="4"/>
  <c r="B203" i="4"/>
  <c r="DW203" i="4"/>
  <c r="BO204" i="4"/>
  <c r="BO451" i="4" s="1"/>
  <c r="AN204" i="4"/>
  <c r="AN451" i="4" s="1"/>
  <c r="EA204" i="4"/>
  <c r="AS204" i="4"/>
  <c r="AS451" i="4" s="1"/>
  <c r="EE204" i="4"/>
  <c r="AX204" i="4"/>
  <c r="AX451" i="4" s="1"/>
  <c r="W204" i="4"/>
  <c r="W451" i="4" s="1"/>
  <c r="BC204" i="4"/>
  <c r="BC451" i="4" s="1"/>
  <c r="AB204" i="4"/>
  <c r="AB451" i="4" s="1"/>
  <c r="BH204" i="4"/>
  <c r="BH451" i="4" s="1"/>
  <c r="AG204" i="4"/>
  <c r="AG451" i="4" s="1"/>
  <c r="BM204" i="4"/>
  <c r="BM451" i="4" s="1"/>
  <c r="AL204" i="4"/>
  <c r="AL451" i="4" s="1"/>
  <c r="DY204" i="4"/>
  <c r="AA204" i="4"/>
  <c r="AA451" i="4" s="1"/>
  <c r="BG204" i="4"/>
  <c r="BG451" i="4" s="1"/>
  <c r="AF204" i="4"/>
  <c r="AF451" i="4" s="1"/>
  <c r="BL204" i="4"/>
  <c r="BL451" i="4" s="1"/>
  <c r="AK204" i="4"/>
  <c r="AK451" i="4" s="1"/>
  <c r="DO204" i="4"/>
  <c r="AP204" i="4"/>
  <c r="AP451" i="4" s="1"/>
  <c r="EC204" i="4"/>
  <c r="AU204" i="4"/>
  <c r="AU451" i="4" s="1"/>
  <c r="T204" i="4"/>
  <c r="T451" i="4" s="1"/>
  <c r="AZ204" i="4"/>
  <c r="AZ451" i="4" s="1"/>
  <c r="Y204" i="4"/>
  <c r="Y451" i="4" s="1"/>
  <c r="BE204" i="4"/>
  <c r="BE451" i="4" s="1"/>
  <c r="AD204" i="4"/>
  <c r="AD451" i="4" s="1"/>
  <c r="BJ204" i="4"/>
  <c r="BJ451" i="4" s="1"/>
  <c r="AY204" i="4"/>
  <c r="AY451" i="4" s="1"/>
  <c r="X204" i="4"/>
  <c r="X451" i="4" s="1"/>
  <c r="BD204" i="4"/>
  <c r="BD451" i="4" s="1"/>
  <c r="AC204" i="4"/>
  <c r="AC451" i="4" s="1"/>
  <c r="BI204" i="4"/>
  <c r="BI451" i="4" s="1"/>
  <c r="AH204" i="4"/>
  <c r="AH451" i="4" s="1"/>
  <c r="BN204" i="4"/>
  <c r="BN451" i="4" s="1"/>
  <c r="AM204" i="4"/>
  <c r="AM451" i="4" s="1"/>
  <c r="DT204" i="4"/>
  <c r="AR204" i="4"/>
  <c r="AR451" i="4" s="1"/>
  <c r="EF204" i="4"/>
  <c r="AW204" i="4"/>
  <c r="AW451" i="4" s="1"/>
  <c r="V204" i="4"/>
  <c r="V451" i="4" s="1"/>
  <c r="BB204" i="4"/>
  <c r="BB451" i="4" s="1"/>
  <c r="AI204" i="4"/>
  <c r="AI451" i="4" s="1"/>
  <c r="AQ204" i="4"/>
  <c r="AQ451" i="4" s="1"/>
  <c r="EB204" i="4"/>
  <c r="AV204" i="4"/>
  <c r="AV451" i="4" s="1"/>
  <c r="U204" i="4"/>
  <c r="U451" i="4" s="1"/>
  <c r="BA204" i="4"/>
  <c r="BA451" i="4" s="1"/>
  <c r="Z204" i="4"/>
  <c r="Z451" i="4" s="1"/>
  <c r="BF204" i="4"/>
  <c r="BF451" i="4" s="1"/>
  <c r="AE204" i="4"/>
  <c r="AE451" i="4" s="1"/>
  <c r="BK204" i="4"/>
  <c r="BK451" i="4" s="1"/>
  <c r="AJ204" i="4"/>
  <c r="AJ451" i="4" s="1"/>
  <c r="DS204" i="4"/>
  <c r="AO204" i="4"/>
  <c r="AO451" i="4" s="1"/>
  <c r="DZ204" i="4"/>
  <c r="DV205" i="4"/>
  <c r="DW205" i="4"/>
  <c r="B205" i="4"/>
  <c r="DV206" i="4"/>
  <c r="DW206" i="4"/>
  <c r="B206" i="4"/>
  <c r="AI207" i="4"/>
  <c r="AI454" i="4" s="1"/>
  <c r="BO207" i="4"/>
  <c r="BO454" i="4" s="1"/>
  <c r="AN207" i="4"/>
  <c r="AN454" i="4" s="1"/>
  <c r="EA207" i="4"/>
  <c r="AS207" i="4"/>
  <c r="AS454" i="4" s="1"/>
  <c r="EE207" i="4"/>
  <c r="AX207" i="4"/>
  <c r="AX454" i="4" s="1"/>
  <c r="W207" i="4"/>
  <c r="W454" i="4" s="1"/>
  <c r="BC207" i="4"/>
  <c r="BC454" i="4" s="1"/>
  <c r="AB207" i="4"/>
  <c r="AB454" i="4" s="1"/>
  <c r="BH207" i="4"/>
  <c r="BH454" i="4" s="1"/>
  <c r="AG207" i="4"/>
  <c r="AG454" i="4" s="1"/>
  <c r="BM207" i="4"/>
  <c r="BM454" i="4" s="1"/>
  <c r="AL207" i="4"/>
  <c r="AL454" i="4" s="1"/>
  <c r="DY207" i="4"/>
  <c r="AA207" i="4"/>
  <c r="AA454" i="4" s="1"/>
  <c r="BG207" i="4"/>
  <c r="BG454" i="4" s="1"/>
  <c r="AF207" i="4"/>
  <c r="AF454" i="4" s="1"/>
  <c r="BL207" i="4"/>
  <c r="BL454" i="4" s="1"/>
  <c r="AK207" i="4"/>
  <c r="AK454" i="4" s="1"/>
  <c r="DO207" i="4"/>
  <c r="AP207" i="4"/>
  <c r="AP454" i="4" s="1"/>
  <c r="EC207" i="4"/>
  <c r="AU207" i="4"/>
  <c r="AU454" i="4" s="1"/>
  <c r="T207" i="4"/>
  <c r="T454" i="4" s="1"/>
  <c r="AZ207" i="4"/>
  <c r="AZ454" i="4" s="1"/>
  <c r="Y207" i="4"/>
  <c r="Y454" i="4" s="1"/>
  <c r="BE207" i="4"/>
  <c r="AD207" i="4"/>
  <c r="AD454" i="4" s="1"/>
  <c r="BJ207" i="4"/>
  <c r="BJ454" i="4" s="1"/>
  <c r="AY207" i="4"/>
  <c r="X207" i="4"/>
  <c r="X454" i="4" s="1"/>
  <c r="BD207" i="4"/>
  <c r="AC207" i="4"/>
  <c r="AC454" i="4" s="1"/>
  <c r="BI207" i="4"/>
  <c r="BI454" i="4" s="1"/>
  <c r="AH207" i="4"/>
  <c r="AH454" i="4" s="1"/>
  <c r="BN207" i="4"/>
  <c r="BN454" i="4" s="1"/>
  <c r="AM207" i="4"/>
  <c r="AM454" i="4" s="1"/>
  <c r="DT207" i="4"/>
  <c r="AR207" i="4"/>
  <c r="AR454" i="4" s="1"/>
  <c r="EF207" i="4"/>
  <c r="AW207" i="4"/>
  <c r="AW454" i="4" s="1"/>
  <c r="V207" i="4"/>
  <c r="V454" i="4" s="1"/>
  <c r="BB207" i="4"/>
  <c r="BB454" i="4" s="1"/>
  <c r="S207" i="4"/>
  <c r="S454" i="4" s="1"/>
  <c r="AQ207" i="4"/>
  <c r="AQ454" i="4" s="1"/>
  <c r="EB207" i="4"/>
  <c r="AV207" i="4"/>
  <c r="AV454" i="4" s="1"/>
  <c r="U207" i="4"/>
  <c r="U454" i="4" s="1"/>
  <c r="BA207" i="4"/>
  <c r="Z207" i="4"/>
  <c r="Z454" i="4" s="1"/>
  <c r="BF207" i="4"/>
  <c r="BF454" i="4" s="1"/>
  <c r="AE207" i="4"/>
  <c r="AE454" i="4" s="1"/>
  <c r="BK207" i="4"/>
  <c r="BK454" i="4" s="1"/>
  <c r="AJ207" i="4"/>
  <c r="AJ454" i="4" s="1"/>
  <c r="DS207" i="4"/>
  <c r="AO207" i="4"/>
  <c r="AO454" i="4" s="1"/>
  <c r="DZ207" i="4"/>
  <c r="AK208" i="4"/>
  <c r="AK455" i="4" s="1"/>
  <c r="DO208" i="4"/>
  <c r="DN208" i="4" s="1"/>
  <c r="AP208" i="4"/>
  <c r="AP455" i="4" s="1"/>
  <c r="EC208" i="4"/>
  <c r="AU208" i="4"/>
  <c r="AU455" i="4" s="1"/>
  <c r="T208" i="4"/>
  <c r="T455" i="4" s="1"/>
  <c r="AZ208" i="4"/>
  <c r="AZ455" i="4" s="1"/>
  <c r="Y208" i="4"/>
  <c r="Y455" i="4" s="1"/>
  <c r="BE208" i="4"/>
  <c r="BE455" i="4" s="1"/>
  <c r="AD208" i="4"/>
  <c r="AD455" i="4" s="1"/>
  <c r="BJ208" i="4"/>
  <c r="BJ455" i="4" s="1"/>
  <c r="AY208" i="4"/>
  <c r="AY455" i="4" s="1"/>
  <c r="X208" i="4"/>
  <c r="X455" i="4" s="1"/>
  <c r="BD208" i="4"/>
  <c r="BD455" i="4" s="1"/>
  <c r="AC208" i="4"/>
  <c r="AC455" i="4" s="1"/>
  <c r="BI208" i="4"/>
  <c r="BI455" i="4" s="1"/>
  <c r="AH208" i="4"/>
  <c r="AH455" i="4" s="1"/>
  <c r="BN208" i="4"/>
  <c r="BN455" i="4" s="1"/>
  <c r="AM208" i="4"/>
  <c r="AM455" i="4" s="1"/>
  <c r="DT208" i="4"/>
  <c r="AR208" i="4"/>
  <c r="AR455" i="4" s="1"/>
  <c r="EF208" i="4"/>
  <c r="AW208" i="4"/>
  <c r="AW455" i="4" s="1"/>
  <c r="V208" i="4"/>
  <c r="V455" i="4" s="1"/>
  <c r="BB208" i="4"/>
  <c r="BB455" i="4" s="1"/>
  <c r="S208" i="4"/>
  <c r="S455" i="4" s="1"/>
  <c r="AQ208" i="4"/>
  <c r="AQ455" i="4" s="1"/>
  <c r="EB208" i="4"/>
  <c r="AV208" i="4"/>
  <c r="AV455" i="4" s="1"/>
  <c r="U208" i="4"/>
  <c r="U455" i="4" s="1"/>
  <c r="BA208" i="4"/>
  <c r="BA455" i="4" s="1"/>
  <c r="Z208" i="4"/>
  <c r="Z455" i="4" s="1"/>
  <c r="BF208" i="4"/>
  <c r="BF455" i="4" s="1"/>
  <c r="AE208" i="4"/>
  <c r="AE455" i="4" s="1"/>
  <c r="BK208" i="4"/>
  <c r="BK455" i="4" s="1"/>
  <c r="AJ208" i="4"/>
  <c r="AJ455" i="4" s="1"/>
  <c r="DS208" i="4"/>
  <c r="AO208" i="4"/>
  <c r="AO455" i="4" s="1"/>
  <c r="DZ208" i="4"/>
  <c r="DW209" i="4"/>
  <c r="DV209" i="4"/>
  <c r="BQ209" i="4"/>
  <c r="B209" i="4"/>
  <c r="DV210" i="4"/>
  <c r="DW210" i="4"/>
  <c r="B210" i="4"/>
  <c r="AI211" i="4"/>
  <c r="AI458" i="4" s="1"/>
  <c r="S211" i="4"/>
  <c r="S458" i="4" s="1"/>
  <c r="BG211" i="4"/>
  <c r="BG458" i="4" s="1"/>
  <c r="AF211" i="4"/>
  <c r="AF458" i="4" s="1"/>
  <c r="BL211" i="4"/>
  <c r="BL458" i="4" s="1"/>
  <c r="AK211" i="4"/>
  <c r="DO211" i="4"/>
  <c r="AP211" i="4"/>
  <c r="AP458" i="4" s="1"/>
  <c r="EC211" i="4"/>
  <c r="AM211" i="4"/>
  <c r="AM458" i="4" s="1"/>
  <c r="DT211" i="4"/>
  <c r="AR211" i="4"/>
  <c r="AR458" i="4" s="1"/>
  <c r="EF211" i="4"/>
  <c r="AW211" i="4"/>
  <c r="AW458" i="4" s="1"/>
  <c r="V211" i="4"/>
  <c r="V458" i="4" s="1"/>
  <c r="BB211" i="4"/>
  <c r="BB458" i="4" s="1"/>
  <c r="AY211" i="4"/>
  <c r="AY458" i="4" s="1"/>
  <c r="AN211" i="4"/>
  <c r="AN458" i="4" s="1"/>
  <c r="EA211" i="4"/>
  <c r="AS211" i="4"/>
  <c r="AS458" i="4" s="1"/>
  <c r="EE211" i="4"/>
  <c r="AX211" i="4"/>
  <c r="AX458" i="4" s="1"/>
  <c r="AA211" i="4"/>
  <c r="AA458" i="4" s="1"/>
  <c r="AU211" i="4"/>
  <c r="AU458" i="4" s="1"/>
  <c r="T211" i="4"/>
  <c r="T458" i="4" s="1"/>
  <c r="AZ211" i="4"/>
  <c r="AZ458" i="4" s="1"/>
  <c r="Y211" i="4"/>
  <c r="Y458" i="4" s="1"/>
  <c r="BE211" i="4"/>
  <c r="BE458" i="4" s="1"/>
  <c r="AD211" i="4"/>
  <c r="AD458" i="4" s="1"/>
  <c r="AO211" i="4"/>
  <c r="DZ211" i="4"/>
  <c r="BO211" i="4"/>
  <c r="BO458" i="4" s="1"/>
  <c r="AQ211" i="4"/>
  <c r="EB211" i="4"/>
  <c r="AV211" i="4"/>
  <c r="AV458" i="4" s="1"/>
  <c r="U211" i="4"/>
  <c r="U458" i="4" s="1"/>
  <c r="BA211" i="4"/>
  <c r="BA458" i="4" s="1"/>
  <c r="Z211" i="4"/>
  <c r="Z458" i="4" s="1"/>
  <c r="BF211" i="4"/>
  <c r="BF458" i="4" s="1"/>
  <c r="W211" i="4"/>
  <c r="W458" i="4" s="1"/>
  <c r="BC211" i="4"/>
  <c r="BC458" i="4" s="1"/>
  <c r="AB211" i="4"/>
  <c r="AB458" i="4" s="1"/>
  <c r="BH211" i="4"/>
  <c r="BH458" i="4" s="1"/>
  <c r="AG211" i="4"/>
  <c r="AG458" i="4" s="1"/>
  <c r="BM211" i="4"/>
  <c r="BM458" i="4" s="1"/>
  <c r="AL211" i="4"/>
  <c r="AL458" i="4" s="1"/>
  <c r="DY211" i="4"/>
  <c r="X211" i="4"/>
  <c r="X458" i="4" s="1"/>
  <c r="BD211" i="4"/>
  <c r="BD458" i="4" s="1"/>
  <c r="AC211" i="4"/>
  <c r="BI211" i="4"/>
  <c r="BI458" i="4" s="1"/>
  <c r="AH211" i="4"/>
  <c r="BN211" i="4"/>
  <c r="AE211" i="4"/>
  <c r="BK211" i="4"/>
  <c r="BK458" i="4" s="1"/>
  <c r="AJ211" i="4"/>
  <c r="AJ458" i="4" s="1"/>
  <c r="DS211" i="4"/>
  <c r="AT211" i="4"/>
  <c r="AT458" i="4" s="1"/>
  <c r="AI212" i="4"/>
  <c r="AI459" i="4" s="1"/>
  <c r="EA212" i="4"/>
  <c r="AS212" i="4"/>
  <c r="AS459" i="4" s="1"/>
  <c r="S212" i="4"/>
  <c r="S459" i="4" s="1"/>
  <c r="AY212" i="4"/>
  <c r="X212" i="4"/>
  <c r="X459" i="4" s="1"/>
  <c r="BD212" i="4"/>
  <c r="BD459" i="4" s="1"/>
  <c r="AC212" i="4"/>
  <c r="AC459" i="4" s="1"/>
  <c r="BI212" i="4"/>
  <c r="BI459" i="4" s="1"/>
  <c r="AH212" i="4"/>
  <c r="AH459" i="4" s="1"/>
  <c r="BN212" i="4"/>
  <c r="BN459" i="4" s="1"/>
  <c r="AM212" i="4"/>
  <c r="AM459" i="4" s="1"/>
  <c r="DT212" i="4"/>
  <c r="AR212" i="4"/>
  <c r="AR459" i="4" s="1"/>
  <c r="EF212" i="4"/>
  <c r="AW212" i="4"/>
  <c r="AW459" i="4" s="1"/>
  <c r="V212" i="4"/>
  <c r="V459" i="4" s="1"/>
  <c r="BB212" i="4"/>
  <c r="BB459" i="4" s="1"/>
  <c r="AA212" i="4"/>
  <c r="AA459" i="4" s="1"/>
  <c r="BG212" i="4"/>
  <c r="BG459" i="4" s="1"/>
  <c r="AF212" i="4"/>
  <c r="AF459" i="4" s="1"/>
  <c r="BL212" i="4"/>
  <c r="BL459" i="4" s="1"/>
  <c r="AK212" i="4"/>
  <c r="AK459" i="4" s="1"/>
  <c r="DO212" i="4"/>
  <c r="DN212" i="4" s="1"/>
  <c r="AP212" i="4"/>
  <c r="AP459" i="4" s="1"/>
  <c r="EC212" i="4"/>
  <c r="AU212" i="4"/>
  <c r="T212" i="4"/>
  <c r="T459" i="4" s="1"/>
  <c r="AZ212" i="4"/>
  <c r="AZ459" i="4" s="1"/>
  <c r="Y212" i="4"/>
  <c r="BE212" i="4"/>
  <c r="BE459" i="4" s="1"/>
  <c r="AD212" i="4"/>
  <c r="AD459" i="4" s="1"/>
  <c r="BJ212" i="4"/>
  <c r="BJ459" i="4" s="1"/>
  <c r="BO212" i="4"/>
  <c r="BO459" i="4" s="1"/>
  <c r="AN212" i="4"/>
  <c r="AN459" i="4" s="1"/>
  <c r="EE212" i="4"/>
  <c r="AX212" i="4"/>
  <c r="AX459" i="4" s="1"/>
  <c r="W212" i="4"/>
  <c r="BC212" i="4"/>
  <c r="BC459" i="4" s="1"/>
  <c r="AB212" i="4"/>
  <c r="AB459" i="4" s="1"/>
  <c r="BH212" i="4"/>
  <c r="AG212" i="4"/>
  <c r="AG459" i="4" s="1"/>
  <c r="BM212" i="4"/>
  <c r="BM459" i="4" s="1"/>
  <c r="AL212" i="4"/>
  <c r="AL459" i="4" s="1"/>
  <c r="DY212" i="4"/>
  <c r="AQ212" i="4"/>
  <c r="AQ459" i="4" s="1"/>
  <c r="EB212" i="4"/>
  <c r="AV212" i="4"/>
  <c r="AV459" i="4" s="1"/>
  <c r="U212" i="4"/>
  <c r="U459" i="4" s="1"/>
  <c r="BA212" i="4"/>
  <c r="BA459" i="4" s="1"/>
  <c r="Z212" i="4"/>
  <c r="BF212" i="4"/>
  <c r="BF459" i="4" s="1"/>
  <c r="AE212" i="4"/>
  <c r="AE459" i="4" s="1"/>
  <c r="BK212" i="4"/>
  <c r="BK459" i="4" s="1"/>
  <c r="AJ212" i="4"/>
  <c r="AJ459" i="4" s="1"/>
  <c r="DS212" i="4"/>
  <c r="AO212" i="4"/>
  <c r="DZ212" i="4"/>
  <c r="BO213" i="4"/>
  <c r="BO460" i="4" s="1"/>
  <c r="AN213" i="4"/>
  <c r="AN460" i="4" s="1"/>
  <c r="EA213" i="4"/>
  <c r="AS213" i="4"/>
  <c r="AS460" i="4" s="1"/>
  <c r="EE213" i="4"/>
  <c r="AX213" i="4"/>
  <c r="AX460" i="4" s="1"/>
  <c r="W213" i="4"/>
  <c r="W460" i="4" s="1"/>
  <c r="BC213" i="4"/>
  <c r="BC460" i="4" s="1"/>
  <c r="AB213" i="4"/>
  <c r="AB460" i="4" s="1"/>
  <c r="BH213" i="4"/>
  <c r="BH460" i="4" s="1"/>
  <c r="AG213" i="4"/>
  <c r="AG460" i="4" s="1"/>
  <c r="BM213" i="4"/>
  <c r="BM460" i="4" s="1"/>
  <c r="AL213" i="4"/>
  <c r="AL460" i="4" s="1"/>
  <c r="DY213" i="4"/>
  <c r="AA213" i="4"/>
  <c r="AA460" i="4" s="1"/>
  <c r="BG213" i="4"/>
  <c r="AF213" i="4"/>
  <c r="BL213" i="4"/>
  <c r="BL460" i="4" s="1"/>
  <c r="AK213" i="4"/>
  <c r="DO213" i="4"/>
  <c r="DN213" i="4" s="1"/>
  <c r="AP213" i="4"/>
  <c r="AP460" i="4" s="1"/>
  <c r="EC213" i="4"/>
  <c r="AU213" i="4"/>
  <c r="AU460" i="4" s="1"/>
  <c r="T213" i="4"/>
  <c r="T460" i="4" s="1"/>
  <c r="AZ213" i="4"/>
  <c r="AZ460" i="4" s="1"/>
  <c r="Y213" i="4"/>
  <c r="Y460" i="4" s="1"/>
  <c r="BE213" i="4"/>
  <c r="BE460" i="4" s="1"/>
  <c r="AD213" i="4"/>
  <c r="AD460" i="4" s="1"/>
  <c r="BJ213" i="4"/>
  <c r="BJ460" i="4" s="1"/>
  <c r="AY213" i="4"/>
  <c r="X213" i="4"/>
  <c r="X460" i="4" s="1"/>
  <c r="BD213" i="4"/>
  <c r="AC213" i="4"/>
  <c r="AC460" i="4" s="1"/>
  <c r="BI213" i="4"/>
  <c r="BI460" i="4" s="1"/>
  <c r="AH213" i="4"/>
  <c r="AH460" i="4" s="1"/>
  <c r="BN213" i="4"/>
  <c r="BN460" i="4" s="1"/>
  <c r="AM213" i="4"/>
  <c r="AM460" i="4" s="1"/>
  <c r="DT213" i="4"/>
  <c r="AR213" i="4"/>
  <c r="AR460" i="4" s="1"/>
  <c r="EF213" i="4"/>
  <c r="AW213" i="4"/>
  <c r="AW460" i="4" s="1"/>
  <c r="V213" i="4"/>
  <c r="V460" i="4" s="1"/>
  <c r="BB213" i="4"/>
  <c r="BB460" i="4" s="1"/>
  <c r="S213" i="4"/>
  <c r="S460" i="4" s="1"/>
  <c r="AQ213" i="4"/>
  <c r="AQ460" i="4" s="1"/>
  <c r="EB213" i="4"/>
  <c r="AV213" i="4"/>
  <c r="AV460" i="4" s="1"/>
  <c r="U213" i="4"/>
  <c r="BA213" i="4"/>
  <c r="BA460" i="4" s="1"/>
  <c r="Z213" i="4"/>
  <c r="Z460" i="4" s="1"/>
  <c r="BF213" i="4"/>
  <c r="BF460" i="4" s="1"/>
  <c r="AE213" i="4"/>
  <c r="AE460" i="4" s="1"/>
  <c r="BK213" i="4"/>
  <c r="BK460" i="4" s="1"/>
  <c r="AJ213" i="4"/>
  <c r="AJ460" i="4" s="1"/>
  <c r="DS213" i="4"/>
  <c r="AO213" i="4"/>
  <c r="AO460" i="4" s="1"/>
  <c r="DZ213" i="4"/>
  <c r="EA214" i="4"/>
  <c r="AS214" i="4"/>
  <c r="EE214" i="4"/>
  <c r="AX214" i="4"/>
  <c r="AX461" i="4" s="1"/>
  <c r="W214" i="4"/>
  <c r="W461" i="4" s="1"/>
  <c r="BC214" i="4"/>
  <c r="BC461" i="4" s="1"/>
  <c r="AB214" i="4"/>
  <c r="AB461" i="4" s="1"/>
  <c r="BH214" i="4"/>
  <c r="BH461" i="4" s="1"/>
  <c r="AG214" i="4"/>
  <c r="AG461" i="4" s="1"/>
  <c r="BM214" i="4"/>
  <c r="BM461" i="4" s="1"/>
  <c r="AL214" i="4"/>
  <c r="DY214" i="4"/>
  <c r="AA214" i="4"/>
  <c r="AA461" i="4" s="1"/>
  <c r="BG214" i="4"/>
  <c r="BG461" i="4" s="1"/>
  <c r="AF214" i="4"/>
  <c r="AF461" i="4" s="1"/>
  <c r="BL214" i="4"/>
  <c r="BL461" i="4" s="1"/>
  <c r="AK214" i="4"/>
  <c r="AK461" i="4" s="1"/>
  <c r="DO214" i="4"/>
  <c r="DN214" i="4" s="1"/>
  <c r="AP214" i="4"/>
  <c r="AP461" i="4" s="1"/>
  <c r="EC214" i="4"/>
  <c r="AU214" i="4"/>
  <c r="AU461" i="4" s="1"/>
  <c r="T214" i="4"/>
  <c r="AZ214" i="4"/>
  <c r="AZ461" i="4" s="1"/>
  <c r="Y214" i="4"/>
  <c r="Y461" i="4" s="1"/>
  <c r="BE214" i="4"/>
  <c r="BE461" i="4" s="1"/>
  <c r="AD214" i="4"/>
  <c r="AD461" i="4" s="1"/>
  <c r="BJ214" i="4"/>
  <c r="BJ461" i="4" s="1"/>
  <c r="AY214" i="4"/>
  <c r="AY461" i="4" s="1"/>
  <c r="X214" i="4"/>
  <c r="BD214" i="4"/>
  <c r="BD461" i="4" s="1"/>
  <c r="AC214" i="4"/>
  <c r="AC461" i="4" s="1"/>
  <c r="BI214" i="4"/>
  <c r="BI461" i="4" s="1"/>
  <c r="AH214" i="4"/>
  <c r="AH461" i="4" s="1"/>
  <c r="BN214" i="4"/>
  <c r="BN461" i="4" s="1"/>
  <c r="AM214" i="4"/>
  <c r="DT214" i="4"/>
  <c r="AR214" i="4"/>
  <c r="AR461" i="4" s="1"/>
  <c r="EF214" i="4"/>
  <c r="AW214" i="4"/>
  <c r="V214" i="4"/>
  <c r="V461" i="4" s="1"/>
  <c r="BB214" i="4"/>
  <c r="S214" i="4"/>
  <c r="S461" i="4" s="1"/>
  <c r="AQ214" i="4"/>
  <c r="AQ461" i="4" s="1"/>
  <c r="EB214" i="4"/>
  <c r="AV214" i="4"/>
  <c r="AV461" i="4" s="1"/>
  <c r="U214" i="4"/>
  <c r="U461" i="4" s="1"/>
  <c r="BA214" i="4"/>
  <c r="BA461" i="4" s="1"/>
  <c r="Z214" i="4"/>
  <c r="Z461" i="4" s="1"/>
  <c r="BF214" i="4"/>
  <c r="BF461" i="4" s="1"/>
  <c r="AE214" i="4"/>
  <c r="AE461" i="4" s="1"/>
  <c r="BK214" i="4"/>
  <c r="BK461" i="4" s="1"/>
  <c r="AJ214" i="4"/>
  <c r="AJ461" i="4" s="1"/>
  <c r="DS214" i="4"/>
  <c r="AO214" i="4"/>
  <c r="AO461" i="4" s="1"/>
  <c r="DZ214" i="4"/>
  <c r="AI215" i="4"/>
  <c r="AI462" i="4" s="1"/>
  <c r="BO215" i="4"/>
  <c r="BO462" i="4" s="1"/>
  <c r="AN215" i="4"/>
  <c r="AN462" i="4" s="1"/>
  <c r="EA215" i="4"/>
  <c r="AS215" i="4"/>
  <c r="AS462" i="4" s="1"/>
  <c r="EE215" i="4"/>
  <c r="AX215" i="4"/>
  <c r="AX462" i="4" s="1"/>
  <c r="W215" i="4"/>
  <c r="W462" i="4" s="1"/>
  <c r="BC215" i="4"/>
  <c r="BC462" i="4" s="1"/>
  <c r="AB215" i="4"/>
  <c r="BH215" i="4"/>
  <c r="BH462" i="4" s="1"/>
  <c r="AG215" i="4"/>
  <c r="AG462" i="4" s="1"/>
  <c r="BM215" i="4"/>
  <c r="BM462" i="4" s="1"/>
  <c r="AL215" i="4"/>
  <c r="AL462" i="4" s="1"/>
  <c r="DY215" i="4"/>
  <c r="AA215" i="4"/>
  <c r="AA462" i="4" s="1"/>
  <c r="BG215" i="4"/>
  <c r="BG462" i="4" s="1"/>
  <c r="AF215" i="4"/>
  <c r="AF462" i="4" s="1"/>
  <c r="BL215" i="4"/>
  <c r="BL462" i="4" s="1"/>
  <c r="AK215" i="4"/>
  <c r="DO215" i="4"/>
  <c r="DN215" i="4" s="1"/>
  <c r="AP215" i="4"/>
  <c r="AP462" i="4" s="1"/>
  <c r="EC215" i="4"/>
  <c r="AU215" i="4"/>
  <c r="AU462" i="4" s="1"/>
  <c r="T215" i="4"/>
  <c r="T462" i="4" s="1"/>
  <c r="AZ215" i="4"/>
  <c r="Y215" i="4"/>
  <c r="Y462" i="4" s="1"/>
  <c r="BE215" i="4"/>
  <c r="BE462" i="4" s="1"/>
  <c r="AD215" i="4"/>
  <c r="BJ215" i="4"/>
  <c r="BJ462" i="4" s="1"/>
  <c r="AY215" i="4"/>
  <c r="AY462" i="4" s="1"/>
  <c r="X215" i="4"/>
  <c r="X462" i="4" s="1"/>
  <c r="BD215" i="4"/>
  <c r="AC215" i="4"/>
  <c r="AC462" i="4" s="1"/>
  <c r="BI215" i="4"/>
  <c r="BI462" i="4" s="1"/>
  <c r="AH215" i="4"/>
  <c r="AH462" i="4" s="1"/>
  <c r="BN215" i="4"/>
  <c r="AM215" i="4"/>
  <c r="AM462" i="4" s="1"/>
  <c r="DT215" i="4"/>
  <c r="AR215" i="4"/>
  <c r="AR462" i="4" s="1"/>
  <c r="EF215" i="4"/>
  <c r="AW215" i="4"/>
  <c r="AW462" i="4" s="1"/>
  <c r="V215" i="4"/>
  <c r="V462" i="4" s="1"/>
  <c r="BB215" i="4"/>
  <c r="BB462" i="4" s="1"/>
  <c r="S215" i="4"/>
  <c r="S462" i="4" s="1"/>
  <c r="AQ215" i="4"/>
  <c r="AQ462" i="4" s="1"/>
  <c r="EB215" i="4"/>
  <c r="AV215" i="4"/>
  <c r="AV462" i="4" s="1"/>
  <c r="U215" i="4"/>
  <c r="U462" i="4" s="1"/>
  <c r="BA215" i="4"/>
  <c r="BA462" i="4" s="1"/>
  <c r="Z215" i="4"/>
  <c r="BF215" i="4"/>
  <c r="BF462" i="4" s="1"/>
  <c r="AE215" i="4"/>
  <c r="AE462" i="4" s="1"/>
  <c r="BK215" i="4"/>
  <c r="BK462" i="4" s="1"/>
  <c r="AJ215" i="4"/>
  <c r="AJ462" i="4" s="1"/>
  <c r="DS215" i="4"/>
  <c r="AO215" i="4"/>
  <c r="AO462" i="4" s="1"/>
  <c r="DZ215" i="4"/>
  <c r="BO216" i="4"/>
  <c r="BO463" i="4" s="1"/>
  <c r="AN216" i="4"/>
  <c r="AN463" i="4" s="1"/>
  <c r="EA216" i="4"/>
  <c r="AS216" i="4"/>
  <c r="AS463" i="4" s="1"/>
  <c r="EE216" i="4"/>
  <c r="AX216" i="4"/>
  <c r="AX463" i="4" s="1"/>
  <c r="W216" i="4"/>
  <c r="W463" i="4" s="1"/>
  <c r="BC216" i="4"/>
  <c r="AB216" i="4"/>
  <c r="AB463" i="4" s="1"/>
  <c r="BH216" i="4"/>
  <c r="BH463" i="4" s="1"/>
  <c r="AG216" i="4"/>
  <c r="AG463" i="4" s="1"/>
  <c r="BM216" i="4"/>
  <c r="BM463" i="4" s="1"/>
  <c r="AL216" i="4"/>
  <c r="AL463" i="4" s="1"/>
  <c r="DY216" i="4"/>
  <c r="AA216" i="4"/>
  <c r="AA463" i="4" s="1"/>
  <c r="BG216" i="4"/>
  <c r="BG463" i="4" s="1"/>
  <c r="AF216" i="4"/>
  <c r="AF463" i="4" s="1"/>
  <c r="BL216" i="4"/>
  <c r="BL463" i="4" s="1"/>
  <c r="AK216" i="4"/>
  <c r="AK463" i="4" s="1"/>
  <c r="DO216" i="4"/>
  <c r="DN216" i="4" s="1"/>
  <c r="AP216" i="4"/>
  <c r="AP463" i="4" s="1"/>
  <c r="EC216" i="4"/>
  <c r="AU216" i="4"/>
  <c r="AU463" i="4" s="1"/>
  <c r="T216" i="4"/>
  <c r="T463" i="4" s="1"/>
  <c r="AZ216" i="4"/>
  <c r="AZ463" i="4" s="1"/>
  <c r="Y216" i="4"/>
  <c r="BE216" i="4"/>
  <c r="BE463" i="4" s="1"/>
  <c r="AD216" i="4"/>
  <c r="BJ216" i="4"/>
  <c r="BJ463" i="4" s="1"/>
  <c r="AY216" i="4"/>
  <c r="AY463" i="4" s="1"/>
  <c r="X216" i="4"/>
  <c r="BD216" i="4"/>
  <c r="BD463" i="4" s="1"/>
  <c r="AC216" i="4"/>
  <c r="AC463" i="4" s="1"/>
  <c r="BI216" i="4"/>
  <c r="BI463" i="4" s="1"/>
  <c r="AH216" i="4"/>
  <c r="AH463" i="4" s="1"/>
  <c r="BN216" i="4"/>
  <c r="BN463" i="4" s="1"/>
  <c r="AM216" i="4"/>
  <c r="AM463" i="4" s="1"/>
  <c r="DT216" i="4"/>
  <c r="AR216" i="4"/>
  <c r="AR463" i="4" s="1"/>
  <c r="EF216" i="4"/>
  <c r="AW216" i="4"/>
  <c r="AW463" i="4" s="1"/>
  <c r="V216" i="4"/>
  <c r="V463" i="4" s="1"/>
  <c r="BB216" i="4"/>
  <c r="BB463" i="4" s="1"/>
  <c r="S216" i="4"/>
  <c r="S463" i="4" s="1"/>
  <c r="AQ216" i="4"/>
  <c r="AQ463" i="4" s="1"/>
  <c r="EB216" i="4"/>
  <c r="AV216" i="4"/>
  <c r="AV463" i="4" s="1"/>
  <c r="U216" i="4"/>
  <c r="U463" i="4" s="1"/>
  <c r="BA216" i="4"/>
  <c r="BA463" i="4" s="1"/>
  <c r="Z216" i="4"/>
  <c r="BF216" i="4"/>
  <c r="BF463" i="4" s="1"/>
  <c r="AE216" i="4"/>
  <c r="AE463" i="4" s="1"/>
  <c r="BK216" i="4"/>
  <c r="AJ216" i="4"/>
  <c r="AJ463" i="4" s="1"/>
  <c r="DS216" i="4"/>
  <c r="AO216" i="4"/>
  <c r="AO463" i="4" s="1"/>
  <c r="DZ216" i="4"/>
  <c r="BO217" i="4"/>
  <c r="BO464" i="4" s="1"/>
  <c r="AN217" i="4"/>
  <c r="AN464" i="4" s="1"/>
  <c r="EA217" i="4"/>
  <c r="AS217" i="4"/>
  <c r="AS464" i="4" s="1"/>
  <c r="EE217" i="4"/>
  <c r="AX217" i="4"/>
  <c r="AX464" i="4" s="1"/>
  <c r="W217" i="4"/>
  <c r="W464" i="4" s="1"/>
  <c r="BC217" i="4"/>
  <c r="BC464" i="4" s="1"/>
  <c r="AB217" i="4"/>
  <c r="AB464" i="4" s="1"/>
  <c r="BH217" i="4"/>
  <c r="BH464" i="4" s="1"/>
  <c r="AG217" i="4"/>
  <c r="BM217" i="4"/>
  <c r="BM464" i="4" s="1"/>
  <c r="AL217" i="4"/>
  <c r="DY217" i="4"/>
  <c r="AA217" i="4"/>
  <c r="AA464" i="4" s="1"/>
  <c r="BG217" i="4"/>
  <c r="BG464" i="4" s="1"/>
  <c r="AF217" i="4"/>
  <c r="AF464" i="4" s="1"/>
  <c r="BL217" i="4"/>
  <c r="BL464" i="4" s="1"/>
  <c r="AK217" i="4"/>
  <c r="AK464" i="4" s="1"/>
  <c r="DO217" i="4"/>
  <c r="DN217" i="4" s="1"/>
  <c r="AP217" i="4"/>
  <c r="AP464" i="4" s="1"/>
  <c r="EC217" i="4"/>
  <c r="AU217" i="4"/>
  <c r="AU464" i="4" s="1"/>
  <c r="T217" i="4"/>
  <c r="T464" i="4" s="1"/>
  <c r="AZ217" i="4"/>
  <c r="AZ464" i="4" s="1"/>
  <c r="Y217" i="4"/>
  <c r="Y464" i="4" s="1"/>
  <c r="BE217" i="4"/>
  <c r="BE464" i="4" s="1"/>
  <c r="AD217" i="4"/>
  <c r="AD464" i="4" s="1"/>
  <c r="BJ217" i="4"/>
  <c r="BJ464" i="4" s="1"/>
  <c r="AY217" i="4"/>
  <c r="X217" i="4"/>
  <c r="X464" i="4" s="1"/>
  <c r="BD217" i="4"/>
  <c r="AC217" i="4"/>
  <c r="BI217" i="4"/>
  <c r="BI464" i="4" s="1"/>
  <c r="AH217" i="4"/>
  <c r="AH464" i="4" s="1"/>
  <c r="BN217" i="4"/>
  <c r="BN464" i="4" s="1"/>
  <c r="AM217" i="4"/>
  <c r="AM464" i="4" s="1"/>
  <c r="DT217" i="4"/>
  <c r="AR217" i="4"/>
  <c r="AR464" i="4" s="1"/>
  <c r="EF217" i="4"/>
  <c r="AW217" i="4"/>
  <c r="AW464" i="4" s="1"/>
  <c r="V217" i="4"/>
  <c r="V464" i="4" s="1"/>
  <c r="BB217" i="4"/>
  <c r="BB464" i="4" s="1"/>
  <c r="AI217" i="4"/>
  <c r="AI464" i="4" s="1"/>
  <c r="AQ217" i="4"/>
  <c r="AQ464" i="4" s="1"/>
  <c r="EB217" i="4"/>
  <c r="AV217" i="4"/>
  <c r="AV464" i="4" s="1"/>
  <c r="U217" i="4"/>
  <c r="U464" i="4" s="1"/>
  <c r="BA217" i="4"/>
  <c r="BA464" i="4" s="1"/>
  <c r="Z217" i="4"/>
  <c r="BF217" i="4"/>
  <c r="AE217" i="4"/>
  <c r="AE464" i="4" s="1"/>
  <c r="BK217" i="4"/>
  <c r="BK464" i="4" s="1"/>
  <c r="AJ217" i="4"/>
  <c r="AJ464" i="4" s="1"/>
  <c r="DS217" i="4"/>
  <c r="AO217" i="4"/>
  <c r="AO464" i="4" s="1"/>
  <c r="DZ217" i="4"/>
  <c r="AI218" i="4"/>
  <c r="AI465" i="4" s="1"/>
  <c r="S218" i="4"/>
  <c r="S465" i="4" s="1"/>
  <c r="BG218" i="4"/>
  <c r="AF218" i="4"/>
  <c r="AF465" i="4" s="1"/>
  <c r="BL218" i="4"/>
  <c r="BL465" i="4" s="1"/>
  <c r="AK218" i="4"/>
  <c r="AK465" i="4" s="1"/>
  <c r="DO218" i="4"/>
  <c r="DN218" i="4" s="1"/>
  <c r="AP218" i="4"/>
  <c r="AP465" i="4" s="1"/>
  <c r="EC218" i="4"/>
  <c r="AM218" i="4"/>
  <c r="DT218" i="4"/>
  <c r="AR218" i="4"/>
  <c r="EF218" i="4"/>
  <c r="AW218" i="4"/>
  <c r="AW465" i="4" s="1"/>
  <c r="V218" i="4"/>
  <c r="V465" i="4" s="1"/>
  <c r="BB218" i="4"/>
  <c r="BB465" i="4" s="1"/>
  <c r="AY218" i="4"/>
  <c r="AY465" i="4" s="1"/>
  <c r="AN218" i="4"/>
  <c r="AN465" i="4" s="1"/>
  <c r="EA218" i="4"/>
  <c r="AS218" i="4"/>
  <c r="AS465" i="4" s="1"/>
  <c r="EE218" i="4"/>
  <c r="AX218" i="4"/>
  <c r="AX465" i="4" s="1"/>
  <c r="AA218" i="4"/>
  <c r="AA465" i="4" s="1"/>
  <c r="AU218" i="4"/>
  <c r="AU465" i="4" s="1"/>
  <c r="T218" i="4"/>
  <c r="T465" i="4" s="1"/>
  <c r="AZ218" i="4"/>
  <c r="AZ465" i="4" s="1"/>
  <c r="Y218" i="4"/>
  <c r="Y465" i="4" s="1"/>
  <c r="BE218" i="4"/>
  <c r="BE465" i="4" s="1"/>
  <c r="AD218" i="4"/>
  <c r="AD465" i="4" s="1"/>
  <c r="AT218" i="4"/>
  <c r="AT465" i="4" s="1"/>
  <c r="BO218" i="4"/>
  <c r="BO465" i="4" s="1"/>
  <c r="AQ218" i="4"/>
  <c r="EB218" i="4"/>
  <c r="AV218" i="4"/>
  <c r="AV465" i="4" s="1"/>
  <c r="U218" i="4"/>
  <c r="U465" i="4" s="1"/>
  <c r="BA218" i="4"/>
  <c r="BA465" i="4" s="1"/>
  <c r="Z218" i="4"/>
  <c r="Z465" i="4" s="1"/>
  <c r="BF218" i="4"/>
  <c r="W218" i="4"/>
  <c r="W465" i="4" s="1"/>
  <c r="BC218" i="4"/>
  <c r="BC465" i="4" s="1"/>
  <c r="AB218" i="4"/>
  <c r="AB465" i="4" s="1"/>
  <c r="BH218" i="4"/>
  <c r="BH465" i="4" s="1"/>
  <c r="AG218" i="4"/>
  <c r="AG465" i="4" s="1"/>
  <c r="BM218" i="4"/>
  <c r="BM465" i="4" s="1"/>
  <c r="AL218" i="4"/>
  <c r="AL465" i="4" s="1"/>
  <c r="DY218" i="4"/>
  <c r="X218" i="4"/>
  <c r="X465" i="4" s="1"/>
  <c r="BD218" i="4"/>
  <c r="BD465" i="4" s="1"/>
  <c r="AC218" i="4"/>
  <c r="AC465" i="4" s="1"/>
  <c r="BI218" i="4"/>
  <c r="BI465" i="4" s="1"/>
  <c r="AH218" i="4"/>
  <c r="AH465" i="4" s="1"/>
  <c r="BN218" i="4"/>
  <c r="BN465" i="4" s="1"/>
  <c r="AE218" i="4"/>
  <c r="AE465" i="4" s="1"/>
  <c r="BK218" i="4"/>
  <c r="BK465" i="4" s="1"/>
  <c r="AJ218" i="4"/>
  <c r="DS218" i="4"/>
  <c r="AO218" i="4"/>
  <c r="DZ218" i="4"/>
  <c r="BO219" i="4"/>
  <c r="AN219" i="4"/>
  <c r="AN466" i="4" s="1"/>
  <c r="EA219" i="4"/>
  <c r="AS219" i="4"/>
  <c r="AS466" i="4" s="1"/>
  <c r="EE219" i="4"/>
  <c r="AX219" i="4"/>
  <c r="AX466" i="4" s="1"/>
  <c r="W219" i="4"/>
  <c r="W466" i="4" s="1"/>
  <c r="BC219" i="4"/>
  <c r="BC466" i="4" s="1"/>
  <c r="AB219" i="4"/>
  <c r="BH219" i="4"/>
  <c r="BH466" i="4" s="1"/>
  <c r="AG219" i="4"/>
  <c r="AG466" i="4" s="1"/>
  <c r="BM219" i="4"/>
  <c r="BM466" i="4" s="1"/>
  <c r="AL219" i="4"/>
  <c r="AL466" i="4" s="1"/>
  <c r="DY219" i="4"/>
  <c r="AA219" i="4"/>
  <c r="AA466" i="4" s="1"/>
  <c r="BG219" i="4"/>
  <c r="BG466" i="4" s="1"/>
  <c r="AF219" i="4"/>
  <c r="AF466" i="4" s="1"/>
  <c r="BL219" i="4"/>
  <c r="BL466" i="4" s="1"/>
  <c r="AK219" i="4"/>
  <c r="AK466" i="4" s="1"/>
  <c r="DO219" i="4"/>
  <c r="DN219" i="4" s="1"/>
  <c r="AP219" i="4"/>
  <c r="AP466" i="4" s="1"/>
  <c r="EC219" i="4"/>
  <c r="AU219" i="4"/>
  <c r="AU466" i="4" s="1"/>
  <c r="T219" i="4"/>
  <c r="AZ219" i="4"/>
  <c r="AZ466" i="4" s="1"/>
  <c r="Y219" i="4"/>
  <c r="BE219" i="4"/>
  <c r="BE466" i="4" s="1"/>
  <c r="AD219" i="4"/>
  <c r="AD466" i="4" s="1"/>
  <c r="BJ219" i="4"/>
  <c r="BJ466" i="4" s="1"/>
  <c r="AY219" i="4"/>
  <c r="AY466" i="4" s="1"/>
  <c r="X219" i="4"/>
  <c r="X466" i="4" s="1"/>
  <c r="BD219" i="4"/>
  <c r="BD466" i="4" s="1"/>
  <c r="AC219" i="4"/>
  <c r="AC466" i="4" s="1"/>
  <c r="BI219" i="4"/>
  <c r="BI466" i="4" s="1"/>
  <c r="AH219" i="4"/>
  <c r="AH466" i="4" s="1"/>
  <c r="BN219" i="4"/>
  <c r="BN466" i="4" s="1"/>
  <c r="AM219" i="4"/>
  <c r="DT219" i="4"/>
  <c r="AR219" i="4"/>
  <c r="AR466" i="4" s="1"/>
  <c r="EF219" i="4"/>
  <c r="AW219" i="4"/>
  <c r="AW466" i="4" s="1"/>
  <c r="V219" i="4"/>
  <c r="V466" i="4" s="1"/>
  <c r="BB219" i="4"/>
  <c r="BB466" i="4" s="1"/>
  <c r="AI219" i="4"/>
  <c r="AI466" i="4" s="1"/>
  <c r="AQ219" i="4"/>
  <c r="EB219" i="4"/>
  <c r="AV219" i="4"/>
  <c r="AV466" i="4" s="1"/>
  <c r="U219" i="4"/>
  <c r="U466" i="4" s="1"/>
  <c r="BA219" i="4"/>
  <c r="BA466" i="4" s="1"/>
  <c r="Z219" i="4"/>
  <c r="Z466" i="4" s="1"/>
  <c r="BF219" i="4"/>
  <c r="BF466" i="4" s="1"/>
  <c r="AE219" i="4"/>
  <c r="BK219" i="4"/>
  <c r="BK466" i="4" s="1"/>
  <c r="AJ219" i="4"/>
  <c r="AJ466" i="4" s="1"/>
  <c r="DS219" i="4"/>
  <c r="AO219" i="4"/>
  <c r="AO466" i="4" s="1"/>
  <c r="DZ219" i="4"/>
  <c r="BO220" i="4"/>
  <c r="BO467" i="4" s="1"/>
  <c r="EA220" i="4"/>
  <c r="AS220" i="4"/>
  <c r="AS467" i="4" s="1"/>
  <c r="AI220" i="4"/>
  <c r="AI467" i="4" s="1"/>
  <c r="X220" i="4"/>
  <c r="BD220" i="4"/>
  <c r="BD467" i="4" s="1"/>
  <c r="AC220" i="4"/>
  <c r="AC467" i="4" s="1"/>
  <c r="BI220" i="4"/>
  <c r="AH220" i="4"/>
  <c r="AH467" i="4" s="1"/>
  <c r="BN220" i="4"/>
  <c r="BN467" i="4" s="1"/>
  <c r="AM220" i="4"/>
  <c r="AM467" i="4" s="1"/>
  <c r="DT220" i="4"/>
  <c r="AR220" i="4"/>
  <c r="AR467" i="4" s="1"/>
  <c r="EF220" i="4"/>
  <c r="AW220" i="4"/>
  <c r="AW467" i="4" s="1"/>
  <c r="V220" i="4"/>
  <c r="V467" i="4" s="1"/>
  <c r="BB220" i="4"/>
  <c r="BB467" i="4" s="1"/>
  <c r="S220" i="4"/>
  <c r="S467" i="4" s="1"/>
  <c r="AA220" i="4"/>
  <c r="BG220" i="4"/>
  <c r="BG467" i="4" s="1"/>
  <c r="AF220" i="4"/>
  <c r="AF467" i="4" s="1"/>
  <c r="BL220" i="4"/>
  <c r="AK220" i="4"/>
  <c r="AK467" i="4" s="1"/>
  <c r="DO220" i="4"/>
  <c r="DN220" i="4" s="1"/>
  <c r="AP220" i="4"/>
  <c r="AP467" i="4" s="1"/>
  <c r="EC220" i="4"/>
  <c r="AU220" i="4"/>
  <c r="AU467" i="4" s="1"/>
  <c r="T220" i="4"/>
  <c r="T467" i="4" s="1"/>
  <c r="AZ220" i="4"/>
  <c r="AZ467" i="4" s="1"/>
  <c r="Y220" i="4"/>
  <c r="Y467" i="4" s="1"/>
  <c r="BE220" i="4"/>
  <c r="BE467" i="4" s="1"/>
  <c r="AD220" i="4"/>
  <c r="AD467" i="4" s="1"/>
  <c r="BJ220" i="4"/>
  <c r="BJ467" i="4" s="1"/>
  <c r="AN220" i="4"/>
  <c r="AN467" i="4" s="1"/>
  <c r="EE220" i="4"/>
  <c r="AX220" i="4"/>
  <c r="AX467" i="4" s="1"/>
  <c r="W220" i="4"/>
  <c r="W467" i="4" s="1"/>
  <c r="BC220" i="4"/>
  <c r="AB220" i="4"/>
  <c r="AB467" i="4" s="1"/>
  <c r="BH220" i="4"/>
  <c r="AG220" i="4"/>
  <c r="AG467" i="4" s="1"/>
  <c r="BM220" i="4"/>
  <c r="BM467" i="4" s="1"/>
  <c r="AL220" i="4"/>
  <c r="AL467" i="4" s="1"/>
  <c r="DY220" i="4"/>
  <c r="AY220" i="4"/>
  <c r="AY467" i="4" s="1"/>
  <c r="AQ220" i="4"/>
  <c r="AQ467" i="4" s="1"/>
  <c r="EB220" i="4"/>
  <c r="AV220" i="4"/>
  <c r="AV467" i="4" s="1"/>
  <c r="U220" i="4"/>
  <c r="U467" i="4" s="1"/>
  <c r="BA220" i="4"/>
  <c r="BA467" i="4" s="1"/>
  <c r="Z220" i="4"/>
  <c r="Z467" i="4" s="1"/>
  <c r="BF220" i="4"/>
  <c r="AE220" i="4"/>
  <c r="AE467" i="4" s="1"/>
  <c r="BK220" i="4"/>
  <c r="BK467" i="4" s="1"/>
  <c r="AJ220" i="4"/>
  <c r="AJ467" i="4" s="1"/>
  <c r="DS220" i="4"/>
  <c r="AO220" i="4"/>
  <c r="AO467" i="4" s="1"/>
  <c r="DZ220" i="4"/>
  <c r="BO221" i="4"/>
  <c r="BO468" i="4" s="1"/>
  <c r="AN221" i="4"/>
  <c r="AN468" i="4" s="1"/>
  <c r="EA221" i="4"/>
  <c r="AS221" i="4"/>
  <c r="AS468" i="4" s="1"/>
  <c r="EE221" i="4"/>
  <c r="AX221" i="4"/>
  <c r="AX468" i="4" s="1"/>
  <c r="W221" i="4"/>
  <c r="W468" i="4" s="1"/>
  <c r="BC221" i="4"/>
  <c r="AB221" i="4"/>
  <c r="AB468" i="4" s="1"/>
  <c r="BH221" i="4"/>
  <c r="BH468" i="4" s="1"/>
  <c r="AG221" i="4"/>
  <c r="AG468" i="4" s="1"/>
  <c r="BM221" i="4"/>
  <c r="BM468" i="4" s="1"/>
  <c r="AL221" i="4"/>
  <c r="AL468" i="4" s="1"/>
  <c r="DY221" i="4"/>
  <c r="AA221" i="4"/>
  <c r="AA468" i="4" s="1"/>
  <c r="BG221" i="4"/>
  <c r="BG468" i="4" s="1"/>
  <c r="AF221" i="4"/>
  <c r="AF468" i="4" s="1"/>
  <c r="BL221" i="4"/>
  <c r="BL468" i="4" s="1"/>
  <c r="AK221" i="4"/>
  <c r="AK468" i="4" s="1"/>
  <c r="DO221" i="4"/>
  <c r="DN221" i="4" s="1"/>
  <c r="AP221" i="4"/>
  <c r="EC221" i="4"/>
  <c r="AU221" i="4"/>
  <c r="AU468" i="4" s="1"/>
  <c r="T221" i="4"/>
  <c r="T468" i="4" s="1"/>
  <c r="AZ221" i="4"/>
  <c r="Y221" i="4"/>
  <c r="Y468" i="4" s="1"/>
  <c r="BE221" i="4"/>
  <c r="BE468" i="4" s="1"/>
  <c r="AD221" i="4"/>
  <c r="AD468" i="4" s="1"/>
  <c r="BJ221" i="4"/>
  <c r="BJ468" i="4" s="1"/>
  <c r="AY221" i="4"/>
  <c r="AY468" i="4" s="1"/>
  <c r="X221" i="4"/>
  <c r="X468" i="4" s="1"/>
  <c r="BD221" i="4"/>
  <c r="BD468" i="4" s="1"/>
  <c r="AC221" i="4"/>
  <c r="AC468" i="4" s="1"/>
  <c r="BI221" i="4"/>
  <c r="BI468" i="4" s="1"/>
  <c r="AH221" i="4"/>
  <c r="AH468" i="4" s="1"/>
  <c r="BN221" i="4"/>
  <c r="AM221" i="4"/>
  <c r="AM468" i="4" s="1"/>
  <c r="DT221" i="4"/>
  <c r="AR221" i="4"/>
  <c r="AR468" i="4" s="1"/>
  <c r="EF221" i="4"/>
  <c r="AW221" i="4"/>
  <c r="AW468" i="4" s="1"/>
  <c r="V221" i="4"/>
  <c r="BB221" i="4"/>
  <c r="BB468" i="4" s="1"/>
  <c r="AI221" i="4"/>
  <c r="AI468" i="4" s="1"/>
  <c r="AQ221" i="4"/>
  <c r="AQ468" i="4" s="1"/>
  <c r="EB221" i="4"/>
  <c r="AV221" i="4"/>
  <c r="AV468" i="4" s="1"/>
  <c r="U221" i="4"/>
  <c r="U468" i="4" s="1"/>
  <c r="BA221" i="4"/>
  <c r="BA468" i="4" s="1"/>
  <c r="Z221" i="4"/>
  <c r="Z468" i="4" s="1"/>
  <c r="BF221" i="4"/>
  <c r="BF468" i="4" s="1"/>
  <c r="AE221" i="4"/>
  <c r="BK221" i="4"/>
  <c r="BK468" i="4" s="1"/>
  <c r="AJ221" i="4"/>
  <c r="DS221" i="4"/>
  <c r="AO221" i="4"/>
  <c r="AO468" i="4" s="1"/>
  <c r="DZ221" i="4"/>
  <c r="AY222" i="4"/>
  <c r="AY469" i="4" s="1"/>
  <c r="AA222" i="4"/>
  <c r="AA469" i="4" s="1"/>
  <c r="BG222" i="4"/>
  <c r="BG469" i="4" s="1"/>
  <c r="AF222" i="4"/>
  <c r="AF469" i="4" s="1"/>
  <c r="BL222" i="4"/>
  <c r="AK222" i="4"/>
  <c r="AK469" i="4" s="1"/>
  <c r="DO222" i="4"/>
  <c r="DN222" i="4" s="1"/>
  <c r="AP222" i="4"/>
  <c r="AP469" i="4" s="1"/>
  <c r="EC222" i="4"/>
  <c r="AM222" i="4"/>
  <c r="AM469" i="4" s="1"/>
  <c r="DT222" i="4"/>
  <c r="AR222" i="4"/>
  <c r="AR469" i="4" s="1"/>
  <c r="EF222" i="4"/>
  <c r="AW222" i="4"/>
  <c r="AW469" i="4" s="1"/>
  <c r="V222" i="4"/>
  <c r="V469" i="4" s="1"/>
  <c r="BB222" i="4"/>
  <c r="BB469" i="4" s="1"/>
  <c r="AI222" i="4"/>
  <c r="AN222" i="4"/>
  <c r="AN469" i="4" s="1"/>
  <c r="EA222" i="4"/>
  <c r="AS222" i="4"/>
  <c r="EE222" i="4"/>
  <c r="AX222" i="4"/>
  <c r="AX469" i="4" s="1"/>
  <c r="S222" i="4"/>
  <c r="S469" i="4" s="1"/>
  <c r="AU222" i="4"/>
  <c r="AU469" i="4" s="1"/>
  <c r="T222" i="4"/>
  <c r="T469" i="4" s="1"/>
  <c r="AZ222" i="4"/>
  <c r="Y222" i="4"/>
  <c r="Y469" i="4" s="1"/>
  <c r="BE222" i="4"/>
  <c r="BE469" i="4" s="1"/>
  <c r="AD222" i="4"/>
  <c r="AD469" i="4" s="1"/>
  <c r="AT222" i="4"/>
  <c r="AT469" i="4" s="1"/>
  <c r="X222" i="4"/>
  <c r="X469" i="4" s="1"/>
  <c r="AQ222" i="4"/>
  <c r="EB222" i="4"/>
  <c r="AV222" i="4"/>
  <c r="AV469" i="4" s="1"/>
  <c r="U222" i="4"/>
  <c r="BA222" i="4"/>
  <c r="BA469" i="4" s="1"/>
  <c r="Z222" i="4"/>
  <c r="Z469" i="4" s="1"/>
  <c r="BF222" i="4"/>
  <c r="BF469" i="4" s="1"/>
  <c r="W222" i="4"/>
  <c r="W469" i="4" s="1"/>
  <c r="BC222" i="4"/>
  <c r="BC469" i="4" s="1"/>
  <c r="AB222" i="4"/>
  <c r="AB469" i="4" s="1"/>
  <c r="BH222" i="4"/>
  <c r="BH469" i="4" s="1"/>
  <c r="AG222" i="4"/>
  <c r="AG469" i="4" s="1"/>
  <c r="BM222" i="4"/>
  <c r="BM469" i="4" s="1"/>
  <c r="AL222" i="4"/>
  <c r="AL469" i="4" s="1"/>
  <c r="DY222" i="4"/>
  <c r="BO222" i="4"/>
  <c r="BO469" i="4" s="1"/>
  <c r="BD222" i="4"/>
  <c r="BD469" i="4" s="1"/>
  <c r="AC222" i="4"/>
  <c r="AC469" i="4" s="1"/>
  <c r="BI222" i="4"/>
  <c r="BI469" i="4" s="1"/>
  <c r="AH222" i="4"/>
  <c r="AH469" i="4" s="1"/>
  <c r="BN222" i="4"/>
  <c r="BN469" i="4" s="1"/>
  <c r="AE222" i="4"/>
  <c r="AE469" i="4" s="1"/>
  <c r="BK222" i="4"/>
  <c r="BK469" i="4" s="1"/>
  <c r="AJ222" i="4"/>
  <c r="AJ469" i="4" s="1"/>
  <c r="DS222" i="4"/>
  <c r="AO222" i="4"/>
  <c r="AO469" i="4" s="1"/>
  <c r="DZ222" i="4"/>
  <c r="S223" i="4"/>
  <c r="S470" i="4" s="1"/>
  <c r="BO223" i="4"/>
  <c r="BO470" i="4" s="1"/>
  <c r="AN223" i="4"/>
  <c r="AN470" i="4" s="1"/>
  <c r="EA223" i="4"/>
  <c r="AS223" i="4"/>
  <c r="AS470" i="4" s="1"/>
  <c r="EE223" i="4"/>
  <c r="AX223" i="4"/>
  <c r="W223" i="4"/>
  <c r="W470" i="4" s="1"/>
  <c r="BC223" i="4"/>
  <c r="BC470" i="4" s="1"/>
  <c r="AB223" i="4"/>
  <c r="BH223" i="4"/>
  <c r="AG223" i="4"/>
  <c r="AG470" i="4" s="1"/>
  <c r="BM223" i="4"/>
  <c r="BM470" i="4" s="1"/>
  <c r="AL223" i="4"/>
  <c r="AL470" i="4" s="1"/>
  <c r="DY223" i="4"/>
  <c r="AA223" i="4"/>
  <c r="AA470" i="4" s="1"/>
  <c r="BG223" i="4"/>
  <c r="BG470" i="4" s="1"/>
  <c r="AF223" i="4"/>
  <c r="AF470" i="4" s="1"/>
  <c r="BL223" i="4"/>
  <c r="BL470" i="4" s="1"/>
  <c r="AK223" i="4"/>
  <c r="DO223" i="4"/>
  <c r="DN223" i="4" s="1"/>
  <c r="AP223" i="4"/>
  <c r="AP470" i="4" s="1"/>
  <c r="EC223" i="4"/>
  <c r="AU223" i="4"/>
  <c r="AU470" i="4" s="1"/>
  <c r="T223" i="4"/>
  <c r="AZ223" i="4"/>
  <c r="AZ470" i="4" s="1"/>
  <c r="Y223" i="4"/>
  <c r="Y470" i="4" s="1"/>
  <c r="BE223" i="4"/>
  <c r="BE470" i="4" s="1"/>
  <c r="AD223" i="4"/>
  <c r="AD470" i="4" s="1"/>
  <c r="BJ223" i="4"/>
  <c r="BJ470" i="4" s="1"/>
  <c r="AY223" i="4"/>
  <c r="AY470" i="4" s="1"/>
  <c r="X223" i="4"/>
  <c r="X470" i="4" s="1"/>
  <c r="BD223" i="4"/>
  <c r="BD470" i="4" s="1"/>
  <c r="AC223" i="4"/>
  <c r="AC470" i="4" s="1"/>
  <c r="BI223" i="4"/>
  <c r="BI470" i="4" s="1"/>
  <c r="AH223" i="4"/>
  <c r="AH470" i="4" s="1"/>
  <c r="BN223" i="4"/>
  <c r="AM223" i="4"/>
  <c r="AM470" i="4" s="1"/>
  <c r="DT223" i="4"/>
  <c r="AR223" i="4"/>
  <c r="AR470" i="4" s="1"/>
  <c r="EF223" i="4"/>
  <c r="AW223" i="4"/>
  <c r="AW470" i="4" s="1"/>
  <c r="V223" i="4"/>
  <c r="V470" i="4" s="1"/>
  <c r="BB223" i="4"/>
  <c r="BB470" i="4" s="1"/>
  <c r="AI223" i="4"/>
  <c r="AI470" i="4" s="1"/>
  <c r="AQ223" i="4"/>
  <c r="AQ470" i="4" s="1"/>
  <c r="EB223" i="4"/>
  <c r="AV223" i="4"/>
  <c r="U223" i="4"/>
  <c r="U470" i="4" s="1"/>
  <c r="BA223" i="4"/>
  <c r="BA470" i="4" s="1"/>
  <c r="Z223" i="4"/>
  <c r="Z470" i="4" s="1"/>
  <c r="BF223" i="4"/>
  <c r="BF470" i="4" s="1"/>
  <c r="AE223" i="4"/>
  <c r="AE470" i="4" s="1"/>
  <c r="BK223" i="4"/>
  <c r="BK470" i="4" s="1"/>
  <c r="AJ223" i="4"/>
  <c r="AJ470" i="4" s="1"/>
  <c r="DS223" i="4"/>
  <c r="AO223" i="4"/>
  <c r="AO470" i="4" s="1"/>
  <c r="DZ223" i="4"/>
  <c r="EA224" i="4"/>
  <c r="AS224" i="4"/>
  <c r="AS471" i="4" s="1"/>
  <c r="AA224" i="4"/>
  <c r="AA471" i="4" s="1"/>
  <c r="X224" i="4"/>
  <c r="BD224" i="4"/>
  <c r="BD471" i="4" s="1"/>
  <c r="AC224" i="4"/>
  <c r="AC471" i="4" s="1"/>
  <c r="BI224" i="4"/>
  <c r="BI471" i="4" s="1"/>
  <c r="AH224" i="4"/>
  <c r="AH471" i="4" s="1"/>
  <c r="BN224" i="4"/>
  <c r="BN471" i="4" s="1"/>
  <c r="W224" i="4"/>
  <c r="W471" i="4" s="1"/>
  <c r="BC224" i="4"/>
  <c r="AB224" i="4"/>
  <c r="AB471" i="4" s="1"/>
  <c r="BH224" i="4"/>
  <c r="AG224" i="4"/>
  <c r="AG471" i="4" s="1"/>
  <c r="BM224" i="4"/>
  <c r="BM471" i="4" s="1"/>
  <c r="AL224" i="4"/>
  <c r="AL471" i="4" s="1"/>
  <c r="DY224" i="4"/>
  <c r="AQ224" i="4"/>
  <c r="AQ471" i="4" s="1"/>
  <c r="EB224" i="4"/>
  <c r="AV224" i="4"/>
  <c r="AV471" i="4" s="1"/>
  <c r="U224" i="4"/>
  <c r="U471" i="4" s="1"/>
  <c r="BA224" i="4"/>
  <c r="Z224" i="4"/>
  <c r="Z471" i="4" s="1"/>
  <c r="BF224" i="4"/>
  <c r="BF471" i="4" s="1"/>
  <c r="AI224" i="4"/>
  <c r="AI471" i="4" s="1"/>
  <c r="AU224" i="4"/>
  <c r="AU471" i="4" s="1"/>
  <c r="T224" i="4"/>
  <c r="T471" i="4" s="1"/>
  <c r="AZ224" i="4"/>
  <c r="Y224" i="4"/>
  <c r="Y471" i="4" s="1"/>
  <c r="BE224" i="4"/>
  <c r="BE471" i="4" s="1"/>
  <c r="AD224" i="4"/>
  <c r="AD471" i="4" s="1"/>
  <c r="BJ224" i="4"/>
  <c r="BJ471" i="4" s="1"/>
  <c r="BO224" i="4"/>
  <c r="BO471" i="4" s="1"/>
  <c r="AN224" i="4"/>
  <c r="AN471" i="4" s="1"/>
  <c r="EE224" i="4"/>
  <c r="AX224" i="4"/>
  <c r="AX471" i="4" s="1"/>
  <c r="S224" i="4"/>
  <c r="S471" i="4" s="1"/>
  <c r="AM224" i="4"/>
  <c r="AM471" i="4" s="1"/>
  <c r="DT224" i="4"/>
  <c r="AR224" i="4"/>
  <c r="AR471" i="4" s="1"/>
  <c r="EF224" i="4"/>
  <c r="AW224" i="4"/>
  <c r="V224" i="4"/>
  <c r="V471" i="4" s="1"/>
  <c r="BB224" i="4"/>
  <c r="BB471" i="4" s="1"/>
  <c r="AY224" i="4"/>
  <c r="BG224" i="4"/>
  <c r="BG471" i="4" s="1"/>
  <c r="AF224" i="4"/>
  <c r="AF471" i="4" s="1"/>
  <c r="BL224" i="4"/>
  <c r="BL471" i="4" s="1"/>
  <c r="AK224" i="4"/>
  <c r="AK471" i="4" s="1"/>
  <c r="DO224" i="4"/>
  <c r="DN224" i="4" s="1"/>
  <c r="AP224" i="4"/>
  <c r="AP471" i="4" s="1"/>
  <c r="EC224" i="4"/>
  <c r="AE224" i="4"/>
  <c r="AE471" i="4" s="1"/>
  <c r="BK224" i="4"/>
  <c r="BK471" i="4" s="1"/>
  <c r="AJ224" i="4"/>
  <c r="AJ471" i="4" s="1"/>
  <c r="DS224" i="4"/>
  <c r="AO224" i="4"/>
  <c r="AO471" i="4" s="1"/>
  <c r="DZ224" i="4"/>
  <c r="AY225" i="4"/>
  <c r="AQ225" i="4"/>
  <c r="AQ472" i="4" s="1"/>
  <c r="EB225" i="4"/>
  <c r="AV225" i="4"/>
  <c r="AV472" i="4" s="1"/>
  <c r="U225" i="4"/>
  <c r="U472" i="4" s="1"/>
  <c r="BA225" i="4"/>
  <c r="BA472" i="4" s="1"/>
  <c r="Z225" i="4"/>
  <c r="Z472" i="4" s="1"/>
  <c r="BF225" i="4"/>
  <c r="BF472" i="4" s="1"/>
  <c r="W225" i="4"/>
  <c r="BC225" i="4"/>
  <c r="BC472" i="4" s="1"/>
  <c r="AB225" i="4"/>
  <c r="AB472" i="4" s="1"/>
  <c r="BH225" i="4"/>
  <c r="AG225" i="4"/>
  <c r="AG472" i="4" s="1"/>
  <c r="BM225" i="4"/>
  <c r="BM472" i="4" s="1"/>
  <c r="AL225" i="4"/>
  <c r="AL472" i="4" s="1"/>
  <c r="DY225" i="4"/>
  <c r="BO225" i="4"/>
  <c r="BO472" i="4" s="1"/>
  <c r="AN225" i="4"/>
  <c r="AN472" i="4" s="1"/>
  <c r="EA225" i="4"/>
  <c r="AS225" i="4"/>
  <c r="AS472" i="4" s="1"/>
  <c r="EE225" i="4"/>
  <c r="AX225" i="4"/>
  <c r="AX472" i="4" s="1"/>
  <c r="S225" i="4"/>
  <c r="S472" i="4" s="1"/>
  <c r="AU225" i="4"/>
  <c r="AU472" i="4" s="1"/>
  <c r="T225" i="4"/>
  <c r="T472" i="4" s="1"/>
  <c r="AZ225" i="4"/>
  <c r="AZ472" i="4" s="1"/>
  <c r="Y225" i="4"/>
  <c r="Y472" i="4" s="1"/>
  <c r="BE225" i="4"/>
  <c r="BE472" i="4" s="1"/>
  <c r="AD225" i="4"/>
  <c r="AD472" i="4" s="1"/>
  <c r="AA225" i="4"/>
  <c r="AA472" i="4" s="1"/>
  <c r="BG225" i="4"/>
  <c r="BG472" i="4" s="1"/>
  <c r="AF225" i="4"/>
  <c r="AF472" i="4" s="1"/>
  <c r="BL225" i="4"/>
  <c r="BL472" i="4" s="1"/>
  <c r="AK225" i="4"/>
  <c r="AK472" i="4" s="1"/>
  <c r="DO225" i="4"/>
  <c r="DN225" i="4" s="1"/>
  <c r="AP225" i="4"/>
  <c r="EC225" i="4"/>
  <c r="AM225" i="4"/>
  <c r="AM472" i="4" s="1"/>
  <c r="DT225" i="4"/>
  <c r="AR225" i="4"/>
  <c r="AR472" i="4" s="1"/>
  <c r="EF225" i="4"/>
  <c r="AW225" i="4"/>
  <c r="AW472" i="4" s="1"/>
  <c r="V225" i="4"/>
  <c r="V472" i="4" s="1"/>
  <c r="BB225" i="4"/>
  <c r="BB472" i="4" s="1"/>
  <c r="AI225" i="4"/>
  <c r="AI472" i="4" s="1"/>
  <c r="X225" i="4"/>
  <c r="X472" i="4" s="1"/>
  <c r="BD225" i="4"/>
  <c r="AC225" i="4"/>
  <c r="AC472" i="4" s="1"/>
  <c r="BI225" i="4"/>
  <c r="BI472" i="4" s="1"/>
  <c r="AH225" i="4"/>
  <c r="AH472" i="4" s="1"/>
  <c r="BN225" i="4"/>
  <c r="BN472" i="4" s="1"/>
  <c r="AE225" i="4"/>
  <c r="AE472" i="4" s="1"/>
  <c r="BK225" i="4"/>
  <c r="BK472" i="4" s="1"/>
  <c r="AJ225" i="4"/>
  <c r="AJ472" i="4" s="1"/>
  <c r="DS225" i="4"/>
  <c r="AO225" i="4"/>
  <c r="AO472" i="4" s="1"/>
  <c r="DZ225" i="4"/>
  <c r="AT225" i="4"/>
  <c r="AT472" i="4" s="1"/>
  <c r="BJ225" i="4"/>
  <c r="BQ226" i="4"/>
  <c r="EA226" i="4"/>
  <c r="AS226" i="4"/>
  <c r="AS473" i="4" s="1"/>
  <c r="EE226" i="4"/>
  <c r="AX226" i="4"/>
  <c r="AX473" i="4" s="1"/>
  <c r="W226" i="4"/>
  <c r="W473" i="4" s="1"/>
  <c r="BC226" i="4"/>
  <c r="BC473" i="4" s="1"/>
  <c r="AB226" i="4"/>
  <c r="AB473" i="4" s="1"/>
  <c r="BH226" i="4"/>
  <c r="BH473" i="4" s="1"/>
  <c r="AG226" i="4"/>
  <c r="AG473" i="4" s="1"/>
  <c r="BM226" i="4"/>
  <c r="BM473" i="4" s="1"/>
  <c r="AL226" i="4"/>
  <c r="AL473" i="4" s="1"/>
  <c r="DY226" i="4"/>
  <c r="AA226" i="4"/>
  <c r="BG226" i="4"/>
  <c r="BG473" i="4" s="1"/>
  <c r="AF226" i="4"/>
  <c r="AF473" i="4" s="1"/>
  <c r="BL226" i="4"/>
  <c r="BL473" i="4" s="1"/>
  <c r="AK226" i="4"/>
  <c r="AK473" i="4" s="1"/>
  <c r="DO226" i="4"/>
  <c r="DN226" i="4" s="1"/>
  <c r="AP226" i="4"/>
  <c r="AP473" i="4" s="1"/>
  <c r="EC226" i="4"/>
  <c r="AU226" i="4"/>
  <c r="AU473" i="4" s="1"/>
  <c r="T226" i="4"/>
  <c r="T473" i="4" s="1"/>
  <c r="AZ226" i="4"/>
  <c r="AZ473" i="4" s="1"/>
  <c r="Y226" i="4"/>
  <c r="Y473" i="4" s="1"/>
  <c r="BE226" i="4"/>
  <c r="BE473" i="4" s="1"/>
  <c r="AD226" i="4"/>
  <c r="AD473" i="4" s="1"/>
  <c r="BJ226" i="4"/>
  <c r="BJ473" i="4" s="1"/>
  <c r="AY226" i="4"/>
  <c r="AY473" i="4" s="1"/>
  <c r="X226" i="4"/>
  <c r="BD226" i="4"/>
  <c r="BD473" i="4" s="1"/>
  <c r="AC226" i="4"/>
  <c r="AC473" i="4" s="1"/>
  <c r="BI226" i="4"/>
  <c r="BI473" i="4" s="1"/>
  <c r="AH226" i="4"/>
  <c r="AH473" i="4" s="1"/>
  <c r="BN226" i="4"/>
  <c r="BN473" i="4" s="1"/>
  <c r="AM226" i="4"/>
  <c r="DT226" i="4"/>
  <c r="AR226" i="4"/>
  <c r="EF226" i="4"/>
  <c r="AW226" i="4"/>
  <c r="AW473" i="4" s="1"/>
  <c r="V226" i="4"/>
  <c r="V473" i="4" s="1"/>
  <c r="BB226" i="4"/>
  <c r="BB473" i="4" s="1"/>
  <c r="AI226" i="4"/>
  <c r="AI473" i="4" s="1"/>
  <c r="AQ226" i="4"/>
  <c r="AQ473" i="4" s="1"/>
  <c r="EB226" i="4"/>
  <c r="AV226" i="4"/>
  <c r="AV473" i="4" s="1"/>
  <c r="U226" i="4"/>
  <c r="U473" i="4" s="1"/>
  <c r="BA226" i="4"/>
  <c r="Z226" i="4"/>
  <c r="Z473" i="4" s="1"/>
  <c r="BF226" i="4"/>
  <c r="BF473" i="4" s="1"/>
  <c r="AE226" i="4"/>
  <c r="AE473" i="4" s="1"/>
  <c r="BK226" i="4"/>
  <c r="BK473" i="4" s="1"/>
  <c r="AJ226" i="4"/>
  <c r="DS226" i="4"/>
  <c r="AO226" i="4"/>
  <c r="AO473" i="4" s="1"/>
  <c r="DZ226" i="4"/>
  <c r="AI227" i="4"/>
  <c r="AI474" i="4" s="1"/>
  <c r="AA227" i="4"/>
  <c r="AA474" i="4" s="1"/>
  <c r="BG227" i="4"/>
  <c r="BG474" i="4" s="1"/>
  <c r="AF227" i="4"/>
  <c r="AF474" i="4" s="1"/>
  <c r="BL227" i="4"/>
  <c r="BL474" i="4" s="1"/>
  <c r="AK227" i="4"/>
  <c r="AK474" i="4" s="1"/>
  <c r="DO227" i="4"/>
  <c r="DN227" i="4" s="1"/>
  <c r="AP227" i="4"/>
  <c r="AP474" i="4" s="1"/>
  <c r="EC227" i="4"/>
  <c r="AM227" i="4"/>
  <c r="DT227" i="4"/>
  <c r="AR227" i="4"/>
  <c r="AR474" i="4" s="1"/>
  <c r="EF227" i="4"/>
  <c r="AW227" i="4"/>
  <c r="AW474" i="4" s="1"/>
  <c r="V227" i="4"/>
  <c r="V474" i="4" s="1"/>
  <c r="BB227" i="4"/>
  <c r="BB474" i="4" s="1"/>
  <c r="AY227" i="4"/>
  <c r="AY474" i="4" s="1"/>
  <c r="AN227" i="4"/>
  <c r="AN474" i="4" s="1"/>
  <c r="EA227" i="4"/>
  <c r="AS227" i="4"/>
  <c r="AS474" i="4" s="1"/>
  <c r="EE227" i="4"/>
  <c r="AX227" i="4"/>
  <c r="S227" i="4"/>
  <c r="S474" i="4" s="1"/>
  <c r="AU227" i="4"/>
  <c r="AU474" i="4" s="1"/>
  <c r="T227" i="4"/>
  <c r="T474" i="4" s="1"/>
  <c r="AZ227" i="4"/>
  <c r="AZ474" i="4" s="1"/>
  <c r="Y227" i="4"/>
  <c r="BE227" i="4"/>
  <c r="BE474" i="4" s="1"/>
  <c r="AD227" i="4"/>
  <c r="BO227" i="4"/>
  <c r="BO474" i="4" s="1"/>
  <c r="AQ227" i="4"/>
  <c r="AQ474" i="4" s="1"/>
  <c r="EB227" i="4"/>
  <c r="AV227" i="4"/>
  <c r="U227" i="4"/>
  <c r="U474" i="4" s="1"/>
  <c r="BA227" i="4"/>
  <c r="BA474" i="4" s="1"/>
  <c r="Z227" i="4"/>
  <c r="Z474" i="4" s="1"/>
  <c r="BF227" i="4"/>
  <c r="BF474" i="4" s="1"/>
  <c r="W227" i="4"/>
  <c r="BC227" i="4"/>
  <c r="BC474" i="4" s="1"/>
  <c r="AB227" i="4"/>
  <c r="AB474" i="4" s="1"/>
  <c r="BH227" i="4"/>
  <c r="BH474" i="4" s="1"/>
  <c r="AG227" i="4"/>
  <c r="AG474" i="4" s="1"/>
  <c r="BM227" i="4"/>
  <c r="BM474" i="4" s="1"/>
  <c r="AL227" i="4"/>
  <c r="AL474" i="4" s="1"/>
  <c r="DY227" i="4"/>
  <c r="X227" i="4"/>
  <c r="X474" i="4" s="1"/>
  <c r="BD227" i="4"/>
  <c r="BD474" i="4" s="1"/>
  <c r="AC227" i="4"/>
  <c r="AC474" i="4" s="1"/>
  <c r="BI227" i="4"/>
  <c r="BI474" i="4" s="1"/>
  <c r="AH227" i="4"/>
  <c r="AH474" i="4" s="1"/>
  <c r="BN227" i="4"/>
  <c r="BN474" i="4" s="1"/>
  <c r="AE227" i="4"/>
  <c r="BK227" i="4"/>
  <c r="BK474" i="4" s="1"/>
  <c r="AJ227" i="4"/>
  <c r="AJ474" i="4" s="1"/>
  <c r="DS227" i="4"/>
  <c r="AO227" i="4"/>
  <c r="AO474" i="4" s="1"/>
  <c r="DZ227" i="4"/>
  <c r="AT227" i="4"/>
  <c r="AT474" i="4" s="1"/>
  <c r="AI228" i="4"/>
  <c r="AI475" i="4" s="1"/>
  <c r="BO228" i="4"/>
  <c r="BO475" i="4" s="1"/>
  <c r="AN228" i="4"/>
  <c r="AN475" i="4" s="1"/>
  <c r="EA228" i="4"/>
  <c r="AS228" i="4"/>
  <c r="AS475" i="4" s="1"/>
  <c r="EE228" i="4"/>
  <c r="AX228" i="4"/>
  <c r="AX475" i="4" s="1"/>
  <c r="W228" i="4"/>
  <c r="W475" i="4" s="1"/>
  <c r="BC228" i="4"/>
  <c r="BC475" i="4" s="1"/>
  <c r="AB228" i="4"/>
  <c r="AB475" i="4" s="1"/>
  <c r="BH228" i="4"/>
  <c r="BH475" i="4" s="1"/>
  <c r="AG228" i="4"/>
  <c r="BM228" i="4"/>
  <c r="BM475" i="4" s="1"/>
  <c r="AL228" i="4"/>
  <c r="AL475" i="4" s="1"/>
  <c r="DY228" i="4"/>
  <c r="AA228" i="4"/>
  <c r="AA475" i="4" s="1"/>
  <c r="BG228" i="4"/>
  <c r="BG475" i="4" s="1"/>
  <c r="AF228" i="4"/>
  <c r="BL228" i="4"/>
  <c r="BL475" i="4" s="1"/>
  <c r="AK228" i="4"/>
  <c r="AK475" i="4" s="1"/>
  <c r="DO228" i="4"/>
  <c r="AP228" i="4"/>
  <c r="AP475" i="4" s="1"/>
  <c r="EC228" i="4"/>
  <c r="AU228" i="4"/>
  <c r="T228" i="4"/>
  <c r="AZ228" i="4"/>
  <c r="AZ475" i="4" s="1"/>
  <c r="Y228" i="4"/>
  <c r="Y475" i="4" s="1"/>
  <c r="BE228" i="4"/>
  <c r="BE475" i="4" s="1"/>
  <c r="AD228" i="4"/>
  <c r="AD475" i="4" s="1"/>
  <c r="BJ228" i="4"/>
  <c r="BJ475" i="4" s="1"/>
  <c r="AY228" i="4"/>
  <c r="AY475" i="4" s="1"/>
  <c r="X228" i="4"/>
  <c r="X475" i="4" s="1"/>
  <c r="BD228" i="4"/>
  <c r="BD475" i="4" s="1"/>
  <c r="AC228" i="4"/>
  <c r="AC475" i="4" s="1"/>
  <c r="BI228" i="4"/>
  <c r="BI475" i="4" s="1"/>
  <c r="AH228" i="4"/>
  <c r="AH475" i="4" s="1"/>
  <c r="BN228" i="4"/>
  <c r="BN475" i="4" s="1"/>
  <c r="AM228" i="4"/>
  <c r="AM475" i="4" s="1"/>
  <c r="DT228" i="4"/>
  <c r="AR228" i="4"/>
  <c r="EF228" i="4"/>
  <c r="AW228" i="4"/>
  <c r="V228" i="4"/>
  <c r="V475" i="4" s="1"/>
  <c r="BB228" i="4"/>
  <c r="BB475" i="4" s="1"/>
  <c r="S228" i="4"/>
  <c r="S475" i="4" s="1"/>
  <c r="AQ228" i="4"/>
  <c r="AQ475" i="4" s="1"/>
  <c r="EB228" i="4"/>
  <c r="AV228" i="4"/>
  <c r="AV475" i="4" s="1"/>
  <c r="U228" i="4"/>
  <c r="U475" i="4" s="1"/>
  <c r="BA228" i="4"/>
  <c r="BA475" i="4" s="1"/>
  <c r="Z228" i="4"/>
  <c r="BF228" i="4"/>
  <c r="BF475" i="4" s="1"/>
  <c r="AE228" i="4"/>
  <c r="AE475" i="4" s="1"/>
  <c r="BK228" i="4"/>
  <c r="BK475" i="4" s="1"/>
  <c r="AJ228" i="4"/>
  <c r="AJ475" i="4" s="1"/>
  <c r="DS228" i="4"/>
  <c r="AO228" i="4"/>
  <c r="AO475" i="4" s="1"/>
  <c r="DZ228" i="4"/>
  <c r="AY229" i="4"/>
  <c r="AY476" i="4" s="1"/>
  <c r="S229" i="4"/>
  <c r="S476" i="4" s="1"/>
  <c r="BG229" i="4"/>
  <c r="AF229" i="4"/>
  <c r="BL229" i="4"/>
  <c r="BL476" i="4" s="1"/>
  <c r="AK229" i="4"/>
  <c r="AK476" i="4" s="1"/>
  <c r="DO229" i="4"/>
  <c r="DN229" i="4" s="1"/>
  <c r="AP229" i="4"/>
  <c r="AP476" i="4" s="1"/>
  <c r="EC229" i="4"/>
  <c r="AM229" i="4"/>
  <c r="AM476" i="4" s="1"/>
  <c r="DT229" i="4"/>
  <c r="AR229" i="4"/>
  <c r="AR476" i="4" s="1"/>
  <c r="EF229" i="4"/>
  <c r="AW229" i="4"/>
  <c r="AW476" i="4" s="1"/>
  <c r="V229" i="4"/>
  <c r="V476" i="4" s="1"/>
  <c r="BB229" i="4"/>
  <c r="AI229" i="4"/>
  <c r="AI476" i="4" s="1"/>
  <c r="AN229" i="4"/>
  <c r="AN476" i="4" s="1"/>
  <c r="EA229" i="4"/>
  <c r="AS229" i="4"/>
  <c r="AS476" i="4" s="1"/>
  <c r="EE229" i="4"/>
  <c r="AX229" i="4"/>
  <c r="AX476" i="4" s="1"/>
  <c r="AA229" i="4"/>
  <c r="AA476" i="4" s="1"/>
  <c r="AU229" i="4"/>
  <c r="T229" i="4"/>
  <c r="T476" i="4" s="1"/>
  <c r="AZ229" i="4"/>
  <c r="AZ476" i="4" s="1"/>
  <c r="Y229" i="4"/>
  <c r="Y476" i="4" s="1"/>
  <c r="BE229" i="4"/>
  <c r="AD229" i="4"/>
  <c r="AD476" i="4" s="1"/>
  <c r="X229" i="4"/>
  <c r="X476" i="4" s="1"/>
  <c r="AQ229" i="4"/>
  <c r="AQ476" i="4" s="1"/>
  <c r="EB229" i="4"/>
  <c r="AV229" i="4"/>
  <c r="AV476" i="4" s="1"/>
  <c r="U229" i="4"/>
  <c r="U476" i="4" s="1"/>
  <c r="BA229" i="4"/>
  <c r="BA476" i="4" s="1"/>
  <c r="Z229" i="4"/>
  <c r="Z476" i="4" s="1"/>
  <c r="BF229" i="4"/>
  <c r="BF476" i="4" s="1"/>
  <c r="W229" i="4"/>
  <c r="W476" i="4" s="1"/>
  <c r="BC229" i="4"/>
  <c r="BC476" i="4" s="1"/>
  <c r="AB229" i="4"/>
  <c r="AB476" i="4" s="1"/>
  <c r="BH229" i="4"/>
  <c r="BH476" i="4" s="1"/>
  <c r="AG229" i="4"/>
  <c r="AG476" i="4" s="1"/>
  <c r="BM229" i="4"/>
  <c r="BM476" i="4" s="1"/>
  <c r="AL229" i="4"/>
  <c r="DY229" i="4"/>
  <c r="BO229" i="4"/>
  <c r="BO476" i="4" s="1"/>
  <c r="BD229" i="4"/>
  <c r="AC229" i="4"/>
  <c r="AC476" i="4" s="1"/>
  <c r="BI229" i="4"/>
  <c r="BI476" i="4" s="1"/>
  <c r="AH229" i="4"/>
  <c r="AH476" i="4" s="1"/>
  <c r="BN229" i="4"/>
  <c r="BN476" i="4" s="1"/>
  <c r="AE229" i="4"/>
  <c r="AE476" i="4" s="1"/>
  <c r="BK229" i="4"/>
  <c r="BK476" i="4" s="1"/>
  <c r="AJ229" i="4"/>
  <c r="AJ476" i="4" s="1"/>
  <c r="DS229" i="4"/>
  <c r="AO229" i="4"/>
  <c r="AO476" i="4" s="1"/>
  <c r="DZ229" i="4"/>
  <c r="AT229" i="4"/>
  <c r="AT476" i="4" s="1"/>
  <c r="BJ229" i="4"/>
  <c r="BJ476" i="4" s="1"/>
  <c r="S230" i="4"/>
  <c r="S477" i="4" s="1"/>
  <c r="BO230" i="4"/>
  <c r="AN230" i="4"/>
  <c r="EA230" i="4"/>
  <c r="AS230" i="4"/>
  <c r="AS477" i="4" s="1"/>
  <c r="EE230" i="4"/>
  <c r="AX230" i="4"/>
  <c r="AX477" i="4" s="1"/>
  <c r="W230" i="4"/>
  <c r="W477" i="4" s="1"/>
  <c r="BC230" i="4"/>
  <c r="BC477" i="4" s="1"/>
  <c r="AB230" i="4"/>
  <c r="AB477" i="4" s="1"/>
  <c r="BH230" i="4"/>
  <c r="BH477" i="4" s="1"/>
  <c r="AG230" i="4"/>
  <c r="AG477" i="4" s="1"/>
  <c r="BM230" i="4"/>
  <c r="AL230" i="4"/>
  <c r="AL477" i="4" s="1"/>
  <c r="DY230" i="4"/>
  <c r="AA230" i="4"/>
  <c r="BG230" i="4"/>
  <c r="BG477" i="4" s="1"/>
  <c r="AF230" i="4"/>
  <c r="AF477" i="4" s="1"/>
  <c r="BL230" i="4"/>
  <c r="BL477" i="4" s="1"/>
  <c r="AK230" i="4"/>
  <c r="AK477" i="4" s="1"/>
  <c r="DO230" i="4"/>
  <c r="DN230" i="4" s="1"/>
  <c r="AP230" i="4"/>
  <c r="AP477" i="4" s="1"/>
  <c r="EC230" i="4"/>
  <c r="AU230" i="4"/>
  <c r="AU477" i="4" s="1"/>
  <c r="T230" i="4"/>
  <c r="T477" i="4" s="1"/>
  <c r="AZ230" i="4"/>
  <c r="AZ477" i="4" s="1"/>
  <c r="Y230" i="4"/>
  <c r="Y477" i="4" s="1"/>
  <c r="BE230" i="4"/>
  <c r="BE477" i="4" s="1"/>
  <c r="AD230" i="4"/>
  <c r="AD477" i="4" s="1"/>
  <c r="BJ230" i="4"/>
  <c r="BJ477" i="4" s="1"/>
  <c r="AY230" i="4"/>
  <c r="X230" i="4"/>
  <c r="X477" i="4" s="1"/>
  <c r="BD230" i="4"/>
  <c r="BD477" i="4" s="1"/>
  <c r="AC230" i="4"/>
  <c r="AC477" i="4" s="1"/>
  <c r="BI230" i="4"/>
  <c r="BI477" i="4" s="1"/>
  <c r="AH230" i="4"/>
  <c r="AH477" i="4" s="1"/>
  <c r="BN230" i="4"/>
  <c r="BN477" i="4" s="1"/>
  <c r="AM230" i="4"/>
  <c r="AM477" i="4" s="1"/>
  <c r="DT230" i="4"/>
  <c r="AR230" i="4"/>
  <c r="AR477" i="4" s="1"/>
  <c r="EF230" i="4"/>
  <c r="AW230" i="4"/>
  <c r="AW477" i="4" s="1"/>
  <c r="V230" i="4"/>
  <c r="V477" i="4" s="1"/>
  <c r="BB230" i="4"/>
  <c r="BB477" i="4" s="1"/>
  <c r="AI230" i="4"/>
  <c r="AI477" i="4" s="1"/>
  <c r="AQ230" i="4"/>
  <c r="AQ477" i="4" s="1"/>
  <c r="EB230" i="4"/>
  <c r="AV230" i="4"/>
  <c r="AV477" i="4" s="1"/>
  <c r="U230" i="4"/>
  <c r="BA230" i="4"/>
  <c r="BA477" i="4" s="1"/>
  <c r="Z230" i="4"/>
  <c r="Z477" i="4" s="1"/>
  <c r="BF230" i="4"/>
  <c r="BF477" i="4" s="1"/>
  <c r="AE230" i="4"/>
  <c r="AE477" i="4" s="1"/>
  <c r="BK230" i="4"/>
  <c r="BK477" i="4" s="1"/>
  <c r="AJ230" i="4"/>
  <c r="DS230" i="4"/>
  <c r="AO230" i="4"/>
  <c r="AO477" i="4" s="1"/>
  <c r="DZ230" i="4"/>
  <c r="BJ231" i="4"/>
  <c r="BJ478" i="4" s="1"/>
  <c r="AT231" i="4"/>
  <c r="AD231" i="4"/>
  <c r="AD478" i="4" s="1"/>
  <c r="DZ231" i="4"/>
  <c r="BE231" i="4"/>
  <c r="AO231" i="4"/>
  <c r="AO478" i="4" s="1"/>
  <c r="Y231" i="4"/>
  <c r="Y478" i="4" s="1"/>
  <c r="DS231" i="4"/>
  <c r="AZ231" i="4"/>
  <c r="AZ478" i="4" s="1"/>
  <c r="AJ231" i="4"/>
  <c r="AJ478" i="4" s="1"/>
  <c r="T231" i="4"/>
  <c r="T478" i="4" s="1"/>
  <c r="BK231" i="4"/>
  <c r="BK478" i="4" s="1"/>
  <c r="AU231" i="4"/>
  <c r="AU478" i="4" s="1"/>
  <c r="AE231" i="4"/>
  <c r="AE478" i="4" s="1"/>
  <c r="AQ231" i="4"/>
  <c r="AQ478" i="4" s="1"/>
  <c r="EC231" i="4"/>
  <c r="BF231" i="4"/>
  <c r="BF478" i="4" s="1"/>
  <c r="AP231" i="4"/>
  <c r="AP478" i="4" s="1"/>
  <c r="Z231" i="4"/>
  <c r="Z478" i="4" s="1"/>
  <c r="DO231" i="4"/>
  <c r="DN231" i="4" s="1"/>
  <c r="BA231" i="4"/>
  <c r="AK231" i="4"/>
  <c r="AK478" i="4" s="1"/>
  <c r="U231" i="4"/>
  <c r="U478" i="4" s="1"/>
  <c r="BL231" i="4"/>
  <c r="AV231" i="4"/>
  <c r="AV478" i="4" s="1"/>
  <c r="AF231" i="4"/>
  <c r="AF478" i="4" s="1"/>
  <c r="EB231" i="4"/>
  <c r="BG231" i="4"/>
  <c r="BG478" i="4" s="1"/>
  <c r="AI231" i="4"/>
  <c r="AI478" i="4" s="1"/>
  <c r="X231" i="4"/>
  <c r="X478" i="4" s="1"/>
  <c r="BO231" i="4"/>
  <c r="BO478" i="4" s="1"/>
  <c r="S231" i="4"/>
  <c r="S478" i="4" s="1"/>
  <c r="DY231" i="4"/>
  <c r="BB231" i="4"/>
  <c r="BB478" i="4" s="1"/>
  <c r="AL231" i="4"/>
  <c r="V231" i="4"/>
  <c r="V478" i="4" s="1"/>
  <c r="BM231" i="4"/>
  <c r="BM478" i="4" s="1"/>
  <c r="AW231" i="4"/>
  <c r="AW478" i="4" s="1"/>
  <c r="AG231" i="4"/>
  <c r="EF231" i="4"/>
  <c r="BH231" i="4"/>
  <c r="BH478" i="4" s="1"/>
  <c r="AR231" i="4"/>
  <c r="AR478" i="4" s="1"/>
  <c r="AB231" i="4"/>
  <c r="AB478" i="4" s="1"/>
  <c r="DT231" i="4"/>
  <c r="BC231" i="4"/>
  <c r="BC478" i="4" s="1"/>
  <c r="AM231" i="4"/>
  <c r="AM478" i="4" s="1"/>
  <c r="W231" i="4"/>
  <c r="AA231" i="4"/>
  <c r="AA478" i="4" s="1"/>
  <c r="BN231" i="4"/>
  <c r="BN478" i="4" s="1"/>
  <c r="AX231" i="4"/>
  <c r="AX478" i="4" s="1"/>
  <c r="AH231" i="4"/>
  <c r="AH478" i="4" s="1"/>
  <c r="EE231" i="4"/>
  <c r="BI231" i="4"/>
  <c r="BI478" i="4" s="1"/>
  <c r="AS231" i="4"/>
  <c r="AS478" i="4" s="1"/>
  <c r="AC231" i="4"/>
  <c r="AC478" i="4" s="1"/>
  <c r="EA231" i="4"/>
  <c r="BD231" i="4"/>
  <c r="BD478" i="4" s="1"/>
  <c r="AN231" i="4"/>
  <c r="AN478" i="4" s="1"/>
  <c r="AY231" i="4"/>
  <c r="AY478" i="4" s="1"/>
  <c r="AI232" i="4"/>
  <c r="AI479" i="4" s="1"/>
  <c r="AN232" i="4"/>
  <c r="AN479" i="4" s="1"/>
  <c r="AQ232" i="4"/>
  <c r="AQ479" i="4" s="1"/>
  <c r="EB232" i="4"/>
  <c r="AV232" i="4"/>
  <c r="AV479" i="4" s="1"/>
  <c r="U232" i="4"/>
  <c r="U479" i="4" s="1"/>
  <c r="BA232" i="4"/>
  <c r="BA479" i="4" s="1"/>
  <c r="Z232" i="4"/>
  <c r="Z479" i="4" s="1"/>
  <c r="BF232" i="4"/>
  <c r="BF479" i="4" s="1"/>
  <c r="W232" i="4"/>
  <c r="W479" i="4" s="1"/>
  <c r="BC232" i="4"/>
  <c r="BC479" i="4" s="1"/>
  <c r="AB232" i="4"/>
  <c r="AB479" i="4" s="1"/>
  <c r="BH232" i="4"/>
  <c r="BH479" i="4" s="1"/>
  <c r="AG232" i="4"/>
  <c r="AG479" i="4" s="1"/>
  <c r="BM232" i="4"/>
  <c r="BM479" i="4" s="1"/>
  <c r="AL232" i="4"/>
  <c r="DY232" i="4"/>
  <c r="X232" i="4"/>
  <c r="X479" i="4" s="1"/>
  <c r="EA232" i="4"/>
  <c r="AS232" i="4"/>
  <c r="EE232" i="4"/>
  <c r="AX232" i="4"/>
  <c r="AX479" i="4" s="1"/>
  <c r="AA232" i="4"/>
  <c r="AU232" i="4"/>
  <c r="T232" i="4"/>
  <c r="T479" i="4" s="1"/>
  <c r="AZ232" i="4"/>
  <c r="AZ479" i="4" s="1"/>
  <c r="Y232" i="4"/>
  <c r="Y479" i="4" s="1"/>
  <c r="BE232" i="4"/>
  <c r="BE479" i="4" s="1"/>
  <c r="AD232" i="4"/>
  <c r="AD479" i="4" s="1"/>
  <c r="BO232" i="4"/>
  <c r="BO479" i="4" s="1"/>
  <c r="S232" i="4"/>
  <c r="S479" i="4" s="1"/>
  <c r="BG232" i="4"/>
  <c r="BG479" i="4" s="1"/>
  <c r="AF232" i="4"/>
  <c r="AF479" i="4" s="1"/>
  <c r="BL232" i="4"/>
  <c r="BL479" i="4" s="1"/>
  <c r="AK232" i="4"/>
  <c r="AK479" i="4" s="1"/>
  <c r="DO232" i="4"/>
  <c r="DN232" i="4" s="1"/>
  <c r="AP232" i="4"/>
  <c r="AP479" i="4" s="1"/>
  <c r="EC232" i="4"/>
  <c r="AM232" i="4"/>
  <c r="DT232" i="4"/>
  <c r="AR232" i="4"/>
  <c r="EF232" i="4"/>
  <c r="AW232" i="4"/>
  <c r="AW479" i="4" s="1"/>
  <c r="V232" i="4"/>
  <c r="V479" i="4" s="1"/>
  <c r="BB232" i="4"/>
  <c r="BB479" i="4" s="1"/>
  <c r="AY232" i="4"/>
  <c r="AY479" i="4" s="1"/>
  <c r="BD232" i="4"/>
  <c r="BD479" i="4" s="1"/>
  <c r="AC232" i="4"/>
  <c r="AC479" i="4" s="1"/>
  <c r="BI232" i="4"/>
  <c r="BI479" i="4" s="1"/>
  <c r="AH232" i="4"/>
  <c r="AH479" i="4" s="1"/>
  <c r="BN232" i="4"/>
  <c r="AE232" i="4"/>
  <c r="AE479" i="4" s="1"/>
  <c r="BK232" i="4"/>
  <c r="BK479" i="4" s="1"/>
  <c r="AJ232" i="4"/>
  <c r="AJ479" i="4" s="1"/>
  <c r="DS232" i="4"/>
  <c r="AO232" i="4"/>
  <c r="AO479" i="4" s="1"/>
  <c r="DZ232" i="4"/>
  <c r="AT232" i="4"/>
  <c r="AT479" i="4" s="1"/>
  <c r="BJ233" i="4"/>
  <c r="BJ480" i="4" s="1"/>
  <c r="AT233" i="4"/>
  <c r="AT480" i="4" s="1"/>
  <c r="AD233" i="4"/>
  <c r="AD480" i="4" s="1"/>
  <c r="DZ233" i="4"/>
  <c r="BE233" i="4"/>
  <c r="BE480" i="4" s="1"/>
  <c r="AO233" i="4"/>
  <c r="AO480" i="4" s="1"/>
  <c r="Y233" i="4"/>
  <c r="DS233" i="4"/>
  <c r="AZ233" i="4"/>
  <c r="AZ480" i="4" s="1"/>
  <c r="AJ233" i="4"/>
  <c r="AJ480" i="4" s="1"/>
  <c r="T233" i="4"/>
  <c r="T480" i="4" s="1"/>
  <c r="BK233" i="4"/>
  <c r="BK480" i="4" s="1"/>
  <c r="AU233" i="4"/>
  <c r="AU480" i="4" s="1"/>
  <c r="AE233" i="4"/>
  <c r="EC233" i="4"/>
  <c r="BF233" i="4"/>
  <c r="BF480" i="4" s="1"/>
  <c r="AP233" i="4"/>
  <c r="AP480" i="4" s="1"/>
  <c r="Z233" i="4"/>
  <c r="Z480" i="4" s="1"/>
  <c r="DO233" i="4"/>
  <c r="DN233" i="4" s="1"/>
  <c r="BA233" i="4"/>
  <c r="BA480" i="4" s="1"/>
  <c r="AK233" i="4"/>
  <c r="AK480" i="4" s="1"/>
  <c r="U233" i="4"/>
  <c r="U480" i="4" s="1"/>
  <c r="BL233" i="4"/>
  <c r="AV233" i="4"/>
  <c r="AV480" i="4" s="1"/>
  <c r="AF233" i="4"/>
  <c r="AF480" i="4" s="1"/>
  <c r="EB233" i="4"/>
  <c r="BG233" i="4"/>
  <c r="AQ233" i="4"/>
  <c r="AQ480" i="4" s="1"/>
  <c r="AA233" i="4"/>
  <c r="AA480" i="4" s="1"/>
  <c r="AY233" i="4"/>
  <c r="AY480" i="4" s="1"/>
  <c r="S233" i="4"/>
  <c r="S480" i="4" s="1"/>
  <c r="DY233" i="4"/>
  <c r="BB233" i="4"/>
  <c r="BB480" i="4" s="1"/>
  <c r="AL233" i="4"/>
  <c r="AL480" i="4" s="1"/>
  <c r="V233" i="4"/>
  <c r="V480" i="4" s="1"/>
  <c r="BM233" i="4"/>
  <c r="BM480" i="4" s="1"/>
  <c r="AW233" i="4"/>
  <c r="AW480" i="4" s="1"/>
  <c r="AG233" i="4"/>
  <c r="AG480" i="4" s="1"/>
  <c r="EF233" i="4"/>
  <c r="BH233" i="4"/>
  <c r="BH480" i="4" s="1"/>
  <c r="AR233" i="4"/>
  <c r="AR480" i="4" s="1"/>
  <c r="AB233" i="4"/>
  <c r="AB480" i="4" s="1"/>
  <c r="DT233" i="4"/>
  <c r="BC233" i="4"/>
  <c r="BC480" i="4" s="1"/>
  <c r="AM233" i="4"/>
  <c r="AM480" i="4" s="1"/>
  <c r="W233" i="4"/>
  <c r="W480" i="4" s="1"/>
  <c r="BN233" i="4"/>
  <c r="BN480" i="4" s="1"/>
  <c r="AX233" i="4"/>
  <c r="AX480" i="4" s="1"/>
  <c r="AH233" i="4"/>
  <c r="EE233" i="4"/>
  <c r="BI233" i="4"/>
  <c r="BI480" i="4" s="1"/>
  <c r="AS233" i="4"/>
  <c r="AS480" i="4" s="1"/>
  <c r="AC233" i="4"/>
  <c r="EA233" i="4"/>
  <c r="BD233" i="4"/>
  <c r="AN233" i="4"/>
  <c r="AN480" i="4" s="1"/>
  <c r="X233" i="4"/>
  <c r="X480" i="4" s="1"/>
  <c r="BO233" i="4"/>
  <c r="BO480" i="4" s="1"/>
  <c r="AI233" i="4"/>
  <c r="AI480" i="4" s="1"/>
  <c r="BO234" i="4"/>
  <c r="EA234" i="4"/>
  <c r="AS234" i="4"/>
  <c r="AS481" i="4" s="1"/>
  <c r="S234" i="4"/>
  <c r="S481" i="4" s="1"/>
  <c r="X234" i="4"/>
  <c r="X481" i="4" s="1"/>
  <c r="BD234" i="4"/>
  <c r="AC234" i="4"/>
  <c r="AC481" i="4" s="1"/>
  <c r="BI234" i="4"/>
  <c r="BI481" i="4" s="1"/>
  <c r="AH234" i="4"/>
  <c r="AH481" i="4" s="1"/>
  <c r="BN234" i="4"/>
  <c r="BN481" i="4" s="1"/>
  <c r="W234" i="4"/>
  <c r="W481" i="4" s="1"/>
  <c r="BC234" i="4"/>
  <c r="BC481" i="4" s="1"/>
  <c r="AB234" i="4"/>
  <c r="AB481" i="4" s="1"/>
  <c r="BH234" i="4"/>
  <c r="AG234" i="4"/>
  <c r="AG481" i="4" s="1"/>
  <c r="BM234" i="4"/>
  <c r="BM481" i="4" s="1"/>
  <c r="AL234" i="4"/>
  <c r="DY234" i="4"/>
  <c r="AI234" i="4"/>
  <c r="AI481" i="4" s="1"/>
  <c r="EB234" i="4"/>
  <c r="AV234" i="4"/>
  <c r="AV481" i="4" s="1"/>
  <c r="U234" i="4"/>
  <c r="U481" i="4" s="1"/>
  <c r="BA234" i="4"/>
  <c r="Z234" i="4"/>
  <c r="Z481" i="4" s="1"/>
  <c r="BF234" i="4"/>
  <c r="BF481" i="4" s="1"/>
  <c r="AQ234" i="4"/>
  <c r="AQ481" i="4" s="1"/>
  <c r="AU234" i="4"/>
  <c r="AU481" i="4" s="1"/>
  <c r="T234" i="4"/>
  <c r="T481" i="4" s="1"/>
  <c r="AZ234" i="4"/>
  <c r="AZ481" i="4" s="1"/>
  <c r="Y234" i="4"/>
  <c r="Y481" i="4" s="1"/>
  <c r="BE234" i="4"/>
  <c r="BE481" i="4" s="1"/>
  <c r="AD234" i="4"/>
  <c r="AD481" i="4" s="1"/>
  <c r="BJ234" i="4"/>
  <c r="BJ481" i="4" s="1"/>
  <c r="AN234" i="4"/>
  <c r="AN481" i="4" s="1"/>
  <c r="EE234" i="4"/>
  <c r="AX234" i="4"/>
  <c r="AX481" i="4" s="1"/>
  <c r="AA234" i="4"/>
  <c r="AA481" i="4" s="1"/>
  <c r="AM234" i="4"/>
  <c r="AM481" i="4" s="1"/>
  <c r="DT234" i="4"/>
  <c r="AR234" i="4"/>
  <c r="AR481" i="4" s="1"/>
  <c r="EF234" i="4"/>
  <c r="AW234" i="4"/>
  <c r="V234" i="4"/>
  <c r="V481" i="4" s="1"/>
  <c r="BB234" i="4"/>
  <c r="BB481" i="4" s="1"/>
  <c r="AY234" i="4"/>
  <c r="AY481" i="4" s="1"/>
  <c r="BG234" i="4"/>
  <c r="BG481" i="4" s="1"/>
  <c r="AF234" i="4"/>
  <c r="AF481" i="4" s="1"/>
  <c r="BL234" i="4"/>
  <c r="AK234" i="4"/>
  <c r="AK481" i="4" s="1"/>
  <c r="DO234" i="4"/>
  <c r="DN234" i="4" s="1"/>
  <c r="AP234" i="4"/>
  <c r="AP481" i="4" s="1"/>
  <c r="EC234" i="4"/>
  <c r="AE234" i="4"/>
  <c r="AE481" i="4" s="1"/>
  <c r="BK234" i="4"/>
  <c r="BK481" i="4" s="1"/>
  <c r="AJ234" i="4"/>
  <c r="AJ481" i="4" s="1"/>
  <c r="DS234" i="4"/>
  <c r="AO234" i="4"/>
  <c r="AO481" i="4" s="1"/>
  <c r="DZ234" i="4"/>
  <c r="CR235" i="4"/>
  <c r="CR234" i="4" s="1"/>
  <c r="DS236" i="4"/>
  <c r="DT236" i="4"/>
  <c r="DT235" i="4"/>
  <c r="DS235" i="4"/>
  <c r="AN235" i="4"/>
  <c r="AN482" i="4" s="1"/>
  <c r="EA235" i="4"/>
  <c r="AS235" i="4"/>
  <c r="AS482" i="4" s="1"/>
  <c r="S235" i="4"/>
  <c r="S482" i="4" s="1"/>
  <c r="X235" i="4"/>
  <c r="BD235" i="4"/>
  <c r="BD482" i="4" s="1"/>
  <c r="AC235" i="4"/>
  <c r="AC482" i="4" s="1"/>
  <c r="BI235" i="4"/>
  <c r="BI482" i="4" s="1"/>
  <c r="AH235" i="4"/>
  <c r="AH482" i="4" s="1"/>
  <c r="BN235" i="4"/>
  <c r="BN482" i="4" s="1"/>
  <c r="AM235" i="4"/>
  <c r="AM482" i="4" s="1"/>
  <c r="AR235" i="4"/>
  <c r="AR482" i="4" s="1"/>
  <c r="EF235" i="4"/>
  <c r="AW235" i="4"/>
  <c r="V235" i="4"/>
  <c r="V482" i="4" s="1"/>
  <c r="BB235" i="4"/>
  <c r="BB482" i="4" s="1"/>
  <c r="AI235" i="4"/>
  <c r="AI482" i="4" s="1"/>
  <c r="AA235" i="4"/>
  <c r="AA482" i="4" s="1"/>
  <c r="BG235" i="4"/>
  <c r="AF235" i="4"/>
  <c r="BL235" i="4"/>
  <c r="BL482" i="4" s="1"/>
  <c r="AK235" i="4"/>
  <c r="AK482" i="4" s="1"/>
  <c r="DO235" i="4"/>
  <c r="AP235" i="4"/>
  <c r="AP482" i="4" s="1"/>
  <c r="EC235" i="4"/>
  <c r="AU235" i="4"/>
  <c r="AU482" i="4" s="1"/>
  <c r="T235" i="4"/>
  <c r="T482" i="4" s="1"/>
  <c r="AZ235" i="4"/>
  <c r="AZ482" i="4" s="1"/>
  <c r="Y235" i="4"/>
  <c r="Y482" i="4" s="1"/>
  <c r="BE235" i="4"/>
  <c r="BE482" i="4" s="1"/>
  <c r="AD235" i="4"/>
  <c r="AD482" i="4" s="1"/>
  <c r="BJ235" i="4"/>
  <c r="BJ482" i="4" s="1"/>
  <c r="AY235" i="4"/>
  <c r="AY482" i="4" s="1"/>
  <c r="EE235" i="4"/>
  <c r="AX235" i="4"/>
  <c r="AX482" i="4" s="1"/>
  <c r="W235" i="4"/>
  <c r="W482" i="4" s="1"/>
  <c r="BC235" i="4"/>
  <c r="BC482" i="4" s="1"/>
  <c r="AB235" i="4"/>
  <c r="AB482" i="4" s="1"/>
  <c r="BH235" i="4"/>
  <c r="BH482" i="4" s="1"/>
  <c r="AG235" i="4"/>
  <c r="AG482" i="4" s="1"/>
  <c r="BM235" i="4"/>
  <c r="BM482" i="4" s="1"/>
  <c r="AL235" i="4"/>
  <c r="AL482" i="4" s="1"/>
  <c r="DY235" i="4"/>
  <c r="BO235" i="4"/>
  <c r="BO482" i="4" s="1"/>
  <c r="AQ235" i="4"/>
  <c r="AQ482" i="4" s="1"/>
  <c r="EB235" i="4"/>
  <c r="AV235" i="4"/>
  <c r="AV482" i="4" s="1"/>
  <c r="U235" i="4"/>
  <c r="BA235" i="4"/>
  <c r="BA482" i="4" s="1"/>
  <c r="Z235" i="4"/>
  <c r="BF235" i="4"/>
  <c r="BF482" i="4" s="1"/>
  <c r="AE235" i="4"/>
  <c r="AE482" i="4" s="1"/>
  <c r="BK235" i="4"/>
  <c r="BK482" i="4" s="1"/>
  <c r="AJ235" i="4"/>
  <c r="AO235" i="4"/>
  <c r="AO482" i="4" s="1"/>
  <c r="DZ235" i="4"/>
  <c r="AI236" i="4"/>
  <c r="AI483" i="4" s="1"/>
  <c r="BO236" i="4"/>
  <c r="BO483" i="4" s="1"/>
  <c r="AN236" i="4"/>
  <c r="AN483" i="4" s="1"/>
  <c r="AS236" i="4"/>
  <c r="AS483" i="4" s="1"/>
  <c r="S236" i="4"/>
  <c r="S483" i="4" s="1"/>
  <c r="AY236" i="4"/>
  <c r="AY483" i="4" s="1"/>
  <c r="X236" i="4"/>
  <c r="X483" i="4" s="1"/>
  <c r="BD236" i="4"/>
  <c r="BD483" i="4" s="1"/>
  <c r="AC236" i="4"/>
  <c r="AC483" i="4" s="1"/>
  <c r="BI236" i="4"/>
  <c r="BI483" i="4" s="1"/>
  <c r="AH236" i="4"/>
  <c r="AH483" i="4" s="1"/>
  <c r="BN236" i="4"/>
  <c r="BN483" i="4" s="1"/>
  <c r="AM236" i="4"/>
  <c r="AM483" i="4" s="1"/>
  <c r="AR236" i="4"/>
  <c r="AR483" i="4" s="1"/>
  <c r="EF236" i="4"/>
  <c r="AW236" i="4"/>
  <c r="AW483" i="4" s="1"/>
  <c r="V236" i="4"/>
  <c r="V483" i="4" s="1"/>
  <c r="BB236" i="4"/>
  <c r="AA236" i="4"/>
  <c r="BG236" i="4"/>
  <c r="BG483" i="4" s="1"/>
  <c r="AF236" i="4"/>
  <c r="BL236" i="4"/>
  <c r="BL483" i="4" s="1"/>
  <c r="AK236" i="4"/>
  <c r="AK483" i="4" s="1"/>
  <c r="DO236" i="4"/>
  <c r="AP236" i="4"/>
  <c r="AP483" i="4" s="1"/>
  <c r="EC236" i="4"/>
  <c r="AU236" i="4"/>
  <c r="T236" i="4"/>
  <c r="T483" i="4" s="1"/>
  <c r="AZ236" i="4"/>
  <c r="AZ483" i="4" s="1"/>
  <c r="Y236" i="4"/>
  <c r="Y483" i="4" s="1"/>
  <c r="BE236" i="4"/>
  <c r="BE483" i="4" s="1"/>
  <c r="AD236" i="4"/>
  <c r="AD483" i="4" s="1"/>
  <c r="BJ236" i="4"/>
  <c r="BJ483" i="4" s="1"/>
  <c r="EA236" i="4"/>
  <c r="AX236" i="4"/>
  <c r="W236" i="4"/>
  <c r="BC236" i="4"/>
  <c r="BC483" i="4" s="1"/>
  <c r="AB236" i="4"/>
  <c r="AB483" i="4" s="1"/>
  <c r="BH236" i="4"/>
  <c r="BH483" i="4" s="1"/>
  <c r="AG236" i="4"/>
  <c r="AG483" i="4" s="1"/>
  <c r="BM236" i="4"/>
  <c r="BM483" i="4" s="1"/>
  <c r="AL236" i="4"/>
  <c r="AL483" i="4" s="1"/>
  <c r="DY236" i="4"/>
  <c r="AQ236" i="4"/>
  <c r="AQ483" i="4" s="1"/>
  <c r="EB236" i="4"/>
  <c r="AV236" i="4"/>
  <c r="AV483" i="4" s="1"/>
  <c r="U236" i="4"/>
  <c r="U483" i="4" s="1"/>
  <c r="BA236" i="4"/>
  <c r="BA483" i="4" s="1"/>
  <c r="Z236" i="4"/>
  <c r="Z483" i="4" s="1"/>
  <c r="BF236" i="4"/>
  <c r="BF483" i="4" s="1"/>
  <c r="AE236" i="4"/>
  <c r="AE483" i="4" s="1"/>
  <c r="BK236" i="4"/>
  <c r="BK483" i="4" s="1"/>
  <c r="AJ236" i="4"/>
  <c r="AJ483" i="4" s="1"/>
  <c r="AO236" i="4"/>
  <c r="AO483" i="4" s="1"/>
  <c r="DZ236" i="4"/>
  <c r="CV208" i="4" l="1"/>
  <c r="DP210" i="4"/>
  <c r="DQ210" i="4" s="1"/>
  <c r="DN211" i="4"/>
  <c r="DP206" i="4"/>
  <c r="DQ206" i="4" s="1"/>
  <c r="DN207" i="4"/>
  <c r="DP203" i="4"/>
  <c r="DQ203" i="4" s="1"/>
  <c r="DN204" i="4"/>
  <c r="DR236" i="4"/>
  <c r="DN236" i="4"/>
  <c r="DR235" i="4"/>
  <c r="DN235" i="4"/>
  <c r="AC480" i="4"/>
  <c r="AH480" i="4"/>
  <c r="DR228" i="4"/>
  <c r="DN228" i="4"/>
  <c r="DR202" i="4"/>
  <c r="DN202" i="4"/>
  <c r="DR206" i="4"/>
  <c r="DN206" i="4"/>
  <c r="CV236" i="4"/>
  <c r="CS236" i="4"/>
  <c r="CD236" i="4"/>
  <c r="BY236" i="4"/>
  <c r="DE235" i="4"/>
  <c r="BG482" i="4"/>
  <c r="BV235" i="4"/>
  <c r="X482" i="4"/>
  <c r="DJ234" i="4"/>
  <c r="BL481" i="4"/>
  <c r="CU234" i="4"/>
  <c r="AW481" i="4"/>
  <c r="DF234" i="4"/>
  <c r="BH481" i="4"/>
  <c r="DB234" i="4"/>
  <c r="BD481" i="4"/>
  <c r="BD480" i="4"/>
  <c r="BG480" i="4"/>
  <c r="BL480" i="4"/>
  <c r="Y480" i="4"/>
  <c r="BU236" i="4"/>
  <c r="CZ236" i="4"/>
  <c r="CH235" i="4"/>
  <c r="AJ482" i="4"/>
  <c r="BX235" i="4"/>
  <c r="Z482" i="4"/>
  <c r="BS235" i="4"/>
  <c r="U482" i="4"/>
  <c r="CD235" i="4"/>
  <c r="AF482" i="4"/>
  <c r="CU235" i="4"/>
  <c r="AW482" i="4"/>
  <c r="CY234" i="4"/>
  <c r="BA481" i="4"/>
  <c r="CJ234" i="4"/>
  <c r="AL481" i="4"/>
  <c r="DM234" i="4"/>
  <c r="BO481" i="4"/>
  <c r="AE480" i="4"/>
  <c r="BS162" i="4"/>
  <c r="BS161" i="4" s="1"/>
  <c r="BS160" i="4" s="1"/>
  <c r="BS159" i="4" s="1"/>
  <c r="BS158" i="4" s="1"/>
  <c r="BS157" i="4" s="1"/>
  <c r="BS156" i="4" s="1"/>
  <c r="BS155" i="4" s="1"/>
  <c r="BS154" i="4" s="1"/>
  <c r="U409" i="4"/>
  <c r="CK162" i="4"/>
  <c r="AM409" i="4"/>
  <c r="AJ408" i="4"/>
  <c r="AO408" i="4"/>
  <c r="DD162" i="4"/>
  <c r="DD161" i="4" s="1"/>
  <c r="BF409" i="4"/>
  <c r="BU162" i="4"/>
  <c r="BU161" i="4" s="1"/>
  <c r="BU160" i="4" s="1"/>
  <c r="BU159" i="4" s="1"/>
  <c r="BU158" i="4" s="1"/>
  <c r="BU157" i="4" s="1"/>
  <c r="BU156" i="4" s="1"/>
  <c r="BU155" i="4" s="1"/>
  <c r="BU154" i="4" s="1"/>
  <c r="BU153" i="4" s="1"/>
  <c r="BU152" i="4" s="1"/>
  <c r="BU151" i="4" s="1"/>
  <c r="BU150" i="4" s="1"/>
  <c r="BU149" i="4" s="1"/>
  <c r="BU148" i="4" s="1"/>
  <c r="BU147" i="4" s="1"/>
  <c r="BU146" i="4" s="1"/>
  <c r="BU145" i="4" s="1"/>
  <c r="BU144" i="4" s="1"/>
  <c r="BU143" i="4" s="1"/>
  <c r="BU142" i="4" s="1"/>
  <c r="BU141" i="4" s="1"/>
  <c r="BU140" i="4" s="1"/>
  <c r="BU139" i="4" s="1"/>
  <c r="BU138" i="4" s="1"/>
  <c r="BU137" i="4" s="1"/>
  <c r="BU136" i="4" s="1"/>
  <c r="BU135" i="4" s="1"/>
  <c r="BU134" i="4" s="1"/>
  <c r="BU133" i="4" s="1"/>
  <c r="BU132" i="4" s="1"/>
  <c r="BU131" i="4" s="1"/>
  <c r="BU130" i="4" s="1"/>
  <c r="BU129" i="4" s="1"/>
  <c r="BU128" i="4" s="1"/>
  <c r="W409" i="4"/>
  <c r="DM162" i="4"/>
  <c r="BO409" i="4"/>
  <c r="CS162" i="4"/>
  <c r="CS161" i="4" s="1"/>
  <c r="CS160" i="4" s="1"/>
  <c r="CS159" i="4" s="1"/>
  <c r="CS158" i="4" s="1"/>
  <c r="CS157" i="4" s="1"/>
  <c r="CS156" i="4" s="1"/>
  <c r="AU409" i="4"/>
  <c r="DG162" i="4"/>
  <c r="DG161" i="4" s="1"/>
  <c r="DG160" i="4" s="1"/>
  <c r="DG159" i="4" s="1"/>
  <c r="DG158" i="4" s="1"/>
  <c r="DG157" i="4" s="1"/>
  <c r="DG156" i="4" s="1"/>
  <c r="DG155" i="4" s="1"/>
  <c r="DG154" i="4" s="1"/>
  <c r="DG153" i="4" s="1"/>
  <c r="BI409" i="4"/>
  <c r="BO437" i="4"/>
  <c r="BO408" i="4"/>
  <c r="AH408" i="4"/>
  <c r="AM408" i="4"/>
  <c r="AS408" i="4"/>
  <c r="AL408" i="4"/>
  <c r="AJ473" i="4"/>
  <c r="AP472" i="4"/>
  <c r="AS469" i="4"/>
  <c r="BG460" i="4"/>
  <c r="W459" i="4"/>
  <c r="AE458" i="4"/>
  <c r="BA454" i="4"/>
  <c r="AI423" i="4"/>
  <c r="BG422" i="4"/>
  <c r="BN479" i="4"/>
  <c r="AR479" i="4"/>
  <c r="AM479" i="4"/>
  <c r="AA479" i="4"/>
  <c r="BL478" i="4"/>
  <c r="AT478" i="4"/>
  <c r="AA477" i="4"/>
  <c r="BO477" i="4"/>
  <c r="BD476" i="4"/>
  <c r="BG476" i="4"/>
  <c r="Z475" i="4"/>
  <c r="T475" i="4"/>
  <c r="AV474" i="4"/>
  <c r="AD474" i="4"/>
  <c r="Y474" i="4"/>
  <c r="BH472" i="4"/>
  <c r="AW471" i="4"/>
  <c r="AZ471" i="4"/>
  <c r="BA471" i="4"/>
  <c r="X471" i="4"/>
  <c r="AV470" i="4"/>
  <c r="AK470" i="4"/>
  <c r="AB470" i="4"/>
  <c r="AQ469" i="4"/>
  <c r="AZ469" i="4"/>
  <c r="AZ468" i="4"/>
  <c r="AP468" i="4"/>
  <c r="AA467" i="4"/>
  <c r="X467" i="4"/>
  <c r="AE466" i="4"/>
  <c r="Y466" i="4"/>
  <c r="T466" i="4"/>
  <c r="BF465" i="4"/>
  <c r="AQ465" i="4"/>
  <c r="AR465" i="4"/>
  <c r="AM465" i="4"/>
  <c r="BF464" i="4"/>
  <c r="AC464" i="4"/>
  <c r="AL464" i="4"/>
  <c r="AG464" i="4"/>
  <c r="Z463" i="4"/>
  <c r="AD463" i="4"/>
  <c r="Y463" i="4"/>
  <c r="BC463" i="4"/>
  <c r="AZ462" i="4"/>
  <c r="AK462" i="4"/>
  <c r="AB462" i="4"/>
  <c r="BB461" i="4"/>
  <c r="AW461" i="4"/>
  <c r="AM461" i="4"/>
  <c r="X461" i="4"/>
  <c r="AL461" i="4"/>
  <c r="U460" i="4"/>
  <c r="BD460" i="4"/>
  <c r="AY460" i="4"/>
  <c r="Y459" i="4"/>
  <c r="AH458" i="4"/>
  <c r="AC458" i="4"/>
  <c r="AO458" i="4"/>
  <c r="AK458" i="4"/>
  <c r="BE454" i="4"/>
  <c r="AL447" i="4"/>
  <c r="V447" i="4"/>
  <c r="Y447" i="4"/>
  <c r="S447" i="4"/>
  <c r="BK446" i="4"/>
  <c r="AQ446" i="4"/>
  <c r="AL446" i="4"/>
  <c r="AG446" i="4"/>
  <c r="AC445" i="4"/>
  <c r="X445" i="4"/>
  <c r="AK445" i="4"/>
  <c r="AQ444" i="4"/>
  <c r="AW444" i="4"/>
  <c r="AF444" i="4"/>
  <c r="AE443" i="4"/>
  <c r="BM443" i="4"/>
  <c r="AS443" i="4"/>
  <c r="W442" i="4"/>
  <c r="BO442" i="4"/>
  <c r="AU442" i="4"/>
  <c r="BN442" i="4"/>
  <c r="W441" i="4"/>
  <c r="BO441" i="4"/>
  <c r="BN441" i="4"/>
  <c r="BB440" i="4"/>
  <c r="AR440" i="4"/>
  <c r="AA440" i="4"/>
  <c r="BA439" i="4"/>
  <c r="AV439" i="4"/>
  <c r="AB439" i="4"/>
  <c r="BN439" i="4"/>
  <c r="AR438" i="4"/>
  <c r="BF437" i="4"/>
  <c r="BB437" i="4"/>
  <c r="AB436" i="4"/>
  <c r="AY436" i="4"/>
  <c r="BF435" i="4"/>
  <c r="W435" i="4"/>
  <c r="BA431" i="4"/>
  <c r="BJ431" i="4"/>
  <c r="BH431" i="4"/>
  <c r="BC431" i="4"/>
  <c r="BC430" i="4"/>
  <c r="AX430" i="4"/>
  <c r="AI430" i="4"/>
  <c r="BB429" i="4"/>
  <c r="AR429" i="4"/>
  <c r="Z428" i="4"/>
  <c r="BL428" i="4"/>
  <c r="AC428" i="4"/>
  <c r="AW427" i="4"/>
  <c r="AM427" i="4"/>
  <c r="X427" i="4"/>
  <c r="AS426" i="4"/>
  <c r="AI426" i="4"/>
  <c r="AD426" i="4"/>
  <c r="T426" i="4"/>
  <c r="AJ425" i="4"/>
  <c r="AN425" i="4"/>
  <c r="AC425" i="4"/>
  <c r="BC424" i="4"/>
  <c r="AS424" i="4"/>
  <c r="BL424" i="4"/>
  <c r="AM424" i="4"/>
  <c r="AH423" i="4"/>
  <c r="Y423" i="4"/>
  <c r="BG423" i="4"/>
  <c r="AG423" i="4"/>
  <c r="BA422" i="4"/>
  <c r="AA422" i="4"/>
  <c r="BD422" i="4"/>
  <c r="AA421" i="4"/>
  <c r="BK420" i="4"/>
  <c r="AL420" i="4"/>
  <c r="W420" i="4"/>
  <c r="AY420" i="4"/>
  <c r="AL419" i="4"/>
  <c r="AU419" i="4"/>
  <c r="AY419" i="4"/>
  <c r="V418" i="4"/>
  <c r="BF417" i="4"/>
  <c r="BO417" i="4"/>
  <c r="V417" i="4"/>
  <c r="BN417" i="4"/>
  <c r="BI417" i="4"/>
  <c r="BJ416" i="4"/>
  <c r="AP416" i="4"/>
  <c r="AY416" i="4"/>
  <c r="BF415" i="4"/>
  <c r="BA415" i="4"/>
  <c r="AK415" i="4"/>
  <c r="BN415" i="4"/>
  <c r="BF414" i="4"/>
  <c r="AL414" i="4"/>
  <c r="V414" i="4"/>
  <c r="BN414" i="4"/>
  <c r="AB413" i="4"/>
  <c r="AA413" i="4"/>
  <c r="BO412" i="4"/>
  <c r="BE412" i="4"/>
  <c r="AZ412" i="4"/>
  <c r="BO410" i="4"/>
  <c r="BO411" i="4"/>
  <c r="BE410" i="4"/>
  <c r="BE411" i="4"/>
  <c r="AP411" i="4"/>
  <c r="AF411" i="4"/>
  <c r="AI445" i="4"/>
  <c r="S473" i="4"/>
  <c r="AI438" i="4"/>
  <c r="AK453" i="4"/>
  <c r="BC434" i="4"/>
  <c r="AA434" i="4"/>
  <c r="AQ450" i="4"/>
  <c r="BF450" i="4"/>
  <c r="BO452" i="4"/>
  <c r="AE453" i="4"/>
  <c r="AF453" i="4"/>
  <c r="Z457" i="4"/>
  <c r="AK434" i="4"/>
  <c r="AH450" i="4"/>
  <c r="AC450" i="4"/>
  <c r="AD452" i="4"/>
  <c r="AQ453" i="4"/>
  <c r="AD457" i="4"/>
  <c r="AA457" i="4"/>
  <c r="AU479" i="4"/>
  <c r="AS479" i="4"/>
  <c r="AL479" i="4"/>
  <c r="W478" i="4"/>
  <c r="AG478" i="4"/>
  <c r="AL478" i="4"/>
  <c r="BA478" i="4"/>
  <c r="BE478" i="4"/>
  <c r="AJ477" i="4"/>
  <c r="U477" i="4"/>
  <c r="AY477" i="4"/>
  <c r="BM477" i="4"/>
  <c r="AN477" i="4"/>
  <c r="AL476" i="4"/>
  <c r="BE476" i="4"/>
  <c r="AU476" i="4"/>
  <c r="BB476" i="4"/>
  <c r="AF476" i="4"/>
  <c r="AW475" i="4"/>
  <c r="AR475" i="4"/>
  <c r="AU475" i="4"/>
  <c r="AF475" i="4"/>
  <c r="AG475" i="4"/>
  <c r="AE474" i="4"/>
  <c r="W474" i="4"/>
  <c r="AX474" i="4"/>
  <c r="AM474" i="4"/>
  <c r="BA473" i="4"/>
  <c r="AR473" i="4"/>
  <c r="AM473" i="4"/>
  <c r="X473" i="4"/>
  <c r="AA473" i="4"/>
  <c r="BJ472" i="4"/>
  <c r="BD472" i="4"/>
  <c r="W472" i="4"/>
  <c r="AY472" i="4"/>
  <c r="AY471" i="4"/>
  <c r="BH471" i="4"/>
  <c r="BC471" i="4"/>
  <c r="BN470" i="4"/>
  <c r="T470" i="4"/>
  <c r="BH470" i="4"/>
  <c r="AX470" i="4"/>
  <c r="U469" i="4"/>
  <c r="AI469" i="4"/>
  <c r="BL469" i="4"/>
  <c r="AJ468" i="4"/>
  <c r="AE468" i="4"/>
  <c r="V468" i="4"/>
  <c r="BN468" i="4"/>
  <c r="BC468" i="4"/>
  <c r="BF467" i="4"/>
  <c r="BH467" i="4"/>
  <c r="BC467" i="4"/>
  <c r="BL467" i="4"/>
  <c r="BI467" i="4"/>
  <c r="AQ466" i="4"/>
  <c r="AM466" i="4"/>
  <c r="AB466" i="4"/>
  <c r="BO466" i="4"/>
  <c r="AO465" i="4"/>
  <c r="AJ465" i="4"/>
  <c r="BG465" i="4"/>
  <c r="Z464" i="4"/>
  <c r="BD464" i="4"/>
  <c r="AY464" i="4"/>
  <c r="BK463" i="4"/>
  <c r="X463" i="4"/>
  <c r="Z462" i="4"/>
  <c r="BN462" i="4"/>
  <c r="BD462" i="4"/>
  <c r="AD462" i="4"/>
  <c r="T461" i="4"/>
  <c r="AS461" i="4"/>
  <c r="AK460" i="4"/>
  <c r="AF460" i="4"/>
  <c r="AO459" i="4"/>
  <c r="Z459" i="4"/>
  <c r="BH459" i="4"/>
  <c r="AU459" i="4"/>
  <c r="AY459" i="4"/>
  <c r="BN458" i="4"/>
  <c r="AQ458" i="4"/>
  <c r="BD454" i="4"/>
  <c r="AY454" i="4"/>
  <c r="AJ447" i="4"/>
  <c r="AR447" i="4"/>
  <c r="Z446" i="4"/>
  <c r="AN446" i="4"/>
  <c r="X446" i="4"/>
  <c r="BN445" i="4"/>
  <c r="BG445" i="4"/>
  <c r="AO444" i="4"/>
  <c r="AY444" i="4"/>
  <c r="Y444" i="4"/>
  <c r="BK443" i="4"/>
  <c r="BB443" i="4"/>
  <c r="BE443" i="4"/>
  <c r="AB443" i="4"/>
  <c r="AS442" i="4"/>
  <c r="AN442" i="4"/>
  <c r="AH442" i="4"/>
  <c r="Z441" i="4"/>
  <c r="AN441" i="4"/>
  <c r="S441" i="4"/>
  <c r="AJ440" i="4"/>
  <c r="BI440" i="4"/>
  <c r="Y440" i="4"/>
  <c r="BL440" i="4"/>
  <c r="AJ439" i="4"/>
  <c r="AS439" i="4"/>
  <c r="S439" i="4"/>
  <c r="T438" i="4"/>
  <c r="BM438" i="4"/>
  <c r="BC438" i="4"/>
  <c r="AS438" i="4"/>
  <c r="U437" i="4"/>
  <c r="BN437" i="4"/>
  <c r="AD437" i="4"/>
  <c r="Z436" i="4"/>
  <c r="AD436" i="4"/>
  <c r="BG436" i="4"/>
  <c r="AC436" i="4"/>
  <c r="S436" i="4"/>
  <c r="AJ435" i="4"/>
  <c r="U435" i="4"/>
  <c r="BN435" i="4"/>
  <c r="BL435" i="4"/>
  <c r="BG435" i="4"/>
  <c r="AW431" i="4"/>
  <c r="AC431" i="4"/>
  <c r="BL431" i="4"/>
  <c r="AL430" i="4"/>
  <c r="AZ430" i="4"/>
  <c r="BN430" i="4"/>
  <c r="BI430" i="4"/>
  <c r="W429" i="4"/>
  <c r="BO429" i="4"/>
  <c r="BJ429" i="4"/>
  <c r="AP429" i="4"/>
  <c r="AK429" i="4"/>
  <c r="BJ428" i="4"/>
  <c r="BE428" i="4"/>
  <c r="AU428" i="4"/>
  <c r="V428" i="4"/>
  <c r="BF427" i="4"/>
  <c r="AQ427" i="4"/>
  <c r="AU427" i="4"/>
  <c r="AY427" i="4"/>
  <c r="AL426" i="4"/>
  <c r="AK426" i="4"/>
  <c r="AY426" i="4"/>
  <c r="BA425" i="4"/>
  <c r="AF425" i="4"/>
  <c r="BI425" i="4"/>
  <c r="AL424" i="4"/>
  <c r="AB424" i="4"/>
  <c r="AY424" i="4"/>
  <c r="BA423" i="4"/>
  <c r="BM423" i="4"/>
  <c r="AO422" i="4"/>
  <c r="BB422" i="4"/>
  <c r="AM422" i="4"/>
  <c r="AJ421" i="4"/>
  <c r="U421" i="4"/>
  <c r="AX421" i="4"/>
  <c r="BL421" i="4"/>
  <c r="AW421" i="4"/>
  <c r="U420" i="4"/>
  <c r="AM420" i="4"/>
  <c r="X420" i="4"/>
  <c r="AE419" i="4"/>
  <c r="BC419" i="4"/>
  <c r="AN419" i="4"/>
  <c r="BB419" i="4"/>
  <c r="AJ418" i="4"/>
  <c r="Y418" i="4"/>
  <c r="T418" i="4"/>
  <c r="BG418" i="4"/>
  <c r="S418" i="4"/>
  <c r="AI417" i="4"/>
  <c r="AC417" i="4"/>
  <c r="AO416" i="4"/>
  <c r="T416" i="4"/>
  <c r="AC416" i="4"/>
  <c r="BC415" i="4"/>
  <c r="AI415" i="4"/>
  <c r="AH415" i="4"/>
  <c r="AN414" i="4"/>
  <c r="BG414" i="4"/>
  <c r="AM414" i="4"/>
  <c r="AO413" i="4"/>
  <c r="AX413" i="4"/>
  <c r="AN413" i="4"/>
  <c r="AC413" i="4"/>
  <c r="X413" i="4"/>
  <c r="U412" i="4"/>
  <c r="T412" i="4"/>
  <c r="AR412" i="4"/>
  <c r="AM412" i="4"/>
  <c r="AE410" i="4"/>
  <c r="AE411" i="4"/>
  <c r="Z411" i="4"/>
  <c r="Z410" i="4"/>
  <c r="BH411" i="4"/>
  <c r="AI410" i="4"/>
  <c r="AI411" i="4"/>
  <c r="Y410" i="4"/>
  <c r="Y411" i="4"/>
  <c r="BL411" i="4"/>
  <c r="BL410" i="4"/>
  <c r="AM411" i="4"/>
  <c r="AH411" i="4"/>
  <c r="AF434" i="4"/>
  <c r="BM434" i="4"/>
  <c r="Z450" i="4"/>
  <c r="AW450" i="4"/>
  <c r="U453" i="4"/>
  <c r="AW453" i="4"/>
  <c r="AJ457" i="4"/>
  <c r="W457" i="4"/>
  <c r="S434" i="4"/>
  <c r="BF434" i="4"/>
  <c r="AU450" i="4"/>
  <c r="BM453" i="4"/>
  <c r="AP457" i="4"/>
  <c r="BN457" i="4"/>
  <c r="CA233" i="4"/>
  <c r="CF233" i="4"/>
  <c r="CF232" i="4" s="1"/>
  <c r="CF231" i="4" s="1"/>
  <c r="CF230" i="4" s="1"/>
  <c r="CF229" i="4" s="1"/>
  <c r="CF228" i="4" s="1"/>
  <c r="CF227" i="4" s="1"/>
  <c r="CF226" i="4" s="1"/>
  <c r="CF225" i="4" s="1"/>
  <c r="CF224" i="4" s="1"/>
  <c r="CF223" i="4" s="1"/>
  <c r="CF222" i="4" s="1"/>
  <c r="CF221" i="4" s="1"/>
  <c r="CF220" i="4" s="1"/>
  <c r="CF219" i="4" s="1"/>
  <c r="CF218" i="4" s="1"/>
  <c r="CF217" i="4" s="1"/>
  <c r="CF216" i="4" s="1"/>
  <c r="CF215" i="4" s="1"/>
  <c r="CF214" i="4" s="1"/>
  <c r="CF213" i="4" s="1"/>
  <c r="CF212" i="4" s="1"/>
  <c r="BW233" i="4"/>
  <c r="DL232" i="4"/>
  <c r="DL231" i="4" s="1"/>
  <c r="DL230" i="4" s="1"/>
  <c r="DL229" i="4" s="1"/>
  <c r="DL228" i="4" s="1"/>
  <c r="DL227" i="4" s="1"/>
  <c r="DL226" i="4" s="1"/>
  <c r="DL225" i="4" s="1"/>
  <c r="DL224" i="4" s="1"/>
  <c r="CK232" i="4"/>
  <c r="BY232" i="4"/>
  <c r="BY231" i="4" s="1"/>
  <c r="DJ231" i="4"/>
  <c r="CR231" i="4"/>
  <c r="CR230" i="4" s="1"/>
  <c r="CR229" i="4" s="1"/>
  <c r="CR228" i="4" s="1"/>
  <c r="CR227" i="4" s="1"/>
  <c r="CR226" i="4" s="1"/>
  <c r="CR225" i="4" s="1"/>
  <c r="CR224" i="4" s="1"/>
  <c r="CR223" i="4" s="1"/>
  <c r="CC233" i="4"/>
  <c r="CS232" i="4"/>
  <c r="CS231" i="4" s="1"/>
  <c r="CS230" i="4" s="1"/>
  <c r="CQ232" i="4"/>
  <c r="CJ232" i="4"/>
  <c r="BU231" i="4"/>
  <c r="CE231" i="4"/>
  <c r="CE230" i="4" s="1"/>
  <c r="CE229" i="4" s="1"/>
  <c r="CJ231" i="4"/>
  <c r="CY231" i="4"/>
  <c r="CY230" i="4" s="1"/>
  <c r="CY229" i="4" s="1"/>
  <c r="CY228" i="4" s="1"/>
  <c r="CY227" i="4" s="1"/>
  <c r="DC231" i="4"/>
  <c r="CH230" i="4"/>
  <c r="CH229" i="4" s="1"/>
  <c r="CH228" i="4" s="1"/>
  <c r="CH227" i="4" s="1"/>
  <c r="BS230" i="4"/>
  <c r="CW230" i="4"/>
  <c r="CW229" i="4" s="1"/>
  <c r="CW228" i="4" s="1"/>
  <c r="CW227" i="4" s="1"/>
  <c r="CW226" i="4" s="1"/>
  <c r="DK230" i="4"/>
  <c r="CL230" i="4"/>
  <c r="CL229" i="4" s="1"/>
  <c r="CL228" i="4" s="1"/>
  <c r="CL227" i="4" s="1"/>
  <c r="CL226" i="4" s="1"/>
  <c r="CL225" i="4" s="1"/>
  <c r="CL224" i="4" s="1"/>
  <c r="CL223" i="4" s="1"/>
  <c r="CL222" i="4" s="1"/>
  <c r="CL221" i="4" s="1"/>
  <c r="CL220" i="4" s="1"/>
  <c r="CL219" i="4" s="1"/>
  <c r="CL218" i="4" s="1"/>
  <c r="CL217" i="4" s="1"/>
  <c r="CL216" i="4" s="1"/>
  <c r="CL215" i="4" s="1"/>
  <c r="CL214" i="4" s="1"/>
  <c r="CJ229" i="4"/>
  <c r="DC229" i="4"/>
  <c r="CS229" i="4"/>
  <c r="CZ229" i="4"/>
  <c r="CZ228" i="4" s="1"/>
  <c r="CZ227" i="4" s="1"/>
  <c r="CZ226" i="4" s="1"/>
  <c r="CZ225" i="4" s="1"/>
  <c r="CZ224" i="4" s="1"/>
  <c r="CZ223" i="4" s="1"/>
  <c r="CZ222" i="4" s="1"/>
  <c r="CZ221" i="4" s="1"/>
  <c r="CZ220" i="4" s="1"/>
  <c r="CZ219" i="4" s="1"/>
  <c r="CZ218" i="4" s="1"/>
  <c r="CZ217" i="4" s="1"/>
  <c r="CZ216" i="4" s="1"/>
  <c r="CZ215" i="4" s="1"/>
  <c r="CD229" i="4"/>
  <c r="CU228" i="4"/>
  <c r="CP228" i="4"/>
  <c r="CS228" i="4"/>
  <c r="CD228" i="4"/>
  <c r="CE228" i="4"/>
  <c r="CC227" i="4"/>
  <c r="BU227" i="4"/>
  <c r="CV227" i="4"/>
  <c r="CK227" i="4"/>
  <c r="CY226" i="4"/>
  <c r="CP226" i="4"/>
  <c r="CK226" i="4"/>
  <c r="BV226" i="4"/>
  <c r="BY226" i="4"/>
  <c r="DH225" i="4"/>
  <c r="DB225" i="4"/>
  <c r="DM225" i="4"/>
  <c r="BU225" i="4"/>
  <c r="CW225" i="4"/>
  <c r="CW224" i="4"/>
  <c r="DF224" i="4"/>
  <c r="DA224" i="4"/>
  <c r="DL223" i="4"/>
  <c r="DF223" i="4"/>
  <c r="CV223" i="4"/>
  <c r="BS222" i="4"/>
  <c r="CG222" i="4"/>
  <c r="DJ222" i="4"/>
  <c r="CH221" i="4"/>
  <c r="CC221" i="4"/>
  <c r="BT221" i="4"/>
  <c r="DL221" i="4"/>
  <c r="DA221" i="4"/>
  <c r="DD220" i="4"/>
  <c r="DF220" i="4"/>
  <c r="DA220" i="4"/>
  <c r="DJ220" i="4"/>
  <c r="DG220" i="4"/>
  <c r="CO219" i="4"/>
  <c r="CK219" i="4"/>
  <c r="BZ219" i="4"/>
  <c r="DM219" i="4"/>
  <c r="CM218" i="4"/>
  <c r="CH218" i="4"/>
  <c r="DE218" i="4"/>
  <c r="BX217" i="4"/>
  <c r="DB217" i="4"/>
  <c r="CW217" i="4"/>
  <c r="DI216" i="4"/>
  <c r="BV216" i="4"/>
  <c r="BX215" i="4"/>
  <c r="DL215" i="4"/>
  <c r="DB215" i="4"/>
  <c r="CB215" i="4"/>
  <c r="CQ214" i="4"/>
  <c r="CI213" i="4"/>
  <c r="CD213" i="4"/>
  <c r="CD212" i="4" s="1"/>
  <c r="CD211" i="4" s="1"/>
  <c r="CD210" i="4" s="1"/>
  <c r="CD209" i="4" s="1"/>
  <c r="CD208" i="4" s="1"/>
  <c r="CD207" i="4" s="1"/>
  <c r="CM212" i="4"/>
  <c r="BX212" i="4"/>
  <c r="BX211" i="4" s="1"/>
  <c r="DF212" i="4"/>
  <c r="CS212" i="4"/>
  <c r="CS211" i="4" s="1"/>
  <c r="CS210" i="4" s="1"/>
  <c r="CS209" i="4" s="1"/>
  <c r="CS208" i="4" s="1"/>
  <c r="CS207" i="4" s="1"/>
  <c r="CS206" i="4" s="1"/>
  <c r="CS205" i="4" s="1"/>
  <c r="CS204" i="4" s="1"/>
  <c r="CW212" i="4"/>
  <c r="DL211" i="4"/>
  <c r="CO211" i="4"/>
  <c r="CO210" i="4" s="1"/>
  <c r="CO209" i="4" s="1"/>
  <c r="CU208" i="4"/>
  <c r="CU207" i="4" s="1"/>
  <c r="CP208" i="4"/>
  <c r="CF208" i="4"/>
  <c r="CF207" i="4" s="1"/>
  <c r="CF206" i="4" s="1"/>
  <c r="CF205" i="4" s="1"/>
  <c r="CF204" i="4" s="1"/>
  <c r="CN208" i="4"/>
  <c r="DB207" i="4"/>
  <c r="DB206" i="4" s="1"/>
  <c r="DB205" i="4" s="1"/>
  <c r="DB204" i="4" s="1"/>
  <c r="DB203" i="4" s="1"/>
  <c r="DB202" i="4" s="1"/>
  <c r="DB201" i="4" s="1"/>
  <c r="DB200" i="4" s="1"/>
  <c r="DB199" i="4" s="1"/>
  <c r="DB198" i="4" s="1"/>
  <c r="DB197" i="4" s="1"/>
  <c r="DB196" i="4" s="1"/>
  <c r="DB195" i="4" s="1"/>
  <c r="DB194" i="4" s="1"/>
  <c r="DB193" i="4" s="1"/>
  <c r="DB192" i="4" s="1"/>
  <c r="DB191" i="4" s="1"/>
  <c r="DB190" i="4" s="1"/>
  <c r="DB189" i="4" s="1"/>
  <c r="DB188" i="4" s="1"/>
  <c r="DB187" i="4" s="1"/>
  <c r="DB186" i="4" s="1"/>
  <c r="DB185" i="4" s="1"/>
  <c r="DB184" i="4" s="1"/>
  <c r="DB183" i="4" s="1"/>
  <c r="DB182" i="4" s="1"/>
  <c r="DB181" i="4" s="1"/>
  <c r="DB180" i="4" s="1"/>
  <c r="DB179" i="4" s="1"/>
  <c r="DB178" i="4" s="1"/>
  <c r="DB177" i="4" s="1"/>
  <c r="DB176" i="4" s="1"/>
  <c r="CW207" i="4"/>
  <c r="CW206" i="4" s="1"/>
  <c r="CW205" i="4" s="1"/>
  <c r="DE207" i="4"/>
  <c r="DE206" i="4" s="1"/>
  <c r="DE205" i="4" s="1"/>
  <c r="DE204" i="4" s="1"/>
  <c r="DE203" i="4" s="1"/>
  <c r="DK207" i="4"/>
  <c r="CV207" i="4"/>
  <c r="CV206" i="4" s="1"/>
  <c r="CV205" i="4" s="1"/>
  <c r="CV204" i="4" s="1"/>
  <c r="CV203" i="4" s="1"/>
  <c r="CQ207" i="4"/>
  <c r="CQ206" i="4" s="1"/>
  <c r="CQ205" i="4" s="1"/>
  <c r="CC204" i="4"/>
  <c r="CC203" i="4" s="1"/>
  <c r="CC202" i="4" s="1"/>
  <c r="CC201" i="4" s="1"/>
  <c r="CC200" i="4" s="1"/>
  <c r="CC199" i="4" s="1"/>
  <c r="CC198" i="4" s="1"/>
  <c r="CC197" i="4" s="1"/>
  <c r="BX204" i="4"/>
  <c r="BS204" i="4"/>
  <c r="BS203" i="4" s="1"/>
  <c r="BS202" i="4" s="1"/>
  <c r="CW204" i="4"/>
  <c r="CW203" i="4" s="1"/>
  <c r="CW202" i="4" s="1"/>
  <c r="CB204" i="4"/>
  <c r="CB203" i="4" s="1"/>
  <c r="DK204" i="4"/>
  <c r="DK203" i="4" s="1"/>
  <c r="BX201" i="4"/>
  <c r="BX200" i="4" s="1"/>
  <c r="BS201" i="4"/>
  <c r="DE201" i="4"/>
  <c r="DE200" i="4" s="1"/>
  <c r="DE199" i="4" s="1"/>
  <c r="CQ201" i="4"/>
  <c r="CH200" i="4"/>
  <c r="CP200" i="4"/>
  <c r="CR200" i="4"/>
  <c r="CR199" i="4" s="1"/>
  <c r="BX199" i="4"/>
  <c r="CL199" i="4"/>
  <c r="CL198" i="4" s="1"/>
  <c r="CL197" i="4" s="1"/>
  <c r="CL196" i="4" s="1"/>
  <c r="BV199" i="4"/>
  <c r="DL198" i="4"/>
  <c r="DL197" i="4" s="1"/>
  <c r="DL196" i="4" s="1"/>
  <c r="DE198" i="4"/>
  <c r="CM197" i="4"/>
  <c r="CW197" i="4"/>
  <c r="BW197" i="4"/>
  <c r="DI196" i="4"/>
  <c r="CZ196" i="4"/>
  <c r="CZ195" i="4" s="1"/>
  <c r="CZ194" i="4" s="1"/>
  <c r="DC196" i="4"/>
  <c r="BZ196" i="4"/>
  <c r="CQ195" i="4"/>
  <c r="CL195" i="4"/>
  <c r="CF195" i="4"/>
  <c r="BX194" i="4"/>
  <c r="BX193" i="4" s="1"/>
  <c r="BX192" i="4" s="1"/>
  <c r="BX191" i="4" s="1"/>
  <c r="BX190" i="4" s="1"/>
  <c r="CL194" i="4"/>
  <c r="CH193" i="4"/>
  <c r="DG193" i="4"/>
  <c r="BW193" i="4"/>
  <c r="BW192" i="4" s="1"/>
  <c r="BW191" i="4" s="1"/>
  <c r="BW190" i="4" s="1"/>
  <c r="BW189" i="4" s="1"/>
  <c r="BW188" i="4" s="1"/>
  <c r="BW187" i="4" s="1"/>
  <c r="BW186" i="4" s="1"/>
  <c r="BW185" i="4" s="1"/>
  <c r="BW184" i="4" s="1"/>
  <c r="BW183" i="4" s="1"/>
  <c r="BW182" i="4" s="1"/>
  <c r="BW181" i="4" s="1"/>
  <c r="BW180" i="4" s="1"/>
  <c r="BW179" i="4" s="1"/>
  <c r="BW178" i="4" s="1"/>
  <c r="BW177" i="4" s="1"/>
  <c r="DJ193" i="4"/>
  <c r="CH192" i="4"/>
  <c r="CH191" i="4" s="1"/>
  <c r="CH190" i="4" s="1"/>
  <c r="CH189" i="4" s="1"/>
  <c r="CQ192" i="4"/>
  <c r="DK191" i="4"/>
  <c r="DK190" i="4" s="1"/>
  <c r="DK189" i="4" s="1"/>
  <c r="DK188" i="4" s="1"/>
  <c r="DA191" i="4"/>
  <c r="CQ191" i="4"/>
  <c r="CQ190" i="4" s="1"/>
  <c r="CQ189" i="4" s="1"/>
  <c r="CQ188" i="4" s="1"/>
  <c r="CQ187" i="4" s="1"/>
  <c r="CQ186" i="4" s="1"/>
  <c r="CQ185" i="4" s="1"/>
  <c r="CQ184" i="4" s="1"/>
  <c r="CQ183" i="4" s="1"/>
  <c r="CQ182" i="4" s="1"/>
  <c r="CQ181" i="4" s="1"/>
  <c r="CQ180" i="4" s="1"/>
  <c r="BS190" i="4"/>
  <c r="DL190" i="4"/>
  <c r="DL189" i="4" s="1"/>
  <c r="CB190" i="4"/>
  <c r="BX189" i="4"/>
  <c r="BX188" i="4" s="1"/>
  <c r="BX187" i="4" s="1"/>
  <c r="BX186" i="4" s="1"/>
  <c r="BX185" i="4" s="1"/>
  <c r="BX184" i="4" s="1"/>
  <c r="BX183" i="4" s="1"/>
  <c r="BX182" i="4" s="1"/>
  <c r="CB189" i="4"/>
  <c r="DE189" i="4"/>
  <c r="CA189" i="4"/>
  <c r="CH188" i="4"/>
  <c r="CH187" i="4" s="1"/>
  <c r="CH186" i="4" s="1"/>
  <c r="CH185" i="4" s="1"/>
  <c r="CH184" i="4" s="1"/>
  <c r="CH183" i="4" s="1"/>
  <c r="CH182" i="4" s="1"/>
  <c r="CH181" i="4" s="1"/>
  <c r="CH180" i="4" s="1"/>
  <c r="CH179" i="4" s="1"/>
  <c r="BS188" i="4"/>
  <c r="BS187" i="4" s="1"/>
  <c r="BS186" i="4" s="1"/>
  <c r="DL188" i="4"/>
  <c r="DL187" i="4" s="1"/>
  <c r="DL186" i="4" s="1"/>
  <c r="DL185" i="4" s="1"/>
  <c r="DL184" i="4" s="1"/>
  <c r="DJ188" i="4"/>
  <c r="DJ187" i="4" s="1"/>
  <c r="DE188" i="4"/>
  <c r="DE187" i="4" s="1"/>
  <c r="DE186" i="4" s="1"/>
  <c r="DD185" i="4"/>
  <c r="CZ185" i="4"/>
  <c r="CZ184" i="4" s="1"/>
  <c r="CZ183" i="4" s="1"/>
  <c r="CU185" i="4"/>
  <c r="DH185" i="4"/>
  <c r="DC185" i="4"/>
  <c r="CX185" i="4"/>
  <c r="CN185" i="4"/>
  <c r="CI185" i="4"/>
  <c r="BY185" i="4"/>
  <c r="BU185" i="4"/>
  <c r="CU184" i="4"/>
  <c r="CA184" i="4"/>
  <c r="DJ184" i="4"/>
  <c r="CJ183" i="4"/>
  <c r="CJ182" i="4" s="1"/>
  <c r="CJ181" i="4" s="1"/>
  <c r="CJ180" i="4" s="1"/>
  <c r="CX183" i="4"/>
  <c r="DL183" i="4"/>
  <c r="DL182" i="4" s="1"/>
  <c r="DL181" i="4" s="1"/>
  <c r="DL180" i="4" s="1"/>
  <c r="DL179" i="4" s="1"/>
  <c r="DL178" i="4" s="1"/>
  <c r="DL177" i="4" s="1"/>
  <c r="DL176" i="4" s="1"/>
  <c r="DL175" i="4" s="1"/>
  <c r="DL174" i="4" s="1"/>
  <c r="DL173" i="4" s="1"/>
  <c r="DL172" i="4" s="1"/>
  <c r="DL171" i="4" s="1"/>
  <c r="DG183" i="4"/>
  <c r="BU182" i="4"/>
  <c r="BU181" i="4" s="1"/>
  <c r="BU180" i="4" s="1"/>
  <c r="BU179" i="4" s="1"/>
  <c r="BU178" i="4" s="1"/>
  <c r="BU177" i="4" s="1"/>
  <c r="BU176" i="4" s="1"/>
  <c r="BU175" i="4" s="1"/>
  <c r="BU174" i="4" s="1"/>
  <c r="DM182" i="4"/>
  <c r="DH182" i="4"/>
  <c r="CN182" i="4"/>
  <c r="CI182" i="4"/>
  <c r="CI181" i="4" s="1"/>
  <c r="CI180" i="4" s="1"/>
  <c r="DH181" i="4"/>
  <c r="DC181" i="4"/>
  <c r="DC180" i="4" s="1"/>
  <c r="DC179" i="4" s="1"/>
  <c r="DC178" i="4" s="1"/>
  <c r="DC177" i="4" s="1"/>
  <c r="DC176" i="4" s="1"/>
  <c r="DC175" i="4" s="1"/>
  <c r="DC174" i="4" s="1"/>
  <c r="DC173" i="4" s="1"/>
  <c r="DC172" i="4" s="1"/>
  <c r="DC171" i="4" s="1"/>
  <c r="DC170" i="4" s="1"/>
  <c r="DC169" i="4" s="1"/>
  <c r="DC168" i="4" s="1"/>
  <c r="DC167" i="4" s="1"/>
  <c r="DC166" i="4" s="1"/>
  <c r="CS181" i="4"/>
  <c r="BT181" i="4"/>
  <c r="BT180" i="4" s="1"/>
  <c r="BT179" i="4" s="1"/>
  <c r="BT178" i="4" s="1"/>
  <c r="BT177" i="4" s="1"/>
  <c r="BT176" i="4" s="1"/>
  <c r="BT175" i="4" s="1"/>
  <c r="BT174" i="4" s="1"/>
  <c r="BT173" i="4" s="1"/>
  <c r="BT172" i="4" s="1"/>
  <c r="DD180" i="4"/>
  <c r="CO180" i="4"/>
  <c r="CS180" i="4"/>
  <c r="CW180" i="4"/>
  <c r="CJ179" i="4"/>
  <c r="CI179" i="4"/>
  <c r="CI178" i="4" s="1"/>
  <c r="CI177" i="4" s="1"/>
  <c r="CI176" i="4" s="1"/>
  <c r="CI175" i="4" s="1"/>
  <c r="CI174" i="4" s="1"/>
  <c r="CI173" i="4" s="1"/>
  <c r="CI172" i="4" s="1"/>
  <c r="CI171" i="4" s="1"/>
  <c r="CI170" i="4" s="1"/>
  <c r="CI169" i="4" s="1"/>
  <c r="CW179" i="4"/>
  <c r="CY178" i="4"/>
  <c r="CY177" i="4" s="1"/>
  <c r="CD178" i="4"/>
  <c r="DG178" i="4"/>
  <c r="DG177" i="4" s="1"/>
  <c r="DG176" i="4" s="1"/>
  <c r="DG175" i="4" s="1"/>
  <c r="DG174" i="4" s="1"/>
  <c r="DG173" i="4" s="1"/>
  <c r="DG172" i="4" s="1"/>
  <c r="DG171" i="4" s="1"/>
  <c r="CJ177" i="4"/>
  <c r="BZ177" i="4"/>
  <c r="BZ176" i="4" s="1"/>
  <c r="BZ175" i="4" s="1"/>
  <c r="BZ174" i="4" s="1"/>
  <c r="BZ173" i="4" s="1"/>
  <c r="BZ172" i="4" s="1"/>
  <c r="BZ171" i="4" s="1"/>
  <c r="BZ170" i="4" s="1"/>
  <c r="BZ169" i="4" s="1"/>
  <c r="BZ168" i="4" s="1"/>
  <c r="BZ167" i="4" s="1"/>
  <c r="CW177" i="4"/>
  <c r="CY176" i="4"/>
  <c r="CG176" i="4"/>
  <c r="DK176" i="4"/>
  <c r="DK175" i="4" s="1"/>
  <c r="DK174" i="4" s="1"/>
  <c r="DK173" i="4" s="1"/>
  <c r="DK172" i="4" s="1"/>
  <c r="DK171" i="4" s="1"/>
  <c r="DK170" i="4" s="1"/>
  <c r="DK169" i="4" s="1"/>
  <c r="DK168" i="4" s="1"/>
  <c r="DK167" i="4" s="1"/>
  <c r="DK166" i="4" s="1"/>
  <c r="DK165" i="4" s="1"/>
  <c r="DK164" i="4" s="1"/>
  <c r="DK163" i="4" s="1"/>
  <c r="DK162" i="4" s="1"/>
  <c r="DK161" i="4" s="1"/>
  <c r="DK160" i="4" s="1"/>
  <c r="DK159" i="4" s="1"/>
  <c r="CM175" i="4"/>
  <c r="DE175" i="4"/>
  <c r="DE174" i="4" s="1"/>
  <c r="DE173" i="4" s="1"/>
  <c r="DE172" i="4" s="1"/>
  <c r="CZ175" i="4"/>
  <c r="CK175" i="4"/>
  <c r="CK174" i="4" s="1"/>
  <c r="CH174" i="4"/>
  <c r="BS174" i="4"/>
  <c r="CV174" i="4"/>
  <c r="DJ174" i="4"/>
  <c r="DJ173" i="4" s="1"/>
  <c r="DJ172" i="4" s="1"/>
  <c r="DJ171" i="4" s="1"/>
  <c r="DJ170" i="4" s="1"/>
  <c r="DJ169" i="4" s="1"/>
  <c r="DJ168" i="4" s="1"/>
  <c r="DJ167" i="4" s="1"/>
  <c r="DJ166" i="4" s="1"/>
  <c r="DJ165" i="4" s="1"/>
  <c r="DJ164" i="4" s="1"/>
  <c r="CU174" i="4"/>
  <c r="BS173" i="4"/>
  <c r="BS172" i="4" s="1"/>
  <c r="BS171" i="4" s="1"/>
  <c r="BS170" i="4" s="1"/>
  <c r="BS169" i="4" s="1"/>
  <c r="BS168" i="4" s="1"/>
  <c r="BS167" i="4" s="1"/>
  <c r="BS166" i="4" s="1"/>
  <c r="CK173" i="4"/>
  <c r="BV173" i="4"/>
  <c r="BV172" i="4" s="1"/>
  <c r="BV171" i="4" s="1"/>
  <c r="BV170" i="4" s="1"/>
  <c r="BV169" i="4" s="1"/>
  <c r="BV168" i="4" s="1"/>
  <c r="BV167" i="4" s="1"/>
  <c r="CC172" i="4"/>
  <c r="DA172" i="4"/>
  <c r="DA171" i="4" s="1"/>
  <c r="DA170" i="4" s="1"/>
  <c r="DA169" i="4" s="1"/>
  <c r="CL172" i="4"/>
  <c r="CZ172" i="4"/>
  <c r="CZ171" i="4" s="1"/>
  <c r="CZ170" i="4" s="1"/>
  <c r="CZ169" i="4" s="1"/>
  <c r="CZ168" i="4" s="1"/>
  <c r="CZ167" i="4" s="1"/>
  <c r="CZ166" i="4" s="1"/>
  <c r="CZ165" i="4" s="1"/>
  <c r="CZ164" i="4" s="1"/>
  <c r="CZ163" i="4" s="1"/>
  <c r="CZ162" i="4" s="1"/>
  <c r="CZ161" i="4" s="1"/>
  <c r="CZ160" i="4" s="1"/>
  <c r="CZ159" i="4" s="1"/>
  <c r="CZ158" i="4" s="1"/>
  <c r="CZ157" i="4" s="1"/>
  <c r="CZ156" i="4" s="1"/>
  <c r="CZ155" i="4" s="1"/>
  <c r="CZ154" i="4" s="1"/>
  <c r="CZ153" i="4" s="1"/>
  <c r="CZ152" i="4" s="1"/>
  <c r="CH171" i="4"/>
  <c r="BW171" i="4"/>
  <c r="BW170" i="4" s="1"/>
  <c r="BW169" i="4" s="1"/>
  <c r="BW168" i="4" s="1"/>
  <c r="BW167" i="4" s="1"/>
  <c r="BW166" i="4" s="1"/>
  <c r="BW165" i="4" s="1"/>
  <c r="DE171" i="4"/>
  <c r="CG170" i="4"/>
  <c r="CG169" i="4" s="1"/>
  <c r="CA170" i="4"/>
  <c r="CM169" i="4"/>
  <c r="CA169" i="4"/>
  <c r="DA168" i="4"/>
  <c r="CG168" i="4"/>
  <c r="CF168" i="4"/>
  <c r="CL167" i="4"/>
  <c r="DE167" i="4"/>
  <c r="CK167" i="4"/>
  <c r="CM166" i="4"/>
  <c r="CM165" i="4" s="1"/>
  <c r="CM164" i="4" s="1"/>
  <c r="CM163" i="4" s="1"/>
  <c r="CM162" i="4" s="1"/>
  <c r="CV166" i="4"/>
  <c r="CL166" i="4"/>
  <c r="CA166" i="4"/>
  <c r="BV166" i="4"/>
  <c r="BV165" i="4" s="1"/>
  <c r="BV164" i="4" s="1"/>
  <c r="BV163" i="4" s="1"/>
  <c r="BV162" i="4" s="1"/>
  <c r="BV161" i="4" s="1"/>
  <c r="BV160" i="4" s="1"/>
  <c r="BV159" i="4" s="1"/>
  <c r="BV158" i="4" s="1"/>
  <c r="BS165" i="4"/>
  <c r="CP165" i="4"/>
  <c r="CP164" i="4" s="1"/>
  <c r="CP163" i="4" s="1"/>
  <c r="CP162" i="4" s="1"/>
  <c r="CP161" i="4" s="1"/>
  <c r="CP160" i="4" s="1"/>
  <c r="CP159" i="4" s="1"/>
  <c r="CP158" i="4" s="1"/>
  <c r="CP157" i="4" s="1"/>
  <c r="CP156" i="4" s="1"/>
  <c r="CP155" i="4" s="1"/>
  <c r="CP154" i="4" s="1"/>
  <c r="CP153" i="4" s="1"/>
  <c r="CP152" i="4" s="1"/>
  <c r="CP151" i="4" s="1"/>
  <c r="CP150" i="4" s="1"/>
  <c r="CP149" i="4" s="1"/>
  <c r="CP148" i="4" s="1"/>
  <c r="CP147" i="4" s="1"/>
  <c r="CP146" i="4" s="1"/>
  <c r="CK165" i="4"/>
  <c r="CC164" i="4"/>
  <c r="DF164" i="4"/>
  <c r="BW164" i="4"/>
  <c r="CK164" i="4"/>
  <c r="CF164" i="4"/>
  <c r="CF163" i="4" s="1"/>
  <c r="CF162" i="4" s="1"/>
  <c r="BY208" i="4"/>
  <c r="CE208" i="4"/>
  <c r="CE207" i="4" s="1"/>
  <c r="CE206" i="4" s="1"/>
  <c r="CE205" i="4" s="1"/>
  <c r="CE204" i="4" s="1"/>
  <c r="CE203" i="4" s="1"/>
  <c r="CE202" i="4" s="1"/>
  <c r="BU208" i="4"/>
  <c r="BU207" i="4" s="1"/>
  <c r="BU206" i="4" s="1"/>
  <c r="CG191" i="4"/>
  <c r="CS202" i="4"/>
  <c r="CS201" i="4" s="1"/>
  <c r="CS200" i="4" s="1"/>
  <c r="CS199" i="4" s="1"/>
  <c r="CS198" i="4" s="1"/>
  <c r="CS197" i="4" s="1"/>
  <c r="CS196" i="4" s="1"/>
  <c r="CI206" i="4"/>
  <c r="CI205" i="4" s="1"/>
  <c r="DB233" i="4"/>
  <c r="DE233" i="4"/>
  <c r="DE232" i="4" s="1"/>
  <c r="DE231" i="4" s="1"/>
  <c r="DE230" i="4" s="1"/>
  <c r="DJ233" i="4"/>
  <c r="CP232" i="4"/>
  <c r="CP231" i="4" s="1"/>
  <c r="CP230" i="4" s="1"/>
  <c r="CP229" i="4" s="1"/>
  <c r="BY230" i="4"/>
  <c r="DM230" i="4"/>
  <c r="DM229" i="4" s="1"/>
  <c r="DM228" i="4" s="1"/>
  <c r="DM227" i="4" s="1"/>
  <c r="DM226" i="4" s="1"/>
  <c r="DB229" i="4"/>
  <c r="DE229" i="4"/>
  <c r="DE228" i="4" s="1"/>
  <c r="DE227" i="4" s="1"/>
  <c r="DE226" i="4" s="1"/>
  <c r="DE225" i="4" s="1"/>
  <c r="DE224" i="4" s="1"/>
  <c r="DE223" i="4" s="1"/>
  <c r="DE222" i="4" s="1"/>
  <c r="DE221" i="4" s="1"/>
  <c r="DE220" i="4" s="1"/>
  <c r="DE219" i="4" s="1"/>
  <c r="BX228" i="4"/>
  <c r="CT227" i="4"/>
  <c r="CT226" i="4" s="1"/>
  <c r="CT225" i="4" s="1"/>
  <c r="CT224" i="4" s="1"/>
  <c r="CB227" i="4"/>
  <c r="BW227" i="4"/>
  <c r="CH226" i="4"/>
  <c r="CN225" i="4"/>
  <c r="DF225" i="4"/>
  <c r="CU224" i="4"/>
  <c r="CU223" i="4" s="1"/>
  <c r="CU222" i="4" s="1"/>
  <c r="CU221" i="4" s="1"/>
  <c r="CU220" i="4" s="1"/>
  <c r="CU219" i="4" s="1"/>
  <c r="CU218" i="4" s="1"/>
  <c r="CU217" i="4" s="1"/>
  <c r="CU216" i="4" s="1"/>
  <c r="CU215" i="4" s="1"/>
  <c r="CX224" i="4"/>
  <c r="CY224" i="4"/>
  <c r="CY223" i="4" s="1"/>
  <c r="CY222" i="4" s="1"/>
  <c r="CY221" i="4" s="1"/>
  <c r="CY220" i="4" s="1"/>
  <c r="CY219" i="4" s="1"/>
  <c r="CY218" i="4" s="1"/>
  <c r="CY217" i="4" s="1"/>
  <c r="CY216" i="4" s="1"/>
  <c r="CY215" i="4" s="1"/>
  <c r="CY214" i="4" s="1"/>
  <c r="CY213" i="4" s="1"/>
  <c r="CY212" i="4" s="1"/>
  <c r="CY211" i="4" s="1"/>
  <c r="CY210" i="4" s="1"/>
  <c r="CY209" i="4" s="1"/>
  <c r="CY208" i="4" s="1"/>
  <c r="BV224" i="4"/>
  <c r="CT223" i="4"/>
  <c r="CT222" i="4" s="1"/>
  <c r="CT221" i="4" s="1"/>
  <c r="CT220" i="4" s="1"/>
  <c r="CT219" i="4" s="1"/>
  <c r="CT218" i="4" s="1"/>
  <c r="CT217" i="4" s="1"/>
  <c r="CT216" i="4" s="1"/>
  <c r="CT215" i="4" s="1"/>
  <c r="CT214" i="4" s="1"/>
  <c r="CT213" i="4" s="1"/>
  <c r="CT212" i="4" s="1"/>
  <c r="CT211" i="4" s="1"/>
  <c r="CT210" i="4" s="1"/>
  <c r="CT209" i="4" s="1"/>
  <c r="CT208" i="4" s="1"/>
  <c r="CT207" i="4" s="1"/>
  <c r="CT206" i="4" s="1"/>
  <c r="CI223" i="4"/>
  <c r="BZ223" i="4"/>
  <c r="BZ222" i="4" s="1"/>
  <c r="BZ221" i="4" s="1"/>
  <c r="BZ220" i="4" s="1"/>
  <c r="CO222" i="4"/>
  <c r="CR222" i="4"/>
  <c r="CR221" i="4" s="1"/>
  <c r="CR220" i="4" s="1"/>
  <c r="CR219" i="4" s="1"/>
  <c r="CX222" i="4"/>
  <c r="CQ222" i="4"/>
  <c r="CQ221" i="4" s="1"/>
  <c r="CQ220" i="4" s="1"/>
  <c r="CQ219" i="4" s="1"/>
  <c r="CQ218" i="4" s="1"/>
  <c r="CQ217" i="4" s="1"/>
  <c r="CQ216" i="4" s="1"/>
  <c r="CQ215" i="4" s="1"/>
  <c r="CX221" i="4"/>
  <c r="CN221" i="4"/>
  <c r="CN220" i="4" s="1"/>
  <c r="CN219" i="4" s="1"/>
  <c r="CN218" i="4" s="1"/>
  <c r="CN217" i="4" s="1"/>
  <c r="CN216" i="4" s="1"/>
  <c r="CN215" i="4" s="1"/>
  <c r="CN214" i="4" s="1"/>
  <c r="CN213" i="4" s="1"/>
  <c r="CN212" i="4" s="1"/>
  <c r="CN211" i="4" s="1"/>
  <c r="BY220" i="4"/>
  <c r="BV220" i="4"/>
  <c r="CC219" i="4"/>
  <c r="BW219" i="4"/>
  <c r="BW218" i="4" s="1"/>
  <c r="BW217" i="4" s="1"/>
  <c r="DD218" i="4"/>
  <c r="CO218" i="4"/>
  <c r="CO217" i="4" s="1"/>
  <c r="CO216" i="4" s="1"/>
  <c r="CO215" i="4" s="1"/>
  <c r="CO214" i="4" s="1"/>
  <c r="CO213" i="4" s="1"/>
  <c r="CO212" i="4" s="1"/>
  <c r="CP218" i="4"/>
  <c r="CK218" i="4"/>
  <c r="CK217" i="4" s="1"/>
  <c r="CK216" i="4" s="1"/>
  <c r="CK215" i="4" s="1"/>
  <c r="DD217" i="4"/>
  <c r="CA217" i="4"/>
  <c r="CJ217" i="4"/>
  <c r="CE217" i="4"/>
  <c r="BX216" i="4"/>
  <c r="CB216" i="4"/>
  <c r="BW216" i="4"/>
  <c r="DA216" i="4"/>
  <c r="CX215" i="4"/>
  <c r="CI215" i="4"/>
  <c r="BZ215" i="4"/>
  <c r="CZ214" i="4"/>
  <c r="CZ213" i="4" s="1"/>
  <c r="CZ212" i="4" s="1"/>
  <c r="CZ211" i="4" s="1"/>
  <c r="CZ210" i="4" s="1"/>
  <c r="CZ209" i="4" s="1"/>
  <c r="CZ208" i="4" s="1"/>
  <c r="CZ207" i="4" s="1"/>
  <c r="CZ206" i="4" s="1"/>
  <c r="CZ205" i="4" s="1"/>
  <c r="CZ204" i="4" s="1"/>
  <c r="CZ203" i="4" s="1"/>
  <c r="CZ202" i="4" s="1"/>
  <c r="CU214" i="4"/>
  <c r="CK214" i="4"/>
  <c r="CK213" i="4" s="1"/>
  <c r="CK212" i="4" s="1"/>
  <c r="CK211" i="4" s="1"/>
  <c r="CK210" i="4" s="1"/>
  <c r="CK209" i="4" s="1"/>
  <c r="CK208" i="4" s="1"/>
  <c r="CK207" i="4" s="1"/>
  <c r="CK206" i="4" s="1"/>
  <c r="CK205" i="4" s="1"/>
  <c r="CK204" i="4" s="1"/>
  <c r="CK203" i="4" s="1"/>
  <c r="CK202" i="4" s="1"/>
  <c r="CK201" i="4" s="1"/>
  <c r="CK200" i="4" s="1"/>
  <c r="CK199" i="4" s="1"/>
  <c r="CK198" i="4" s="1"/>
  <c r="CK197" i="4" s="1"/>
  <c r="CK196" i="4" s="1"/>
  <c r="CK195" i="4" s="1"/>
  <c r="CK194" i="4" s="1"/>
  <c r="CK193" i="4" s="1"/>
  <c r="CK192" i="4" s="1"/>
  <c r="CK191" i="4" s="1"/>
  <c r="CK190" i="4" s="1"/>
  <c r="CK189" i="4" s="1"/>
  <c r="CK188" i="4" s="1"/>
  <c r="CK187" i="4" s="1"/>
  <c r="CK186" i="4" s="1"/>
  <c r="CK185" i="4" s="1"/>
  <c r="CK184" i="4" s="1"/>
  <c r="CK183" i="4" s="1"/>
  <c r="CK182" i="4" s="1"/>
  <c r="CK181" i="4" s="1"/>
  <c r="BV214" i="4"/>
  <c r="CJ214" i="4"/>
  <c r="CJ213" i="4" s="1"/>
  <c r="CJ212" i="4" s="1"/>
  <c r="CJ211" i="4" s="1"/>
  <c r="CJ210" i="4" s="1"/>
  <c r="CJ209" i="4" s="1"/>
  <c r="CJ208" i="4" s="1"/>
  <c r="CJ207" i="4" s="1"/>
  <c r="CJ206" i="4" s="1"/>
  <c r="BS213" i="4"/>
  <c r="BS212" i="4" s="1"/>
  <c r="BS211" i="4" s="1"/>
  <c r="BS210" i="4" s="1"/>
  <c r="BS209" i="4" s="1"/>
  <c r="DB213" i="4"/>
  <c r="DB212" i="4" s="1"/>
  <c r="DB211" i="4" s="1"/>
  <c r="DB210" i="4" s="1"/>
  <c r="DB209" i="4" s="1"/>
  <c r="DB208" i="4" s="1"/>
  <c r="CW213" i="4"/>
  <c r="DE213" i="4"/>
  <c r="DE212" i="4" s="1"/>
  <c r="DE211" i="4" s="1"/>
  <c r="DE210" i="4" s="1"/>
  <c r="DE209" i="4" s="1"/>
  <c r="DE208" i="4" s="1"/>
  <c r="CL213" i="4"/>
  <c r="BU212" i="4"/>
  <c r="BU211" i="4" s="1"/>
  <c r="BW212" i="4"/>
  <c r="BW211" i="4" s="1"/>
  <c r="BW210" i="4" s="1"/>
  <c r="BW209" i="4" s="1"/>
  <c r="BW208" i="4" s="1"/>
  <c r="BW207" i="4" s="1"/>
  <c r="BW206" i="4" s="1"/>
  <c r="BW205" i="4" s="1"/>
  <c r="BW204" i="4" s="1"/>
  <c r="BW203" i="4" s="1"/>
  <c r="BW202" i="4" s="1"/>
  <c r="BW201" i="4" s="1"/>
  <c r="CC211" i="4"/>
  <c r="CC210" i="4" s="1"/>
  <c r="CC209" i="4" s="1"/>
  <c r="CC208" i="4" s="1"/>
  <c r="CC207" i="4" s="1"/>
  <c r="CF211" i="4"/>
  <c r="CF210" i="4" s="1"/>
  <c r="CF209" i="4" s="1"/>
  <c r="CA211" i="4"/>
  <c r="CA210" i="4" s="1"/>
  <c r="CA209" i="4" s="1"/>
  <c r="CA208" i="4" s="1"/>
  <c r="CA207" i="4" s="1"/>
  <c r="CA206" i="4" s="1"/>
  <c r="CA205" i="4" s="1"/>
  <c r="CA204" i="4" s="1"/>
  <c r="CM211" i="4"/>
  <c r="CM210" i="4" s="1"/>
  <c r="CI211" i="4"/>
  <c r="CI210" i="4" s="1"/>
  <c r="CI209" i="4" s="1"/>
  <c r="CI208" i="4" s="1"/>
  <c r="CI207" i="4" s="1"/>
  <c r="CM208" i="4"/>
  <c r="CH208" i="4"/>
  <c r="CH207" i="4" s="1"/>
  <c r="CH206" i="4" s="1"/>
  <c r="CH205" i="4" s="1"/>
  <c r="CH204" i="4" s="1"/>
  <c r="CH203" i="4" s="1"/>
  <c r="CH202" i="4" s="1"/>
  <c r="CH201" i="4" s="1"/>
  <c r="BX208" i="4"/>
  <c r="BX207" i="4" s="1"/>
  <c r="BX206" i="4" s="1"/>
  <c r="BS208" i="4"/>
  <c r="BS207" i="4" s="1"/>
  <c r="DL208" i="4"/>
  <c r="CB208" i="4"/>
  <c r="CB207" i="4" s="1"/>
  <c r="CB206" i="4" s="1"/>
  <c r="CY207" i="4"/>
  <c r="CY206" i="4" s="1"/>
  <c r="DC207" i="4"/>
  <c r="DC206" i="4" s="1"/>
  <c r="DC205" i="4" s="1"/>
  <c r="DC204" i="4" s="1"/>
  <c r="DC203" i="4" s="1"/>
  <c r="DC202" i="4" s="1"/>
  <c r="DC201" i="4" s="1"/>
  <c r="DC200" i="4" s="1"/>
  <c r="DC199" i="4" s="1"/>
  <c r="DC198" i="4" s="1"/>
  <c r="DC197" i="4" s="1"/>
  <c r="CY204" i="4"/>
  <c r="CY203" i="4" s="1"/>
  <c r="CT204" i="4"/>
  <c r="CT203" i="4" s="1"/>
  <c r="CT202" i="4" s="1"/>
  <c r="CT201" i="4" s="1"/>
  <c r="CT200" i="4" s="1"/>
  <c r="CT199" i="4" s="1"/>
  <c r="CT198" i="4" s="1"/>
  <c r="CT197" i="4" s="1"/>
  <c r="CT196" i="4" s="1"/>
  <c r="CT195" i="4" s="1"/>
  <c r="CT194" i="4" s="1"/>
  <c r="CT193" i="4" s="1"/>
  <c r="CO204" i="4"/>
  <c r="CU204" i="4"/>
  <c r="CN204" i="4"/>
  <c r="CN203" i="4" s="1"/>
  <c r="CN202" i="4" s="1"/>
  <c r="CN201" i="4" s="1"/>
  <c r="CN200" i="4" s="1"/>
  <c r="CN199" i="4" s="1"/>
  <c r="CN198" i="4" s="1"/>
  <c r="CN197" i="4" s="1"/>
  <c r="CN196" i="4" s="1"/>
  <c r="CN195" i="4" s="1"/>
  <c r="CN194" i="4" s="1"/>
  <c r="CN193" i="4" s="1"/>
  <c r="CN192" i="4" s="1"/>
  <c r="CN191" i="4" s="1"/>
  <c r="CN190" i="4" s="1"/>
  <c r="CN189" i="4" s="1"/>
  <c r="CN188" i="4" s="1"/>
  <c r="CN187" i="4" s="1"/>
  <c r="CN186" i="4" s="1"/>
  <c r="CI204" i="4"/>
  <c r="CI203" i="4" s="1"/>
  <c r="CI202" i="4" s="1"/>
  <c r="CI201" i="4" s="1"/>
  <c r="CI200" i="4" s="1"/>
  <c r="CI199" i="4" s="1"/>
  <c r="CD204" i="4"/>
  <c r="CD203" i="4" s="1"/>
  <c r="CD202" i="4" s="1"/>
  <c r="CD201" i="4" s="1"/>
  <c r="CD200" i="4" s="1"/>
  <c r="CD199" i="4" s="1"/>
  <c r="CD198" i="4" s="1"/>
  <c r="BY204" i="4"/>
  <c r="BY203" i="4" s="1"/>
  <c r="BY202" i="4" s="1"/>
  <c r="BY201" i="4" s="1"/>
  <c r="BY200" i="4" s="1"/>
  <c r="BY199" i="4" s="1"/>
  <c r="BY198" i="4" s="1"/>
  <c r="BY197" i="4" s="1"/>
  <c r="BY196" i="4" s="1"/>
  <c r="BY195" i="4" s="1"/>
  <c r="BY194" i="4" s="1"/>
  <c r="CJ204" i="4"/>
  <c r="CJ203" i="4" s="1"/>
  <c r="CJ202" i="4" s="1"/>
  <c r="CJ201" i="4" s="1"/>
  <c r="BZ204" i="4"/>
  <c r="BZ203" i="4" s="1"/>
  <c r="BZ202" i="4" s="1"/>
  <c r="BZ201" i="4" s="1"/>
  <c r="BZ200" i="4" s="1"/>
  <c r="BZ199" i="4" s="1"/>
  <c r="BZ198" i="4" s="1"/>
  <c r="BZ197" i="4" s="1"/>
  <c r="BU204" i="4"/>
  <c r="BU203" i="4" s="1"/>
  <c r="BU202" i="4" s="1"/>
  <c r="BU201" i="4" s="1"/>
  <c r="BU200" i="4" s="1"/>
  <c r="BU199" i="4" s="1"/>
  <c r="BU198" i="4" s="1"/>
  <c r="BU197" i="4" s="1"/>
  <c r="BU196" i="4" s="1"/>
  <c r="DM204" i="4"/>
  <c r="DM203" i="4" s="1"/>
  <c r="DM202" i="4" s="1"/>
  <c r="DD201" i="4"/>
  <c r="CY201" i="4"/>
  <c r="CY200" i="4" s="1"/>
  <c r="CY199" i="4" s="1"/>
  <c r="CY198" i="4" s="1"/>
  <c r="CY197" i="4" s="1"/>
  <c r="CY196" i="4" s="1"/>
  <c r="CY195" i="4" s="1"/>
  <c r="CY194" i="4" s="1"/>
  <c r="CY193" i="4" s="1"/>
  <c r="CO201" i="4"/>
  <c r="CZ201" i="4"/>
  <c r="CZ200" i="4" s="1"/>
  <c r="CZ199" i="4" s="1"/>
  <c r="CZ198" i="4" s="1"/>
  <c r="CZ197" i="4" s="1"/>
  <c r="CU201" i="4"/>
  <c r="CU200" i="4" s="1"/>
  <c r="CU199" i="4" s="1"/>
  <c r="CU198" i="4" s="1"/>
  <c r="CA201" i="4"/>
  <c r="CA200" i="4" s="1"/>
  <c r="CA199" i="4" s="1"/>
  <c r="BV201" i="4"/>
  <c r="CE201" i="4"/>
  <c r="CE200" i="4" s="1"/>
  <c r="DM201" i="4"/>
  <c r="DM200" i="4" s="1"/>
  <c r="DM199" i="4" s="1"/>
  <c r="DM198" i="4" s="1"/>
  <c r="DM197" i="4" s="1"/>
  <c r="DM196" i="4" s="1"/>
  <c r="CJ200" i="4"/>
  <c r="BT200" i="4"/>
  <c r="BT199" i="4" s="1"/>
  <c r="BT198" i="4" s="1"/>
  <c r="BT197" i="4" s="1"/>
  <c r="BT196" i="4" s="1"/>
  <c r="BT195" i="4" s="1"/>
  <c r="BT194" i="4" s="1"/>
  <c r="BT193" i="4" s="1"/>
  <c r="BT192" i="4" s="1"/>
  <c r="BT191" i="4" s="1"/>
  <c r="BT190" i="4" s="1"/>
  <c r="BT189" i="4" s="1"/>
  <c r="BT188" i="4" s="1"/>
  <c r="BT187" i="4" s="1"/>
  <c r="BT186" i="4" s="1"/>
  <c r="BT185" i="4" s="1"/>
  <c r="BT184" i="4" s="1"/>
  <c r="BT183" i="4" s="1"/>
  <c r="BT182" i="4" s="1"/>
  <c r="BW200" i="4"/>
  <c r="BW199" i="4" s="1"/>
  <c r="BW198" i="4" s="1"/>
  <c r="DI199" i="4"/>
  <c r="CO199" i="4"/>
  <c r="CO198" i="4" s="1"/>
  <c r="CJ199" i="4"/>
  <c r="CJ198" i="4" s="1"/>
  <c r="CJ197" i="4" s="1"/>
  <c r="CJ196" i="4" s="1"/>
  <c r="CJ195" i="4" s="1"/>
  <c r="CJ194" i="4" s="1"/>
  <c r="CJ193" i="4" s="1"/>
  <c r="CJ192" i="4" s="1"/>
  <c r="CJ191" i="4" s="1"/>
  <c r="CJ190" i="4" s="1"/>
  <c r="CJ189" i="4" s="1"/>
  <c r="CJ188" i="4" s="1"/>
  <c r="CJ187" i="4" s="1"/>
  <c r="CJ186" i="4" s="1"/>
  <c r="CJ185" i="4" s="1"/>
  <c r="CJ184" i="4" s="1"/>
  <c r="CE199" i="4"/>
  <c r="CE198" i="4" s="1"/>
  <c r="CE197" i="4" s="1"/>
  <c r="CE196" i="4" s="1"/>
  <c r="CE195" i="4" s="1"/>
  <c r="CE194" i="4" s="1"/>
  <c r="CE193" i="4" s="1"/>
  <c r="CE192" i="4" s="1"/>
  <c r="CE191" i="4" s="1"/>
  <c r="CE190" i="4" s="1"/>
  <c r="CE189" i="4" s="1"/>
  <c r="CE188" i="4" s="1"/>
  <c r="CE187" i="4" s="1"/>
  <c r="CE186" i="4" s="1"/>
  <c r="CE185" i="4" s="1"/>
  <c r="CE184" i="4" s="1"/>
  <c r="CE183" i="4" s="1"/>
  <c r="CE182" i="4" s="1"/>
  <c r="CE181" i="4" s="1"/>
  <c r="CE180" i="4" s="1"/>
  <c r="CE179" i="4" s="1"/>
  <c r="CE178" i="4" s="1"/>
  <c r="CE177" i="4" s="1"/>
  <c r="CA198" i="4"/>
  <c r="CA197" i="4" s="1"/>
  <c r="CA196" i="4" s="1"/>
  <c r="CA195" i="4" s="1"/>
  <c r="CA194" i="4" s="1"/>
  <c r="CA193" i="4" s="1"/>
  <c r="CA192" i="4" s="1"/>
  <c r="CA191" i="4" s="1"/>
  <c r="CA190" i="4" s="1"/>
  <c r="BV198" i="4"/>
  <c r="BV197" i="4" s="1"/>
  <c r="BV196" i="4" s="1"/>
  <c r="BV195" i="4" s="1"/>
  <c r="BV194" i="4" s="1"/>
  <c r="BV193" i="4" s="1"/>
  <c r="BV192" i="4" s="1"/>
  <c r="BV191" i="4" s="1"/>
  <c r="BV190" i="4" s="1"/>
  <c r="BV189" i="4" s="1"/>
  <c r="BV188" i="4" s="1"/>
  <c r="BV187" i="4" s="1"/>
  <c r="BV186" i="4" s="1"/>
  <c r="BV185" i="4" s="1"/>
  <c r="BV184" i="4" s="1"/>
  <c r="BV183" i="4" s="1"/>
  <c r="BV182" i="4" s="1"/>
  <c r="BV181" i="4" s="1"/>
  <c r="CI198" i="4"/>
  <c r="CI197" i="4" s="1"/>
  <c r="CI196" i="4" s="1"/>
  <c r="CI195" i="4" s="1"/>
  <c r="CI194" i="4" s="1"/>
  <c r="CI193" i="4" s="1"/>
  <c r="CI192" i="4" s="1"/>
  <c r="CI191" i="4" s="1"/>
  <c r="CI190" i="4" s="1"/>
  <c r="CI189" i="4" s="1"/>
  <c r="CI188" i="4" s="1"/>
  <c r="CO197" i="4"/>
  <c r="CO196" i="4" s="1"/>
  <c r="CO195" i="4" s="1"/>
  <c r="CO194" i="4" s="1"/>
  <c r="CO193" i="4" s="1"/>
  <c r="CO192" i="4" s="1"/>
  <c r="CO191" i="4" s="1"/>
  <c r="CO190" i="4" s="1"/>
  <c r="CO189" i="4" s="1"/>
  <c r="CO188" i="4" s="1"/>
  <c r="CO187" i="4" s="1"/>
  <c r="CO186" i="4" s="1"/>
  <c r="CO185" i="4" s="1"/>
  <c r="CO184" i="4" s="1"/>
  <c r="CO183" i="4" s="1"/>
  <c r="CO182" i="4" s="1"/>
  <c r="CO181" i="4" s="1"/>
  <c r="CU197" i="4"/>
  <c r="CD197" i="4"/>
  <c r="CD196" i="4" s="1"/>
  <c r="CD195" i="4" s="1"/>
  <c r="CD194" i="4" s="1"/>
  <c r="CD193" i="4" s="1"/>
  <c r="CD192" i="4" s="1"/>
  <c r="CD191" i="4" s="1"/>
  <c r="CD190" i="4" s="1"/>
  <c r="CD189" i="4" s="1"/>
  <c r="CD188" i="4" s="1"/>
  <c r="CC196" i="4"/>
  <c r="DK196" i="4"/>
  <c r="DK195" i="4" s="1"/>
  <c r="DK194" i="4" s="1"/>
  <c r="DK193" i="4" s="1"/>
  <c r="DK192" i="4" s="1"/>
  <c r="CQ196" i="4"/>
  <c r="BU195" i="4"/>
  <c r="DM195" i="4"/>
  <c r="CS195" i="4"/>
  <c r="CS194" i="4" s="1"/>
  <c r="CS193" i="4" s="1"/>
  <c r="CS192" i="4" s="1"/>
  <c r="CS191" i="4" s="1"/>
  <c r="CS190" i="4" s="1"/>
  <c r="CS189" i="4" s="1"/>
  <c r="CS188" i="4" s="1"/>
  <c r="CS187" i="4" s="1"/>
  <c r="CS186" i="4" s="1"/>
  <c r="CS185" i="4" s="1"/>
  <c r="CS184" i="4" s="1"/>
  <c r="CS183" i="4" s="1"/>
  <c r="CS182" i="4" s="1"/>
  <c r="DL195" i="4"/>
  <c r="BU194" i="4"/>
  <c r="BU193" i="4" s="1"/>
  <c r="BU192" i="4" s="1"/>
  <c r="BU191" i="4" s="1"/>
  <c r="BU190" i="4" s="1"/>
  <c r="BU189" i="4" s="1"/>
  <c r="DM194" i="4"/>
  <c r="DM193" i="4" s="1"/>
  <c r="DM192" i="4" s="1"/>
  <c r="DM191" i="4" s="1"/>
  <c r="DL194" i="4"/>
  <c r="DL193" i="4" s="1"/>
  <c r="CZ193" i="4"/>
  <c r="CP193" i="4"/>
  <c r="CP192" i="4" s="1"/>
  <c r="BY193" i="4"/>
  <c r="BY192" i="4" s="1"/>
  <c r="BY191" i="4" s="1"/>
  <c r="BY190" i="4" s="1"/>
  <c r="BY189" i="4" s="1"/>
  <c r="BY188" i="4" s="1"/>
  <c r="CY192" i="4"/>
  <c r="CY191" i="4" s="1"/>
  <c r="CY190" i="4" s="1"/>
  <c r="CY189" i="4" s="1"/>
  <c r="CY188" i="4" s="1"/>
  <c r="CY187" i="4" s="1"/>
  <c r="CY186" i="4" s="1"/>
  <c r="CY185" i="4" s="1"/>
  <c r="CT192" i="4"/>
  <c r="CT191" i="4" s="1"/>
  <c r="CT190" i="4" s="1"/>
  <c r="CT189" i="4" s="1"/>
  <c r="CT188" i="4" s="1"/>
  <c r="CT187" i="4" s="1"/>
  <c r="CT186" i="4" s="1"/>
  <c r="CT185" i="4" s="1"/>
  <c r="CT184" i="4" s="1"/>
  <c r="CT183" i="4" s="1"/>
  <c r="CT182" i="4" s="1"/>
  <c r="CT181" i="4" s="1"/>
  <c r="CT180" i="4" s="1"/>
  <c r="CT179" i="4" s="1"/>
  <c r="CT178" i="4" s="1"/>
  <c r="CT177" i="4" s="1"/>
  <c r="CT176" i="4" s="1"/>
  <c r="CT175" i="4" s="1"/>
  <c r="CT174" i="4" s="1"/>
  <c r="CT173" i="4" s="1"/>
  <c r="CT172" i="4" s="1"/>
  <c r="CT171" i="4" s="1"/>
  <c r="CT170" i="4" s="1"/>
  <c r="CT169" i="4" s="1"/>
  <c r="CT168" i="4" s="1"/>
  <c r="CT167" i="4" s="1"/>
  <c r="CT166" i="4" s="1"/>
  <c r="CT165" i="4" s="1"/>
  <c r="CT164" i="4" s="1"/>
  <c r="CT163" i="4" s="1"/>
  <c r="CT162" i="4" s="1"/>
  <c r="CT161" i="4" s="1"/>
  <c r="CT160" i="4" s="1"/>
  <c r="CT159" i="4" s="1"/>
  <c r="CT158" i="4" s="1"/>
  <c r="CT157" i="4" s="1"/>
  <c r="BZ192" i="4"/>
  <c r="BZ191" i="4" s="1"/>
  <c r="BZ190" i="4" s="1"/>
  <c r="DL192" i="4"/>
  <c r="DL191" i="4" s="1"/>
  <c r="CP191" i="4"/>
  <c r="CP190" i="4" s="1"/>
  <c r="CP189" i="4" s="1"/>
  <c r="CP188" i="4" s="1"/>
  <c r="CP187" i="4" s="1"/>
  <c r="CP186" i="4" s="1"/>
  <c r="CP185" i="4" s="1"/>
  <c r="CP184" i="4" s="1"/>
  <c r="CP183" i="4" s="1"/>
  <c r="DD190" i="4"/>
  <c r="DD189" i="4" s="1"/>
  <c r="CZ190" i="4"/>
  <c r="CZ189" i="4" s="1"/>
  <c r="CZ188" i="4" s="1"/>
  <c r="CZ187" i="4" s="1"/>
  <c r="BZ189" i="4"/>
  <c r="BZ188" i="4" s="1"/>
  <c r="BZ187" i="4" s="1"/>
  <c r="BZ186" i="4" s="1"/>
  <c r="BZ185" i="4" s="1"/>
  <c r="BZ184" i="4" s="1"/>
  <c r="BZ183" i="4" s="1"/>
  <c r="BZ182" i="4" s="1"/>
  <c r="BZ181" i="4" s="1"/>
  <c r="BZ180" i="4" s="1"/>
  <c r="BZ179" i="4" s="1"/>
  <c r="BZ178" i="4" s="1"/>
  <c r="CW189" i="4"/>
  <c r="CW188" i="4" s="1"/>
  <c r="CW187" i="4" s="1"/>
  <c r="CW186" i="4" s="1"/>
  <c r="CW185" i="4" s="1"/>
  <c r="CW184" i="4" s="1"/>
  <c r="CW183" i="4" s="1"/>
  <c r="CW182" i="4" s="1"/>
  <c r="CW181" i="4" s="1"/>
  <c r="DD188" i="4"/>
  <c r="BU188" i="4"/>
  <c r="BU187" i="4" s="1"/>
  <c r="DG185" i="4"/>
  <c r="DJ185" i="4"/>
  <c r="CY184" i="4"/>
  <c r="CY183" i="4" s="1"/>
  <c r="CY182" i="4" s="1"/>
  <c r="CY181" i="4" s="1"/>
  <c r="CY180" i="4" s="1"/>
  <c r="CY179" i="4" s="1"/>
  <c r="DH184" i="4"/>
  <c r="DH183" i="4" s="1"/>
  <c r="DF184" i="4"/>
  <c r="DA184" i="4"/>
  <c r="DA183" i="4"/>
  <c r="CV183" i="4"/>
  <c r="CV182" i="4" s="1"/>
  <c r="CV181" i="4" s="1"/>
  <c r="CV180" i="4" s="1"/>
  <c r="CV179" i="4" s="1"/>
  <c r="CV178" i="4" s="1"/>
  <c r="CV177" i="4" s="1"/>
  <c r="CV176" i="4" s="1"/>
  <c r="CV175" i="4" s="1"/>
  <c r="CG183" i="4"/>
  <c r="CZ182" i="4"/>
  <c r="CZ181" i="4" s="1"/>
  <c r="CZ180" i="4" s="1"/>
  <c r="CZ179" i="4" s="1"/>
  <c r="CZ178" i="4" s="1"/>
  <c r="CZ177" i="4" s="1"/>
  <c r="CZ176" i="4" s="1"/>
  <c r="CP182" i="4"/>
  <c r="BX181" i="4"/>
  <c r="BX180" i="4" s="1"/>
  <c r="BX179" i="4" s="1"/>
  <c r="BX178" i="4" s="1"/>
  <c r="BX177" i="4" s="1"/>
  <c r="BX176" i="4" s="1"/>
  <c r="BX175" i="4" s="1"/>
  <c r="BX174" i="4" s="1"/>
  <c r="BX173" i="4" s="1"/>
  <c r="BX172" i="4" s="1"/>
  <c r="BX171" i="4" s="1"/>
  <c r="BX170" i="4" s="1"/>
  <c r="BX169" i="4" s="1"/>
  <c r="BX168" i="4" s="1"/>
  <c r="BX167" i="4" s="1"/>
  <c r="BX166" i="4" s="1"/>
  <c r="BX165" i="4" s="1"/>
  <c r="BX164" i="4" s="1"/>
  <c r="DJ181" i="4"/>
  <c r="CA181" i="4"/>
  <c r="CA180" i="4" s="1"/>
  <c r="CA179" i="4" s="1"/>
  <c r="CU180" i="4"/>
  <c r="CK180" i="4"/>
  <c r="CK179" i="4" s="1"/>
  <c r="CK178" i="4" s="1"/>
  <c r="BV180" i="4"/>
  <c r="CQ179" i="4"/>
  <c r="CQ178" i="4" s="1"/>
  <c r="CG179" i="4"/>
  <c r="CB179" i="4"/>
  <c r="CB178" i="4" s="1"/>
  <c r="CB177" i="4" s="1"/>
  <c r="CB176" i="4" s="1"/>
  <c r="CB175" i="4" s="1"/>
  <c r="CB174" i="4" s="1"/>
  <c r="CB173" i="4" s="1"/>
  <c r="CB172" i="4" s="1"/>
  <c r="CB171" i="4" s="1"/>
  <c r="CB170" i="4" s="1"/>
  <c r="CB169" i="4" s="1"/>
  <c r="CB168" i="4" s="1"/>
  <c r="CB167" i="4" s="1"/>
  <c r="CB166" i="4" s="1"/>
  <c r="CB165" i="4" s="1"/>
  <c r="CB164" i="4" s="1"/>
  <c r="CB163" i="4" s="1"/>
  <c r="CB162" i="4" s="1"/>
  <c r="CB161" i="4" s="1"/>
  <c r="CB160" i="4" s="1"/>
  <c r="CB159" i="4" s="1"/>
  <c r="CB158" i="4" s="1"/>
  <c r="CB157" i="4" s="1"/>
  <c r="CB156" i="4" s="1"/>
  <c r="CB155" i="4" s="1"/>
  <c r="CB154" i="4" s="1"/>
  <c r="CH178" i="4"/>
  <c r="CH177" i="4" s="1"/>
  <c r="CH176" i="4" s="1"/>
  <c r="CH175" i="4" s="1"/>
  <c r="CL178" i="4"/>
  <c r="CL177" i="4" s="1"/>
  <c r="CL176" i="4" s="1"/>
  <c r="CL175" i="4" s="1"/>
  <c r="CL174" i="4" s="1"/>
  <c r="CL173" i="4" s="1"/>
  <c r="CA178" i="4"/>
  <c r="CA177" i="4" s="1"/>
  <c r="CA176" i="4" s="1"/>
  <c r="CA175" i="4" s="1"/>
  <c r="CA174" i="4" s="1"/>
  <c r="CA173" i="4" s="1"/>
  <c r="CA172" i="4" s="1"/>
  <c r="CA171" i="4" s="1"/>
  <c r="DA177" i="4"/>
  <c r="DA176" i="4" s="1"/>
  <c r="DA175" i="4" s="1"/>
  <c r="DA174" i="4" s="1"/>
  <c r="DA173" i="4" s="1"/>
  <c r="CQ177" i="4"/>
  <c r="DJ177" i="4"/>
  <c r="DJ176" i="4" s="1"/>
  <c r="DJ175" i="4" s="1"/>
  <c r="CK177" i="4"/>
  <c r="CF176" i="4"/>
  <c r="CF175" i="4" s="1"/>
  <c r="CF174" i="4" s="1"/>
  <c r="CF173" i="4" s="1"/>
  <c r="CF172" i="4" s="1"/>
  <c r="CF171" i="4" s="1"/>
  <c r="CF170" i="4" s="1"/>
  <c r="CF169" i="4" s="1"/>
  <c r="BW176" i="4"/>
  <c r="DE176" i="4"/>
  <c r="CE176" i="4"/>
  <c r="CE175" i="4" s="1"/>
  <c r="CE174" i="4" s="1"/>
  <c r="CE173" i="4" s="1"/>
  <c r="CE172" i="4" s="1"/>
  <c r="CE171" i="4" s="1"/>
  <c r="CE170" i="4" s="1"/>
  <c r="CE169" i="4" s="1"/>
  <c r="CE168" i="4" s="1"/>
  <c r="CE167" i="4" s="1"/>
  <c r="CE166" i="4" s="1"/>
  <c r="CE165" i="4" s="1"/>
  <c r="CE164" i="4" s="1"/>
  <c r="CE163" i="4" s="1"/>
  <c r="CE162" i="4" s="1"/>
  <c r="CE161" i="4" s="1"/>
  <c r="CE160" i="4" s="1"/>
  <c r="CE159" i="4" s="1"/>
  <c r="CY175" i="4"/>
  <c r="CY174" i="4" s="1"/>
  <c r="CY173" i="4" s="1"/>
  <c r="CY172" i="4" s="1"/>
  <c r="CY171" i="4" s="1"/>
  <c r="CY170" i="4" s="1"/>
  <c r="CY169" i="4" s="1"/>
  <c r="BY175" i="4"/>
  <c r="DB175" i="4"/>
  <c r="DB174" i="4" s="1"/>
  <c r="DB173" i="4" s="1"/>
  <c r="DB172" i="4" s="1"/>
  <c r="DB171" i="4" s="1"/>
  <c r="DB170" i="4" s="1"/>
  <c r="DB169" i="4" s="1"/>
  <c r="DB168" i="4" s="1"/>
  <c r="DB167" i="4" s="1"/>
  <c r="DB166" i="4" s="1"/>
  <c r="DB165" i="4" s="1"/>
  <c r="DB164" i="4" s="1"/>
  <c r="DB163" i="4" s="1"/>
  <c r="DB162" i="4" s="1"/>
  <c r="DB161" i="4" s="1"/>
  <c r="DB160" i="4" s="1"/>
  <c r="DB159" i="4" s="1"/>
  <c r="DB158" i="4" s="1"/>
  <c r="BY174" i="4"/>
  <c r="BY173" i="4" s="1"/>
  <c r="BY172" i="4" s="1"/>
  <c r="BY171" i="4" s="1"/>
  <c r="BY170" i="4" s="1"/>
  <c r="BY169" i="4" s="1"/>
  <c r="BY168" i="4" s="1"/>
  <c r="BY167" i="4" s="1"/>
  <c r="DI173" i="4"/>
  <c r="DI172" i="4" s="1"/>
  <c r="DI171" i="4" s="1"/>
  <c r="DI170" i="4" s="1"/>
  <c r="DI169" i="4" s="1"/>
  <c r="DI168" i="4" s="1"/>
  <c r="DI167" i="4" s="1"/>
  <c r="DI166" i="4" s="1"/>
  <c r="DI165" i="4" s="1"/>
  <c r="DI164" i="4" s="1"/>
  <c r="DI163" i="4" s="1"/>
  <c r="DI162" i="4" s="1"/>
  <c r="DI161" i="4" s="1"/>
  <c r="DI160" i="4" s="1"/>
  <c r="DI159" i="4" s="1"/>
  <c r="DI158" i="4" s="1"/>
  <c r="DI157" i="4" s="1"/>
  <c r="CJ173" i="4"/>
  <c r="BU173" i="4"/>
  <c r="BU172" i="4" s="1"/>
  <c r="BU171" i="4" s="1"/>
  <c r="BU170" i="4" s="1"/>
  <c r="BU169" i="4" s="1"/>
  <c r="BU168" i="4" s="1"/>
  <c r="BU167" i="4" s="1"/>
  <c r="BU166" i="4" s="1"/>
  <c r="BU165" i="4" s="1"/>
  <c r="BU164" i="4" s="1"/>
  <c r="BU163" i="4" s="1"/>
  <c r="CW173" i="4"/>
  <c r="CJ172" i="4"/>
  <c r="CJ171" i="4" s="1"/>
  <c r="CJ170" i="4" s="1"/>
  <c r="CJ169" i="4" s="1"/>
  <c r="CJ168" i="4" s="1"/>
  <c r="CS172" i="4"/>
  <c r="CW172" i="4"/>
  <c r="CW171" i="4" s="1"/>
  <c r="CW170" i="4" s="1"/>
  <c r="BT171" i="4"/>
  <c r="DD170" i="4"/>
  <c r="DD169" i="4" s="1"/>
  <c r="DM170" i="4"/>
  <c r="BT170" i="4"/>
  <c r="BT169" i="4" s="1"/>
  <c r="BT168" i="4" s="1"/>
  <c r="DL170" i="4"/>
  <c r="DG170" i="4"/>
  <c r="DG169" i="4" s="1"/>
  <c r="DG168" i="4" s="1"/>
  <c r="DG167" i="4" s="1"/>
  <c r="DG166" i="4" s="1"/>
  <c r="DG165" i="4" s="1"/>
  <c r="DG164" i="4" s="1"/>
  <c r="DG163" i="4" s="1"/>
  <c r="DH169" i="4"/>
  <c r="DH168" i="4" s="1"/>
  <c r="DH167" i="4" s="1"/>
  <c r="DH166" i="4" s="1"/>
  <c r="DH165" i="4" s="1"/>
  <c r="DH164" i="4" s="1"/>
  <c r="DH163" i="4" s="1"/>
  <c r="DH162" i="4" s="1"/>
  <c r="DH161" i="4" s="1"/>
  <c r="DH160" i="4" s="1"/>
  <c r="DH159" i="4" s="1"/>
  <c r="DH158" i="4" s="1"/>
  <c r="DH157" i="4" s="1"/>
  <c r="DH156" i="4" s="1"/>
  <c r="DH155" i="4" s="1"/>
  <c r="DH154" i="4" s="1"/>
  <c r="DH153" i="4" s="1"/>
  <c r="DH152" i="4" s="1"/>
  <c r="CN169" i="4"/>
  <c r="CN168" i="4" s="1"/>
  <c r="CN167" i="4" s="1"/>
  <c r="CN166" i="4" s="1"/>
  <c r="CN165" i="4" s="1"/>
  <c r="CW169" i="4"/>
  <c r="DD168" i="4"/>
  <c r="CY168" i="4"/>
  <c r="CY167" i="4" s="1"/>
  <c r="CY166" i="4" s="1"/>
  <c r="CY165" i="4" s="1"/>
  <c r="CY164" i="4" s="1"/>
  <c r="CY163" i="4" s="1"/>
  <c r="CY162" i="4" s="1"/>
  <c r="CY161" i="4" s="1"/>
  <c r="CY160" i="4" s="1"/>
  <c r="CI168" i="4"/>
  <c r="CI167" i="4" s="1"/>
  <c r="CI166" i="4" s="1"/>
  <c r="CI165" i="4" s="1"/>
  <c r="CI164" i="4" s="1"/>
  <c r="CI163" i="4" s="1"/>
  <c r="CI162" i="4" s="1"/>
  <c r="CI161" i="4" s="1"/>
  <c r="CI160" i="4" s="1"/>
  <c r="CI159" i="4" s="1"/>
  <c r="CI158" i="4" s="1"/>
  <c r="CI157" i="4" s="1"/>
  <c r="CI156" i="4" s="1"/>
  <c r="CI155" i="4" s="1"/>
  <c r="CI154" i="4" s="1"/>
  <c r="CI153" i="4" s="1"/>
  <c r="CI152" i="4" s="1"/>
  <c r="CI151" i="4" s="1"/>
  <c r="CI150" i="4" s="1"/>
  <c r="CI149" i="4" s="1"/>
  <c r="CI148" i="4" s="1"/>
  <c r="CI147" i="4" s="1"/>
  <c r="CI146" i="4" s="1"/>
  <c r="DL168" i="4"/>
  <c r="DD167" i="4"/>
  <c r="DD166" i="4" s="1"/>
  <c r="DD165" i="4" s="1"/>
  <c r="DD164" i="4" s="1"/>
  <c r="DD163" i="4" s="1"/>
  <c r="CJ167" i="4"/>
  <c r="BT167" i="4"/>
  <c r="BT166" i="4" s="1"/>
  <c r="BT165" i="4" s="1"/>
  <c r="BT164" i="4" s="1"/>
  <c r="BT163" i="4" s="1"/>
  <c r="BT162" i="4" s="1"/>
  <c r="BT161" i="4" s="1"/>
  <c r="BT160" i="4" s="1"/>
  <c r="BT159" i="4" s="1"/>
  <c r="BT158" i="4" s="1"/>
  <c r="BT157" i="4" s="1"/>
  <c r="BT156" i="4" s="1"/>
  <c r="BT155" i="4" s="1"/>
  <c r="DL167" i="4"/>
  <c r="BZ166" i="4"/>
  <c r="BZ165" i="4" s="1"/>
  <c r="BZ164" i="4" s="1"/>
  <c r="BZ163" i="4" s="1"/>
  <c r="BZ162" i="4" s="1"/>
  <c r="BZ161" i="4" s="1"/>
  <c r="BY166" i="4"/>
  <c r="DM165" i="4"/>
  <c r="DM164" i="4" s="1"/>
  <c r="DC165" i="4"/>
  <c r="CX165" i="4"/>
  <c r="CX164" i="4" s="1"/>
  <c r="CX163" i="4" s="1"/>
  <c r="CX162" i="4" s="1"/>
  <c r="CX161" i="4" s="1"/>
  <c r="CX160" i="4" s="1"/>
  <c r="CX159" i="4" s="1"/>
  <c r="CX158" i="4" s="1"/>
  <c r="CX157" i="4" s="1"/>
  <c r="CX156" i="4" s="1"/>
  <c r="CN164" i="4"/>
  <c r="CD164" i="4"/>
  <c r="CD163" i="4" s="1"/>
  <c r="CD162" i="4" s="1"/>
  <c r="CD161" i="4" s="1"/>
  <c r="CD160" i="4" s="1"/>
  <c r="DM190" i="4"/>
  <c r="DM189" i="4" s="1"/>
  <c r="DM188" i="4" s="1"/>
  <c r="DM187" i="4" s="1"/>
  <c r="DM186" i="4" s="1"/>
  <c r="DM185" i="4" s="1"/>
  <c r="DM184" i="4" s="1"/>
  <c r="DM183" i="4" s="1"/>
  <c r="BZ208" i="4"/>
  <c r="BZ207" i="4" s="1"/>
  <c r="BZ206" i="4" s="1"/>
  <c r="BZ205" i="4" s="1"/>
  <c r="CG190" i="4"/>
  <c r="CG198" i="4"/>
  <c r="CB202" i="4"/>
  <c r="CB201" i="4" s="1"/>
  <c r="CB200" i="4" s="1"/>
  <c r="CB199" i="4" s="1"/>
  <c r="CB198" i="4" s="1"/>
  <c r="CB197" i="4" s="1"/>
  <c r="CB196" i="4" s="1"/>
  <c r="CB195" i="4" s="1"/>
  <c r="CB194" i="4" s="1"/>
  <c r="CB193" i="4" s="1"/>
  <c r="CB192" i="4" s="1"/>
  <c r="CB191" i="4" s="1"/>
  <c r="DE202" i="4"/>
  <c r="DK202" i="4"/>
  <c r="DK201" i="4" s="1"/>
  <c r="DK200" i="4" s="1"/>
  <c r="DK199" i="4" s="1"/>
  <c r="DK198" i="4" s="1"/>
  <c r="DK197" i="4" s="1"/>
  <c r="CV202" i="4"/>
  <c r="CV201" i="4" s="1"/>
  <c r="CV200" i="4" s="1"/>
  <c r="CV199" i="4" s="1"/>
  <c r="CV198" i="4" s="1"/>
  <c r="CV197" i="4" s="1"/>
  <c r="CV196" i="4" s="1"/>
  <c r="CV195" i="4" s="1"/>
  <c r="CV194" i="4" s="1"/>
  <c r="CV193" i="4" s="1"/>
  <c r="CV192" i="4" s="1"/>
  <c r="CV191" i="4" s="1"/>
  <c r="CV190" i="4" s="1"/>
  <c r="CV189" i="4" s="1"/>
  <c r="CV188" i="4" s="1"/>
  <c r="CV187" i="4" s="1"/>
  <c r="CV186" i="4" s="1"/>
  <c r="CV185" i="4" s="1"/>
  <c r="CV184" i="4" s="1"/>
  <c r="B211" i="4"/>
  <c r="B208" i="4"/>
  <c r="DP202" i="4"/>
  <c r="DQ202" i="4" s="1"/>
  <c r="DP205" i="4"/>
  <c r="DQ205" i="4" s="1"/>
  <c r="DW202" i="4"/>
  <c r="CF201" i="4"/>
  <c r="CF200" i="4" s="1"/>
  <c r="CF199" i="4" s="1"/>
  <c r="CF198" i="4" s="1"/>
  <c r="CF197" i="4" s="1"/>
  <c r="CF196" i="4" s="1"/>
  <c r="DK185" i="4"/>
  <c r="DA185" i="4"/>
  <c r="CG189" i="4"/>
  <c r="CG188" i="4" s="1"/>
  <c r="CG187" i="4" s="1"/>
  <c r="CG186" i="4" s="1"/>
  <c r="CG185" i="4" s="1"/>
  <c r="CG184" i="4" s="1"/>
  <c r="CD185" i="4"/>
  <c r="CD184" i="4" s="1"/>
  <c r="CD183" i="4" s="1"/>
  <c r="CD182" i="4" s="1"/>
  <c r="CD181" i="4" s="1"/>
  <c r="CD180" i="4" s="1"/>
  <c r="CD179" i="4" s="1"/>
  <c r="BY207" i="4"/>
  <c r="BY206" i="4" s="1"/>
  <c r="BY205" i="4" s="1"/>
  <c r="CG197" i="4"/>
  <c r="CG196" i="4" s="1"/>
  <c r="CG195" i="4" s="1"/>
  <c r="CG194" i="4" s="1"/>
  <c r="CG193" i="4" s="1"/>
  <c r="CG192" i="4" s="1"/>
  <c r="DP234" i="4"/>
  <c r="DQ234" i="4" s="1"/>
  <c r="DR234" i="4"/>
  <c r="DP233" i="4"/>
  <c r="DQ233" i="4" s="1"/>
  <c r="DR233" i="4"/>
  <c r="DP231" i="4"/>
  <c r="DQ231" i="4" s="1"/>
  <c r="DR231" i="4"/>
  <c r="DP229" i="4"/>
  <c r="DQ229" i="4" s="1"/>
  <c r="DR229" i="4"/>
  <c r="DP227" i="4"/>
  <c r="DQ227" i="4" s="1"/>
  <c r="DR227" i="4"/>
  <c r="DP226" i="4"/>
  <c r="DQ226" i="4" s="1"/>
  <c r="DR226" i="4"/>
  <c r="DP224" i="4"/>
  <c r="DQ224" i="4" s="1"/>
  <c r="DR224" i="4"/>
  <c r="DP219" i="4"/>
  <c r="DQ219" i="4" s="1"/>
  <c r="DR219" i="4"/>
  <c r="DP216" i="4"/>
  <c r="DQ216" i="4" s="1"/>
  <c r="DR216" i="4"/>
  <c r="DP213" i="4"/>
  <c r="DQ213" i="4" s="1"/>
  <c r="DR213" i="4"/>
  <c r="DP212" i="4"/>
  <c r="DQ212" i="4" s="1"/>
  <c r="DR212" i="4"/>
  <c r="DP208" i="4"/>
  <c r="DQ208" i="4" s="1"/>
  <c r="DR208" i="4"/>
  <c r="DP201" i="4"/>
  <c r="DQ201" i="4" s="1"/>
  <c r="DR201" i="4"/>
  <c r="DP199" i="4"/>
  <c r="DQ199" i="4" s="1"/>
  <c r="DR199" i="4"/>
  <c r="DP198" i="4"/>
  <c r="DQ198" i="4" s="1"/>
  <c r="DR198" i="4"/>
  <c r="DP197" i="4"/>
  <c r="DQ197" i="4" s="1"/>
  <c r="DR197" i="4"/>
  <c r="DP195" i="4"/>
  <c r="DQ195" i="4" s="1"/>
  <c r="DR195" i="4"/>
  <c r="DP194" i="4"/>
  <c r="DQ194" i="4" s="1"/>
  <c r="DR194" i="4"/>
  <c r="DP193" i="4"/>
  <c r="DQ193" i="4" s="1"/>
  <c r="DR193" i="4"/>
  <c r="DP192" i="4"/>
  <c r="DQ192" i="4" s="1"/>
  <c r="DR192" i="4"/>
  <c r="DP191" i="4"/>
  <c r="DQ191" i="4" s="1"/>
  <c r="DR191" i="4"/>
  <c r="DP190" i="4"/>
  <c r="DQ190" i="4" s="1"/>
  <c r="DR190" i="4"/>
  <c r="DP189" i="4"/>
  <c r="DQ189" i="4" s="1"/>
  <c r="DR189" i="4"/>
  <c r="DP188" i="4"/>
  <c r="DQ188" i="4" s="1"/>
  <c r="DR188" i="4"/>
  <c r="DP187" i="4"/>
  <c r="DQ187" i="4" s="1"/>
  <c r="DP184" i="4"/>
  <c r="DQ184" i="4" s="1"/>
  <c r="DR184" i="4"/>
  <c r="DP175" i="4"/>
  <c r="DQ175" i="4" s="1"/>
  <c r="DR175" i="4"/>
  <c r="DP174" i="4"/>
  <c r="DQ174" i="4" s="1"/>
  <c r="DR174" i="4"/>
  <c r="DP173" i="4"/>
  <c r="DQ173" i="4" s="1"/>
  <c r="DR173" i="4"/>
  <c r="DP172" i="4"/>
  <c r="DQ172" i="4" s="1"/>
  <c r="DR172" i="4"/>
  <c r="DP171" i="4"/>
  <c r="DQ171" i="4" s="1"/>
  <c r="DR171" i="4"/>
  <c r="DP170" i="4"/>
  <c r="DQ170" i="4" s="1"/>
  <c r="DR170" i="4"/>
  <c r="DP169" i="4"/>
  <c r="DQ169" i="4" s="1"/>
  <c r="DR169" i="4"/>
  <c r="DP168" i="4"/>
  <c r="DQ168" i="4" s="1"/>
  <c r="DR168" i="4"/>
  <c r="DP167" i="4"/>
  <c r="DQ167" i="4" s="1"/>
  <c r="DR167" i="4"/>
  <c r="DP166" i="4"/>
  <c r="DQ166" i="4" s="1"/>
  <c r="DR166" i="4"/>
  <c r="DP165" i="4"/>
  <c r="DQ165" i="4" s="1"/>
  <c r="DR165" i="4"/>
  <c r="DP164" i="4"/>
  <c r="DQ164" i="4" s="1"/>
  <c r="DR164" i="4"/>
  <c r="DP163" i="4"/>
  <c r="DQ163" i="4" s="1"/>
  <c r="DR163" i="4"/>
  <c r="DP162" i="4"/>
  <c r="DQ162" i="4" s="1"/>
  <c r="DR162" i="4"/>
  <c r="CQ231" i="4"/>
  <c r="CQ230" i="4" s="1"/>
  <c r="CQ229" i="4" s="1"/>
  <c r="CQ228" i="4" s="1"/>
  <c r="CQ227" i="4" s="1"/>
  <c r="CQ226" i="4" s="1"/>
  <c r="CQ225" i="4" s="1"/>
  <c r="CQ224" i="4" s="1"/>
  <c r="CQ223" i="4" s="1"/>
  <c r="DC230" i="4"/>
  <c r="CJ230" i="4"/>
  <c r="DP161" i="4"/>
  <c r="DQ161" i="4" s="1"/>
  <c r="DP232" i="4"/>
  <c r="DQ232" i="4" s="1"/>
  <c r="DR232" i="4"/>
  <c r="DP230" i="4"/>
  <c r="DQ230" i="4" s="1"/>
  <c r="DR230" i="4"/>
  <c r="DP225" i="4"/>
  <c r="DQ225" i="4" s="1"/>
  <c r="DR225" i="4"/>
  <c r="DP223" i="4"/>
  <c r="DQ223" i="4" s="1"/>
  <c r="DR223" i="4"/>
  <c r="DP222" i="4"/>
  <c r="DQ222" i="4" s="1"/>
  <c r="DR222" i="4"/>
  <c r="DP221" i="4"/>
  <c r="DQ221" i="4" s="1"/>
  <c r="DR221" i="4"/>
  <c r="DP220" i="4"/>
  <c r="DQ220" i="4" s="1"/>
  <c r="DR220" i="4"/>
  <c r="DP218" i="4"/>
  <c r="DQ218" i="4" s="1"/>
  <c r="DR218" i="4"/>
  <c r="DP217" i="4"/>
  <c r="DQ217" i="4" s="1"/>
  <c r="DR217" i="4"/>
  <c r="DP215" i="4"/>
  <c r="DQ215" i="4" s="1"/>
  <c r="DR215" i="4"/>
  <c r="DP214" i="4"/>
  <c r="DQ214" i="4" s="1"/>
  <c r="DR214" i="4"/>
  <c r="DP211" i="4"/>
  <c r="DQ211" i="4" s="1"/>
  <c r="DR211" i="4"/>
  <c r="DP207" i="4"/>
  <c r="DQ207" i="4" s="1"/>
  <c r="DR207" i="4"/>
  <c r="DP204" i="4"/>
  <c r="DQ204" i="4" s="1"/>
  <c r="DR204" i="4"/>
  <c r="DP200" i="4"/>
  <c r="DQ200" i="4" s="1"/>
  <c r="DR200" i="4"/>
  <c r="DP196" i="4"/>
  <c r="DQ196" i="4" s="1"/>
  <c r="DR196" i="4"/>
  <c r="DP185" i="4"/>
  <c r="DQ185" i="4" s="1"/>
  <c r="DR185" i="4"/>
  <c r="DP183" i="4"/>
  <c r="DQ183" i="4" s="1"/>
  <c r="DR183" i="4"/>
  <c r="DP182" i="4"/>
  <c r="DQ182" i="4" s="1"/>
  <c r="DR182" i="4"/>
  <c r="DP181" i="4"/>
  <c r="DQ181" i="4" s="1"/>
  <c r="DR181" i="4"/>
  <c r="DP180" i="4"/>
  <c r="DQ180" i="4" s="1"/>
  <c r="DR180" i="4"/>
  <c r="DP179" i="4"/>
  <c r="DQ179" i="4" s="1"/>
  <c r="DR179" i="4"/>
  <c r="DP178" i="4"/>
  <c r="DQ178" i="4" s="1"/>
  <c r="DR178" i="4"/>
  <c r="DP177" i="4"/>
  <c r="DQ177" i="4" s="1"/>
  <c r="DR177" i="4"/>
  <c r="DP176" i="4"/>
  <c r="DQ176" i="4" s="1"/>
  <c r="DR176" i="4"/>
  <c r="CU233" i="4"/>
  <c r="CU232" i="4" s="1"/>
  <c r="CU231" i="4" s="1"/>
  <c r="CU230" i="4" s="1"/>
  <c r="CU229" i="4" s="1"/>
  <c r="DB232" i="4"/>
  <c r="DB231" i="4" s="1"/>
  <c r="DB230" i="4" s="1"/>
  <c r="BW232" i="4"/>
  <c r="BW231" i="4" s="1"/>
  <c r="BW230" i="4" s="1"/>
  <c r="BW229" i="4" s="1"/>
  <c r="BW228" i="4" s="1"/>
  <c r="CK231" i="4"/>
  <c r="CK230" i="4" s="1"/>
  <c r="CK229" i="4" s="1"/>
  <c r="CK228" i="4" s="1"/>
  <c r="BU230" i="4"/>
  <c r="BU229" i="4" s="1"/>
  <c r="BU228" i="4" s="1"/>
  <c r="DK229" i="4"/>
  <c r="DK228" i="4" s="1"/>
  <c r="DK227" i="4" s="1"/>
  <c r="DK226" i="4" s="1"/>
  <c r="DK225" i="4" s="1"/>
  <c r="DK224" i="4" s="1"/>
  <c r="DK223" i="4" s="1"/>
  <c r="DK222" i="4" s="1"/>
  <c r="DK221" i="4" s="1"/>
  <c r="DK220" i="4" s="1"/>
  <c r="DK219" i="4" s="1"/>
  <c r="DK218" i="4" s="1"/>
  <c r="DK217" i="4" s="1"/>
  <c r="DK216" i="4" s="1"/>
  <c r="DK215" i="4" s="1"/>
  <c r="DK214" i="4" s="1"/>
  <c r="DK213" i="4" s="1"/>
  <c r="DK212" i="4" s="1"/>
  <c r="DK211" i="4" s="1"/>
  <c r="DK210" i="4" s="1"/>
  <c r="DK209" i="4" s="1"/>
  <c r="DK208" i="4" s="1"/>
  <c r="BY229" i="4"/>
  <c r="BY228" i="4" s="1"/>
  <c r="BY227" i="4" s="1"/>
  <c r="CO208" i="4"/>
  <c r="CO207" i="4" s="1"/>
  <c r="CM207" i="4"/>
  <c r="CM206" i="4" s="1"/>
  <c r="CM205" i="4" s="1"/>
  <c r="CM204" i="4" s="1"/>
  <c r="CM203" i="4" s="1"/>
  <c r="CM202" i="4" s="1"/>
  <c r="CM201" i="4" s="1"/>
  <c r="CM200" i="4" s="1"/>
  <c r="CM199" i="4" s="1"/>
  <c r="CM198" i="4" s="1"/>
  <c r="DL207" i="4"/>
  <c r="DL206" i="4" s="1"/>
  <c r="DL205" i="4" s="1"/>
  <c r="DL204" i="4" s="1"/>
  <c r="DL203" i="4" s="1"/>
  <c r="DL202" i="4" s="1"/>
  <c r="DL201" i="4" s="1"/>
  <c r="DL200" i="4" s="1"/>
  <c r="DL199" i="4" s="1"/>
  <c r="DM233" i="4"/>
  <c r="DF233" i="4"/>
  <c r="DF232" i="4" s="1"/>
  <c r="DF231" i="4" s="1"/>
  <c r="DF230" i="4" s="1"/>
  <c r="DF229" i="4" s="1"/>
  <c r="DF228" i="4" s="1"/>
  <c r="DF227" i="4" s="1"/>
  <c r="DF226" i="4" s="1"/>
  <c r="CJ233" i="4"/>
  <c r="CY233" i="4"/>
  <c r="CY232" i="4" s="1"/>
  <c r="CR233" i="4"/>
  <c r="CR232" i="4" s="1"/>
  <c r="CC232" i="4"/>
  <c r="CC231" i="4" s="1"/>
  <c r="CC230" i="4" s="1"/>
  <c r="CC229" i="4" s="1"/>
  <c r="CC228" i="4" s="1"/>
  <c r="CA232" i="4"/>
  <c r="CA231" i="4" s="1"/>
  <c r="CA230" i="4" s="1"/>
  <c r="CA229" i="4" s="1"/>
  <c r="CA228" i="4" s="1"/>
  <c r="CA227" i="4" s="1"/>
  <c r="CA226" i="4" s="1"/>
  <c r="CA225" i="4" s="1"/>
  <c r="CA224" i="4" s="1"/>
  <c r="CA223" i="4" s="1"/>
  <c r="CA222" i="4" s="1"/>
  <c r="CA221" i="4" s="1"/>
  <c r="CA220" i="4" s="1"/>
  <c r="CA219" i="4" s="1"/>
  <c r="CA218" i="4" s="1"/>
  <c r="DJ232" i="4"/>
  <c r="DM232" i="4"/>
  <c r="DM231" i="4" s="1"/>
  <c r="DJ230" i="4"/>
  <c r="DJ229" i="4" s="1"/>
  <c r="DJ228" i="4" s="1"/>
  <c r="DJ227" i="4" s="1"/>
  <c r="DJ226" i="4" s="1"/>
  <c r="DJ225" i="4" s="1"/>
  <c r="DJ224" i="4" s="1"/>
  <c r="DJ223" i="4" s="1"/>
  <c r="BS229" i="4"/>
  <c r="BS228" i="4" s="1"/>
  <c r="BS227" i="4" s="1"/>
  <c r="BS226" i="4" s="1"/>
  <c r="BS225" i="4" s="1"/>
  <c r="BS224" i="4" s="1"/>
  <c r="BS223" i="4" s="1"/>
  <c r="CL212" i="4"/>
  <c r="CL211" i="4" s="1"/>
  <c r="CL210" i="4" s="1"/>
  <c r="CL209" i="4" s="1"/>
  <c r="CL208" i="4" s="1"/>
  <c r="CL207" i="4" s="1"/>
  <c r="CL206" i="4" s="1"/>
  <c r="CL205" i="4" s="1"/>
  <c r="CL204" i="4" s="1"/>
  <c r="CL203" i="4" s="1"/>
  <c r="CL202" i="4" s="1"/>
  <c r="CL201" i="4" s="1"/>
  <c r="CL200" i="4" s="1"/>
  <c r="CI212" i="4"/>
  <c r="DF211" i="4"/>
  <c r="DF210" i="4" s="1"/>
  <c r="DF209" i="4" s="1"/>
  <c r="DF208" i="4" s="1"/>
  <c r="DF207" i="4" s="1"/>
  <c r="DF206" i="4" s="1"/>
  <c r="DF205" i="4" s="1"/>
  <c r="DF204" i="4" s="1"/>
  <c r="DF203" i="4" s="1"/>
  <c r="DF202" i="4" s="1"/>
  <c r="DF201" i="4" s="1"/>
  <c r="DF200" i="4" s="1"/>
  <c r="DF199" i="4" s="1"/>
  <c r="DF198" i="4" s="1"/>
  <c r="DF197" i="4" s="1"/>
  <c r="DF196" i="4" s="1"/>
  <c r="DF195" i="4" s="1"/>
  <c r="DF194" i="4" s="1"/>
  <c r="DF193" i="4" s="1"/>
  <c r="DF192" i="4" s="1"/>
  <c r="DF191" i="4" s="1"/>
  <c r="DF190" i="4" s="1"/>
  <c r="DF189" i="4" s="1"/>
  <c r="DF188" i="4" s="1"/>
  <c r="DF187" i="4" s="1"/>
  <c r="DF186" i="4" s="1"/>
  <c r="DF185" i="4" s="1"/>
  <c r="CW211" i="4"/>
  <c r="CW210" i="4" s="1"/>
  <c r="CW209" i="4" s="1"/>
  <c r="CW208" i="4" s="1"/>
  <c r="CP207" i="4"/>
  <c r="CP206" i="4" s="1"/>
  <c r="CP205" i="4" s="1"/>
  <c r="CP204" i="4" s="1"/>
  <c r="CP203" i="4" s="1"/>
  <c r="CP202" i="4" s="1"/>
  <c r="CP201" i="4" s="1"/>
  <c r="CN207" i="4"/>
  <c r="CN206" i="4" s="1"/>
  <c r="CN205" i="4" s="1"/>
  <c r="BS200" i="4"/>
  <c r="BS199" i="4" s="1"/>
  <c r="BS198" i="4" s="1"/>
  <c r="BS197" i="4" s="1"/>
  <c r="BS196" i="4" s="1"/>
  <c r="BS195" i="4" s="1"/>
  <c r="BS194" i="4" s="1"/>
  <c r="BS193" i="4" s="1"/>
  <c r="BS192" i="4" s="1"/>
  <c r="BS191" i="4" s="1"/>
  <c r="DI198" i="4"/>
  <c r="DI197" i="4" s="1"/>
  <c r="CM196" i="4"/>
  <c r="CM195" i="4" s="1"/>
  <c r="CM194" i="4" s="1"/>
  <c r="CM193" i="4" s="1"/>
  <c r="CM192" i="4" s="1"/>
  <c r="CM191" i="4" s="1"/>
  <c r="CM190" i="4" s="1"/>
  <c r="CM189" i="4" s="1"/>
  <c r="CM188" i="4" s="1"/>
  <c r="CM187" i="4" s="1"/>
  <c r="CM186" i="4" s="1"/>
  <c r="CM185" i="4" s="1"/>
  <c r="CM184" i="4" s="1"/>
  <c r="CM183" i="4" s="1"/>
  <c r="CM182" i="4" s="1"/>
  <c r="CM181" i="4" s="1"/>
  <c r="CM180" i="4" s="1"/>
  <c r="CM179" i="4" s="1"/>
  <c r="CM178" i="4" s="1"/>
  <c r="CM177" i="4" s="1"/>
  <c r="CM176" i="4" s="1"/>
  <c r="CW196" i="4"/>
  <c r="CW195" i="4" s="1"/>
  <c r="CW194" i="4" s="1"/>
  <c r="CW193" i="4" s="1"/>
  <c r="CW192" i="4" s="1"/>
  <c r="CW191" i="4" s="1"/>
  <c r="CW190" i="4" s="1"/>
  <c r="BW196" i="4"/>
  <c r="BW195" i="4" s="1"/>
  <c r="BW194" i="4" s="1"/>
  <c r="DI195" i="4"/>
  <c r="DI194" i="4" s="1"/>
  <c r="DI193" i="4" s="1"/>
  <c r="DI192" i="4" s="1"/>
  <c r="DI191" i="4" s="1"/>
  <c r="DI190" i="4" s="1"/>
  <c r="DI189" i="4" s="1"/>
  <c r="DI188" i="4" s="1"/>
  <c r="DI187" i="4" s="1"/>
  <c r="DI186" i="4" s="1"/>
  <c r="DI185" i="4" s="1"/>
  <c r="DI184" i="4" s="1"/>
  <c r="DI183" i="4" s="1"/>
  <c r="DI182" i="4" s="1"/>
  <c r="DI181" i="4" s="1"/>
  <c r="DI180" i="4" s="1"/>
  <c r="DI179" i="4" s="1"/>
  <c r="DI178" i="4" s="1"/>
  <c r="DI177" i="4" s="1"/>
  <c r="DI176" i="4" s="1"/>
  <c r="DI175" i="4" s="1"/>
  <c r="DI174" i="4" s="1"/>
  <c r="BZ195" i="4"/>
  <c r="BZ194" i="4" s="1"/>
  <c r="BZ193" i="4" s="1"/>
  <c r="DC195" i="4"/>
  <c r="DC194" i="4" s="1"/>
  <c r="DC193" i="4" s="1"/>
  <c r="DC192" i="4" s="1"/>
  <c r="DC191" i="4" s="1"/>
  <c r="DC190" i="4" s="1"/>
  <c r="DC189" i="4" s="1"/>
  <c r="DC188" i="4" s="1"/>
  <c r="DC187" i="4" s="1"/>
  <c r="DG192" i="4"/>
  <c r="DG191" i="4" s="1"/>
  <c r="DG190" i="4" s="1"/>
  <c r="DG189" i="4" s="1"/>
  <c r="DG188" i="4" s="1"/>
  <c r="DG187" i="4" s="1"/>
  <c r="CA188" i="4"/>
  <c r="CA187" i="4" s="1"/>
  <c r="CA186" i="4" s="1"/>
  <c r="CA185" i="4" s="1"/>
  <c r="BU184" i="4"/>
  <c r="BU183" i="4" s="1"/>
  <c r="CX182" i="4"/>
  <c r="CX181" i="4" s="1"/>
  <c r="CX180" i="4" s="1"/>
  <c r="CX179" i="4" s="1"/>
  <c r="CX178" i="4" s="1"/>
  <c r="CX177" i="4" s="1"/>
  <c r="CX176" i="4" s="1"/>
  <c r="CX175" i="4" s="1"/>
  <c r="CX174" i="4" s="1"/>
  <c r="CX173" i="4" s="1"/>
  <c r="CX172" i="4" s="1"/>
  <c r="CX171" i="4" s="1"/>
  <c r="CX170" i="4" s="1"/>
  <c r="CX169" i="4" s="1"/>
  <c r="CX168" i="4" s="1"/>
  <c r="CX167" i="4" s="1"/>
  <c r="CX166" i="4" s="1"/>
  <c r="DG182" i="4"/>
  <c r="DG181" i="4" s="1"/>
  <c r="DG180" i="4" s="1"/>
  <c r="DG179" i="4" s="1"/>
  <c r="DM181" i="4"/>
  <c r="DM180" i="4" s="1"/>
  <c r="DM179" i="4" s="1"/>
  <c r="DM178" i="4" s="1"/>
  <c r="DM177" i="4" s="1"/>
  <c r="DM176" i="4" s="1"/>
  <c r="DM175" i="4" s="1"/>
  <c r="DM174" i="4" s="1"/>
  <c r="DM173" i="4" s="1"/>
  <c r="DM172" i="4" s="1"/>
  <c r="DM171" i="4" s="1"/>
  <c r="CN181" i="4"/>
  <c r="CN180" i="4" s="1"/>
  <c r="CN179" i="4" s="1"/>
  <c r="CN178" i="4" s="1"/>
  <c r="CN177" i="4" s="1"/>
  <c r="CN176" i="4" s="1"/>
  <c r="CN175" i="4" s="1"/>
  <c r="CN174" i="4" s="1"/>
  <c r="CN173" i="4" s="1"/>
  <c r="CN172" i="4" s="1"/>
  <c r="CN171" i="4" s="1"/>
  <c r="CN170" i="4" s="1"/>
  <c r="DH180" i="4"/>
  <c r="DH179" i="4" s="1"/>
  <c r="DH178" i="4" s="1"/>
  <c r="DH177" i="4" s="1"/>
  <c r="DH176" i="4" s="1"/>
  <c r="DH175" i="4" s="1"/>
  <c r="DH174" i="4" s="1"/>
  <c r="DH173" i="4" s="1"/>
  <c r="DH172" i="4" s="1"/>
  <c r="DH171" i="4" s="1"/>
  <c r="DH170" i="4" s="1"/>
  <c r="DD179" i="4"/>
  <c r="DD178" i="4" s="1"/>
  <c r="DD177" i="4" s="1"/>
  <c r="DD176" i="4" s="1"/>
  <c r="DD175" i="4" s="1"/>
  <c r="DD174" i="4" s="1"/>
  <c r="DD173" i="4" s="1"/>
  <c r="DD172" i="4" s="1"/>
  <c r="DD171" i="4" s="1"/>
  <c r="CO179" i="4"/>
  <c r="CO178" i="4" s="1"/>
  <c r="CO177" i="4" s="1"/>
  <c r="CO176" i="4" s="1"/>
  <c r="CO175" i="4" s="1"/>
  <c r="CO174" i="4" s="1"/>
  <c r="CO173" i="4" s="1"/>
  <c r="CO172" i="4" s="1"/>
  <c r="CO171" i="4" s="1"/>
  <c r="CO170" i="4" s="1"/>
  <c r="CO169" i="4" s="1"/>
  <c r="CO168" i="4" s="1"/>
  <c r="CO167" i="4" s="1"/>
  <c r="CO166" i="4" s="1"/>
  <c r="CO165" i="4" s="1"/>
  <c r="CO164" i="4" s="1"/>
  <c r="CO163" i="4" s="1"/>
  <c r="CO162" i="4" s="1"/>
  <c r="CO161" i="4" s="1"/>
  <c r="CO160" i="4" s="1"/>
  <c r="CO159" i="4" s="1"/>
  <c r="CO158" i="4" s="1"/>
  <c r="CS179" i="4"/>
  <c r="CJ178" i="4"/>
  <c r="CS178" i="4"/>
  <c r="CS177" i="4" s="1"/>
  <c r="CS176" i="4" s="1"/>
  <c r="CS175" i="4" s="1"/>
  <c r="CS174" i="4" s="1"/>
  <c r="CS173" i="4" s="1"/>
  <c r="CW178" i="4"/>
  <c r="CD177" i="4"/>
  <c r="CD176" i="4" s="1"/>
  <c r="CD175" i="4" s="1"/>
  <c r="CD174" i="4" s="1"/>
  <c r="CD173" i="4" s="1"/>
  <c r="CD172" i="4" s="1"/>
  <c r="CD171" i="4" s="1"/>
  <c r="CD170" i="4" s="1"/>
  <c r="CD169" i="4" s="1"/>
  <c r="CD168" i="4" s="1"/>
  <c r="CD167" i="4" s="1"/>
  <c r="CD166" i="4" s="1"/>
  <c r="CD165" i="4" s="1"/>
  <c r="CQ176" i="4"/>
  <c r="CQ175" i="4" s="1"/>
  <c r="CQ174" i="4" s="1"/>
  <c r="CQ173" i="4" s="1"/>
  <c r="CQ172" i="4" s="1"/>
  <c r="CQ171" i="4" s="1"/>
  <c r="CQ170" i="4" s="1"/>
  <c r="CQ169" i="4" s="1"/>
  <c r="CQ168" i="4" s="1"/>
  <c r="CQ167" i="4" s="1"/>
  <c r="CQ166" i="4" s="1"/>
  <c r="CQ165" i="4" s="1"/>
  <c r="CQ164" i="4" s="1"/>
  <c r="CQ163" i="4" s="1"/>
  <c r="CQ162" i="4" s="1"/>
  <c r="CQ204" i="4"/>
  <c r="CQ203" i="4" s="1"/>
  <c r="CQ202" i="4" s="1"/>
  <c r="CW201" i="4"/>
  <c r="CW200" i="4" s="1"/>
  <c r="CW199" i="4" s="1"/>
  <c r="CW198" i="4" s="1"/>
  <c r="CO200" i="4"/>
  <c r="CQ200" i="4"/>
  <c r="CQ199" i="4" s="1"/>
  <c r="CQ198" i="4" s="1"/>
  <c r="CQ197" i="4" s="1"/>
  <c r="DD200" i="4"/>
  <c r="DD199" i="4" s="1"/>
  <c r="DD198" i="4" s="1"/>
  <c r="DD197" i="4" s="1"/>
  <c r="DD196" i="4" s="1"/>
  <c r="DD195" i="4" s="1"/>
  <c r="DD194" i="4" s="1"/>
  <c r="DD193" i="4" s="1"/>
  <c r="DD192" i="4" s="1"/>
  <c r="DD191" i="4" s="1"/>
  <c r="BV200" i="4"/>
  <c r="CH199" i="4"/>
  <c r="CH198" i="4" s="1"/>
  <c r="CH197" i="4" s="1"/>
  <c r="CH196" i="4" s="1"/>
  <c r="CH195" i="4" s="1"/>
  <c r="CH194" i="4" s="1"/>
  <c r="CP199" i="4"/>
  <c r="CP198" i="4" s="1"/>
  <c r="CP197" i="4" s="1"/>
  <c r="CP196" i="4" s="1"/>
  <c r="CP195" i="4" s="1"/>
  <c r="CP194" i="4" s="1"/>
  <c r="BX198" i="4"/>
  <c r="BX197" i="4" s="1"/>
  <c r="BX196" i="4" s="1"/>
  <c r="BX195" i="4" s="1"/>
  <c r="DE197" i="4"/>
  <c r="DE196" i="4" s="1"/>
  <c r="DE195" i="4" s="1"/>
  <c r="DE194" i="4" s="1"/>
  <c r="DE193" i="4" s="1"/>
  <c r="DE192" i="4" s="1"/>
  <c r="DE191" i="4" s="1"/>
  <c r="DE190" i="4" s="1"/>
  <c r="CU196" i="4"/>
  <c r="CU195" i="4" s="1"/>
  <c r="CU194" i="4" s="1"/>
  <c r="CU193" i="4" s="1"/>
  <c r="CU192" i="4" s="1"/>
  <c r="CU191" i="4" s="1"/>
  <c r="CU190" i="4" s="1"/>
  <c r="CU189" i="4" s="1"/>
  <c r="CU188" i="4" s="1"/>
  <c r="CU187" i="4" s="1"/>
  <c r="CC195" i="4"/>
  <c r="CC194" i="4" s="1"/>
  <c r="CC193" i="4" s="1"/>
  <c r="CC192" i="4" s="1"/>
  <c r="CC191" i="4" s="1"/>
  <c r="CC190" i="4" s="1"/>
  <c r="CC189" i="4" s="1"/>
  <c r="CC188" i="4" s="1"/>
  <c r="CC187" i="4" s="1"/>
  <c r="CC186" i="4" s="1"/>
  <c r="CC185" i="4" s="1"/>
  <c r="CC184" i="4" s="1"/>
  <c r="CC183" i="4" s="1"/>
  <c r="CC182" i="4" s="1"/>
  <c r="CC181" i="4" s="1"/>
  <c r="CC180" i="4" s="1"/>
  <c r="CC179" i="4" s="1"/>
  <c r="CC178" i="4" s="1"/>
  <c r="CC177" i="4" s="1"/>
  <c r="CC176" i="4" s="1"/>
  <c r="CC175" i="4" s="1"/>
  <c r="CC174" i="4" s="1"/>
  <c r="CC173" i="4" s="1"/>
  <c r="CQ194" i="4"/>
  <c r="CQ193" i="4" s="1"/>
  <c r="CF194" i="4"/>
  <c r="CF193" i="4" s="1"/>
  <c r="CF192" i="4" s="1"/>
  <c r="CF191" i="4" s="1"/>
  <c r="CF190" i="4" s="1"/>
  <c r="CF189" i="4" s="1"/>
  <c r="CF188" i="4" s="1"/>
  <c r="CF187" i="4" s="1"/>
  <c r="CF186" i="4" s="1"/>
  <c r="CF185" i="4" s="1"/>
  <c r="CF184" i="4" s="1"/>
  <c r="CF183" i="4" s="1"/>
  <c r="CF182" i="4" s="1"/>
  <c r="CF181" i="4" s="1"/>
  <c r="CF180" i="4" s="1"/>
  <c r="CF179" i="4" s="1"/>
  <c r="CF178" i="4" s="1"/>
  <c r="CF177" i="4" s="1"/>
  <c r="CL193" i="4"/>
  <c r="CL192" i="4" s="1"/>
  <c r="CL191" i="4" s="1"/>
  <c r="CL190" i="4" s="1"/>
  <c r="CL189" i="4" s="1"/>
  <c r="CL188" i="4" s="1"/>
  <c r="CL187" i="4" s="1"/>
  <c r="CL186" i="4" s="1"/>
  <c r="CL185" i="4" s="1"/>
  <c r="CL184" i="4" s="1"/>
  <c r="CL183" i="4" s="1"/>
  <c r="CL182" i="4" s="1"/>
  <c r="CL181" i="4" s="1"/>
  <c r="CL180" i="4" s="1"/>
  <c r="CL179" i="4" s="1"/>
  <c r="DJ192" i="4"/>
  <c r="DJ191" i="4" s="1"/>
  <c r="DJ190" i="4" s="1"/>
  <c r="DJ189" i="4" s="1"/>
  <c r="CZ192" i="4"/>
  <c r="CZ191" i="4" s="1"/>
  <c r="DA190" i="4"/>
  <c r="DA189" i="4" s="1"/>
  <c r="DA188" i="4" s="1"/>
  <c r="BS189" i="4"/>
  <c r="CB188" i="4"/>
  <c r="CB187" i="4" s="1"/>
  <c r="CB186" i="4" s="1"/>
  <c r="CB185" i="4" s="1"/>
  <c r="CB184" i="4" s="1"/>
  <c r="CB183" i="4" s="1"/>
  <c r="CB182" i="4" s="1"/>
  <c r="CB181" i="4" s="1"/>
  <c r="CB180" i="4" s="1"/>
  <c r="BS185" i="4"/>
  <c r="BS184" i="4" s="1"/>
  <c r="BS183" i="4" s="1"/>
  <c r="BS182" i="4" s="1"/>
  <c r="BS181" i="4" s="1"/>
  <c r="BS180" i="4" s="1"/>
  <c r="BS179" i="4" s="1"/>
  <c r="BS178" i="4" s="1"/>
  <c r="BS177" i="4" s="1"/>
  <c r="BS176" i="4" s="1"/>
  <c r="BS175" i="4" s="1"/>
  <c r="DE185" i="4"/>
  <c r="DE184" i="4" s="1"/>
  <c r="DE183" i="4" s="1"/>
  <c r="DE182" i="4" s="1"/>
  <c r="DE181" i="4" s="1"/>
  <c r="DE180" i="4" s="1"/>
  <c r="DE179" i="4" s="1"/>
  <c r="DE178" i="4" s="1"/>
  <c r="DE177" i="4" s="1"/>
  <c r="DD184" i="4"/>
  <c r="DD183" i="4" s="1"/>
  <c r="DD182" i="4" s="1"/>
  <c r="DD181" i="4" s="1"/>
  <c r="DG184" i="4"/>
  <c r="DC184" i="4"/>
  <c r="DC183" i="4" s="1"/>
  <c r="DC182" i="4" s="1"/>
  <c r="CX184" i="4"/>
  <c r="CN184" i="4"/>
  <c r="CN183" i="4" s="1"/>
  <c r="CI184" i="4"/>
  <c r="CI183" i="4" s="1"/>
  <c r="BY184" i="4"/>
  <c r="BY183" i="4" s="1"/>
  <c r="BY182" i="4" s="1"/>
  <c r="BY181" i="4" s="1"/>
  <c r="BY180" i="4" s="1"/>
  <c r="BY179" i="4" s="1"/>
  <c r="BY178" i="4" s="1"/>
  <c r="BY177" i="4" s="1"/>
  <c r="BY176" i="4" s="1"/>
  <c r="DK184" i="4"/>
  <c r="DK183" i="4" s="1"/>
  <c r="DK182" i="4" s="1"/>
  <c r="DK181" i="4" s="1"/>
  <c r="DK180" i="4" s="1"/>
  <c r="DK179" i="4" s="1"/>
  <c r="DK178" i="4" s="1"/>
  <c r="DK177" i="4" s="1"/>
  <c r="DF183" i="4"/>
  <c r="DF182" i="4" s="1"/>
  <c r="DF181" i="4" s="1"/>
  <c r="DF180" i="4" s="1"/>
  <c r="DF179" i="4" s="1"/>
  <c r="DF178" i="4" s="1"/>
  <c r="DF177" i="4" s="1"/>
  <c r="DF176" i="4" s="1"/>
  <c r="DF175" i="4" s="1"/>
  <c r="DF174" i="4" s="1"/>
  <c r="DF173" i="4" s="1"/>
  <c r="DF172" i="4" s="1"/>
  <c r="DF171" i="4" s="1"/>
  <c r="DF170" i="4" s="1"/>
  <c r="DF169" i="4" s="1"/>
  <c r="DF168" i="4" s="1"/>
  <c r="DF167" i="4" s="1"/>
  <c r="DF166" i="4" s="1"/>
  <c r="DF165" i="4" s="1"/>
  <c r="DJ183" i="4"/>
  <c r="DJ182" i="4" s="1"/>
  <c r="CU183" i="4"/>
  <c r="CU182" i="4" s="1"/>
  <c r="CU181" i="4" s="1"/>
  <c r="CA183" i="4"/>
  <c r="CA182" i="4" s="1"/>
  <c r="DA182" i="4"/>
  <c r="DA181" i="4" s="1"/>
  <c r="DA180" i="4" s="1"/>
  <c r="DA179" i="4" s="1"/>
  <c r="DA178" i="4" s="1"/>
  <c r="CG182" i="4"/>
  <c r="CG181" i="4" s="1"/>
  <c r="CG180" i="4" s="1"/>
  <c r="CP181" i="4"/>
  <c r="CP180" i="4" s="1"/>
  <c r="CP179" i="4" s="1"/>
  <c r="CP178" i="4" s="1"/>
  <c r="CP177" i="4" s="1"/>
  <c r="CP176" i="4" s="1"/>
  <c r="CP175" i="4" s="1"/>
  <c r="CP174" i="4" s="1"/>
  <c r="CP173" i="4" s="1"/>
  <c r="CP172" i="4" s="1"/>
  <c r="CP171" i="4" s="1"/>
  <c r="CP170" i="4" s="1"/>
  <c r="CP169" i="4" s="1"/>
  <c r="CP168" i="4" s="1"/>
  <c r="CP167" i="4" s="1"/>
  <c r="CP166" i="4" s="1"/>
  <c r="DJ180" i="4"/>
  <c r="DJ179" i="4" s="1"/>
  <c r="DJ178" i="4" s="1"/>
  <c r="CU179" i="4"/>
  <c r="CU178" i="4" s="1"/>
  <c r="CU177" i="4" s="1"/>
  <c r="CU176" i="4" s="1"/>
  <c r="CU175" i="4" s="1"/>
  <c r="BV179" i="4"/>
  <c r="BV178" i="4" s="1"/>
  <c r="BV177" i="4" s="1"/>
  <c r="BV176" i="4" s="1"/>
  <c r="BV175" i="4" s="1"/>
  <c r="BV174" i="4" s="1"/>
  <c r="CG178" i="4"/>
  <c r="CG177" i="4" s="1"/>
  <c r="CK176" i="4"/>
  <c r="CW176" i="4"/>
  <c r="CW175" i="4" s="1"/>
  <c r="CW174" i="4" s="1"/>
  <c r="CJ176" i="4"/>
  <c r="CJ175" i="4" s="1"/>
  <c r="CJ174" i="4" s="1"/>
  <c r="CG175" i="4"/>
  <c r="CG174" i="4" s="1"/>
  <c r="CG173" i="4" s="1"/>
  <c r="CG172" i="4" s="1"/>
  <c r="CG171" i="4" s="1"/>
  <c r="BW175" i="4"/>
  <c r="BW174" i="4" s="1"/>
  <c r="BW173" i="4" s="1"/>
  <c r="BW172" i="4" s="1"/>
  <c r="CM174" i="4"/>
  <c r="CM173" i="4" s="1"/>
  <c r="CM172" i="4" s="1"/>
  <c r="CM171" i="4" s="1"/>
  <c r="CM170" i="4" s="1"/>
  <c r="CS171" i="4"/>
  <c r="CS170" i="4" s="1"/>
  <c r="CS169" i="4" s="1"/>
  <c r="CS168" i="4" s="1"/>
  <c r="CS167" i="4" s="1"/>
  <c r="CS166" i="4" s="1"/>
  <c r="CS165" i="4" s="1"/>
  <c r="CS164" i="4" s="1"/>
  <c r="CS163" i="4" s="1"/>
  <c r="DM169" i="4"/>
  <c r="DL169" i="4"/>
  <c r="DM168" i="4"/>
  <c r="DM167" i="4" s="1"/>
  <c r="DM166" i="4" s="1"/>
  <c r="CW168" i="4"/>
  <c r="CW167" i="4" s="1"/>
  <c r="CW166" i="4" s="1"/>
  <c r="CW165" i="4" s="1"/>
  <c r="CW164" i="4" s="1"/>
  <c r="CW163" i="4" s="1"/>
  <c r="CW162" i="4" s="1"/>
  <c r="CW161" i="4" s="1"/>
  <c r="CW160" i="4" s="1"/>
  <c r="CW159" i="4" s="1"/>
  <c r="CW158" i="4" s="1"/>
  <c r="CJ166" i="4"/>
  <c r="CJ165" i="4" s="1"/>
  <c r="CJ164" i="4" s="1"/>
  <c r="CJ163" i="4" s="1"/>
  <c r="CJ162" i="4" s="1"/>
  <c r="DL166" i="4"/>
  <c r="DL165" i="4" s="1"/>
  <c r="DL164" i="4" s="1"/>
  <c r="DL163" i="4" s="1"/>
  <c r="DL162" i="4" s="1"/>
  <c r="DL161" i="4" s="1"/>
  <c r="DL160" i="4" s="1"/>
  <c r="DL159" i="4" s="1"/>
  <c r="DL158" i="4" s="1"/>
  <c r="DL157" i="4" s="1"/>
  <c r="DL156" i="4" s="1"/>
  <c r="DL155" i="4" s="1"/>
  <c r="DL154" i="4" s="1"/>
  <c r="DL153" i="4" s="1"/>
  <c r="DL152" i="4" s="1"/>
  <c r="DL151" i="4" s="1"/>
  <c r="DL150" i="4" s="1"/>
  <c r="DL149" i="4" s="1"/>
  <c r="DL148" i="4" s="1"/>
  <c r="DL147" i="4" s="1"/>
  <c r="BY165" i="4"/>
  <c r="BY164" i="4" s="1"/>
  <c r="BY163" i="4" s="1"/>
  <c r="BY162" i="4" s="1"/>
  <c r="BY161" i="4" s="1"/>
  <c r="BY160" i="4" s="1"/>
  <c r="BY159" i="4" s="1"/>
  <c r="BY158" i="4" s="1"/>
  <c r="BY157" i="4" s="1"/>
  <c r="DC164" i="4"/>
  <c r="CN163" i="4"/>
  <c r="CN162" i="4" s="1"/>
  <c r="CN161" i="4" s="1"/>
  <c r="CN160" i="4" s="1"/>
  <c r="CN159" i="4" s="1"/>
  <c r="CN158" i="4" s="1"/>
  <c r="DC162" i="4"/>
  <c r="DC161" i="4" s="1"/>
  <c r="CZ174" i="4"/>
  <c r="CZ173" i="4" s="1"/>
  <c r="CH173" i="4"/>
  <c r="CH172" i="4" s="1"/>
  <c r="CV173" i="4"/>
  <c r="CV172" i="4" s="1"/>
  <c r="CV171" i="4" s="1"/>
  <c r="CV170" i="4" s="1"/>
  <c r="CV169" i="4" s="1"/>
  <c r="CV168" i="4" s="1"/>
  <c r="CV167" i="4" s="1"/>
  <c r="CU173" i="4"/>
  <c r="CU172" i="4" s="1"/>
  <c r="CU171" i="4" s="1"/>
  <c r="CU170" i="4" s="1"/>
  <c r="CU169" i="4" s="1"/>
  <c r="CU168" i="4" s="1"/>
  <c r="CU167" i="4" s="1"/>
  <c r="CU166" i="4" s="1"/>
  <c r="CU165" i="4" s="1"/>
  <c r="CU164" i="4" s="1"/>
  <c r="CU163" i="4" s="1"/>
  <c r="CU162" i="4" s="1"/>
  <c r="CU161" i="4" s="1"/>
  <c r="CU160" i="4" s="1"/>
  <c r="CK172" i="4"/>
  <c r="CK171" i="4" s="1"/>
  <c r="CK170" i="4" s="1"/>
  <c r="CK169" i="4" s="1"/>
  <c r="CK168" i="4" s="1"/>
  <c r="CC171" i="4"/>
  <c r="CC170" i="4" s="1"/>
  <c r="CC169" i="4" s="1"/>
  <c r="CC168" i="4" s="1"/>
  <c r="CC167" i="4" s="1"/>
  <c r="CC166" i="4" s="1"/>
  <c r="CC165" i="4" s="1"/>
  <c r="CL171" i="4"/>
  <c r="CL170" i="4" s="1"/>
  <c r="CL169" i="4" s="1"/>
  <c r="CL168" i="4" s="1"/>
  <c r="CH170" i="4"/>
  <c r="CH169" i="4" s="1"/>
  <c r="CH168" i="4" s="1"/>
  <c r="CH167" i="4" s="1"/>
  <c r="CH166" i="4" s="1"/>
  <c r="CH165" i="4" s="1"/>
  <c r="CH164" i="4" s="1"/>
  <c r="CH163" i="4" s="1"/>
  <c r="CH162" i="4" s="1"/>
  <c r="DE170" i="4"/>
  <c r="DE169" i="4" s="1"/>
  <c r="DE168" i="4" s="1"/>
  <c r="CM168" i="4"/>
  <c r="CM167" i="4" s="1"/>
  <c r="CA168" i="4"/>
  <c r="CA167" i="4" s="1"/>
  <c r="DA167" i="4"/>
  <c r="DA166" i="4" s="1"/>
  <c r="DA165" i="4" s="1"/>
  <c r="DA164" i="4" s="1"/>
  <c r="DA163" i="4" s="1"/>
  <c r="DA162" i="4" s="1"/>
  <c r="DA161" i="4" s="1"/>
  <c r="CG167" i="4"/>
  <c r="CF167" i="4"/>
  <c r="CF166" i="4" s="1"/>
  <c r="CF165" i="4" s="1"/>
  <c r="CG166" i="4"/>
  <c r="DE166" i="4"/>
  <c r="DE165" i="4" s="1"/>
  <c r="DE164" i="4" s="1"/>
  <c r="DE163" i="4" s="1"/>
  <c r="DE162" i="4" s="1"/>
  <c r="DE161" i="4" s="1"/>
  <c r="DE160" i="4" s="1"/>
  <c r="DE159" i="4" s="1"/>
  <c r="DE158" i="4" s="1"/>
  <c r="CK166" i="4"/>
  <c r="CV165" i="4"/>
  <c r="CV164" i="4" s="1"/>
  <c r="CV163" i="4" s="1"/>
  <c r="CV162" i="4" s="1"/>
  <c r="CV161" i="4" s="1"/>
  <c r="CV160" i="4" s="1"/>
  <c r="CV159" i="4" s="1"/>
  <c r="CV158" i="4" s="1"/>
  <c r="CV157" i="4" s="1"/>
  <c r="CV156" i="4" s="1"/>
  <c r="CL165" i="4"/>
  <c r="CL164" i="4" s="1"/>
  <c r="CL163" i="4" s="1"/>
  <c r="CL162" i="4" s="1"/>
  <c r="CL161" i="4" s="1"/>
  <c r="CG165" i="4"/>
  <c r="CG164" i="4" s="1"/>
  <c r="CA165" i="4"/>
  <c r="CA164" i="4" s="1"/>
  <c r="CA163" i="4" s="1"/>
  <c r="CA162" i="4" s="1"/>
  <c r="CA161" i="4" s="1"/>
  <c r="CA160" i="4" s="1"/>
  <c r="CA159" i="4" s="1"/>
  <c r="BS164" i="4"/>
  <c r="BS163" i="4" s="1"/>
  <c r="DF163" i="4"/>
  <c r="DF162" i="4" s="1"/>
  <c r="DF161" i="4" s="1"/>
  <c r="DF160" i="4" s="1"/>
  <c r="DF159" i="4" s="1"/>
  <c r="DF158" i="4" s="1"/>
  <c r="DF157" i="4" s="1"/>
  <c r="DF156" i="4" s="1"/>
  <c r="DF155" i="4" s="1"/>
  <c r="DF154" i="4" s="1"/>
  <c r="DF153" i="4" s="1"/>
  <c r="DF152" i="4" s="1"/>
  <c r="DF151" i="4" s="1"/>
  <c r="DF150" i="4" s="1"/>
  <c r="DF149" i="4" s="1"/>
  <c r="DF148" i="4" s="1"/>
  <c r="DF147" i="4" s="1"/>
  <c r="CK163" i="4"/>
  <c r="CC162" i="4"/>
  <c r="CC161" i="4" s="1"/>
  <c r="CC160" i="4" s="1"/>
  <c r="CC159" i="4" s="1"/>
  <c r="CC158" i="4" s="1"/>
  <c r="CC157" i="4" s="1"/>
  <c r="CC156" i="4" s="1"/>
  <c r="BX162" i="4"/>
  <c r="BX161" i="4" s="1"/>
  <c r="BX160" i="4" s="1"/>
  <c r="BX159" i="4" s="1"/>
  <c r="CG162" i="4"/>
  <c r="CG161" i="4" s="1"/>
  <c r="CG160" i="4" s="1"/>
  <c r="BW162" i="4"/>
  <c r="BW161" i="4" s="1"/>
  <c r="BW160" i="4" s="1"/>
  <c r="DJ162" i="4"/>
  <c r="DJ161" i="4" s="1"/>
  <c r="DW162" i="4"/>
  <c r="DV162" i="4"/>
  <c r="B162" i="4"/>
  <c r="DW163" i="4"/>
  <c r="DV163" i="4"/>
  <c r="B163" i="4"/>
  <c r="DW164" i="4"/>
  <c r="DV164" i="4"/>
  <c r="B164" i="4"/>
  <c r="DW165" i="4"/>
  <c r="BR165" i="4"/>
  <c r="BR164" i="4" s="1"/>
  <c r="BR163" i="4" s="1"/>
  <c r="BR162" i="4" s="1"/>
  <c r="BR161" i="4" s="1"/>
  <c r="BR160" i="4" s="1"/>
  <c r="BR159" i="4" s="1"/>
  <c r="BR158" i="4" s="1"/>
  <c r="BR157" i="4" s="1"/>
  <c r="BR156" i="4" s="1"/>
  <c r="BR155" i="4" s="1"/>
  <c r="BR154" i="4" s="1"/>
  <c r="DV165" i="4"/>
  <c r="B165" i="4"/>
  <c r="DW166" i="4"/>
  <c r="DV166" i="4"/>
  <c r="B166" i="4"/>
  <c r="DW167" i="4"/>
  <c r="DV167" i="4"/>
  <c r="B167" i="4"/>
  <c r="DW168" i="4"/>
  <c r="DV168" i="4"/>
  <c r="B168" i="4"/>
  <c r="DW169" i="4"/>
  <c r="BR169" i="4"/>
  <c r="BR168" i="4" s="1"/>
  <c r="BR167" i="4" s="1"/>
  <c r="BR166" i="4" s="1"/>
  <c r="DV169" i="4"/>
  <c r="B169" i="4"/>
  <c r="DW170" i="4"/>
  <c r="DV170" i="4"/>
  <c r="B170" i="4"/>
  <c r="DW171" i="4"/>
  <c r="BR171" i="4"/>
  <c r="BR170" i="4" s="1"/>
  <c r="DV171" i="4"/>
  <c r="BQ171" i="4"/>
  <c r="BQ170" i="4" s="1"/>
  <c r="BQ169" i="4" s="1"/>
  <c r="BQ168" i="4" s="1"/>
  <c r="BQ167" i="4" s="1"/>
  <c r="BQ166" i="4" s="1"/>
  <c r="BQ165" i="4" s="1"/>
  <c r="BQ164" i="4" s="1"/>
  <c r="BQ163" i="4" s="1"/>
  <c r="BQ162" i="4" s="1"/>
  <c r="BQ161" i="4" s="1"/>
  <c r="BQ160" i="4" s="1"/>
  <c r="BQ159" i="4" s="1"/>
  <c r="BQ158" i="4" s="1"/>
  <c r="BQ157" i="4" s="1"/>
  <c r="BQ156" i="4" s="1"/>
  <c r="BQ155" i="4" s="1"/>
  <c r="BQ154" i="4" s="1"/>
  <c r="BQ153" i="4" s="1"/>
  <c r="BQ152" i="4" s="1"/>
  <c r="BQ151" i="4" s="1"/>
  <c r="BQ150" i="4" s="1"/>
  <c r="BQ149" i="4" s="1"/>
  <c r="BQ148" i="4" s="1"/>
  <c r="B171" i="4"/>
  <c r="DW172" i="4"/>
  <c r="DV172" i="4"/>
  <c r="B172" i="4"/>
  <c r="DW173" i="4"/>
  <c r="DV173" i="4"/>
  <c r="B173" i="4"/>
  <c r="DW174" i="4"/>
  <c r="DV174" i="4"/>
  <c r="B174" i="4"/>
  <c r="DW175" i="4"/>
  <c r="DV175" i="4"/>
  <c r="B175" i="4"/>
  <c r="DW176" i="4"/>
  <c r="B176" i="4"/>
  <c r="DV176" i="4"/>
  <c r="DW177" i="4"/>
  <c r="DV177" i="4"/>
  <c r="B177" i="4"/>
  <c r="DW178" i="4"/>
  <c r="DV178" i="4"/>
  <c r="B178" i="4"/>
  <c r="DW179" i="4"/>
  <c r="BR179" i="4"/>
  <c r="BR178" i="4" s="1"/>
  <c r="BR177" i="4" s="1"/>
  <c r="BR176" i="4" s="1"/>
  <c r="BR175" i="4" s="1"/>
  <c r="BR174" i="4" s="1"/>
  <c r="BR173" i="4" s="1"/>
  <c r="BR172" i="4" s="1"/>
  <c r="DV179" i="4"/>
  <c r="B179" i="4"/>
  <c r="DW180" i="4"/>
  <c r="DV180" i="4"/>
  <c r="B180" i="4"/>
  <c r="DW181" i="4"/>
  <c r="DV181" i="4"/>
  <c r="B181" i="4"/>
  <c r="DW182" i="4"/>
  <c r="DV182" i="4"/>
  <c r="B182" i="4"/>
  <c r="DW183" i="4"/>
  <c r="DV183" i="4"/>
  <c r="B183" i="4"/>
  <c r="DV184" i="4"/>
  <c r="B184" i="4"/>
  <c r="DW184" i="4"/>
  <c r="DV185" i="4"/>
  <c r="BQ185" i="4"/>
  <c r="BQ184" i="4" s="1"/>
  <c r="BQ183" i="4" s="1"/>
  <c r="BQ182" i="4" s="1"/>
  <c r="BQ181" i="4" s="1"/>
  <c r="BQ180" i="4" s="1"/>
  <c r="BQ179" i="4" s="1"/>
  <c r="BQ178" i="4" s="1"/>
  <c r="BQ177" i="4" s="1"/>
  <c r="BQ176" i="4" s="1"/>
  <c r="BQ175" i="4" s="1"/>
  <c r="BQ174" i="4" s="1"/>
  <c r="BQ173" i="4" s="1"/>
  <c r="BQ172" i="4" s="1"/>
  <c r="DW185" i="4"/>
  <c r="BR185" i="4"/>
  <c r="BR184" i="4" s="1"/>
  <c r="BR183" i="4" s="1"/>
  <c r="BR182" i="4" s="1"/>
  <c r="BR181" i="4" s="1"/>
  <c r="BR180" i="4" s="1"/>
  <c r="B185" i="4"/>
  <c r="DV188" i="4"/>
  <c r="DW188" i="4"/>
  <c r="B188" i="4"/>
  <c r="DW189" i="4"/>
  <c r="DV189" i="4"/>
  <c r="BQ189" i="4"/>
  <c r="BQ188" i="4" s="1"/>
  <c r="B189" i="4"/>
  <c r="DV190" i="4"/>
  <c r="DW190" i="4"/>
  <c r="B190" i="4"/>
  <c r="DV191" i="4"/>
  <c r="DW191" i="4"/>
  <c r="BR191" i="4"/>
  <c r="BR190" i="4" s="1"/>
  <c r="BR189" i="4" s="1"/>
  <c r="BR188" i="4" s="1"/>
  <c r="BR187" i="4" s="1"/>
  <c r="BR186" i="4" s="1"/>
  <c r="B191" i="4"/>
  <c r="DW192" i="4"/>
  <c r="DV192" i="4"/>
  <c r="BQ192" i="4"/>
  <c r="BQ191" i="4" s="1"/>
  <c r="BQ190" i="4" s="1"/>
  <c r="B192" i="4"/>
  <c r="DV193" i="4"/>
  <c r="DW193" i="4"/>
  <c r="B193" i="4"/>
  <c r="DW194" i="4"/>
  <c r="DV194" i="4"/>
  <c r="BQ194" i="4"/>
  <c r="BQ193" i="4" s="1"/>
  <c r="B194" i="4"/>
  <c r="DW195" i="4"/>
  <c r="DV195" i="4"/>
  <c r="B195" i="4"/>
  <c r="DV196" i="4"/>
  <c r="DW196" i="4"/>
  <c r="B196" i="4"/>
  <c r="DV197" i="4"/>
  <c r="DW197" i="4"/>
  <c r="B197" i="4"/>
  <c r="DV198" i="4"/>
  <c r="DW198" i="4"/>
  <c r="B198" i="4"/>
  <c r="DW199" i="4"/>
  <c r="DV199" i="4"/>
  <c r="B199" i="4"/>
  <c r="DW200" i="4"/>
  <c r="DV200" i="4"/>
  <c r="BQ200" i="4"/>
  <c r="BQ199" i="4" s="1"/>
  <c r="BQ198" i="4" s="1"/>
  <c r="BQ197" i="4" s="1"/>
  <c r="BQ196" i="4" s="1"/>
  <c r="BQ195" i="4" s="1"/>
  <c r="B200" i="4"/>
  <c r="DV201" i="4"/>
  <c r="DW201" i="4"/>
  <c r="B201" i="4"/>
  <c r="DW204" i="4"/>
  <c r="B204" i="4"/>
  <c r="DV204" i="4"/>
  <c r="DV207" i="4"/>
  <c r="DW207" i="4"/>
  <c r="B207" i="4"/>
  <c r="DV208" i="4"/>
  <c r="BQ208" i="4"/>
  <c r="BQ207" i="4" s="1"/>
  <c r="BQ206" i="4" s="1"/>
  <c r="BQ205" i="4" s="1"/>
  <c r="BQ204" i="4" s="1"/>
  <c r="BQ203" i="4" s="1"/>
  <c r="BQ202" i="4" s="1"/>
  <c r="BQ201" i="4" s="1"/>
  <c r="DW208" i="4"/>
  <c r="DW211" i="4"/>
  <c r="DV211" i="4"/>
  <c r="B212" i="4"/>
  <c r="DW212" i="4"/>
  <c r="DV212" i="4"/>
  <c r="DC228" i="4"/>
  <c r="DC227" i="4" s="1"/>
  <c r="DC226" i="4" s="1"/>
  <c r="DC225" i="4" s="1"/>
  <c r="DC224" i="4" s="1"/>
  <c r="DC223" i="4" s="1"/>
  <c r="DC222" i="4" s="1"/>
  <c r="DC221" i="4" s="1"/>
  <c r="DC220" i="4" s="1"/>
  <c r="DC219" i="4" s="1"/>
  <c r="DC218" i="4" s="1"/>
  <c r="DC217" i="4" s="1"/>
  <c r="DC216" i="4" s="1"/>
  <c r="DC215" i="4" s="1"/>
  <c r="DC214" i="4" s="1"/>
  <c r="DC213" i="4" s="1"/>
  <c r="DC212" i="4" s="1"/>
  <c r="DC211" i="4" s="1"/>
  <c r="DC210" i="4" s="1"/>
  <c r="DC209" i="4" s="1"/>
  <c r="DC208" i="4" s="1"/>
  <c r="CJ228" i="4"/>
  <c r="CJ227" i="4" s="1"/>
  <c r="CJ226" i="4" s="1"/>
  <c r="CJ225" i="4" s="1"/>
  <c r="CJ224" i="4" s="1"/>
  <c r="CJ223" i="4" s="1"/>
  <c r="CJ222" i="4" s="1"/>
  <c r="CJ221" i="4" s="1"/>
  <c r="CJ220" i="4" s="1"/>
  <c r="CJ219" i="4" s="1"/>
  <c r="CJ218" i="4" s="1"/>
  <c r="CE227" i="4"/>
  <c r="CE226" i="4" s="1"/>
  <c r="CE225" i="4" s="1"/>
  <c r="CE224" i="4" s="1"/>
  <c r="CE223" i="4" s="1"/>
  <c r="CE222" i="4" s="1"/>
  <c r="CE221" i="4" s="1"/>
  <c r="CE220" i="4" s="1"/>
  <c r="CE219" i="4" s="1"/>
  <c r="CE218" i="4" s="1"/>
  <c r="BX227" i="4"/>
  <c r="BX226" i="4" s="1"/>
  <c r="BX225" i="4" s="1"/>
  <c r="BX224" i="4" s="1"/>
  <c r="BX223" i="4" s="1"/>
  <c r="BX222" i="4" s="1"/>
  <c r="BX221" i="4" s="1"/>
  <c r="BX220" i="4" s="1"/>
  <c r="BX219" i="4" s="1"/>
  <c r="BX218" i="4" s="1"/>
  <c r="CS227" i="4"/>
  <c r="CS226" i="4" s="1"/>
  <c r="CS225" i="4" s="1"/>
  <c r="CS224" i="4" s="1"/>
  <c r="CS223" i="4" s="1"/>
  <c r="CS222" i="4" s="1"/>
  <c r="CS221" i="4" s="1"/>
  <c r="CS220" i="4" s="1"/>
  <c r="CS219" i="4" s="1"/>
  <c r="CS218" i="4" s="1"/>
  <c r="CS217" i="4" s="1"/>
  <c r="CS216" i="4" s="1"/>
  <c r="CS215" i="4" s="1"/>
  <c r="CS214" i="4" s="1"/>
  <c r="CS213" i="4" s="1"/>
  <c r="CU227" i="4"/>
  <c r="CU226" i="4" s="1"/>
  <c r="CU225" i="4" s="1"/>
  <c r="CP227" i="4"/>
  <c r="CD227" i="4"/>
  <c r="CD226" i="4" s="1"/>
  <c r="CD225" i="4" s="1"/>
  <c r="CD224" i="4" s="1"/>
  <c r="CD223" i="4" s="1"/>
  <c r="CD222" i="4" s="1"/>
  <c r="CD221" i="4" s="1"/>
  <c r="CD220" i="4" s="1"/>
  <c r="CD219" i="4" s="1"/>
  <c r="CD218" i="4" s="1"/>
  <c r="CD217" i="4" s="1"/>
  <c r="CD216" i="4" s="1"/>
  <c r="CD215" i="4" s="1"/>
  <c r="CD214" i="4" s="1"/>
  <c r="BU226" i="4"/>
  <c r="DB228" i="4"/>
  <c r="DB227" i="4" s="1"/>
  <c r="DB226" i="4" s="1"/>
  <c r="DP228" i="4"/>
  <c r="DQ228" i="4" s="1"/>
  <c r="CC226" i="4"/>
  <c r="CC225" i="4" s="1"/>
  <c r="CC224" i="4" s="1"/>
  <c r="CC223" i="4" s="1"/>
  <c r="CC222" i="4" s="1"/>
  <c r="CB226" i="4"/>
  <c r="CB225" i="4" s="1"/>
  <c r="CB224" i="4" s="1"/>
  <c r="CB223" i="4" s="1"/>
  <c r="CB222" i="4" s="1"/>
  <c r="CB221" i="4" s="1"/>
  <c r="CB220" i="4" s="1"/>
  <c r="CB219" i="4" s="1"/>
  <c r="CB218" i="4" s="1"/>
  <c r="CB217" i="4" s="1"/>
  <c r="BW226" i="4"/>
  <c r="BW225" i="4" s="1"/>
  <c r="BW224" i="4" s="1"/>
  <c r="BW223" i="4" s="1"/>
  <c r="BW222" i="4" s="1"/>
  <c r="BW221" i="4" s="1"/>
  <c r="BW220" i="4" s="1"/>
  <c r="CV226" i="4"/>
  <c r="CH225" i="4"/>
  <c r="CH224" i="4" s="1"/>
  <c r="CH223" i="4" s="1"/>
  <c r="CH222" i="4" s="1"/>
  <c r="BV225" i="4"/>
  <c r="CP225" i="4"/>
  <c r="CP224" i="4" s="1"/>
  <c r="CP223" i="4" s="1"/>
  <c r="CP222" i="4" s="1"/>
  <c r="CP221" i="4" s="1"/>
  <c r="CP220" i="4" s="1"/>
  <c r="CP219" i="4" s="1"/>
  <c r="CK225" i="4"/>
  <c r="CK224" i="4" s="1"/>
  <c r="CK223" i="4" s="1"/>
  <c r="CK222" i="4" s="1"/>
  <c r="CK221" i="4" s="1"/>
  <c r="CK220" i="4" s="1"/>
  <c r="BY225" i="4"/>
  <c r="BY224" i="4" s="1"/>
  <c r="BY223" i="4" s="1"/>
  <c r="BY222" i="4" s="1"/>
  <c r="BY221" i="4" s="1"/>
  <c r="CV225" i="4"/>
  <c r="CV224" i="4" s="1"/>
  <c r="CY225" i="4"/>
  <c r="DH224" i="4"/>
  <c r="DH223" i="4" s="1"/>
  <c r="DH222" i="4" s="1"/>
  <c r="DH221" i="4" s="1"/>
  <c r="DH220" i="4" s="1"/>
  <c r="DH219" i="4" s="1"/>
  <c r="DH218" i="4" s="1"/>
  <c r="DH217" i="4" s="1"/>
  <c r="DH216" i="4" s="1"/>
  <c r="DH215" i="4" s="1"/>
  <c r="DH214" i="4" s="1"/>
  <c r="DH213" i="4" s="1"/>
  <c r="DH212" i="4" s="1"/>
  <c r="DH211" i="4" s="1"/>
  <c r="DH210" i="4" s="1"/>
  <c r="DH209" i="4" s="1"/>
  <c r="DH208" i="4" s="1"/>
  <c r="DH207" i="4" s="1"/>
  <c r="DH206" i="4" s="1"/>
  <c r="DH205" i="4" s="1"/>
  <c r="DH204" i="4" s="1"/>
  <c r="DH203" i="4" s="1"/>
  <c r="DH202" i="4" s="1"/>
  <c r="DH201" i="4" s="1"/>
  <c r="DH200" i="4" s="1"/>
  <c r="DH199" i="4" s="1"/>
  <c r="DH198" i="4" s="1"/>
  <c r="DH197" i="4" s="1"/>
  <c r="DH196" i="4" s="1"/>
  <c r="DH195" i="4" s="1"/>
  <c r="DH194" i="4" s="1"/>
  <c r="DH193" i="4" s="1"/>
  <c r="DH192" i="4" s="1"/>
  <c r="DH191" i="4" s="1"/>
  <c r="DH190" i="4" s="1"/>
  <c r="DH189" i="4" s="1"/>
  <c r="DH188" i="4" s="1"/>
  <c r="DH187" i="4" s="1"/>
  <c r="BU224" i="4"/>
  <c r="BU223" i="4" s="1"/>
  <c r="BU222" i="4" s="1"/>
  <c r="BU221" i="4" s="1"/>
  <c r="BU220" i="4" s="1"/>
  <c r="BU219" i="4" s="1"/>
  <c r="BU218" i="4" s="1"/>
  <c r="BU217" i="4" s="1"/>
  <c r="BU216" i="4" s="1"/>
  <c r="BU215" i="4" s="1"/>
  <c r="BU214" i="4" s="1"/>
  <c r="BU213" i="4" s="1"/>
  <c r="BV223" i="4"/>
  <c r="BV222" i="4" s="1"/>
  <c r="BV221" i="4" s="1"/>
  <c r="CX223" i="4"/>
  <c r="DL222" i="4"/>
  <c r="DF222" i="4"/>
  <c r="DF221" i="4" s="1"/>
  <c r="CV222" i="4"/>
  <c r="CV221" i="4" s="1"/>
  <c r="CV220" i="4" s="1"/>
  <c r="CV219" i="4" s="1"/>
  <c r="CV218" i="4" s="1"/>
  <c r="CV217" i="4" s="1"/>
  <c r="CV216" i="4" s="1"/>
  <c r="CV215" i="4" s="1"/>
  <c r="CV214" i="4" s="1"/>
  <c r="CV213" i="4" s="1"/>
  <c r="CV212" i="4" s="1"/>
  <c r="CV211" i="4" s="1"/>
  <c r="CV210" i="4" s="1"/>
  <c r="CI222" i="4"/>
  <c r="CI221" i="4" s="1"/>
  <c r="CI220" i="4" s="1"/>
  <c r="CI219" i="4" s="1"/>
  <c r="CI218" i="4" s="1"/>
  <c r="CI217" i="4" s="1"/>
  <c r="CI216" i="4" s="1"/>
  <c r="CO221" i="4"/>
  <c r="CO220" i="4" s="1"/>
  <c r="BT220" i="4"/>
  <c r="BT219" i="4" s="1"/>
  <c r="BT218" i="4" s="1"/>
  <c r="BT217" i="4" s="1"/>
  <c r="BT216" i="4" s="1"/>
  <c r="BT215" i="4" s="1"/>
  <c r="BT214" i="4" s="1"/>
  <c r="BT213" i="4" s="1"/>
  <c r="BT212" i="4" s="1"/>
  <c r="BT211" i="4" s="1"/>
  <c r="BT210" i="4" s="1"/>
  <c r="BT209" i="4" s="1"/>
  <c r="BT208" i="4" s="1"/>
  <c r="BT207" i="4" s="1"/>
  <c r="BT206" i="4" s="1"/>
  <c r="BT205" i="4" s="1"/>
  <c r="BT204" i="4" s="1"/>
  <c r="BT203" i="4" s="1"/>
  <c r="BT202" i="4" s="1"/>
  <c r="BT201" i="4" s="1"/>
  <c r="DL220" i="4"/>
  <c r="DL219" i="4" s="1"/>
  <c r="DL218" i="4" s="1"/>
  <c r="DL217" i="4" s="1"/>
  <c r="DL216" i="4" s="1"/>
  <c r="DD219" i="4"/>
  <c r="BV219" i="4"/>
  <c r="BV218" i="4" s="1"/>
  <c r="BV217" i="4" s="1"/>
  <c r="BY219" i="4"/>
  <c r="BY218" i="4" s="1"/>
  <c r="BY217" i="4" s="1"/>
  <c r="BY216" i="4" s="1"/>
  <c r="BY215" i="4" s="1"/>
  <c r="BY214" i="4" s="1"/>
  <c r="BY213" i="4" s="1"/>
  <c r="BY212" i="4" s="1"/>
  <c r="BY211" i="4" s="1"/>
  <c r="CR218" i="4"/>
  <c r="CR217" i="4" s="1"/>
  <c r="CR216" i="4" s="1"/>
  <c r="CR215" i="4" s="1"/>
  <c r="CR214" i="4" s="1"/>
  <c r="CR213" i="4" s="1"/>
  <c r="CR212" i="4" s="1"/>
  <c r="CR211" i="4" s="1"/>
  <c r="CR210" i="4" s="1"/>
  <c r="CR209" i="4" s="1"/>
  <c r="CR208" i="4" s="1"/>
  <c r="CR207" i="4" s="1"/>
  <c r="CR206" i="4" s="1"/>
  <c r="CR205" i="4" s="1"/>
  <c r="CP217" i="4"/>
  <c r="DD216" i="4"/>
  <c r="DD215" i="4" s="1"/>
  <c r="DD214" i="4" s="1"/>
  <c r="DD213" i="4" s="1"/>
  <c r="DD212" i="4" s="1"/>
  <c r="DD211" i="4" s="1"/>
  <c r="DD210" i="4" s="1"/>
  <c r="DD209" i="4" s="1"/>
  <c r="DD208" i="4" s="1"/>
  <c r="DD207" i="4" s="1"/>
  <c r="DD206" i="4" s="1"/>
  <c r="DD205" i="4" s="1"/>
  <c r="DD204" i="4" s="1"/>
  <c r="CP216" i="4"/>
  <c r="CP215" i="4" s="1"/>
  <c r="CP214" i="4" s="1"/>
  <c r="CP213" i="4" s="1"/>
  <c r="CP212" i="4" s="1"/>
  <c r="CP211" i="4" s="1"/>
  <c r="CP210" i="4" s="1"/>
  <c r="CP209" i="4" s="1"/>
  <c r="CA216" i="4"/>
  <c r="CA215" i="4" s="1"/>
  <c r="CA214" i="4" s="1"/>
  <c r="CA213" i="4" s="1"/>
  <c r="CA212" i="4" s="1"/>
  <c r="CJ216" i="4"/>
  <c r="CJ215" i="4" s="1"/>
  <c r="CE216" i="4"/>
  <c r="CE215" i="4" s="1"/>
  <c r="CE214" i="4" s="1"/>
  <c r="CE213" i="4" s="1"/>
  <c r="CE212" i="4" s="1"/>
  <c r="CE211" i="4" s="1"/>
  <c r="CE210" i="4" s="1"/>
  <c r="CE209" i="4" s="1"/>
  <c r="BW215" i="4"/>
  <c r="BW214" i="4" s="1"/>
  <c r="BW213" i="4" s="1"/>
  <c r="DA215" i="4"/>
  <c r="DA214" i="4" s="1"/>
  <c r="DA213" i="4" s="1"/>
  <c r="DA212" i="4" s="1"/>
  <c r="DA211" i="4" s="1"/>
  <c r="DA210" i="4" s="1"/>
  <c r="DA209" i="4" s="1"/>
  <c r="DA208" i="4" s="1"/>
  <c r="DA207" i="4" s="1"/>
  <c r="DA206" i="4" s="1"/>
  <c r="DA205" i="4" s="1"/>
  <c r="DA204" i="4" s="1"/>
  <c r="DA203" i="4" s="1"/>
  <c r="DA202" i="4" s="1"/>
  <c r="DA201" i="4" s="1"/>
  <c r="DA200" i="4" s="1"/>
  <c r="DA199" i="4" s="1"/>
  <c r="DA198" i="4" s="1"/>
  <c r="DA197" i="4" s="1"/>
  <c r="DA196" i="4" s="1"/>
  <c r="DA195" i="4" s="1"/>
  <c r="DA194" i="4" s="1"/>
  <c r="DA193" i="4" s="1"/>
  <c r="DA192" i="4" s="1"/>
  <c r="BX214" i="4"/>
  <c r="BX213" i="4" s="1"/>
  <c r="DL214" i="4"/>
  <c r="DL213" i="4" s="1"/>
  <c r="DL212" i="4" s="1"/>
  <c r="DB214" i="4"/>
  <c r="CB214" i="4"/>
  <c r="CB213" i="4" s="1"/>
  <c r="CB212" i="4" s="1"/>
  <c r="CB211" i="4" s="1"/>
  <c r="CU213" i="4"/>
  <c r="CU212" i="4" s="1"/>
  <c r="CU211" i="4" s="1"/>
  <c r="CU210" i="4" s="1"/>
  <c r="CU209" i="4" s="1"/>
  <c r="BV213" i="4"/>
  <c r="BV212" i="4" s="1"/>
  <c r="BV211" i="4" s="1"/>
  <c r="BV210" i="4" s="1"/>
  <c r="BV209" i="4" s="1"/>
  <c r="BV208" i="4" s="1"/>
  <c r="BV207" i="4" s="1"/>
  <c r="BV206" i="4" s="1"/>
  <c r="BV205" i="4" s="1"/>
  <c r="BV204" i="4" s="1"/>
  <c r="BV203" i="4" s="1"/>
  <c r="BV202" i="4" s="1"/>
  <c r="CN224" i="4"/>
  <c r="CN223" i="4" s="1"/>
  <c r="CN222" i="4" s="1"/>
  <c r="DM224" i="4"/>
  <c r="DM223" i="4" s="1"/>
  <c r="DM222" i="4" s="1"/>
  <c r="DM221" i="4" s="1"/>
  <c r="DM220" i="4" s="1"/>
  <c r="DB224" i="4"/>
  <c r="DB223" i="4" s="1"/>
  <c r="DB222" i="4" s="1"/>
  <c r="DB221" i="4" s="1"/>
  <c r="DB220" i="4" s="1"/>
  <c r="DB219" i="4" s="1"/>
  <c r="DB218" i="4" s="1"/>
  <c r="CW223" i="4"/>
  <c r="CW222" i="4" s="1"/>
  <c r="CW221" i="4" s="1"/>
  <c r="CW220" i="4" s="1"/>
  <c r="CW219" i="4" s="1"/>
  <c r="CW218" i="4" s="1"/>
  <c r="DA223" i="4"/>
  <c r="DA222" i="4" s="1"/>
  <c r="BS221" i="4"/>
  <c r="BS220" i="4" s="1"/>
  <c r="BS219" i="4" s="1"/>
  <c r="BS218" i="4" s="1"/>
  <c r="BS217" i="4" s="1"/>
  <c r="BS216" i="4" s="1"/>
  <c r="BS215" i="4" s="1"/>
  <c r="BS214" i="4" s="1"/>
  <c r="CG221" i="4"/>
  <c r="CG220" i="4" s="1"/>
  <c r="CG219" i="4" s="1"/>
  <c r="CG218" i="4" s="1"/>
  <c r="CG217" i="4" s="1"/>
  <c r="CG216" i="4" s="1"/>
  <c r="CG215" i="4" s="1"/>
  <c r="CG214" i="4" s="1"/>
  <c r="CG213" i="4" s="1"/>
  <c r="CG212" i="4" s="1"/>
  <c r="CG211" i="4" s="1"/>
  <c r="CG210" i="4" s="1"/>
  <c r="CG209" i="4" s="1"/>
  <c r="CG208" i="4" s="1"/>
  <c r="CG207" i="4" s="1"/>
  <c r="CG206" i="4" s="1"/>
  <c r="CG205" i="4" s="1"/>
  <c r="CG204" i="4" s="1"/>
  <c r="CG203" i="4" s="1"/>
  <c r="CG202" i="4" s="1"/>
  <c r="CG201" i="4" s="1"/>
  <c r="CG200" i="4" s="1"/>
  <c r="CG199" i="4" s="1"/>
  <c r="DJ221" i="4"/>
  <c r="CH220" i="4"/>
  <c r="CH219" i="4" s="1"/>
  <c r="CC220" i="4"/>
  <c r="CX220" i="4"/>
  <c r="CX219" i="4" s="1"/>
  <c r="CX218" i="4" s="1"/>
  <c r="CX217" i="4" s="1"/>
  <c r="CX216" i="4" s="1"/>
  <c r="DG219" i="4"/>
  <c r="DG218" i="4" s="1"/>
  <c r="DG217" i="4" s="1"/>
  <c r="DG216" i="4" s="1"/>
  <c r="DG215" i="4" s="1"/>
  <c r="DG214" i="4" s="1"/>
  <c r="DG213" i="4" s="1"/>
  <c r="DG212" i="4" s="1"/>
  <c r="DG211" i="4" s="1"/>
  <c r="DG210" i="4" s="1"/>
  <c r="DG209" i="4" s="1"/>
  <c r="DG208" i="4" s="1"/>
  <c r="DG207" i="4" s="1"/>
  <c r="DG206" i="4" s="1"/>
  <c r="DG205" i="4" s="1"/>
  <c r="DG204" i="4" s="1"/>
  <c r="DG203" i="4" s="1"/>
  <c r="DG202" i="4" s="1"/>
  <c r="DG201" i="4" s="1"/>
  <c r="DG200" i="4" s="1"/>
  <c r="DG199" i="4" s="1"/>
  <c r="DG198" i="4" s="1"/>
  <c r="DG197" i="4" s="1"/>
  <c r="DG196" i="4" s="1"/>
  <c r="DG195" i="4" s="1"/>
  <c r="DG194" i="4" s="1"/>
  <c r="DJ219" i="4"/>
  <c r="DJ218" i="4" s="1"/>
  <c r="DJ217" i="4" s="1"/>
  <c r="DJ216" i="4" s="1"/>
  <c r="DJ215" i="4" s="1"/>
  <c r="DJ214" i="4" s="1"/>
  <c r="DJ213" i="4" s="1"/>
  <c r="DJ212" i="4" s="1"/>
  <c r="DJ211" i="4" s="1"/>
  <c r="DJ210" i="4" s="1"/>
  <c r="DJ209" i="4" s="1"/>
  <c r="DJ208" i="4" s="1"/>
  <c r="DJ207" i="4" s="1"/>
  <c r="DJ206" i="4" s="1"/>
  <c r="DJ205" i="4" s="1"/>
  <c r="DJ204" i="4" s="1"/>
  <c r="DJ203" i="4" s="1"/>
  <c r="DJ202" i="4" s="1"/>
  <c r="DJ201" i="4" s="1"/>
  <c r="DJ200" i="4" s="1"/>
  <c r="DJ199" i="4" s="1"/>
  <c r="DJ198" i="4" s="1"/>
  <c r="DJ197" i="4" s="1"/>
  <c r="DJ196" i="4" s="1"/>
  <c r="DJ195" i="4" s="1"/>
  <c r="DJ194" i="4" s="1"/>
  <c r="DF219" i="4"/>
  <c r="DF218" i="4" s="1"/>
  <c r="DF217" i="4" s="1"/>
  <c r="DF216" i="4" s="1"/>
  <c r="DF215" i="4" s="1"/>
  <c r="DF214" i="4" s="1"/>
  <c r="DF213" i="4" s="1"/>
  <c r="DA219" i="4"/>
  <c r="DA218" i="4" s="1"/>
  <c r="DA217" i="4" s="1"/>
  <c r="CC218" i="4"/>
  <c r="CC217" i="4" s="1"/>
  <c r="CC216" i="4" s="1"/>
  <c r="CC215" i="4" s="1"/>
  <c r="CC214" i="4" s="1"/>
  <c r="CC213" i="4" s="1"/>
  <c r="CC212" i="4" s="1"/>
  <c r="BZ218" i="4"/>
  <c r="BZ217" i="4" s="1"/>
  <c r="BZ216" i="4" s="1"/>
  <c r="DM218" i="4"/>
  <c r="DM217" i="4" s="1"/>
  <c r="DM216" i="4" s="1"/>
  <c r="DM215" i="4" s="1"/>
  <c r="DM214" i="4" s="1"/>
  <c r="DM213" i="4" s="1"/>
  <c r="DM212" i="4" s="1"/>
  <c r="DM211" i="4" s="1"/>
  <c r="DM210" i="4" s="1"/>
  <c r="DM209" i="4" s="1"/>
  <c r="DM208" i="4" s="1"/>
  <c r="DM207" i="4" s="1"/>
  <c r="DM206" i="4" s="1"/>
  <c r="CM217" i="4"/>
  <c r="CM216" i="4" s="1"/>
  <c r="CM215" i="4" s="1"/>
  <c r="CM214" i="4" s="1"/>
  <c r="CM213" i="4" s="1"/>
  <c r="CH217" i="4"/>
  <c r="CH216" i="4" s="1"/>
  <c r="CH215" i="4" s="1"/>
  <c r="CH214" i="4" s="1"/>
  <c r="CH213" i="4" s="1"/>
  <c r="CH212" i="4" s="1"/>
  <c r="CH211" i="4" s="1"/>
  <c r="DE217" i="4"/>
  <c r="DE216" i="4" s="1"/>
  <c r="DE215" i="4" s="1"/>
  <c r="DE214" i="4" s="1"/>
  <c r="DB216" i="4"/>
  <c r="CW216" i="4"/>
  <c r="CW215" i="4" s="1"/>
  <c r="CW214" i="4" s="1"/>
  <c r="DI215" i="4"/>
  <c r="DI214" i="4" s="1"/>
  <c r="DI213" i="4" s="1"/>
  <c r="DI212" i="4" s="1"/>
  <c r="DI211" i="4" s="1"/>
  <c r="DI210" i="4" s="1"/>
  <c r="DI209" i="4" s="1"/>
  <c r="DI208" i="4" s="1"/>
  <c r="DI207" i="4" s="1"/>
  <c r="DI206" i="4" s="1"/>
  <c r="DI205" i="4" s="1"/>
  <c r="DI204" i="4" s="1"/>
  <c r="DI203" i="4" s="1"/>
  <c r="DI202" i="4" s="1"/>
  <c r="DI201" i="4" s="1"/>
  <c r="DI200" i="4" s="1"/>
  <c r="BV215" i="4"/>
  <c r="CX214" i="4"/>
  <c r="CX213" i="4" s="1"/>
  <c r="CX212" i="4" s="1"/>
  <c r="CX211" i="4" s="1"/>
  <c r="CX210" i="4" s="1"/>
  <c r="CX209" i="4" s="1"/>
  <c r="CX208" i="4" s="1"/>
  <c r="CX207" i="4" s="1"/>
  <c r="CX206" i="4" s="1"/>
  <c r="CX205" i="4" s="1"/>
  <c r="CX204" i="4" s="1"/>
  <c r="CX203" i="4" s="1"/>
  <c r="CX202" i="4" s="1"/>
  <c r="CX201" i="4" s="1"/>
  <c r="CX200" i="4" s="1"/>
  <c r="CX199" i="4" s="1"/>
  <c r="CX198" i="4" s="1"/>
  <c r="CX197" i="4" s="1"/>
  <c r="CX196" i="4" s="1"/>
  <c r="CX195" i="4" s="1"/>
  <c r="CX194" i="4" s="1"/>
  <c r="CX193" i="4" s="1"/>
  <c r="CX192" i="4" s="1"/>
  <c r="CX191" i="4" s="1"/>
  <c r="CX190" i="4" s="1"/>
  <c r="CX189" i="4" s="1"/>
  <c r="CX188" i="4" s="1"/>
  <c r="CX187" i="4" s="1"/>
  <c r="CX186" i="4" s="1"/>
  <c r="CI214" i="4"/>
  <c r="BZ214" i="4"/>
  <c r="BZ213" i="4" s="1"/>
  <c r="BZ212" i="4" s="1"/>
  <c r="BZ211" i="4" s="1"/>
  <c r="BZ210" i="4" s="1"/>
  <c r="CQ213" i="4"/>
  <c r="CQ212" i="4" s="1"/>
  <c r="CQ211" i="4" s="1"/>
  <c r="CQ210" i="4" s="1"/>
  <c r="CQ209" i="4" s="1"/>
  <c r="CQ208" i="4" s="1"/>
  <c r="DV213" i="4"/>
  <c r="DW213" i="4"/>
  <c r="B213" i="4"/>
  <c r="DV214" i="4"/>
  <c r="DW214" i="4"/>
  <c r="BR214" i="4"/>
  <c r="BR213" i="4" s="1"/>
  <c r="BR212" i="4" s="1"/>
  <c r="BR211" i="4" s="1"/>
  <c r="BR210" i="4" s="1"/>
  <c r="BR209" i="4" s="1"/>
  <c r="BR208" i="4" s="1"/>
  <c r="BR207" i="4" s="1"/>
  <c r="BR206" i="4" s="1"/>
  <c r="BR205" i="4" s="1"/>
  <c r="BR204" i="4" s="1"/>
  <c r="BR203" i="4" s="1"/>
  <c r="BR202" i="4" s="1"/>
  <c r="BR201" i="4" s="1"/>
  <c r="BR200" i="4" s="1"/>
  <c r="BR199" i="4" s="1"/>
  <c r="BR198" i="4" s="1"/>
  <c r="BR197" i="4" s="1"/>
  <c r="BR196" i="4" s="1"/>
  <c r="BR195" i="4" s="1"/>
  <c r="BR194" i="4" s="1"/>
  <c r="BR193" i="4" s="1"/>
  <c r="BR192" i="4" s="1"/>
  <c r="B214" i="4"/>
  <c r="DV215" i="4"/>
  <c r="DW215" i="4"/>
  <c r="B215" i="4"/>
  <c r="DV216" i="4"/>
  <c r="BQ216" i="4"/>
  <c r="BQ215" i="4" s="1"/>
  <c r="BQ214" i="4" s="1"/>
  <c r="BQ213" i="4" s="1"/>
  <c r="BQ212" i="4" s="1"/>
  <c r="BQ211" i="4" s="1"/>
  <c r="BQ210" i="4" s="1"/>
  <c r="DW216" i="4"/>
  <c r="B216" i="4"/>
  <c r="DV217" i="4"/>
  <c r="DW217" i="4"/>
  <c r="B217" i="4"/>
  <c r="DW218" i="4"/>
  <c r="DV218" i="4"/>
  <c r="B218" i="4"/>
  <c r="DW219" i="4"/>
  <c r="BR219" i="4"/>
  <c r="BR218" i="4" s="1"/>
  <c r="BR217" i="4" s="1"/>
  <c r="BR216" i="4" s="1"/>
  <c r="BR215" i="4" s="1"/>
  <c r="DV219" i="4"/>
  <c r="B219" i="4"/>
  <c r="DW220" i="4"/>
  <c r="DV220" i="4"/>
  <c r="B220" i="4"/>
  <c r="DV221" i="4"/>
  <c r="DW221" i="4"/>
  <c r="B221" i="4"/>
  <c r="DW222" i="4"/>
  <c r="DV222" i="4"/>
  <c r="B222" i="4"/>
  <c r="DW223" i="4"/>
  <c r="BR223" i="4"/>
  <c r="BR222" i="4" s="1"/>
  <c r="BR221" i="4" s="1"/>
  <c r="BR220" i="4" s="1"/>
  <c r="DV223" i="4"/>
  <c r="B223" i="4"/>
  <c r="DV224" i="4"/>
  <c r="DW224" i="4"/>
  <c r="B224" i="4"/>
  <c r="DW225" i="4"/>
  <c r="DV225" i="4"/>
  <c r="BQ225" i="4"/>
  <c r="BQ224" i="4" s="1"/>
  <c r="BQ223" i="4" s="1"/>
  <c r="BQ222" i="4" s="1"/>
  <c r="BQ221" i="4" s="1"/>
  <c r="BQ220" i="4" s="1"/>
  <c r="BQ219" i="4" s="1"/>
  <c r="BQ218" i="4" s="1"/>
  <c r="BQ217" i="4" s="1"/>
  <c r="B225" i="4"/>
  <c r="DW226" i="4"/>
  <c r="DV226" i="4"/>
  <c r="B226" i="4"/>
  <c r="DW227" i="4"/>
  <c r="DV227" i="4"/>
  <c r="B227" i="4"/>
  <c r="DV228" i="4"/>
  <c r="DW228" i="4"/>
  <c r="BR228" i="4"/>
  <c r="BR227" i="4" s="1"/>
  <c r="BR226" i="4" s="1"/>
  <c r="BR225" i="4" s="1"/>
  <c r="BR224" i="4" s="1"/>
  <c r="B228" i="4"/>
  <c r="DW229" i="4"/>
  <c r="B229" i="4"/>
  <c r="DV229" i="4"/>
  <c r="DW230" i="4"/>
  <c r="DV230" i="4"/>
  <c r="B230" i="4"/>
  <c r="DW231" i="4"/>
  <c r="B231" i="4"/>
  <c r="DV231" i="4"/>
  <c r="DV232" i="4"/>
  <c r="DW232" i="4"/>
  <c r="B232" i="4"/>
  <c r="DV233" i="4"/>
  <c r="DW233" i="4"/>
  <c r="B233" i="4"/>
  <c r="DE234" i="4"/>
  <c r="BX234" i="4"/>
  <c r="BX233" i="4" s="1"/>
  <c r="BX232" i="4" s="1"/>
  <c r="BX231" i="4" s="1"/>
  <c r="BX230" i="4" s="1"/>
  <c r="BX229" i="4" s="1"/>
  <c r="BS234" i="4"/>
  <c r="BS233" i="4" s="1"/>
  <c r="BS232" i="4" s="1"/>
  <c r="BS231" i="4" s="1"/>
  <c r="CH234" i="4"/>
  <c r="CH233" i="4" s="1"/>
  <c r="CH232" i="4" s="1"/>
  <c r="CH231" i="4" s="1"/>
  <c r="CD234" i="4"/>
  <c r="CD233" i="4" s="1"/>
  <c r="CD232" i="4" s="1"/>
  <c r="CD231" i="4" s="1"/>
  <c r="CD230" i="4" s="1"/>
  <c r="BV234" i="4"/>
  <c r="BV233" i="4" s="1"/>
  <c r="BV232" i="4" s="1"/>
  <c r="BV231" i="4" s="1"/>
  <c r="BV230" i="4" s="1"/>
  <c r="BV229" i="4" s="1"/>
  <c r="BV228" i="4" s="1"/>
  <c r="BV227" i="4" s="1"/>
  <c r="DW234" i="4"/>
  <c r="DV234" i="4"/>
  <c r="B234" i="4"/>
  <c r="BU235" i="4"/>
  <c r="BU234" i="4" s="1"/>
  <c r="BU233" i="4" s="1"/>
  <c r="BU232" i="4" s="1"/>
  <c r="CS235" i="4"/>
  <c r="CS234" i="4" s="1"/>
  <c r="CS233" i="4" s="1"/>
  <c r="BY235" i="4"/>
  <c r="BY234" i="4" s="1"/>
  <c r="BY233" i="4" s="1"/>
  <c r="CZ235" i="4"/>
  <c r="CZ234" i="4" s="1"/>
  <c r="CZ233" i="4" s="1"/>
  <c r="CZ232" i="4" s="1"/>
  <c r="CZ231" i="4" s="1"/>
  <c r="CZ230" i="4" s="1"/>
  <c r="CV235" i="4"/>
  <c r="CV234" i="4" s="1"/>
  <c r="CV233" i="4" s="1"/>
  <c r="CV232" i="4" s="1"/>
  <c r="CV231" i="4" s="1"/>
  <c r="CV230" i="4" s="1"/>
  <c r="CV229" i="4" s="1"/>
  <c r="CV228" i="4" s="1"/>
  <c r="DP235" i="4"/>
  <c r="DQ235" i="4" s="1"/>
  <c r="DW235" i="4"/>
  <c r="DV235" i="4"/>
  <c r="B235" i="4"/>
  <c r="DW236" i="4"/>
  <c r="DV236" i="4"/>
  <c r="B236" i="4"/>
  <c r="D237" i="4"/>
  <c r="D238" i="4"/>
  <c r="D239" i="4"/>
  <c r="K239" i="4" s="1"/>
  <c r="D240" i="4"/>
  <c r="K240" i="4" s="1"/>
  <c r="D241" i="4"/>
  <c r="K241" i="4" s="1"/>
  <c r="D242" i="4"/>
  <c r="E242" i="4" s="1"/>
  <c r="D243" i="4"/>
  <c r="E243" i="4" s="1"/>
  <c r="D244" i="4"/>
  <c r="E244" i="4" s="1"/>
  <c r="D245" i="4"/>
  <c r="E245" i="4" s="1"/>
  <c r="K237" i="4" l="1"/>
  <c r="E237" i="4"/>
  <c r="K238" i="4"/>
  <c r="E238" i="4"/>
  <c r="E239" i="4"/>
  <c r="L239" i="4" s="1"/>
  <c r="E240" i="4"/>
  <c r="L240" i="4" s="1"/>
  <c r="E241" i="4"/>
  <c r="L241" i="4" s="1"/>
  <c r="K244" i="4"/>
  <c r="K245" i="4"/>
  <c r="K243" i="4"/>
  <c r="K242" i="4"/>
  <c r="F243" i="4"/>
  <c r="F242" i="4"/>
  <c r="L243" i="4"/>
  <c r="L242" i="4"/>
  <c r="F244" i="4"/>
  <c r="L244" i="4"/>
  <c r="F245" i="4"/>
  <c r="M245" i="4" s="1"/>
  <c r="L245" i="4"/>
  <c r="F237" i="4" l="1"/>
  <c r="M237" i="4" s="1"/>
  <c r="L237" i="4"/>
  <c r="F238" i="4"/>
  <c r="M238" i="4" s="1"/>
  <c r="L238" i="4"/>
  <c r="F239" i="4"/>
  <c r="M239" i="4" s="1"/>
  <c r="F240" i="4"/>
  <c r="F241" i="4"/>
  <c r="G242" i="4"/>
  <c r="N242" i="4" s="1"/>
  <c r="G243" i="4"/>
  <c r="N243" i="4" s="1"/>
  <c r="M242" i="4"/>
  <c r="M243" i="4"/>
  <c r="G244" i="4"/>
  <c r="M244" i="4"/>
  <c r="G245" i="4"/>
  <c r="N245" i="4" s="1"/>
  <c r="D246" i="4"/>
  <c r="E246" i="4" s="1"/>
  <c r="D248" i="4"/>
  <c r="D249" i="4"/>
  <c r="D250" i="4"/>
  <c r="D251" i="4"/>
  <c r="E251" i="4" s="1"/>
  <c r="D252" i="4"/>
  <c r="D253" i="4"/>
  <c r="D254" i="4"/>
  <c r="D255" i="4"/>
  <c r="E255" i="4" s="1"/>
  <c r="D256" i="4"/>
  <c r="D257" i="4"/>
  <c r="D258" i="4"/>
  <c r="D259" i="4"/>
  <c r="E259" i="4" s="1"/>
  <c r="D260" i="4"/>
  <c r="D261" i="4"/>
  <c r="D262" i="4"/>
  <c r="D263" i="4"/>
  <c r="E263" i="4" s="1"/>
  <c r="D264" i="4"/>
  <c r="D265" i="4"/>
  <c r="D266" i="4"/>
  <c r="D267" i="4"/>
  <c r="E267" i="4" s="1"/>
  <c r="D268" i="4"/>
  <c r="D269" i="4"/>
  <c r="D270" i="4"/>
  <c r="D271" i="4"/>
  <c r="E271" i="4" s="1"/>
  <c r="D272" i="4"/>
  <c r="D273" i="4"/>
  <c r="D274" i="4"/>
  <c r="D275" i="4"/>
  <c r="E275" i="4" s="1"/>
  <c r="D276" i="4"/>
  <c r="D277" i="4"/>
  <c r="D278" i="4"/>
  <c r="D279" i="4"/>
  <c r="E279" i="4" s="1"/>
  <c r="D280" i="4"/>
  <c r="D281" i="4"/>
  <c r="D247" i="4"/>
  <c r="G237" i="4" l="1"/>
  <c r="G238" i="4"/>
  <c r="G239" i="4"/>
  <c r="G240" i="4"/>
  <c r="N240" i="4" s="1"/>
  <c r="M240" i="4"/>
  <c r="G241" i="4"/>
  <c r="N241" i="4" s="1"/>
  <c r="M241" i="4"/>
  <c r="H243" i="4"/>
  <c r="H242" i="4"/>
  <c r="H244" i="4"/>
  <c r="O244" i="4" s="1"/>
  <c r="N244" i="4"/>
  <c r="H245" i="4"/>
  <c r="O245" i="4" s="1"/>
  <c r="K247" i="4"/>
  <c r="F279" i="4"/>
  <c r="M279" i="4" s="1"/>
  <c r="K277" i="4"/>
  <c r="E274" i="4"/>
  <c r="L274" i="4" s="1"/>
  <c r="K274" i="4"/>
  <c r="F271" i="4"/>
  <c r="M271" i="4" s="1"/>
  <c r="K269" i="4"/>
  <c r="E266" i="4"/>
  <c r="L266" i="4" s="1"/>
  <c r="K266" i="4"/>
  <c r="K265" i="4"/>
  <c r="E262" i="4"/>
  <c r="L262" i="4" s="1"/>
  <c r="K262" i="4"/>
  <c r="K261" i="4"/>
  <c r="F259" i="4"/>
  <c r="M259" i="4" s="1"/>
  <c r="E258" i="4"/>
  <c r="L258" i="4" s="1"/>
  <c r="K258" i="4"/>
  <c r="K257" i="4"/>
  <c r="F255" i="4"/>
  <c r="M255" i="4" s="1"/>
  <c r="E254" i="4"/>
  <c r="L254" i="4" s="1"/>
  <c r="K254" i="4"/>
  <c r="K253" i="4"/>
  <c r="F251" i="4"/>
  <c r="M251" i="4" s="1"/>
  <c r="E250" i="4"/>
  <c r="L250" i="4" s="1"/>
  <c r="K250" i="4"/>
  <c r="K249" i="4"/>
  <c r="K281" i="4"/>
  <c r="E278" i="4"/>
  <c r="L278" i="4" s="1"/>
  <c r="K278" i="4"/>
  <c r="F275" i="4"/>
  <c r="M275" i="4" s="1"/>
  <c r="K273" i="4"/>
  <c r="E270" i="4"/>
  <c r="L270" i="4" s="1"/>
  <c r="K270" i="4"/>
  <c r="F267" i="4"/>
  <c r="M267" i="4" s="1"/>
  <c r="F263" i="4"/>
  <c r="M263" i="4" s="1"/>
  <c r="E280" i="4"/>
  <c r="L280" i="4" s="1"/>
  <c r="K280" i="4"/>
  <c r="K279" i="4"/>
  <c r="L279" i="4"/>
  <c r="E276" i="4"/>
  <c r="L276" i="4" s="1"/>
  <c r="K276" i="4"/>
  <c r="K275" i="4"/>
  <c r="L275" i="4"/>
  <c r="E272" i="4"/>
  <c r="L272" i="4" s="1"/>
  <c r="K272" i="4"/>
  <c r="K271" i="4"/>
  <c r="L271" i="4"/>
  <c r="E268" i="4"/>
  <c r="L268" i="4" s="1"/>
  <c r="K268" i="4"/>
  <c r="K267" i="4"/>
  <c r="L267" i="4"/>
  <c r="E264" i="4"/>
  <c r="L264" i="4" s="1"/>
  <c r="K264" i="4"/>
  <c r="K263" i="4"/>
  <c r="L263" i="4"/>
  <c r="E260" i="4"/>
  <c r="L260" i="4" s="1"/>
  <c r="K260" i="4"/>
  <c r="K259" i="4"/>
  <c r="L259" i="4"/>
  <c r="E256" i="4"/>
  <c r="L256" i="4" s="1"/>
  <c r="K256" i="4"/>
  <c r="K255" i="4"/>
  <c r="L255" i="4"/>
  <c r="E252" i="4"/>
  <c r="L252" i="4" s="1"/>
  <c r="K252" i="4"/>
  <c r="K251" i="4"/>
  <c r="L251" i="4"/>
  <c r="E248" i="4"/>
  <c r="L248" i="4" s="1"/>
  <c r="K248" i="4"/>
  <c r="E247" i="4"/>
  <c r="L247" i="4" s="1"/>
  <c r="E281" i="4"/>
  <c r="E277" i="4"/>
  <c r="E273" i="4"/>
  <c r="E269" i="4"/>
  <c r="L269" i="4" s="1"/>
  <c r="E265" i="4"/>
  <c r="E261" i="4"/>
  <c r="L261" i="4" s="1"/>
  <c r="E257" i="4"/>
  <c r="E253" i="4"/>
  <c r="L253" i="4" s="1"/>
  <c r="E249" i="4"/>
  <c r="K246" i="4"/>
  <c r="F246" i="4"/>
  <c r="L246" i="4"/>
  <c r="H237" i="4" l="1"/>
  <c r="O237" i="4" s="1"/>
  <c r="N237" i="4"/>
  <c r="H238" i="4"/>
  <c r="O238" i="4" s="1"/>
  <c r="N238" i="4"/>
  <c r="H239" i="4"/>
  <c r="O239" i="4" s="1"/>
  <c r="N239" i="4"/>
  <c r="H240" i="4"/>
  <c r="O240" i="4" s="1"/>
  <c r="H241" i="4"/>
  <c r="I242" i="4"/>
  <c r="Q242" i="4" s="1"/>
  <c r="I243" i="4"/>
  <c r="Q243" i="4" s="1"/>
  <c r="O242" i="4"/>
  <c r="O243" i="4"/>
  <c r="I244" i="4"/>
  <c r="Q244" i="4" s="1"/>
  <c r="I245" i="4"/>
  <c r="Q245" i="4" s="1"/>
  <c r="G267" i="4"/>
  <c r="H267" i="4" s="1"/>
  <c r="G275" i="4"/>
  <c r="N275" i="4" s="1"/>
  <c r="G263" i="4"/>
  <c r="N263" i="4" s="1"/>
  <c r="G271" i="4"/>
  <c r="H271" i="4" s="1"/>
  <c r="F262" i="4"/>
  <c r="G262" i="4" s="1"/>
  <c r="G255" i="4"/>
  <c r="N255" i="4" s="1"/>
  <c r="F254" i="4"/>
  <c r="M254" i="4" s="1"/>
  <c r="F272" i="4"/>
  <c r="M272" i="4" s="1"/>
  <c r="F250" i="4"/>
  <c r="M250" i="4" s="1"/>
  <c r="F258" i="4"/>
  <c r="M258" i="4" s="1"/>
  <c r="F268" i="4"/>
  <c r="M268" i="4" s="1"/>
  <c r="F278" i="4"/>
  <c r="M278" i="4" s="1"/>
  <c r="G279" i="4"/>
  <c r="N279" i="4" s="1"/>
  <c r="F252" i="4"/>
  <c r="M252" i="4" s="1"/>
  <c r="F256" i="4"/>
  <c r="M256" i="4" s="1"/>
  <c r="F260" i="4"/>
  <c r="G260" i="4" s="1"/>
  <c r="F264" i="4"/>
  <c r="M264" i="4" s="1"/>
  <c r="F270" i="4"/>
  <c r="M270" i="4" s="1"/>
  <c r="F276" i="4"/>
  <c r="M276" i="4" s="1"/>
  <c r="F280" i="4"/>
  <c r="M280" i="4" s="1"/>
  <c r="G251" i="4"/>
  <c r="H251" i="4" s="1"/>
  <c r="G259" i="4"/>
  <c r="H259" i="4" s="1"/>
  <c r="F266" i="4"/>
  <c r="G266" i="4" s="1"/>
  <c r="F274" i="4"/>
  <c r="M274" i="4" s="1"/>
  <c r="F248" i="4"/>
  <c r="G248" i="4" s="1"/>
  <c r="F249" i="4"/>
  <c r="F257" i="4"/>
  <c r="F265" i="4"/>
  <c r="F273" i="4"/>
  <c r="F281" i="4"/>
  <c r="M248" i="4"/>
  <c r="N267" i="4"/>
  <c r="L273" i="4"/>
  <c r="M262" i="4"/>
  <c r="F253" i="4"/>
  <c r="F261" i="4"/>
  <c r="F269" i="4"/>
  <c r="F277" i="4"/>
  <c r="F247" i="4"/>
  <c r="M247" i="4" s="1"/>
  <c r="L281" i="4"/>
  <c r="L249" i="4"/>
  <c r="L257" i="4"/>
  <c r="L265" i="4"/>
  <c r="M266" i="4"/>
  <c r="L277" i="4"/>
  <c r="G246" i="4"/>
  <c r="M246" i="4"/>
  <c r="H263" i="4"/>
  <c r="G268" i="4"/>
  <c r="H275" i="4" l="1"/>
  <c r="I237" i="4"/>
  <c r="Q237" i="4" s="1"/>
  <c r="I238" i="4"/>
  <c r="Q238" i="4" s="1"/>
  <c r="I239" i="4"/>
  <c r="Q239" i="4" s="1"/>
  <c r="I240" i="4"/>
  <c r="Q240" i="4" s="1"/>
  <c r="I241" i="4"/>
  <c r="Q241" i="4" s="1"/>
  <c r="O241" i="4"/>
  <c r="P243" i="4"/>
  <c r="S243" i="4" s="1"/>
  <c r="S490" i="4" s="1"/>
  <c r="P242" i="4"/>
  <c r="S242" i="4" s="1"/>
  <c r="S489" i="4" s="1"/>
  <c r="P244" i="4"/>
  <c r="P245" i="4"/>
  <c r="G274" i="4"/>
  <c r="H274" i="4" s="1"/>
  <c r="H255" i="4"/>
  <c r="N271" i="4"/>
  <c r="G272" i="4"/>
  <c r="N272" i="4" s="1"/>
  <c r="M260" i="4"/>
  <c r="G264" i="4"/>
  <c r="N264" i="4" s="1"/>
  <c r="G254" i="4"/>
  <c r="N254" i="4" s="1"/>
  <c r="N251" i="4"/>
  <c r="G278" i="4"/>
  <c r="N278" i="4" s="1"/>
  <c r="G270" i="4"/>
  <c r="N270" i="4" s="1"/>
  <c r="G258" i="4"/>
  <c r="H258" i="4" s="1"/>
  <c r="G276" i="4"/>
  <c r="H276" i="4" s="1"/>
  <c r="G256" i="4"/>
  <c r="N256" i="4" s="1"/>
  <c r="G250" i="4"/>
  <c r="H279" i="4"/>
  <c r="I279" i="4" s="1"/>
  <c r="Q279" i="4" s="1"/>
  <c r="G280" i="4"/>
  <c r="N280" i="4" s="1"/>
  <c r="G252" i="4"/>
  <c r="N252" i="4" s="1"/>
  <c r="N259" i="4"/>
  <c r="N266" i="4"/>
  <c r="N262" i="4"/>
  <c r="N258" i="4"/>
  <c r="N250" i="4"/>
  <c r="O275" i="4"/>
  <c r="O267" i="4"/>
  <c r="O255" i="4"/>
  <c r="O271" i="4"/>
  <c r="O259" i="4"/>
  <c r="N276" i="4"/>
  <c r="N274" i="4"/>
  <c r="N268" i="4"/>
  <c r="N260" i="4"/>
  <c r="N248" i="4"/>
  <c r="O263" i="4"/>
  <c r="O251" i="4"/>
  <c r="G277" i="4"/>
  <c r="N277" i="4" s="1"/>
  <c r="G269" i="4"/>
  <c r="N269" i="4" s="1"/>
  <c r="G261" i="4"/>
  <c r="N261" i="4" s="1"/>
  <c r="G253" i="4"/>
  <c r="N253" i="4" s="1"/>
  <c r="G281" i="4"/>
  <c r="N281" i="4" s="1"/>
  <c r="G273" i="4"/>
  <c r="N273" i="4" s="1"/>
  <c r="G265" i="4"/>
  <c r="N265" i="4" s="1"/>
  <c r="G257" i="4"/>
  <c r="N257" i="4" s="1"/>
  <c r="G249" i="4"/>
  <c r="N249" i="4" s="1"/>
  <c r="G247" i="4"/>
  <c r="N247" i="4" s="1"/>
  <c r="M277" i="4"/>
  <c r="M269" i="4"/>
  <c r="M261" i="4"/>
  <c r="M253" i="4"/>
  <c r="M281" i="4"/>
  <c r="M273" i="4"/>
  <c r="M265" i="4"/>
  <c r="M257" i="4"/>
  <c r="M249" i="4"/>
  <c r="H246" i="4"/>
  <c r="N246" i="4"/>
  <c r="H272" i="4"/>
  <c r="H268" i="4"/>
  <c r="H266" i="4"/>
  <c r="H264" i="4"/>
  <c r="H262" i="4"/>
  <c r="H260" i="4"/>
  <c r="H250" i="4"/>
  <c r="H248" i="4"/>
  <c r="I275" i="4"/>
  <c r="Q275" i="4" s="1"/>
  <c r="I271" i="4"/>
  <c r="Q271" i="4" s="1"/>
  <c r="I267" i="4"/>
  <c r="Q267" i="4" s="1"/>
  <c r="I263" i="4"/>
  <c r="Q263" i="4" s="1"/>
  <c r="I259" i="4"/>
  <c r="Q259" i="4" s="1"/>
  <c r="I255" i="4"/>
  <c r="Q255" i="4" s="1"/>
  <c r="I251" i="4"/>
  <c r="Q251" i="4" s="1"/>
  <c r="H252" i="4" l="1"/>
  <c r="Y245" i="4"/>
  <c r="Y492" i="4" s="1"/>
  <c r="DS245" i="4"/>
  <c r="DT242" i="4"/>
  <c r="DT243" i="4"/>
  <c r="S244" i="4"/>
  <c r="S491" i="4" s="1"/>
  <c r="DT244" i="4"/>
  <c r="DS244" i="4"/>
  <c r="DS242" i="4"/>
  <c r="DS243" i="4"/>
  <c r="DT245" i="4"/>
  <c r="P239" i="4"/>
  <c r="AI239" i="4" s="1"/>
  <c r="AI486" i="4" s="1"/>
  <c r="P237" i="4"/>
  <c r="P238" i="4"/>
  <c r="AF239" i="4"/>
  <c r="AF486" i="4" s="1"/>
  <c r="S239" i="4"/>
  <c r="S486" i="4" s="1"/>
  <c r="AV239" i="4"/>
  <c r="AV486" i="4" s="1"/>
  <c r="BC239" i="4"/>
  <c r="BC486" i="4" s="1"/>
  <c r="P240" i="4"/>
  <c r="P241" i="4"/>
  <c r="AT241" i="4" s="1"/>
  <c r="AT488" i="4" s="1"/>
  <c r="AV243" i="4"/>
  <c r="AV490" i="4" s="1"/>
  <c r="EA243" i="4"/>
  <c r="AU243" i="4"/>
  <c r="AU490" i="4" s="1"/>
  <c r="BK243" i="4"/>
  <c r="BK490" i="4" s="1"/>
  <c r="AI243" i="4"/>
  <c r="Y243" i="4"/>
  <c r="Y490" i="4" s="1"/>
  <c r="V243" i="4"/>
  <c r="V490" i="4" s="1"/>
  <c r="AL243" i="4"/>
  <c r="AL490" i="4" s="1"/>
  <c r="BB243" i="4"/>
  <c r="BB490" i="4" s="1"/>
  <c r="DY243" i="4"/>
  <c r="AS243" i="4"/>
  <c r="AS490" i="4" s="1"/>
  <c r="BI243" i="4"/>
  <c r="EE243" i="4"/>
  <c r="AC243" i="4"/>
  <c r="AC490" i="4" s="1"/>
  <c r="AN243" i="4"/>
  <c r="AN490" i="4" s="1"/>
  <c r="AB243" i="4"/>
  <c r="AR243" i="4"/>
  <c r="BH243" i="4"/>
  <c r="BH490" i="4" s="1"/>
  <c r="EF243" i="4"/>
  <c r="AY243" i="4"/>
  <c r="AY490" i="4" s="1"/>
  <c r="BO243" i="4"/>
  <c r="BO490" i="4" s="1"/>
  <c r="AA243" i="4"/>
  <c r="AA490" i="4" s="1"/>
  <c r="Z243" i="4"/>
  <c r="AP243" i="4"/>
  <c r="BF243" i="4"/>
  <c r="BF490" i="4" s="1"/>
  <c r="EC243" i="4"/>
  <c r="AW243" i="4"/>
  <c r="AW490" i="4" s="1"/>
  <c r="BM243" i="4"/>
  <c r="BM490" i="4" s="1"/>
  <c r="W243" i="4"/>
  <c r="W490" i="4" s="1"/>
  <c r="T243" i="4"/>
  <c r="T490" i="4" s="1"/>
  <c r="AW242" i="4"/>
  <c r="AW489" i="4" s="1"/>
  <c r="DO242" i="4"/>
  <c r="AH242" i="4"/>
  <c r="AH489" i="4" s="1"/>
  <c r="AX242" i="4"/>
  <c r="AX489" i="4" s="1"/>
  <c r="BN242" i="4"/>
  <c r="AE242" i="4"/>
  <c r="AE489" i="4" s="1"/>
  <c r="AC242" i="4"/>
  <c r="AC489" i="4" s="1"/>
  <c r="BG242" i="4"/>
  <c r="BG489" i="4" s="1"/>
  <c r="EB242" i="4"/>
  <c r="AF242" i="4"/>
  <c r="AV242" i="4"/>
  <c r="AV489" i="4" s="1"/>
  <c r="BL242" i="4"/>
  <c r="BL489" i="4" s="1"/>
  <c r="AO242" i="4"/>
  <c r="BM242" i="4"/>
  <c r="V242" i="4"/>
  <c r="V489" i="4" s="1"/>
  <c r="AL242" i="4"/>
  <c r="AL489" i="4" s="1"/>
  <c r="BB242" i="4"/>
  <c r="BB489" i="4" s="1"/>
  <c r="DY242" i="4"/>
  <c r="AM242" i="4"/>
  <c r="U242" i="4"/>
  <c r="AK242" i="4"/>
  <c r="AB242" i="4"/>
  <c r="AB489" i="4" s="1"/>
  <c r="AR242" i="4"/>
  <c r="AR489" i="4" s="1"/>
  <c r="BH242" i="4"/>
  <c r="BH489" i="4" s="1"/>
  <c r="EF242" i="4"/>
  <c r="AQ242" i="4"/>
  <c r="AQ489" i="4" s="1"/>
  <c r="AA242" i="4"/>
  <c r="AA489" i="4" s="1"/>
  <c r="BA242" i="4"/>
  <c r="BA489" i="4" s="1"/>
  <c r="AF243" i="4"/>
  <c r="AF490" i="4" s="1"/>
  <c r="BL243" i="4"/>
  <c r="BL490" i="4" s="1"/>
  <c r="AM243" i="4"/>
  <c r="AM490" i="4" s="1"/>
  <c r="BC243" i="4"/>
  <c r="BC490" i="4" s="1"/>
  <c r="EE242" i="4"/>
  <c r="U243" i="4"/>
  <c r="U490" i="4" s="1"/>
  <c r="AD243" i="4"/>
  <c r="AD490" i="4" s="1"/>
  <c r="AT243" i="4"/>
  <c r="AT490" i="4" s="1"/>
  <c r="BJ243" i="4"/>
  <c r="BJ490" i="4" s="1"/>
  <c r="AK243" i="4"/>
  <c r="AK490" i="4" s="1"/>
  <c r="BA243" i="4"/>
  <c r="BA490" i="4" s="1"/>
  <c r="DO243" i="4"/>
  <c r="AE243" i="4"/>
  <c r="AE490" i="4" s="1"/>
  <c r="X243" i="4"/>
  <c r="X490" i="4" s="1"/>
  <c r="BD243" i="4"/>
  <c r="BD490" i="4" s="1"/>
  <c r="AJ243" i="4"/>
  <c r="AJ490" i="4" s="1"/>
  <c r="AZ243" i="4"/>
  <c r="AZ490" i="4" s="1"/>
  <c r="AQ243" i="4"/>
  <c r="AQ490" i="4" s="1"/>
  <c r="BG243" i="4"/>
  <c r="BG490" i="4" s="1"/>
  <c r="EB243" i="4"/>
  <c r="AG243" i="4"/>
  <c r="AG490" i="4" s="1"/>
  <c r="AH243" i="4"/>
  <c r="AH490" i="4" s="1"/>
  <c r="AX243" i="4"/>
  <c r="BN243" i="4"/>
  <c r="BN490" i="4" s="1"/>
  <c r="AO243" i="4"/>
  <c r="AO490" i="4" s="1"/>
  <c r="BE243" i="4"/>
  <c r="BE490" i="4" s="1"/>
  <c r="DZ243" i="4"/>
  <c r="AG242" i="4"/>
  <c r="AG489" i="4" s="1"/>
  <c r="BI242" i="4"/>
  <c r="BI489" i="4" s="1"/>
  <c r="Z242" i="4"/>
  <c r="AP242" i="4"/>
  <c r="AP489" i="4" s="1"/>
  <c r="BF242" i="4"/>
  <c r="BF489" i="4" s="1"/>
  <c r="EC242" i="4"/>
  <c r="AU242" i="4"/>
  <c r="AU489" i="4" s="1"/>
  <c r="AS242" i="4"/>
  <c r="AS489" i="4" s="1"/>
  <c r="BO242" i="4"/>
  <c r="BO489" i="4" s="1"/>
  <c r="X242" i="4"/>
  <c r="X489" i="4" s="1"/>
  <c r="AN242" i="4"/>
  <c r="AN489" i="4" s="1"/>
  <c r="BD242" i="4"/>
  <c r="BD489" i="4" s="1"/>
  <c r="EA242" i="4"/>
  <c r="BE242" i="4"/>
  <c r="BE489" i="4" s="1"/>
  <c r="DZ242" i="4"/>
  <c r="AD242" i="4"/>
  <c r="AD489" i="4" s="1"/>
  <c r="AT242" i="4"/>
  <c r="AT489" i="4" s="1"/>
  <c r="BJ242" i="4"/>
  <c r="BJ489" i="4" s="1"/>
  <c r="W242" i="4"/>
  <c r="W489" i="4" s="1"/>
  <c r="BC242" i="4"/>
  <c r="BC489" i="4" s="1"/>
  <c r="Y242" i="4"/>
  <c r="Y489" i="4" s="1"/>
  <c r="BK242" i="4"/>
  <c r="T242" i="4"/>
  <c r="T489" i="4" s="1"/>
  <c r="AJ242" i="4"/>
  <c r="AJ489" i="4" s="1"/>
  <c r="AZ242" i="4"/>
  <c r="AZ489" i="4" s="1"/>
  <c r="AY242" i="4"/>
  <c r="AY489" i="4" s="1"/>
  <c r="AI242" i="4"/>
  <c r="Z244" i="4"/>
  <c r="Z491" i="4" s="1"/>
  <c r="EF244" i="4"/>
  <c r="AL244" i="4"/>
  <c r="AL491" i="4" s="1"/>
  <c r="EE244" i="4"/>
  <c r="AQ244" i="4"/>
  <c r="DY244" i="4"/>
  <c r="BJ244" i="4"/>
  <c r="BJ491" i="4" s="1"/>
  <c r="BB244" i="4"/>
  <c r="AT244" i="4"/>
  <c r="AT491" i="4" s="1"/>
  <c r="AD244" i="4"/>
  <c r="AD491" i="4" s="1"/>
  <c r="V244" i="4"/>
  <c r="V491" i="4" s="1"/>
  <c r="AM244" i="4"/>
  <c r="AM491" i="4" s="1"/>
  <c r="AC244" i="4"/>
  <c r="BI244" i="4"/>
  <c r="BI491" i="4" s="1"/>
  <c r="BL244" i="4"/>
  <c r="BL491" i="4" s="1"/>
  <c r="AI244" i="4"/>
  <c r="W244" i="4"/>
  <c r="W491" i="4" s="1"/>
  <c r="U244" i="4"/>
  <c r="U491" i="4" s="1"/>
  <c r="BA244" i="4"/>
  <c r="BA491" i="4" s="1"/>
  <c r="AU244" i="4"/>
  <c r="AU491" i="4" s="1"/>
  <c r="AG244" i="4"/>
  <c r="AG491" i="4" s="1"/>
  <c r="BM244" i="4"/>
  <c r="BM491" i="4" s="1"/>
  <c r="T244" i="4"/>
  <c r="T491" i="4" s="1"/>
  <c r="AJ244" i="4"/>
  <c r="AJ491" i="4" s="1"/>
  <c r="BO244" i="4"/>
  <c r="BO491" i="4" s="1"/>
  <c r="AO244" i="4"/>
  <c r="AO491" i="4" s="1"/>
  <c r="X244" i="4"/>
  <c r="AN244" i="4"/>
  <c r="EA244" i="4"/>
  <c r="BK244" i="4"/>
  <c r="BK491" i="4" s="1"/>
  <c r="AS244" i="4"/>
  <c r="AS491" i="4" s="1"/>
  <c r="BH244" i="4"/>
  <c r="AY244" i="4"/>
  <c r="AY491" i="4" s="1"/>
  <c r="BC244" i="4"/>
  <c r="BC491" i="4" s="1"/>
  <c r="AK244" i="4"/>
  <c r="AK491" i="4" s="1"/>
  <c r="DO244" i="4"/>
  <c r="AW244" i="4"/>
  <c r="AW491" i="4" s="1"/>
  <c r="EB244" i="4"/>
  <c r="AB244" i="4"/>
  <c r="AB491" i="4" s="1"/>
  <c r="AR244" i="4"/>
  <c r="AR491" i="4" s="1"/>
  <c r="DZ244" i="4"/>
  <c r="AP244" i="4"/>
  <c r="AP491" i="4" s="1"/>
  <c r="BF244" i="4"/>
  <c r="BF491" i="4" s="1"/>
  <c r="AA244" i="4"/>
  <c r="AA491" i="4" s="1"/>
  <c r="AE244" i="4"/>
  <c r="AE491" i="4" s="1"/>
  <c r="Y244" i="4"/>
  <c r="Y491" i="4" s="1"/>
  <c r="BE244" i="4"/>
  <c r="BE491" i="4" s="1"/>
  <c r="EC244" i="4"/>
  <c r="AF244" i="4"/>
  <c r="AF491" i="4" s="1"/>
  <c r="AV244" i="4"/>
  <c r="AV491" i="4" s="1"/>
  <c r="AZ244" i="4"/>
  <c r="AZ491" i="4" s="1"/>
  <c r="AH244" i="4"/>
  <c r="AH491" i="4" s="1"/>
  <c r="AX244" i="4"/>
  <c r="AX491" i="4" s="1"/>
  <c r="BN244" i="4"/>
  <c r="BN491" i="4" s="1"/>
  <c r="BG244" i="4"/>
  <c r="BG491" i="4" s="1"/>
  <c r="BD244" i="4"/>
  <c r="BD491" i="4" s="1"/>
  <c r="EC245" i="4"/>
  <c r="BF245" i="4"/>
  <c r="BF492" i="4" s="1"/>
  <c r="AP245" i="4"/>
  <c r="AP492" i="4" s="1"/>
  <c r="Z245" i="4"/>
  <c r="Z492" i="4" s="1"/>
  <c r="DO245" i="4"/>
  <c r="BA245" i="4"/>
  <c r="BA492" i="4" s="1"/>
  <c r="AK245" i="4"/>
  <c r="AK492" i="4" s="1"/>
  <c r="EF245" i="4"/>
  <c r="BH245" i="4"/>
  <c r="BH492" i="4" s="1"/>
  <c r="AR245" i="4"/>
  <c r="AR492" i="4" s="1"/>
  <c r="AB245" i="4"/>
  <c r="AB492" i="4" s="1"/>
  <c r="BC245" i="4"/>
  <c r="BC492" i="4" s="1"/>
  <c r="AM245" i="4"/>
  <c r="AM492" i="4" s="1"/>
  <c r="W245" i="4"/>
  <c r="W492" i="4" s="1"/>
  <c r="BJ245" i="4"/>
  <c r="BJ492" i="4" s="1"/>
  <c r="AT245" i="4"/>
  <c r="AT492" i="4" s="1"/>
  <c r="AD245" i="4"/>
  <c r="DZ245" i="4"/>
  <c r="BE245" i="4"/>
  <c r="BE492" i="4" s="1"/>
  <c r="AO245" i="4"/>
  <c r="AO492" i="4" s="1"/>
  <c r="U245" i="4"/>
  <c r="U492" i="4" s="1"/>
  <c r="EA245" i="4"/>
  <c r="BD245" i="4"/>
  <c r="BD492" i="4" s="1"/>
  <c r="AN245" i="4"/>
  <c r="AN492" i="4" s="1"/>
  <c r="X245" i="4"/>
  <c r="X492" i="4" s="1"/>
  <c r="BO245" i="4"/>
  <c r="BO492" i="4" s="1"/>
  <c r="AY245" i="4"/>
  <c r="AY492" i="4" s="1"/>
  <c r="AI245" i="4"/>
  <c r="AI492" i="4" s="1"/>
  <c r="BG245" i="4"/>
  <c r="BG492" i="4" s="1"/>
  <c r="BN245" i="4"/>
  <c r="BN492" i="4" s="1"/>
  <c r="AX245" i="4"/>
  <c r="AX492" i="4" s="1"/>
  <c r="AH245" i="4"/>
  <c r="AH492" i="4" s="1"/>
  <c r="BI245" i="4"/>
  <c r="BI492" i="4" s="1"/>
  <c r="AS245" i="4"/>
  <c r="AS492" i="4" s="1"/>
  <c r="AC245" i="4"/>
  <c r="AC492" i="4" s="1"/>
  <c r="AZ245" i="4"/>
  <c r="AZ492" i="4" s="1"/>
  <c r="AJ245" i="4"/>
  <c r="AJ492" i="4" s="1"/>
  <c r="T245" i="4"/>
  <c r="BK245" i="4"/>
  <c r="BK492" i="4" s="1"/>
  <c r="AU245" i="4"/>
  <c r="AU492" i="4" s="1"/>
  <c r="AE245" i="4"/>
  <c r="AE492" i="4" s="1"/>
  <c r="DY245" i="4"/>
  <c r="BB245" i="4"/>
  <c r="BB492" i="4" s="1"/>
  <c r="AL245" i="4"/>
  <c r="AL492" i="4" s="1"/>
  <c r="V245" i="4"/>
  <c r="V492" i="4" s="1"/>
  <c r="BM245" i="4"/>
  <c r="AW245" i="4"/>
  <c r="AG245" i="4"/>
  <c r="AG492" i="4" s="1"/>
  <c r="AA245" i="4"/>
  <c r="AA492" i="4" s="1"/>
  <c r="BL245" i="4"/>
  <c r="AV245" i="4"/>
  <c r="AF245" i="4"/>
  <c r="EB245" i="4"/>
  <c r="AQ245" i="4"/>
  <c r="AQ492" i="4" s="1"/>
  <c r="S245" i="4"/>
  <c r="S492" i="4" s="1"/>
  <c r="H270" i="4"/>
  <c r="O270" i="4" s="1"/>
  <c r="H256" i="4"/>
  <c r="O256" i="4" s="1"/>
  <c r="O279" i="4"/>
  <c r="H254" i="4"/>
  <c r="O254" i="4" s="1"/>
  <c r="H278" i="4"/>
  <c r="I278" i="4" s="1"/>
  <c r="Q278" i="4" s="1"/>
  <c r="H280" i="4"/>
  <c r="I280" i="4" s="1"/>
  <c r="Q280" i="4" s="1"/>
  <c r="H249" i="4"/>
  <c r="O249" i="4" s="1"/>
  <c r="H257" i="4"/>
  <c r="O257" i="4" s="1"/>
  <c r="H265" i="4"/>
  <c r="O265" i="4" s="1"/>
  <c r="H273" i="4"/>
  <c r="O273" i="4" s="1"/>
  <c r="H281" i="4"/>
  <c r="O281" i="4" s="1"/>
  <c r="H253" i="4"/>
  <c r="O253" i="4" s="1"/>
  <c r="H261" i="4"/>
  <c r="O261" i="4" s="1"/>
  <c r="H269" i="4"/>
  <c r="O269" i="4" s="1"/>
  <c r="H277" i="4"/>
  <c r="O277" i="4" s="1"/>
  <c r="O252" i="4"/>
  <c r="O272" i="4"/>
  <c r="P259" i="4"/>
  <c r="EB259" i="4" s="1"/>
  <c r="P271" i="4"/>
  <c r="DS271" i="4" s="1"/>
  <c r="BH259" i="4"/>
  <c r="BH506" i="4" s="1"/>
  <c r="H247" i="4"/>
  <c r="P279" i="4"/>
  <c r="O264" i="4"/>
  <c r="O248" i="4"/>
  <c r="O260" i="4"/>
  <c r="O268" i="4"/>
  <c r="O274" i="4"/>
  <c r="O276" i="4"/>
  <c r="P251" i="4"/>
  <c r="DT251" i="4" s="1"/>
  <c r="P263" i="4"/>
  <c r="EB263" i="4" s="1"/>
  <c r="P255" i="4"/>
  <c r="DO255" i="4" s="1"/>
  <c r="P267" i="4"/>
  <c r="DT267" i="4" s="1"/>
  <c r="P275" i="4"/>
  <c r="DT275" i="4" s="1"/>
  <c r="O250" i="4"/>
  <c r="O258" i="4"/>
  <c r="O262" i="4"/>
  <c r="O266" i="4"/>
  <c r="I246" i="4"/>
  <c r="Q246" i="4" s="1"/>
  <c r="O246" i="4"/>
  <c r="I248" i="4"/>
  <c r="Q248" i="4" s="1"/>
  <c r="I250" i="4"/>
  <c r="Q250" i="4" s="1"/>
  <c r="I252" i="4"/>
  <c r="Q252" i="4" s="1"/>
  <c r="I258" i="4"/>
  <c r="Q258" i="4" s="1"/>
  <c r="I260" i="4"/>
  <c r="Q260" i="4" s="1"/>
  <c r="I262" i="4"/>
  <c r="Q262" i="4" s="1"/>
  <c r="I264" i="4"/>
  <c r="Q264" i="4" s="1"/>
  <c r="I266" i="4"/>
  <c r="Q266" i="4" s="1"/>
  <c r="I268" i="4"/>
  <c r="Q268" i="4" s="1"/>
  <c r="I272" i="4"/>
  <c r="Q272" i="4" s="1"/>
  <c r="I274" i="4"/>
  <c r="Q274" i="4" s="1"/>
  <c r="I276" i="4"/>
  <c r="Q276" i="4" s="1"/>
  <c r="AM239" i="4" l="1"/>
  <c r="AM486" i="4" s="1"/>
  <c r="AZ239" i="4"/>
  <c r="AZ486" i="4" s="1"/>
  <c r="DR245" i="4"/>
  <c r="DN245" i="4"/>
  <c r="DR255" i="4"/>
  <c r="DN255" i="4"/>
  <c r="DR244" i="4"/>
  <c r="DN244" i="4"/>
  <c r="DR243" i="4"/>
  <c r="DN243" i="4"/>
  <c r="DR242" i="4"/>
  <c r="DN242" i="4"/>
  <c r="EA239" i="4"/>
  <c r="BM239" i="4"/>
  <c r="BM486" i="4" s="1"/>
  <c r="BF239" i="4"/>
  <c r="BF486" i="4" s="1"/>
  <c r="AC239" i="4"/>
  <c r="AC486" i="4" s="1"/>
  <c r="V239" i="4"/>
  <c r="V486" i="4" s="1"/>
  <c r="AP239" i="4"/>
  <c r="AP486" i="4" s="1"/>
  <c r="BJ239" i="4"/>
  <c r="BJ486" i="4" s="1"/>
  <c r="BO239" i="4"/>
  <c r="BO486" i="4" s="1"/>
  <c r="AX239" i="4"/>
  <c r="AX486" i="4" s="1"/>
  <c r="BH239" i="4"/>
  <c r="BH486" i="4" s="1"/>
  <c r="AQ239" i="4"/>
  <c r="AQ486" i="4" s="1"/>
  <c r="BA239" i="4"/>
  <c r="BK239" i="4"/>
  <c r="BK486" i="4" s="1"/>
  <c r="X239" i="4"/>
  <c r="AH239" i="4"/>
  <c r="AH486" i="4" s="1"/>
  <c r="EF239" i="4"/>
  <c r="AA239" i="4"/>
  <c r="AA486" i="4" s="1"/>
  <c r="AK239" i="4"/>
  <c r="AK486" i="4" s="1"/>
  <c r="AU239" i="4"/>
  <c r="AU486" i="4" s="1"/>
  <c r="BE239" i="4"/>
  <c r="BE486" i="4" s="1"/>
  <c r="AO239" i="4"/>
  <c r="AO486" i="4" s="1"/>
  <c r="X491" i="4"/>
  <c r="AC491" i="4"/>
  <c r="AQ491" i="4"/>
  <c r="BK489" i="4"/>
  <c r="AX490" i="4"/>
  <c r="AK489" i="4"/>
  <c r="AM489" i="4"/>
  <c r="AO489" i="4"/>
  <c r="BN489" i="4"/>
  <c r="Z490" i="4"/>
  <c r="AR490" i="4"/>
  <c r="AI490" i="4"/>
  <c r="BH491" i="4"/>
  <c r="AN491" i="4"/>
  <c r="AI491" i="4"/>
  <c r="BB491" i="4"/>
  <c r="AI489" i="4"/>
  <c r="Z489" i="4"/>
  <c r="U489" i="4"/>
  <c r="BM489" i="4"/>
  <c r="AF489" i="4"/>
  <c r="AP490" i="4"/>
  <c r="AB490" i="4"/>
  <c r="BI490" i="4"/>
  <c r="CT245" i="4"/>
  <c r="CU245" i="4"/>
  <c r="CU244" i="4" s="1"/>
  <c r="CB245" i="4"/>
  <c r="CV243" i="4"/>
  <c r="BX243" i="4"/>
  <c r="CP243" i="4"/>
  <c r="CG243" i="4"/>
  <c r="CD245" i="4"/>
  <c r="DJ245" i="4"/>
  <c r="DK245" i="4"/>
  <c r="DK244" i="4" s="1"/>
  <c r="CN243" i="4"/>
  <c r="BZ243" i="4"/>
  <c r="DG243" i="4"/>
  <c r="I270" i="4"/>
  <c r="Q270" i="4" s="1"/>
  <c r="AN239" i="4"/>
  <c r="AS239" i="4"/>
  <c r="AS486" i="4" s="1"/>
  <c r="W239" i="4"/>
  <c r="W486" i="4" s="1"/>
  <c r="AB239" i="4"/>
  <c r="AB486" i="4" s="1"/>
  <c r="AG239" i="4"/>
  <c r="AG486" i="4" s="1"/>
  <c r="AL239" i="4"/>
  <c r="EB239" i="4"/>
  <c r="U239" i="4"/>
  <c r="U486" i="4" s="1"/>
  <c r="Z239" i="4"/>
  <c r="AE239" i="4"/>
  <c r="AE486" i="4" s="1"/>
  <c r="AT239" i="4"/>
  <c r="AT486" i="4" s="1"/>
  <c r="AY239" i="4"/>
  <c r="AY486" i="4" s="1"/>
  <c r="BD239" i="4"/>
  <c r="BD486" i="4" s="1"/>
  <c r="BI239" i="4"/>
  <c r="BI486" i="4" s="1"/>
  <c r="BN239" i="4"/>
  <c r="BN486" i="4" s="1"/>
  <c r="AR239" i="4"/>
  <c r="AR486" i="4" s="1"/>
  <c r="AW239" i="4"/>
  <c r="AW486" i="4" s="1"/>
  <c r="BB239" i="4"/>
  <c r="BG239" i="4"/>
  <c r="BL239" i="4"/>
  <c r="BL486" i="4" s="1"/>
  <c r="DO239" i="4"/>
  <c r="EC239" i="4"/>
  <c r="T239" i="4"/>
  <c r="T486" i="4" s="1"/>
  <c r="Y239" i="4"/>
  <c r="Y486" i="4" s="1"/>
  <c r="AD239" i="4"/>
  <c r="AD486" i="4" s="1"/>
  <c r="AJ239" i="4"/>
  <c r="AJ486" i="4" s="1"/>
  <c r="DZ239" i="4"/>
  <c r="DY239" i="4"/>
  <c r="B239" i="4" s="1"/>
  <c r="I254" i="4"/>
  <c r="Q254" i="4" s="1"/>
  <c r="DS279" i="4"/>
  <c r="DT279" i="4"/>
  <c r="DT238" i="4"/>
  <c r="DS238" i="4"/>
  <c r="DS239" i="4"/>
  <c r="DT271" i="4"/>
  <c r="DS275" i="4"/>
  <c r="DT255" i="4"/>
  <c r="DS241" i="4"/>
  <c r="DS251" i="4"/>
  <c r="DS259" i="4"/>
  <c r="DS267" i="4"/>
  <c r="DT239" i="4"/>
  <c r="DS255" i="4"/>
  <c r="DT263" i="4"/>
  <c r="BJ240" i="4"/>
  <c r="BJ487" i="4" s="1"/>
  <c r="DT240" i="4"/>
  <c r="DT237" i="4"/>
  <c r="EE236" i="4"/>
  <c r="DS237" i="4"/>
  <c r="DS263" i="4"/>
  <c r="DT241" i="4"/>
  <c r="DT259" i="4"/>
  <c r="DS240" i="4"/>
  <c r="EE239" i="4"/>
  <c r="BK237" i="4"/>
  <c r="BK484" i="4" s="1"/>
  <c r="AU237" i="4"/>
  <c r="AE237" i="4"/>
  <c r="EA237" i="4"/>
  <c r="BD237" i="4"/>
  <c r="AN237" i="4"/>
  <c r="AN484" i="4" s="1"/>
  <c r="X237" i="4"/>
  <c r="DO237" i="4"/>
  <c r="DN237" i="4" s="1"/>
  <c r="BA237" i="4"/>
  <c r="BA484" i="4" s="1"/>
  <c r="AK237" i="4"/>
  <c r="AK484" i="4" s="1"/>
  <c r="U237" i="4"/>
  <c r="U484" i="4" s="1"/>
  <c r="BJ237" i="4"/>
  <c r="BJ484" i="4" s="1"/>
  <c r="AT237" i="4"/>
  <c r="AD237" i="4"/>
  <c r="AD484" i="4" s="1"/>
  <c r="EB237" i="4"/>
  <c r="BG237" i="4"/>
  <c r="BG484" i="4" s="1"/>
  <c r="AQ237" i="4"/>
  <c r="AQ484" i="4" s="1"/>
  <c r="AA237" i="4"/>
  <c r="AZ237" i="4"/>
  <c r="AZ484" i="4" s="1"/>
  <c r="AJ237" i="4"/>
  <c r="AJ484" i="4" s="1"/>
  <c r="T237" i="4"/>
  <c r="T484" i="4" s="1"/>
  <c r="BM237" i="4"/>
  <c r="BM484" i="4" s="1"/>
  <c r="AW237" i="4"/>
  <c r="AG237" i="4"/>
  <c r="AG484" i="4" s="1"/>
  <c r="EC237" i="4"/>
  <c r="BF237" i="4"/>
  <c r="BF484" i="4" s="1"/>
  <c r="AP237" i="4"/>
  <c r="AP484" i="4" s="1"/>
  <c r="Z237" i="4"/>
  <c r="Z484" i="4" s="1"/>
  <c r="BC237" i="4"/>
  <c r="BC484" i="4" s="1"/>
  <c r="AM237" i="4"/>
  <c r="AM484" i="4" s="1"/>
  <c r="W237" i="4"/>
  <c r="BL237" i="4"/>
  <c r="BL484" i="4" s="1"/>
  <c r="AV237" i="4"/>
  <c r="AV484" i="4" s="1"/>
  <c r="AF237" i="4"/>
  <c r="EE237" i="4"/>
  <c r="BI237" i="4"/>
  <c r="BI484" i="4" s="1"/>
  <c r="AS237" i="4"/>
  <c r="AS484" i="4" s="1"/>
  <c r="AC237" i="4"/>
  <c r="AC484" i="4" s="1"/>
  <c r="DY237" i="4"/>
  <c r="BB237" i="4"/>
  <c r="AL237" i="4"/>
  <c r="V237" i="4"/>
  <c r="V484" i="4" s="1"/>
  <c r="BO237" i="4"/>
  <c r="BO484" i="4" s="1"/>
  <c r="AY237" i="4"/>
  <c r="AY484" i="4" s="1"/>
  <c r="AI237" i="4"/>
  <c r="AI484" i="4" s="1"/>
  <c r="S237" i="4"/>
  <c r="S484" i="4" s="1"/>
  <c r="BH237" i="4"/>
  <c r="BH484" i="4" s="1"/>
  <c r="AR237" i="4"/>
  <c r="AB237" i="4"/>
  <c r="AB484" i="4" s="1"/>
  <c r="DZ237" i="4"/>
  <c r="BE237" i="4"/>
  <c r="BE484" i="4" s="1"/>
  <c r="AO237" i="4"/>
  <c r="AO484" i="4" s="1"/>
  <c r="Y237" i="4"/>
  <c r="Y484" i="4" s="1"/>
  <c r="BN237" i="4"/>
  <c r="BN484" i="4" s="1"/>
  <c r="AX237" i="4"/>
  <c r="AH237" i="4"/>
  <c r="AH484" i="4" s="1"/>
  <c r="EF237" i="4"/>
  <c r="DO238" i="4"/>
  <c r="DN238" i="4" s="1"/>
  <c r="BA238" i="4"/>
  <c r="U238" i="4"/>
  <c r="U485" i="4" s="1"/>
  <c r="BL238" i="4"/>
  <c r="BL485" i="4" s="1"/>
  <c r="AZ238" i="4"/>
  <c r="AZ485" i="4" s="1"/>
  <c r="AJ238" i="4"/>
  <c r="AJ485" i="4" s="1"/>
  <c r="EF238" i="4"/>
  <c r="BM238" i="4"/>
  <c r="BM485" i="4" s="1"/>
  <c r="AW238" i="4"/>
  <c r="AW485" i="4" s="1"/>
  <c r="AK238" i="4"/>
  <c r="AC238" i="4"/>
  <c r="AC485" i="4" s="1"/>
  <c r="EA238" i="4"/>
  <c r="AV238" i="4"/>
  <c r="AV485" i="4" s="1"/>
  <c r="AF238" i="4"/>
  <c r="AF485" i="4" s="1"/>
  <c r="T238" i="4"/>
  <c r="T485" i="4" s="1"/>
  <c r="AD238" i="4"/>
  <c r="AD485" i="4" s="1"/>
  <c r="AT238" i="4"/>
  <c r="AT485" i="4" s="1"/>
  <c r="BJ238" i="4"/>
  <c r="BJ485" i="4" s="1"/>
  <c r="W238" i="4"/>
  <c r="W485" i="4" s="1"/>
  <c r="AM238" i="4"/>
  <c r="AM485" i="4" s="1"/>
  <c r="BC238" i="4"/>
  <c r="BC485" i="4" s="1"/>
  <c r="Z238" i="4"/>
  <c r="Z485" i="4" s="1"/>
  <c r="AP238" i="4"/>
  <c r="BF238" i="4"/>
  <c r="BF485" i="4" s="1"/>
  <c r="S238" i="4"/>
  <c r="S485" i="4" s="1"/>
  <c r="AI238" i="4"/>
  <c r="AY238" i="4"/>
  <c r="AY485" i="4" s="1"/>
  <c r="BO238" i="4"/>
  <c r="BO485" i="4" s="1"/>
  <c r="BN238" i="4"/>
  <c r="BN485" i="4" s="1"/>
  <c r="AQ238" i="4"/>
  <c r="EE238" i="4"/>
  <c r="BI238" i="4"/>
  <c r="AS238" i="4"/>
  <c r="AS485" i="4" s="1"/>
  <c r="BH238" i="4"/>
  <c r="BH485" i="4" s="1"/>
  <c r="AR238" i="4"/>
  <c r="AB238" i="4"/>
  <c r="AB485" i="4" s="1"/>
  <c r="DZ238" i="4"/>
  <c r="BE238" i="4"/>
  <c r="BE485" i="4" s="1"/>
  <c r="AO238" i="4"/>
  <c r="AO485" i="4" s="1"/>
  <c r="AG238" i="4"/>
  <c r="AG485" i="4" s="1"/>
  <c r="Y238" i="4"/>
  <c r="Y485" i="4" s="1"/>
  <c r="BD238" i="4"/>
  <c r="BD485" i="4" s="1"/>
  <c r="AN238" i="4"/>
  <c r="X238" i="4"/>
  <c r="V238" i="4"/>
  <c r="V485" i="4" s="1"/>
  <c r="AL238" i="4"/>
  <c r="BB238" i="4"/>
  <c r="DY238" i="4"/>
  <c r="AE238" i="4"/>
  <c r="AU238" i="4"/>
  <c r="AU485" i="4" s="1"/>
  <c r="BK238" i="4"/>
  <c r="BK485" i="4" s="1"/>
  <c r="EC238" i="4"/>
  <c r="AH238" i="4"/>
  <c r="AH485" i="4" s="1"/>
  <c r="AX238" i="4"/>
  <c r="AX485" i="4" s="1"/>
  <c r="AA238" i="4"/>
  <c r="AA485" i="4" s="1"/>
  <c r="BG238" i="4"/>
  <c r="BG485" i="4" s="1"/>
  <c r="EB238" i="4"/>
  <c r="DW239" i="4"/>
  <c r="AA240" i="4"/>
  <c r="AA487" i="4" s="1"/>
  <c r="BG240" i="4"/>
  <c r="AF240" i="4"/>
  <c r="AF487" i="4" s="1"/>
  <c r="BL240" i="4"/>
  <c r="BL487" i="4" s="1"/>
  <c r="AK240" i="4"/>
  <c r="AK487" i="4" s="1"/>
  <c r="DO240" i="4"/>
  <c r="AP240" i="4"/>
  <c r="AP487" i="4" s="1"/>
  <c r="EC240" i="4"/>
  <c r="AM240" i="4"/>
  <c r="AM487" i="4" s="1"/>
  <c r="AR240" i="4"/>
  <c r="AR487" i="4" s="1"/>
  <c r="EF240" i="4"/>
  <c r="AW240" i="4"/>
  <c r="AW487" i="4" s="1"/>
  <c r="V240" i="4"/>
  <c r="V487" i="4" s="1"/>
  <c r="BB240" i="4"/>
  <c r="BB487" i="4" s="1"/>
  <c r="AI240" i="4"/>
  <c r="BO240" i="4"/>
  <c r="BO487" i="4" s="1"/>
  <c r="AN240" i="4"/>
  <c r="AN487" i="4" s="1"/>
  <c r="EA240" i="4"/>
  <c r="AS240" i="4"/>
  <c r="AS487" i="4" s="1"/>
  <c r="EE240" i="4"/>
  <c r="AX240" i="4"/>
  <c r="S240" i="4"/>
  <c r="S487" i="4" s="1"/>
  <c r="AU240" i="4"/>
  <c r="AU487" i="4" s="1"/>
  <c r="T240" i="4"/>
  <c r="T487" i="4" s="1"/>
  <c r="AZ240" i="4"/>
  <c r="AZ487" i="4" s="1"/>
  <c r="Y240" i="4"/>
  <c r="Y487" i="4" s="1"/>
  <c r="BE240" i="4"/>
  <c r="BE487" i="4" s="1"/>
  <c r="AD240" i="4"/>
  <c r="AD487" i="4" s="1"/>
  <c r="AQ240" i="4"/>
  <c r="AQ487" i="4" s="1"/>
  <c r="EB240" i="4"/>
  <c r="AV240" i="4"/>
  <c r="AV487" i="4" s="1"/>
  <c r="U240" i="4"/>
  <c r="U487" i="4" s="1"/>
  <c r="BA240" i="4"/>
  <c r="BA487" i="4" s="1"/>
  <c r="Z240" i="4"/>
  <c r="Z487" i="4" s="1"/>
  <c r="BF240" i="4"/>
  <c r="BF487" i="4" s="1"/>
  <c r="W240" i="4"/>
  <c r="W487" i="4" s="1"/>
  <c r="BC240" i="4"/>
  <c r="BC487" i="4" s="1"/>
  <c r="AB240" i="4"/>
  <c r="AB487" i="4" s="1"/>
  <c r="BH240" i="4"/>
  <c r="BH487" i="4" s="1"/>
  <c r="AG240" i="4"/>
  <c r="BM240" i="4"/>
  <c r="BM487" i="4" s="1"/>
  <c r="AL240" i="4"/>
  <c r="AL487" i="4" s="1"/>
  <c r="DY240" i="4"/>
  <c r="AY240" i="4"/>
  <c r="X240" i="4"/>
  <c r="X487" i="4" s="1"/>
  <c r="BD240" i="4"/>
  <c r="BD487" i="4" s="1"/>
  <c r="AC240" i="4"/>
  <c r="AC487" i="4" s="1"/>
  <c r="BI240" i="4"/>
  <c r="BI487" i="4" s="1"/>
  <c r="AH240" i="4"/>
  <c r="AH487" i="4" s="1"/>
  <c r="BN240" i="4"/>
  <c r="BN487" i="4" s="1"/>
  <c r="AE240" i="4"/>
  <c r="AE487" i="4" s="1"/>
  <c r="BK240" i="4"/>
  <c r="AJ240" i="4"/>
  <c r="AJ487" i="4" s="1"/>
  <c r="AO240" i="4"/>
  <c r="DZ240" i="4"/>
  <c r="AT240" i="4"/>
  <c r="AT487" i="4" s="1"/>
  <c r="AN241" i="4"/>
  <c r="AN488" i="4" s="1"/>
  <c r="S241" i="4"/>
  <c r="S488" i="4" s="1"/>
  <c r="AY241" i="4"/>
  <c r="AY488" i="4" s="1"/>
  <c r="X241" i="4"/>
  <c r="X488" i="4" s="1"/>
  <c r="BD241" i="4"/>
  <c r="BD488" i="4" s="1"/>
  <c r="AC241" i="4"/>
  <c r="AC488" i="4" s="1"/>
  <c r="BI241" i="4"/>
  <c r="BI488" i="4" s="1"/>
  <c r="AH241" i="4"/>
  <c r="AH488" i="4" s="1"/>
  <c r="BN241" i="4"/>
  <c r="DL241" i="4" s="1"/>
  <c r="AM241" i="4"/>
  <c r="AM488" i="4" s="1"/>
  <c r="AR241" i="4"/>
  <c r="AR488" i="4" s="1"/>
  <c r="EF241" i="4"/>
  <c r="AW241" i="4"/>
  <c r="AW488" i="4" s="1"/>
  <c r="V241" i="4"/>
  <c r="V488" i="4" s="1"/>
  <c r="BB241" i="4"/>
  <c r="BB488" i="4" s="1"/>
  <c r="AA241" i="4"/>
  <c r="AA488" i="4" s="1"/>
  <c r="BG241" i="4"/>
  <c r="BG488" i="4" s="1"/>
  <c r="AF241" i="4"/>
  <c r="CD241" i="4" s="1"/>
  <c r="BL241" i="4"/>
  <c r="BL488" i="4" s="1"/>
  <c r="AK241" i="4"/>
  <c r="CI241" i="4" s="1"/>
  <c r="DO241" i="4"/>
  <c r="DN241" i="4" s="1"/>
  <c r="AP241" i="4"/>
  <c r="AP488" i="4" s="1"/>
  <c r="EC241" i="4"/>
  <c r="AU241" i="4"/>
  <c r="AU488" i="4" s="1"/>
  <c r="T241" i="4"/>
  <c r="T488" i="4" s="1"/>
  <c r="AZ241" i="4"/>
  <c r="AZ488" i="4" s="1"/>
  <c r="Y241" i="4"/>
  <c r="Y488" i="4" s="1"/>
  <c r="BE241" i="4"/>
  <c r="BE488" i="4" s="1"/>
  <c r="AD241" i="4"/>
  <c r="AD488" i="4" s="1"/>
  <c r="BJ241" i="4"/>
  <c r="BJ488" i="4" s="1"/>
  <c r="AI241" i="4"/>
  <c r="CG241" i="4" s="1"/>
  <c r="BO241" i="4"/>
  <c r="BO488" i="4" s="1"/>
  <c r="EA241" i="4"/>
  <c r="AS241" i="4"/>
  <c r="AS488" i="4" s="1"/>
  <c r="EE241" i="4"/>
  <c r="AX241" i="4"/>
  <c r="AX488" i="4" s="1"/>
  <c r="W241" i="4"/>
  <c r="W488" i="4" s="1"/>
  <c r="BC241" i="4"/>
  <c r="BC488" i="4" s="1"/>
  <c r="AB241" i="4"/>
  <c r="AB488" i="4" s="1"/>
  <c r="BH241" i="4"/>
  <c r="BH488" i="4" s="1"/>
  <c r="AG241" i="4"/>
  <c r="AG488" i="4" s="1"/>
  <c r="BM241" i="4"/>
  <c r="DK241" i="4" s="1"/>
  <c r="AL241" i="4"/>
  <c r="AL488" i="4" s="1"/>
  <c r="DY241" i="4"/>
  <c r="AQ241" i="4"/>
  <c r="AQ488" i="4" s="1"/>
  <c r="EB241" i="4"/>
  <c r="AV241" i="4"/>
  <c r="AV488" i="4" s="1"/>
  <c r="U241" i="4"/>
  <c r="U488" i="4" s="1"/>
  <c r="BA241" i="4"/>
  <c r="BA488" i="4" s="1"/>
  <c r="Z241" i="4"/>
  <c r="BX241" i="4" s="1"/>
  <c r="BF241" i="4"/>
  <c r="BF488" i="4" s="1"/>
  <c r="AE241" i="4"/>
  <c r="AE488" i="4" s="1"/>
  <c r="BK241" i="4"/>
  <c r="DI241" i="4" s="1"/>
  <c r="AJ241" i="4"/>
  <c r="AJ488" i="4" s="1"/>
  <c r="AO241" i="4"/>
  <c r="AO488" i="4" s="1"/>
  <c r="DZ241" i="4"/>
  <c r="EE291" i="4"/>
  <c r="EC291" i="4"/>
  <c r="EF291" i="4"/>
  <c r="CW242" i="4"/>
  <c r="BW242" i="4"/>
  <c r="BZ242" i="4"/>
  <c r="CK242" i="4"/>
  <c r="CG242" i="4"/>
  <c r="BV242" i="4"/>
  <c r="CP242" i="4"/>
  <c r="CN242" i="4"/>
  <c r="DG242" i="4"/>
  <c r="BS242" i="4"/>
  <c r="CJ242" i="4"/>
  <c r="BX242" i="4"/>
  <c r="CM242" i="4"/>
  <c r="DP243" i="4"/>
  <c r="DQ243" i="4" s="1"/>
  <c r="DW242" i="4"/>
  <c r="DW243" i="4"/>
  <c r="CV242" i="4"/>
  <c r="DP242" i="4"/>
  <c r="DQ242" i="4" s="1"/>
  <c r="DV242" i="4"/>
  <c r="DV243" i="4"/>
  <c r="CD244" i="4"/>
  <c r="DF244" i="4"/>
  <c r="CL244" i="4"/>
  <c r="CG244" i="4"/>
  <c r="CB244" i="4"/>
  <c r="CZ244" i="4"/>
  <c r="DV244" i="4"/>
  <c r="CT244" i="4"/>
  <c r="DP244" i="4"/>
  <c r="DQ244" i="4" s="1"/>
  <c r="BV244" i="4"/>
  <c r="DW244" i="4"/>
  <c r="DJ244" i="4"/>
  <c r="CA244" i="4"/>
  <c r="CO244" i="4"/>
  <c r="DV245" i="4"/>
  <c r="BR245" i="4"/>
  <c r="BR244" i="4" s="1"/>
  <c r="DW245" i="4"/>
  <c r="O278" i="4"/>
  <c r="EB279" i="4"/>
  <c r="V259" i="4"/>
  <c r="V506" i="4" s="1"/>
  <c r="AF259" i="4"/>
  <c r="AF506" i="4" s="1"/>
  <c r="AX259" i="4"/>
  <c r="AX506" i="4" s="1"/>
  <c r="I256" i="4"/>
  <c r="Q256" i="4" s="1"/>
  <c r="AM259" i="4"/>
  <c r="AM506" i="4" s="1"/>
  <c r="BB259" i="4"/>
  <c r="BB506" i="4" s="1"/>
  <c r="AW259" i="4"/>
  <c r="AW506" i="4" s="1"/>
  <c r="BL259" i="4"/>
  <c r="BL506" i="4" s="1"/>
  <c r="O280" i="4"/>
  <c r="AI259" i="4"/>
  <c r="AI506" i="4" s="1"/>
  <c r="AS259" i="4"/>
  <c r="AS506" i="4" s="1"/>
  <c r="DO259" i="4"/>
  <c r="BO259" i="4"/>
  <c r="BO506" i="4" s="1"/>
  <c r="EA259" i="4"/>
  <c r="AB259" i="4"/>
  <c r="AB506" i="4" s="1"/>
  <c r="W259" i="4"/>
  <c r="W506" i="4" s="1"/>
  <c r="BC259" i="4"/>
  <c r="BC506" i="4" s="1"/>
  <c r="AL259" i="4"/>
  <c r="AL506" i="4" s="1"/>
  <c r="EF259" i="4"/>
  <c r="AG259" i="4"/>
  <c r="AG506" i="4" s="1"/>
  <c r="BM259" i="4"/>
  <c r="AV259" i="4"/>
  <c r="AV506" i="4" s="1"/>
  <c r="S259" i="4"/>
  <c r="S506" i="4" s="1"/>
  <c r="AY259" i="4"/>
  <c r="AY506" i="4" s="1"/>
  <c r="AH259" i="4"/>
  <c r="AH506" i="4" s="1"/>
  <c r="BN259" i="4"/>
  <c r="BN506" i="4" s="1"/>
  <c r="AC259" i="4"/>
  <c r="BI259" i="4"/>
  <c r="BI506" i="4" s="1"/>
  <c r="AR259" i="4"/>
  <c r="AR506" i="4" s="1"/>
  <c r="EC259" i="4"/>
  <c r="AE259" i="4"/>
  <c r="AE506" i="4" s="1"/>
  <c r="AU259" i="4"/>
  <c r="AU506" i="4" s="1"/>
  <c r="BK259" i="4"/>
  <c r="BK506" i="4" s="1"/>
  <c r="AD259" i="4"/>
  <c r="AD506" i="4" s="1"/>
  <c r="AT259" i="4"/>
  <c r="AT506" i="4" s="1"/>
  <c r="BJ259" i="4"/>
  <c r="Y259" i="4"/>
  <c r="Y506" i="4" s="1"/>
  <c r="AO259" i="4"/>
  <c r="AO506" i="4" s="1"/>
  <c r="BE259" i="4"/>
  <c r="X259" i="4"/>
  <c r="X506" i="4" s="1"/>
  <c r="AN259" i="4"/>
  <c r="AN506" i="4" s="1"/>
  <c r="BD259" i="4"/>
  <c r="DY259" i="4"/>
  <c r="AA259" i="4"/>
  <c r="AQ259" i="4"/>
  <c r="AQ506" i="4" s="1"/>
  <c r="BG259" i="4"/>
  <c r="BG506" i="4" s="1"/>
  <c r="Z259" i="4"/>
  <c r="Z506" i="4" s="1"/>
  <c r="AP259" i="4"/>
  <c r="AP506" i="4" s="1"/>
  <c r="BF259" i="4"/>
  <c r="BF506" i="4" s="1"/>
  <c r="DZ259" i="4"/>
  <c r="U259" i="4"/>
  <c r="AK259" i="4"/>
  <c r="AK506" i="4" s="1"/>
  <c r="BA259" i="4"/>
  <c r="BA506" i="4" s="1"/>
  <c r="T259" i="4"/>
  <c r="T506" i="4" s="1"/>
  <c r="AJ259" i="4"/>
  <c r="AJ506" i="4" s="1"/>
  <c r="AZ259" i="4"/>
  <c r="AZ506" i="4" s="1"/>
  <c r="DO267" i="4"/>
  <c r="BH267" i="4"/>
  <c r="BH514" i="4" s="1"/>
  <c r="AZ267" i="4"/>
  <c r="AZ514" i="4" s="1"/>
  <c r="AR267" i="4"/>
  <c r="AR514" i="4" s="1"/>
  <c r="AJ267" i="4"/>
  <c r="AJ514" i="4" s="1"/>
  <c r="AB267" i="4"/>
  <c r="AB514" i="4" s="1"/>
  <c r="T267" i="4"/>
  <c r="T514" i="4" s="1"/>
  <c r="BI267" i="4"/>
  <c r="BI514" i="4" s="1"/>
  <c r="BA267" i="4"/>
  <c r="BA514" i="4" s="1"/>
  <c r="AS267" i="4"/>
  <c r="AS514" i="4" s="1"/>
  <c r="AK267" i="4"/>
  <c r="AK514" i="4" s="1"/>
  <c r="AC267" i="4"/>
  <c r="AC514" i="4" s="1"/>
  <c r="U267" i="4"/>
  <c r="U514" i="4" s="1"/>
  <c r="EA267" i="4"/>
  <c r="DZ267" i="4"/>
  <c r="BJ267" i="4"/>
  <c r="BJ514" i="4" s="1"/>
  <c r="BB267" i="4"/>
  <c r="AT267" i="4"/>
  <c r="AT514" i="4" s="1"/>
  <c r="AL267" i="4"/>
  <c r="AL514" i="4" s="1"/>
  <c r="AD267" i="4"/>
  <c r="AD514" i="4" s="1"/>
  <c r="V267" i="4"/>
  <c r="BK267" i="4"/>
  <c r="BK514" i="4" s="1"/>
  <c r="BC267" i="4"/>
  <c r="BC514" i="4" s="1"/>
  <c r="AU267" i="4"/>
  <c r="AU514" i="4" s="1"/>
  <c r="AM267" i="4"/>
  <c r="AM514" i="4" s="1"/>
  <c r="AE267" i="4"/>
  <c r="AE514" i="4" s="1"/>
  <c r="W267" i="4"/>
  <c r="W514" i="4" s="1"/>
  <c r="EC267" i="4"/>
  <c r="EB267" i="4"/>
  <c r="BL267" i="4"/>
  <c r="BL514" i="4" s="1"/>
  <c r="BD267" i="4"/>
  <c r="BD514" i="4" s="1"/>
  <c r="AV267" i="4"/>
  <c r="AV514" i="4" s="1"/>
  <c r="AN267" i="4"/>
  <c r="AF267" i="4"/>
  <c r="AF514" i="4" s="1"/>
  <c r="X267" i="4"/>
  <c r="BM267" i="4"/>
  <c r="BM514" i="4" s="1"/>
  <c r="BE267" i="4"/>
  <c r="BE514" i="4" s="1"/>
  <c r="AW267" i="4"/>
  <c r="AO267" i="4"/>
  <c r="AO514" i="4" s="1"/>
  <c r="AG267" i="4"/>
  <c r="Y267" i="4"/>
  <c r="Y514" i="4" s="1"/>
  <c r="EF267" i="4"/>
  <c r="BN267" i="4"/>
  <c r="BN514" i="4" s="1"/>
  <c r="BF267" i="4"/>
  <c r="BF514" i="4" s="1"/>
  <c r="AX267" i="4"/>
  <c r="AP267" i="4"/>
  <c r="AP514" i="4" s="1"/>
  <c r="AH267" i="4"/>
  <c r="AH514" i="4" s="1"/>
  <c r="Z267" i="4"/>
  <c r="Z514" i="4" s="1"/>
  <c r="BO267" i="4"/>
  <c r="BO514" i="4" s="1"/>
  <c r="BG267" i="4"/>
  <c r="BG514" i="4" s="1"/>
  <c r="AY267" i="4"/>
  <c r="AY514" i="4" s="1"/>
  <c r="AQ267" i="4"/>
  <c r="AQ514" i="4" s="1"/>
  <c r="AI267" i="4"/>
  <c r="AI514" i="4" s="1"/>
  <c r="AA267" i="4"/>
  <c r="AA514" i="4" s="1"/>
  <c r="S267" i="4"/>
  <c r="S514" i="4" s="1"/>
  <c r="DY267" i="4"/>
  <c r="I247" i="4"/>
  <c r="Q247" i="4" s="1"/>
  <c r="W251" i="4"/>
  <c r="W498" i="4" s="1"/>
  <c r="AM251" i="4"/>
  <c r="BC251" i="4"/>
  <c r="BC498" i="4" s="1"/>
  <c r="EA251" i="4"/>
  <c r="AD251" i="4"/>
  <c r="AD498" i="4" s="1"/>
  <c r="AT251" i="4"/>
  <c r="AT498" i="4" s="1"/>
  <c r="BJ251" i="4"/>
  <c r="BJ498" i="4" s="1"/>
  <c r="AG251" i="4"/>
  <c r="AG498" i="4" s="1"/>
  <c r="AW251" i="4"/>
  <c r="AW498" i="4" s="1"/>
  <c r="BM251" i="4"/>
  <c r="BM498" i="4" s="1"/>
  <c r="X251" i="4"/>
  <c r="X498" i="4" s="1"/>
  <c r="AN251" i="4"/>
  <c r="AN498" i="4" s="1"/>
  <c r="BD251" i="4"/>
  <c r="BD498" i="4" s="1"/>
  <c r="P266" i="4"/>
  <c r="DZ266" i="4" s="1"/>
  <c r="P250" i="4"/>
  <c r="T250" i="4" s="1"/>
  <c r="T497" i="4" s="1"/>
  <c r="BH263" i="4"/>
  <c r="BH510" i="4" s="1"/>
  <c r="AZ263" i="4"/>
  <c r="AZ510" i="4" s="1"/>
  <c r="AR263" i="4"/>
  <c r="AJ263" i="4"/>
  <c r="AB263" i="4"/>
  <c r="AB510" i="4" s="1"/>
  <c r="T263" i="4"/>
  <c r="T510" i="4" s="1"/>
  <c r="BI263" i="4"/>
  <c r="BI510" i="4" s="1"/>
  <c r="BA263" i="4"/>
  <c r="BA510" i="4" s="1"/>
  <c r="AS263" i="4"/>
  <c r="AS510" i="4" s="1"/>
  <c r="AK263" i="4"/>
  <c r="AK510" i="4" s="1"/>
  <c r="AC263" i="4"/>
  <c r="AC510" i="4" s="1"/>
  <c r="U263" i="4"/>
  <c r="U510" i="4" s="1"/>
  <c r="EA263" i="4"/>
  <c r="DZ263" i="4"/>
  <c r="BN263" i="4"/>
  <c r="BN510" i="4" s="1"/>
  <c r="BF263" i="4"/>
  <c r="BF510" i="4" s="1"/>
  <c r="AX263" i="4"/>
  <c r="AX510" i="4" s="1"/>
  <c r="AP263" i="4"/>
  <c r="AH263" i="4"/>
  <c r="AH510" i="4" s="1"/>
  <c r="Z263" i="4"/>
  <c r="Z510" i="4" s="1"/>
  <c r="BO263" i="4"/>
  <c r="BO510" i="4" s="1"/>
  <c r="BG263" i="4"/>
  <c r="BG510" i="4" s="1"/>
  <c r="AY263" i="4"/>
  <c r="AY510" i="4" s="1"/>
  <c r="AQ263" i="4"/>
  <c r="AQ510" i="4" s="1"/>
  <c r="AI263" i="4"/>
  <c r="AI510" i="4" s="1"/>
  <c r="AA263" i="4"/>
  <c r="AA510" i="4" s="1"/>
  <c r="S263" i="4"/>
  <c r="DY263" i="4"/>
  <c r="DO263" i="4"/>
  <c r="DO251" i="4"/>
  <c r="AA251" i="4"/>
  <c r="AA498" i="4" s="1"/>
  <c r="AQ251" i="4"/>
  <c r="BG251" i="4"/>
  <c r="BG498" i="4" s="1"/>
  <c r="AH251" i="4"/>
  <c r="AH498" i="4" s="1"/>
  <c r="AX251" i="4"/>
  <c r="AX498" i="4" s="1"/>
  <c r="BN251" i="4"/>
  <c r="BN498" i="4" s="1"/>
  <c r="U251" i="4"/>
  <c r="AK251" i="4"/>
  <c r="AK498" i="4" s="1"/>
  <c r="BA251" i="4"/>
  <c r="BA498" i="4" s="1"/>
  <c r="DY251" i="4"/>
  <c r="AB251" i="4"/>
  <c r="AB498" i="4" s="1"/>
  <c r="AR251" i="4"/>
  <c r="AR498" i="4" s="1"/>
  <c r="BH251" i="4"/>
  <c r="P274" i="4"/>
  <c r="EE274" i="4" s="1"/>
  <c r="P272" i="4"/>
  <c r="BO272" i="4" s="1"/>
  <c r="BO519" i="4" s="1"/>
  <c r="P264" i="4"/>
  <c r="DO264" i="4" s="1"/>
  <c r="P248" i="4"/>
  <c r="BG248" i="4" s="1"/>
  <c r="BG495" i="4" s="1"/>
  <c r="P270" i="4"/>
  <c r="DZ270" i="4" s="1"/>
  <c r="P254" i="4"/>
  <c r="BI254" i="4" s="1"/>
  <c r="BH255" i="4"/>
  <c r="BH502" i="4" s="1"/>
  <c r="AZ255" i="4"/>
  <c r="AZ502" i="4" s="1"/>
  <c r="AR255" i="4"/>
  <c r="AR502" i="4" s="1"/>
  <c r="AJ255" i="4"/>
  <c r="AJ502" i="4" s="1"/>
  <c r="AB255" i="4"/>
  <c r="AB502" i="4" s="1"/>
  <c r="T255" i="4"/>
  <c r="T502" i="4" s="1"/>
  <c r="BI255" i="4"/>
  <c r="BI502" i="4" s="1"/>
  <c r="BA255" i="4"/>
  <c r="BA502" i="4" s="1"/>
  <c r="AS255" i="4"/>
  <c r="AS502" i="4" s="1"/>
  <c r="AK255" i="4"/>
  <c r="AK502" i="4" s="1"/>
  <c r="AC255" i="4"/>
  <c r="AC502" i="4" s="1"/>
  <c r="U255" i="4"/>
  <c r="U502" i="4" s="1"/>
  <c r="EA255" i="4"/>
  <c r="DZ255" i="4"/>
  <c r="BN255" i="4"/>
  <c r="BN502" i="4" s="1"/>
  <c r="BF255" i="4"/>
  <c r="AX255" i="4"/>
  <c r="AX502" i="4" s="1"/>
  <c r="AP255" i="4"/>
  <c r="AP502" i="4" s="1"/>
  <c r="AH255" i="4"/>
  <c r="AH502" i="4" s="1"/>
  <c r="Z255" i="4"/>
  <c r="Z502" i="4" s="1"/>
  <c r="BO255" i="4"/>
  <c r="BG255" i="4"/>
  <c r="BG502" i="4" s="1"/>
  <c r="AY255" i="4"/>
  <c r="AQ255" i="4"/>
  <c r="AQ502" i="4" s="1"/>
  <c r="AI255" i="4"/>
  <c r="AI502" i="4" s="1"/>
  <c r="AA255" i="4"/>
  <c r="AA502" i="4" s="1"/>
  <c r="S255" i="4"/>
  <c r="DY255" i="4"/>
  <c r="BH279" i="4"/>
  <c r="AZ279" i="4"/>
  <c r="AZ526" i="4" s="1"/>
  <c r="AR279" i="4"/>
  <c r="AR526" i="4" s="1"/>
  <c r="AJ279" i="4"/>
  <c r="AB279" i="4"/>
  <c r="AB526" i="4" s="1"/>
  <c r="T279" i="4"/>
  <c r="T526" i="4" s="1"/>
  <c r="BI279" i="4"/>
  <c r="BI526" i="4" s="1"/>
  <c r="BA279" i="4"/>
  <c r="BA526" i="4" s="1"/>
  <c r="AS279" i="4"/>
  <c r="AK279" i="4"/>
  <c r="AK526" i="4" s="1"/>
  <c r="AC279" i="4"/>
  <c r="AC526" i="4" s="1"/>
  <c r="U279" i="4"/>
  <c r="U526" i="4" s="1"/>
  <c r="EA279" i="4"/>
  <c r="DZ279" i="4"/>
  <c r="BN279" i="4"/>
  <c r="BN526" i="4" s="1"/>
  <c r="BF279" i="4"/>
  <c r="BF526" i="4" s="1"/>
  <c r="AX279" i="4"/>
  <c r="AX526" i="4" s="1"/>
  <c r="AP279" i="4"/>
  <c r="AP526" i="4" s="1"/>
  <c r="AH279" i="4"/>
  <c r="AH526" i="4" s="1"/>
  <c r="Z279" i="4"/>
  <c r="Z526" i="4" s="1"/>
  <c r="BO279" i="4"/>
  <c r="BO526" i="4" s="1"/>
  <c r="BG279" i="4"/>
  <c r="BG526" i="4" s="1"/>
  <c r="AY279" i="4"/>
  <c r="AY526" i="4" s="1"/>
  <c r="AQ279" i="4"/>
  <c r="AQ526" i="4" s="1"/>
  <c r="AI279" i="4"/>
  <c r="AI526" i="4" s="1"/>
  <c r="AA279" i="4"/>
  <c r="AA526" i="4" s="1"/>
  <c r="S279" i="4"/>
  <c r="DY279" i="4"/>
  <c r="DO279" i="4"/>
  <c r="EB251" i="4"/>
  <c r="DY270" i="4"/>
  <c r="AN254" i="4"/>
  <c r="AN501" i="4" s="1"/>
  <c r="EB275" i="4"/>
  <c r="EC275" i="4"/>
  <c r="W275" i="4"/>
  <c r="W522" i="4" s="1"/>
  <c r="AE275" i="4"/>
  <c r="AE522" i="4" s="1"/>
  <c r="AM275" i="4"/>
  <c r="AM522" i="4" s="1"/>
  <c r="AU275" i="4"/>
  <c r="AU522" i="4" s="1"/>
  <c r="BC275" i="4"/>
  <c r="BC522" i="4" s="1"/>
  <c r="BK275" i="4"/>
  <c r="BK522" i="4" s="1"/>
  <c r="V275" i="4"/>
  <c r="V522" i="4" s="1"/>
  <c r="AD275" i="4"/>
  <c r="AD522" i="4" s="1"/>
  <c r="AL275" i="4"/>
  <c r="AL522" i="4" s="1"/>
  <c r="AT275" i="4"/>
  <c r="AT522" i="4" s="1"/>
  <c r="BB275" i="4"/>
  <c r="BB522" i="4" s="1"/>
  <c r="BJ275" i="4"/>
  <c r="BJ522" i="4" s="1"/>
  <c r="DZ275" i="4"/>
  <c r="EA275" i="4"/>
  <c r="U275" i="4"/>
  <c r="U522" i="4" s="1"/>
  <c r="AC275" i="4"/>
  <c r="AC522" i="4" s="1"/>
  <c r="AK275" i="4"/>
  <c r="AK522" i="4" s="1"/>
  <c r="AS275" i="4"/>
  <c r="AS522" i="4" s="1"/>
  <c r="BA275" i="4"/>
  <c r="BA522" i="4" s="1"/>
  <c r="BI275" i="4"/>
  <c r="T275" i="4"/>
  <c r="T522" i="4" s="1"/>
  <c r="AB275" i="4"/>
  <c r="AB522" i="4" s="1"/>
  <c r="AJ275" i="4"/>
  <c r="AJ522" i="4" s="1"/>
  <c r="AR275" i="4"/>
  <c r="AR522" i="4" s="1"/>
  <c r="AZ275" i="4"/>
  <c r="AZ522" i="4" s="1"/>
  <c r="BH275" i="4"/>
  <c r="BH522" i="4" s="1"/>
  <c r="DO275" i="4"/>
  <c r="DY275" i="4"/>
  <c r="S275" i="4"/>
  <c r="S522" i="4" s="1"/>
  <c r="AA275" i="4"/>
  <c r="AA522" i="4" s="1"/>
  <c r="AI275" i="4"/>
  <c r="AI522" i="4" s="1"/>
  <c r="AQ275" i="4"/>
  <c r="AY275" i="4"/>
  <c r="AY522" i="4" s="1"/>
  <c r="BG275" i="4"/>
  <c r="BO275" i="4"/>
  <c r="BO522" i="4" s="1"/>
  <c r="Z275" i="4"/>
  <c r="Z522" i="4" s="1"/>
  <c r="AH275" i="4"/>
  <c r="AH522" i="4" s="1"/>
  <c r="AP275" i="4"/>
  <c r="AP522" i="4" s="1"/>
  <c r="AX275" i="4"/>
  <c r="BF275" i="4"/>
  <c r="BF522" i="4" s="1"/>
  <c r="BN275" i="4"/>
  <c r="EF275" i="4"/>
  <c r="Y275" i="4"/>
  <c r="AG275" i="4"/>
  <c r="AG522" i="4" s="1"/>
  <c r="AO275" i="4"/>
  <c r="AO522" i="4" s="1"/>
  <c r="AW275" i="4"/>
  <c r="AW522" i="4" s="1"/>
  <c r="BE275" i="4"/>
  <c r="BE522" i="4" s="1"/>
  <c r="BM275" i="4"/>
  <c r="X275" i="4"/>
  <c r="X522" i="4" s="1"/>
  <c r="AF275" i="4"/>
  <c r="AF522" i="4" s="1"/>
  <c r="AN275" i="4"/>
  <c r="AN522" i="4" s="1"/>
  <c r="AV275" i="4"/>
  <c r="AV522" i="4" s="1"/>
  <c r="BD275" i="4"/>
  <c r="BD522" i="4" s="1"/>
  <c r="BL275" i="4"/>
  <c r="BL522" i="4" s="1"/>
  <c r="U248" i="4"/>
  <c r="AF248" i="4"/>
  <c r="AF495" i="4" s="1"/>
  <c r="DO271" i="4"/>
  <c r="DY271" i="4"/>
  <c r="S271" i="4"/>
  <c r="S518" i="4" s="1"/>
  <c r="AA271" i="4"/>
  <c r="AA518" i="4" s="1"/>
  <c r="AI271" i="4"/>
  <c r="AI518" i="4" s="1"/>
  <c r="AQ271" i="4"/>
  <c r="AQ518" i="4" s="1"/>
  <c r="AY271" i="4"/>
  <c r="AY518" i="4" s="1"/>
  <c r="BG271" i="4"/>
  <c r="BG518" i="4" s="1"/>
  <c r="BO271" i="4"/>
  <c r="BO518" i="4" s="1"/>
  <c r="Z271" i="4"/>
  <c r="Z518" i="4" s="1"/>
  <c r="AH271" i="4"/>
  <c r="AH518" i="4" s="1"/>
  <c r="AP271" i="4"/>
  <c r="AX271" i="4"/>
  <c r="AX518" i="4" s="1"/>
  <c r="BF271" i="4"/>
  <c r="BF518" i="4" s="1"/>
  <c r="BN271" i="4"/>
  <c r="BN518" i="4" s="1"/>
  <c r="DZ271" i="4"/>
  <c r="EA271" i="4"/>
  <c r="U271" i="4"/>
  <c r="U518" i="4" s="1"/>
  <c r="AC271" i="4"/>
  <c r="AC518" i="4" s="1"/>
  <c r="AK271" i="4"/>
  <c r="AK518" i="4" s="1"/>
  <c r="AS271" i="4"/>
  <c r="AS518" i="4" s="1"/>
  <c r="BA271" i="4"/>
  <c r="BA518" i="4" s="1"/>
  <c r="BI271" i="4"/>
  <c r="BI518" i="4" s="1"/>
  <c r="T271" i="4"/>
  <c r="T518" i="4" s="1"/>
  <c r="AB271" i="4"/>
  <c r="AB518" i="4" s="1"/>
  <c r="AJ271" i="4"/>
  <c r="AJ518" i="4" s="1"/>
  <c r="AR271" i="4"/>
  <c r="AR518" i="4" s="1"/>
  <c r="AZ271" i="4"/>
  <c r="AZ518" i="4" s="1"/>
  <c r="BH271" i="4"/>
  <c r="BH518" i="4" s="1"/>
  <c r="EB271" i="4"/>
  <c r="EC271" i="4"/>
  <c r="W271" i="4"/>
  <c r="W518" i="4" s="1"/>
  <c r="AE271" i="4"/>
  <c r="AE518" i="4" s="1"/>
  <c r="AM271" i="4"/>
  <c r="AM518" i="4" s="1"/>
  <c r="AU271" i="4"/>
  <c r="AU518" i="4" s="1"/>
  <c r="BC271" i="4"/>
  <c r="BC518" i="4" s="1"/>
  <c r="BK271" i="4"/>
  <c r="BK518" i="4" s="1"/>
  <c r="V271" i="4"/>
  <c r="V518" i="4" s="1"/>
  <c r="AD271" i="4"/>
  <c r="AD518" i="4" s="1"/>
  <c r="AL271" i="4"/>
  <c r="AL518" i="4" s="1"/>
  <c r="AT271" i="4"/>
  <c r="AT518" i="4" s="1"/>
  <c r="BB271" i="4"/>
  <c r="BJ271" i="4"/>
  <c r="BJ518" i="4" s="1"/>
  <c r="EF271" i="4"/>
  <c r="Y271" i="4"/>
  <c r="Y518" i="4" s="1"/>
  <c r="AG271" i="4"/>
  <c r="AG518" i="4" s="1"/>
  <c r="AO271" i="4"/>
  <c r="AW271" i="4"/>
  <c r="BE271" i="4"/>
  <c r="BE518" i="4" s="1"/>
  <c r="BM271" i="4"/>
  <c r="BM518" i="4" s="1"/>
  <c r="X271" i="4"/>
  <c r="AF271" i="4"/>
  <c r="AF518" i="4" s="1"/>
  <c r="AN271" i="4"/>
  <c r="AN518" i="4" s="1"/>
  <c r="AV271" i="4"/>
  <c r="BD271" i="4"/>
  <c r="BD518" i="4" s="1"/>
  <c r="BL271" i="4"/>
  <c r="DO272" i="4"/>
  <c r="BG272" i="4"/>
  <c r="BG519" i="4" s="1"/>
  <c r="AQ272" i="4"/>
  <c r="AA272" i="4"/>
  <c r="AA519" i="4" s="1"/>
  <c r="BH272" i="4"/>
  <c r="BH519" i="4" s="1"/>
  <c r="AR272" i="4"/>
  <c r="AB272" i="4"/>
  <c r="AB519" i="4" s="1"/>
  <c r="BI272" i="4"/>
  <c r="BI519" i="4" s="1"/>
  <c r="AS272" i="4"/>
  <c r="AS519" i="4" s="1"/>
  <c r="AC272" i="4"/>
  <c r="AC519" i="4" s="1"/>
  <c r="BJ272" i="4"/>
  <c r="BJ519" i="4" s="1"/>
  <c r="AT272" i="4"/>
  <c r="AT519" i="4" s="1"/>
  <c r="AD272" i="4"/>
  <c r="DZ272" i="4"/>
  <c r="EE271" i="4"/>
  <c r="BC272" i="4"/>
  <c r="BC519" i="4" s="1"/>
  <c r="AM272" i="4"/>
  <c r="AM519" i="4" s="1"/>
  <c r="W272" i="4"/>
  <c r="BD272" i="4"/>
  <c r="BD519" i="4" s="1"/>
  <c r="AN272" i="4"/>
  <c r="AN519" i="4" s="1"/>
  <c r="X272" i="4"/>
  <c r="X519" i="4" s="1"/>
  <c r="EA272" i="4"/>
  <c r="BE272" i="4"/>
  <c r="BE519" i="4" s="1"/>
  <c r="AO272" i="4"/>
  <c r="AO519" i="4" s="1"/>
  <c r="Y272" i="4"/>
  <c r="Y519" i="4" s="1"/>
  <c r="BF272" i="4"/>
  <c r="AP272" i="4"/>
  <c r="AP519" i="4" s="1"/>
  <c r="Z272" i="4"/>
  <c r="Z519" i="4" s="1"/>
  <c r="EC272" i="4"/>
  <c r="I277" i="4"/>
  <c r="Q277" i="4" s="1"/>
  <c r="I269" i="4"/>
  <c r="Q269" i="4" s="1"/>
  <c r="I261" i="4"/>
  <c r="Q261" i="4" s="1"/>
  <c r="I253" i="4"/>
  <c r="Q253" i="4" s="1"/>
  <c r="I281" i="4"/>
  <c r="Q281" i="4" s="1"/>
  <c r="I273" i="4"/>
  <c r="Q273" i="4" s="1"/>
  <c r="I265" i="4"/>
  <c r="Q265" i="4" s="1"/>
  <c r="I257" i="4"/>
  <c r="Q257" i="4" s="1"/>
  <c r="I249" i="4"/>
  <c r="Q249" i="4" s="1"/>
  <c r="AE251" i="4"/>
  <c r="AE498" i="4" s="1"/>
  <c r="AU251" i="4"/>
  <c r="AU498" i="4" s="1"/>
  <c r="BK251" i="4"/>
  <c r="V251" i="4"/>
  <c r="V498" i="4" s="1"/>
  <c r="AL251" i="4"/>
  <c r="AL498" i="4" s="1"/>
  <c r="BB251" i="4"/>
  <c r="BB498" i="4" s="1"/>
  <c r="EF251" i="4"/>
  <c r="Y251" i="4"/>
  <c r="Y498" i="4" s="1"/>
  <c r="AO251" i="4"/>
  <c r="AO498" i="4" s="1"/>
  <c r="BE251" i="4"/>
  <c r="BE498" i="4" s="1"/>
  <c r="EC251" i="4"/>
  <c r="AF251" i="4"/>
  <c r="AF498" i="4" s="1"/>
  <c r="AV251" i="4"/>
  <c r="AV498" i="4" s="1"/>
  <c r="BL251" i="4"/>
  <c r="BL498" i="4" s="1"/>
  <c r="P278" i="4"/>
  <c r="P258" i="4"/>
  <c r="DO258" i="4" s="1"/>
  <c r="DN258" i="4" s="1"/>
  <c r="BL263" i="4"/>
  <c r="BL510" i="4" s="1"/>
  <c r="BD263" i="4"/>
  <c r="BD510" i="4" s="1"/>
  <c r="AV263" i="4"/>
  <c r="AV510" i="4" s="1"/>
  <c r="AN263" i="4"/>
  <c r="AN510" i="4" s="1"/>
  <c r="AF263" i="4"/>
  <c r="X263" i="4"/>
  <c r="X510" i="4" s="1"/>
  <c r="BM263" i="4"/>
  <c r="BM510" i="4" s="1"/>
  <c r="BE263" i="4"/>
  <c r="BE510" i="4" s="1"/>
  <c r="AW263" i="4"/>
  <c r="AW510" i="4" s="1"/>
  <c r="AO263" i="4"/>
  <c r="AO510" i="4" s="1"/>
  <c r="AG263" i="4"/>
  <c r="AG510" i="4" s="1"/>
  <c r="Y263" i="4"/>
  <c r="Y510" i="4" s="1"/>
  <c r="EF263" i="4"/>
  <c r="BJ263" i="4"/>
  <c r="BJ510" i="4" s="1"/>
  <c r="BB263" i="4"/>
  <c r="BB510" i="4" s="1"/>
  <c r="AT263" i="4"/>
  <c r="AT510" i="4" s="1"/>
  <c r="AL263" i="4"/>
  <c r="AL510" i="4" s="1"/>
  <c r="AD263" i="4"/>
  <c r="AD510" i="4" s="1"/>
  <c r="V263" i="4"/>
  <c r="V510" i="4" s="1"/>
  <c r="BK263" i="4"/>
  <c r="BK510" i="4" s="1"/>
  <c r="BC263" i="4"/>
  <c r="BC510" i="4" s="1"/>
  <c r="AU263" i="4"/>
  <c r="AM263" i="4"/>
  <c r="AM510" i="4" s="1"/>
  <c r="AE263" i="4"/>
  <c r="AE510" i="4" s="1"/>
  <c r="W263" i="4"/>
  <c r="EC263" i="4"/>
  <c r="O247" i="4"/>
  <c r="S251" i="4"/>
  <c r="S498" i="4" s="1"/>
  <c r="AI251" i="4"/>
  <c r="AI498" i="4" s="1"/>
  <c r="AY251" i="4"/>
  <c r="AY498" i="4" s="1"/>
  <c r="BO251" i="4"/>
  <c r="Z251" i="4"/>
  <c r="Z498" i="4" s="1"/>
  <c r="AP251" i="4"/>
  <c r="AP498" i="4" s="1"/>
  <c r="BF251" i="4"/>
  <c r="BF498" i="4" s="1"/>
  <c r="DZ251" i="4"/>
  <c r="AC251" i="4"/>
  <c r="AC498" i="4" s="1"/>
  <c r="AS251" i="4"/>
  <c r="AS498" i="4" s="1"/>
  <c r="BI251" i="4"/>
  <c r="BI498" i="4" s="1"/>
  <c r="T251" i="4"/>
  <c r="T498" i="4" s="1"/>
  <c r="AJ251" i="4"/>
  <c r="AZ251" i="4"/>
  <c r="AZ498" i="4" s="1"/>
  <c r="P280" i="4"/>
  <c r="P268" i="4"/>
  <c r="DT268" i="4" s="1"/>
  <c r="P260" i="4"/>
  <c r="EC260" i="4" s="1"/>
  <c r="P252" i="4"/>
  <c r="EE251" i="4" s="1"/>
  <c r="P276" i="4"/>
  <c r="EE275" i="4" s="1"/>
  <c r="P262" i="4"/>
  <c r="BM262" i="4" s="1"/>
  <c r="BM509" i="4" s="1"/>
  <c r="BL255" i="4"/>
  <c r="BL502" i="4" s="1"/>
  <c r="BD255" i="4"/>
  <c r="BD502" i="4" s="1"/>
  <c r="AV255" i="4"/>
  <c r="AV502" i="4" s="1"/>
  <c r="AN255" i="4"/>
  <c r="AN502" i="4" s="1"/>
  <c r="AF255" i="4"/>
  <c r="X255" i="4"/>
  <c r="X502" i="4" s="1"/>
  <c r="BM255" i="4"/>
  <c r="BM502" i="4" s="1"/>
  <c r="BE255" i="4"/>
  <c r="BE502" i="4" s="1"/>
  <c r="AW255" i="4"/>
  <c r="AW502" i="4" s="1"/>
  <c r="AO255" i="4"/>
  <c r="AG255" i="4"/>
  <c r="AG502" i="4" s="1"/>
  <c r="Y255" i="4"/>
  <c r="Y502" i="4" s="1"/>
  <c r="EF255" i="4"/>
  <c r="BJ255" i="4"/>
  <c r="BJ502" i="4" s="1"/>
  <c r="BB255" i="4"/>
  <c r="BB502" i="4" s="1"/>
  <c r="AT255" i="4"/>
  <c r="AT502" i="4" s="1"/>
  <c r="AL255" i="4"/>
  <c r="AL502" i="4" s="1"/>
  <c r="AD255" i="4"/>
  <c r="AD502" i="4" s="1"/>
  <c r="V255" i="4"/>
  <c r="V502" i="4" s="1"/>
  <c r="BK255" i="4"/>
  <c r="BK502" i="4" s="1"/>
  <c r="BC255" i="4"/>
  <c r="BC502" i="4" s="1"/>
  <c r="AU255" i="4"/>
  <c r="AU502" i="4" s="1"/>
  <c r="AM255" i="4"/>
  <c r="AM502" i="4" s="1"/>
  <c r="AE255" i="4"/>
  <c r="AE502" i="4" s="1"/>
  <c r="W255" i="4"/>
  <c r="EC255" i="4"/>
  <c r="EB255" i="4"/>
  <c r="BL279" i="4"/>
  <c r="BL526" i="4" s="1"/>
  <c r="BD279" i="4"/>
  <c r="BD526" i="4" s="1"/>
  <c r="AV279" i="4"/>
  <c r="AV526" i="4" s="1"/>
  <c r="AN279" i="4"/>
  <c r="AN526" i="4" s="1"/>
  <c r="AF279" i="4"/>
  <c r="AF526" i="4" s="1"/>
  <c r="X279" i="4"/>
  <c r="X526" i="4" s="1"/>
  <c r="BM279" i="4"/>
  <c r="BE279" i="4"/>
  <c r="BE526" i="4" s="1"/>
  <c r="AW279" i="4"/>
  <c r="AW526" i="4" s="1"/>
  <c r="AO279" i="4"/>
  <c r="AO526" i="4" s="1"/>
  <c r="AG279" i="4"/>
  <c r="AG526" i="4" s="1"/>
  <c r="Y279" i="4"/>
  <c r="Y526" i="4" s="1"/>
  <c r="EF279" i="4"/>
  <c r="BJ279" i="4"/>
  <c r="BB279" i="4"/>
  <c r="BB526" i="4" s="1"/>
  <c r="AT279" i="4"/>
  <c r="AT526" i="4" s="1"/>
  <c r="AL279" i="4"/>
  <c r="AL526" i="4" s="1"/>
  <c r="AD279" i="4"/>
  <c r="AD526" i="4" s="1"/>
  <c r="V279" i="4"/>
  <c r="BK279" i="4"/>
  <c r="BK526" i="4" s="1"/>
  <c r="BC279" i="4"/>
  <c r="BC526" i="4" s="1"/>
  <c r="AU279" i="4"/>
  <c r="AU526" i="4" s="1"/>
  <c r="AM279" i="4"/>
  <c r="AM526" i="4" s="1"/>
  <c r="AE279" i="4"/>
  <c r="AE526" i="4" s="1"/>
  <c r="W279" i="4"/>
  <c r="W526" i="4" s="1"/>
  <c r="EC279" i="4"/>
  <c r="P246" i="4"/>
  <c r="BO246" i="4" s="1"/>
  <c r="BO493" i="4" s="1"/>
  <c r="DR272" i="4" l="1"/>
  <c r="DN272" i="4"/>
  <c r="DR271" i="4"/>
  <c r="DN271" i="4"/>
  <c r="DR275" i="4"/>
  <c r="DN275" i="4"/>
  <c r="DR263" i="4"/>
  <c r="DN263" i="4"/>
  <c r="DR267" i="4"/>
  <c r="DN267" i="4"/>
  <c r="DR239" i="4"/>
  <c r="DN239" i="4"/>
  <c r="AB254" i="4"/>
  <c r="AB501" i="4" s="1"/>
  <c r="DR279" i="4"/>
  <c r="DN279" i="4"/>
  <c r="DR264" i="4"/>
  <c r="DN264" i="4"/>
  <c r="DR251" i="4"/>
  <c r="DN251" i="4"/>
  <c r="DR259" i="4"/>
  <c r="DN259" i="4"/>
  <c r="DR240" i="4"/>
  <c r="DN240" i="4"/>
  <c r="Z270" i="4"/>
  <c r="Z517" i="4" s="1"/>
  <c r="CV240" i="4"/>
  <c r="CV239" i="4" s="1"/>
  <c r="CV238" i="4" s="1"/>
  <c r="CV237" i="4" s="1"/>
  <c r="AX487" i="4"/>
  <c r="CG240" i="4"/>
  <c r="CG239" i="4" s="1"/>
  <c r="AI487" i="4"/>
  <c r="CC238" i="4"/>
  <c r="AE485" i="4"/>
  <c r="BB485" i="4"/>
  <c r="AN485" i="4"/>
  <c r="CP238" i="4"/>
  <c r="AR485" i="4"/>
  <c r="CN238" i="4"/>
  <c r="CN237" i="4" s="1"/>
  <c r="CN236" i="4" s="1"/>
  <c r="CN235" i="4" s="1"/>
  <c r="CN234" i="4" s="1"/>
  <c r="CN233" i="4" s="1"/>
  <c r="CN232" i="4" s="1"/>
  <c r="CN231" i="4" s="1"/>
  <c r="CN230" i="4" s="1"/>
  <c r="CN229" i="4" s="1"/>
  <c r="CN228" i="4" s="1"/>
  <c r="CN227" i="4" s="1"/>
  <c r="CN226" i="4" s="1"/>
  <c r="AP485" i="4"/>
  <c r="CP237" i="4"/>
  <c r="CP236" i="4" s="1"/>
  <c r="CP235" i="4" s="1"/>
  <c r="CP234" i="4" s="1"/>
  <c r="CP233" i="4" s="1"/>
  <c r="AR484" i="4"/>
  <c r="BB484" i="4"/>
  <c r="BB483" i="4"/>
  <c r="AF484" i="4"/>
  <c r="AF483" i="4"/>
  <c r="AA484" i="4"/>
  <c r="AA483" i="4"/>
  <c r="AU484" i="4"/>
  <c r="AU483" i="4"/>
  <c r="DE239" i="4"/>
  <c r="BG486" i="4"/>
  <c r="BX239" i="4"/>
  <c r="BX238" i="4" s="1"/>
  <c r="BX237" i="4" s="1"/>
  <c r="BX236" i="4" s="1"/>
  <c r="Z486" i="4"/>
  <c r="CL239" i="4"/>
  <c r="CL238" i="4" s="1"/>
  <c r="CL237" i="4" s="1"/>
  <c r="CL236" i="4" s="1"/>
  <c r="CL235" i="4" s="1"/>
  <c r="CL234" i="4" s="1"/>
  <c r="CL233" i="4" s="1"/>
  <c r="CL232" i="4" s="1"/>
  <c r="CL231" i="4" s="1"/>
  <c r="AN486" i="4"/>
  <c r="AF488" i="4"/>
  <c r="AI488" i="4"/>
  <c r="BN488" i="4"/>
  <c r="BK488" i="4"/>
  <c r="CM240" i="4"/>
  <c r="CM239" i="4" s="1"/>
  <c r="CM238" i="4" s="1"/>
  <c r="CM237" i="4" s="1"/>
  <c r="CM236" i="4" s="1"/>
  <c r="CM235" i="4" s="1"/>
  <c r="AO487" i="4"/>
  <c r="DI240" i="4"/>
  <c r="DI239" i="4" s="1"/>
  <c r="DI238" i="4" s="1"/>
  <c r="DI237" i="4" s="1"/>
  <c r="DI236" i="4" s="1"/>
  <c r="DI235" i="4" s="1"/>
  <c r="DI234" i="4" s="1"/>
  <c r="DI233" i="4" s="1"/>
  <c r="DI232" i="4" s="1"/>
  <c r="DI231" i="4" s="1"/>
  <c r="DI230" i="4" s="1"/>
  <c r="DI229" i="4" s="1"/>
  <c r="DI228" i="4" s="1"/>
  <c r="DI227" i="4" s="1"/>
  <c r="DI226" i="4" s="1"/>
  <c r="DI225" i="4" s="1"/>
  <c r="DI224" i="4" s="1"/>
  <c r="DI223" i="4" s="1"/>
  <c r="DI222" i="4" s="1"/>
  <c r="DI221" i="4" s="1"/>
  <c r="DI220" i="4" s="1"/>
  <c r="DI219" i="4" s="1"/>
  <c r="DI218" i="4" s="1"/>
  <c r="DI217" i="4" s="1"/>
  <c r="BK487" i="4"/>
  <c r="CW240" i="4"/>
  <c r="CW239" i="4" s="1"/>
  <c r="CW238" i="4" s="1"/>
  <c r="CW237" i="4" s="1"/>
  <c r="AY487" i="4"/>
  <c r="CE240" i="4"/>
  <c r="CE239" i="4" s="1"/>
  <c r="CE238" i="4" s="1"/>
  <c r="CE237" i="4" s="1"/>
  <c r="CE236" i="4" s="1"/>
  <c r="CE235" i="4" s="1"/>
  <c r="CE234" i="4" s="1"/>
  <c r="CE233" i="4" s="1"/>
  <c r="CE232" i="4" s="1"/>
  <c r="AG487" i="4"/>
  <c r="DE240" i="4"/>
  <c r="BG487" i="4"/>
  <c r="AL485" i="4"/>
  <c r="X485" i="4"/>
  <c r="DG238" i="4"/>
  <c r="DG237" i="4" s="1"/>
  <c r="DG236" i="4" s="1"/>
  <c r="DG235" i="4" s="1"/>
  <c r="DG234" i="4" s="1"/>
  <c r="DG233" i="4" s="1"/>
  <c r="DG232" i="4" s="1"/>
  <c r="DG231" i="4" s="1"/>
  <c r="DG230" i="4" s="1"/>
  <c r="DG229" i="4" s="1"/>
  <c r="DG228" i="4" s="1"/>
  <c r="DG227" i="4" s="1"/>
  <c r="DG226" i="4" s="1"/>
  <c r="DG225" i="4" s="1"/>
  <c r="DG224" i="4" s="1"/>
  <c r="DG223" i="4" s="1"/>
  <c r="DG222" i="4" s="1"/>
  <c r="DG221" i="4" s="1"/>
  <c r="BI485" i="4"/>
  <c r="CO238" i="4"/>
  <c r="CO237" i="4" s="1"/>
  <c r="CO236" i="4" s="1"/>
  <c r="CO235" i="4" s="1"/>
  <c r="CO234" i="4" s="1"/>
  <c r="CO233" i="4" s="1"/>
  <c r="CO232" i="4" s="1"/>
  <c r="CO231" i="4" s="1"/>
  <c r="CO230" i="4" s="1"/>
  <c r="CO229" i="4" s="1"/>
  <c r="CO228" i="4" s="1"/>
  <c r="CO227" i="4" s="1"/>
  <c r="CO226" i="4" s="1"/>
  <c r="CO225" i="4" s="1"/>
  <c r="CO224" i="4" s="1"/>
  <c r="CO223" i="4" s="1"/>
  <c r="AQ485" i="4"/>
  <c r="CG238" i="4"/>
  <c r="CG237" i="4" s="1"/>
  <c r="CG236" i="4" s="1"/>
  <c r="CG235" i="4" s="1"/>
  <c r="CG234" i="4" s="1"/>
  <c r="CG233" i="4" s="1"/>
  <c r="CG232" i="4" s="1"/>
  <c r="CG231" i="4" s="1"/>
  <c r="CG230" i="4" s="1"/>
  <c r="CG229" i="4" s="1"/>
  <c r="CG228" i="4" s="1"/>
  <c r="CG227" i="4" s="1"/>
  <c r="CG226" i="4" s="1"/>
  <c r="CG225" i="4" s="1"/>
  <c r="CG224" i="4" s="1"/>
  <c r="CG223" i="4" s="1"/>
  <c r="AI485" i="4"/>
  <c r="CI238" i="4"/>
  <c r="CI237" i="4" s="1"/>
  <c r="CI236" i="4" s="1"/>
  <c r="CI235" i="4" s="1"/>
  <c r="CI234" i="4" s="1"/>
  <c r="CI233" i="4" s="1"/>
  <c r="CI232" i="4" s="1"/>
  <c r="CI231" i="4" s="1"/>
  <c r="CI230" i="4" s="1"/>
  <c r="CI229" i="4" s="1"/>
  <c r="CI228" i="4" s="1"/>
  <c r="CI227" i="4" s="1"/>
  <c r="CI226" i="4" s="1"/>
  <c r="CI225" i="4" s="1"/>
  <c r="CI224" i="4" s="1"/>
  <c r="AK485" i="4"/>
  <c r="BA485" i="4"/>
  <c r="AX484" i="4"/>
  <c r="AX483" i="4"/>
  <c r="CJ237" i="4"/>
  <c r="CJ236" i="4" s="1"/>
  <c r="CJ235" i="4" s="1"/>
  <c r="AL484" i="4"/>
  <c r="BU237" i="4"/>
  <c r="W484" i="4"/>
  <c r="W483" i="4"/>
  <c r="CU237" i="4"/>
  <c r="CU236" i="4" s="1"/>
  <c r="AW484" i="4"/>
  <c r="AT484" i="4"/>
  <c r="AT483" i="4"/>
  <c r="BV237" i="4"/>
  <c r="BV236" i="4" s="1"/>
  <c r="X484" i="4"/>
  <c r="DB237" i="4"/>
  <c r="DB236" i="4" s="1"/>
  <c r="DB235" i="4" s="1"/>
  <c r="BD484" i="4"/>
  <c r="CC237" i="4"/>
  <c r="CC236" i="4" s="1"/>
  <c r="CC235" i="4" s="1"/>
  <c r="CC234" i="4" s="1"/>
  <c r="AE484" i="4"/>
  <c r="CZ239" i="4"/>
  <c r="CZ238" i="4" s="1"/>
  <c r="CZ237" i="4" s="1"/>
  <c r="BB486" i="4"/>
  <c r="CJ239" i="4"/>
  <c r="CJ238" i="4" s="1"/>
  <c r="AL486" i="4"/>
  <c r="BM488" i="4"/>
  <c r="Z488" i="4"/>
  <c r="AK488" i="4"/>
  <c r="BV239" i="4"/>
  <c r="BV238" i="4" s="1"/>
  <c r="X486" i="4"/>
  <c r="CY239" i="4"/>
  <c r="CY238" i="4" s="1"/>
  <c r="CY237" i="4" s="1"/>
  <c r="CY236" i="4" s="1"/>
  <c r="CY235" i="4" s="1"/>
  <c r="BA486" i="4"/>
  <c r="X518" i="4"/>
  <c r="AO518" i="4"/>
  <c r="AP518" i="4"/>
  <c r="BI501" i="4"/>
  <c r="BT279" i="4"/>
  <c r="DK279" i="4"/>
  <c r="CM255" i="4"/>
  <c r="DM251" i="4"/>
  <c r="BU263" i="4"/>
  <c r="CD263" i="4"/>
  <c r="DI251" i="4"/>
  <c r="CB272" i="4"/>
  <c r="CB271" i="4" s="1"/>
  <c r="CO272" i="4"/>
  <c r="BV271" i="4"/>
  <c r="CM271" i="4"/>
  <c r="BS248" i="4"/>
  <c r="BW275" i="4"/>
  <c r="DL275" i="4"/>
  <c r="CV275" i="4"/>
  <c r="CQ279" i="4"/>
  <c r="DF279" i="4"/>
  <c r="CW255" i="4"/>
  <c r="DM255" i="4"/>
  <c r="CO251" i="4"/>
  <c r="CN263" i="4"/>
  <c r="CH263" i="4"/>
  <c r="CE267" i="4"/>
  <c r="CU267" i="4"/>
  <c r="BY259" i="4"/>
  <c r="DB259" i="4"/>
  <c r="DH259" i="4"/>
  <c r="DH279" i="4"/>
  <c r="BU255" i="4"/>
  <c r="CD255" i="4"/>
  <c r="CH251" i="4"/>
  <c r="CS263" i="4"/>
  <c r="DD272" i="4"/>
  <c r="DD271" i="4" s="1"/>
  <c r="BU272" i="4"/>
  <c r="BU271" i="4" s="1"/>
  <c r="CP272" i="4"/>
  <c r="DJ271" i="4"/>
  <c r="CT271" i="4"/>
  <c r="CU271" i="4"/>
  <c r="CZ271" i="4"/>
  <c r="CN271" i="4"/>
  <c r="DK275" i="4"/>
  <c r="DE275" i="4"/>
  <c r="CO275" i="4"/>
  <c r="DG275" i="4"/>
  <c r="CH279" i="4"/>
  <c r="DD255" i="4"/>
  <c r="DG254" i="4"/>
  <c r="DF251" i="4"/>
  <c r="BS251" i="4"/>
  <c r="CP263" i="4"/>
  <c r="CK251" i="4"/>
  <c r="CV267" i="4"/>
  <c r="BV267" i="4"/>
  <c r="CL267" i="4"/>
  <c r="BT267" i="4"/>
  <c r="CZ267" i="4"/>
  <c r="BS259" i="4"/>
  <c r="DC259" i="4"/>
  <c r="CA259" i="4"/>
  <c r="DK259" i="4"/>
  <c r="DV239" i="4"/>
  <c r="AN270" i="4"/>
  <c r="AN517" i="4" s="1"/>
  <c r="T270" i="4"/>
  <c r="T517" i="4" s="1"/>
  <c r="DE238" i="4"/>
  <c r="DE237" i="4" s="1"/>
  <c r="DE236" i="4" s="1"/>
  <c r="CO271" i="4"/>
  <c r="AT248" i="4"/>
  <c r="AT495" i="4" s="1"/>
  <c r="AY248" i="4"/>
  <c r="AY495" i="4" s="1"/>
  <c r="AH254" i="4"/>
  <c r="AH501" i="4" s="1"/>
  <c r="BB254" i="4"/>
  <c r="BB501" i="4" s="1"/>
  <c r="DP258" i="4"/>
  <c r="DQ258" i="4" s="1"/>
  <c r="DR258" i="4"/>
  <c r="DP241" i="4"/>
  <c r="DQ241" i="4" s="1"/>
  <c r="DR241" i="4"/>
  <c r="DS280" i="4"/>
  <c r="DP238" i="4"/>
  <c r="DQ238" i="4" s="1"/>
  <c r="DR238" i="4"/>
  <c r="DP236" i="4"/>
  <c r="DQ236" i="4" s="1"/>
  <c r="DR237" i="4"/>
  <c r="DS248" i="4"/>
  <c r="DS250" i="4"/>
  <c r="DT264" i="4"/>
  <c r="DT274" i="4"/>
  <c r="DT262" i="4"/>
  <c r="DT246" i="4"/>
  <c r="DS264" i="4"/>
  <c r="DS272" i="4"/>
  <c r="DT248" i="4"/>
  <c r="DT276" i="4"/>
  <c r="DT258" i="4"/>
  <c r="DS246" i="4"/>
  <c r="DS258" i="4"/>
  <c r="DS266" i="4"/>
  <c r="DS276" i="4"/>
  <c r="DS278" i="4"/>
  <c r="DT278" i="4"/>
  <c r="DT280" i="4"/>
  <c r="DS270" i="4"/>
  <c r="DT260" i="4"/>
  <c r="DT272" i="4"/>
  <c r="DS260" i="4"/>
  <c r="DT254" i="4"/>
  <c r="DT270" i="4"/>
  <c r="DS254" i="4"/>
  <c r="DS268" i="4"/>
  <c r="DT252" i="4"/>
  <c r="DT250" i="4"/>
  <c r="DT266" i="4"/>
  <c r="DS252" i="4"/>
  <c r="DS262" i="4"/>
  <c r="DS274" i="4"/>
  <c r="CJ241" i="4"/>
  <c r="CJ240" i="4" s="1"/>
  <c r="BZ241" i="4"/>
  <c r="BZ240" i="4" s="1"/>
  <c r="BZ239" i="4" s="1"/>
  <c r="BZ238" i="4" s="1"/>
  <c r="BZ237" i="4" s="1"/>
  <c r="BZ236" i="4" s="1"/>
  <c r="BZ235" i="4" s="1"/>
  <c r="BZ234" i="4" s="1"/>
  <c r="BZ233" i="4" s="1"/>
  <c r="BZ232" i="4" s="1"/>
  <c r="BZ231" i="4" s="1"/>
  <c r="BZ230" i="4" s="1"/>
  <c r="BZ229" i="4" s="1"/>
  <c r="BZ228" i="4" s="1"/>
  <c r="BZ227" i="4" s="1"/>
  <c r="BZ226" i="4" s="1"/>
  <c r="BZ225" i="4" s="1"/>
  <c r="BZ224" i="4" s="1"/>
  <c r="BW241" i="4"/>
  <c r="BW240" i="4" s="1"/>
  <c r="BW239" i="4" s="1"/>
  <c r="BW238" i="4" s="1"/>
  <c r="BW237" i="4" s="1"/>
  <c r="CP241" i="4"/>
  <c r="CP240" i="4" s="1"/>
  <c r="CP239" i="4" s="1"/>
  <c r="CK241" i="4"/>
  <c r="CK240" i="4" s="1"/>
  <c r="CK239" i="4" s="1"/>
  <c r="CK238" i="4" s="1"/>
  <c r="CK237" i="4" s="1"/>
  <c r="BV241" i="4"/>
  <c r="BV240" i="4" s="1"/>
  <c r="DK240" i="4"/>
  <c r="DK239" i="4" s="1"/>
  <c r="DK238" i="4" s="1"/>
  <c r="DK237" i="4" s="1"/>
  <c r="DK236" i="4" s="1"/>
  <c r="DK235" i="4" s="1"/>
  <c r="DK234" i="4" s="1"/>
  <c r="DK233" i="4" s="1"/>
  <c r="DK232" i="4" s="1"/>
  <c r="DK231" i="4" s="1"/>
  <c r="DP240" i="4"/>
  <c r="DQ240" i="4" s="1"/>
  <c r="DP237" i="4"/>
  <c r="DQ237" i="4" s="1"/>
  <c r="DP239" i="4"/>
  <c r="DQ239" i="4" s="1"/>
  <c r="CM241" i="4"/>
  <c r="BS241" i="4"/>
  <c r="BS240" i="4" s="1"/>
  <c r="BS239" i="4" s="1"/>
  <c r="BS238" i="4" s="1"/>
  <c r="BS237" i="4" s="1"/>
  <c r="CV241" i="4"/>
  <c r="CN241" i="4"/>
  <c r="CN240" i="4" s="1"/>
  <c r="CN239" i="4" s="1"/>
  <c r="DG241" i="4"/>
  <c r="DG240" i="4" s="1"/>
  <c r="DG239" i="4" s="1"/>
  <c r="CW241" i="4"/>
  <c r="DL240" i="4"/>
  <c r="DL239" i="4" s="1"/>
  <c r="DL238" i="4" s="1"/>
  <c r="DL237" i="4" s="1"/>
  <c r="DL236" i="4" s="1"/>
  <c r="DL235" i="4" s="1"/>
  <c r="DL234" i="4" s="1"/>
  <c r="DL233" i="4" s="1"/>
  <c r="BX240" i="4"/>
  <c r="CI240" i="4"/>
  <c r="CI239" i="4" s="1"/>
  <c r="CD240" i="4"/>
  <c r="CD239" i="4" s="1"/>
  <c r="CD238" i="4" s="1"/>
  <c r="CD237" i="4" s="1"/>
  <c r="B237" i="4"/>
  <c r="DV237" i="4"/>
  <c r="DW237" i="4"/>
  <c r="DW238" i="4"/>
  <c r="DV238" i="4"/>
  <c r="B238" i="4"/>
  <c r="DW240" i="4"/>
  <c r="DV240" i="4"/>
  <c r="B240" i="4"/>
  <c r="B241" i="4"/>
  <c r="DW241" i="4"/>
  <c r="DV241" i="4"/>
  <c r="DT291" i="4"/>
  <c r="DZ291" i="4"/>
  <c r="DY291" i="4"/>
  <c r="EA291" i="4"/>
  <c r="EB291" i="4"/>
  <c r="DS291" i="4"/>
  <c r="DO291" i="4"/>
  <c r="DV291" i="4"/>
  <c r="CV289" i="4"/>
  <c r="DW291" i="4"/>
  <c r="CN289" i="4"/>
  <c r="BX289" i="4"/>
  <c r="CJ289" i="4"/>
  <c r="DG289" i="4"/>
  <c r="CP289" i="4"/>
  <c r="BV289" i="4"/>
  <c r="CG289" i="4"/>
  <c r="BZ289" i="4"/>
  <c r="CT243" i="4"/>
  <c r="CT242" i="4" s="1"/>
  <c r="CT241" i="4" s="1"/>
  <c r="CT240" i="4" s="1"/>
  <c r="CT239" i="4" s="1"/>
  <c r="CT238" i="4" s="1"/>
  <c r="CT237" i="4" s="1"/>
  <c r="CT236" i="4" s="1"/>
  <c r="CT235" i="4" s="1"/>
  <c r="CT234" i="4" s="1"/>
  <c r="CT233" i="4" s="1"/>
  <c r="CT232" i="4" s="1"/>
  <c r="CT231" i="4" s="1"/>
  <c r="CT230" i="4" s="1"/>
  <c r="CT229" i="4" s="1"/>
  <c r="CT228" i="4" s="1"/>
  <c r="CU243" i="4"/>
  <c r="CU242" i="4" s="1"/>
  <c r="CU241" i="4" s="1"/>
  <c r="CU240" i="4" s="1"/>
  <c r="CU239" i="4" s="1"/>
  <c r="CU238" i="4" s="1"/>
  <c r="CA243" i="4"/>
  <c r="CA242" i="4" s="1"/>
  <c r="CA241" i="4" s="1"/>
  <c r="CA240" i="4" s="1"/>
  <c r="CA239" i="4" s="1"/>
  <c r="CA238" i="4" s="1"/>
  <c r="CA237" i="4" s="1"/>
  <c r="CA236" i="4" s="1"/>
  <c r="CA235" i="4" s="1"/>
  <c r="CA234" i="4" s="1"/>
  <c r="DK243" i="4"/>
  <c r="DK242" i="4" s="1"/>
  <c r="BR243" i="4"/>
  <c r="BR242" i="4" s="1"/>
  <c r="BR241" i="4" s="1"/>
  <c r="BR240" i="4" s="1"/>
  <c r="BR239" i="4" s="1"/>
  <c r="BR238" i="4" s="1"/>
  <c r="BR237" i="4" s="1"/>
  <c r="BR236" i="4" s="1"/>
  <c r="BR235" i="4" s="1"/>
  <c r="BR234" i="4" s="1"/>
  <c r="BR233" i="4" s="1"/>
  <c r="BR232" i="4" s="1"/>
  <c r="BR231" i="4" s="1"/>
  <c r="BR230" i="4" s="1"/>
  <c r="BR229" i="4" s="1"/>
  <c r="CZ243" i="4"/>
  <c r="CZ242" i="4" s="1"/>
  <c r="CZ241" i="4" s="1"/>
  <c r="CZ240" i="4" s="1"/>
  <c r="CL243" i="4"/>
  <c r="CL242" i="4" s="1"/>
  <c r="CL241" i="4" s="1"/>
  <c r="CL240" i="4" s="1"/>
  <c r="DJ243" i="4"/>
  <c r="DJ242" i="4" s="1"/>
  <c r="DJ241" i="4" s="1"/>
  <c r="DJ240" i="4" s="1"/>
  <c r="DJ239" i="4" s="1"/>
  <c r="DJ238" i="4" s="1"/>
  <c r="DJ237" i="4" s="1"/>
  <c r="DJ236" i="4" s="1"/>
  <c r="DJ235" i="4" s="1"/>
  <c r="CB243" i="4"/>
  <c r="CB242" i="4" s="1"/>
  <c r="CB241" i="4" s="1"/>
  <c r="CB240" i="4" s="1"/>
  <c r="CB239" i="4" s="1"/>
  <c r="CB238" i="4" s="1"/>
  <c r="CB237" i="4" s="1"/>
  <c r="CB236" i="4" s="1"/>
  <c r="CB235" i="4" s="1"/>
  <c r="CB234" i="4" s="1"/>
  <c r="CB233" i="4" s="1"/>
  <c r="CB232" i="4" s="1"/>
  <c r="CB231" i="4" s="1"/>
  <c r="CB230" i="4" s="1"/>
  <c r="CB229" i="4" s="1"/>
  <c r="CB228" i="4" s="1"/>
  <c r="CO243" i="4"/>
  <c r="CO242" i="4" s="1"/>
  <c r="CO241" i="4" s="1"/>
  <c r="CO240" i="4" s="1"/>
  <c r="CO239" i="4" s="1"/>
  <c r="DF243" i="4"/>
  <c r="DF242" i="4" s="1"/>
  <c r="DF241" i="4" s="1"/>
  <c r="DF240" i="4" s="1"/>
  <c r="DF239" i="4" s="1"/>
  <c r="DF238" i="4" s="1"/>
  <c r="DF237" i="4" s="1"/>
  <c r="DF236" i="4" s="1"/>
  <c r="DF235" i="4" s="1"/>
  <c r="CD243" i="4"/>
  <c r="CD242" i="4" s="1"/>
  <c r="BV243" i="4"/>
  <c r="EE245" i="4"/>
  <c r="BC270" i="4"/>
  <c r="BC517" i="4" s="1"/>
  <c r="AO270" i="4"/>
  <c r="AO517" i="4" s="1"/>
  <c r="AI270" i="4"/>
  <c r="AI517" i="4" s="1"/>
  <c r="U270" i="4"/>
  <c r="U517" i="4" s="1"/>
  <c r="EE278" i="4"/>
  <c r="EF274" i="4"/>
  <c r="W270" i="4"/>
  <c r="W517" i="4" s="1"/>
  <c r="EA270" i="4"/>
  <c r="BF270" i="4"/>
  <c r="BF517" i="4" s="1"/>
  <c r="BO270" i="4"/>
  <c r="BO517" i="4" s="1"/>
  <c r="AZ270" i="4"/>
  <c r="AZ517" i="4" s="1"/>
  <c r="BA270" i="4"/>
  <c r="BA517" i="4" s="1"/>
  <c r="AL270" i="4"/>
  <c r="AL517" i="4" s="1"/>
  <c r="BK280" i="4"/>
  <c r="BK527" i="4" s="1"/>
  <c r="EE270" i="4"/>
  <c r="BO274" i="4"/>
  <c r="BO521" i="4" s="1"/>
  <c r="DZ274" i="4"/>
  <c r="AM270" i="4"/>
  <c r="AM517" i="4" s="1"/>
  <c r="BD270" i="4"/>
  <c r="BD517" i="4" s="1"/>
  <c r="X270" i="4"/>
  <c r="X517" i="4" s="1"/>
  <c r="BE270" i="4"/>
  <c r="BE517" i="4" s="1"/>
  <c r="Y270" i="4"/>
  <c r="Y517" i="4" s="1"/>
  <c r="AP270" i="4"/>
  <c r="AP517" i="4" s="1"/>
  <c r="EC270" i="4"/>
  <c r="AY270" i="4"/>
  <c r="AY517" i="4" s="1"/>
  <c r="S270" i="4"/>
  <c r="S517" i="4" s="1"/>
  <c r="AJ270" i="4"/>
  <c r="AJ517" i="4" s="1"/>
  <c r="EF270" i="4"/>
  <c r="AK270" i="4"/>
  <c r="AK517" i="4" s="1"/>
  <c r="BB270" i="4"/>
  <c r="BB517" i="4" s="1"/>
  <c r="V270" i="4"/>
  <c r="V517" i="4" s="1"/>
  <c r="DV259" i="4"/>
  <c r="EE266" i="4"/>
  <c r="AH272" i="4"/>
  <c r="AH519" i="4" s="1"/>
  <c r="AX272" i="4"/>
  <c r="AX519" i="4" s="1"/>
  <c r="BN272" i="4"/>
  <c r="BN519" i="4" s="1"/>
  <c r="AG272" i="4"/>
  <c r="AG519" i="4" s="1"/>
  <c r="AW272" i="4"/>
  <c r="BM272" i="4"/>
  <c r="EB272" i="4"/>
  <c r="AF272" i="4"/>
  <c r="AF519" i="4" s="1"/>
  <c r="AV272" i="4"/>
  <c r="AV519" i="4" s="1"/>
  <c r="BL272" i="4"/>
  <c r="BL519" i="4" s="1"/>
  <c r="AE272" i="4"/>
  <c r="AE519" i="4" s="1"/>
  <c r="AU272" i="4"/>
  <c r="AU519" i="4" s="1"/>
  <c r="BK272" i="4"/>
  <c r="BK519" i="4" s="1"/>
  <c r="DY272" i="4"/>
  <c r="V272" i="4"/>
  <c r="V519" i="4" s="1"/>
  <c r="AL272" i="4"/>
  <c r="AL519" i="4" s="1"/>
  <c r="BB272" i="4"/>
  <c r="BB519" i="4" s="1"/>
  <c r="U272" i="4"/>
  <c r="U519" i="4" s="1"/>
  <c r="AK272" i="4"/>
  <c r="AK519" i="4" s="1"/>
  <c r="BA272" i="4"/>
  <c r="BA519" i="4" s="1"/>
  <c r="EF272" i="4"/>
  <c r="T272" i="4"/>
  <c r="T519" i="4" s="1"/>
  <c r="AJ272" i="4"/>
  <c r="AJ519" i="4" s="1"/>
  <c r="AZ272" i="4"/>
  <c r="AZ519" i="4" s="1"/>
  <c r="S272" i="4"/>
  <c r="S519" i="4" s="1"/>
  <c r="AI272" i="4"/>
  <c r="AI519" i="4" s="1"/>
  <c r="AY272" i="4"/>
  <c r="AY519" i="4" s="1"/>
  <c r="AO248" i="4"/>
  <c r="AO495" i="4" s="1"/>
  <c r="BC248" i="4"/>
  <c r="BC495" i="4" s="1"/>
  <c r="AP248" i="4"/>
  <c r="AP495" i="4" s="1"/>
  <c r="AQ254" i="4"/>
  <c r="AQ501" i="4" s="1"/>
  <c r="AW254" i="4"/>
  <c r="AW501" i="4" s="1"/>
  <c r="BC254" i="4"/>
  <c r="BC501" i="4" s="1"/>
  <c r="AZ274" i="4"/>
  <c r="AZ521" i="4" s="1"/>
  <c r="BF274" i="4"/>
  <c r="BF521" i="4" s="1"/>
  <c r="BL274" i="4"/>
  <c r="BL521" i="4" s="1"/>
  <c r="AC274" i="4"/>
  <c r="AC521" i="4" s="1"/>
  <c r="BK270" i="4"/>
  <c r="BK517" i="4" s="1"/>
  <c r="AU270" i="4"/>
  <c r="AU517" i="4" s="1"/>
  <c r="AE270" i="4"/>
  <c r="AE517" i="4" s="1"/>
  <c r="BL270" i="4"/>
  <c r="BL517" i="4" s="1"/>
  <c r="AV270" i="4"/>
  <c r="AV517" i="4" s="1"/>
  <c r="AF270" i="4"/>
  <c r="AF517" i="4" s="1"/>
  <c r="EB270" i="4"/>
  <c r="BM270" i="4"/>
  <c r="BM517" i="4" s="1"/>
  <c r="AW270" i="4"/>
  <c r="AW517" i="4" s="1"/>
  <c r="AG270" i="4"/>
  <c r="AG517" i="4" s="1"/>
  <c r="BN270" i="4"/>
  <c r="BN517" i="4" s="1"/>
  <c r="AX270" i="4"/>
  <c r="AX517" i="4" s="1"/>
  <c r="AH270" i="4"/>
  <c r="AH517" i="4" s="1"/>
  <c r="DO270" i="4"/>
  <c r="BG270" i="4"/>
  <c r="BG517" i="4" s="1"/>
  <c r="AQ270" i="4"/>
  <c r="AQ517" i="4" s="1"/>
  <c r="AA270" i="4"/>
  <c r="AA517" i="4" s="1"/>
  <c r="BH270" i="4"/>
  <c r="BH517" i="4" s="1"/>
  <c r="AR270" i="4"/>
  <c r="AR517" i="4" s="1"/>
  <c r="AB270" i="4"/>
  <c r="AB517" i="4" s="1"/>
  <c r="BI270" i="4"/>
  <c r="BI517" i="4" s="1"/>
  <c r="AS270" i="4"/>
  <c r="AS517" i="4" s="1"/>
  <c r="AC270" i="4"/>
  <c r="AC517" i="4" s="1"/>
  <c r="BJ270" i="4"/>
  <c r="BJ517" i="4" s="1"/>
  <c r="AT270" i="4"/>
  <c r="AT517" i="4" s="1"/>
  <c r="AD270" i="4"/>
  <c r="AD517" i="4" s="1"/>
  <c r="EE258" i="4"/>
  <c r="AC248" i="4"/>
  <c r="AC495" i="4" s="1"/>
  <c r="BL248" i="4"/>
  <c r="BL495" i="4" s="1"/>
  <c r="EA248" i="4"/>
  <c r="W248" i="4"/>
  <c r="W495" i="4" s="1"/>
  <c r="AB248" i="4"/>
  <c r="AB495" i="4" s="1"/>
  <c r="EF248" i="4"/>
  <c r="S248" i="4"/>
  <c r="S495" i="4" s="1"/>
  <c r="T274" i="4"/>
  <c r="T521" i="4" s="1"/>
  <c r="AI274" i="4"/>
  <c r="AI521" i="4" s="1"/>
  <c r="Z274" i="4"/>
  <c r="Z521" i="4" s="1"/>
  <c r="AO274" i="4"/>
  <c r="AO521" i="4" s="1"/>
  <c r="AF274" i="4"/>
  <c r="AF521" i="4" s="1"/>
  <c r="AU274" i="4"/>
  <c r="AU521" i="4" s="1"/>
  <c r="AT274" i="4"/>
  <c r="AT521" i="4" s="1"/>
  <c r="BI274" i="4"/>
  <c r="BI521" i="4" s="1"/>
  <c r="BH254" i="4"/>
  <c r="BH501" i="4" s="1"/>
  <c r="DO254" i="4"/>
  <c r="DN254" i="4" s="1"/>
  <c r="BN254" i="4"/>
  <c r="BN501" i="4" s="1"/>
  <c r="EA254" i="4"/>
  <c r="W254" i="4"/>
  <c r="W501" i="4" s="1"/>
  <c r="V254" i="4"/>
  <c r="V501" i="4" s="1"/>
  <c r="AK254" i="4"/>
  <c r="AK501" i="4" s="1"/>
  <c r="P256" i="4"/>
  <c r="BC256" i="4" s="1"/>
  <c r="BC503" i="4" s="1"/>
  <c r="DW259" i="4"/>
  <c r="AJ248" i="4"/>
  <c r="EC248" i="4"/>
  <c r="AV248" i="4"/>
  <c r="AV495" i="4" s="1"/>
  <c r="Y248" i="4"/>
  <c r="Y495" i="4" s="1"/>
  <c r="BE248" i="4"/>
  <c r="BE495" i="4" s="1"/>
  <c r="AD248" i="4"/>
  <c r="AD495" i="4" s="1"/>
  <c r="BJ248" i="4"/>
  <c r="BJ495" i="4" s="1"/>
  <c r="AM248" i="4"/>
  <c r="AM495" i="4" s="1"/>
  <c r="DO248" i="4"/>
  <c r="AZ248" i="4"/>
  <c r="AZ495" i="4" s="1"/>
  <c r="BA248" i="4"/>
  <c r="Z248" i="4"/>
  <c r="Z495" i="4" s="1"/>
  <c r="BF248" i="4"/>
  <c r="BF495" i="4" s="1"/>
  <c r="AI248" i="4"/>
  <c r="AI495" i="4" s="1"/>
  <c r="BO248" i="4"/>
  <c r="BO495" i="4" s="1"/>
  <c r="AJ274" i="4"/>
  <c r="AJ521" i="4" s="1"/>
  <c r="S274" i="4"/>
  <c r="S521" i="4" s="1"/>
  <c r="AY274" i="4"/>
  <c r="AY521" i="4" s="1"/>
  <c r="EC274" i="4"/>
  <c r="AP274" i="4"/>
  <c r="AP521" i="4" s="1"/>
  <c r="Y274" i="4"/>
  <c r="Y521" i="4" s="1"/>
  <c r="BE274" i="4"/>
  <c r="BE521" i="4" s="1"/>
  <c r="EB274" i="4"/>
  <c r="AV274" i="4"/>
  <c r="AV521" i="4" s="1"/>
  <c r="AE274" i="4"/>
  <c r="AE521" i="4" s="1"/>
  <c r="BK274" i="4"/>
  <c r="BK521" i="4" s="1"/>
  <c r="AD274" i="4"/>
  <c r="AD521" i="4" s="1"/>
  <c r="BJ274" i="4"/>
  <c r="BJ521" i="4" s="1"/>
  <c r="AS274" i="4"/>
  <c r="AS521" i="4" s="1"/>
  <c r="AR254" i="4"/>
  <c r="AR501" i="4" s="1"/>
  <c r="AA254" i="4"/>
  <c r="AA501" i="4" s="1"/>
  <c r="BG254" i="4"/>
  <c r="BG501" i="4" s="1"/>
  <c r="AX254" i="4"/>
  <c r="AX501" i="4" s="1"/>
  <c r="AG254" i="4"/>
  <c r="AG501" i="4" s="1"/>
  <c r="BM254" i="4"/>
  <c r="BM501" i="4" s="1"/>
  <c r="X254" i="4"/>
  <c r="X501" i="4" s="1"/>
  <c r="BD254" i="4"/>
  <c r="BD501" i="4" s="1"/>
  <c r="AM254" i="4"/>
  <c r="AM501" i="4" s="1"/>
  <c r="DY254" i="4"/>
  <c r="AL254" i="4"/>
  <c r="AL501" i="4" s="1"/>
  <c r="U254" i="4"/>
  <c r="U501" i="4" s="1"/>
  <c r="BA254" i="4"/>
  <c r="BA501" i="4" s="1"/>
  <c r="EE254" i="4"/>
  <c r="CP271" i="4"/>
  <c r="T248" i="4"/>
  <c r="T495" i="4" s="1"/>
  <c r="DZ248" i="4"/>
  <c r="AS248" i="4"/>
  <c r="AS495" i="4" s="1"/>
  <c r="X248" i="4"/>
  <c r="AN248" i="4"/>
  <c r="AN495" i="4" s="1"/>
  <c r="BD248" i="4"/>
  <c r="BD495" i="4" s="1"/>
  <c r="AG248" i="4"/>
  <c r="AG495" i="4" s="1"/>
  <c r="AW248" i="4"/>
  <c r="AW495" i="4" s="1"/>
  <c r="BM248" i="4"/>
  <c r="BM495" i="4" s="1"/>
  <c r="V248" i="4"/>
  <c r="AL248" i="4"/>
  <c r="AL495" i="4" s="1"/>
  <c r="BB248" i="4"/>
  <c r="BB495" i="4" s="1"/>
  <c r="EB248" i="4"/>
  <c r="AE248" i="4"/>
  <c r="AE495" i="4" s="1"/>
  <c r="AU248" i="4"/>
  <c r="AU495" i="4" s="1"/>
  <c r="BK248" i="4"/>
  <c r="BK495" i="4" s="1"/>
  <c r="DY248" i="4"/>
  <c r="AR248" i="4"/>
  <c r="AR495" i="4" s="1"/>
  <c r="BH248" i="4"/>
  <c r="BH495" i="4" s="1"/>
  <c r="AK248" i="4"/>
  <c r="AK495" i="4" s="1"/>
  <c r="BI248" i="4"/>
  <c r="BI495" i="4" s="1"/>
  <c r="AH248" i="4"/>
  <c r="AH495" i="4" s="1"/>
  <c r="AX248" i="4"/>
  <c r="BN248" i="4"/>
  <c r="AA248" i="4"/>
  <c r="AA495" i="4" s="1"/>
  <c r="AQ248" i="4"/>
  <c r="AQ495" i="4" s="1"/>
  <c r="AB274" i="4"/>
  <c r="AB521" i="4" s="1"/>
  <c r="AR274" i="4"/>
  <c r="AR521" i="4" s="1"/>
  <c r="BH274" i="4"/>
  <c r="BH521" i="4" s="1"/>
  <c r="AA274" i="4"/>
  <c r="AA521" i="4" s="1"/>
  <c r="AQ274" i="4"/>
  <c r="AQ521" i="4" s="1"/>
  <c r="BG274" i="4"/>
  <c r="BG521" i="4" s="1"/>
  <c r="DO274" i="4"/>
  <c r="DN274" i="4" s="1"/>
  <c r="AH274" i="4"/>
  <c r="AH521" i="4" s="1"/>
  <c r="AX274" i="4"/>
  <c r="AX521" i="4" s="1"/>
  <c r="BN274" i="4"/>
  <c r="BN521" i="4" s="1"/>
  <c r="AG274" i="4"/>
  <c r="AG521" i="4" s="1"/>
  <c r="AW274" i="4"/>
  <c r="AW521" i="4" s="1"/>
  <c r="BM274" i="4"/>
  <c r="BM521" i="4" s="1"/>
  <c r="EA274" i="4"/>
  <c r="X274" i="4"/>
  <c r="X521" i="4" s="1"/>
  <c r="AN274" i="4"/>
  <c r="AN521" i="4" s="1"/>
  <c r="BD274" i="4"/>
  <c r="BD521" i="4" s="1"/>
  <c r="W274" i="4"/>
  <c r="W521" i="4" s="1"/>
  <c r="AM274" i="4"/>
  <c r="AM521" i="4" s="1"/>
  <c r="BC274" i="4"/>
  <c r="BC521" i="4" s="1"/>
  <c r="DY274" i="4"/>
  <c r="V274" i="4"/>
  <c r="V521" i="4" s="1"/>
  <c r="AL274" i="4"/>
  <c r="AL521" i="4" s="1"/>
  <c r="BB274" i="4"/>
  <c r="BB521" i="4" s="1"/>
  <c r="U274" i="4"/>
  <c r="U521" i="4" s="1"/>
  <c r="AK274" i="4"/>
  <c r="AK521" i="4" s="1"/>
  <c r="BA274" i="4"/>
  <c r="BA521" i="4" s="1"/>
  <c r="T254" i="4"/>
  <c r="T501" i="4" s="1"/>
  <c r="AJ254" i="4"/>
  <c r="AJ501" i="4" s="1"/>
  <c r="AZ254" i="4"/>
  <c r="AZ501" i="4" s="1"/>
  <c r="S254" i="4"/>
  <c r="S501" i="4" s="1"/>
  <c r="AI254" i="4"/>
  <c r="AI501" i="4" s="1"/>
  <c r="AY254" i="4"/>
  <c r="AY501" i="4" s="1"/>
  <c r="BO254" i="4"/>
  <c r="BO501" i="4" s="1"/>
  <c r="EC254" i="4"/>
  <c r="Z254" i="4"/>
  <c r="Z501" i="4" s="1"/>
  <c r="AP254" i="4"/>
  <c r="AP501" i="4" s="1"/>
  <c r="BF254" i="4"/>
  <c r="BF501" i="4" s="1"/>
  <c r="Y254" i="4"/>
  <c r="Y501" i="4" s="1"/>
  <c r="AO254" i="4"/>
  <c r="AO501" i="4" s="1"/>
  <c r="BE254" i="4"/>
  <c r="BE501" i="4" s="1"/>
  <c r="EF254" i="4"/>
  <c r="EB254" i="4"/>
  <c r="AF254" i="4"/>
  <c r="AF501" i="4" s="1"/>
  <c r="AV254" i="4"/>
  <c r="AV501" i="4" s="1"/>
  <c r="BL254" i="4"/>
  <c r="BL501" i="4" s="1"/>
  <c r="AE254" i="4"/>
  <c r="AE501" i="4" s="1"/>
  <c r="AU254" i="4"/>
  <c r="AU501" i="4" s="1"/>
  <c r="BK254" i="4"/>
  <c r="BK501" i="4" s="1"/>
  <c r="DZ254" i="4"/>
  <c r="AD254" i="4"/>
  <c r="AD501" i="4" s="1"/>
  <c r="AT254" i="4"/>
  <c r="AT501" i="4" s="1"/>
  <c r="BJ254" i="4"/>
  <c r="BJ501" i="4" s="1"/>
  <c r="AC254" i="4"/>
  <c r="AC501" i="4" s="1"/>
  <c r="AS254" i="4"/>
  <c r="AS501" i="4" s="1"/>
  <c r="EE279" i="4"/>
  <c r="BC268" i="4"/>
  <c r="BC515" i="4" s="1"/>
  <c r="AM268" i="4"/>
  <c r="AM515" i="4" s="1"/>
  <c r="W268" i="4"/>
  <c r="W515" i="4" s="1"/>
  <c r="BD268" i="4"/>
  <c r="BD515" i="4" s="1"/>
  <c r="AN268" i="4"/>
  <c r="AN515" i="4" s="1"/>
  <c r="X268" i="4"/>
  <c r="X515" i="4" s="1"/>
  <c r="EA268" i="4"/>
  <c r="BE268" i="4"/>
  <c r="BE515" i="4" s="1"/>
  <c r="AO268" i="4"/>
  <c r="AO515" i="4" s="1"/>
  <c r="Y268" i="4"/>
  <c r="Y515" i="4" s="1"/>
  <c r="BF268" i="4"/>
  <c r="BF515" i="4" s="1"/>
  <c r="AP268" i="4"/>
  <c r="AP515" i="4" s="1"/>
  <c r="Z268" i="4"/>
  <c r="EC268" i="4"/>
  <c r="DV251" i="4"/>
  <c r="BG268" i="4"/>
  <c r="BG515" i="4" s="1"/>
  <c r="AA268" i="4"/>
  <c r="AA515" i="4" s="1"/>
  <c r="AR268" i="4"/>
  <c r="AR515" i="4" s="1"/>
  <c r="AS268" i="4"/>
  <c r="AS515" i="4" s="1"/>
  <c r="BJ268" i="4"/>
  <c r="BJ515" i="4" s="1"/>
  <c r="AD268" i="4"/>
  <c r="AD515" i="4" s="1"/>
  <c r="EE267" i="4"/>
  <c r="AI246" i="4"/>
  <c r="AI493" i="4" s="1"/>
  <c r="BJ246" i="4"/>
  <c r="BJ493" i="4" s="1"/>
  <c r="AD246" i="4"/>
  <c r="BA246" i="4"/>
  <c r="BA493" i="4" s="1"/>
  <c r="U246" i="4"/>
  <c r="U493" i="4" s="1"/>
  <c r="AV246" i="4"/>
  <c r="AU268" i="4"/>
  <c r="AU515" i="4" s="1"/>
  <c r="BL268" i="4"/>
  <c r="BL515" i="4" s="1"/>
  <c r="AF268" i="4"/>
  <c r="AF515" i="4" s="1"/>
  <c r="BM268" i="4"/>
  <c r="BM515" i="4" s="1"/>
  <c r="AG268" i="4"/>
  <c r="AG515" i="4" s="1"/>
  <c r="AX268" i="4"/>
  <c r="AX515" i="4" s="1"/>
  <c r="BC246" i="4"/>
  <c r="BC493" i="4" s="1"/>
  <c r="W246" i="4"/>
  <c r="W493" i="4" s="1"/>
  <c r="AX246" i="4"/>
  <c r="AX493" i="4" s="1"/>
  <c r="DZ246" i="4"/>
  <c r="AO246" i="4"/>
  <c r="AO493" i="4" s="1"/>
  <c r="AJ246" i="4"/>
  <c r="AJ493" i="4" s="1"/>
  <c r="DW271" i="4"/>
  <c r="EC280" i="4"/>
  <c r="Z280" i="4"/>
  <c r="Z527" i="4" s="1"/>
  <c r="AP280" i="4"/>
  <c r="BF280" i="4"/>
  <c r="BF527" i="4" s="1"/>
  <c r="Y280" i="4"/>
  <c r="Y527" i="4" s="1"/>
  <c r="AO280" i="4"/>
  <c r="AO527" i="4" s="1"/>
  <c r="BE280" i="4"/>
  <c r="BE527" i="4" s="1"/>
  <c r="EF280" i="4"/>
  <c r="T280" i="4"/>
  <c r="T527" i="4" s="1"/>
  <c r="AJ280" i="4"/>
  <c r="AJ527" i="4" s="1"/>
  <c r="AZ280" i="4"/>
  <c r="AZ527" i="4" s="1"/>
  <c r="S280" i="4"/>
  <c r="AI280" i="4"/>
  <c r="AI527" i="4" s="1"/>
  <c r="AY280" i="4"/>
  <c r="AY527" i="4" s="1"/>
  <c r="BO280" i="4"/>
  <c r="BO527" i="4" s="1"/>
  <c r="DY280" i="4"/>
  <c r="V280" i="4"/>
  <c r="V527" i="4" s="1"/>
  <c r="AL280" i="4"/>
  <c r="AL527" i="4" s="1"/>
  <c r="BB280" i="4"/>
  <c r="BB527" i="4" s="1"/>
  <c r="U280" i="4"/>
  <c r="U527" i="4" s="1"/>
  <c r="AK280" i="4"/>
  <c r="AK527" i="4" s="1"/>
  <c r="BA280" i="4"/>
  <c r="BA527" i="4" s="1"/>
  <c r="EA280" i="4"/>
  <c r="X280" i="4"/>
  <c r="X527" i="4" s="1"/>
  <c r="AN280" i="4"/>
  <c r="AN527" i="4" s="1"/>
  <c r="BD280" i="4"/>
  <c r="BD527" i="4" s="1"/>
  <c r="W280" i="4"/>
  <c r="AM280" i="4"/>
  <c r="AM527" i="4" s="1"/>
  <c r="BC280" i="4"/>
  <c r="BC527" i="4" s="1"/>
  <c r="BO260" i="4"/>
  <c r="BO507" i="4" s="1"/>
  <c r="AY260" i="4"/>
  <c r="AY507" i="4" s="1"/>
  <c r="AI260" i="4"/>
  <c r="AI507" i="4" s="1"/>
  <c r="S260" i="4"/>
  <c r="S507" i="4" s="1"/>
  <c r="AZ260" i="4"/>
  <c r="AZ507" i="4" s="1"/>
  <c r="AJ260" i="4"/>
  <c r="AJ507" i="4" s="1"/>
  <c r="T260" i="4"/>
  <c r="T507" i="4" s="1"/>
  <c r="EF260" i="4"/>
  <c r="BA260" i="4"/>
  <c r="BA507" i="4" s="1"/>
  <c r="AK260" i="4"/>
  <c r="AK507" i="4" s="1"/>
  <c r="U260" i="4"/>
  <c r="U507" i="4" s="1"/>
  <c r="BB260" i="4"/>
  <c r="BB507" i="4" s="1"/>
  <c r="AL260" i="4"/>
  <c r="V260" i="4"/>
  <c r="V507" i="4" s="1"/>
  <c r="DY260" i="4"/>
  <c r="BK260" i="4"/>
  <c r="BK507" i="4" s="1"/>
  <c r="AU260" i="4"/>
  <c r="AU507" i="4" s="1"/>
  <c r="AE260" i="4"/>
  <c r="AE507" i="4" s="1"/>
  <c r="BL260" i="4"/>
  <c r="BL507" i="4" s="1"/>
  <c r="AV260" i="4"/>
  <c r="AV507" i="4" s="1"/>
  <c r="AF260" i="4"/>
  <c r="AF507" i="4" s="1"/>
  <c r="EB260" i="4"/>
  <c r="BM260" i="4"/>
  <c r="AW260" i="4"/>
  <c r="AW507" i="4" s="1"/>
  <c r="AG260" i="4"/>
  <c r="AG507" i="4" s="1"/>
  <c r="BN260" i="4"/>
  <c r="BN507" i="4" s="1"/>
  <c r="AX260" i="4"/>
  <c r="AX507" i="4" s="1"/>
  <c r="AH260" i="4"/>
  <c r="AH507" i="4" s="1"/>
  <c r="DO260" i="4"/>
  <c r="BC276" i="4"/>
  <c r="BC523" i="4" s="1"/>
  <c r="AM276" i="4"/>
  <c r="W276" i="4"/>
  <c r="BD276" i="4"/>
  <c r="AN276" i="4"/>
  <c r="AN523" i="4" s="1"/>
  <c r="X276" i="4"/>
  <c r="X523" i="4" s="1"/>
  <c r="EA276" i="4"/>
  <c r="BE276" i="4"/>
  <c r="BE523" i="4" s="1"/>
  <c r="AO276" i="4"/>
  <c r="AO523" i="4" s="1"/>
  <c r="Y276" i="4"/>
  <c r="BF276" i="4"/>
  <c r="BF523" i="4" s="1"/>
  <c r="AP276" i="4"/>
  <c r="AP523" i="4" s="1"/>
  <c r="Z276" i="4"/>
  <c r="Z523" i="4" s="1"/>
  <c r="EC276" i="4"/>
  <c r="BO276" i="4"/>
  <c r="BO523" i="4" s="1"/>
  <c r="AY276" i="4"/>
  <c r="AY523" i="4" s="1"/>
  <c r="AI276" i="4"/>
  <c r="AI523" i="4" s="1"/>
  <c r="S276" i="4"/>
  <c r="S523" i="4" s="1"/>
  <c r="AZ276" i="4"/>
  <c r="AJ276" i="4"/>
  <c r="AJ523" i="4" s="1"/>
  <c r="T276" i="4"/>
  <c r="T523" i="4" s="1"/>
  <c r="EF276" i="4"/>
  <c r="BA276" i="4"/>
  <c r="BA523" i="4" s="1"/>
  <c r="AK276" i="4"/>
  <c r="AK523" i="4" s="1"/>
  <c r="U276" i="4"/>
  <c r="U523" i="4" s="1"/>
  <c r="BB276" i="4"/>
  <c r="BB523" i="4" s="1"/>
  <c r="AL276" i="4"/>
  <c r="AL523" i="4" s="1"/>
  <c r="V276" i="4"/>
  <c r="V523" i="4" s="1"/>
  <c r="DY276" i="4"/>
  <c r="T262" i="4"/>
  <c r="T509" i="4" s="1"/>
  <c r="AJ262" i="4"/>
  <c r="AJ509" i="4" s="1"/>
  <c r="AZ262" i="4"/>
  <c r="AZ509" i="4" s="1"/>
  <c r="S262" i="4"/>
  <c r="S509" i="4" s="1"/>
  <c r="AI262" i="4"/>
  <c r="AI509" i="4" s="1"/>
  <c r="AY262" i="4"/>
  <c r="AY509" i="4" s="1"/>
  <c r="BO262" i="4"/>
  <c r="BO509" i="4" s="1"/>
  <c r="DZ262" i="4"/>
  <c r="AD262" i="4"/>
  <c r="AD509" i="4" s="1"/>
  <c r="AT262" i="4"/>
  <c r="AT509" i="4" s="1"/>
  <c r="BJ262" i="4"/>
  <c r="BJ509" i="4" s="1"/>
  <c r="AC262" i="4"/>
  <c r="AC509" i="4" s="1"/>
  <c r="AS262" i="4"/>
  <c r="AS509" i="4" s="1"/>
  <c r="BI262" i="4"/>
  <c r="BI509" i="4" s="1"/>
  <c r="EB262" i="4"/>
  <c r="AF262" i="4"/>
  <c r="AF509" i="4" s="1"/>
  <c r="AV262" i="4"/>
  <c r="AV509" i="4" s="1"/>
  <c r="BL262" i="4"/>
  <c r="BL509" i="4" s="1"/>
  <c r="AE262" i="4"/>
  <c r="AE509" i="4" s="1"/>
  <c r="AU262" i="4"/>
  <c r="AU509" i="4" s="1"/>
  <c r="BK262" i="4"/>
  <c r="BK509" i="4" s="1"/>
  <c r="EC262" i="4"/>
  <c r="Z262" i="4"/>
  <c r="Z509" i="4" s="1"/>
  <c r="AP262" i="4"/>
  <c r="AP509" i="4" s="1"/>
  <c r="BF262" i="4"/>
  <c r="BF509" i="4" s="1"/>
  <c r="Y262" i="4"/>
  <c r="Y509" i="4" s="1"/>
  <c r="AO262" i="4"/>
  <c r="AO509" i="4" s="1"/>
  <c r="BE262" i="4"/>
  <c r="BE509" i="4" s="1"/>
  <c r="EF262" i="4"/>
  <c r="T246" i="4"/>
  <c r="EE262" i="4"/>
  <c r="DW279" i="4"/>
  <c r="DW255" i="4"/>
  <c r="BO268" i="4"/>
  <c r="BO515" i="4" s="1"/>
  <c r="AI268" i="4"/>
  <c r="AI515" i="4" s="1"/>
  <c r="AZ268" i="4"/>
  <c r="AZ515" i="4" s="1"/>
  <c r="T268" i="4"/>
  <c r="BA268" i="4"/>
  <c r="BA515" i="4" s="1"/>
  <c r="U268" i="4"/>
  <c r="U515" i="4" s="1"/>
  <c r="AL268" i="4"/>
  <c r="AL515" i="4" s="1"/>
  <c r="DY268" i="4"/>
  <c r="EB246" i="4"/>
  <c r="AQ246" i="4"/>
  <c r="AQ493" i="4" s="1"/>
  <c r="DY246" i="4"/>
  <c r="AL246" i="4"/>
  <c r="AL493" i="4" s="1"/>
  <c r="BI246" i="4"/>
  <c r="BI493" i="4" s="1"/>
  <c r="AC246" i="4"/>
  <c r="AC493" i="4" s="1"/>
  <c r="BD246" i="4"/>
  <c r="BD493" i="4" s="1"/>
  <c r="X246" i="4"/>
  <c r="X493" i="4" s="1"/>
  <c r="DW263" i="4"/>
  <c r="EE263" i="4"/>
  <c r="AU246" i="4"/>
  <c r="AU493" i="4" s="1"/>
  <c r="EC246" i="4"/>
  <c r="AP246" i="4"/>
  <c r="AP493" i="4" s="1"/>
  <c r="BM246" i="4"/>
  <c r="BC252" i="4"/>
  <c r="BC499" i="4" s="1"/>
  <c r="AM252" i="4"/>
  <c r="AM499" i="4" s="1"/>
  <c r="W252" i="4"/>
  <c r="W499" i="4" s="1"/>
  <c r="BB252" i="4"/>
  <c r="BB499" i="4" s="1"/>
  <c r="AL252" i="4"/>
  <c r="AL499" i="4" s="1"/>
  <c r="V252" i="4"/>
  <c r="V499" i="4" s="1"/>
  <c r="EA252" i="4"/>
  <c r="BE252" i="4"/>
  <c r="BE499" i="4" s="1"/>
  <c r="AO252" i="4"/>
  <c r="AO499" i="4" s="1"/>
  <c r="Y252" i="4"/>
  <c r="Y499" i="4" s="1"/>
  <c r="BD252" i="4"/>
  <c r="BD499" i="4" s="1"/>
  <c r="AN252" i="4"/>
  <c r="CL252" i="4" s="1"/>
  <c r="CL251" i="4" s="1"/>
  <c r="X252" i="4"/>
  <c r="X499" i="4" s="1"/>
  <c r="EC252" i="4"/>
  <c r="BO252" i="4"/>
  <c r="BO499" i="4" s="1"/>
  <c r="AY252" i="4"/>
  <c r="AY499" i="4" s="1"/>
  <c r="AI252" i="4"/>
  <c r="AI499" i="4" s="1"/>
  <c r="BN252" i="4"/>
  <c r="BN499" i="4" s="1"/>
  <c r="AX252" i="4"/>
  <c r="AX499" i="4" s="1"/>
  <c r="AH252" i="4"/>
  <c r="AH499" i="4" s="1"/>
  <c r="S252" i="4"/>
  <c r="S499" i="4" s="1"/>
  <c r="EF252" i="4"/>
  <c r="BA252" i="4"/>
  <c r="BA499" i="4" s="1"/>
  <c r="AK252" i="4"/>
  <c r="CI252" i="4" s="1"/>
  <c r="CI251" i="4" s="1"/>
  <c r="U252" i="4"/>
  <c r="U499" i="4" s="1"/>
  <c r="AZ252" i="4"/>
  <c r="AZ499" i="4" s="1"/>
  <c r="AJ252" i="4"/>
  <c r="AJ499" i="4" s="1"/>
  <c r="T252" i="4"/>
  <c r="DY252" i="4"/>
  <c r="EC264" i="4"/>
  <c r="Z264" i="4"/>
  <c r="Z511" i="4" s="1"/>
  <c r="AP264" i="4"/>
  <c r="AP511" i="4" s="1"/>
  <c r="BF264" i="4"/>
  <c r="BF511" i="4" s="1"/>
  <c r="Y264" i="4"/>
  <c r="Y511" i="4" s="1"/>
  <c r="AO264" i="4"/>
  <c r="BE264" i="4"/>
  <c r="BE511" i="4" s="1"/>
  <c r="EA264" i="4"/>
  <c r="X264" i="4"/>
  <c r="X511" i="4" s="1"/>
  <c r="AN264" i="4"/>
  <c r="BD264" i="4"/>
  <c r="BD511" i="4" s="1"/>
  <c r="W264" i="4"/>
  <c r="W511" i="4" s="1"/>
  <c r="AM264" i="4"/>
  <c r="AM511" i="4" s="1"/>
  <c r="BC264" i="4"/>
  <c r="DY264" i="4"/>
  <c r="V264" i="4"/>
  <c r="V511" i="4" s="1"/>
  <c r="AL264" i="4"/>
  <c r="AL511" i="4" s="1"/>
  <c r="BB264" i="4"/>
  <c r="U264" i="4"/>
  <c r="U511" i="4" s="1"/>
  <c r="AK264" i="4"/>
  <c r="AK511" i="4" s="1"/>
  <c r="BA264" i="4"/>
  <c r="BA511" i="4" s="1"/>
  <c r="EF264" i="4"/>
  <c r="T264" i="4"/>
  <c r="AJ264" i="4"/>
  <c r="AJ511" i="4" s="1"/>
  <c r="AZ264" i="4"/>
  <c r="AZ511" i="4" s="1"/>
  <c r="S264" i="4"/>
  <c r="S511" i="4" s="1"/>
  <c r="AI264" i="4"/>
  <c r="AY264" i="4"/>
  <c r="AY511" i="4" s="1"/>
  <c r="BO264" i="4"/>
  <c r="BO511" i="4" s="1"/>
  <c r="AT256" i="4"/>
  <c r="AT503" i="4" s="1"/>
  <c r="T278" i="4"/>
  <c r="T525" i="4" s="1"/>
  <c r="AJ278" i="4"/>
  <c r="AJ525" i="4" s="1"/>
  <c r="AZ278" i="4"/>
  <c r="AZ525" i="4" s="1"/>
  <c r="S278" i="4"/>
  <c r="S525" i="4" s="1"/>
  <c r="AI278" i="4"/>
  <c r="AI525" i="4" s="1"/>
  <c r="AY278" i="4"/>
  <c r="AY525" i="4" s="1"/>
  <c r="BO278" i="4"/>
  <c r="BO525" i="4" s="1"/>
  <c r="DZ278" i="4"/>
  <c r="AD278" i="4"/>
  <c r="AD525" i="4" s="1"/>
  <c r="AT278" i="4"/>
  <c r="AT525" i="4" s="1"/>
  <c r="BJ278" i="4"/>
  <c r="BJ525" i="4" s="1"/>
  <c r="AC278" i="4"/>
  <c r="AC525" i="4" s="1"/>
  <c r="AS278" i="4"/>
  <c r="AS525" i="4" s="1"/>
  <c r="BI278" i="4"/>
  <c r="BI525" i="4" s="1"/>
  <c r="EA278" i="4"/>
  <c r="X278" i="4"/>
  <c r="X525" i="4" s="1"/>
  <c r="AN278" i="4"/>
  <c r="AN525" i="4" s="1"/>
  <c r="BD278" i="4"/>
  <c r="BD525" i="4" s="1"/>
  <c r="W278" i="4"/>
  <c r="W525" i="4" s="1"/>
  <c r="AM278" i="4"/>
  <c r="AM525" i="4" s="1"/>
  <c r="BC278" i="4"/>
  <c r="BC525" i="4" s="1"/>
  <c r="DO278" i="4"/>
  <c r="DN278" i="4" s="1"/>
  <c r="AH278" i="4"/>
  <c r="AH525" i="4" s="1"/>
  <c r="AX278" i="4"/>
  <c r="AX525" i="4" s="1"/>
  <c r="BN278" i="4"/>
  <c r="BN525" i="4" s="1"/>
  <c r="AG278" i="4"/>
  <c r="AG525" i="4" s="1"/>
  <c r="AW278" i="4"/>
  <c r="AW525" i="4" s="1"/>
  <c r="BM278" i="4"/>
  <c r="BM525" i="4" s="1"/>
  <c r="BO250" i="4"/>
  <c r="BO497" i="4" s="1"/>
  <c r="AY250" i="4"/>
  <c r="AY497" i="4" s="1"/>
  <c r="AI250" i="4"/>
  <c r="AI497" i="4" s="1"/>
  <c r="S250" i="4"/>
  <c r="S497" i="4" s="1"/>
  <c r="BF250" i="4"/>
  <c r="BF497" i="4" s="1"/>
  <c r="AP250" i="4"/>
  <c r="AP497" i="4" s="1"/>
  <c r="Z250" i="4"/>
  <c r="Z497" i="4" s="1"/>
  <c r="EF250" i="4"/>
  <c r="BE250" i="4"/>
  <c r="BE497" i="4" s="1"/>
  <c r="AO250" i="4"/>
  <c r="AO497" i="4" s="1"/>
  <c r="Y250" i="4"/>
  <c r="Y497" i="4" s="1"/>
  <c r="BL250" i="4"/>
  <c r="BL497" i="4" s="1"/>
  <c r="AV250" i="4"/>
  <c r="AV497" i="4" s="1"/>
  <c r="AF250" i="4"/>
  <c r="AF497" i="4" s="1"/>
  <c r="EC250" i="4"/>
  <c r="BK250" i="4"/>
  <c r="BK497" i="4" s="1"/>
  <c r="AU250" i="4"/>
  <c r="AU497" i="4" s="1"/>
  <c r="AE250" i="4"/>
  <c r="AE497" i="4" s="1"/>
  <c r="EB250" i="4"/>
  <c r="BB250" i="4"/>
  <c r="BB497" i="4" s="1"/>
  <c r="AL250" i="4"/>
  <c r="AL497" i="4" s="1"/>
  <c r="V250" i="4"/>
  <c r="V497" i="4" s="1"/>
  <c r="BA250" i="4"/>
  <c r="BA497" i="4" s="1"/>
  <c r="AK250" i="4"/>
  <c r="AK497" i="4" s="1"/>
  <c r="U250" i="4"/>
  <c r="U497" i="4" s="1"/>
  <c r="BH250" i="4"/>
  <c r="BH497" i="4" s="1"/>
  <c r="AR250" i="4"/>
  <c r="AR497" i="4" s="1"/>
  <c r="AB250" i="4"/>
  <c r="AB497" i="4" s="1"/>
  <c r="DY250" i="4"/>
  <c r="BC258" i="4"/>
  <c r="BC505" i="4" s="1"/>
  <c r="AM258" i="4"/>
  <c r="AM505" i="4" s="1"/>
  <c r="W258" i="4"/>
  <c r="W505" i="4" s="1"/>
  <c r="BD258" i="4"/>
  <c r="BD505" i="4" s="1"/>
  <c r="AN258" i="4"/>
  <c r="AN505" i="4" s="1"/>
  <c r="X258" i="4"/>
  <c r="X505" i="4" s="1"/>
  <c r="EA258" i="4"/>
  <c r="BI258" i="4"/>
  <c r="BI505" i="4" s="1"/>
  <c r="AS258" i="4"/>
  <c r="AS505" i="4" s="1"/>
  <c r="AC258" i="4"/>
  <c r="AC505" i="4" s="1"/>
  <c r="BJ258" i="4"/>
  <c r="BJ505" i="4" s="1"/>
  <c r="AT258" i="4"/>
  <c r="AT505" i="4" s="1"/>
  <c r="AD258" i="4"/>
  <c r="AD505" i="4" s="1"/>
  <c r="DZ258" i="4"/>
  <c r="BO258" i="4"/>
  <c r="BO505" i="4" s="1"/>
  <c r="AY258" i="4"/>
  <c r="AY505" i="4" s="1"/>
  <c r="AI258" i="4"/>
  <c r="AI505" i="4" s="1"/>
  <c r="S258" i="4"/>
  <c r="S505" i="4" s="1"/>
  <c r="AZ258" i="4"/>
  <c r="AZ505" i="4" s="1"/>
  <c r="AJ258" i="4"/>
  <c r="AJ505" i="4" s="1"/>
  <c r="T258" i="4"/>
  <c r="T505" i="4" s="1"/>
  <c r="EF258" i="4"/>
  <c r="BE258" i="4"/>
  <c r="BE505" i="4" s="1"/>
  <c r="AO258" i="4"/>
  <c r="AO505" i="4" s="1"/>
  <c r="Y258" i="4"/>
  <c r="Y505" i="4" s="1"/>
  <c r="BF258" i="4"/>
  <c r="BF505" i="4" s="1"/>
  <c r="AP258" i="4"/>
  <c r="AP505" i="4" s="1"/>
  <c r="Z258" i="4"/>
  <c r="Z505" i="4" s="1"/>
  <c r="EC258" i="4"/>
  <c r="EF266" i="4"/>
  <c r="AF266" i="4"/>
  <c r="AF513" i="4" s="1"/>
  <c r="AX266" i="4"/>
  <c r="AX513" i="4" s="1"/>
  <c r="BN266" i="4"/>
  <c r="BN513" i="4" s="1"/>
  <c r="AG266" i="4"/>
  <c r="AG513" i="4" s="1"/>
  <c r="AW266" i="4"/>
  <c r="AW513" i="4" s="1"/>
  <c r="BM266" i="4"/>
  <c r="BM513" i="4" s="1"/>
  <c r="AJ266" i="4"/>
  <c r="AJ513" i="4" s="1"/>
  <c r="AZ266" i="4"/>
  <c r="AZ513" i="4" s="1"/>
  <c r="S266" i="4"/>
  <c r="S513" i="4" s="1"/>
  <c r="AI266" i="4"/>
  <c r="AI513" i="4" s="1"/>
  <c r="AY266" i="4"/>
  <c r="AY513" i="4" s="1"/>
  <c r="BO266" i="4"/>
  <c r="BO513" i="4" s="1"/>
  <c r="Z266" i="4"/>
  <c r="Z513" i="4" s="1"/>
  <c r="EC266" i="4"/>
  <c r="EA266" i="4"/>
  <c r="AL266" i="4"/>
  <c r="AL513" i="4" s="1"/>
  <c r="BB266" i="4"/>
  <c r="BB513" i="4" s="1"/>
  <c r="U266" i="4"/>
  <c r="U513" i="4" s="1"/>
  <c r="AK266" i="4"/>
  <c r="AK513" i="4" s="1"/>
  <c r="BA266" i="4"/>
  <c r="BA513" i="4" s="1"/>
  <c r="AN266" i="4"/>
  <c r="AN513" i="4" s="1"/>
  <c r="BD266" i="4"/>
  <c r="BD513" i="4" s="1"/>
  <c r="W266" i="4"/>
  <c r="W513" i="4" s="1"/>
  <c r="AM266" i="4"/>
  <c r="AM513" i="4" s="1"/>
  <c r="BC266" i="4"/>
  <c r="BC513" i="4" s="1"/>
  <c r="V266" i="4"/>
  <c r="V513" i="4" s="1"/>
  <c r="DY266" i="4"/>
  <c r="EE250" i="4"/>
  <c r="AW246" i="4"/>
  <c r="AG246" i="4"/>
  <c r="EF246" i="4"/>
  <c r="BH246" i="4"/>
  <c r="AR246" i="4"/>
  <c r="AR493" i="4" s="1"/>
  <c r="AB246" i="4"/>
  <c r="AB493" i="4" s="1"/>
  <c r="BQ279" i="4"/>
  <c r="DV279" i="4"/>
  <c r="BQ255" i="4"/>
  <c r="DV255" i="4"/>
  <c r="BQ263" i="4"/>
  <c r="DV263" i="4"/>
  <c r="DW251" i="4"/>
  <c r="AQ268" i="4"/>
  <c r="BH268" i="4"/>
  <c r="BH515" i="4" s="1"/>
  <c r="AB268" i="4"/>
  <c r="BI268" i="4"/>
  <c r="BI515" i="4" s="1"/>
  <c r="AC268" i="4"/>
  <c r="AC515" i="4" s="1"/>
  <c r="AT268" i="4"/>
  <c r="AT515" i="4" s="1"/>
  <c r="DZ268" i="4"/>
  <c r="AY246" i="4"/>
  <c r="AY493" i="4" s="1"/>
  <c r="S246" i="4"/>
  <c r="AT246" i="4"/>
  <c r="DO246" i="4"/>
  <c r="AK246" i="4"/>
  <c r="AK493" i="4" s="1"/>
  <c r="BL246" i="4"/>
  <c r="AF246" i="4"/>
  <c r="BK268" i="4"/>
  <c r="AE268" i="4"/>
  <c r="AE515" i="4" s="1"/>
  <c r="AV268" i="4"/>
  <c r="AV515" i="4" s="1"/>
  <c r="EB268" i="4"/>
  <c r="AW268" i="4"/>
  <c r="BN268" i="4"/>
  <c r="AH268" i="4"/>
  <c r="AH515" i="4" s="1"/>
  <c r="AM246" i="4"/>
  <c r="AM493" i="4" s="1"/>
  <c r="BN246" i="4"/>
  <c r="BN493" i="4" s="1"/>
  <c r="AH246" i="4"/>
  <c r="AH493" i="4" s="1"/>
  <c r="BE246" i="4"/>
  <c r="BE493" i="4" s="1"/>
  <c r="Y246" i="4"/>
  <c r="Y493" i="4" s="1"/>
  <c r="AZ246" i="4"/>
  <c r="AZ493" i="4" s="1"/>
  <c r="P249" i="4"/>
  <c r="EE249" i="4" s="1"/>
  <c r="P257" i="4"/>
  <c r="EE257" i="4" s="1"/>
  <c r="P265" i="4"/>
  <c r="EE265" i="4" s="1"/>
  <c r="P273" i="4"/>
  <c r="DS273" i="4" s="1"/>
  <c r="P281" i="4"/>
  <c r="DT281" i="4" s="1"/>
  <c r="P253" i="4"/>
  <c r="P261" i="4"/>
  <c r="P269" i="4"/>
  <c r="P277" i="4"/>
  <c r="EE277" i="4" s="1"/>
  <c r="DV271" i="4"/>
  <c r="DP271" i="4"/>
  <c r="DQ271" i="4" s="1"/>
  <c r="AH280" i="4"/>
  <c r="AH527" i="4" s="1"/>
  <c r="AX280" i="4"/>
  <c r="AX527" i="4" s="1"/>
  <c r="BN280" i="4"/>
  <c r="BN527" i="4" s="1"/>
  <c r="AG280" i="4"/>
  <c r="AW280" i="4"/>
  <c r="AW527" i="4" s="1"/>
  <c r="BM280" i="4"/>
  <c r="BM527" i="4" s="1"/>
  <c r="AB280" i="4"/>
  <c r="AB527" i="4" s="1"/>
  <c r="AR280" i="4"/>
  <c r="AR527" i="4" s="1"/>
  <c r="BH280" i="4"/>
  <c r="AA280" i="4"/>
  <c r="AA527" i="4" s="1"/>
  <c r="AQ280" i="4"/>
  <c r="BG280" i="4"/>
  <c r="BG527" i="4" s="1"/>
  <c r="DO280" i="4"/>
  <c r="DN280" i="4" s="1"/>
  <c r="DZ280" i="4"/>
  <c r="AD280" i="4"/>
  <c r="AD527" i="4" s="1"/>
  <c r="AT280" i="4"/>
  <c r="AT527" i="4" s="1"/>
  <c r="BJ280" i="4"/>
  <c r="BJ527" i="4" s="1"/>
  <c r="AC280" i="4"/>
  <c r="AC527" i="4" s="1"/>
  <c r="AS280" i="4"/>
  <c r="AS527" i="4" s="1"/>
  <c r="BI280" i="4"/>
  <c r="BI527" i="4" s="1"/>
  <c r="EB280" i="4"/>
  <c r="AF280" i="4"/>
  <c r="AF527" i="4" s="1"/>
  <c r="AV280" i="4"/>
  <c r="AV527" i="4" s="1"/>
  <c r="BL280" i="4"/>
  <c r="AE280" i="4"/>
  <c r="AE527" i="4" s="1"/>
  <c r="AU280" i="4"/>
  <c r="AU527" i="4" s="1"/>
  <c r="BG260" i="4"/>
  <c r="BG507" i="4" s="1"/>
  <c r="AQ260" i="4"/>
  <c r="AQ507" i="4" s="1"/>
  <c r="AA260" i="4"/>
  <c r="AA507" i="4" s="1"/>
  <c r="BH260" i="4"/>
  <c r="BH507" i="4" s="1"/>
  <c r="AR260" i="4"/>
  <c r="AR507" i="4" s="1"/>
  <c r="AB260" i="4"/>
  <c r="BI260" i="4"/>
  <c r="BI507" i="4" s="1"/>
  <c r="AS260" i="4"/>
  <c r="AS507" i="4" s="1"/>
  <c r="AC260" i="4"/>
  <c r="BJ260" i="4"/>
  <c r="BJ506" i="4" s="1"/>
  <c r="AT260" i="4"/>
  <c r="AT507" i="4" s="1"/>
  <c r="AD260" i="4"/>
  <c r="AD507" i="4" s="1"/>
  <c r="DZ260" i="4"/>
  <c r="EE259" i="4"/>
  <c r="BC260" i="4"/>
  <c r="BC507" i="4" s="1"/>
  <c r="AM260" i="4"/>
  <c r="AM507" i="4" s="1"/>
  <c r="W260" i="4"/>
  <c r="BD260" i="4"/>
  <c r="AN260" i="4"/>
  <c r="AN507" i="4" s="1"/>
  <c r="X260" i="4"/>
  <c r="X507" i="4" s="1"/>
  <c r="EA260" i="4"/>
  <c r="BE260" i="4"/>
  <c r="BE507" i="4" s="1"/>
  <c r="AO260" i="4"/>
  <c r="AO507" i="4" s="1"/>
  <c r="Y260" i="4"/>
  <c r="Y507" i="4" s="1"/>
  <c r="BF260" i="4"/>
  <c r="BF507" i="4" s="1"/>
  <c r="AP260" i="4"/>
  <c r="AP507" i="4" s="1"/>
  <c r="Z260" i="4"/>
  <c r="Z507" i="4" s="1"/>
  <c r="BK276" i="4"/>
  <c r="BK523" i="4" s="1"/>
  <c r="AU276" i="4"/>
  <c r="AU523" i="4" s="1"/>
  <c r="AE276" i="4"/>
  <c r="AE523" i="4" s="1"/>
  <c r="BL276" i="4"/>
  <c r="BL523" i="4" s="1"/>
  <c r="AV276" i="4"/>
  <c r="AV523" i="4" s="1"/>
  <c r="AF276" i="4"/>
  <c r="AF523" i="4" s="1"/>
  <c r="EB276" i="4"/>
  <c r="BM276" i="4"/>
  <c r="BM523" i="4" s="1"/>
  <c r="AW276" i="4"/>
  <c r="AW523" i="4" s="1"/>
  <c r="AG276" i="4"/>
  <c r="BN276" i="4"/>
  <c r="BN523" i="4" s="1"/>
  <c r="AX276" i="4"/>
  <c r="AX523" i="4" s="1"/>
  <c r="AH276" i="4"/>
  <c r="AH523" i="4" s="1"/>
  <c r="DO276" i="4"/>
  <c r="BG276" i="4"/>
  <c r="BG523" i="4" s="1"/>
  <c r="AQ276" i="4"/>
  <c r="AQ523" i="4" s="1"/>
  <c r="AA276" i="4"/>
  <c r="BH276" i="4"/>
  <c r="BH523" i="4" s="1"/>
  <c r="AR276" i="4"/>
  <c r="AR523" i="4" s="1"/>
  <c r="AB276" i="4"/>
  <c r="AB523" i="4" s="1"/>
  <c r="BI276" i="4"/>
  <c r="BI523" i="4" s="1"/>
  <c r="AS276" i="4"/>
  <c r="AS523" i="4" s="1"/>
  <c r="AC276" i="4"/>
  <c r="AC523" i="4" s="1"/>
  <c r="BJ276" i="4"/>
  <c r="BJ523" i="4" s="1"/>
  <c r="AT276" i="4"/>
  <c r="AT523" i="4" s="1"/>
  <c r="AD276" i="4"/>
  <c r="AD523" i="4" s="1"/>
  <c r="DZ276" i="4"/>
  <c r="DV275" i="4"/>
  <c r="DW275" i="4"/>
  <c r="AB262" i="4"/>
  <c r="AB509" i="4" s="1"/>
  <c r="AR262" i="4"/>
  <c r="AR509" i="4" s="1"/>
  <c r="BH262" i="4"/>
  <c r="BH509" i="4" s="1"/>
  <c r="AA262" i="4"/>
  <c r="AA509" i="4" s="1"/>
  <c r="AQ262" i="4"/>
  <c r="AQ509" i="4" s="1"/>
  <c r="BG262" i="4"/>
  <c r="BG509" i="4" s="1"/>
  <c r="DY262" i="4"/>
  <c r="V262" i="4"/>
  <c r="V509" i="4" s="1"/>
  <c r="AL262" i="4"/>
  <c r="AL509" i="4" s="1"/>
  <c r="BB262" i="4"/>
  <c r="BB509" i="4" s="1"/>
  <c r="U262" i="4"/>
  <c r="U509" i="4" s="1"/>
  <c r="AK262" i="4"/>
  <c r="AK509" i="4" s="1"/>
  <c r="BA262" i="4"/>
  <c r="BA509" i="4" s="1"/>
  <c r="EA262" i="4"/>
  <c r="X262" i="4"/>
  <c r="X509" i="4" s="1"/>
  <c r="AN262" i="4"/>
  <c r="AN509" i="4" s="1"/>
  <c r="BD262" i="4"/>
  <c r="BD509" i="4" s="1"/>
  <c r="W262" i="4"/>
  <c r="W509" i="4" s="1"/>
  <c r="AM262" i="4"/>
  <c r="AM509" i="4" s="1"/>
  <c r="BC262" i="4"/>
  <c r="BC509" i="4" s="1"/>
  <c r="DO262" i="4"/>
  <c r="DN262" i="4" s="1"/>
  <c r="AH262" i="4"/>
  <c r="AH509" i="4" s="1"/>
  <c r="AX262" i="4"/>
  <c r="AX509" i="4" s="1"/>
  <c r="BN262" i="4"/>
  <c r="BN509" i="4" s="1"/>
  <c r="AG262" i="4"/>
  <c r="AG509" i="4" s="1"/>
  <c r="AW262" i="4"/>
  <c r="AW509" i="4" s="1"/>
  <c r="DP270" i="4"/>
  <c r="DQ270" i="4" s="1"/>
  <c r="AY268" i="4"/>
  <c r="AY515" i="4" s="1"/>
  <c r="S268" i="4"/>
  <c r="S515" i="4" s="1"/>
  <c r="AJ268" i="4"/>
  <c r="AJ515" i="4" s="1"/>
  <c r="EF268" i="4"/>
  <c r="AK268" i="4"/>
  <c r="AK515" i="4" s="1"/>
  <c r="BB268" i="4"/>
  <c r="BB515" i="4" s="1"/>
  <c r="V268" i="4"/>
  <c r="V515" i="4" s="1"/>
  <c r="BG246" i="4"/>
  <c r="BG493" i="4" s="1"/>
  <c r="AA246" i="4"/>
  <c r="BB246" i="4"/>
  <c r="BB493" i="4" s="1"/>
  <c r="V246" i="4"/>
  <c r="V493" i="4" s="1"/>
  <c r="AS246" i="4"/>
  <c r="AS493" i="4" s="1"/>
  <c r="EA246" i="4"/>
  <c r="AN246" i="4"/>
  <c r="AN493" i="4" s="1"/>
  <c r="DP263" i="4"/>
  <c r="DQ263" i="4" s="1"/>
  <c r="BK246" i="4"/>
  <c r="AE246" i="4"/>
  <c r="AE493" i="4" s="1"/>
  <c r="BF246" i="4"/>
  <c r="Z246" i="4"/>
  <c r="Z493" i="4" s="1"/>
  <c r="BK252" i="4"/>
  <c r="BK499" i="4" s="1"/>
  <c r="AU252" i="4"/>
  <c r="CS252" i="4" s="1"/>
  <c r="CS251" i="4" s="1"/>
  <c r="AE252" i="4"/>
  <c r="AE499" i="4" s="1"/>
  <c r="BJ252" i="4"/>
  <c r="BJ499" i="4" s="1"/>
  <c r="AT252" i="4"/>
  <c r="AT499" i="4" s="1"/>
  <c r="AD252" i="4"/>
  <c r="AD499" i="4" s="1"/>
  <c r="EB252" i="4"/>
  <c r="BM252" i="4"/>
  <c r="BM499" i="4" s="1"/>
  <c r="AW252" i="4"/>
  <c r="AW499" i="4" s="1"/>
  <c r="AG252" i="4"/>
  <c r="AG499" i="4" s="1"/>
  <c r="BL252" i="4"/>
  <c r="DJ252" i="4" s="1"/>
  <c r="DJ251" i="4" s="1"/>
  <c r="AV252" i="4"/>
  <c r="AV499" i="4" s="1"/>
  <c r="AF252" i="4"/>
  <c r="AF499" i="4" s="1"/>
  <c r="DO252" i="4"/>
  <c r="BG252" i="4"/>
  <c r="BG499" i="4" s="1"/>
  <c r="AQ252" i="4"/>
  <c r="AQ499" i="4" s="1"/>
  <c r="AA252" i="4"/>
  <c r="AA499" i="4" s="1"/>
  <c r="BF252" i="4"/>
  <c r="BF499" i="4" s="1"/>
  <c r="AP252" i="4"/>
  <c r="AP499" i="4" s="1"/>
  <c r="Z252" i="4"/>
  <c r="Z499" i="4" s="1"/>
  <c r="BI252" i="4"/>
  <c r="BI499" i="4" s="1"/>
  <c r="AS252" i="4"/>
  <c r="AS499" i="4" s="1"/>
  <c r="AC252" i="4"/>
  <c r="BH252" i="4"/>
  <c r="DF252" i="4" s="1"/>
  <c r="AR252" i="4"/>
  <c r="AR499" i="4" s="1"/>
  <c r="AB252" i="4"/>
  <c r="AB499" i="4" s="1"/>
  <c r="DZ252" i="4"/>
  <c r="P247" i="4"/>
  <c r="DS247" i="4" s="1"/>
  <c r="AH264" i="4"/>
  <c r="AH511" i="4" s="1"/>
  <c r="AX264" i="4"/>
  <c r="AX511" i="4" s="1"/>
  <c r="BN264" i="4"/>
  <c r="BN511" i="4" s="1"/>
  <c r="AG264" i="4"/>
  <c r="AG511" i="4" s="1"/>
  <c r="AW264" i="4"/>
  <c r="AW511" i="4" s="1"/>
  <c r="BM264" i="4"/>
  <c r="BM511" i="4" s="1"/>
  <c r="EB264" i="4"/>
  <c r="AF264" i="4"/>
  <c r="AF511" i="4" s="1"/>
  <c r="AV264" i="4"/>
  <c r="AV511" i="4" s="1"/>
  <c r="BL264" i="4"/>
  <c r="BL511" i="4" s="1"/>
  <c r="AE264" i="4"/>
  <c r="AE511" i="4" s="1"/>
  <c r="AU264" i="4"/>
  <c r="AU511" i="4" s="1"/>
  <c r="BK264" i="4"/>
  <c r="DZ264" i="4"/>
  <c r="AD264" i="4"/>
  <c r="AD511" i="4" s="1"/>
  <c r="AT264" i="4"/>
  <c r="AT511" i="4" s="1"/>
  <c r="BJ264" i="4"/>
  <c r="BJ511" i="4" s="1"/>
  <c r="AC264" i="4"/>
  <c r="AC511" i="4" s="1"/>
  <c r="AS264" i="4"/>
  <c r="AS511" i="4" s="1"/>
  <c r="BI264" i="4"/>
  <c r="BI511" i="4" s="1"/>
  <c r="AB264" i="4"/>
  <c r="AB511" i="4" s="1"/>
  <c r="AR264" i="4"/>
  <c r="AR511" i="4" s="1"/>
  <c r="BH264" i="4"/>
  <c r="BH511" i="4" s="1"/>
  <c r="AA264" i="4"/>
  <c r="AA511" i="4" s="1"/>
  <c r="AQ264" i="4"/>
  <c r="AQ511" i="4" s="1"/>
  <c r="BG264" i="4"/>
  <c r="BG511" i="4" s="1"/>
  <c r="AP256" i="4"/>
  <c r="AP503" i="4" s="1"/>
  <c r="BE256" i="4"/>
  <c r="BE503" i="4" s="1"/>
  <c r="AZ256" i="4"/>
  <c r="AZ503" i="4" s="1"/>
  <c r="BO256" i="4"/>
  <c r="U256" i="4"/>
  <c r="X256" i="4"/>
  <c r="X503" i="4" s="1"/>
  <c r="AM256" i="4"/>
  <c r="AM503" i="4" s="1"/>
  <c r="AB278" i="4"/>
  <c r="AB525" i="4" s="1"/>
  <c r="AR278" i="4"/>
  <c r="AR525" i="4" s="1"/>
  <c r="BH278" i="4"/>
  <c r="BH525" i="4" s="1"/>
  <c r="AA278" i="4"/>
  <c r="AA525" i="4" s="1"/>
  <c r="AQ278" i="4"/>
  <c r="AQ525" i="4" s="1"/>
  <c r="BG278" i="4"/>
  <c r="BG525" i="4" s="1"/>
  <c r="DY278" i="4"/>
  <c r="V278" i="4"/>
  <c r="V525" i="4" s="1"/>
  <c r="AL278" i="4"/>
  <c r="AL525" i="4" s="1"/>
  <c r="BB278" i="4"/>
  <c r="BB525" i="4" s="1"/>
  <c r="U278" i="4"/>
  <c r="U525" i="4" s="1"/>
  <c r="AK278" i="4"/>
  <c r="AK525" i="4" s="1"/>
  <c r="BA278" i="4"/>
  <c r="BA525" i="4" s="1"/>
  <c r="EF278" i="4"/>
  <c r="EB278" i="4"/>
  <c r="AF278" i="4"/>
  <c r="AF525" i="4" s="1"/>
  <c r="AV278" i="4"/>
  <c r="AV525" i="4" s="1"/>
  <c r="BL278" i="4"/>
  <c r="BL525" i="4" s="1"/>
  <c r="AE278" i="4"/>
  <c r="AE525" i="4" s="1"/>
  <c r="AU278" i="4"/>
  <c r="AU525" i="4" s="1"/>
  <c r="BK278" i="4"/>
  <c r="BK525" i="4" s="1"/>
  <c r="EC278" i="4"/>
  <c r="Z278" i="4"/>
  <c r="Z525" i="4" s="1"/>
  <c r="AP278" i="4"/>
  <c r="AP525" i="4" s="1"/>
  <c r="BF278" i="4"/>
  <c r="BF525" i="4" s="1"/>
  <c r="Y278" i="4"/>
  <c r="Y525" i="4" s="1"/>
  <c r="AO278" i="4"/>
  <c r="AO525" i="4" s="1"/>
  <c r="BE278" i="4"/>
  <c r="BE525" i="4" s="1"/>
  <c r="DV267" i="4"/>
  <c r="DW267" i="4"/>
  <c r="BG250" i="4"/>
  <c r="BG497" i="4" s="1"/>
  <c r="AQ250" i="4"/>
  <c r="AQ497" i="4" s="1"/>
  <c r="AA250" i="4"/>
  <c r="AA497" i="4" s="1"/>
  <c r="BN250" i="4"/>
  <c r="BN497" i="4" s="1"/>
  <c r="AX250" i="4"/>
  <c r="AX497" i="4" s="1"/>
  <c r="AH250" i="4"/>
  <c r="AH497" i="4" s="1"/>
  <c r="BM250" i="4"/>
  <c r="BM497" i="4" s="1"/>
  <c r="AW250" i="4"/>
  <c r="AW497" i="4" s="1"/>
  <c r="AG250" i="4"/>
  <c r="AG497" i="4" s="1"/>
  <c r="BD250" i="4"/>
  <c r="BD497" i="4" s="1"/>
  <c r="AN250" i="4"/>
  <c r="AN497" i="4" s="1"/>
  <c r="X250" i="4"/>
  <c r="X497" i="4" s="1"/>
  <c r="DO250" i="4"/>
  <c r="DN250" i="4" s="1"/>
  <c r="BC250" i="4"/>
  <c r="BC497" i="4" s="1"/>
  <c r="AM250" i="4"/>
  <c r="AM497" i="4" s="1"/>
  <c r="W250" i="4"/>
  <c r="W497" i="4" s="1"/>
  <c r="BJ250" i="4"/>
  <c r="BJ497" i="4" s="1"/>
  <c r="AT250" i="4"/>
  <c r="AT497" i="4" s="1"/>
  <c r="AD250" i="4"/>
  <c r="AD497" i="4" s="1"/>
  <c r="EA250" i="4"/>
  <c r="BI250" i="4"/>
  <c r="BI497" i="4" s="1"/>
  <c r="AS250" i="4"/>
  <c r="AS497" i="4" s="1"/>
  <c r="AC250" i="4"/>
  <c r="AC497" i="4" s="1"/>
  <c r="DZ250" i="4"/>
  <c r="AZ250" i="4"/>
  <c r="AZ497" i="4" s="1"/>
  <c r="AJ250" i="4"/>
  <c r="AJ497" i="4" s="1"/>
  <c r="BK258" i="4"/>
  <c r="BK505" i="4" s="1"/>
  <c r="AU258" i="4"/>
  <c r="AU505" i="4" s="1"/>
  <c r="AE258" i="4"/>
  <c r="AE505" i="4" s="1"/>
  <c r="BL258" i="4"/>
  <c r="BL505" i="4" s="1"/>
  <c r="AV258" i="4"/>
  <c r="AV505" i="4" s="1"/>
  <c r="AF258" i="4"/>
  <c r="AF505" i="4" s="1"/>
  <c r="EB258" i="4"/>
  <c r="BA258" i="4"/>
  <c r="BA505" i="4" s="1"/>
  <c r="AK258" i="4"/>
  <c r="AK505" i="4" s="1"/>
  <c r="U258" i="4"/>
  <c r="U505" i="4" s="1"/>
  <c r="BB258" i="4"/>
  <c r="BB505" i="4" s="1"/>
  <c r="AL258" i="4"/>
  <c r="AL505" i="4" s="1"/>
  <c r="V258" i="4"/>
  <c r="V505" i="4" s="1"/>
  <c r="DY258" i="4"/>
  <c r="BG258" i="4"/>
  <c r="BG505" i="4" s="1"/>
  <c r="AQ258" i="4"/>
  <c r="AQ505" i="4" s="1"/>
  <c r="AA258" i="4"/>
  <c r="AA505" i="4" s="1"/>
  <c r="BH258" i="4"/>
  <c r="BH505" i="4" s="1"/>
  <c r="AR258" i="4"/>
  <c r="AR505" i="4" s="1"/>
  <c r="AB258" i="4"/>
  <c r="AB505" i="4" s="1"/>
  <c r="BM258" i="4"/>
  <c r="BM505" i="4" s="1"/>
  <c r="AW258" i="4"/>
  <c r="AW505" i="4" s="1"/>
  <c r="AG258" i="4"/>
  <c r="AG505" i="4" s="1"/>
  <c r="BN258" i="4"/>
  <c r="BN505" i="4" s="1"/>
  <c r="AX258" i="4"/>
  <c r="AX505" i="4" s="1"/>
  <c r="AH258" i="4"/>
  <c r="AH505" i="4" s="1"/>
  <c r="EB266" i="4"/>
  <c r="AP266" i="4"/>
  <c r="AP513" i="4" s="1"/>
  <c r="BF266" i="4"/>
  <c r="BF513" i="4" s="1"/>
  <c r="Y266" i="4"/>
  <c r="Y513" i="4" s="1"/>
  <c r="AO266" i="4"/>
  <c r="AO513" i="4" s="1"/>
  <c r="BE266" i="4"/>
  <c r="BE513" i="4" s="1"/>
  <c r="T266" i="4"/>
  <c r="T513" i="4" s="1"/>
  <c r="AR266" i="4"/>
  <c r="AR513" i="4" s="1"/>
  <c r="BH266" i="4"/>
  <c r="BH513" i="4" s="1"/>
  <c r="AA266" i="4"/>
  <c r="AA513" i="4" s="1"/>
  <c r="AQ266" i="4"/>
  <c r="AQ513" i="4" s="1"/>
  <c r="BG266" i="4"/>
  <c r="BG513" i="4" s="1"/>
  <c r="AH266" i="4"/>
  <c r="AH513" i="4" s="1"/>
  <c r="DO266" i="4"/>
  <c r="DN266" i="4" s="1"/>
  <c r="X266" i="4"/>
  <c r="X513" i="4" s="1"/>
  <c r="AT266" i="4"/>
  <c r="AT513" i="4" s="1"/>
  <c r="BJ266" i="4"/>
  <c r="BJ513" i="4" s="1"/>
  <c r="AC266" i="4"/>
  <c r="AC513" i="4" s="1"/>
  <c r="AS266" i="4"/>
  <c r="AS513" i="4" s="1"/>
  <c r="BI266" i="4"/>
  <c r="BI513" i="4" s="1"/>
  <c r="AB266" i="4"/>
  <c r="AB513" i="4" s="1"/>
  <c r="AV266" i="4"/>
  <c r="AV513" i="4" s="1"/>
  <c r="BL266" i="4"/>
  <c r="BL513" i="4" s="1"/>
  <c r="AE266" i="4"/>
  <c r="AE513" i="4" s="1"/>
  <c r="AU266" i="4"/>
  <c r="AU513" i="4" s="1"/>
  <c r="BK266" i="4"/>
  <c r="BK513" i="4" s="1"/>
  <c r="AD266" i="4"/>
  <c r="AD513" i="4" s="1"/>
  <c r="DO268" i="4"/>
  <c r="DR252" i="4" l="1"/>
  <c r="DN252" i="4"/>
  <c r="DR268" i="4"/>
  <c r="DN268" i="4"/>
  <c r="DR276" i="4"/>
  <c r="DN276" i="4"/>
  <c r="DR246" i="4"/>
  <c r="DN246" i="4"/>
  <c r="DR260" i="4"/>
  <c r="DN260" i="4"/>
  <c r="DR248" i="4"/>
  <c r="DN248" i="4"/>
  <c r="DR270" i="4"/>
  <c r="DN270" i="4"/>
  <c r="CZ270" i="4"/>
  <c r="CB270" i="4"/>
  <c r="AQ498" i="4"/>
  <c r="AM498" i="4"/>
  <c r="BK498" i="4"/>
  <c r="BH498" i="4"/>
  <c r="AJ498" i="4"/>
  <c r="BL493" i="4"/>
  <c r="BL492" i="4"/>
  <c r="BM493" i="4"/>
  <c r="BM492" i="4"/>
  <c r="AD493" i="4"/>
  <c r="AD492" i="4"/>
  <c r="BM506" i="4"/>
  <c r="BE506" i="4"/>
  <c r="BB514" i="4"/>
  <c r="AN514" i="4"/>
  <c r="AX514" i="4"/>
  <c r="S510" i="4"/>
  <c r="AJ526" i="4"/>
  <c r="AQ522" i="4"/>
  <c r="BM522" i="4"/>
  <c r="BB518" i="4"/>
  <c r="AV518" i="4"/>
  <c r="BJ526" i="4"/>
  <c r="AA506" i="4"/>
  <c r="AG514" i="4"/>
  <c r="AP510" i="4"/>
  <c r="BH526" i="4"/>
  <c r="S526" i="4"/>
  <c r="BN522" i="4"/>
  <c r="W510" i="4"/>
  <c r="AF493" i="4"/>
  <c r="AF492" i="4"/>
  <c r="AW493" i="4"/>
  <c r="AW492" i="4"/>
  <c r="T493" i="4"/>
  <c r="T492" i="4"/>
  <c r="AV493" i="4"/>
  <c r="AV492" i="4"/>
  <c r="AC506" i="4"/>
  <c r="U506" i="4"/>
  <c r="V514" i="4"/>
  <c r="X514" i="4"/>
  <c r="AR510" i="4"/>
  <c r="U498" i="4"/>
  <c r="BI522" i="4"/>
  <c r="BG522" i="4"/>
  <c r="AW518" i="4"/>
  <c r="BL518" i="4"/>
  <c r="AU510" i="4"/>
  <c r="BM526" i="4"/>
  <c r="BD506" i="4"/>
  <c r="AW514" i="4"/>
  <c r="AJ510" i="4"/>
  <c r="BO502" i="4"/>
  <c r="AS526" i="4"/>
  <c r="AX522" i="4"/>
  <c r="Y522" i="4"/>
  <c r="AF510" i="4"/>
  <c r="BO498" i="4"/>
  <c r="V526" i="4"/>
  <c r="CC266" i="4"/>
  <c r="DC266" i="4"/>
  <c r="CJ258" i="4"/>
  <c r="BS258" i="4"/>
  <c r="CD258" i="4"/>
  <c r="CO250" i="4"/>
  <c r="DI264" i="4"/>
  <c r="DI263" i="4" s="1"/>
  <c r="DI262" i="4" s="1"/>
  <c r="CA252" i="4"/>
  <c r="CA251" i="4" s="1"/>
  <c r="DF262" i="4"/>
  <c r="CE276" i="4"/>
  <c r="CE275" i="4" s="1"/>
  <c r="BU260" i="4"/>
  <c r="BU259" i="4" s="1"/>
  <c r="CA260" i="4"/>
  <c r="CO280" i="4"/>
  <c r="CO279" i="4" s="1"/>
  <c r="DF280" i="4"/>
  <c r="CU268" i="4"/>
  <c r="DI268" i="4"/>
  <c r="DI267" i="4" s="1"/>
  <c r="BZ268" i="4"/>
  <c r="BZ267" i="4" s="1"/>
  <c r="BZ266" i="4" s="1"/>
  <c r="CO268" i="4"/>
  <c r="CO267" i="4" s="1"/>
  <c r="BT266" i="4"/>
  <c r="DK266" i="4"/>
  <c r="CE266" i="4"/>
  <c r="CV266" i="4"/>
  <c r="CA258" i="4"/>
  <c r="DB258" i="4"/>
  <c r="BS250" i="4"/>
  <c r="CS250" i="4"/>
  <c r="DM250" i="4"/>
  <c r="CU278" i="4"/>
  <c r="DL278" i="4"/>
  <c r="CQ278" i="4"/>
  <c r="DH278" i="4"/>
  <c r="DM278" i="4"/>
  <c r="CG264" i="4"/>
  <c r="CG263" i="4" s="1"/>
  <c r="CG262" i="4" s="1"/>
  <c r="CC262" i="4"/>
  <c r="BW276" i="4"/>
  <c r="DB276" i="4"/>
  <c r="DB275" i="4" s="1"/>
  <c r="DB274" i="4" s="1"/>
  <c r="CK276" i="4"/>
  <c r="CK275" i="4" s="1"/>
  <c r="CK274" i="4" s="1"/>
  <c r="DK260" i="4"/>
  <c r="CJ260" i="4"/>
  <c r="CJ259" i="4" s="1"/>
  <c r="BX268" i="4"/>
  <c r="BX267" i="4" s="1"/>
  <c r="BX266" i="4" s="1"/>
  <c r="CT254" i="4"/>
  <c r="DC254" i="4"/>
  <c r="CW254" i="4"/>
  <c r="BS274" i="4"/>
  <c r="DK274" i="4"/>
  <c r="CV274" i="4"/>
  <c r="CO274" i="4"/>
  <c r="CV248" i="4"/>
  <c r="DK254" i="4"/>
  <c r="BW274" i="4"/>
  <c r="CY248" i="4"/>
  <c r="CH248" i="4"/>
  <c r="DG274" i="4"/>
  <c r="CQ270" i="4"/>
  <c r="CE270" i="4"/>
  <c r="DJ270" i="4"/>
  <c r="DK272" i="4"/>
  <c r="DK271" i="4" s="1"/>
  <c r="DK270" i="4" s="1"/>
  <c r="BV270" i="4"/>
  <c r="DM270" i="4"/>
  <c r="CM270" i="4"/>
  <c r="CP266" i="4"/>
  <c r="BZ258" i="4"/>
  <c r="CH250" i="4"/>
  <c r="BV250" i="4"/>
  <c r="BT278" i="4"/>
  <c r="BS256" i="4"/>
  <c r="BS255" i="4" s="1"/>
  <c r="BS254" i="4" s="1"/>
  <c r="CB266" i="4"/>
  <c r="BV266" i="4"/>
  <c r="DF266" i="4"/>
  <c r="CE258" i="4"/>
  <c r="DK258" i="4"/>
  <c r="BY258" i="4"/>
  <c r="CZ258" i="4"/>
  <c r="CI258" i="4"/>
  <c r="DG250" i="4"/>
  <c r="CB250" i="4"/>
  <c r="CK250" i="4"/>
  <c r="DF278" i="4"/>
  <c r="DM256" i="4"/>
  <c r="BU262" i="4"/>
  <c r="CI262" i="4"/>
  <c r="DE262" i="4"/>
  <c r="CP262" i="4"/>
  <c r="BY276" i="4"/>
  <c r="BY275" i="4" s="1"/>
  <c r="DB260" i="4"/>
  <c r="DH260" i="4"/>
  <c r="BZ260" i="4"/>
  <c r="BZ259" i="4" s="1"/>
  <c r="DJ280" i="4"/>
  <c r="DJ279" i="4" s="1"/>
  <c r="DJ278" i="4" s="1"/>
  <c r="CE280" i="4"/>
  <c r="CE279" i="4" s="1"/>
  <c r="CE278" i="4" s="1"/>
  <c r="DL268" i="4"/>
  <c r="DL267" i="4" s="1"/>
  <c r="DL266" i="4" s="1"/>
  <c r="CL266" i="4"/>
  <c r="CZ266" i="4"/>
  <c r="CU266" i="4"/>
  <c r="DC258" i="4"/>
  <c r="DH258" i="4"/>
  <c r="DF250" i="4"/>
  <c r="DI250" i="4"/>
  <c r="CN250" i="4"/>
  <c r="DK278" i="4"/>
  <c r="CK278" i="4"/>
  <c r="CH278" i="4"/>
  <c r="CZ264" i="4"/>
  <c r="CZ263" i="4" s="1"/>
  <c r="DA264" i="4"/>
  <c r="DA263" i="4" s="1"/>
  <c r="DA262" i="4" s="1"/>
  <c r="CL264" i="4"/>
  <c r="CL263" i="4" s="1"/>
  <c r="CL262" i="4" s="1"/>
  <c r="CM264" i="4"/>
  <c r="CM263" i="4" s="1"/>
  <c r="CM262" i="4" s="1"/>
  <c r="CN262" i="4"/>
  <c r="CS262" i="4"/>
  <c r="CD262" i="4"/>
  <c r="CR262" i="4"/>
  <c r="CH262" i="4"/>
  <c r="CX276" i="4"/>
  <c r="CX275" i="4" s="1"/>
  <c r="CX274" i="4" s="1"/>
  <c r="BU276" i="4"/>
  <c r="BU275" i="4" s="1"/>
  <c r="BU274" i="4" s="1"/>
  <c r="BU280" i="4"/>
  <c r="CN280" i="4"/>
  <c r="CN279" i="4" s="1"/>
  <c r="CN278" i="4" s="1"/>
  <c r="CD254" i="4"/>
  <c r="CM254" i="4"/>
  <c r="DD254" i="4"/>
  <c r="DM254" i="4"/>
  <c r="DA274" i="4"/>
  <c r="DL274" i="4"/>
  <c r="CF274" i="4"/>
  <c r="DE274" i="4"/>
  <c r="BY274" i="4"/>
  <c r="DL248" i="4"/>
  <c r="BT248" i="4"/>
  <c r="BV248" i="4"/>
  <c r="CK254" i="4"/>
  <c r="CW274" i="4"/>
  <c r="BU254" i="4"/>
  <c r="BR274" i="4"/>
  <c r="CU270" i="4"/>
  <c r="CT270" i="4"/>
  <c r="DI270" i="4"/>
  <c r="DJ274" i="4"/>
  <c r="CU272" i="4"/>
  <c r="CN270" i="4"/>
  <c r="DB270" i="4"/>
  <c r="DD270" i="4"/>
  <c r="DV272" i="4"/>
  <c r="CE274" i="4"/>
  <c r="BU279" i="4"/>
  <c r="BU278" i="4" s="1"/>
  <c r="CO270" i="4"/>
  <c r="DP250" i="4"/>
  <c r="DQ250" i="4" s="1"/>
  <c r="DR250" i="4"/>
  <c r="DP279" i="4"/>
  <c r="DQ279" i="4" s="1"/>
  <c r="DR280" i="4"/>
  <c r="DP278" i="4"/>
  <c r="DQ278" i="4" s="1"/>
  <c r="DR278" i="4"/>
  <c r="DP266" i="4"/>
  <c r="DQ266" i="4" s="1"/>
  <c r="DR266" i="4"/>
  <c r="DP262" i="4"/>
  <c r="DQ262" i="4" s="1"/>
  <c r="DR262" i="4"/>
  <c r="DP274" i="4"/>
  <c r="DQ274" i="4" s="1"/>
  <c r="DR274" i="4"/>
  <c r="DP254" i="4"/>
  <c r="DQ254" i="4" s="1"/>
  <c r="DR254" i="4"/>
  <c r="CM234" i="4"/>
  <c r="DS261" i="4"/>
  <c r="DT261" i="4"/>
  <c r="CW236" i="4"/>
  <c r="CW235" i="4" s="1"/>
  <c r="CW234" i="4" s="1"/>
  <c r="BW236" i="4"/>
  <c r="BW235" i="4" s="1"/>
  <c r="BW234" i="4" s="1"/>
  <c r="DT256" i="4"/>
  <c r="DS265" i="4"/>
  <c r="DS277" i="4"/>
  <c r="DS249" i="4"/>
  <c r="DT273" i="4"/>
  <c r="DT247" i="4"/>
  <c r="DT277" i="4"/>
  <c r="DT249" i="4"/>
  <c r="DS269" i="4"/>
  <c r="DT269" i="4"/>
  <c r="DT253" i="4"/>
  <c r="DS253" i="4"/>
  <c r="CK236" i="4"/>
  <c r="CK235" i="4" s="1"/>
  <c r="CK234" i="4" s="1"/>
  <c r="BS289" i="4"/>
  <c r="BS236" i="4"/>
  <c r="DT257" i="4"/>
  <c r="DS281" i="4"/>
  <c r="DS256" i="4"/>
  <c r="DS257" i="4"/>
  <c r="DT265" i="4"/>
  <c r="DQ291" i="4"/>
  <c r="CD289" i="4"/>
  <c r="CO289" i="4"/>
  <c r="DJ289" i="4"/>
  <c r="CZ289" i="4"/>
  <c r="DK289" i="4"/>
  <c r="CU289" i="4"/>
  <c r="DF289" i="4"/>
  <c r="CB289" i="4"/>
  <c r="CL289" i="4"/>
  <c r="BR289" i="4"/>
  <c r="CA289" i="4"/>
  <c r="CT289" i="4"/>
  <c r="BU270" i="4"/>
  <c r="DP245" i="4"/>
  <c r="DQ245" i="4" s="1"/>
  <c r="BL256" i="4"/>
  <c r="BL503" i="4" s="1"/>
  <c r="AB256" i="4"/>
  <c r="AB503" i="4" s="1"/>
  <c r="BD256" i="4"/>
  <c r="BA256" i="4"/>
  <c r="BA503" i="4" s="1"/>
  <c r="AL256" i="4"/>
  <c r="AL503" i="4" s="1"/>
  <c r="AI256" i="4"/>
  <c r="AI503" i="4" s="1"/>
  <c r="T256" i="4"/>
  <c r="T503" i="4" s="1"/>
  <c r="Y256" i="4"/>
  <c r="Y503" i="4" s="1"/>
  <c r="EC256" i="4"/>
  <c r="BI256" i="4"/>
  <c r="BI503" i="4" s="1"/>
  <c r="AQ256" i="4"/>
  <c r="AQ503" i="4" s="1"/>
  <c r="AG256" i="4"/>
  <c r="DW272" i="4"/>
  <c r="DO256" i="4"/>
  <c r="BQ254" i="4"/>
  <c r="AU256" i="4"/>
  <c r="AF256" i="4"/>
  <c r="AC256" i="4"/>
  <c r="AC503" i="4" s="1"/>
  <c r="DY256" i="4"/>
  <c r="BH256" i="4"/>
  <c r="BH503" i="4" s="1"/>
  <c r="BM256" i="4"/>
  <c r="BM503" i="4" s="1"/>
  <c r="AX256" i="4"/>
  <c r="AX503" i="4" s="1"/>
  <c r="EE255" i="4"/>
  <c r="DV270" i="4"/>
  <c r="DW270" i="4"/>
  <c r="W256" i="4"/>
  <c r="AN256" i="4"/>
  <c r="AN503" i="4" s="1"/>
  <c r="EA256" i="4"/>
  <c r="AK256" i="4"/>
  <c r="AK503" i="4" s="1"/>
  <c r="BB256" i="4"/>
  <c r="BB503" i="4" s="1"/>
  <c r="V256" i="4"/>
  <c r="V503" i="4" s="1"/>
  <c r="AY256" i="4"/>
  <c r="S256" i="4"/>
  <c r="AJ256" i="4"/>
  <c r="AJ503" i="4" s="1"/>
  <c r="EF256" i="4"/>
  <c r="AO256" i="4"/>
  <c r="BF256" i="4"/>
  <c r="Z256" i="4"/>
  <c r="Z503" i="4" s="1"/>
  <c r="BK256" i="4"/>
  <c r="AE256" i="4"/>
  <c r="AE503" i="4" s="1"/>
  <c r="AV256" i="4"/>
  <c r="AV503" i="4" s="1"/>
  <c r="EB256" i="4"/>
  <c r="AS256" i="4"/>
  <c r="AS503" i="4" s="1"/>
  <c r="BJ256" i="4"/>
  <c r="BJ503" i="4" s="1"/>
  <c r="AD256" i="4"/>
  <c r="AD503" i="4" s="1"/>
  <c r="BG256" i="4"/>
  <c r="BG503" i="4" s="1"/>
  <c r="AA256" i="4"/>
  <c r="AA503" i="4" s="1"/>
  <c r="AR256" i="4"/>
  <c r="AW256" i="4"/>
  <c r="AW503" i="4" s="1"/>
  <c r="BN256" i="4"/>
  <c r="BN503" i="4" s="1"/>
  <c r="AH256" i="4"/>
  <c r="AH503" i="4" s="1"/>
  <c r="DZ256" i="4"/>
  <c r="CP270" i="4"/>
  <c r="DV248" i="4"/>
  <c r="DJ250" i="4"/>
  <c r="BU258" i="4"/>
  <c r="BQ262" i="4"/>
  <c r="DV254" i="4"/>
  <c r="DW248" i="4"/>
  <c r="DV274" i="4"/>
  <c r="DW254" i="4"/>
  <c r="DW274" i="4"/>
  <c r="DV268" i="4"/>
  <c r="DW250" i="4"/>
  <c r="EE268" i="4"/>
  <c r="EB269" i="4"/>
  <c r="EC269" i="4"/>
  <c r="W269" i="4"/>
  <c r="W516" i="4" s="1"/>
  <c r="AE269" i="4"/>
  <c r="AE516" i="4" s="1"/>
  <c r="AM269" i="4"/>
  <c r="AM516" i="4" s="1"/>
  <c r="AU269" i="4"/>
  <c r="AU516" i="4" s="1"/>
  <c r="BC269" i="4"/>
  <c r="BC516" i="4" s="1"/>
  <c r="BK269" i="4"/>
  <c r="BK516" i="4" s="1"/>
  <c r="V269" i="4"/>
  <c r="V516" i="4" s="1"/>
  <c r="AD269" i="4"/>
  <c r="AD516" i="4" s="1"/>
  <c r="AL269" i="4"/>
  <c r="AL516" i="4" s="1"/>
  <c r="AT269" i="4"/>
  <c r="AT516" i="4" s="1"/>
  <c r="BB269" i="4"/>
  <c r="BB516" i="4" s="1"/>
  <c r="BJ269" i="4"/>
  <c r="BJ516" i="4" s="1"/>
  <c r="EF269" i="4"/>
  <c r="Y269" i="4"/>
  <c r="Y516" i="4" s="1"/>
  <c r="AG269" i="4"/>
  <c r="AG516" i="4" s="1"/>
  <c r="AO269" i="4"/>
  <c r="AO516" i="4" s="1"/>
  <c r="AW269" i="4"/>
  <c r="AW516" i="4" s="1"/>
  <c r="BE269" i="4"/>
  <c r="BE516" i="4" s="1"/>
  <c r="BM269" i="4"/>
  <c r="BM516" i="4" s="1"/>
  <c r="X269" i="4"/>
  <c r="X516" i="4" s="1"/>
  <c r="AF269" i="4"/>
  <c r="AF516" i="4" s="1"/>
  <c r="AN269" i="4"/>
  <c r="AN516" i="4" s="1"/>
  <c r="AV269" i="4"/>
  <c r="AV516" i="4" s="1"/>
  <c r="BD269" i="4"/>
  <c r="BD516" i="4" s="1"/>
  <c r="BL269" i="4"/>
  <c r="BL516" i="4" s="1"/>
  <c r="DO269" i="4"/>
  <c r="DN269" i="4" s="1"/>
  <c r="DY269" i="4"/>
  <c r="S269" i="4"/>
  <c r="S516" i="4" s="1"/>
  <c r="AA269" i="4"/>
  <c r="AA516" i="4" s="1"/>
  <c r="AI269" i="4"/>
  <c r="AI516" i="4" s="1"/>
  <c r="AQ269" i="4"/>
  <c r="AQ516" i="4" s="1"/>
  <c r="AY269" i="4"/>
  <c r="AY516" i="4" s="1"/>
  <c r="BG269" i="4"/>
  <c r="BG516" i="4" s="1"/>
  <c r="BO269" i="4"/>
  <c r="BO516" i="4" s="1"/>
  <c r="Z269" i="4"/>
  <c r="Z516" i="4" s="1"/>
  <c r="AH269" i="4"/>
  <c r="AH516" i="4" s="1"/>
  <c r="AP269" i="4"/>
  <c r="AP516" i="4" s="1"/>
  <c r="AX269" i="4"/>
  <c r="AX516" i="4" s="1"/>
  <c r="BF269" i="4"/>
  <c r="BF516" i="4" s="1"/>
  <c r="BN269" i="4"/>
  <c r="BN516" i="4" s="1"/>
  <c r="DZ269" i="4"/>
  <c r="EA269" i="4"/>
  <c r="U269" i="4"/>
  <c r="U516" i="4" s="1"/>
  <c r="AC269" i="4"/>
  <c r="AC516" i="4" s="1"/>
  <c r="AK269" i="4"/>
  <c r="AK516" i="4" s="1"/>
  <c r="AS269" i="4"/>
  <c r="AS516" i="4" s="1"/>
  <c r="BA269" i="4"/>
  <c r="BA516" i="4" s="1"/>
  <c r="BI269" i="4"/>
  <c r="BI516" i="4" s="1"/>
  <c r="T269" i="4"/>
  <c r="T516" i="4" s="1"/>
  <c r="AB269" i="4"/>
  <c r="AB516" i="4" s="1"/>
  <c r="AJ269" i="4"/>
  <c r="AJ516" i="4" s="1"/>
  <c r="AR269" i="4"/>
  <c r="AR516" i="4" s="1"/>
  <c r="AZ269" i="4"/>
  <c r="AZ516" i="4" s="1"/>
  <c r="BH269" i="4"/>
  <c r="BH516" i="4" s="1"/>
  <c r="EE269" i="4"/>
  <c r="EB253" i="4"/>
  <c r="EC253" i="4"/>
  <c r="W253" i="4"/>
  <c r="W500" i="4" s="1"/>
  <c r="AE253" i="4"/>
  <c r="AE500" i="4" s="1"/>
  <c r="AM253" i="4"/>
  <c r="AM500" i="4" s="1"/>
  <c r="AU253" i="4"/>
  <c r="BC253" i="4"/>
  <c r="BC500" i="4" s="1"/>
  <c r="BK253" i="4"/>
  <c r="BK500" i="4" s="1"/>
  <c r="V253" i="4"/>
  <c r="V500" i="4" s="1"/>
  <c r="AD253" i="4"/>
  <c r="AD500" i="4" s="1"/>
  <c r="AL253" i="4"/>
  <c r="AL500" i="4" s="1"/>
  <c r="AT253" i="4"/>
  <c r="AT500" i="4" s="1"/>
  <c r="BB253" i="4"/>
  <c r="BB500" i="4" s="1"/>
  <c r="BJ253" i="4"/>
  <c r="BJ500" i="4" s="1"/>
  <c r="EE252" i="4"/>
  <c r="DZ253" i="4"/>
  <c r="EA253" i="4"/>
  <c r="U253" i="4"/>
  <c r="U500" i="4" s="1"/>
  <c r="AC253" i="4"/>
  <c r="AC500" i="4" s="1"/>
  <c r="AK253" i="4"/>
  <c r="AS253" i="4"/>
  <c r="AS500" i="4" s="1"/>
  <c r="BA253" i="4"/>
  <c r="BA500" i="4" s="1"/>
  <c r="BI253" i="4"/>
  <c r="BI500" i="4" s="1"/>
  <c r="T253" i="4"/>
  <c r="T500" i="4" s="1"/>
  <c r="AB253" i="4"/>
  <c r="AB500" i="4" s="1"/>
  <c r="AJ253" i="4"/>
  <c r="AJ500" i="4" s="1"/>
  <c r="AR253" i="4"/>
  <c r="AR500" i="4" s="1"/>
  <c r="AZ253" i="4"/>
  <c r="AZ500" i="4" s="1"/>
  <c r="BH253" i="4"/>
  <c r="DO253" i="4"/>
  <c r="DN253" i="4" s="1"/>
  <c r="DY253" i="4"/>
  <c r="S253" i="4"/>
  <c r="S500" i="4" s="1"/>
  <c r="AA253" i="4"/>
  <c r="AA500" i="4" s="1"/>
  <c r="AI253" i="4"/>
  <c r="AI500" i="4" s="1"/>
  <c r="AQ253" i="4"/>
  <c r="AQ500" i="4" s="1"/>
  <c r="AY253" i="4"/>
  <c r="AY500" i="4" s="1"/>
  <c r="BG253" i="4"/>
  <c r="BG500" i="4" s="1"/>
  <c r="BO253" i="4"/>
  <c r="BO500" i="4" s="1"/>
  <c r="Z253" i="4"/>
  <c r="Z500" i="4" s="1"/>
  <c r="AH253" i="4"/>
  <c r="AH500" i="4" s="1"/>
  <c r="AP253" i="4"/>
  <c r="AP500" i="4" s="1"/>
  <c r="AX253" i="4"/>
  <c r="AX500" i="4" s="1"/>
  <c r="BF253" i="4"/>
  <c r="BF500" i="4" s="1"/>
  <c r="BN253" i="4"/>
  <c r="BN500" i="4" s="1"/>
  <c r="EF253" i="4"/>
  <c r="Y253" i="4"/>
  <c r="Y500" i="4" s="1"/>
  <c r="AG253" i="4"/>
  <c r="AG500" i="4" s="1"/>
  <c r="AO253" i="4"/>
  <c r="AO500" i="4" s="1"/>
  <c r="AW253" i="4"/>
  <c r="AW500" i="4" s="1"/>
  <c r="BE253" i="4"/>
  <c r="BE500" i="4" s="1"/>
  <c r="BM253" i="4"/>
  <c r="BM500" i="4" s="1"/>
  <c r="X253" i="4"/>
  <c r="X500" i="4" s="1"/>
  <c r="AF253" i="4"/>
  <c r="AF500" i="4" s="1"/>
  <c r="AN253" i="4"/>
  <c r="AV253" i="4"/>
  <c r="AV500" i="4" s="1"/>
  <c r="BD253" i="4"/>
  <c r="BD500" i="4" s="1"/>
  <c r="BL253" i="4"/>
  <c r="EE272" i="4"/>
  <c r="BL273" i="4"/>
  <c r="BL520" i="4" s="1"/>
  <c r="AV273" i="4"/>
  <c r="AV520" i="4" s="1"/>
  <c r="AF273" i="4"/>
  <c r="AF520" i="4" s="1"/>
  <c r="BM273" i="4"/>
  <c r="BM520" i="4" s="1"/>
  <c r="AW273" i="4"/>
  <c r="AW520" i="4" s="1"/>
  <c r="AG273" i="4"/>
  <c r="AG520" i="4" s="1"/>
  <c r="EF273" i="4"/>
  <c r="BB273" i="4"/>
  <c r="BB520" i="4" s="1"/>
  <c r="AL273" i="4"/>
  <c r="AL520" i="4" s="1"/>
  <c r="V273" i="4"/>
  <c r="V520" i="4" s="1"/>
  <c r="BC273" i="4"/>
  <c r="BC520" i="4" s="1"/>
  <c r="AM273" i="4"/>
  <c r="AM520" i="4" s="1"/>
  <c r="W273" i="4"/>
  <c r="EB273" i="4"/>
  <c r="BH273" i="4"/>
  <c r="BH520" i="4" s="1"/>
  <c r="AR273" i="4"/>
  <c r="AB273" i="4"/>
  <c r="AB520" i="4" s="1"/>
  <c r="BI273" i="4"/>
  <c r="BI520" i="4" s="1"/>
  <c r="AS273" i="4"/>
  <c r="AS520" i="4" s="1"/>
  <c r="AC273" i="4"/>
  <c r="AC520" i="4" s="1"/>
  <c r="EA273" i="4"/>
  <c r="BN273" i="4"/>
  <c r="BN520" i="4" s="1"/>
  <c r="AX273" i="4"/>
  <c r="AX520" i="4" s="1"/>
  <c r="AH273" i="4"/>
  <c r="AH520" i="4" s="1"/>
  <c r="BO273" i="4"/>
  <c r="BO520" i="4" s="1"/>
  <c r="AY273" i="4"/>
  <c r="AY520" i="4" s="1"/>
  <c r="AI273" i="4"/>
  <c r="AI520" i="4" s="1"/>
  <c r="S273" i="4"/>
  <c r="S520" i="4" s="1"/>
  <c r="DO273" i="4"/>
  <c r="BD273" i="4"/>
  <c r="BD520" i="4" s="1"/>
  <c r="AN273" i="4"/>
  <c r="AN520" i="4" s="1"/>
  <c r="X273" i="4"/>
  <c r="X520" i="4" s="1"/>
  <c r="BE273" i="4"/>
  <c r="BE520" i="4" s="1"/>
  <c r="AO273" i="4"/>
  <c r="AO520" i="4" s="1"/>
  <c r="Y273" i="4"/>
  <c r="Y520" i="4" s="1"/>
  <c r="BJ273" i="4"/>
  <c r="BJ520" i="4" s="1"/>
  <c r="AT273" i="4"/>
  <c r="AT520" i="4" s="1"/>
  <c r="AD273" i="4"/>
  <c r="BK273" i="4"/>
  <c r="BK520" i="4" s="1"/>
  <c r="AU273" i="4"/>
  <c r="AU520" i="4" s="1"/>
  <c r="AE273" i="4"/>
  <c r="AE520" i="4" s="1"/>
  <c r="EC273" i="4"/>
  <c r="EE273" i="4"/>
  <c r="AZ273" i="4"/>
  <c r="AZ520" i="4" s="1"/>
  <c r="AJ273" i="4"/>
  <c r="AJ520" i="4" s="1"/>
  <c r="T273" i="4"/>
  <c r="T520" i="4" s="1"/>
  <c r="BA273" i="4"/>
  <c r="BA520" i="4" s="1"/>
  <c r="AK273" i="4"/>
  <c r="AK520" i="4" s="1"/>
  <c r="U273" i="4"/>
  <c r="U520" i="4" s="1"/>
  <c r="DZ273" i="4"/>
  <c r="BF273" i="4"/>
  <c r="AP273" i="4"/>
  <c r="AP520" i="4" s="1"/>
  <c r="Z273" i="4"/>
  <c r="Z520" i="4" s="1"/>
  <c r="BG273" i="4"/>
  <c r="BG520" i="4" s="1"/>
  <c r="AQ273" i="4"/>
  <c r="AA273" i="4"/>
  <c r="AA520" i="4" s="1"/>
  <c r="DY273" i="4"/>
  <c r="BB257" i="4"/>
  <c r="BB504" i="4" s="1"/>
  <c r="AL257" i="4"/>
  <c r="AL504" i="4" s="1"/>
  <c r="V257" i="4"/>
  <c r="V504" i="4" s="1"/>
  <c r="BC257" i="4"/>
  <c r="BC504" i="4" s="1"/>
  <c r="AM257" i="4"/>
  <c r="AM504" i="4" s="1"/>
  <c r="W257" i="4"/>
  <c r="W504" i="4" s="1"/>
  <c r="EB257" i="4"/>
  <c r="BH257" i="4"/>
  <c r="BH504" i="4" s="1"/>
  <c r="AR257" i="4"/>
  <c r="AR504" i="4" s="1"/>
  <c r="AB257" i="4"/>
  <c r="AB504" i="4" s="1"/>
  <c r="BI257" i="4"/>
  <c r="BI504" i="4" s="1"/>
  <c r="AS257" i="4"/>
  <c r="AS504" i="4" s="1"/>
  <c r="AC257" i="4"/>
  <c r="AC504" i="4" s="1"/>
  <c r="EA257" i="4"/>
  <c r="BN257" i="4"/>
  <c r="BN504" i="4" s="1"/>
  <c r="AX257" i="4"/>
  <c r="AX504" i="4" s="1"/>
  <c r="AH257" i="4"/>
  <c r="AH504" i="4" s="1"/>
  <c r="BO257" i="4"/>
  <c r="BO504" i="4" s="1"/>
  <c r="AY257" i="4"/>
  <c r="AY504" i="4" s="1"/>
  <c r="AI257" i="4"/>
  <c r="AI504" i="4" s="1"/>
  <c r="S257" i="4"/>
  <c r="S504" i="4" s="1"/>
  <c r="DO257" i="4"/>
  <c r="DN257" i="4" s="1"/>
  <c r="BD257" i="4"/>
  <c r="BD504" i="4" s="1"/>
  <c r="AN257" i="4"/>
  <c r="AN504" i="4" s="1"/>
  <c r="X257" i="4"/>
  <c r="X504" i="4" s="1"/>
  <c r="BE257" i="4"/>
  <c r="BE504" i="4" s="1"/>
  <c r="AO257" i="4"/>
  <c r="AO504" i="4" s="1"/>
  <c r="Y257" i="4"/>
  <c r="Y504" i="4" s="1"/>
  <c r="BJ257" i="4"/>
  <c r="BJ504" i="4" s="1"/>
  <c r="AT257" i="4"/>
  <c r="AT504" i="4" s="1"/>
  <c r="AD257" i="4"/>
  <c r="AD504" i="4" s="1"/>
  <c r="BK257" i="4"/>
  <c r="BK504" i="4" s="1"/>
  <c r="AU257" i="4"/>
  <c r="AU504" i="4" s="1"/>
  <c r="AE257" i="4"/>
  <c r="AE504" i="4" s="1"/>
  <c r="EC257" i="4"/>
  <c r="EE256" i="4"/>
  <c r="AZ257" i="4"/>
  <c r="AZ504" i="4" s="1"/>
  <c r="AJ257" i="4"/>
  <c r="AJ504" i="4" s="1"/>
  <c r="T257" i="4"/>
  <c r="T504" i="4" s="1"/>
  <c r="BA257" i="4"/>
  <c r="BA504" i="4" s="1"/>
  <c r="AK257" i="4"/>
  <c r="AK504" i="4" s="1"/>
  <c r="U257" i="4"/>
  <c r="U504" i="4" s="1"/>
  <c r="DZ257" i="4"/>
  <c r="BF257" i="4"/>
  <c r="BF504" i="4" s="1"/>
  <c r="AP257" i="4"/>
  <c r="AP504" i="4" s="1"/>
  <c r="Z257" i="4"/>
  <c r="Z504" i="4" s="1"/>
  <c r="BG257" i="4"/>
  <c r="BG504" i="4" s="1"/>
  <c r="AQ257" i="4"/>
  <c r="AQ504" i="4" s="1"/>
  <c r="AA257" i="4"/>
  <c r="AA504" i="4" s="1"/>
  <c r="DY257" i="4"/>
  <c r="BL257" i="4"/>
  <c r="BL504" i="4" s="1"/>
  <c r="AV257" i="4"/>
  <c r="AV504" i="4" s="1"/>
  <c r="AF257" i="4"/>
  <c r="AF504" i="4" s="1"/>
  <c r="BM257" i="4"/>
  <c r="BM504" i="4" s="1"/>
  <c r="AW257" i="4"/>
  <c r="AW504" i="4" s="1"/>
  <c r="AG257" i="4"/>
  <c r="AG504" i="4" s="1"/>
  <c r="EF257" i="4"/>
  <c r="CR246" i="4"/>
  <c r="CR245" i="4" s="1"/>
  <c r="CR244" i="4" s="1"/>
  <c r="BQ278" i="4"/>
  <c r="DV278" i="4"/>
  <c r="DW246" i="4"/>
  <c r="DW262" i="4"/>
  <c r="BR262" i="4"/>
  <c r="DP259" i="4"/>
  <c r="DQ259" i="4" s="1"/>
  <c r="EE247" i="4"/>
  <c r="DV266" i="4"/>
  <c r="DW258" i="4"/>
  <c r="DV264" i="4"/>
  <c r="CZ262" i="4"/>
  <c r="DV252" i="4"/>
  <c r="DW276" i="4"/>
  <c r="DV260" i="4"/>
  <c r="DW280" i="4"/>
  <c r="S247" i="4"/>
  <c r="S494" i="4" s="1"/>
  <c r="AZ247" i="4"/>
  <c r="AZ494" i="4" s="1"/>
  <c r="AJ247" i="4"/>
  <c r="AJ494" i="4" s="1"/>
  <c r="T247" i="4"/>
  <c r="T494" i="4" s="1"/>
  <c r="BA247" i="4"/>
  <c r="BA494" i="4" s="1"/>
  <c r="AK247" i="4"/>
  <c r="AK494" i="4" s="1"/>
  <c r="U247" i="4"/>
  <c r="U494" i="4" s="1"/>
  <c r="DO247" i="4"/>
  <c r="BF247" i="4"/>
  <c r="BF494" i="4" s="1"/>
  <c r="AP247" i="4"/>
  <c r="AP494" i="4" s="1"/>
  <c r="Z247" i="4"/>
  <c r="Z494" i="4" s="1"/>
  <c r="BG247" i="4"/>
  <c r="BG494" i="4" s="1"/>
  <c r="AQ247" i="4"/>
  <c r="AQ494" i="4" s="1"/>
  <c r="AA247" i="4"/>
  <c r="AA494" i="4" s="1"/>
  <c r="EB247" i="4"/>
  <c r="BL247" i="4"/>
  <c r="BL494" i="4" s="1"/>
  <c r="AV247" i="4"/>
  <c r="AV494" i="4" s="1"/>
  <c r="AF247" i="4"/>
  <c r="AF494" i="4" s="1"/>
  <c r="BM247" i="4"/>
  <c r="BM494" i="4" s="1"/>
  <c r="AW247" i="4"/>
  <c r="AW494" i="4" s="1"/>
  <c r="AG247" i="4"/>
  <c r="AG494" i="4" s="1"/>
  <c r="EA247" i="4"/>
  <c r="BB247" i="4"/>
  <c r="BB494" i="4" s="1"/>
  <c r="AL247" i="4"/>
  <c r="AL494" i="4" s="1"/>
  <c r="V247" i="4"/>
  <c r="V494" i="4" s="1"/>
  <c r="BC247" i="4"/>
  <c r="BC494" i="4" s="1"/>
  <c r="AM247" i="4"/>
  <c r="AM494" i="4" s="1"/>
  <c r="W247" i="4"/>
  <c r="W494" i="4" s="1"/>
  <c r="EF247" i="4"/>
  <c r="EE253" i="4"/>
  <c r="DD246" i="4"/>
  <c r="DD245" i="4" s="1"/>
  <c r="DD244" i="4" s="1"/>
  <c r="DI246" i="4"/>
  <c r="DI245" i="4" s="1"/>
  <c r="DI244" i="4" s="1"/>
  <c r="BY246" i="4"/>
  <c r="BY245" i="4" s="1"/>
  <c r="BY244" i="4" s="1"/>
  <c r="BN277" i="4"/>
  <c r="BN524" i="4" s="1"/>
  <c r="AX277" i="4"/>
  <c r="AX524" i="4" s="1"/>
  <c r="AH277" i="4"/>
  <c r="AH524" i="4" s="1"/>
  <c r="BO277" i="4"/>
  <c r="BO524" i="4" s="1"/>
  <c r="AY277" i="4"/>
  <c r="AY524" i="4" s="1"/>
  <c r="AI277" i="4"/>
  <c r="AI524" i="4" s="1"/>
  <c r="S277" i="4"/>
  <c r="S524" i="4" s="1"/>
  <c r="DO277" i="4"/>
  <c r="DN277" i="4" s="1"/>
  <c r="AZ277" i="4"/>
  <c r="AZ524" i="4" s="1"/>
  <c r="AJ277" i="4"/>
  <c r="AJ524" i="4" s="1"/>
  <c r="T277" i="4"/>
  <c r="T524" i="4" s="1"/>
  <c r="BA277" i="4"/>
  <c r="BA524" i="4" s="1"/>
  <c r="AK277" i="4"/>
  <c r="AK524" i="4" s="1"/>
  <c r="U277" i="4"/>
  <c r="U524" i="4" s="1"/>
  <c r="DZ277" i="4"/>
  <c r="BJ277" i="4"/>
  <c r="BJ524" i="4" s="1"/>
  <c r="AT277" i="4"/>
  <c r="AT524" i="4" s="1"/>
  <c r="AD277" i="4"/>
  <c r="AD524" i="4" s="1"/>
  <c r="BK277" i="4"/>
  <c r="BK524" i="4" s="1"/>
  <c r="AU277" i="4"/>
  <c r="AU524" i="4" s="1"/>
  <c r="AE277" i="4"/>
  <c r="AE524" i="4" s="1"/>
  <c r="EC277" i="4"/>
  <c r="BL277" i="4"/>
  <c r="BL524" i="4" s="1"/>
  <c r="AV277" i="4"/>
  <c r="AV524" i="4" s="1"/>
  <c r="AF277" i="4"/>
  <c r="AF524" i="4" s="1"/>
  <c r="BM277" i="4"/>
  <c r="BM524" i="4" s="1"/>
  <c r="AW277" i="4"/>
  <c r="AW524" i="4" s="1"/>
  <c r="AG277" i="4"/>
  <c r="AG524" i="4" s="1"/>
  <c r="BF277" i="4"/>
  <c r="BF524" i="4" s="1"/>
  <c r="AP277" i="4"/>
  <c r="AP524" i="4" s="1"/>
  <c r="Z277" i="4"/>
  <c r="Z524" i="4" s="1"/>
  <c r="BG277" i="4"/>
  <c r="BG524" i="4" s="1"/>
  <c r="AQ277" i="4"/>
  <c r="AQ524" i="4" s="1"/>
  <c r="AA277" i="4"/>
  <c r="AA524" i="4" s="1"/>
  <c r="DY277" i="4"/>
  <c r="BH277" i="4"/>
  <c r="BH524" i="4" s="1"/>
  <c r="AR277" i="4"/>
  <c r="AR524" i="4" s="1"/>
  <c r="AB277" i="4"/>
  <c r="AB524" i="4" s="1"/>
  <c r="BI277" i="4"/>
  <c r="BI524" i="4" s="1"/>
  <c r="AS277" i="4"/>
  <c r="AS524" i="4" s="1"/>
  <c r="AC277" i="4"/>
  <c r="AC524" i="4" s="1"/>
  <c r="EA277" i="4"/>
  <c r="EE276" i="4"/>
  <c r="BB277" i="4"/>
  <c r="BB524" i="4" s="1"/>
  <c r="AL277" i="4"/>
  <c r="AL524" i="4" s="1"/>
  <c r="V277" i="4"/>
  <c r="V524" i="4" s="1"/>
  <c r="BC277" i="4"/>
  <c r="BC524" i="4" s="1"/>
  <c r="AM277" i="4"/>
  <c r="AM524" i="4" s="1"/>
  <c r="W277" i="4"/>
  <c r="W524" i="4" s="1"/>
  <c r="EB277" i="4"/>
  <c r="BD277" i="4"/>
  <c r="BD524" i="4" s="1"/>
  <c r="AN277" i="4"/>
  <c r="AN524" i="4" s="1"/>
  <c r="X277" i="4"/>
  <c r="X524" i="4" s="1"/>
  <c r="BE277" i="4"/>
  <c r="BE524" i="4" s="1"/>
  <c r="AO277" i="4"/>
  <c r="AO524" i="4" s="1"/>
  <c r="Y277" i="4"/>
  <c r="Y524" i="4" s="1"/>
  <c r="EF277" i="4"/>
  <c r="AN261" i="4"/>
  <c r="AN508" i="4" s="1"/>
  <c r="AR261" i="4"/>
  <c r="AR508" i="4" s="1"/>
  <c r="T261" i="4"/>
  <c r="T508" i="4" s="1"/>
  <c r="BA261" i="4"/>
  <c r="BA508" i="4" s="1"/>
  <c r="AK261" i="4"/>
  <c r="AK508" i="4" s="1"/>
  <c r="U261" i="4"/>
  <c r="U508" i="4" s="1"/>
  <c r="DZ261" i="4"/>
  <c r="BJ261" i="4"/>
  <c r="BJ508" i="4" s="1"/>
  <c r="AT261" i="4"/>
  <c r="AT508" i="4" s="1"/>
  <c r="AD261" i="4"/>
  <c r="AD508" i="4" s="1"/>
  <c r="BK261" i="4"/>
  <c r="BK508" i="4" s="1"/>
  <c r="AU261" i="4"/>
  <c r="AU508" i="4" s="1"/>
  <c r="AE261" i="4"/>
  <c r="AE508" i="4" s="1"/>
  <c r="EC261" i="4"/>
  <c r="AV261" i="4"/>
  <c r="AV508" i="4" s="1"/>
  <c r="AZ261" i="4"/>
  <c r="AZ508" i="4" s="1"/>
  <c r="X261" i="4"/>
  <c r="X508" i="4" s="1"/>
  <c r="BE261" i="4"/>
  <c r="BE508" i="4" s="1"/>
  <c r="AO261" i="4"/>
  <c r="AO508" i="4" s="1"/>
  <c r="Y261" i="4"/>
  <c r="Y508" i="4" s="1"/>
  <c r="BN261" i="4"/>
  <c r="BN508" i="4" s="1"/>
  <c r="AX261" i="4"/>
  <c r="AX508" i="4" s="1"/>
  <c r="AH261" i="4"/>
  <c r="AH508" i="4" s="1"/>
  <c r="BO261" i="4"/>
  <c r="BO508" i="4" s="1"/>
  <c r="AY261" i="4"/>
  <c r="AY508" i="4" s="1"/>
  <c r="AI261" i="4"/>
  <c r="AI508" i="4" s="1"/>
  <c r="S261" i="4"/>
  <c r="S508" i="4" s="1"/>
  <c r="DO261" i="4"/>
  <c r="DN261" i="4" s="1"/>
  <c r="BD261" i="4"/>
  <c r="BD508" i="4" s="1"/>
  <c r="BH261" i="4"/>
  <c r="BH508" i="4" s="1"/>
  <c r="AB261" i="4"/>
  <c r="AB508" i="4" s="1"/>
  <c r="BI261" i="4"/>
  <c r="BI508" i="4" s="1"/>
  <c r="AS261" i="4"/>
  <c r="AS508" i="4" s="1"/>
  <c r="AC261" i="4"/>
  <c r="AC508" i="4" s="1"/>
  <c r="EA261" i="4"/>
  <c r="EE260" i="4"/>
  <c r="BB261" i="4"/>
  <c r="BB508" i="4" s="1"/>
  <c r="AL261" i="4"/>
  <c r="AL508" i="4" s="1"/>
  <c r="V261" i="4"/>
  <c r="V508" i="4" s="1"/>
  <c r="BC261" i="4"/>
  <c r="BC508" i="4" s="1"/>
  <c r="AM261" i="4"/>
  <c r="AM508" i="4" s="1"/>
  <c r="W261" i="4"/>
  <c r="W508" i="4" s="1"/>
  <c r="EB261" i="4"/>
  <c r="BL261" i="4"/>
  <c r="BL508" i="4" s="1"/>
  <c r="AF261" i="4"/>
  <c r="AF508" i="4" s="1"/>
  <c r="AJ261" i="4"/>
  <c r="AJ508" i="4" s="1"/>
  <c r="BM261" i="4"/>
  <c r="BM508" i="4" s="1"/>
  <c r="AW261" i="4"/>
  <c r="AW508" i="4" s="1"/>
  <c r="AG261" i="4"/>
  <c r="AG508" i="4" s="1"/>
  <c r="EF261" i="4"/>
  <c r="BF261" i="4"/>
  <c r="BF508" i="4" s="1"/>
  <c r="AP261" i="4"/>
  <c r="AP508" i="4" s="1"/>
  <c r="Z261" i="4"/>
  <c r="Z508" i="4" s="1"/>
  <c r="BG261" i="4"/>
  <c r="BG508" i="4" s="1"/>
  <c r="AQ261" i="4"/>
  <c r="AQ508" i="4" s="1"/>
  <c r="AA261" i="4"/>
  <c r="AA508" i="4" s="1"/>
  <c r="DY261" i="4"/>
  <c r="AZ281" i="4"/>
  <c r="AJ281" i="4"/>
  <c r="T281" i="4"/>
  <c r="BA281" i="4"/>
  <c r="AK281" i="4"/>
  <c r="U281" i="4"/>
  <c r="BU281" i="4"/>
  <c r="CK281" i="4"/>
  <c r="DA281" i="4"/>
  <c r="DA280" i="4" s="1"/>
  <c r="EB281" i="4"/>
  <c r="CD281" i="4"/>
  <c r="CD280" i="4" s="1"/>
  <c r="CT281" i="4"/>
  <c r="DJ281" i="4"/>
  <c r="BN281" i="4"/>
  <c r="AX281" i="4"/>
  <c r="AH281" i="4"/>
  <c r="BO281" i="4"/>
  <c r="AY281" i="4"/>
  <c r="AI281" i="4"/>
  <c r="S281" i="4"/>
  <c r="S527" i="4" s="1"/>
  <c r="BW281" i="4"/>
  <c r="BW280" i="4" s="1"/>
  <c r="CM281" i="4"/>
  <c r="CM280" i="4" s="1"/>
  <c r="DC281" i="4"/>
  <c r="DC280" i="4" s="1"/>
  <c r="DZ281" i="4"/>
  <c r="CF281" i="4"/>
  <c r="CF280" i="4" s="1"/>
  <c r="CV281" i="4"/>
  <c r="CV280" i="4" s="1"/>
  <c r="DL281" i="4"/>
  <c r="DL280" i="4" s="1"/>
  <c r="DL279" i="4" s="1"/>
  <c r="BL281" i="4"/>
  <c r="BL527" i="4" s="1"/>
  <c r="AV281" i="4"/>
  <c r="AF281" i="4"/>
  <c r="BM281" i="4"/>
  <c r="AW281" i="4"/>
  <c r="AG281" i="4"/>
  <c r="AG527" i="4" s="1"/>
  <c r="BY281" i="4"/>
  <c r="BY280" i="4" s="1"/>
  <c r="CO281" i="4"/>
  <c r="DE281" i="4"/>
  <c r="DE280" i="4" s="1"/>
  <c r="BR281" i="4"/>
  <c r="BR280" i="4" s="1"/>
  <c r="CH281" i="4"/>
  <c r="CH280" i="4" s="1"/>
  <c r="CX281" i="4"/>
  <c r="CX280" i="4" s="1"/>
  <c r="DO281" i="4"/>
  <c r="DN281" i="4" s="1"/>
  <c r="BJ281" i="4"/>
  <c r="AT281" i="4"/>
  <c r="AD281" i="4"/>
  <c r="BK281" i="4"/>
  <c r="AU281" i="4"/>
  <c r="AE281" i="4"/>
  <c r="EC281" i="4"/>
  <c r="CA281" i="4"/>
  <c r="CA280" i="4" s="1"/>
  <c r="CQ281" i="4"/>
  <c r="CQ280" i="4" s="1"/>
  <c r="DG281" i="4"/>
  <c r="DG280" i="4" s="1"/>
  <c r="BT281" i="4"/>
  <c r="BT280" i="4" s="1"/>
  <c r="CJ281" i="4"/>
  <c r="CZ281" i="4"/>
  <c r="CZ280" i="4" s="1"/>
  <c r="BH281" i="4"/>
  <c r="BH527" i="4" s="1"/>
  <c r="AR281" i="4"/>
  <c r="AB281" i="4"/>
  <c r="BI281" i="4"/>
  <c r="AS281" i="4"/>
  <c r="AC281" i="4"/>
  <c r="EA281" i="4"/>
  <c r="CC281" i="4"/>
  <c r="CC280" i="4" s="1"/>
  <c r="CS281" i="4"/>
  <c r="CS280" i="4" s="1"/>
  <c r="DI281" i="4"/>
  <c r="DI280" i="4" s="1"/>
  <c r="DI279" i="4" s="1"/>
  <c r="DI278" i="4" s="1"/>
  <c r="BV281" i="4"/>
  <c r="BV280" i="4" s="1"/>
  <c r="CL281" i="4"/>
  <c r="CL280" i="4" s="1"/>
  <c r="DB281" i="4"/>
  <c r="DB280" i="4" s="1"/>
  <c r="EE281" i="4"/>
  <c r="BF281" i="4"/>
  <c r="AP281" i="4"/>
  <c r="AP527" i="4" s="1"/>
  <c r="Z281" i="4"/>
  <c r="BG281" i="4"/>
  <c r="AQ281" i="4"/>
  <c r="AQ527" i="4" s="1"/>
  <c r="AA281" i="4"/>
  <c r="DY281" i="4"/>
  <c r="CE281" i="4"/>
  <c r="CU281" i="4"/>
  <c r="DK281" i="4"/>
  <c r="DK280" i="4" s="1"/>
  <c r="BX281" i="4"/>
  <c r="BX280" i="4" s="1"/>
  <c r="CN281" i="4"/>
  <c r="DD281" i="4"/>
  <c r="DD280" i="4" s="1"/>
  <c r="BD281" i="4"/>
  <c r="AN281" i="4"/>
  <c r="X281" i="4"/>
  <c r="BE281" i="4"/>
  <c r="AO281" i="4"/>
  <c r="Y281" i="4"/>
  <c r="BQ281" i="4"/>
  <c r="CG281" i="4"/>
  <c r="CG280" i="4" s="1"/>
  <c r="CW281" i="4"/>
  <c r="CW280" i="4" s="1"/>
  <c r="DM281" i="4"/>
  <c r="DM280" i="4" s="1"/>
  <c r="BZ281" i="4"/>
  <c r="BZ280" i="4" s="1"/>
  <c r="CP281" i="4"/>
  <c r="CP280" i="4" s="1"/>
  <c r="DF281" i="4"/>
  <c r="EE280" i="4"/>
  <c r="BB281" i="4"/>
  <c r="AL281" i="4"/>
  <c r="V281" i="4"/>
  <c r="BC281" i="4"/>
  <c r="AM281" i="4"/>
  <c r="W281" i="4"/>
  <c r="W527" i="4" s="1"/>
  <c r="BS281" i="4"/>
  <c r="CI281" i="4"/>
  <c r="CI280" i="4" s="1"/>
  <c r="CY281" i="4"/>
  <c r="CY280" i="4" s="1"/>
  <c r="CB281" i="4"/>
  <c r="CB280" i="4" s="1"/>
  <c r="CR281" i="4"/>
  <c r="DH281" i="4"/>
  <c r="DH280" i="4" s="1"/>
  <c r="EF281" i="4"/>
  <c r="BN265" i="4"/>
  <c r="BN512" i="4" s="1"/>
  <c r="AX265" i="4"/>
  <c r="AX512" i="4" s="1"/>
  <c r="AH265" i="4"/>
  <c r="AH512" i="4" s="1"/>
  <c r="BO265" i="4"/>
  <c r="BO512" i="4" s="1"/>
  <c r="AY265" i="4"/>
  <c r="AY512" i="4" s="1"/>
  <c r="AI265" i="4"/>
  <c r="AI512" i="4" s="1"/>
  <c r="S265" i="4"/>
  <c r="S512" i="4" s="1"/>
  <c r="DO265" i="4"/>
  <c r="BD265" i="4"/>
  <c r="BD512" i="4" s="1"/>
  <c r="AN265" i="4"/>
  <c r="AN512" i="4" s="1"/>
  <c r="X265" i="4"/>
  <c r="X512" i="4" s="1"/>
  <c r="BE265" i="4"/>
  <c r="BE512" i="4" s="1"/>
  <c r="AO265" i="4"/>
  <c r="AO512" i="4" s="1"/>
  <c r="Y265" i="4"/>
  <c r="Y512" i="4" s="1"/>
  <c r="BJ265" i="4"/>
  <c r="BJ512" i="4" s="1"/>
  <c r="AT265" i="4"/>
  <c r="AT512" i="4" s="1"/>
  <c r="AD265" i="4"/>
  <c r="AD512" i="4" s="1"/>
  <c r="BK265" i="4"/>
  <c r="BK512" i="4" s="1"/>
  <c r="AU265" i="4"/>
  <c r="AU512" i="4" s="1"/>
  <c r="AE265" i="4"/>
  <c r="AE512" i="4" s="1"/>
  <c r="EC265" i="4"/>
  <c r="EE264" i="4"/>
  <c r="AZ265" i="4"/>
  <c r="AZ512" i="4" s="1"/>
  <c r="AJ265" i="4"/>
  <c r="AJ512" i="4" s="1"/>
  <c r="T265" i="4"/>
  <c r="T512" i="4" s="1"/>
  <c r="BA265" i="4"/>
  <c r="BA512" i="4" s="1"/>
  <c r="AK265" i="4"/>
  <c r="AK512" i="4" s="1"/>
  <c r="U265" i="4"/>
  <c r="U512" i="4" s="1"/>
  <c r="BF265" i="4"/>
  <c r="BF512" i="4" s="1"/>
  <c r="AP265" i="4"/>
  <c r="AP512" i="4" s="1"/>
  <c r="Z265" i="4"/>
  <c r="Z512" i="4" s="1"/>
  <c r="BG265" i="4"/>
  <c r="BG512" i="4" s="1"/>
  <c r="AQ265" i="4"/>
  <c r="AQ512" i="4" s="1"/>
  <c r="AA265" i="4"/>
  <c r="AA512" i="4" s="1"/>
  <c r="DY265" i="4"/>
  <c r="BL265" i="4"/>
  <c r="BL512" i="4" s="1"/>
  <c r="AV265" i="4"/>
  <c r="AV512" i="4" s="1"/>
  <c r="AF265" i="4"/>
  <c r="AF512" i="4" s="1"/>
  <c r="BM265" i="4"/>
  <c r="BM512" i="4" s="1"/>
  <c r="AW265" i="4"/>
  <c r="AW512" i="4" s="1"/>
  <c r="AG265" i="4"/>
  <c r="AG512" i="4" s="1"/>
  <c r="EF265" i="4"/>
  <c r="BB265" i="4"/>
  <c r="BB512" i="4" s="1"/>
  <c r="AL265" i="4"/>
  <c r="AL512" i="4" s="1"/>
  <c r="V265" i="4"/>
  <c r="V512" i="4" s="1"/>
  <c r="BC265" i="4"/>
  <c r="BC512" i="4" s="1"/>
  <c r="AM265" i="4"/>
  <c r="AM512" i="4" s="1"/>
  <c r="W265" i="4"/>
  <c r="W512" i="4" s="1"/>
  <c r="EB265" i="4"/>
  <c r="BH265" i="4"/>
  <c r="BH512" i="4" s="1"/>
  <c r="AR265" i="4"/>
  <c r="AR512" i="4" s="1"/>
  <c r="AB265" i="4"/>
  <c r="AB512" i="4" s="1"/>
  <c r="BI265" i="4"/>
  <c r="BI512" i="4" s="1"/>
  <c r="AS265" i="4"/>
  <c r="AS512" i="4" s="1"/>
  <c r="AC265" i="4"/>
  <c r="AC512" i="4" s="1"/>
  <c r="EA265" i="4"/>
  <c r="BB249" i="4"/>
  <c r="BB496" i="4" s="1"/>
  <c r="AL249" i="4"/>
  <c r="AL496" i="4" s="1"/>
  <c r="V249" i="4"/>
  <c r="V496" i="4" s="1"/>
  <c r="BK249" i="4"/>
  <c r="BK496" i="4" s="1"/>
  <c r="AU249" i="4"/>
  <c r="AU496" i="4" s="1"/>
  <c r="AE249" i="4"/>
  <c r="AE496" i="4" s="1"/>
  <c r="EB249" i="4"/>
  <c r="BH249" i="4"/>
  <c r="BH496" i="4" s="1"/>
  <c r="AR249" i="4"/>
  <c r="AR496" i="4" s="1"/>
  <c r="AB249" i="4"/>
  <c r="AB496" i="4" s="1"/>
  <c r="DY249" i="4"/>
  <c r="BA249" i="4"/>
  <c r="BA496" i="4" s="1"/>
  <c r="AK249" i="4"/>
  <c r="AK496" i="4" s="1"/>
  <c r="U249" i="4"/>
  <c r="BF249" i="4"/>
  <c r="BF496" i="4" s="1"/>
  <c r="AP249" i="4"/>
  <c r="AP496" i="4" s="1"/>
  <c r="Z249" i="4"/>
  <c r="Z496" i="4" s="1"/>
  <c r="BO249" i="4"/>
  <c r="BO496" i="4" s="1"/>
  <c r="AY249" i="4"/>
  <c r="AY496" i="4" s="1"/>
  <c r="AI249" i="4"/>
  <c r="AI496" i="4" s="1"/>
  <c r="S249" i="4"/>
  <c r="S496" i="4" s="1"/>
  <c r="BL249" i="4"/>
  <c r="BL496" i="4" s="1"/>
  <c r="AV249" i="4"/>
  <c r="AV496" i="4" s="1"/>
  <c r="AF249" i="4"/>
  <c r="AF496" i="4" s="1"/>
  <c r="EC249" i="4"/>
  <c r="BE249" i="4"/>
  <c r="BE496" i="4" s="1"/>
  <c r="AO249" i="4"/>
  <c r="AO496" i="4" s="1"/>
  <c r="Y249" i="4"/>
  <c r="Y496" i="4" s="1"/>
  <c r="BJ249" i="4"/>
  <c r="BJ496" i="4" s="1"/>
  <c r="AT249" i="4"/>
  <c r="AT496" i="4" s="1"/>
  <c r="AD249" i="4"/>
  <c r="AD496" i="4" s="1"/>
  <c r="EA249" i="4"/>
  <c r="BC249" i="4"/>
  <c r="BC496" i="4" s="1"/>
  <c r="AM249" i="4"/>
  <c r="AM496" i="4" s="1"/>
  <c r="W249" i="4"/>
  <c r="W496" i="4" s="1"/>
  <c r="EE248" i="4"/>
  <c r="AZ249" i="4"/>
  <c r="AZ496" i="4" s="1"/>
  <c r="AJ249" i="4"/>
  <c r="AJ496" i="4" s="1"/>
  <c r="T249" i="4"/>
  <c r="T496" i="4" s="1"/>
  <c r="BI249" i="4"/>
  <c r="BI496" i="4" s="1"/>
  <c r="AS249" i="4"/>
  <c r="AS496" i="4" s="1"/>
  <c r="AC249" i="4"/>
  <c r="AC496" i="4" s="1"/>
  <c r="DZ249" i="4"/>
  <c r="BN249" i="4"/>
  <c r="BN496" i="4" s="1"/>
  <c r="AX249" i="4"/>
  <c r="AX496" i="4" s="1"/>
  <c r="AH249" i="4"/>
  <c r="AH496" i="4" s="1"/>
  <c r="BG249" i="4"/>
  <c r="BG496" i="4" s="1"/>
  <c r="AQ249" i="4"/>
  <c r="AQ496" i="4" s="1"/>
  <c r="AA249" i="4"/>
  <c r="AA496" i="4" s="1"/>
  <c r="DO249" i="4"/>
  <c r="BD249" i="4"/>
  <c r="BD496" i="4" s="1"/>
  <c r="AN249" i="4"/>
  <c r="AN496" i="4" s="1"/>
  <c r="X249" i="4"/>
  <c r="X496" i="4" s="1"/>
  <c r="BM249" i="4"/>
  <c r="BM496" i="4" s="1"/>
  <c r="AW249" i="4"/>
  <c r="AW496" i="4" s="1"/>
  <c r="AG249" i="4"/>
  <c r="AG496" i="4" s="1"/>
  <c r="DT287" i="4"/>
  <c r="EF249" i="4"/>
  <c r="DP246" i="4"/>
  <c r="DQ246" i="4" s="1"/>
  <c r="BQ246" i="4"/>
  <c r="BQ245" i="4" s="1"/>
  <c r="BQ244" i="4" s="1"/>
  <c r="DV246" i="4"/>
  <c r="DF246" i="4"/>
  <c r="DF245" i="4" s="1"/>
  <c r="CE246" i="4"/>
  <c r="CE245" i="4" s="1"/>
  <c r="CE244" i="4" s="1"/>
  <c r="BR264" i="4"/>
  <c r="BR263" i="4" s="1"/>
  <c r="DW264" i="4"/>
  <c r="BR252" i="4"/>
  <c r="BR251" i="4" s="1"/>
  <c r="BR250" i="4" s="1"/>
  <c r="DW252" i="4"/>
  <c r="BR268" i="4"/>
  <c r="BR267" i="4" s="1"/>
  <c r="BR266" i="4" s="1"/>
  <c r="DW268" i="4"/>
  <c r="BQ280" i="4"/>
  <c r="DV280" i="4"/>
  <c r="DW266" i="4"/>
  <c r="DP267" i="4"/>
  <c r="DQ267" i="4" s="1"/>
  <c r="CA250" i="4"/>
  <c r="DP251" i="4"/>
  <c r="DQ251" i="4" s="1"/>
  <c r="DP275" i="4"/>
  <c r="DQ275" i="4" s="1"/>
  <c r="CO278" i="4"/>
  <c r="DI266" i="4"/>
  <c r="EE261" i="4"/>
  <c r="CO266" i="4"/>
  <c r="DV258" i="4"/>
  <c r="DV250" i="4"/>
  <c r="DW278" i="4"/>
  <c r="CI250" i="4"/>
  <c r="CL250" i="4"/>
  <c r="DV262" i="4"/>
  <c r="DV276" i="4"/>
  <c r="DW260" i="4"/>
  <c r="BH247" i="4"/>
  <c r="BH494" i="4" s="1"/>
  <c r="AR247" i="4"/>
  <c r="AR494" i="4" s="1"/>
  <c r="AB247" i="4"/>
  <c r="AB494" i="4" s="1"/>
  <c r="BI247" i="4"/>
  <c r="BI494" i="4" s="1"/>
  <c r="AS247" i="4"/>
  <c r="AS494" i="4" s="1"/>
  <c r="AC247" i="4"/>
  <c r="AC494" i="4" s="1"/>
  <c r="DY247" i="4"/>
  <c r="BN247" i="4"/>
  <c r="BN494" i="4" s="1"/>
  <c r="AX247" i="4"/>
  <c r="AX494" i="4" s="1"/>
  <c r="AH247" i="4"/>
  <c r="AH494" i="4" s="1"/>
  <c r="BO247" i="4"/>
  <c r="BO494" i="4" s="1"/>
  <c r="AY247" i="4"/>
  <c r="AY494" i="4" s="1"/>
  <c r="AI247" i="4"/>
  <c r="AI494" i="4" s="1"/>
  <c r="EC247" i="4"/>
  <c r="EC285" i="4" s="1"/>
  <c r="EE246" i="4"/>
  <c r="BD247" i="4"/>
  <c r="BD494" i="4" s="1"/>
  <c r="AN247" i="4"/>
  <c r="AN494" i="4" s="1"/>
  <c r="X247" i="4"/>
  <c r="X494" i="4" s="1"/>
  <c r="BE247" i="4"/>
  <c r="BE494" i="4" s="1"/>
  <c r="AO247" i="4"/>
  <c r="AO494" i="4" s="1"/>
  <c r="Y247" i="4"/>
  <c r="Y494" i="4" s="1"/>
  <c r="DZ247" i="4"/>
  <c r="BJ247" i="4"/>
  <c r="BJ494" i="4" s="1"/>
  <c r="AT247" i="4"/>
  <c r="AT494" i="4" s="1"/>
  <c r="AD247" i="4"/>
  <c r="AD494" i="4" s="1"/>
  <c r="BK247" i="4"/>
  <c r="BK494" i="4" s="1"/>
  <c r="AU247" i="4"/>
  <c r="AU494" i="4" s="1"/>
  <c r="AE247" i="4"/>
  <c r="AE494" i="4" s="1"/>
  <c r="DZ265" i="4"/>
  <c r="DR247" i="4" l="1"/>
  <c r="DN247" i="4"/>
  <c r="DR273" i="4"/>
  <c r="DN273" i="4"/>
  <c r="DR256" i="4"/>
  <c r="DN256" i="4"/>
  <c r="DR249" i="4"/>
  <c r="DN249" i="4"/>
  <c r="DR265" i="4"/>
  <c r="DN265" i="4"/>
  <c r="DP255" i="4"/>
  <c r="DQ255" i="4" s="1"/>
  <c r="AE287" i="4"/>
  <c r="AH287" i="4"/>
  <c r="BI287" i="4"/>
  <c r="S493" i="4"/>
  <c r="BE287" i="4"/>
  <c r="AS287" i="4"/>
  <c r="BG287" i="4"/>
  <c r="AP287" i="4"/>
  <c r="AV287" i="4"/>
  <c r="U496" i="4"/>
  <c r="U495" i="4"/>
  <c r="AQ520" i="4"/>
  <c r="AQ519" i="4"/>
  <c r="BF520" i="4"/>
  <c r="BF519" i="4"/>
  <c r="W520" i="4"/>
  <c r="W519" i="4"/>
  <c r="BL500" i="4"/>
  <c r="BL499" i="4"/>
  <c r="BH500" i="4"/>
  <c r="BH499" i="4"/>
  <c r="BK503" i="4"/>
  <c r="BF503" i="4"/>
  <c r="BF502" i="4"/>
  <c r="S503" i="4"/>
  <c r="S502" i="4"/>
  <c r="AU503" i="4"/>
  <c r="AG503" i="4"/>
  <c r="AW519" i="4"/>
  <c r="V495" i="4"/>
  <c r="V287" i="4" s="1"/>
  <c r="AZ523" i="4"/>
  <c r="AZ287" i="4" s="1"/>
  <c r="AN511" i="4"/>
  <c r="BB511" i="4"/>
  <c r="BB287" i="4" s="1"/>
  <c r="BN515" i="4"/>
  <c r="BJ507" i="4"/>
  <c r="BJ287" i="4" s="1"/>
  <c r="AA523" i="4"/>
  <c r="BO503" i="4"/>
  <c r="BO287" i="4" s="1"/>
  <c r="AJ495" i="4"/>
  <c r="AJ287" i="4" s="1"/>
  <c r="AX495" i="4"/>
  <c r="AX287" i="4" s="1"/>
  <c r="AL507" i="4"/>
  <c r="AL287" i="4" s="1"/>
  <c r="AM523" i="4"/>
  <c r="AM287" i="4" s="1"/>
  <c r="Y523" i="4"/>
  <c r="Y287" i="4" s="1"/>
  <c r="T499" i="4"/>
  <c r="AI511" i="4"/>
  <c r="AI287" i="4" s="1"/>
  <c r="BH493" i="4"/>
  <c r="AB515" i="4"/>
  <c r="AW515" i="4"/>
  <c r="AW287" i="4" s="1"/>
  <c r="AC507" i="4"/>
  <c r="AG523" i="4"/>
  <c r="BF493" i="4"/>
  <c r="BK511" i="4"/>
  <c r="AD520" i="4"/>
  <c r="AD519" i="4"/>
  <c r="AR520" i="4"/>
  <c r="AR519" i="4"/>
  <c r="AN500" i="4"/>
  <c r="AN499" i="4"/>
  <c r="AK499" i="4"/>
  <c r="AK500" i="4"/>
  <c r="AU499" i="4"/>
  <c r="AU500" i="4"/>
  <c r="AR503" i="4"/>
  <c r="AO503" i="4"/>
  <c r="AO502" i="4"/>
  <c r="AY503" i="4"/>
  <c r="AY502" i="4"/>
  <c r="W503" i="4"/>
  <c r="W502" i="4"/>
  <c r="AF503" i="4"/>
  <c r="AF502" i="4"/>
  <c r="BD503" i="4"/>
  <c r="X495" i="4"/>
  <c r="X287" i="4" s="1"/>
  <c r="BN495" i="4"/>
  <c r="W523" i="4"/>
  <c r="AO511" i="4"/>
  <c r="BC511" i="4"/>
  <c r="BC287" i="4" s="1"/>
  <c r="AT493" i="4"/>
  <c r="AT287" i="4" s="1"/>
  <c r="AB507" i="4"/>
  <c r="AB287" i="4" s="1"/>
  <c r="BD507" i="4"/>
  <c r="AA493" i="4"/>
  <c r="AA287" i="4" s="1"/>
  <c r="BM519" i="4"/>
  <c r="BA495" i="4"/>
  <c r="BA287" i="4" s="1"/>
  <c r="Z515" i="4"/>
  <c r="Z287" i="4" s="1"/>
  <c r="BM507" i="4"/>
  <c r="BD523" i="4"/>
  <c r="T515" i="4"/>
  <c r="T511" i="4"/>
  <c r="AG493" i="4"/>
  <c r="AQ515" i="4"/>
  <c r="BK515" i="4"/>
  <c r="W507" i="4"/>
  <c r="BK493" i="4"/>
  <c r="AC499" i="4"/>
  <c r="U503" i="4"/>
  <c r="CF247" i="4"/>
  <c r="CU249" i="4"/>
  <c r="CU248" i="4" s="1"/>
  <c r="CU247" i="4" s="1"/>
  <c r="BV249" i="4"/>
  <c r="CV249" i="4"/>
  <c r="CB249" i="4"/>
  <c r="CB248" i="4" s="1"/>
  <c r="DD249" i="4"/>
  <c r="DD248" i="4" s="1"/>
  <c r="DD247" i="4" s="1"/>
  <c r="CS249" i="4"/>
  <c r="CS248" i="4" s="1"/>
  <c r="CS247" i="4" s="1"/>
  <c r="CS246" i="4" s="1"/>
  <c r="CS245" i="4" s="1"/>
  <c r="CS244" i="4" s="1"/>
  <c r="CP265" i="4"/>
  <c r="CP264" i="4" s="1"/>
  <c r="BT265" i="4"/>
  <c r="BT264" i="4" s="1"/>
  <c r="BT263" i="4" s="1"/>
  <c r="BT262" i="4" s="1"/>
  <c r="BT261" i="4" s="1"/>
  <c r="BT260" i="4" s="1"/>
  <c r="BT259" i="4" s="1"/>
  <c r="BT258" i="4" s="1"/>
  <c r="BT257" i="4" s="1"/>
  <c r="BT256" i="4" s="1"/>
  <c r="BT255" i="4" s="1"/>
  <c r="BT254" i="4" s="1"/>
  <c r="BT253" i="4" s="1"/>
  <c r="BT252" i="4" s="1"/>
  <c r="BT251" i="4" s="1"/>
  <c r="BT250" i="4" s="1"/>
  <c r="BT249" i="4" s="1"/>
  <c r="CZ265" i="4"/>
  <c r="CE265" i="4"/>
  <c r="CE264" i="4" s="1"/>
  <c r="CE263" i="4" s="1"/>
  <c r="CE262" i="4" s="1"/>
  <c r="CE261" i="4" s="1"/>
  <c r="CE260" i="4" s="1"/>
  <c r="CE259" i="4" s="1"/>
  <c r="DK265" i="4"/>
  <c r="DK264" i="4" s="1"/>
  <c r="DK263" i="4" s="1"/>
  <c r="DK262" i="4" s="1"/>
  <c r="DK261" i="4" s="1"/>
  <c r="BX265" i="4"/>
  <c r="BX264" i="4" s="1"/>
  <c r="BX263" i="4" s="1"/>
  <c r="BX262" i="4" s="1"/>
  <c r="BX261" i="4" s="1"/>
  <c r="BX260" i="4" s="1"/>
  <c r="BX259" i="4" s="1"/>
  <c r="BX258" i="4" s="1"/>
  <c r="BX257" i="4" s="1"/>
  <c r="BX256" i="4" s="1"/>
  <c r="BX255" i="4" s="1"/>
  <c r="BX254" i="4" s="1"/>
  <c r="BX253" i="4" s="1"/>
  <c r="BX252" i="4" s="1"/>
  <c r="BX251" i="4" s="1"/>
  <c r="BX250" i="4" s="1"/>
  <c r="BX249" i="4" s="1"/>
  <c r="BX248" i="4" s="1"/>
  <c r="BX247" i="4" s="1"/>
  <c r="CI265" i="4"/>
  <c r="CI264" i="4" s="1"/>
  <c r="CI263" i="4" s="1"/>
  <c r="CB265" i="4"/>
  <c r="CB264" i="4" s="1"/>
  <c r="CB263" i="4" s="1"/>
  <c r="CB262" i="4" s="1"/>
  <c r="BV265" i="4"/>
  <c r="BV264" i="4" s="1"/>
  <c r="BV263" i="4" s="1"/>
  <c r="BV262" i="4" s="1"/>
  <c r="BV261" i="4" s="1"/>
  <c r="BV260" i="4" s="1"/>
  <c r="BV259" i="4" s="1"/>
  <c r="BV258" i="4" s="1"/>
  <c r="CW265" i="4"/>
  <c r="CW264" i="4" s="1"/>
  <c r="CW263" i="4" s="1"/>
  <c r="CW262" i="4" s="1"/>
  <c r="CW261" i="4" s="1"/>
  <c r="CW260" i="4" s="1"/>
  <c r="CW259" i="4" s="1"/>
  <c r="CW258" i="4" s="1"/>
  <c r="CW257" i="4" s="1"/>
  <c r="CW256" i="4" s="1"/>
  <c r="DL265" i="4"/>
  <c r="DL264" i="4" s="1"/>
  <c r="DL263" i="4" s="1"/>
  <c r="DL262" i="4" s="1"/>
  <c r="CD261" i="4"/>
  <c r="CD260" i="4" s="1"/>
  <c r="CD259" i="4" s="1"/>
  <c r="CQ261" i="4"/>
  <c r="CQ260" i="4" s="1"/>
  <c r="CQ259" i="4" s="1"/>
  <c r="CQ258" i="4" s="1"/>
  <c r="CM261" i="4"/>
  <c r="CM260" i="4" s="1"/>
  <c r="CM259" i="4" s="1"/>
  <c r="CM258" i="4" s="1"/>
  <c r="CC261" i="4"/>
  <c r="CC260" i="4" s="1"/>
  <c r="CC259" i="4" s="1"/>
  <c r="CC258" i="4" s="1"/>
  <c r="CR261" i="4"/>
  <c r="CR260" i="4" s="1"/>
  <c r="CR259" i="4" s="1"/>
  <c r="CR258" i="4" s="1"/>
  <c r="CR257" i="4" s="1"/>
  <c r="CR256" i="4" s="1"/>
  <c r="CR255" i="4" s="1"/>
  <c r="CR254" i="4" s="1"/>
  <c r="CR253" i="4" s="1"/>
  <c r="CR252" i="4" s="1"/>
  <c r="CR251" i="4" s="1"/>
  <c r="CR250" i="4" s="1"/>
  <c r="CR249" i="4" s="1"/>
  <c r="CR248" i="4" s="1"/>
  <c r="CR247" i="4" s="1"/>
  <c r="CI261" i="4"/>
  <c r="CI260" i="4" s="1"/>
  <c r="CI259" i="4" s="1"/>
  <c r="CL277" i="4"/>
  <c r="CL276" i="4" s="1"/>
  <c r="CL275" i="4" s="1"/>
  <c r="CL274" i="4" s="1"/>
  <c r="CK277" i="4"/>
  <c r="BT277" i="4"/>
  <c r="BT276" i="4" s="1"/>
  <c r="BT275" i="4" s="1"/>
  <c r="BT274" i="4" s="1"/>
  <c r="BT273" i="4" s="1"/>
  <c r="BT272" i="4" s="1"/>
  <c r="BT271" i="4" s="1"/>
  <c r="BT270" i="4" s="1"/>
  <c r="BT269" i="4" s="1"/>
  <c r="BT268" i="4" s="1"/>
  <c r="CQ277" i="4"/>
  <c r="CQ276" i="4" s="1"/>
  <c r="CQ275" i="4" s="1"/>
  <c r="CQ274" i="4" s="1"/>
  <c r="DF277" i="4"/>
  <c r="DF276" i="4" s="1"/>
  <c r="DF275" i="4" s="1"/>
  <c r="DF274" i="4" s="1"/>
  <c r="DK277" i="4"/>
  <c r="DK276" i="4" s="1"/>
  <c r="DH277" i="4"/>
  <c r="DH276" i="4" s="1"/>
  <c r="DH275" i="4" s="1"/>
  <c r="DH274" i="4" s="1"/>
  <c r="CY277" i="4"/>
  <c r="CY276" i="4" s="1"/>
  <c r="CY275" i="4" s="1"/>
  <c r="CY274" i="4" s="1"/>
  <c r="CY273" i="4" s="1"/>
  <c r="CY272" i="4" s="1"/>
  <c r="CY271" i="4" s="1"/>
  <c r="CY270" i="4" s="1"/>
  <c r="CH277" i="4"/>
  <c r="CH276" i="4" s="1"/>
  <c r="CH275" i="4" s="1"/>
  <c r="CH274" i="4" s="1"/>
  <c r="CH273" i="4" s="1"/>
  <c r="CH272" i="4" s="1"/>
  <c r="CH271" i="4" s="1"/>
  <c r="CH270" i="4" s="1"/>
  <c r="DM277" i="4"/>
  <c r="DM276" i="4" s="1"/>
  <c r="DM275" i="4" s="1"/>
  <c r="DM274" i="4" s="1"/>
  <c r="BY247" i="4"/>
  <c r="CE257" i="4"/>
  <c r="DK257" i="4"/>
  <c r="DK256" i="4" s="1"/>
  <c r="DK255" i="4" s="1"/>
  <c r="BS257" i="4"/>
  <c r="DI257" i="4"/>
  <c r="BW257" i="4"/>
  <c r="BW256" i="4" s="1"/>
  <c r="BW255" i="4" s="1"/>
  <c r="BW254" i="4" s="1"/>
  <c r="DC257" i="4"/>
  <c r="DC256" i="4" s="1"/>
  <c r="DC255" i="4" s="1"/>
  <c r="BZ257" i="4"/>
  <c r="BZ256" i="4" s="1"/>
  <c r="BZ255" i="4" s="1"/>
  <c r="BZ254" i="4" s="1"/>
  <c r="BZ253" i="4" s="1"/>
  <c r="BZ252" i="4" s="1"/>
  <c r="BZ251" i="4" s="1"/>
  <c r="BZ250" i="4" s="1"/>
  <c r="CJ257" i="4"/>
  <c r="CJ256" i="4" s="1"/>
  <c r="CJ255" i="4" s="1"/>
  <c r="CJ254" i="4" s="1"/>
  <c r="CJ253" i="4" s="1"/>
  <c r="CJ252" i="4" s="1"/>
  <c r="CJ251" i="4" s="1"/>
  <c r="CJ250" i="4" s="1"/>
  <c r="CJ249" i="4" s="1"/>
  <c r="CJ248" i="4" s="1"/>
  <c r="CJ247" i="4" s="1"/>
  <c r="CO273" i="4"/>
  <c r="BS273" i="4"/>
  <c r="BS272" i="4" s="1"/>
  <c r="BS271" i="4" s="1"/>
  <c r="BS270" i="4" s="1"/>
  <c r="CC273" i="4"/>
  <c r="CC272" i="4" s="1"/>
  <c r="CC271" i="4" s="1"/>
  <c r="CC270" i="4" s="1"/>
  <c r="CC269" i="4" s="1"/>
  <c r="CC268" i="4" s="1"/>
  <c r="CC267" i="4" s="1"/>
  <c r="BW273" i="4"/>
  <c r="BW272" i="4" s="1"/>
  <c r="BW271" i="4" s="1"/>
  <c r="BW270" i="4" s="1"/>
  <c r="BW269" i="4" s="1"/>
  <c r="BW268" i="4" s="1"/>
  <c r="BW267" i="4" s="1"/>
  <c r="BW266" i="4" s="1"/>
  <c r="CV273" i="4"/>
  <c r="CV272" i="4" s="1"/>
  <c r="CV271" i="4" s="1"/>
  <c r="CV270" i="4" s="1"/>
  <c r="DA273" i="4"/>
  <c r="DA272" i="4" s="1"/>
  <c r="DA271" i="4" s="1"/>
  <c r="DA270" i="4" s="1"/>
  <c r="DA269" i="4" s="1"/>
  <c r="DA268" i="4" s="1"/>
  <c r="DA267" i="4" s="1"/>
  <c r="DA266" i="4" s="1"/>
  <c r="CU273" i="4"/>
  <c r="DJ273" i="4"/>
  <c r="DJ272" i="4" s="1"/>
  <c r="CT253" i="4"/>
  <c r="CT252" i="4" s="1"/>
  <c r="CT251" i="4" s="1"/>
  <c r="CT250" i="4" s="1"/>
  <c r="CD253" i="4"/>
  <c r="CD252" i="4" s="1"/>
  <c r="CD251" i="4" s="1"/>
  <c r="CD250" i="4" s="1"/>
  <c r="DK253" i="4"/>
  <c r="DK252" i="4" s="1"/>
  <c r="DK251" i="4" s="1"/>
  <c r="DK250" i="4" s="1"/>
  <c r="DD253" i="4"/>
  <c r="DD252" i="4" s="1"/>
  <c r="DD251" i="4" s="1"/>
  <c r="DD250" i="4" s="1"/>
  <c r="DG253" i="4"/>
  <c r="DG252" i="4" s="1"/>
  <c r="DG251" i="4" s="1"/>
  <c r="CA253" i="4"/>
  <c r="CK253" i="4"/>
  <c r="CK252" i="4" s="1"/>
  <c r="BU253" i="4"/>
  <c r="BU252" i="4" s="1"/>
  <c r="BU251" i="4" s="1"/>
  <c r="BU250" i="4" s="1"/>
  <c r="CQ269" i="4"/>
  <c r="CQ268" i="4" s="1"/>
  <c r="CQ267" i="4" s="1"/>
  <c r="CQ266" i="4" s="1"/>
  <c r="DM269" i="4"/>
  <c r="DM268" i="4" s="1"/>
  <c r="DM267" i="4" s="1"/>
  <c r="DM266" i="4" s="1"/>
  <c r="DB269" i="4"/>
  <c r="DB268" i="4" s="1"/>
  <c r="DB267" i="4" s="1"/>
  <c r="DB266" i="4" s="1"/>
  <c r="BV269" i="4"/>
  <c r="BV268" i="4" s="1"/>
  <c r="DC269" i="4"/>
  <c r="DC268" i="4" s="1"/>
  <c r="DC267" i="4" s="1"/>
  <c r="CM269" i="4"/>
  <c r="CM268" i="4" s="1"/>
  <c r="CM267" i="4" s="1"/>
  <c r="CM266" i="4" s="1"/>
  <c r="CM265" i="4" s="1"/>
  <c r="CB269" i="4"/>
  <c r="CB268" i="4" s="1"/>
  <c r="CB267" i="4" s="1"/>
  <c r="DI269" i="4"/>
  <c r="CS269" i="4"/>
  <c r="CS268" i="4" s="1"/>
  <c r="CS267" i="4" s="1"/>
  <c r="CS266" i="4" s="1"/>
  <c r="DI256" i="4"/>
  <c r="DI255" i="4" s="1"/>
  <c r="DI254" i="4" s="1"/>
  <c r="DB256" i="4"/>
  <c r="DB255" i="4" s="1"/>
  <c r="DB254" i="4" s="1"/>
  <c r="BV247" i="4"/>
  <c r="BV246" i="4" s="1"/>
  <c r="BV245" i="4" s="1"/>
  <c r="DL247" i="4"/>
  <c r="BW247" i="4"/>
  <c r="BW246" i="4" s="1"/>
  <c r="BW245" i="4" s="1"/>
  <c r="BW244" i="4" s="1"/>
  <c r="CG247" i="4"/>
  <c r="CV247" i="4"/>
  <c r="CQ247" i="4"/>
  <c r="DG249" i="4"/>
  <c r="DG248" i="4" s="1"/>
  <c r="CH249" i="4"/>
  <c r="CK249" i="4"/>
  <c r="CK248" i="4" s="1"/>
  <c r="CK247" i="4" s="1"/>
  <c r="CK246" i="4" s="1"/>
  <c r="CK245" i="4" s="1"/>
  <c r="CK244" i="4" s="1"/>
  <c r="DM249" i="4"/>
  <c r="DM248" i="4" s="1"/>
  <c r="CN249" i="4"/>
  <c r="CN248" i="4" s="1"/>
  <c r="CN247" i="4" s="1"/>
  <c r="CN246" i="4" s="1"/>
  <c r="CN245" i="4" s="1"/>
  <c r="CN244" i="4" s="1"/>
  <c r="BS249" i="4"/>
  <c r="DF249" i="4"/>
  <c r="DF248" i="4" s="1"/>
  <c r="DF247" i="4" s="1"/>
  <c r="CC249" i="4"/>
  <c r="CC248" i="4" s="1"/>
  <c r="DI249" i="4"/>
  <c r="DI248" i="4" s="1"/>
  <c r="DF265" i="4"/>
  <c r="DF264" i="4" s="1"/>
  <c r="DF263" i="4" s="1"/>
  <c r="DA265" i="4"/>
  <c r="CU265" i="4"/>
  <c r="CU264" i="4" s="1"/>
  <c r="CU263" i="4" s="1"/>
  <c r="CU262" i="4" s="1"/>
  <c r="CU261" i="4" s="1"/>
  <c r="CU260" i="4" s="1"/>
  <c r="CU259" i="4" s="1"/>
  <c r="CU258" i="4" s="1"/>
  <c r="DJ265" i="4"/>
  <c r="DJ264" i="4" s="1"/>
  <c r="DJ263" i="4" s="1"/>
  <c r="DJ262" i="4" s="1"/>
  <c r="DJ261" i="4" s="1"/>
  <c r="DJ260" i="4" s="1"/>
  <c r="DJ259" i="4" s="1"/>
  <c r="DJ258" i="4" s="1"/>
  <c r="DJ257" i="4" s="1"/>
  <c r="DJ256" i="4" s="1"/>
  <c r="DJ255" i="4" s="1"/>
  <c r="DJ254" i="4" s="1"/>
  <c r="DJ253" i="4" s="1"/>
  <c r="CC265" i="4"/>
  <c r="CC264" i="4" s="1"/>
  <c r="CC263" i="4" s="1"/>
  <c r="DC265" i="4"/>
  <c r="DC264" i="4" s="1"/>
  <c r="DC263" i="4" s="1"/>
  <c r="DC262" i="4" s="1"/>
  <c r="DC261" i="4" s="1"/>
  <c r="DC260" i="4" s="1"/>
  <c r="CL265" i="4"/>
  <c r="CV265" i="4"/>
  <c r="CV264" i="4" s="1"/>
  <c r="CV263" i="4" s="1"/>
  <c r="CV262" i="4" s="1"/>
  <c r="CV261" i="4" s="1"/>
  <c r="CV260" i="4" s="1"/>
  <c r="CV259" i="4" s="1"/>
  <c r="CV258" i="4" s="1"/>
  <c r="CV257" i="4" s="1"/>
  <c r="CV256" i="4" s="1"/>
  <c r="CV255" i="4" s="1"/>
  <c r="CV254" i="4" s="1"/>
  <c r="CV253" i="4" s="1"/>
  <c r="CV252" i="4" s="1"/>
  <c r="CV251" i="4" s="1"/>
  <c r="CV250" i="4" s="1"/>
  <c r="DE261" i="4"/>
  <c r="DE260" i="4" s="1"/>
  <c r="DE259" i="4" s="1"/>
  <c r="DE258" i="4" s="1"/>
  <c r="CN261" i="4"/>
  <c r="CN260" i="4" s="1"/>
  <c r="CN259" i="4" s="1"/>
  <c r="CN258" i="4" s="1"/>
  <c r="CN257" i="4" s="1"/>
  <c r="CN256" i="4" s="1"/>
  <c r="CN255" i="4" s="1"/>
  <c r="CN254" i="4" s="1"/>
  <c r="CN253" i="4" s="1"/>
  <c r="CN252" i="4" s="1"/>
  <c r="CN251" i="4" s="1"/>
  <c r="CH261" i="4"/>
  <c r="CH260" i="4" s="1"/>
  <c r="CH259" i="4" s="1"/>
  <c r="CH258" i="4" s="1"/>
  <c r="BU261" i="4"/>
  <c r="CJ261" i="4"/>
  <c r="DF261" i="4"/>
  <c r="DF260" i="4" s="1"/>
  <c r="DF259" i="4" s="1"/>
  <c r="DF258" i="4" s="1"/>
  <c r="DF257" i="4" s="1"/>
  <c r="DF256" i="4" s="1"/>
  <c r="DF255" i="4" s="1"/>
  <c r="DF254" i="4" s="1"/>
  <c r="DF253" i="4" s="1"/>
  <c r="CG261" i="4"/>
  <c r="CG260" i="4" s="1"/>
  <c r="CG259" i="4" s="1"/>
  <c r="CG258" i="4" s="1"/>
  <c r="BW261" i="4"/>
  <c r="BW260" i="4" s="1"/>
  <c r="BW259" i="4" s="1"/>
  <c r="BW258" i="4" s="1"/>
  <c r="CS261" i="4"/>
  <c r="CS260" i="4" s="1"/>
  <c r="CS259" i="4" s="1"/>
  <c r="CS258" i="4" s="1"/>
  <c r="CB261" i="4"/>
  <c r="CB260" i="4" s="1"/>
  <c r="CB259" i="4" s="1"/>
  <c r="CB258" i="4" s="1"/>
  <c r="DH261" i="4"/>
  <c r="CY261" i="4"/>
  <c r="CY260" i="4" s="1"/>
  <c r="CY259" i="4" s="1"/>
  <c r="CY258" i="4" s="1"/>
  <c r="CP261" i="4"/>
  <c r="CP260" i="4" s="1"/>
  <c r="CP259" i="4" s="1"/>
  <c r="CP258" i="4" s="1"/>
  <c r="DA277" i="4"/>
  <c r="DA276" i="4" s="1"/>
  <c r="DA275" i="4" s="1"/>
  <c r="CJ277" i="4"/>
  <c r="CJ276" i="4" s="1"/>
  <c r="CJ275" i="4" s="1"/>
  <c r="CJ274" i="4" s="1"/>
  <c r="CU277" i="4"/>
  <c r="CU276" i="4" s="1"/>
  <c r="CU275" i="4" s="1"/>
  <c r="CU274" i="4" s="1"/>
  <c r="CX277" i="4"/>
  <c r="DL277" i="4"/>
  <c r="DL276" i="4" s="1"/>
  <c r="BT247" i="4"/>
  <c r="BT246" i="4" s="1"/>
  <c r="BT245" i="4" s="1"/>
  <c r="BT244" i="4" s="1"/>
  <c r="CZ247" i="4"/>
  <c r="CO247" i="4"/>
  <c r="BS247" i="4"/>
  <c r="CY247" i="4"/>
  <c r="CH247" i="4"/>
  <c r="CH246" i="4" s="1"/>
  <c r="CH245" i="4" s="1"/>
  <c r="CH244" i="4" s="1"/>
  <c r="CU257" i="4"/>
  <c r="CD257" i="4"/>
  <c r="BY257" i="4"/>
  <c r="BY256" i="4" s="1"/>
  <c r="BY255" i="4" s="1"/>
  <c r="BY254" i="4" s="1"/>
  <c r="BY253" i="4" s="1"/>
  <c r="BY252" i="4" s="1"/>
  <c r="BY251" i="4" s="1"/>
  <c r="BY250" i="4" s="1"/>
  <c r="BY249" i="4" s="1"/>
  <c r="BY248" i="4" s="1"/>
  <c r="DE257" i="4"/>
  <c r="DE256" i="4" s="1"/>
  <c r="DE255" i="4" s="1"/>
  <c r="DE254" i="4" s="1"/>
  <c r="DE253" i="4" s="1"/>
  <c r="DE252" i="4" s="1"/>
  <c r="DE251" i="4" s="1"/>
  <c r="DE250" i="4" s="1"/>
  <c r="DE249" i="4" s="1"/>
  <c r="DE248" i="4" s="1"/>
  <c r="DE247" i="4" s="1"/>
  <c r="CI257" i="4"/>
  <c r="CI256" i="4" s="1"/>
  <c r="CI255" i="4" s="1"/>
  <c r="CI254" i="4" s="1"/>
  <c r="CI253" i="4" s="1"/>
  <c r="DH257" i="4"/>
  <c r="DB257" i="4"/>
  <c r="CA257" i="4"/>
  <c r="CA256" i="4" s="1"/>
  <c r="CA255" i="4" s="1"/>
  <c r="CA254" i="4" s="1"/>
  <c r="DG257" i="4"/>
  <c r="DG256" i="4" s="1"/>
  <c r="DG255" i="4" s="1"/>
  <c r="CZ257" i="4"/>
  <c r="CZ256" i="4" s="1"/>
  <c r="CZ255" i="4" s="1"/>
  <c r="CZ254" i="4" s="1"/>
  <c r="CZ253" i="4" s="1"/>
  <c r="CZ252" i="4" s="1"/>
  <c r="CZ251" i="4" s="1"/>
  <c r="CZ250" i="4" s="1"/>
  <c r="CZ249" i="4" s="1"/>
  <c r="CZ248" i="4" s="1"/>
  <c r="BY273" i="4"/>
  <c r="BY272" i="4" s="1"/>
  <c r="BY271" i="4" s="1"/>
  <c r="BY270" i="4" s="1"/>
  <c r="BY269" i="4" s="1"/>
  <c r="BY268" i="4" s="1"/>
  <c r="BY267" i="4" s="1"/>
  <c r="BY266" i="4" s="1"/>
  <c r="DE273" i="4"/>
  <c r="DE272" i="4" s="1"/>
  <c r="DE271" i="4" s="1"/>
  <c r="DE270" i="4" s="1"/>
  <c r="CN273" i="4"/>
  <c r="CN272" i="4" s="1"/>
  <c r="BR273" i="4"/>
  <c r="BR272" i="4" s="1"/>
  <c r="BR271" i="4" s="1"/>
  <c r="BR270" i="4" s="1"/>
  <c r="BR269" i="4" s="1"/>
  <c r="CW273" i="4"/>
  <c r="CW272" i="4" s="1"/>
  <c r="CW271" i="4" s="1"/>
  <c r="CW270" i="4" s="1"/>
  <c r="CW269" i="4" s="1"/>
  <c r="CW268" i="4" s="1"/>
  <c r="CW267" i="4" s="1"/>
  <c r="CW266" i="4" s="1"/>
  <c r="CF273" i="4"/>
  <c r="CF272" i="4" s="1"/>
  <c r="CF271" i="4" s="1"/>
  <c r="CF270" i="4" s="1"/>
  <c r="CF269" i="4" s="1"/>
  <c r="CF268" i="4" s="1"/>
  <c r="CF267" i="4" s="1"/>
  <c r="CF266" i="4" s="1"/>
  <c r="CF265" i="4" s="1"/>
  <c r="CF264" i="4" s="1"/>
  <c r="CF263" i="4" s="1"/>
  <c r="CF262" i="4" s="1"/>
  <c r="CF261" i="4" s="1"/>
  <c r="CF260" i="4" s="1"/>
  <c r="CF259" i="4" s="1"/>
  <c r="CF258" i="4" s="1"/>
  <c r="CF257" i="4" s="1"/>
  <c r="CF256" i="4" s="1"/>
  <c r="CF255" i="4" s="1"/>
  <c r="CF254" i="4" s="1"/>
  <c r="CF253" i="4" s="1"/>
  <c r="CF252" i="4" s="1"/>
  <c r="CF251" i="4" s="1"/>
  <c r="CF250" i="4" s="1"/>
  <c r="CF249" i="4" s="1"/>
  <c r="CF248" i="4" s="1"/>
  <c r="DL273" i="4"/>
  <c r="DL272" i="4" s="1"/>
  <c r="DL271" i="4" s="1"/>
  <c r="DL270" i="4" s="1"/>
  <c r="DG273" i="4"/>
  <c r="DG272" i="4" s="1"/>
  <c r="DG271" i="4" s="1"/>
  <c r="DG270" i="4" s="1"/>
  <c r="DG269" i="4" s="1"/>
  <c r="DG268" i="4" s="1"/>
  <c r="DG267" i="4" s="1"/>
  <c r="DG266" i="4" s="1"/>
  <c r="DG265" i="4" s="1"/>
  <c r="DG264" i="4" s="1"/>
  <c r="DG263" i="4" s="1"/>
  <c r="DG262" i="4" s="1"/>
  <c r="DG261" i="4" s="1"/>
  <c r="DG260" i="4" s="1"/>
  <c r="DG259" i="4" s="1"/>
  <c r="DG258" i="4" s="1"/>
  <c r="CK273" i="4"/>
  <c r="CK272" i="4" s="1"/>
  <c r="CK271" i="4" s="1"/>
  <c r="CK270" i="4" s="1"/>
  <c r="CZ273" i="4"/>
  <c r="CZ272" i="4" s="1"/>
  <c r="DK273" i="4"/>
  <c r="DB253" i="4"/>
  <c r="DB252" i="4" s="1"/>
  <c r="DB251" i="4" s="1"/>
  <c r="DB250" i="4" s="1"/>
  <c r="BV253" i="4"/>
  <c r="BV252" i="4" s="1"/>
  <c r="BV251" i="4" s="1"/>
  <c r="DC253" i="4"/>
  <c r="DC252" i="4" s="1"/>
  <c r="DC251" i="4" s="1"/>
  <c r="DC250" i="4" s="1"/>
  <c r="DC249" i="4" s="1"/>
  <c r="DC248" i="4" s="1"/>
  <c r="DC247" i="4" s="1"/>
  <c r="CM253" i="4"/>
  <c r="CM252" i="4" s="1"/>
  <c r="CM251" i="4" s="1"/>
  <c r="CM250" i="4" s="1"/>
  <c r="DM253" i="4"/>
  <c r="DM252" i="4" s="1"/>
  <c r="CW253" i="4"/>
  <c r="CW252" i="4" s="1"/>
  <c r="CW251" i="4" s="1"/>
  <c r="CW250" i="4" s="1"/>
  <c r="BS253" i="4"/>
  <c r="BS252" i="4" s="1"/>
  <c r="CB253" i="4"/>
  <c r="CB252" i="4" s="1"/>
  <c r="CB251" i="4" s="1"/>
  <c r="DI253" i="4"/>
  <c r="DI252" i="4" s="1"/>
  <c r="CH269" i="4"/>
  <c r="CH268" i="4" s="1"/>
  <c r="CH267" i="4" s="1"/>
  <c r="CH266" i="4" s="1"/>
  <c r="DD269" i="4"/>
  <c r="DD268" i="4" s="1"/>
  <c r="DD267" i="4" s="1"/>
  <c r="DD266" i="4" s="1"/>
  <c r="CN269" i="4"/>
  <c r="CN268" i="4" s="1"/>
  <c r="CN267" i="4" s="1"/>
  <c r="CN266" i="4" s="1"/>
  <c r="BX269" i="4"/>
  <c r="DE269" i="4"/>
  <c r="DE268" i="4" s="1"/>
  <c r="DE267" i="4" s="1"/>
  <c r="DE266" i="4" s="1"/>
  <c r="CO269" i="4"/>
  <c r="DJ269" i="4"/>
  <c r="DJ268" i="4" s="1"/>
  <c r="DJ267" i="4" s="1"/>
  <c r="DJ266" i="4" s="1"/>
  <c r="CT269" i="4"/>
  <c r="CT268" i="4" s="1"/>
  <c r="CT267" i="4" s="1"/>
  <c r="CT266" i="4" s="1"/>
  <c r="CT265" i="4" s="1"/>
  <c r="CT264" i="4" s="1"/>
  <c r="CT263" i="4" s="1"/>
  <c r="CT262" i="4" s="1"/>
  <c r="CT261" i="4" s="1"/>
  <c r="CT260" i="4" s="1"/>
  <c r="CT259" i="4" s="1"/>
  <c r="CT258" i="4" s="1"/>
  <c r="CT257" i="4" s="1"/>
  <c r="CT256" i="4" s="1"/>
  <c r="CT255" i="4" s="1"/>
  <c r="DK269" i="4"/>
  <c r="DK268" i="4" s="1"/>
  <c r="DK267" i="4" s="1"/>
  <c r="CU269" i="4"/>
  <c r="CE269" i="4"/>
  <c r="CE268" i="4" s="1"/>
  <c r="CZ269" i="4"/>
  <c r="CZ268" i="4" s="1"/>
  <c r="CJ269" i="4"/>
  <c r="CJ268" i="4" s="1"/>
  <c r="CJ267" i="4" s="1"/>
  <c r="CJ266" i="4" s="1"/>
  <c r="CP256" i="4"/>
  <c r="CP255" i="4" s="1"/>
  <c r="CP254" i="4" s="1"/>
  <c r="CP253" i="4" s="1"/>
  <c r="CP252" i="4" s="1"/>
  <c r="CP251" i="4" s="1"/>
  <c r="CP250" i="4" s="1"/>
  <c r="CP249" i="4" s="1"/>
  <c r="CP248" i="4" s="1"/>
  <c r="CP247" i="4" s="1"/>
  <c r="CS256" i="4"/>
  <c r="CS255" i="4" s="1"/>
  <c r="CS254" i="4" s="1"/>
  <c r="CE256" i="4"/>
  <c r="CE255" i="4" s="1"/>
  <c r="CE254" i="4" s="1"/>
  <c r="CE253" i="4" s="1"/>
  <c r="CE252" i="4" s="1"/>
  <c r="CE251" i="4" s="1"/>
  <c r="CE250" i="4" s="1"/>
  <c r="CE249" i="4" s="1"/>
  <c r="CE248" i="4" s="1"/>
  <c r="CE247" i="4" s="1"/>
  <c r="CE273" i="4"/>
  <c r="CE272" i="4" s="1"/>
  <c r="CE271" i="4" s="1"/>
  <c r="DP280" i="4"/>
  <c r="DQ280" i="4" s="1"/>
  <c r="DN282" i="4"/>
  <c r="DW256" i="4"/>
  <c r="CY279" i="4"/>
  <c r="CY278" i="4" s="1"/>
  <c r="BZ279" i="4"/>
  <c r="BZ278" i="4" s="1"/>
  <c r="BZ277" i="4" s="1"/>
  <c r="BZ276" i="4" s="1"/>
  <c r="BZ275" i="4" s="1"/>
  <c r="BZ274" i="4" s="1"/>
  <c r="BZ273" i="4" s="1"/>
  <c r="BZ272" i="4" s="1"/>
  <c r="BZ271" i="4" s="1"/>
  <c r="BZ270" i="4" s="1"/>
  <c r="BZ269" i="4" s="1"/>
  <c r="CW279" i="4"/>
  <c r="CW278" i="4" s="1"/>
  <c r="CL279" i="4"/>
  <c r="CL278" i="4" s="1"/>
  <c r="CC279" i="4"/>
  <c r="CC278" i="4" s="1"/>
  <c r="CZ279" i="4"/>
  <c r="CZ278" i="4" s="1"/>
  <c r="CZ277" i="4" s="1"/>
  <c r="CZ276" i="4" s="1"/>
  <c r="CZ275" i="4" s="1"/>
  <c r="CZ274" i="4" s="1"/>
  <c r="CX279" i="4"/>
  <c r="CX278" i="4" s="1"/>
  <c r="BR279" i="4"/>
  <c r="BR278" i="4" s="1"/>
  <c r="BR277" i="4" s="1"/>
  <c r="BR276" i="4" s="1"/>
  <c r="BR275" i="4" s="1"/>
  <c r="CF279" i="4"/>
  <c r="CF278" i="4" s="1"/>
  <c r="CF277" i="4" s="1"/>
  <c r="CF276" i="4" s="1"/>
  <c r="CF275" i="4" s="1"/>
  <c r="DC279" i="4"/>
  <c r="DC278" i="4" s="1"/>
  <c r="DC277" i="4" s="1"/>
  <c r="DC276" i="4" s="1"/>
  <c r="DC275" i="4" s="1"/>
  <c r="DC274" i="4" s="1"/>
  <c r="DC273" i="4" s="1"/>
  <c r="DC272" i="4" s="1"/>
  <c r="DC271" i="4" s="1"/>
  <c r="DC270" i="4" s="1"/>
  <c r="BW279" i="4"/>
  <c r="BW278" i="4" s="1"/>
  <c r="BW277" i="4" s="1"/>
  <c r="CD279" i="4"/>
  <c r="CD278" i="4" s="1"/>
  <c r="CD277" i="4" s="1"/>
  <c r="CD276" i="4" s="1"/>
  <c r="CD275" i="4" s="1"/>
  <c r="CD274" i="4" s="1"/>
  <c r="CD273" i="4" s="1"/>
  <c r="CD272" i="4" s="1"/>
  <c r="CD271" i="4" s="1"/>
  <c r="CD270" i="4" s="1"/>
  <c r="CD269" i="4" s="1"/>
  <c r="CD268" i="4" s="1"/>
  <c r="CD267" i="4" s="1"/>
  <c r="CD266" i="4" s="1"/>
  <c r="CD265" i="4" s="1"/>
  <c r="CD264" i="4" s="1"/>
  <c r="DA279" i="4"/>
  <c r="DA278" i="4" s="1"/>
  <c r="CB279" i="4"/>
  <c r="CB278" i="4" s="1"/>
  <c r="CB277" i="4" s="1"/>
  <c r="CB276" i="4" s="1"/>
  <c r="CB275" i="4" s="1"/>
  <c r="CB274" i="4" s="1"/>
  <c r="CB273" i="4" s="1"/>
  <c r="CI279" i="4"/>
  <c r="CI278" i="4" s="1"/>
  <c r="CI277" i="4" s="1"/>
  <c r="CI276" i="4" s="1"/>
  <c r="CI275" i="4" s="1"/>
  <c r="CI274" i="4" s="1"/>
  <c r="CI273" i="4" s="1"/>
  <c r="CI272" i="4" s="1"/>
  <c r="CI271" i="4" s="1"/>
  <c r="CI270" i="4" s="1"/>
  <c r="CI269" i="4" s="1"/>
  <c r="CI268" i="4" s="1"/>
  <c r="CI267" i="4" s="1"/>
  <c r="CI266" i="4" s="1"/>
  <c r="CP279" i="4"/>
  <c r="CP278" i="4" s="1"/>
  <c r="CP277" i="4" s="1"/>
  <c r="CP276" i="4" s="1"/>
  <c r="CP275" i="4" s="1"/>
  <c r="CP274" i="4" s="1"/>
  <c r="CP273" i="4" s="1"/>
  <c r="DM279" i="4"/>
  <c r="CG279" i="4"/>
  <c r="CG278" i="4" s="1"/>
  <c r="CG277" i="4" s="1"/>
  <c r="CG276" i="4" s="1"/>
  <c r="CG275" i="4" s="1"/>
  <c r="CG274" i="4" s="1"/>
  <c r="CG273" i="4" s="1"/>
  <c r="CG272" i="4" s="1"/>
  <c r="CG271" i="4" s="1"/>
  <c r="CG270" i="4" s="1"/>
  <c r="CG269" i="4" s="1"/>
  <c r="CG268" i="4" s="1"/>
  <c r="CG267" i="4" s="1"/>
  <c r="CG266" i="4" s="1"/>
  <c r="CG265" i="4" s="1"/>
  <c r="DD279" i="4"/>
  <c r="DD278" i="4" s="1"/>
  <c r="DD277" i="4" s="1"/>
  <c r="DD276" i="4" s="1"/>
  <c r="DD275" i="4" s="1"/>
  <c r="DD274" i="4" s="1"/>
  <c r="DD273" i="4" s="1"/>
  <c r="BX279" i="4"/>
  <c r="BX278" i="4" s="1"/>
  <c r="BX277" i="4" s="1"/>
  <c r="BX276" i="4" s="1"/>
  <c r="BX275" i="4" s="1"/>
  <c r="BX274" i="4" s="1"/>
  <c r="BX273" i="4" s="1"/>
  <c r="BX272" i="4" s="1"/>
  <c r="BX271" i="4" s="1"/>
  <c r="BX270" i="4" s="1"/>
  <c r="DB279" i="4"/>
  <c r="DB278" i="4" s="1"/>
  <c r="DB277" i="4" s="1"/>
  <c r="BV279" i="4"/>
  <c r="BV278" i="4" s="1"/>
  <c r="CS279" i="4"/>
  <c r="CS278" i="4" s="1"/>
  <c r="CS277" i="4" s="1"/>
  <c r="CS276" i="4" s="1"/>
  <c r="CS275" i="4" s="1"/>
  <c r="CS274" i="4" s="1"/>
  <c r="CS273" i="4" s="1"/>
  <c r="CS272" i="4" s="1"/>
  <c r="CS271" i="4" s="1"/>
  <c r="CS270" i="4" s="1"/>
  <c r="DG279" i="4"/>
  <c r="DG278" i="4" s="1"/>
  <c r="DG277" i="4" s="1"/>
  <c r="DG276" i="4" s="1"/>
  <c r="CA279" i="4"/>
  <c r="CA278" i="4" s="1"/>
  <c r="CA277" i="4" s="1"/>
  <c r="CA276" i="4" s="1"/>
  <c r="CA275" i="4" s="1"/>
  <c r="CA274" i="4" s="1"/>
  <c r="CA273" i="4" s="1"/>
  <c r="CA272" i="4" s="1"/>
  <c r="CA271" i="4" s="1"/>
  <c r="CA270" i="4" s="1"/>
  <c r="CA269" i="4" s="1"/>
  <c r="CA268" i="4" s="1"/>
  <c r="CA267" i="4" s="1"/>
  <c r="CA266" i="4" s="1"/>
  <c r="CA265" i="4" s="1"/>
  <c r="CA264" i="4" s="1"/>
  <c r="CA263" i="4" s="1"/>
  <c r="CA262" i="4" s="1"/>
  <c r="CA261" i="4" s="1"/>
  <c r="DE279" i="4"/>
  <c r="DE278" i="4" s="1"/>
  <c r="DE277" i="4" s="1"/>
  <c r="DE276" i="4" s="1"/>
  <c r="BY279" i="4"/>
  <c r="BY278" i="4" s="1"/>
  <c r="BY277" i="4" s="1"/>
  <c r="CV279" i="4"/>
  <c r="CV278" i="4" s="1"/>
  <c r="CV277" i="4" s="1"/>
  <c r="CV276" i="4" s="1"/>
  <c r="CM279" i="4"/>
  <c r="CM278" i="4" s="1"/>
  <c r="CM277" i="4" s="1"/>
  <c r="CM276" i="4" s="1"/>
  <c r="CM275" i="4" s="1"/>
  <c r="CM274" i="4" s="1"/>
  <c r="CM273" i="4" s="1"/>
  <c r="CM272" i="4" s="1"/>
  <c r="BU257" i="4"/>
  <c r="BU256" i="4" s="1"/>
  <c r="BE283" i="4"/>
  <c r="V295" i="4" s="1"/>
  <c r="BO283" i="4"/>
  <c r="Y296" i="4" s="1"/>
  <c r="AY283" i="4"/>
  <c r="W294" i="4" s="1"/>
  <c r="AR283" i="4"/>
  <c r="W293" i="4" s="1"/>
  <c r="BZ265" i="4"/>
  <c r="BZ264" i="4" s="1"/>
  <c r="BZ263" i="4" s="1"/>
  <c r="BZ262" i="4" s="1"/>
  <c r="BZ261" i="4" s="1"/>
  <c r="AU283" i="4"/>
  <c r="AD283" i="4"/>
  <c r="W291" i="4" s="1"/>
  <c r="BJ283" i="4"/>
  <c r="T296" i="4" s="1"/>
  <c r="AN283" i="4"/>
  <c r="EE286" i="4"/>
  <c r="DY283" i="4"/>
  <c r="AB283" i="4"/>
  <c r="U291" i="4" s="1"/>
  <c r="BH283" i="4"/>
  <c r="Y295" i="4" s="1"/>
  <c r="CR280" i="4"/>
  <c r="BS280" i="4"/>
  <c r="CG257" i="4"/>
  <c r="CG256" i="4" s="1"/>
  <c r="CG255" i="4" s="1"/>
  <c r="CG254" i="4" s="1"/>
  <c r="CG253" i="4" s="1"/>
  <c r="CG252" i="4" s="1"/>
  <c r="CG251" i="4" s="1"/>
  <c r="CG250" i="4" s="1"/>
  <c r="CG249" i="4" s="1"/>
  <c r="CG248" i="4" s="1"/>
  <c r="CX273" i="4"/>
  <c r="CX272" i="4" s="1"/>
  <c r="CX271" i="4" s="1"/>
  <c r="CX270" i="4" s="1"/>
  <c r="CX269" i="4" s="1"/>
  <c r="CX268" i="4" s="1"/>
  <c r="CX267" i="4" s="1"/>
  <c r="CX266" i="4" s="1"/>
  <c r="DL269" i="4"/>
  <c r="BQ253" i="4"/>
  <c r="BQ252" i="4" s="1"/>
  <c r="BQ251" i="4" s="1"/>
  <c r="BQ250" i="4" s="1"/>
  <c r="BQ249" i="4" s="1"/>
  <c r="BQ248" i="4" s="1"/>
  <c r="BQ247" i="4" s="1"/>
  <c r="BU269" i="4"/>
  <c r="BU268" i="4" s="1"/>
  <c r="BU267" i="4" s="1"/>
  <c r="BU266" i="4" s="1"/>
  <c r="CU280" i="4"/>
  <c r="CJ280" i="4"/>
  <c r="CT280" i="4"/>
  <c r="CK280" i="4"/>
  <c r="BW289" i="4"/>
  <c r="DZ299" i="4"/>
  <c r="EA300" i="4"/>
  <c r="DT297" i="4"/>
  <c r="DS297" i="4"/>
  <c r="EB297" i="4"/>
  <c r="DS295" i="4"/>
  <c r="DT295" i="4"/>
  <c r="DP261" i="4"/>
  <c r="DQ261" i="4" s="1"/>
  <c r="DR261" i="4"/>
  <c r="DP257" i="4"/>
  <c r="DQ257" i="4" s="1"/>
  <c r="DR257" i="4"/>
  <c r="DP269" i="4"/>
  <c r="DQ269" i="4" s="1"/>
  <c r="DR269" i="4"/>
  <c r="DY295" i="4"/>
  <c r="EC294" i="4"/>
  <c r="EC296" i="4"/>
  <c r="EB295" i="4"/>
  <c r="DZ301" i="4"/>
  <c r="DZ294" i="4"/>
  <c r="EA295" i="4"/>
  <c r="DS296" i="4"/>
  <c r="DS301" i="4"/>
  <c r="DT298" i="4"/>
  <c r="DY298" i="4"/>
  <c r="DY294" i="4"/>
  <c r="EC301" i="4"/>
  <c r="EC299" i="4"/>
  <c r="EB301" i="4"/>
  <c r="EB299" i="4"/>
  <c r="DZ296" i="4"/>
  <c r="DZ298" i="4"/>
  <c r="EA296" i="4"/>
  <c r="EA298" i="4"/>
  <c r="DS300" i="4"/>
  <c r="DS294" i="4"/>
  <c r="DT300" i="4"/>
  <c r="DT294" i="4"/>
  <c r="DZ300" i="4"/>
  <c r="DY299" i="4"/>
  <c r="EC297" i="4"/>
  <c r="DP277" i="4"/>
  <c r="DQ277" i="4" s="1"/>
  <c r="DR277" i="4"/>
  <c r="DP253" i="4"/>
  <c r="DQ253" i="4" s="1"/>
  <c r="DR253" i="4"/>
  <c r="DY301" i="4"/>
  <c r="DY297" i="4"/>
  <c r="EC295" i="4"/>
  <c r="EB294" i="4"/>
  <c r="EB296" i="4"/>
  <c r="DZ295" i="4"/>
  <c r="EA301" i="4"/>
  <c r="EA294" i="4"/>
  <c r="DS298" i="4"/>
  <c r="DT296" i="4"/>
  <c r="DT301" i="4"/>
  <c r="DY300" i="4"/>
  <c r="DY296" i="4"/>
  <c r="EC298" i="4"/>
  <c r="EC300" i="4"/>
  <c r="EB298" i="4"/>
  <c r="EB300" i="4"/>
  <c r="DZ297" i="4"/>
  <c r="EA297" i="4"/>
  <c r="EA299" i="4"/>
  <c r="DS299" i="4"/>
  <c r="DT299" i="4"/>
  <c r="CK289" i="4"/>
  <c r="CK233" i="4"/>
  <c r="CW289" i="4"/>
  <c r="CW233" i="4"/>
  <c r="CW232" i="4" s="1"/>
  <c r="CW231" i="4" s="1"/>
  <c r="CM289" i="4"/>
  <c r="CM233" i="4"/>
  <c r="CM232" i="4" s="1"/>
  <c r="CM231" i="4" s="1"/>
  <c r="CM230" i="4" s="1"/>
  <c r="CM229" i="4" s="1"/>
  <c r="CM228" i="4" s="1"/>
  <c r="CM227" i="4" s="1"/>
  <c r="CM226" i="4" s="1"/>
  <c r="CM225" i="4" s="1"/>
  <c r="CM224" i="4" s="1"/>
  <c r="CM223" i="4" s="1"/>
  <c r="CM222" i="4" s="1"/>
  <c r="CM221" i="4" s="1"/>
  <c r="CM220" i="4" s="1"/>
  <c r="CM219" i="4" s="1"/>
  <c r="AE283" i="4"/>
  <c r="X291" i="4" s="1"/>
  <c r="BK283" i="4"/>
  <c r="AT283" i="4"/>
  <c r="AO283" i="4"/>
  <c r="T293" i="4" s="1"/>
  <c r="BD283" i="4"/>
  <c r="AC283" i="4"/>
  <c r="BI283" i="4"/>
  <c r="S296" i="4" s="1"/>
  <c r="DZ287" i="4"/>
  <c r="EF284" i="4"/>
  <c r="EA285" i="4"/>
  <c r="DO283" i="4"/>
  <c r="DS283" i="4"/>
  <c r="EB287" i="4"/>
  <c r="S283" i="4"/>
  <c r="S290" i="4" s="1"/>
  <c r="W283" i="4"/>
  <c r="BC283" i="4"/>
  <c r="AL283" i="4"/>
  <c r="AG283" i="4"/>
  <c r="S292" i="4" s="1"/>
  <c r="BM283" i="4"/>
  <c r="AV283" i="4"/>
  <c r="T294" i="4" s="1"/>
  <c r="Z283" i="4"/>
  <c r="BF283" i="4"/>
  <c r="DT283" i="4"/>
  <c r="DZ283" i="4"/>
  <c r="EA284" i="4"/>
  <c r="EB283" i="4"/>
  <c r="DO284" i="4"/>
  <c r="EE284" i="4"/>
  <c r="EE287" i="4"/>
  <c r="EF286" i="4"/>
  <c r="EF287" i="4"/>
  <c r="EF285" i="4"/>
  <c r="DT284" i="4"/>
  <c r="DZ284" i="4"/>
  <c r="DY285" i="4"/>
  <c r="EA287" i="4"/>
  <c r="EA283" i="4"/>
  <c r="EB284" i="4"/>
  <c r="DS285" i="4"/>
  <c r="DO287" i="4"/>
  <c r="DO286" i="4"/>
  <c r="EC283" i="4"/>
  <c r="EC284" i="4"/>
  <c r="DO285" i="4"/>
  <c r="DS286" i="4"/>
  <c r="DY286" i="4"/>
  <c r="EA286" i="4"/>
  <c r="AM283" i="4"/>
  <c r="Y292" i="4" s="1"/>
  <c r="AW283" i="4"/>
  <c r="AF283" i="4"/>
  <c r="BL283" i="4"/>
  <c r="V296" i="4" s="1"/>
  <c r="BG283" i="4"/>
  <c r="X295" i="4" s="1"/>
  <c r="AP283" i="4"/>
  <c r="AK283" i="4"/>
  <c r="W292" i="4" s="1"/>
  <c r="T283" i="4"/>
  <c r="AZ283" i="4"/>
  <c r="DT285" i="4"/>
  <c r="DZ285" i="4"/>
  <c r="DY284" i="4"/>
  <c r="EB285" i="4"/>
  <c r="DS284" i="4"/>
  <c r="EE285" i="4"/>
  <c r="EE283" i="4"/>
  <c r="EF283" i="4"/>
  <c r="DT286" i="4"/>
  <c r="DZ286" i="4"/>
  <c r="DY287" i="4"/>
  <c r="EB286" i="4"/>
  <c r="DS287" i="4"/>
  <c r="EC286" i="4"/>
  <c r="EC287" i="4"/>
  <c r="AI283" i="4"/>
  <c r="U283" i="4"/>
  <c r="AX283" i="4"/>
  <c r="AJ283" i="4"/>
  <c r="X283" i="4"/>
  <c r="AH283" i="4"/>
  <c r="AS283" i="4"/>
  <c r="AA283" i="4"/>
  <c r="AQ283" i="4"/>
  <c r="V293" i="4" s="1"/>
  <c r="Y283" i="4"/>
  <c r="BB283" i="4"/>
  <c r="BA283" i="4"/>
  <c r="BN283" i="4"/>
  <c r="V283" i="4"/>
  <c r="BQ243" i="4"/>
  <c r="BQ242" i="4" s="1"/>
  <c r="BQ241" i="4" s="1"/>
  <c r="BQ240" i="4" s="1"/>
  <c r="BQ239" i="4" s="1"/>
  <c r="BQ238" i="4" s="1"/>
  <c r="BQ237" i="4" s="1"/>
  <c r="BQ236" i="4" s="1"/>
  <c r="BQ235" i="4" s="1"/>
  <c r="BQ234" i="4" s="1"/>
  <c r="BQ233" i="4" s="1"/>
  <c r="BQ232" i="4" s="1"/>
  <c r="BQ231" i="4" s="1"/>
  <c r="BQ230" i="4" s="1"/>
  <c r="BQ229" i="4" s="1"/>
  <c r="BQ228" i="4" s="1"/>
  <c r="BQ227" i="4" s="1"/>
  <c r="BY243" i="4"/>
  <c r="BY242" i="4" s="1"/>
  <c r="BY241" i="4" s="1"/>
  <c r="BY240" i="4" s="1"/>
  <c r="BY239" i="4" s="1"/>
  <c r="BY238" i="4" s="1"/>
  <c r="BY237" i="4" s="1"/>
  <c r="DI243" i="4"/>
  <c r="DI242" i="4" s="1"/>
  <c r="CE243" i="4"/>
  <c r="CE242" i="4" s="1"/>
  <c r="CE241" i="4" s="1"/>
  <c r="BT243" i="4"/>
  <c r="BT242" i="4" s="1"/>
  <c r="BT241" i="4" s="1"/>
  <c r="BT240" i="4" s="1"/>
  <c r="BT239" i="4" s="1"/>
  <c r="BT238" i="4" s="1"/>
  <c r="BT237" i="4" s="1"/>
  <c r="BT236" i="4" s="1"/>
  <c r="BT235" i="4" s="1"/>
  <c r="BT234" i="4" s="1"/>
  <c r="BT233" i="4" s="1"/>
  <c r="BT232" i="4" s="1"/>
  <c r="BT231" i="4" s="1"/>
  <c r="BT230" i="4" s="1"/>
  <c r="BT229" i="4" s="1"/>
  <c r="BT228" i="4" s="1"/>
  <c r="BT227" i="4" s="1"/>
  <c r="BT226" i="4" s="1"/>
  <c r="BT225" i="4" s="1"/>
  <c r="BT224" i="4" s="1"/>
  <c r="BT223" i="4" s="1"/>
  <c r="BT222" i="4" s="1"/>
  <c r="DD243" i="4"/>
  <c r="DD242" i="4" s="1"/>
  <c r="DD241" i="4" s="1"/>
  <c r="DD240" i="4" s="1"/>
  <c r="DD239" i="4" s="1"/>
  <c r="DD238" i="4" s="1"/>
  <c r="DD237" i="4" s="1"/>
  <c r="DD236" i="4" s="1"/>
  <c r="DD235" i="4" s="1"/>
  <c r="DD234" i="4" s="1"/>
  <c r="DD233" i="4" s="1"/>
  <c r="DD232" i="4" s="1"/>
  <c r="DD231" i="4" s="1"/>
  <c r="DD230" i="4" s="1"/>
  <c r="DD229" i="4" s="1"/>
  <c r="DD228" i="4" s="1"/>
  <c r="DD227" i="4" s="1"/>
  <c r="DD226" i="4" s="1"/>
  <c r="DD225" i="4" s="1"/>
  <c r="DD224" i="4" s="1"/>
  <c r="DD223" i="4" s="1"/>
  <c r="DD222" i="4" s="1"/>
  <c r="DD221" i="4" s="1"/>
  <c r="CR243" i="4"/>
  <c r="CR242" i="4" s="1"/>
  <c r="CR241" i="4" s="1"/>
  <c r="CR240" i="4" s="1"/>
  <c r="CR239" i="4" s="1"/>
  <c r="CR238" i="4" s="1"/>
  <c r="CR237" i="4" s="1"/>
  <c r="DJ249" i="4"/>
  <c r="DJ248" i="4" s="1"/>
  <c r="DJ247" i="4" s="1"/>
  <c r="BQ261" i="4"/>
  <c r="BQ260" i="4" s="1"/>
  <c r="BQ259" i="4" s="1"/>
  <c r="BQ258" i="4" s="1"/>
  <c r="BQ257" i="4" s="1"/>
  <c r="BQ256" i="4" s="1"/>
  <c r="BW265" i="4"/>
  <c r="BW264" i="4" s="1"/>
  <c r="BW263" i="4" s="1"/>
  <c r="BW262" i="4" s="1"/>
  <c r="DV256" i="4"/>
  <c r="BR265" i="4"/>
  <c r="BV257" i="4"/>
  <c r="BV256" i="4" s="1"/>
  <c r="BV255" i="4" s="1"/>
  <c r="BV254" i="4" s="1"/>
  <c r="DL261" i="4"/>
  <c r="DL260" i="4" s="1"/>
  <c r="DL259" i="4" s="1"/>
  <c r="DL258" i="4" s="1"/>
  <c r="DL257" i="4" s="1"/>
  <c r="DL256" i="4" s="1"/>
  <c r="DL255" i="4" s="1"/>
  <c r="DL254" i="4" s="1"/>
  <c r="DL253" i="4" s="1"/>
  <c r="DL252" i="4" s="1"/>
  <c r="DL251" i="4" s="1"/>
  <c r="DL250" i="4" s="1"/>
  <c r="DL249" i="4" s="1"/>
  <c r="CW277" i="4"/>
  <c r="CW276" i="4" s="1"/>
  <c r="CW275" i="4" s="1"/>
  <c r="DI277" i="4"/>
  <c r="DI276" i="4" s="1"/>
  <c r="DI275" i="4" s="1"/>
  <c r="DI274" i="4" s="1"/>
  <c r="DI273" i="4" s="1"/>
  <c r="DI272" i="4" s="1"/>
  <c r="DI271" i="4" s="1"/>
  <c r="CC277" i="4"/>
  <c r="CC276" i="4" s="1"/>
  <c r="CC275" i="4" s="1"/>
  <c r="CC274" i="4" s="1"/>
  <c r="CH257" i="4"/>
  <c r="CH256" i="4" s="1"/>
  <c r="CH255" i="4" s="1"/>
  <c r="CH254" i="4" s="1"/>
  <c r="CH253" i="4" s="1"/>
  <c r="CH252" i="4" s="1"/>
  <c r="CM257" i="4"/>
  <c r="CM256" i="4" s="1"/>
  <c r="CC257" i="4"/>
  <c r="CC256" i="4" s="1"/>
  <c r="CC255" i="4" s="1"/>
  <c r="CC254" i="4" s="1"/>
  <c r="CC253" i="4" s="1"/>
  <c r="CC252" i="4" s="1"/>
  <c r="CC251" i="4" s="1"/>
  <c r="CC250" i="4" s="1"/>
  <c r="DI261" i="4"/>
  <c r="DI260" i="4" s="1"/>
  <c r="DI259" i="4" s="1"/>
  <c r="DI258" i="4" s="1"/>
  <c r="CJ273" i="4"/>
  <c r="CJ272" i="4" s="1"/>
  <c r="CJ271" i="4" s="1"/>
  <c r="CJ270" i="4" s="1"/>
  <c r="CE277" i="4"/>
  <c r="DH273" i="4"/>
  <c r="DH272" i="4" s="1"/>
  <c r="DH271" i="4" s="1"/>
  <c r="DH270" i="4" s="1"/>
  <c r="DH269" i="4" s="1"/>
  <c r="DH268" i="4" s="1"/>
  <c r="DH267" i="4" s="1"/>
  <c r="DH266" i="4" s="1"/>
  <c r="DH265" i="4" s="1"/>
  <c r="DH264" i="4" s="1"/>
  <c r="DH263" i="4" s="1"/>
  <c r="DH262" i="4" s="1"/>
  <c r="CY269" i="4"/>
  <c r="CY268" i="4" s="1"/>
  <c r="CY267" i="4" s="1"/>
  <c r="CY266" i="4" s="1"/>
  <c r="CY265" i="4" s="1"/>
  <c r="CY264" i="4" s="1"/>
  <c r="CY263" i="4" s="1"/>
  <c r="CY262" i="4" s="1"/>
  <c r="DM273" i="4"/>
  <c r="DM272" i="4" s="1"/>
  <c r="DM271" i="4" s="1"/>
  <c r="CU256" i="4"/>
  <c r="CU255" i="4" s="1"/>
  <c r="CU254" i="4" s="1"/>
  <c r="CU253" i="4" s="1"/>
  <c r="CU252" i="4" s="1"/>
  <c r="CU251" i="4" s="1"/>
  <c r="CU250" i="4" s="1"/>
  <c r="CD256" i="4"/>
  <c r="DH256" i="4"/>
  <c r="DH255" i="4" s="1"/>
  <c r="DH254" i="4" s="1"/>
  <c r="DH253" i="4" s="1"/>
  <c r="DH252" i="4" s="1"/>
  <c r="DH251" i="4" s="1"/>
  <c r="DH250" i="4" s="1"/>
  <c r="DH249" i="4" s="1"/>
  <c r="DH248" i="4" s="1"/>
  <c r="DH247" i="4" s="1"/>
  <c r="CP269" i="4"/>
  <c r="CP268" i="4" s="1"/>
  <c r="CP267" i="4" s="1"/>
  <c r="BU273" i="4"/>
  <c r="DP268" i="4"/>
  <c r="DQ268" i="4" s="1"/>
  <c r="CV269" i="4"/>
  <c r="CV268" i="4" s="1"/>
  <c r="CS253" i="4"/>
  <c r="DB273" i="4"/>
  <c r="DB272" i="4" s="1"/>
  <c r="DB271" i="4" s="1"/>
  <c r="CI249" i="4"/>
  <c r="CI248" i="4" s="1"/>
  <c r="CI247" i="4" s="1"/>
  <c r="DP252" i="4"/>
  <c r="DQ252" i="4" s="1"/>
  <c r="CY257" i="4"/>
  <c r="CY256" i="4" s="1"/>
  <c r="CY255" i="4" s="1"/>
  <c r="CY254" i="4" s="1"/>
  <c r="CY253" i="4" s="1"/>
  <c r="CY252" i="4" s="1"/>
  <c r="CY251" i="4" s="1"/>
  <c r="CY250" i="4" s="1"/>
  <c r="CY249" i="4" s="1"/>
  <c r="CP257" i="4"/>
  <c r="CL273" i="4"/>
  <c r="CL272" i="4" s="1"/>
  <c r="CL271" i="4" s="1"/>
  <c r="CL270" i="4" s="1"/>
  <c r="CL269" i="4" s="1"/>
  <c r="CL268" i="4" s="1"/>
  <c r="CQ273" i="4"/>
  <c r="CQ272" i="4" s="1"/>
  <c r="CQ271" i="4" s="1"/>
  <c r="DF273" i="4"/>
  <c r="DF272" i="4" s="1"/>
  <c r="DF271" i="4" s="1"/>
  <c r="DF270" i="4" s="1"/>
  <c r="DF269" i="4" s="1"/>
  <c r="DF268" i="4" s="1"/>
  <c r="DF267" i="4" s="1"/>
  <c r="BW253" i="4"/>
  <c r="BW252" i="4" s="1"/>
  <c r="BW251" i="4" s="1"/>
  <c r="BW250" i="4" s="1"/>
  <c r="BW249" i="4" s="1"/>
  <c r="BW248" i="4" s="1"/>
  <c r="BS269" i="4"/>
  <c r="BS268" i="4" s="1"/>
  <c r="BS267" i="4" s="1"/>
  <c r="BS266" i="4" s="1"/>
  <c r="BS265" i="4" s="1"/>
  <c r="BS264" i="4" s="1"/>
  <c r="BS263" i="4" s="1"/>
  <c r="BS262" i="4" s="1"/>
  <c r="BS261" i="4" s="1"/>
  <c r="BS260" i="4" s="1"/>
  <c r="CK269" i="4"/>
  <c r="CK268" i="4" s="1"/>
  <c r="CK267" i="4" s="1"/>
  <c r="CK266" i="4" s="1"/>
  <c r="CK265" i="4" s="1"/>
  <c r="CK264" i="4" s="1"/>
  <c r="CK263" i="4" s="1"/>
  <c r="CK262" i="4" s="1"/>
  <c r="CK261" i="4" s="1"/>
  <c r="CK260" i="4" s="1"/>
  <c r="CK259" i="4" s="1"/>
  <c r="CK258" i="4" s="1"/>
  <c r="CK257" i="4" s="1"/>
  <c r="CK256" i="4" s="1"/>
  <c r="CK255" i="4" s="1"/>
  <c r="V291" i="4"/>
  <c r="CO265" i="4"/>
  <c r="CO264" i="4" s="1"/>
  <c r="CO263" i="4" s="1"/>
  <c r="CO262" i="4" s="1"/>
  <c r="CO261" i="4" s="1"/>
  <c r="CO260" i="4" s="1"/>
  <c r="CO259" i="4" s="1"/>
  <c r="CO258" i="4" s="1"/>
  <c r="CO257" i="4" s="1"/>
  <c r="CO256" i="4" s="1"/>
  <c r="CO255" i="4" s="1"/>
  <c r="CO254" i="4" s="1"/>
  <c r="CO253" i="4" s="1"/>
  <c r="CO252" i="4" s="1"/>
  <c r="CA249" i="4"/>
  <c r="CA248" i="4" s="1"/>
  <c r="CA247" i="4" s="1"/>
  <c r="CO249" i="4"/>
  <c r="CO248" i="4" s="1"/>
  <c r="S294" i="4"/>
  <c r="S293" i="4"/>
  <c r="DI265" i="4"/>
  <c r="CO277" i="4"/>
  <c r="CO276" i="4" s="1"/>
  <c r="BS246" i="4"/>
  <c r="BS245" i="4" s="1"/>
  <c r="BS244" i="4" s="1"/>
  <c r="CO246" i="4"/>
  <c r="CO245" i="4" s="1"/>
  <c r="BV277" i="4"/>
  <c r="BV276" i="4" s="1"/>
  <c r="BV275" i="4" s="1"/>
  <c r="BV274" i="4" s="1"/>
  <c r="BV273" i="4" s="1"/>
  <c r="BV272" i="4" s="1"/>
  <c r="CQ257" i="4"/>
  <c r="CQ256" i="4" s="1"/>
  <c r="CQ255" i="4" s="1"/>
  <c r="CQ254" i="4" s="1"/>
  <c r="CQ253" i="4" s="1"/>
  <c r="CQ252" i="4" s="1"/>
  <c r="CQ251" i="4" s="1"/>
  <c r="CQ250" i="4" s="1"/>
  <c r="CQ249" i="4" s="1"/>
  <c r="CQ248" i="4" s="1"/>
  <c r="CS257" i="4"/>
  <c r="CB257" i="4"/>
  <c r="CB256" i="4" s="1"/>
  <c r="CB255" i="4" s="1"/>
  <c r="CB254" i="4" s="1"/>
  <c r="CL249" i="4"/>
  <c r="CL248" i="4" s="1"/>
  <c r="CL247" i="4" s="1"/>
  <c r="BR249" i="4"/>
  <c r="BR248" i="4" s="1"/>
  <c r="BR247" i="4" s="1"/>
  <c r="CB247" i="4"/>
  <c r="CB246" i="4" s="1"/>
  <c r="DI247" i="4"/>
  <c r="DP249" i="4"/>
  <c r="DQ249" i="4" s="1"/>
  <c r="DP248" i="4"/>
  <c r="DQ248" i="4" s="1"/>
  <c r="DP247" i="4"/>
  <c r="DQ247" i="4" s="1"/>
  <c r="CV246" i="4"/>
  <c r="CV245" i="4" s="1"/>
  <c r="CV244" i="4" s="1"/>
  <c r="CF246" i="4"/>
  <c r="CF245" i="4" s="1"/>
  <c r="CF244" i="4" s="1"/>
  <c r="DW249" i="4"/>
  <c r="DV249" i="4"/>
  <c r="DV265" i="4"/>
  <c r="DV281" i="4"/>
  <c r="DW261" i="4"/>
  <c r="DW247" i="4"/>
  <c r="CN277" i="4"/>
  <c r="CN276" i="4" s="1"/>
  <c r="CN275" i="4" s="1"/>
  <c r="CN274" i="4" s="1"/>
  <c r="BU277" i="4"/>
  <c r="DA261" i="4"/>
  <c r="DA260" i="4" s="1"/>
  <c r="DA259" i="4" s="1"/>
  <c r="DA258" i="4" s="1"/>
  <c r="DA257" i="4" s="1"/>
  <c r="DA256" i="4" s="1"/>
  <c r="DA255" i="4" s="1"/>
  <c r="DA254" i="4" s="1"/>
  <c r="DA253" i="4" s="1"/>
  <c r="DA252" i="4" s="1"/>
  <c r="DA251" i="4" s="1"/>
  <c r="DA250" i="4" s="1"/>
  <c r="DA249" i="4" s="1"/>
  <c r="DA248" i="4" s="1"/>
  <c r="DA247" i="4" s="1"/>
  <c r="DP276" i="4"/>
  <c r="DQ276" i="4" s="1"/>
  <c r="BR261" i="4"/>
  <c r="BR260" i="4" s="1"/>
  <c r="BR259" i="4" s="1"/>
  <c r="BR258" i="4" s="1"/>
  <c r="BR257" i="4" s="1"/>
  <c r="BR256" i="4" s="1"/>
  <c r="BR255" i="4" s="1"/>
  <c r="BR254" i="4" s="1"/>
  <c r="BR253" i="4" s="1"/>
  <c r="CU246" i="4"/>
  <c r="DW257" i="4"/>
  <c r="BZ249" i="4"/>
  <c r="BZ248" i="4" s="1"/>
  <c r="BZ247" i="4" s="1"/>
  <c r="DV273" i="4"/>
  <c r="DW273" i="4"/>
  <c r="CT249" i="4"/>
  <c r="CT248" i="4" s="1"/>
  <c r="CT247" i="4" s="1"/>
  <c r="CD249" i="4"/>
  <c r="CD248" i="4" s="1"/>
  <c r="CD247" i="4" s="1"/>
  <c r="DK249" i="4"/>
  <c r="DK248" i="4" s="1"/>
  <c r="DK247" i="4" s="1"/>
  <c r="BU249" i="4"/>
  <c r="BU248" i="4" s="1"/>
  <c r="BU247" i="4" s="1"/>
  <c r="CQ265" i="4"/>
  <c r="CQ264" i="4" s="1"/>
  <c r="CQ263" i="4" s="1"/>
  <c r="CQ262" i="4" s="1"/>
  <c r="DM265" i="4"/>
  <c r="DM264" i="4" s="1"/>
  <c r="DM263" i="4" s="1"/>
  <c r="DM262" i="4" s="1"/>
  <c r="DM261" i="4" s="1"/>
  <c r="DM260" i="4" s="1"/>
  <c r="DM259" i="4" s="1"/>
  <c r="DM258" i="4" s="1"/>
  <c r="DM257" i="4" s="1"/>
  <c r="DV269" i="4"/>
  <c r="DB265" i="4"/>
  <c r="DB264" i="4" s="1"/>
  <c r="DB263" i="4" s="1"/>
  <c r="DB262" i="4" s="1"/>
  <c r="DB261" i="4" s="1"/>
  <c r="CS265" i="4"/>
  <c r="CS264" i="4" s="1"/>
  <c r="DP256" i="4"/>
  <c r="DQ256" i="4" s="1"/>
  <c r="CQ246" i="4"/>
  <c r="CQ245" i="4" s="1"/>
  <c r="CQ244" i="4" s="1"/>
  <c r="DP265" i="4"/>
  <c r="DQ265" i="4" s="1"/>
  <c r="DP264" i="4"/>
  <c r="DQ264" i="4" s="1"/>
  <c r="BQ277" i="4"/>
  <c r="BQ276" i="4" s="1"/>
  <c r="BQ275" i="4" s="1"/>
  <c r="BQ274" i="4" s="1"/>
  <c r="BQ273" i="4" s="1"/>
  <c r="BQ272" i="4" s="1"/>
  <c r="BQ271" i="4" s="1"/>
  <c r="BQ270" i="4" s="1"/>
  <c r="BQ269" i="4" s="1"/>
  <c r="BQ268" i="4" s="1"/>
  <c r="BQ267" i="4" s="1"/>
  <c r="BQ266" i="4" s="1"/>
  <c r="BQ265" i="4" s="1"/>
  <c r="BQ264" i="4" s="1"/>
  <c r="DV277" i="4"/>
  <c r="DP273" i="4"/>
  <c r="DQ273" i="4" s="1"/>
  <c r="DP272" i="4"/>
  <c r="DQ272" i="4" s="1"/>
  <c r="DM247" i="4"/>
  <c r="CG246" i="4"/>
  <c r="CG245" i="4" s="1"/>
  <c r="DG247" i="4"/>
  <c r="CC247" i="4"/>
  <c r="DW265" i="4"/>
  <c r="DW281" i="4"/>
  <c r="DV261" i="4"/>
  <c r="DW277" i="4"/>
  <c r="DV247" i="4"/>
  <c r="CX265" i="4"/>
  <c r="CX264" i="4" s="1"/>
  <c r="CX263" i="4" s="1"/>
  <c r="CX262" i="4" s="1"/>
  <c r="CX261" i="4" s="1"/>
  <c r="CX260" i="4" s="1"/>
  <c r="CX259" i="4" s="1"/>
  <c r="CX258" i="4" s="1"/>
  <c r="CX257" i="4" s="1"/>
  <c r="CX256" i="4" s="1"/>
  <c r="CX255" i="4" s="1"/>
  <c r="CX254" i="4" s="1"/>
  <c r="CX253" i="4" s="1"/>
  <c r="CX252" i="4" s="1"/>
  <c r="CX251" i="4" s="1"/>
  <c r="CX250" i="4" s="1"/>
  <c r="CX249" i="4" s="1"/>
  <c r="CX248" i="4" s="1"/>
  <c r="CX247" i="4" s="1"/>
  <c r="CL261" i="4"/>
  <c r="CL260" i="4" s="1"/>
  <c r="CL259" i="4" s="1"/>
  <c r="CL258" i="4" s="1"/>
  <c r="CL257" i="4" s="1"/>
  <c r="CL256" i="4" s="1"/>
  <c r="CL255" i="4" s="1"/>
  <c r="CL254" i="4" s="1"/>
  <c r="CL253" i="4" s="1"/>
  <c r="CZ261" i="4"/>
  <c r="CZ260" i="4" s="1"/>
  <c r="CZ259" i="4" s="1"/>
  <c r="DJ277" i="4"/>
  <c r="DJ276" i="4" s="1"/>
  <c r="DJ275" i="4" s="1"/>
  <c r="CY246" i="4"/>
  <c r="CY245" i="4" s="1"/>
  <c r="CY244" i="4" s="1"/>
  <c r="DP260" i="4"/>
  <c r="DQ260" i="4" s="1"/>
  <c r="DL246" i="4"/>
  <c r="DL245" i="4" s="1"/>
  <c r="DL244" i="4" s="1"/>
  <c r="DV257" i="4"/>
  <c r="BY265" i="4"/>
  <c r="BY264" i="4" s="1"/>
  <c r="BY263" i="4" s="1"/>
  <c r="BY262" i="4" s="1"/>
  <c r="BY261" i="4" s="1"/>
  <c r="BY260" i="4" s="1"/>
  <c r="DB249" i="4"/>
  <c r="DB248" i="4" s="1"/>
  <c r="DB247" i="4" s="1"/>
  <c r="CM249" i="4"/>
  <c r="CM248" i="4" s="1"/>
  <c r="CM247" i="4" s="1"/>
  <c r="CW249" i="4"/>
  <c r="CW248" i="4" s="1"/>
  <c r="CW247" i="4" s="1"/>
  <c r="DV253" i="4"/>
  <c r="DW253" i="4"/>
  <c r="CH265" i="4"/>
  <c r="CH264" i="4" s="1"/>
  <c r="DW269" i="4"/>
  <c r="DD265" i="4"/>
  <c r="DD264" i="4" s="1"/>
  <c r="DD263" i="4" s="1"/>
  <c r="DD262" i="4" s="1"/>
  <c r="DD261" i="4" s="1"/>
  <c r="DD260" i="4" s="1"/>
  <c r="DD259" i="4" s="1"/>
  <c r="DD258" i="4" s="1"/>
  <c r="DD257" i="4" s="1"/>
  <c r="DD256" i="4" s="1"/>
  <c r="CN265" i="4"/>
  <c r="CN264" i="4" s="1"/>
  <c r="DE265" i="4"/>
  <c r="DE264" i="4" s="1"/>
  <c r="DE263" i="4" s="1"/>
  <c r="CJ265" i="4"/>
  <c r="CJ264" i="4" s="1"/>
  <c r="CJ263" i="4" s="1"/>
  <c r="CJ262" i="4" s="1"/>
  <c r="BU265" i="4"/>
  <c r="BU264" i="4" s="1"/>
  <c r="CZ246" i="4"/>
  <c r="CZ245" i="4" s="1"/>
  <c r="DN3" i="4" l="1"/>
  <c r="DN2" i="4" s="1"/>
  <c r="AC287" i="4"/>
  <c r="AQ287" i="4"/>
  <c r="BN287" i="4"/>
  <c r="BH287" i="4"/>
  <c r="BF287" i="4"/>
  <c r="BK287" i="4"/>
  <c r="AG287" i="4"/>
  <c r="BM287" i="4"/>
  <c r="AN287" i="4"/>
  <c r="AD287" i="4"/>
  <c r="BL287" i="4"/>
  <c r="AF287" i="4"/>
  <c r="W287" i="4"/>
  <c r="AY287" i="4"/>
  <c r="AO287" i="4"/>
  <c r="AR287" i="4"/>
  <c r="AU287" i="4"/>
  <c r="AK287" i="4"/>
  <c r="S287" i="4"/>
  <c r="BD287" i="4"/>
  <c r="T287" i="4"/>
  <c r="U287" i="4"/>
  <c r="BV284" i="4"/>
  <c r="DF283" i="4"/>
  <c r="CB283" i="4"/>
  <c r="DD284" i="4"/>
  <c r="BY284" i="4"/>
  <c r="CZ284" i="4"/>
  <c r="CG285" i="4"/>
  <c r="CG286" i="4" s="1"/>
  <c r="CV285" i="4"/>
  <c r="CV286" i="4" s="1"/>
  <c r="CO285" i="4"/>
  <c r="CO286" i="4" s="1"/>
  <c r="BT283" i="4"/>
  <c r="DI284" i="4"/>
  <c r="BQ285" i="4"/>
  <c r="BQ286" i="4" s="1"/>
  <c r="CN285" i="4"/>
  <c r="CN286" i="4" s="1"/>
  <c r="CN284" i="4"/>
  <c r="CN283" i="4"/>
  <c r="CE285" i="4"/>
  <c r="CE286" i="4" s="1"/>
  <c r="CE283" i="4"/>
  <c r="CE284" i="4"/>
  <c r="CK279" i="4"/>
  <c r="CJ279" i="4"/>
  <c r="CJ278" i="4" s="1"/>
  <c r="CR279" i="4"/>
  <c r="CR278" i="4" s="1"/>
  <c r="CR277" i="4" s="1"/>
  <c r="CR276" i="4" s="1"/>
  <c r="CR275" i="4" s="1"/>
  <c r="CR274" i="4" s="1"/>
  <c r="CR273" i="4" s="1"/>
  <c r="CR272" i="4" s="1"/>
  <c r="CR271" i="4" s="1"/>
  <c r="CR270" i="4" s="1"/>
  <c r="CR269" i="4" s="1"/>
  <c r="CR268" i="4" s="1"/>
  <c r="CR267" i="4" s="1"/>
  <c r="CR266" i="4" s="1"/>
  <c r="CR265" i="4" s="1"/>
  <c r="CR264" i="4" s="1"/>
  <c r="CR263" i="4" s="1"/>
  <c r="CR284" i="4" s="1"/>
  <c r="CV284" i="4"/>
  <c r="BY283" i="4"/>
  <c r="BV285" i="4"/>
  <c r="BV286" i="4" s="1"/>
  <c r="BV283" i="4"/>
  <c r="DD285" i="4"/>
  <c r="DD286" i="4" s="1"/>
  <c r="DD283" i="4"/>
  <c r="CG283" i="4"/>
  <c r="CB285" i="4"/>
  <c r="CB286" i="4" s="1"/>
  <c r="CB284" i="4"/>
  <c r="DF285" i="4"/>
  <c r="DF286" i="4" s="1"/>
  <c r="BT285" i="4"/>
  <c r="BT286" i="4" s="1"/>
  <c r="BT284" i="4"/>
  <c r="CZ285" i="4"/>
  <c r="CZ286" i="4" s="1"/>
  <c r="BQ284" i="4"/>
  <c r="DF284" i="4"/>
  <c r="CG284" i="4"/>
  <c r="DI285" i="4"/>
  <c r="DI286" i="4" s="1"/>
  <c r="CT279" i="4"/>
  <c r="CT278" i="4" s="1"/>
  <c r="CT277" i="4" s="1"/>
  <c r="CT276" i="4" s="1"/>
  <c r="CT275" i="4" s="1"/>
  <c r="CT274" i="4" s="1"/>
  <c r="CT273" i="4" s="1"/>
  <c r="CT272" i="4" s="1"/>
  <c r="CU279" i="4"/>
  <c r="CU284" i="4" s="1"/>
  <c r="BS279" i="4"/>
  <c r="BS278" i="4" s="1"/>
  <c r="BS277" i="4" s="1"/>
  <c r="BS276" i="4" s="1"/>
  <c r="BS275" i="4" s="1"/>
  <c r="DI283" i="4"/>
  <c r="CV283" i="4"/>
  <c r="BY285" i="4"/>
  <c r="BY286" i="4" s="1"/>
  <c r="CO284" i="4"/>
  <c r="CZ283" i="4"/>
  <c r="BQ283" i="4"/>
  <c r="CO283" i="4"/>
  <c r="DF343" i="4"/>
  <c r="CU343" i="4"/>
  <c r="BV328" i="4"/>
  <c r="CV310" i="4"/>
  <c r="CG296" i="4"/>
  <c r="CG312" i="4"/>
  <c r="CG328" i="4"/>
  <c r="CG309" i="4"/>
  <c r="CG341" i="4"/>
  <c r="CG339" i="4"/>
  <c r="CG307" i="4"/>
  <c r="CG310" i="4"/>
  <c r="CG326" i="4"/>
  <c r="CG342" i="4"/>
  <c r="CG337" i="4"/>
  <c r="CG335" i="4"/>
  <c r="CG305" i="4"/>
  <c r="CG308" i="4"/>
  <c r="CG324" i="4"/>
  <c r="CG340" i="4"/>
  <c r="CG333" i="4"/>
  <c r="CG331" i="4"/>
  <c r="CG303" i="4"/>
  <c r="CG306" i="4"/>
  <c r="CG322" i="4"/>
  <c r="CG338" i="4"/>
  <c r="CG329" i="4"/>
  <c r="CG327" i="4"/>
  <c r="CG301" i="4"/>
  <c r="CG304" i="4"/>
  <c r="CG320" i="4"/>
  <c r="CG336" i="4"/>
  <c r="CG325" i="4"/>
  <c r="CG323" i="4"/>
  <c r="CG299" i="4"/>
  <c r="CG302" i="4"/>
  <c r="CG318" i="4"/>
  <c r="CG334" i="4"/>
  <c r="CG321" i="4"/>
  <c r="CG319" i="4"/>
  <c r="CG297" i="4"/>
  <c r="CG300" i="4"/>
  <c r="CG316" i="4"/>
  <c r="CG332" i="4"/>
  <c r="CG317" i="4"/>
  <c r="CG315" i="4"/>
  <c r="CG295" i="4"/>
  <c r="CG298" i="4"/>
  <c r="CG314" i="4"/>
  <c r="CG330" i="4"/>
  <c r="CG313" i="4"/>
  <c r="CG311" i="4"/>
  <c r="CG343" i="4"/>
  <c r="BT296" i="4"/>
  <c r="BT328" i="4"/>
  <c r="BT313" i="4"/>
  <c r="BT295" i="4"/>
  <c r="BT326" i="4"/>
  <c r="BT311" i="4"/>
  <c r="BT343" i="4"/>
  <c r="BT324" i="4"/>
  <c r="BT309" i="4"/>
  <c r="BT341" i="4"/>
  <c r="BT322" i="4"/>
  <c r="BT307" i="4"/>
  <c r="BT339" i="4"/>
  <c r="BT320" i="4"/>
  <c r="BT305" i="4"/>
  <c r="BT337" i="4"/>
  <c r="BT318" i="4"/>
  <c r="BT303" i="4"/>
  <c r="BT335" i="4"/>
  <c r="BT316" i="4"/>
  <c r="BT301" i="4"/>
  <c r="BT333" i="4"/>
  <c r="BT314" i="4"/>
  <c r="BT299" i="4"/>
  <c r="BT331" i="4"/>
  <c r="BT312" i="4"/>
  <c r="BT297" i="4"/>
  <c r="BT329" i="4"/>
  <c r="BT310" i="4"/>
  <c r="BT342" i="4"/>
  <c r="BT327" i="4"/>
  <c r="BT308" i="4"/>
  <c r="BT340" i="4"/>
  <c r="BT325" i="4"/>
  <c r="BT306" i="4"/>
  <c r="BT338" i="4"/>
  <c r="BT323" i="4"/>
  <c r="BT304" i="4"/>
  <c r="BT336" i="4"/>
  <c r="BT321" i="4"/>
  <c r="BT302" i="4"/>
  <c r="BT334" i="4"/>
  <c r="BT319" i="4"/>
  <c r="BT300" i="4"/>
  <c r="BT332" i="4"/>
  <c r="BT317" i="4"/>
  <c r="BT298" i="4"/>
  <c r="BT330" i="4"/>
  <c r="BT315" i="4"/>
  <c r="DI295" i="4"/>
  <c r="DI311" i="4"/>
  <c r="DI327" i="4"/>
  <c r="DI343" i="4"/>
  <c r="DI310" i="4"/>
  <c r="DI326" i="4"/>
  <c r="DI342" i="4"/>
  <c r="DI309" i="4"/>
  <c r="DI325" i="4"/>
  <c r="DI341" i="4"/>
  <c r="DI308" i="4"/>
  <c r="DI324" i="4"/>
  <c r="DI340" i="4"/>
  <c r="DI307" i="4"/>
  <c r="DI323" i="4"/>
  <c r="DI339" i="4"/>
  <c r="DI306" i="4"/>
  <c r="DI322" i="4"/>
  <c r="DI338" i="4"/>
  <c r="DI305" i="4"/>
  <c r="DI321" i="4"/>
  <c r="DI337" i="4"/>
  <c r="DI304" i="4"/>
  <c r="DI320" i="4"/>
  <c r="DI336" i="4"/>
  <c r="DI303" i="4"/>
  <c r="DI319" i="4"/>
  <c r="DI335" i="4"/>
  <c r="DI302" i="4"/>
  <c r="DI318" i="4"/>
  <c r="DI334" i="4"/>
  <c r="DI301" i="4"/>
  <c r="DI317" i="4"/>
  <c r="DI333" i="4"/>
  <c r="DI300" i="4"/>
  <c r="DI316" i="4"/>
  <c r="DI332" i="4"/>
  <c r="DI299" i="4"/>
  <c r="DI315" i="4"/>
  <c r="DI331" i="4"/>
  <c r="DI298" i="4"/>
  <c r="DI314" i="4"/>
  <c r="DI330" i="4"/>
  <c r="DI297" i="4"/>
  <c r="DI313" i="4"/>
  <c r="DI329" i="4"/>
  <c r="DI296" i="4"/>
  <c r="DI312" i="4"/>
  <c r="DI328" i="4"/>
  <c r="BV317" i="4"/>
  <c r="BV336" i="4"/>
  <c r="BV306" i="4"/>
  <c r="BV325" i="4"/>
  <c r="BV295" i="4"/>
  <c r="BV314" i="4"/>
  <c r="CU307" i="4"/>
  <c r="CU314" i="4"/>
  <c r="DF342" i="4"/>
  <c r="DF325" i="4"/>
  <c r="DF308" i="4"/>
  <c r="DF340" i="4"/>
  <c r="DF323" i="4"/>
  <c r="DF306" i="4"/>
  <c r="DF338" i="4"/>
  <c r="DF321" i="4"/>
  <c r="DF304" i="4"/>
  <c r="DF336" i="4"/>
  <c r="DF319" i="4"/>
  <c r="BV299" i="4"/>
  <c r="BV318" i="4"/>
  <c r="BV337" i="4"/>
  <c r="BV307" i="4"/>
  <c r="BV326" i="4"/>
  <c r="BV296" i="4"/>
  <c r="CU310" i="4"/>
  <c r="CU337" i="4"/>
  <c r="CU319" i="4"/>
  <c r="CU302" i="4"/>
  <c r="CU329" i="4"/>
  <c r="CU311" i="4"/>
  <c r="BV315" i="4"/>
  <c r="BV334" i="4"/>
  <c r="BV304" i="4"/>
  <c r="BV323" i="4"/>
  <c r="BV342" i="4"/>
  <c r="BV312" i="4"/>
  <c r="CU326" i="4"/>
  <c r="CU304" i="4"/>
  <c r="CU335" i="4"/>
  <c r="CU318" i="4"/>
  <c r="CU328" i="4"/>
  <c r="CU309" i="4"/>
  <c r="DF318" i="4"/>
  <c r="DF301" i="4"/>
  <c r="DF333" i="4"/>
  <c r="DF316" i="4"/>
  <c r="DF299" i="4"/>
  <c r="DF331" i="4"/>
  <c r="DF314" i="4"/>
  <c r="DF297" i="4"/>
  <c r="DF329" i="4"/>
  <c r="DF312" i="4"/>
  <c r="DF295" i="4"/>
  <c r="DF327" i="4"/>
  <c r="BV316" i="4"/>
  <c r="BV335" i="4"/>
  <c r="BV305" i="4"/>
  <c r="BV324" i="4"/>
  <c r="BV343" i="4"/>
  <c r="BV313" i="4"/>
  <c r="CU342" i="4"/>
  <c r="CU320" i="4"/>
  <c r="CU301" i="4"/>
  <c r="CU334" i="4"/>
  <c r="CU312" i="4"/>
  <c r="CV323" i="4"/>
  <c r="CV308" i="4"/>
  <c r="CV342" i="4"/>
  <c r="CV314" i="4"/>
  <c r="CV297" i="4"/>
  <c r="CV329" i="4"/>
  <c r="CV312" i="4"/>
  <c r="CV295" i="4"/>
  <c r="CV327" i="4"/>
  <c r="CV331" i="4"/>
  <c r="CV316" i="4"/>
  <c r="CV301" i="4"/>
  <c r="CV315" i="4"/>
  <c r="CV317" i="4"/>
  <c r="CV307" i="4"/>
  <c r="CV341" i="4"/>
  <c r="CV326" i="4"/>
  <c r="CV322" i="4"/>
  <c r="CV305" i="4"/>
  <c r="CV337" i="4"/>
  <c r="CV320" i="4"/>
  <c r="CV303" i="4"/>
  <c r="CV335" i="4"/>
  <c r="CV302" i="4"/>
  <c r="CV340" i="4"/>
  <c r="CV325" i="4"/>
  <c r="CV298" i="4"/>
  <c r="CV330" i="4"/>
  <c r="CV313" i="4"/>
  <c r="CV296" i="4"/>
  <c r="CV328" i="4"/>
  <c r="CV311" i="4"/>
  <c r="CV343" i="4"/>
  <c r="CV299" i="4"/>
  <c r="CV333" i="4"/>
  <c r="CV318" i="4"/>
  <c r="CV332" i="4"/>
  <c r="CV334" i="4"/>
  <c r="CV339" i="4"/>
  <c r="CV324" i="4"/>
  <c r="CV309" i="4"/>
  <c r="CV306" i="4"/>
  <c r="CV338" i="4"/>
  <c r="CV321" i="4"/>
  <c r="CV304" i="4"/>
  <c r="CV336" i="4"/>
  <c r="CV319" i="4"/>
  <c r="CV300" i="4"/>
  <c r="CR318" i="4"/>
  <c r="CR298" i="4"/>
  <c r="CR331" i="4"/>
  <c r="CR321" i="4"/>
  <c r="CR311" i="4"/>
  <c r="CR329" i="4"/>
  <c r="CR336" i="4"/>
  <c r="CR341" i="4"/>
  <c r="CR319" i="4"/>
  <c r="CR338" i="4"/>
  <c r="CR308" i="4"/>
  <c r="BQ297" i="4"/>
  <c r="BQ305" i="4"/>
  <c r="BQ313" i="4"/>
  <c r="BQ321" i="4"/>
  <c r="BQ329" i="4"/>
  <c r="BQ337" i="4"/>
  <c r="BQ296" i="4"/>
  <c r="BQ304" i="4"/>
  <c r="BQ312" i="4"/>
  <c r="BQ320" i="4"/>
  <c r="BQ328" i="4"/>
  <c r="BQ336" i="4"/>
  <c r="BQ295" i="4"/>
  <c r="BQ303" i="4"/>
  <c r="BQ311" i="4"/>
  <c r="BQ319" i="4"/>
  <c r="BQ327" i="4"/>
  <c r="BQ335" i="4"/>
  <c r="BQ343" i="4"/>
  <c r="BQ302" i="4"/>
  <c r="BQ310" i="4"/>
  <c r="BQ318" i="4"/>
  <c r="BQ326" i="4"/>
  <c r="BQ334" i="4"/>
  <c r="BQ342" i="4"/>
  <c r="BQ301" i="4"/>
  <c r="BQ309" i="4"/>
  <c r="BQ317" i="4"/>
  <c r="BQ325" i="4"/>
  <c r="BQ333" i="4"/>
  <c r="BQ341" i="4"/>
  <c r="BQ300" i="4"/>
  <c r="BQ308" i="4"/>
  <c r="BQ316" i="4"/>
  <c r="BQ324" i="4"/>
  <c r="BQ332" i="4"/>
  <c r="BQ340" i="4"/>
  <c r="BQ299" i="4"/>
  <c r="BQ307" i="4"/>
  <c r="BQ315" i="4"/>
  <c r="BQ323" i="4"/>
  <c r="BQ331" i="4"/>
  <c r="BQ339" i="4"/>
  <c r="BQ298" i="4"/>
  <c r="BQ306" i="4"/>
  <c r="BQ314" i="4"/>
  <c r="BQ322" i="4"/>
  <c r="BQ330" i="4"/>
  <c r="BQ338" i="4"/>
  <c r="CZ302" i="4"/>
  <c r="CZ297" i="4"/>
  <c r="CZ313" i="4"/>
  <c r="CZ329" i="4"/>
  <c r="CZ340" i="4"/>
  <c r="CZ296" i="4"/>
  <c r="CZ312" i="4"/>
  <c r="CZ307" i="4"/>
  <c r="CZ323" i="4"/>
  <c r="CZ339" i="4"/>
  <c r="CZ320" i="4"/>
  <c r="CZ342" i="4"/>
  <c r="CZ298" i="4"/>
  <c r="CZ314" i="4"/>
  <c r="CZ309" i="4"/>
  <c r="CZ325" i="4"/>
  <c r="CZ341" i="4"/>
  <c r="CZ316" i="4"/>
  <c r="CZ308" i="4"/>
  <c r="CZ303" i="4"/>
  <c r="CZ319" i="4"/>
  <c r="CZ335" i="4"/>
  <c r="CZ328" i="4"/>
  <c r="CZ322" i="4"/>
  <c r="CZ318" i="4"/>
  <c r="CZ310" i="4"/>
  <c r="CZ305" i="4"/>
  <c r="CZ321" i="4"/>
  <c r="CZ337" i="4"/>
  <c r="CZ324" i="4"/>
  <c r="CZ304" i="4"/>
  <c r="CZ299" i="4"/>
  <c r="CZ315" i="4"/>
  <c r="CZ331" i="4"/>
  <c r="CZ336" i="4"/>
  <c r="CZ330" i="4"/>
  <c r="CZ326" i="4"/>
  <c r="CZ306" i="4"/>
  <c r="CZ301" i="4"/>
  <c r="CZ317" i="4"/>
  <c r="CZ333" i="4"/>
  <c r="CZ332" i="4"/>
  <c r="CZ300" i="4"/>
  <c r="CZ295" i="4"/>
  <c r="CZ311" i="4"/>
  <c r="CZ327" i="4"/>
  <c r="CZ343" i="4"/>
  <c r="CZ338" i="4"/>
  <c r="CZ334" i="4"/>
  <c r="CN342" i="4"/>
  <c r="CN310" i="4"/>
  <c r="CN327" i="4"/>
  <c r="CN297" i="4"/>
  <c r="CN313" i="4"/>
  <c r="CN329" i="4"/>
  <c r="CN296" i="4"/>
  <c r="CN312" i="4"/>
  <c r="CN328" i="4"/>
  <c r="CN338" i="4"/>
  <c r="CN306" i="4"/>
  <c r="CN323" i="4"/>
  <c r="CN330" i="4"/>
  <c r="CN331" i="4"/>
  <c r="CN334" i="4"/>
  <c r="CN302" i="4"/>
  <c r="CN319" i="4"/>
  <c r="CN301" i="4"/>
  <c r="CN317" i="4"/>
  <c r="CN333" i="4"/>
  <c r="CN300" i="4"/>
  <c r="CN316" i="4"/>
  <c r="CN332" i="4"/>
  <c r="CN298" i="4"/>
  <c r="CN295" i="4"/>
  <c r="CN326" i="4"/>
  <c r="CN343" i="4"/>
  <c r="CN311" i="4"/>
  <c r="CN305" i="4"/>
  <c r="CN321" i="4"/>
  <c r="CN337" i="4"/>
  <c r="CN304" i="4"/>
  <c r="CN320" i="4"/>
  <c r="CN336" i="4"/>
  <c r="CN322" i="4"/>
  <c r="CN339" i="4"/>
  <c r="CN307" i="4"/>
  <c r="CN314" i="4"/>
  <c r="CN315" i="4"/>
  <c r="CN318" i="4"/>
  <c r="CN335" i="4"/>
  <c r="CN303" i="4"/>
  <c r="CN309" i="4"/>
  <c r="CN325" i="4"/>
  <c r="CN341" i="4"/>
  <c r="CN308" i="4"/>
  <c r="CN324" i="4"/>
  <c r="CN340" i="4"/>
  <c r="CN299" i="4"/>
  <c r="DV301" i="4"/>
  <c r="CU290" i="4"/>
  <c r="CU292" i="4" s="1"/>
  <c r="CB290" i="4"/>
  <c r="CB300" i="4"/>
  <c r="CB332" i="4"/>
  <c r="CB315" i="4"/>
  <c r="CB298" i="4"/>
  <c r="CB330" i="4"/>
  <c r="CB313" i="4"/>
  <c r="CB296" i="4"/>
  <c r="CB328" i="4"/>
  <c r="CB311" i="4"/>
  <c r="CB343" i="4"/>
  <c r="CB326" i="4"/>
  <c r="CB309" i="4"/>
  <c r="CB341" i="4"/>
  <c r="CB303" i="4"/>
  <c r="CB334" i="4"/>
  <c r="CB308" i="4"/>
  <c r="CB340" i="4"/>
  <c r="CB323" i="4"/>
  <c r="CB306" i="4"/>
  <c r="CB338" i="4"/>
  <c r="CB321" i="4"/>
  <c r="CB320" i="4"/>
  <c r="CB319" i="4"/>
  <c r="CB318" i="4"/>
  <c r="CB333" i="4"/>
  <c r="CB316" i="4"/>
  <c r="CB299" i="4"/>
  <c r="CB331" i="4"/>
  <c r="CB314" i="4"/>
  <c r="CB297" i="4"/>
  <c r="CB329" i="4"/>
  <c r="CB312" i="4"/>
  <c r="CB295" i="4"/>
  <c r="CB327" i="4"/>
  <c r="CB310" i="4"/>
  <c r="CB342" i="4"/>
  <c r="CB325" i="4"/>
  <c r="CB304" i="4"/>
  <c r="CB302" i="4"/>
  <c r="CB317" i="4"/>
  <c r="CB324" i="4"/>
  <c r="CB307" i="4"/>
  <c r="CB339" i="4"/>
  <c r="CB322" i="4"/>
  <c r="CB305" i="4"/>
  <c r="CB337" i="4"/>
  <c r="CB336" i="4"/>
  <c r="CB335" i="4"/>
  <c r="CB301" i="4"/>
  <c r="CO295" i="4"/>
  <c r="CO311" i="4"/>
  <c r="CO327" i="4"/>
  <c r="CO343" i="4"/>
  <c r="CO326" i="4"/>
  <c r="CO308" i="4"/>
  <c r="CO340" i="4"/>
  <c r="CO309" i="4"/>
  <c r="CO325" i="4"/>
  <c r="CO341" i="4"/>
  <c r="CO322" i="4"/>
  <c r="CO304" i="4"/>
  <c r="CO336" i="4"/>
  <c r="CO307" i="4"/>
  <c r="CO323" i="4"/>
  <c r="CO339" i="4"/>
  <c r="CO318" i="4"/>
  <c r="CO300" i="4"/>
  <c r="CO332" i="4"/>
  <c r="CO305" i="4"/>
  <c r="CO321" i="4"/>
  <c r="CO337" i="4"/>
  <c r="CO314" i="4"/>
  <c r="CO296" i="4"/>
  <c r="CO328" i="4"/>
  <c r="CO303" i="4"/>
  <c r="CO319" i="4"/>
  <c r="CO335" i="4"/>
  <c r="CO310" i="4"/>
  <c r="CO342" i="4"/>
  <c r="CO324" i="4"/>
  <c r="CO301" i="4"/>
  <c r="CO317" i="4"/>
  <c r="CO333" i="4"/>
  <c r="CO306" i="4"/>
  <c r="CO338" i="4"/>
  <c r="CO320" i="4"/>
  <c r="CO299" i="4"/>
  <c r="CO315" i="4"/>
  <c r="CO331" i="4"/>
  <c r="CO302" i="4"/>
  <c r="CO334" i="4"/>
  <c r="CO316" i="4"/>
  <c r="CO297" i="4"/>
  <c r="CO313" i="4"/>
  <c r="CO329" i="4"/>
  <c r="CO298" i="4"/>
  <c r="CO330" i="4"/>
  <c r="CO312" i="4"/>
  <c r="DD304" i="4"/>
  <c r="DD320" i="4"/>
  <c r="DD336" i="4"/>
  <c r="DD303" i="4"/>
  <c r="DD319" i="4"/>
  <c r="DD335" i="4"/>
  <c r="DD302" i="4"/>
  <c r="DD318" i="4"/>
  <c r="DD334" i="4"/>
  <c r="DD301" i="4"/>
  <c r="DD317" i="4"/>
  <c r="DD333" i="4"/>
  <c r="DD337" i="4"/>
  <c r="DD305" i="4"/>
  <c r="DD322" i="4"/>
  <c r="DD339" i="4"/>
  <c r="DD307" i="4"/>
  <c r="DD324" i="4"/>
  <c r="DD313" i="4"/>
  <c r="DD330" i="4"/>
  <c r="DD298" i="4"/>
  <c r="DD315" i="4"/>
  <c r="DD332" i="4"/>
  <c r="DD300" i="4"/>
  <c r="DD297" i="4"/>
  <c r="DD299" i="4"/>
  <c r="DD296" i="4"/>
  <c r="DD312" i="4"/>
  <c r="DD328" i="4"/>
  <c r="DD295" i="4"/>
  <c r="DD311" i="4"/>
  <c r="DD327" i="4"/>
  <c r="DD343" i="4"/>
  <c r="DD310" i="4"/>
  <c r="DD326" i="4"/>
  <c r="DD342" i="4"/>
  <c r="DD309" i="4"/>
  <c r="DD325" i="4"/>
  <c r="DD341" i="4"/>
  <c r="DD321" i="4"/>
  <c r="DD338" i="4"/>
  <c r="DD306" i="4"/>
  <c r="DD323" i="4"/>
  <c r="DD340" i="4"/>
  <c r="DD308" i="4"/>
  <c r="DD329" i="4"/>
  <c r="DD314" i="4"/>
  <c r="DD331" i="4"/>
  <c r="DD316" i="4"/>
  <c r="CE303" i="4"/>
  <c r="CE335" i="4"/>
  <c r="CE318" i="4"/>
  <c r="CE301" i="4"/>
  <c r="CE333" i="4"/>
  <c r="CE316" i="4"/>
  <c r="CE299" i="4"/>
  <c r="CE331" i="4"/>
  <c r="CE314" i="4"/>
  <c r="CE297" i="4"/>
  <c r="CE329" i="4"/>
  <c r="CE312" i="4"/>
  <c r="CE295" i="4"/>
  <c r="CE327" i="4"/>
  <c r="CE310" i="4"/>
  <c r="CE342" i="4"/>
  <c r="CE325" i="4"/>
  <c r="CE308" i="4"/>
  <c r="CE340" i="4"/>
  <c r="CE323" i="4"/>
  <c r="CE306" i="4"/>
  <c r="CE338" i="4"/>
  <c r="CE321" i="4"/>
  <c r="CE304" i="4"/>
  <c r="CE336" i="4"/>
  <c r="CE319" i="4"/>
  <c r="CE302" i="4"/>
  <c r="CE334" i="4"/>
  <c r="CE317" i="4"/>
  <c r="CE300" i="4"/>
  <c r="CE332" i="4"/>
  <c r="CE315" i="4"/>
  <c r="CE298" i="4"/>
  <c r="CE330" i="4"/>
  <c r="CE313" i="4"/>
  <c r="CE296" i="4"/>
  <c r="CE328" i="4"/>
  <c r="CE311" i="4"/>
  <c r="CE343" i="4"/>
  <c r="CE326" i="4"/>
  <c r="CE309" i="4"/>
  <c r="CE341" i="4"/>
  <c r="CE324" i="4"/>
  <c r="CE307" i="4"/>
  <c r="CE339" i="4"/>
  <c r="CE322" i="4"/>
  <c r="CE305" i="4"/>
  <c r="CE337" i="4"/>
  <c r="CE320" i="4"/>
  <c r="BY304" i="4"/>
  <c r="BY320" i="4"/>
  <c r="BY336" i="4"/>
  <c r="BY303" i="4"/>
  <c r="BY319" i="4"/>
  <c r="BY335" i="4"/>
  <c r="BY302" i="4"/>
  <c r="BY318" i="4"/>
  <c r="BY334" i="4"/>
  <c r="BY301" i="4"/>
  <c r="BY317" i="4"/>
  <c r="BY333" i="4"/>
  <c r="BY300" i="4"/>
  <c r="BY316" i="4"/>
  <c r="BY332" i="4"/>
  <c r="BY299" i="4"/>
  <c r="BY315" i="4"/>
  <c r="BY331" i="4"/>
  <c r="BY298" i="4"/>
  <c r="BY314" i="4"/>
  <c r="BY330" i="4"/>
  <c r="BY297" i="4"/>
  <c r="BY313" i="4"/>
  <c r="BY329" i="4"/>
  <c r="BY296" i="4"/>
  <c r="BY312" i="4"/>
  <c r="BY328" i="4"/>
  <c r="BY295" i="4"/>
  <c r="BY311" i="4"/>
  <c r="BY327" i="4"/>
  <c r="BY343" i="4"/>
  <c r="BY310" i="4"/>
  <c r="BY326" i="4"/>
  <c r="BY342" i="4"/>
  <c r="BY309" i="4"/>
  <c r="BY325" i="4"/>
  <c r="BY341" i="4"/>
  <c r="BY308" i="4"/>
  <c r="BY324" i="4"/>
  <c r="BY340" i="4"/>
  <c r="BY307" i="4"/>
  <c r="BY323" i="4"/>
  <c r="BY339" i="4"/>
  <c r="BY306" i="4"/>
  <c r="BY322" i="4"/>
  <c r="BY338" i="4"/>
  <c r="BY305" i="4"/>
  <c r="BY321" i="4"/>
  <c r="BY337" i="4"/>
  <c r="BV332" i="4"/>
  <c r="BV302" i="4"/>
  <c r="BV321" i="4"/>
  <c r="BV340" i="4"/>
  <c r="BV310" i="4"/>
  <c r="BV329" i="4"/>
  <c r="CU340" i="4"/>
  <c r="CU321" i="4"/>
  <c r="CU303" i="4"/>
  <c r="CU332" i="4"/>
  <c r="CU313" i="4"/>
  <c r="CU327" i="4"/>
  <c r="DF326" i="4"/>
  <c r="DF309" i="4"/>
  <c r="DF341" i="4"/>
  <c r="DF324" i="4"/>
  <c r="DF307" i="4"/>
  <c r="DF339" i="4"/>
  <c r="DF322" i="4"/>
  <c r="DF305" i="4"/>
  <c r="DF337" i="4"/>
  <c r="DF320" i="4"/>
  <c r="DF303" i="4"/>
  <c r="DF335" i="4"/>
  <c r="BV333" i="4"/>
  <c r="BV303" i="4"/>
  <c r="BV322" i="4"/>
  <c r="BV341" i="4"/>
  <c r="BV311" i="4"/>
  <c r="BV330" i="4"/>
  <c r="CU323" i="4"/>
  <c r="CU306" i="4"/>
  <c r="CU333" i="4"/>
  <c r="CU315" i="4"/>
  <c r="CU298" i="4"/>
  <c r="CU296" i="4"/>
  <c r="BV298" i="4"/>
  <c r="BV300" i="4"/>
  <c r="BV319" i="4"/>
  <c r="BV338" i="4"/>
  <c r="BV308" i="4"/>
  <c r="BV327" i="4"/>
  <c r="BV297" i="4"/>
  <c r="CU339" i="4"/>
  <c r="CU322" i="4"/>
  <c r="CU300" i="4"/>
  <c r="CU331" i="4"/>
  <c r="CU295" i="4"/>
  <c r="DF302" i="4"/>
  <c r="DF334" i="4"/>
  <c r="DF317" i="4"/>
  <c r="DF300" i="4"/>
  <c r="DF332" i="4"/>
  <c r="DF315" i="4"/>
  <c r="DF298" i="4"/>
  <c r="DF330" i="4"/>
  <c r="DF313" i="4"/>
  <c r="DF296" i="4"/>
  <c r="DF328" i="4"/>
  <c r="DF311" i="4"/>
  <c r="BV331" i="4"/>
  <c r="BV301" i="4"/>
  <c r="BV320" i="4"/>
  <c r="BV339" i="4"/>
  <c r="BV309" i="4"/>
  <c r="CU324" i="4"/>
  <c r="CU305" i="4"/>
  <c r="CU338" i="4"/>
  <c r="CU316" i="4"/>
  <c r="CU297" i="4"/>
  <c r="CU330" i="4"/>
  <c r="CR323" i="4"/>
  <c r="CU308" i="4"/>
  <c r="DF310" i="4"/>
  <c r="DW300" i="4"/>
  <c r="DV299" i="4"/>
  <c r="DF290" i="4"/>
  <c r="DW294" i="4"/>
  <c r="DW298" i="4"/>
  <c r="DV295" i="4"/>
  <c r="DV300" i="4"/>
  <c r="EA303" i="4"/>
  <c r="EB303" i="4"/>
  <c r="DW295" i="4"/>
  <c r="DW299" i="4"/>
  <c r="DV298" i="4"/>
  <c r="DV294" i="4"/>
  <c r="DW296" i="4"/>
  <c r="DV297" i="4"/>
  <c r="DW301" i="4"/>
  <c r="DW297" i="4"/>
  <c r="DY303" i="4"/>
  <c r="DV296" i="4"/>
  <c r="DZ303" i="4"/>
  <c r="EC303" i="4"/>
  <c r="T291" i="4"/>
  <c r="V292" i="4"/>
  <c r="U290" i="4"/>
  <c r="U293" i="4"/>
  <c r="U294" i="4"/>
  <c r="S291" i="4"/>
  <c r="W296" i="4"/>
  <c r="X292" i="4"/>
  <c r="W290" i="4"/>
  <c r="U295" i="4"/>
  <c r="Y293" i="4"/>
  <c r="X294" i="4"/>
  <c r="Y291" i="4"/>
  <c r="T295" i="4"/>
  <c r="U296" i="4"/>
  <c r="CG290" i="4"/>
  <c r="CG292" i="4" s="1"/>
  <c r="CV290" i="4"/>
  <c r="CV292" i="4" s="1"/>
  <c r="V285" i="4"/>
  <c r="AS290" i="4" s="1"/>
  <c r="Y285" i="4"/>
  <c r="AV290" i="4" s="1"/>
  <c r="AH285" i="4"/>
  <c r="AQ292" i="4" s="1"/>
  <c r="BN285" i="4"/>
  <c r="AU296" i="4" s="1"/>
  <c r="BB285" i="4"/>
  <c r="AP295" i="4" s="1"/>
  <c r="AQ285" i="4"/>
  <c r="AS293" i="4" s="1"/>
  <c r="AS285" i="4"/>
  <c r="AU293" i="4" s="1"/>
  <c r="X285" i="4"/>
  <c r="AU290" i="4" s="1"/>
  <c r="AX285" i="4"/>
  <c r="AS294" i="4" s="1"/>
  <c r="AI285" i="4"/>
  <c r="AR292" i="4" s="1"/>
  <c r="AZ285" i="4"/>
  <c r="AU294" i="4" s="1"/>
  <c r="AK285" i="4"/>
  <c r="AT292" i="4" s="1"/>
  <c r="BG285" i="4"/>
  <c r="AU295" i="4" s="1"/>
  <c r="AF285" i="4"/>
  <c r="AV291" i="4" s="1"/>
  <c r="AM285" i="4"/>
  <c r="AV292" i="4" s="1"/>
  <c r="BF285" i="4"/>
  <c r="AT295" i="4" s="1"/>
  <c r="AV285" i="4"/>
  <c r="AQ294" i="4" s="1"/>
  <c r="AG285" i="4"/>
  <c r="AP292" i="4" s="1"/>
  <c r="BC285" i="4"/>
  <c r="AQ295" i="4" s="1"/>
  <c r="S285" i="4"/>
  <c r="AP290" i="4" s="1"/>
  <c r="BH285" i="4"/>
  <c r="AV295" i="4" s="1"/>
  <c r="BO285" i="4"/>
  <c r="AV296" i="4" s="1"/>
  <c r="BE285" i="4"/>
  <c r="AS295" i="4" s="1"/>
  <c r="AD285" i="4"/>
  <c r="AT291" i="4" s="1"/>
  <c r="AT285" i="4"/>
  <c r="AV293" i="4" s="1"/>
  <c r="AR285" i="4"/>
  <c r="AT293" i="4" s="1"/>
  <c r="AC285" i="4"/>
  <c r="AS291" i="4" s="1"/>
  <c r="BD285" i="4"/>
  <c r="AR295" i="4" s="1"/>
  <c r="BK285" i="4"/>
  <c r="AR296" i="4" s="1"/>
  <c r="BA285" i="4"/>
  <c r="AV294" i="4" s="1"/>
  <c r="AA285" i="4"/>
  <c r="AQ291" i="4" s="1"/>
  <c r="AJ285" i="4"/>
  <c r="AS292" i="4" s="1"/>
  <c r="U285" i="4"/>
  <c r="AR290" i="4" s="1"/>
  <c r="T285" i="4"/>
  <c r="AQ290" i="4" s="1"/>
  <c r="AP285" i="4"/>
  <c r="AR293" i="4" s="1"/>
  <c r="BL285" i="4"/>
  <c r="AS296" i="4" s="1"/>
  <c r="AW285" i="4"/>
  <c r="AR294" i="4" s="1"/>
  <c r="Z285" i="4"/>
  <c r="AP291" i="4" s="1"/>
  <c r="BM285" i="4"/>
  <c r="AT296" i="4" s="1"/>
  <c r="AL285" i="4"/>
  <c r="AU292" i="4" s="1"/>
  <c r="W285" i="4"/>
  <c r="AT290" i="4" s="1"/>
  <c r="AB285" i="4"/>
  <c r="AR291" i="4" s="1"/>
  <c r="AN285" i="4"/>
  <c r="AP293" i="4" s="1"/>
  <c r="BJ285" i="4"/>
  <c r="AQ296" i="4" s="1"/>
  <c r="AU285" i="4"/>
  <c r="AP294" i="4" s="1"/>
  <c r="AE285" i="4"/>
  <c r="AU291" i="4" s="1"/>
  <c r="BI285" i="4"/>
  <c r="AP296" i="4" s="1"/>
  <c r="AY285" i="4"/>
  <c r="AT294" i="4" s="1"/>
  <c r="AO285" i="4"/>
  <c r="AQ293" i="4" s="1"/>
  <c r="DQ286" i="4"/>
  <c r="CZ290" i="4"/>
  <c r="CZ292" i="4" s="1"/>
  <c r="BV290" i="4"/>
  <c r="BV292" i="4" s="1"/>
  <c r="DQ283" i="4"/>
  <c r="DQ284" i="4"/>
  <c r="DQ287" i="4"/>
  <c r="DV286" i="4"/>
  <c r="DW284" i="4"/>
  <c r="CO290" i="4"/>
  <c r="DQ285" i="4"/>
  <c r="DD289" i="4"/>
  <c r="DD290" i="4"/>
  <c r="CE289" i="4"/>
  <c r="CE290" i="4"/>
  <c r="BY289" i="4"/>
  <c r="BY290" i="4"/>
  <c r="DW283" i="4"/>
  <c r="DW287" i="4"/>
  <c r="DW286" i="4"/>
  <c r="DV285" i="4"/>
  <c r="DV284" i="4"/>
  <c r="CR289" i="4"/>
  <c r="CR290" i="4"/>
  <c r="BT289" i="4"/>
  <c r="BT290" i="4"/>
  <c r="DI289" i="4"/>
  <c r="DI290" i="4"/>
  <c r="BQ289" i="4"/>
  <c r="BQ290" i="4"/>
  <c r="CN290" i="4"/>
  <c r="CN292" i="4" s="1"/>
  <c r="DW285" i="4"/>
  <c r="DV283" i="4"/>
  <c r="DV287" i="4"/>
  <c r="CY243" i="4"/>
  <c r="CY242" i="4" s="1"/>
  <c r="CY241" i="4" s="1"/>
  <c r="CY240" i="4" s="1"/>
  <c r="DL243" i="4"/>
  <c r="DL242" i="4" s="1"/>
  <c r="CF243" i="4"/>
  <c r="CF242" i="4" s="1"/>
  <c r="CF241" i="4" s="1"/>
  <c r="CF240" i="4" s="1"/>
  <c r="CF239" i="4" s="1"/>
  <c r="CF238" i="4" s="1"/>
  <c r="CF237" i="4" s="1"/>
  <c r="CF236" i="4" s="1"/>
  <c r="CF235" i="4" s="1"/>
  <c r="CF234" i="4" s="1"/>
  <c r="BS243" i="4"/>
  <c r="BS284" i="4" s="1"/>
  <c r="BW243" i="4"/>
  <c r="CQ243" i="4"/>
  <c r="CQ242" i="4" s="1"/>
  <c r="CQ241" i="4" s="1"/>
  <c r="CQ240" i="4" s="1"/>
  <c r="CQ239" i="4" s="1"/>
  <c r="CQ238" i="4" s="1"/>
  <c r="CQ237" i="4" s="1"/>
  <c r="CQ236" i="4" s="1"/>
  <c r="CQ235" i="4" s="1"/>
  <c r="CQ234" i="4" s="1"/>
  <c r="CQ233" i="4" s="1"/>
  <c r="CK243" i="4"/>
  <c r="CS243" i="4"/>
  <c r="CS242" i="4" s="1"/>
  <c r="CS241" i="4" s="1"/>
  <c r="CS240" i="4" s="1"/>
  <c r="CS239" i="4" s="1"/>
  <c r="CS238" i="4" s="1"/>
  <c r="CS237" i="4" s="1"/>
  <c r="CH243" i="4"/>
  <c r="CH242" i="4" s="1"/>
  <c r="CH241" i="4" s="1"/>
  <c r="CH240" i="4" s="1"/>
  <c r="CH239" i="4" s="1"/>
  <c r="CH238" i="4" s="1"/>
  <c r="CH237" i="4" s="1"/>
  <c r="CH236" i="4" s="1"/>
  <c r="DJ246" i="4"/>
  <c r="CI246" i="4"/>
  <c r="CO292" i="4"/>
  <c r="DF292" i="4"/>
  <c r="BR246" i="4"/>
  <c r="CB292" i="4"/>
  <c r="BN298" i="4"/>
  <c r="CM246" i="4"/>
  <c r="CM245" i="4" s="1"/>
  <c r="CM244" i="4" s="1"/>
  <c r="DB246" i="4"/>
  <c r="DB245" i="4" s="1"/>
  <c r="DB244" i="4" s="1"/>
  <c r="CP246" i="4"/>
  <c r="CP245" i="4" s="1"/>
  <c r="CP244" i="4" s="1"/>
  <c r="V290" i="4"/>
  <c r="V284" i="4"/>
  <c r="BX246" i="4"/>
  <c r="BX245" i="4" s="1"/>
  <c r="BX244" i="4" s="1"/>
  <c r="DG246" i="4"/>
  <c r="DG245" i="4" s="1"/>
  <c r="DG244" i="4" s="1"/>
  <c r="T292" i="4"/>
  <c r="AH284" i="4"/>
  <c r="X290" i="4"/>
  <c r="X284" i="4"/>
  <c r="V294" i="4"/>
  <c r="AX284" i="4"/>
  <c r="DK246" i="4"/>
  <c r="CT246" i="4"/>
  <c r="BZ246" i="4"/>
  <c r="BZ245" i="4" s="1"/>
  <c r="BZ244" i="4" s="1"/>
  <c r="X296" i="4"/>
  <c r="BN284" i="4"/>
  <c r="CJ246" i="4"/>
  <c r="CJ245" i="4" s="1"/>
  <c r="CJ244" i="4" s="1"/>
  <c r="DA246" i="4"/>
  <c r="DA245" i="4" s="1"/>
  <c r="DA244" i="4" s="1"/>
  <c r="Y290" i="4"/>
  <c r="Y284" i="4"/>
  <c r="CA246" i="4"/>
  <c r="CA245" i="4" s="1"/>
  <c r="BL284" i="4"/>
  <c r="AL284" i="4"/>
  <c r="AJ284" i="4"/>
  <c r="BO284" i="4"/>
  <c r="AM284" i="4"/>
  <c r="AG298" i="4"/>
  <c r="AW298" i="4"/>
  <c r="BM298" i="4"/>
  <c r="AF298" i="4"/>
  <c r="AV298" i="4"/>
  <c r="BL298" i="4"/>
  <c r="AA298" i="4"/>
  <c r="AQ298" i="4"/>
  <c r="BG298" i="4"/>
  <c r="S298" i="4"/>
  <c r="AL298" i="4"/>
  <c r="BB298" i="4"/>
  <c r="V298" i="4"/>
  <c r="AK298" i="4"/>
  <c r="BA298" i="4"/>
  <c r="U298" i="4"/>
  <c r="AJ298" i="4"/>
  <c r="AZ298" i="4"/>
  <c r="T298" i="4"/>
  <c r="AM298" i="4"/>
  <c r="BC298" i="4"/>
  <c r="W298" i="4"/>
  <c r="AH298" i="4"/>
  <c r="AX298" i="4"/>
  <c r="X293" i="4"/>
  <c r="AS284" i="4"/>
  <c r="CW246" i="4"/>
  <c r="CW245" i="4" s="1"/>
  <c r="CW244" i="4" s="1"/>
  <c r="DC246" i="4"/>
  <c r="DC245" i="4" s="1"/>
  <c r="DC244" i="4" s="1"/>
  <c r="DH246" i="4"/>
  <c r="DH245" i="4" s="1"/>
  <c r="DH244" i="4" s="1"/>
  <c r="CX246" i="4"/>
  <c r="CX245" i="4" s="1"/>
  <c r="CX244" i="4" s="1"/>
  <c r="W295" i="4"/>
  <c r="BF284" i="4"/>
  <c r="CC246" i="4"/>
  <c r="CC245" i="4" s="1"/>
  <c r="CC244" i="4" s="1"/>
  <c r="DM246" i="4"/>
  <c r="DM245" i="4" s="1"/>
  <c r="DM244" i="4" s="1"/>
  <c r="CL246" i="4"/>
  <c r="CL245" i="4" s="1"/>
  <c r="S295" i="4"/>
  <c r="BB284" i="4"/>
  <c r="BU246" i="4"/>
  <c r="BU245" i="4" s="1"/>
  <c r="BU244" i="4" s="1"/>
  <c r="CD246" i="4"/>
  <c r="DE246" i="4"/>
  <c r="DE245" i="4" s="1"/>
  <c r="DE244" i="4" s="1"/>
  <c r="T290" i="4"/>
  <c r="T284" i="4"/>
  <c r="Y294" i="4"/>
  <c r="BA284" i="4"/>
  <c r="U292" i="4"/>
  <c r="AI284" i="4"/>
  <c r="AO298" i="4"/>
  <c r="BE298" i="4"/>
  <c r="Y298" i="4"/>
  <c r="AN298" i="4"/>
  <c r="BD298" i="4"/>
  <c r="X298" i="4"/>
  <c r="AI298" i="4"/>
  <c r="AY298" i="4"/>
  <c r="BO298" i="4"/>
  <c r="AD298" i="4"/>
  <c r="AT298" i="4"/>
  <c r="BJ298" i="4"/>
  <c r="AC298" i="4"/>
  <c r="AS298" i="4"/>
  <c r="BI298" i="4"/>
  <c r="AB298" i="4"/>
  <c r="AR298" i="4"/>
  <c r="BH298" i="4"/>
  <c r="AE298" i="4"/>
  <c r="AU298" i="4"/>
  <c r="BK298" i="4"/>
  <c r="S284" i="4"/>
  <c r="AP298" i="4"/>
  <c r="BF298" i="4"/>
  <c r="Z298" i="4"/>
  <c r="AG284" i="4"/>
  <c r="BM284" i="4"/>
  <c r="AQ284" i="4"/>
  <c r="BC284" i="4"/>
  <c r="U284" i="4"/>
  <c r="Z284" i="4"/>
  <c r="AV284" i="4"/>
  <c r="W284" i="4"/>
  <c r="BH284" i="4"/>
  <c r="AB284" i="4"/>
  <c r="AN284" i="4"/>
  <c r="BE284" i="4"/>
  <c r="BJ284" i="4"/>
  <c r="AD284" i="4"/>
  <c r="AU284" i="4"/>
  <c r="AZ284" i="4"/>
  <c r="AK284" i="4"/>
  <c r="AP284" i="4"/>
  <c r="BG284" i="4"/>
  <c r="AF284" i="4"/>
  <c r="AW284" i="4"/>
  <c r="AA284" i="4"/>
  <c r="AR284" i="4"/>
  <c r="BI284" i="4"/>
  <c r="AC284" i="4"/>
  <c r="AY284" i="4"/>
  <c r="BD284" i="4"/>
  <c r="AO284" i="4"/>
  <c r="AT284" i="4"/>
  <c r="BK284" i="4"/>
  <c r="AE284" i="4"/>
  <c r="CU341" i="4" l="1"/>
  <c r="CU317" i="4"/>
  <c r="CR343" i="4"/>
  <c r="CR303" i="4"/>
  <c r="CR316" i="4"/>
  <c r="CR301" i="4"/>
  <c r="CR302" i="4"/>
  <c r="CR339" i="4"/>
  <c r="CR342" i="4"/>
  <c r="CR312" i="4"/>
  <c r="CR322" i="4"/>
  <c r="CR332" i="4"/>
  <c r="CR333" i="4"/>
  <c r="CR313" i="4"/>
  <c r="CT284" i="4"/>
  <c r="CK290" i="4"/>
  <c r="CK292" i="4" s="1"/>
  <c r="CR325" i="4"/>
  <c r="CR328" i="4"/>
  <c r="CR340" i="4"/>
  <c r="CR306" i="4"/>
  <c r="CR299" i="4"/>
  <c r="CR305" i="4"/>
  <c r="CR314" i="4"/>
  <c r="CR315" i="4"/>
  <c r="CR334" i="4"/>
  <c r="CR295" i="4"/>
  <c r="CR304" i="4"/>
  <c r="CR326" i="4"/>
  <c r="CR307" i="4"/>
  <c r="CR310" i="4"/>
  <c r="CR297" i="4"/>
  <c r="CR324" i="4"/>
  <c r="CR335" i="4"/>
  <c r="CR317" i="4"/>
  <c r="CR300" i="4"/>
  <c r="CR337" i="4"/>
  <c r="CR330" i="4"/>
  <c r="CR309" i="4"/>
  <c r="CR327" i="4"/>
  <c r="CR320" i="4"/>
  <c r="CU299" i="4"/>
  <c r="CU336" i="4"/>
  <c r="CU325" i="4"/>
  <c r="CR296" i="4"/>
  <c r="CR283" i="4"/>
  <c r="CR285" i="4"/>
  <c r="CR286" i="4" s="1"/>
  <c r="CU285" i="4"/>
  <c r="CU286" i="4" s="1"/>
  <c r="CU283" i="4"/>
  <c r="CD284" i="4"/>
  <c r="CD285" i="4"/>
  <c r="CD286" i="4" s="1"/>
  <c r="CD283" i="4"/>
  <c r="CA283" i="4"/>
  <c r="CA285" i="4"/>
  <c r="CA286" i="4" s="1"/>
  <c r="CA284" i="4"/>
  <c r="DG284" i="4"/>
  <c r="DG283" i="4"/>
  <c r="DG285" i="4"/>
  <c r="DG286" i="4" s="1"/>
  <c r="CP285" i="4"/>
  <c r="CP286" i="4" s="1"/>
  <c r="CP283" i="4"/>
  <c r="CP284" i="4"/>
  <c r="CH283" i="4"/>
  <c r="CH284" i="4"/>
  <c r="CH285" i="4"/>
  <c r="CH286" i="4" s="1"/>
  <c r="CF284" i="4"/>
  <c r="CF283" i="4"/>
  <c r="CF285" i="4"/>
  <c r="CF286" i="4" s="1"/>
  <c r="CY285" i="4"/>
  <c r="CY286" i="4" s="1"/>
  <c r="CY283" i="4"/>
  <c r="CY284" i="4"/>
  <c r="BS283" i="4"/>
  <c r="BS285" i="4"/>
  <c r="BS286" i="4" s="1"/>
  <c r="CT285" i="4"/>
  <c r="CT286" i="4" s="1"/>
  <c r="CT283" i="4"/>
  <c r="CK284" i="4"/>
  <c r="CK285" i="4"/>
  <c r="CK286" i="4" s="1"/>
  <c r="CL284" i="4"/>
  <c r="CL285" i="4"/>
  <c r="CL286" i="4" s="1"/>
  <c r="CL283" i="4"/>
  <c r="BW285" i="4"/>
  <c r="BW286" i="4" s="1"/>
  <c r="BW283" i="4"/>
  <c r="BW284" i="4"/>
  <c r="BZ285" i="4"/>
  <c r="BZ286" i="4" s="1"/>
  <c r="BZ284" i="4"/>
  <c r="BZ283" i="4"/>
  <c r="DK285" i="4"/>
  <c r="DK286" i="4" s="1"/>
  <c r="DK283" i="4"/>
  <c r="DK284" i="4"/>
  <c r="BX283" i="4"/>
  <c r="BX284" i="4"/>
  <c r="BX285" i="4"/>
  <c r="BX286" i="4" s="1"/>
  <c r="BR284" i="4"/>
  <c r="BR283" i="4"/>
  <c r="BR285" i="4"/>
  <c r="BR286" i="4" s="1"/>
  <c r="DJ285" i="4"/>
  <c r="DJ286" i="4" s="1"/>
  <c r="DJ284" i="4"/>
  <c r="DJ283" i="4"/>
  <c r="CS284" i="4"/>
  <c r="CS283" i="4"/>
  <c r="CS285" i="4"/>
  <c r="CS286" i="4" s="1"/>
  <c r="CQ284" i="4"/>
  <c r="CQ285" i="4"/>
  <c r="CQ286" i="4" s="1"/>
  <c r="CQ283" i="4"/>
  <c r="DL283" i="4"/>
  <c r="DL284" i="4"/>
  <c r="DL285" i="4"/>
  <c r="DL286" i="4" s="1"/>
  <c r="CK283" i="4"/>
  <c r="CD290" i="4"/>
  <c r="CD321" i="4"/>
  <c r="CD343" i="4"/>
  <c r="CD311" i="4"/>
  <c r="CD330" i="4"/>
  <c r="CD298" i="4"/>
  <c r="CD312" i="4"/>
  <c r="CD325" i="4"/>
  <c r="CD315" i="4"/>
  <c r="CD334" i="4"/>
  <c r="CD302" i="4"/>
  <c r="CD316" i="4"/>
  <c r="CD329" i="4"/>
  <c r="CD297" i="4"/>
  <c r="CD319" i="4"/>
  <c r="CD338" i="4"/>
  <c r="CD306" i="4"/>
  <c r="CD320" i="4"/>
  <c r="CD333" i="4"/>
  <c r="CD301" i="4"/>
  <c r="CD323" i="4"/>
  <c r="CD342" i="4"/>
  <c r="CD310" i="4"/>
  <c r="CD324" i="4"/>
  <c r="CD337" i="4"/>
  <c r="CD305" i="4"/>
  <c r="CD327" i="4"/>
  <c r="CD295" i="4"/>
  <c r="CD314" i="4"/>
  <c r="CD328" i="4"/>
  <c r="CD341" i="4"/>
  <c r="CD309" i="4"/>
  <c r="CD331" i="4"/>
  <c r="CD299" i="4"/>
  <c r="CD318" i="4"/>
  <c r="CD332" i="4"/>
  <c r="CD300" i="4"/>
  <c r="CD313" i="4"/>
  <c r="CD335" i="4"/>
  <c r="CD303" i="4"/>
  <c r="CD322" i="4"/>
  <c r="CD336" i="4"/>
  <c r="CD304" i="4"/>
  <c r="CD317" i="4"/>
  <c r="CD339" i="4"/>
  <c r="CD307" i="4"/>
  <c r="CD326" i="4"/>
  <c r="CD340" i="4"/>
  <c r="CD308" i="4"/>
  <c r="CD296" i="4"/>
  <c r="CL290" i="4"/>
  <c r="CL292" i="4" s="1"/>
  <c r="CL296" i="4"/>
  <c r="CL328" i="4"/>
  <c r="CL329" i="4"/>
  <c r="CL311" i="4"/>
  <c r="CL326" i="4"/>
  <c r="CL327" i="4"/>
  <c r="CL331" i="4"/>
  <c r="CL298" i="4"/>
  <c r="CL332" i="4"/>
  <c r="CL339" i="4"/>
  <c r="CL306" i="4"/>
  <c r="CL340" i="4"/>
  <c r="CL323" i="4"/>
  <c r="CL324" i="4"/>
  <c r="CL304" i="4"/>
  <c r="CL336" i="4"/>
  <c r="CL337" i="4"/>
  <c r="CL302" i="4"/>
  <c r="CL334" i="4"/>
  <c r="CL335" i="4"/>
  <c r="CL314" i="4"/>
  <c r="CL317" i="4"/>
  <c r="CL301" i="4"/>
  <c r="CL325" i="4"/>
  <c r="CL297" i="4"/>
  <c r="CL312" i="4"/>
  <c r="CL313" i="4"/>
  <c r="CL295" i="4"/>
  <c r="CL310" i="4"/>
  <c r="CL342" i="4"/>
  <c r="CL343" i="4"/>
  <c r="CL330" i="4"/>
  <c r="CL333" i="4"/>
  <c r="CL300" i="4"/>
  <c r="CL338" i="4"/>
  <c r="CL341" i="4"/>
  <c r="CL308" i="4"/>
  <c r="CL307" i="4"/>
  <c r="CL305" i="4"/>
  <c r="CL320" i="4"/>
  <c r="CL321" i="4"/>
  <c r="CL303" i="4"/>
  <c r="CL318" i="4"/>
  <c r="CL319" i="4"/>
  <c r="CL315" i="4"/>
  <c r="CL299" i="4"/>
  <c r="CL316" i="4"/>
  <c r="CL322" i="4"/>
  <c r="CL309" i="4"/>
  <c r="CT290" i="4"/>
  <c r="CT292" i="4" s="1"/>
  <c r="CT333" i="4"/>
  <c r="CT307" i="4"/>
  <c r="CT326" i="4"/>
  <c r="CT329" i="4"/>
  <c r="CT295" i="4"/>
  <c r="CT322" i="4"/>
  <c r="CT317" i="4"/>
  <c r="CT340" i="4"/>
  <c r="CT310" i="4"/>
  <c r="CT313" i="4"/>
  <c r="CT328" i="4"/>
  <c r="CT298" i="4"/>
  <c r="CT316" i="4"/>
  <c r="CT339" i="4"/>
  <c r="CT309" i="4"/>
  <c r="CT320" i="4"/>
  <c r="CT327" i="4"/>
  <c r="CT305" i="4"/>
  <c r="CT300" i="4"/>
  <c r="CT323" i="4"/>
  <c r="CT342" i="4"/>
  <c r="CT304" i="4"/>
  <c r="CT311" i="4"/>
  <c r="CT338" i="4"/>
  <c r="CT306" i="4"/>
  <c r="CT299" i="4"/>
  <c r="CT318" i="4"/>
  <c r="CT341" i="4"/>
  <c r="CT303" i="4"/>
  <c r="CT314" i="4"/>
  <c r="CT337" i="4"/>
  <c r="CT332" i="4"/>
  <c r="CT302" i="4"/>
  <c r="CT325" i="4"/>
  <c r="CT336" i="4"/>
  <c r="CT343" i="4"/>
  <c r="CT321" i="4"/>
  <c r="CT331" i="4"/>
  <c r="CT301" i="4"/>
  <c r="CT324" i="4"/>
  <c r="CT335" i="4"/>
  <c r="CT297" i="4"/>
  <c r="CT312" i="4"/>
  <c r="CT315" i="4"/>
  <c r="CT334" i="4"/>
  <c r="CT308" i="4"/>
  <c r="CT319" i="4"/>
  <c r="CT330" i="4"/>
  <c r="CT296" i="4"/>
  <c r="DG290" i="4"/>
  <c r="DG295" i="4"/>
  <c r="DG327" i="4"/>
  <c r="DG336" i="4"/>
  <c r="DG342" i="4"/>
  <c r="DG325" i="4"/>
  <c r="DG332" i="4"/>
  <c r="DG340" i="4"/>
  <c r="DG323" i="4"/>
  <c r="DG328" i="4"/>
  <c r="DG338" i="4"/>
  <c r="DG321" i="4"/>
  <c r="DG324" i="4"/>
  <c r="DG334" i="4"/>
  <c r="DG319" i="4"/>
  <c r="DG320" i="4"/>
  <c r="DG330" i="4"/>
  <c r="DG317" i="4"/>
  <c r="DG316" i="4"/>
  <c r="DG326" i="4"/>
  <c r="DG315" i="4"/>
  <c r="DG312" i="4"/>
  <c r="DG322" i="4"/>
  <c r="DG313" i="4"/>
  <c r="DG308" i="4"/>
  <c r="DG318" i="4"/>
  <c r="DG311" i="4"/>
  <c r="DG304" i="4"/>
  <c r="DG314" i="4"/>
  <c r="DG309" i="4"/>
  <c r="DG300" i="4"/>
  <c r="DG310" i="4"/>
  <c r="DG307" i="4"/>
  <c r="DG296" i="4"/>
  <c r="DG306" i="4"/>
  <c r="DG305" i="4"/>
  <c r="DG337" i="4"/>
  <c r="DG302" i="4"/>
  <c r="DG303" i="4"/>
  <c r="DG335" i="4"/>
  <c r="DG298" i="4"/>
  <c r="DG301" i="4"/>
  <c r="DG333" i="4"/>
  <c r="DG343" i="4"/>
  <c r="DG299" i="4"/>
  <c r="DG331" i="4"/>
  <c r="DG341" i="4"/>
  <c r="DG297" i="4"/>
  <c r="DG329" i="4"/>
  <c r="DG339" i="4"/>
  <c r="CP290" i="4"/>
  <c r="CP292" i="4" s="1"/>
  <c r="CP312" i="4"/>
  <c r="CP329" i="4"/>
  <c r="CP297" i="4"/>
  <c r="CP314" i="4"/>
  <c r="CP331" i="4"/>
  <c r="CP299" i="4"/>
  <c r="CP316" i="4"/>
  <c r="CP333" i="4"/>
  <c r="CP301" i="4"/>
  <c r="CP318" i="4"/>
  <c r="CP335" i="4"/>
  <c r="CP303" i="4"/>
  <c r="CP320" i="4"/>
  <c r="CP337" i="4"/>
  <c r="CP305" i="4"/>
  <c r="CP322" i="4"/>
  <c r="CP339" i="4"/>
  <c r="CP307" i="4"/>
  <c r="CP324" i="4"/>
  <c r="CP341" i="4"/>
  <c r="CP309" i="4"/>
  <c r="CP326" i="4"/>
  <c r="CP343" i="4"/>
  <c r="CP311" i="4"/>
  <c r="CP328" i="4"/>
  <c r="CP296" i="4"/>
  <c r="CP313" i="4"/>
  <c r="CP330" i="4"/>
  <c r="CP298" i="4"/>
  <c r="CP315" i="4"/>
  <c r="CP332" i="4"/>
  <c r="CP300" i="4"/>
  <c r="CP317" i="4"/>
  <c r="CP334" i="4"/>
  <c r="CP302" i="4"/>
  <c r="CP319" i="4"/>
  <c r="CP336" i="4"/>
  <c r="CP304" i="4"/>
  <c r="CP321" i="4"/>
  <c r="CP338" i="4"/>
  <c r="CP306" i="4"/>
  <c r="CP323" i="4"/>
  <c r="CP340" i="4"/>
  <c r="CP308" i="4"/>
  <c r="CP325" i="4"/>
  <c r="CP342" i="4"/>
  <c r="CP310" i="4"/>
  <c r="CP327" i="4"/>
  <c r="CP295" i="4"/>
  <c r="DJ290" i="4"/>
  <c r="DJ292" i="4" s="1"/>
  <c r="DJ324" i="4"/>
  <c r="DJ314" i="4"/>
  <c r="DJ331" i="4"/>
  <c r="DJ299" i="4"/>
  <c r="DJ313" i="4"/>
  <c r="DJ328" i="4"/>
  <c r="DJ296" i="4"/>
  <c r="DJ318" i="4"/>
  <c r="DJ335" i="4"/>
  <c r="DJ303" i="4"/>
  <c r="DJ317" i="4"/>
  <c r="DJ332" i="4"/>
  <c r="DJ300" i="4"/>
  <c r="DJ322" i="4"/>
  <c r="DJ339" i="4"/>
  <c r="DJ307" i="4"/>
  <c r="DJ321" i="4"/>
  <c r="DJ336" i="4"/>
  <c r="DJ304" i="4"/>
  <c r="DJ326" i="4"/>
  <c r="DJ343" i="4"/>
  <c r="DJ311" i="4"/>
  <c r="DJ325" i="4"/>
  <c r="DJ340" i="4"/>
  <c r="DJ308" i="4"/>
  <c r="DJ330" i="4"/>
  <c r="DJ298" i="4"/>
  <c r="DJ315" i="4"/>
  <c r="DJ329" i="4"/>
  <c r="DJ297" i="4"/>
  <c r="DJ312" i="4"/>
  <c r="DJ334" i="4"/>
  <c r="DJ302" i="4"/>
  <c r="DJ319" i="4"/>
  <c r="DJ333" i="4"/>
  <c r="DJ301" i="4"/>
  <c r="DJ316" i="4"/>
  <c r="DJ338" i="4"/>
  <c r="DJ306" i="4"/>
  <c r="DJ323" i="4"/>
  <c r="DJ337" i="4"/>
  <c r="DJ305" i="4"/>
  <c r="DJ320" i="4"/>
  <c r="DJ342" i="4"/>
  <c r="DJ310" i="4"/>
  <c r="DJ327" i="4"/>
  <c r="DJ341" i="4"/>
  <c r="DJ309" i="4"/>
  <c r="DJ295" i="4"/>
  <c r="CS301" i="4"/>
  <c r="CS317" i="4"/>
  <c r="CS333" i="4"/>
  <c r="CS300" i="4"/>
  <c r="CS316" i="4"/>
  <c r="CS332" i="4"/>
  <c r="CS299" i="4"/>
  <c r="CS315" i="4"/>
  <c r="CS331" i="4"/>
  <c r="CS298" i="4"/>
  <c r="CS314" i="4"/>
  <c r="CS330" i="4"/>
  <c r="CS297" i="4"/>
  <c r="CS313" i="4"/>
  <c r="CS329" i="4"/>
  <c r="CS296" i="4"/>
  <c r="CS312" i="4"/>
  <c r="CS328" i="4"/>
  <c r="CS295" i="4"/>
  <c r="CS311" i="4"/>
  <c r="CS327" i="4"/>
  <c r="CS343" i="4"/>
  <c r="CS310" i="4"/>
  <c r="CS326" i="4"/>
  <c r="CS342" i="4"/>
  <c r="CS309" i="4"/>
  <c r="CS325" i="4"/>
  <c r="CS341" i="4"/>
  <c r="CS308" i="4"/>
  <c r="CS324" i="4"/>
  <c r="CS340" i="4"/>
  <c r="CS307" i="4"/>
  <c r="CS323" i="4"/>
  <c r="CS339" i="4"/>
  <c r="CS306" i="4"/>
  <c r="CS322" i="4"/>
  <c r="CS338" i="4"/>
  <c r="CS305" i="4"/>
  <c r="CS321" i="4"/>
  <c r="CS337" i="4"/>
  <c r="CS304" i="4"/>
  <c r="CS320" i="4"/>
  <c r="CS336" i="4"/>
  <c r="CS303" i="4"/>
  <c r="CS319" i="4"/>
  <c r="CS335" i="4"/>
  <c r="CS302" i="4"/>
  <c r="CS318" i="4"/>
  <c r="CS334" i="4"/>
  <c r="BW290" i="4"/>
  <c r="BW292" i="4" s="1"/>
  <c r="BW301" i="4"/>
  <c r="BW333" i="4"/>
  <c r="BW316" i="4"/>
  <c r="BW299" i="4"/>
  <c r="BW331" i="4"/>
  <c r="BW314" i="4"/>
  <c r="BW297" i="4"/>
  <c r="BW329" i="4"/>
  <c r="BW312" i="4"/>
  <c r="BW295" i="4"/>
  <c r="BW327" i="4"/>
  <c r="BW310" i="4"/>
  <c r="BW342" i="4"/>
  <c r="BW325" i="4"/>
  <c r="BW308" i="4"/>
  <c r="BW340" i="4"/>
  <c r="BW323" i="4"/>
  <c r="BW306" i="4"/>
  <c r="BW338" i="4"/>
  <c r="BW321" i="4"/>
  <c r="BW304" i="4"/>
  <c r="BW336" i="4"/>
  <c r="BW319" i="4"/>
  <c r="BW302" i="4"/>
  <c r="BW334" i="4"/>
  <c r="BW317" i="4"/>
  <c r="BW300" i="4"/>
  <c r="BW332" i="4"/>
  <c r="BW315" i="4"/>
  <c r="BW298" i="4"/>
  <c r="BW330" i="4"/>
  <c r="BW313" i="4"/>
  <c r="BW296" i="4"/>
  <c r="BW328" i="4"/>
  <c r="BW311" i="4"/>
  <c r="BW343" i="4"/>
  <c r="BW326" i="4"/>
  <c r="BW309" i="4"/>
  <c r="BW341" i="4"/>
  <c r="BW324" i="4"/>
  <c r="BW307" i="4"/>
  <c r="BW339" i="4"/>
  <c r="BW322" i="4"/>
  <c r="BW305" i="4"/>
  <c r="BW337" i="4"/>
  <c r="BW320" i="4"/>
  <c r="BW303" i="4"/>
  <c r="BW335" i="4"/>
  <c r="BW318" i="4"/>
  <c r="CY317" i="4"/>
  <c r="CY300" i="4"/>
  <c r="CY332" i="4"/>
  <c r="CY315" i="4"/>
  <c r="CY298" i="4"/>
  <c r="CY330" i="4"/>
  <c r="CY302" i="4"/>
  <c r="CY336" i="4"/>
  <c r="CY321" i="4"/>
  <c r="CY310" i="4"/>
  <c r="CY295" i="4"/>
  <c r="CY329" i="4"/>
  <c r="CY326" i="4"/>
  <c r="CY328" i="4"/>
  <c r="CY309" i="4"/>
  <c r="CY341" i="4"/>
  <c r="CY324" i="4"/>
  <c r="CY307" i="4"/>
  <c r="CY339" i="4"/>
  <c r="CY322" i="4"/>
  <c r="CY318" i="4"/>
  <c r="CY303" i="4"/>
  <c r="CY337" i="4"/>
  <c r="CY311" i="4"/>
  <c r="CY301" i="4"/>
  <c r="CY333" i="4"/>
  <c r="CY316" i="4"/>
  <c r="CY299" i="4"/>
  <c r="CY331" i="4"/>
  <c r="CY314" i="4"/>
  <c r="CY334" i="4"/>
  <c r="CY319" i="4"/>
  <c r="CY304" i="4"/>
  <c r="CY342" i="4"/>
  <c r="CY327" i="4"/>
  <c r="CY312" i="4"/>
  <c r="CY297" i="4"/>
  <c r="CY343" i="4"/>
  <c r="CY296" i="4"/>
  <c r="CY325" i="4"/>
  <c r="CY308" i="4"/>
  <c r="CY340" i="4"/>
  <c r="CY323" i="4"/>
  <c r="CY306" i="4"/>
  <c r="CY338" i="4"/>
  <c r="CY335" i="4"/>
  <c r="CY320" i="4"/>
  <c r="CY305" i="4"/>
  <c r="CY313" i="4"/>
  <c r="BZ290" i="4"/>
  <c r="BZ301" i="4"/>
  <c r="BZ333" i="4"/>
  <c r="BZ316" i="4"/>
  <c r="BZ299" i="4"/>
  <c r="BZ331" i="4"/>
  <c r="BZ314" i="4"/>
  <c r="BZ297" i="4"/>
  <c r="BZ329" i="4"/>
  <c r="BZ312" i="4"/>
  <c r="BZ295" i="4"/>
  <c r="BZ327" i="4"/>
  <c r="BZ310" i="4"/>
  <c r="BZ342" i="4"/>
  <c r="BZ325" i="4"/>
  <c r="BZ308" i="4"/>
  <c r="BZ340" i="4"/>
  <c r="BZ323" i="4"/>
  <c r="BZ306" i="4"/>
  <c r="BZ338" i="4"/>
  <c r="BZ321" i="4"/>
  <c r="BZ304" i="4"/>
  <c r="BZ336" i="4"/>
  <c r="BZ319" i="4"/>
  <c r="BZ302" i="4"/>
  <c r="BZ334" i="4"/>
  <c r="BZ317" i="4"/>
  <c r="BZ300" i="4"/>
  <c r="BZ332" i="4"/>
  <c r="BZ315" i="4"/>
  <c r="BZ298" i="4"/>
  <c r="BZ330" i="4"/>
  <c r="BZ313" i="4"/>
  <c r="BZ296" i="4"/>
  <c r="BZ328" i="4"/>
  <c r="BZ311" i="4"/>
  <c r="BZ343" i="4"/>
  <c r="BZ326" i="4"/>
  <c r="BZ309" i="4"/>
  <c r="BZ341" i="4"/>
  <c r="BZ324" i="4"/>
  <c r="BZ307" i="4"/>
  <c r="BZ339" i="4"/>
  <c r="BZ322" i="4"/>
  <c r="BZ305" i="4"/>
  <c r="BZ337" i="4"/>
  <c r="BZ320" i="4"/>
  <c r="BZ303" i="4"/>
  <c r="BZ335" i="4"/>
  <c r="BZ318" i="4"/>
  <c r="DK290" i="4"/>
  <c r="DK306" i="4"/>
  <c r="DK313" i="4"/>
  <c r="DK320" i="4"/>
  <c r="DK304" i="4"/>
  <c r="DK311" i="4"/>
  <c r="DK343" i="4"/>
  <c r="DK302" i="4"/>
  <c r="DK309" i="4"/>
  <c r="DK341" i="4"/>
  <c r="DK300" i="4"/>
  <c r="DK307" i="4"/>
  <c r="DK339" i="4"/>
  <c r="DK298" i="4"/>
  <c r="DK305" i="4"/>
  <c r="DK337" i="4"/>
  <c r="DK296" i="4"/>
  <c r="DK303" i="4"/>
  <c r="DK335" i="4"/>
  <c r="DK342" i="4"/>
  <c r="DK301" i="4"/>
  <c r="DK333" i="4"/>
  <c r="DK338" i="4"/>
  <c r="DK299" i="4"/>
  <c r="DK331" i="4"/>
  <c r="DK334" i="4"/>
  <c r="DK297" i="4"/>
  <c r="DK329" i="4"/>
  <c r="DK330" i="4"/>
  <c r="DK295" i="4"/>
  <c r="DK327" i="4"/>
  <c r="DK326" i="4"/>
  <c r="DK318" i="4"/>
  <c r="DK325" i="4"/>
  <c r="DK322" i="4"/>
  <c r="DK316" i="4"/>
  <c r="DK323" i="4"/>
  <c r="DK340" i="4"/>
  <c r="DK314" i="4"/>
  <c r="DK321" i="4"/>
  <c r="DK336" i="4"/>
  <c r="DK312" i="4"/>
  <c r="DK319" i="4"/>
  <c r="DK332" i="4"/>
  <c r="DK310" i="4"/>
  <c r="DK317" i="4"/>
  <c r="DK328" i="4"/>
  <c r="DK308" i="4"/>
  <c r="DK315" i="4"/>
  <c r="DK324" i="4"/>
  <c r="BX290" i="4"/>
  <c r="BX292" i="4" s="1"/>
  <c r="BX307" i="4"/>
  <c r="BX339" i="4"/>
  <c r="BX322" i="4"/>
  <c r="BX317" i="4"/>
  <c r="BX300" i="4"/>
  <c r="BX332" i="4"/>
  <c r="BX305" i="4"/>
  <c r="BX335" i="4"/>
  <c r="BX318" i="4"/>
  <c r="BX313" i="4"/>
  <c r="BX296" i="4"/>
  <c r="BX328" i="4"/>
  <c r="BX301" i="4"/>
  <c r="BX331" i="4"/>
  <c r="BX314" i="4"/>
  <c r="BX309" i="4"/>
  <c r="BX341" i="4"/>
  <c r="BX324" i="4"/>
  <c r="BX297" i="4"/>
  <c r="BX327" i="4"/>
  <c r="BX310" i="4"/>
  <c r="BX342" i="4"/>
  <c r="BX337" i="4"/>
  <c r="BX320" i="4"/>
  <c r="BX303" i="4"/>
  <c r="BX323" i="4"/>
  <c r="BX306" i="4"/>
  <c r="BX338" i="4"/>
  <c r="BX333" i="4"/>
  <c r="BX316" i="4"/>
  <c r="BX299" i="4"/>
  <c r="BX319" i="4"/>
  <c r="BX302" i="4"/>
  <c r="BX334" i="4"/>
  <c r="BX329" i="4"/>
  <c r="BX312" i="4"/>
  <c r="BX295" i="4"/>
  <c r="BX315" i="4"/>
  <c r="BX298" i="4"/>
  <c r="BX330" i="4"/>
  <c r="BX325" i="4"/>
  <c r="BX308" i="4"/>
  <c r="BX340" i="4"/>
  <c r="BX311" i="4"/>
  <c r="BX343" i="4"/>
  <c r="BX326" i="4"/>
  <c r="BX321" i="4"/>
  <c r="BX304" i="4"/>
  <c r="BX336" i="4"/>
  <c r="BR290" i="4"/>
  <c r="BR292" i="4" s="1"/>
  <c r="BR326" i="4"/>
  <c r="BR311" i="4"/>
  <c r="BR343" i="4"/>
  <c r="BR324" i="4"/>
  <c r="BR309" i="4"/>
  <c r="BR341" i="4"/>
  <c r="BR322" i="4"/>
  <c r="BR307" i="4"/>
  <c r="BR339" i="4"/>
  <c r="BR320" i="4"/>
  <c r="BR305" i="4"/>
  <c r="BR337" i="4"/>
  <c r="BR318" i="4"/>
  <c r="BR303" i="4"/>
  <c r="BR335" i="4"/>
  <c r="BR316" i="4"/>
  <c r="BR301" i="4"/>
  <c r="BR333" i="4"/>
  <c r="BR314" i="4"/>
  <c r="BR299" i="4"/>
  <c r="BR331" i="4"/>
  <c r="BR312" i="4"/>
  <c r="BR297" i="4"/>
  <c r="BR329" i="4"/>
  <c r="BR310" i="4"/>
  <c r="BR342" i="4"/>
  <c r="BR327" i="4"/>
  <c r="BR308" i="4"/>
  <c r="BR340" i="4"/>
  <c r="BR325" i="4"/>
  <c r="BR306" i="4"/>
  <c r="BR338" i="4"/>
  <c r="BR323" i="4"/>
  <c r="BR304" i="4"/>
  <c r="BR336" i="4"/>
  <c r="BR321" i="4"/>
  <c r="BR302" i="4"/>
  <c r="BR334" i="4"/>
  <c r="BR319" i="4"/>
  <c r="BR300" i="4"/>
  <c r="BR332" i="4"/>
  <c r="BR317" i="4"/>
  <c r="BR298" i="4"/>
  <c r="BR330" i="4"/>
  <c r="BR315" i="4"/>
  <c r="BR296" i="4"/>
  <c r="BR328" i="4"/>
  <c r="BR313" i="4"/>
  <c r="BR295" i="4"/>
  <c r="CH300" i="4"/>
  <c r="CH316" i="4"/>
  <c r="CH332" i="4"/>
  <c r="CH303" i="4"/>
  <c r="CH335" i="4"/>
  <c r="CH317" i="4"/>
  <c r="CH298" i="4"/>
  <c r="CH314" i="4"/>
  <c r="CH330" i="4"/>
  <c r="CH299" i="4"/>
  <c r="CH331" i="4"/>
  <c r="CH313" i="4"/>
  <c r="CH296" i="4"/>
  <c r="CH312" i="4"/>
  <c r="CH328" i="4"/>
  <c r="CH295" i="4"/>
  <c r="CH327" i="4"/>
  <c r="CH309" i="4"/>
  <c r="CH341" i="4"/>
  <c r="CH310" i="4"/>
  <c r="CH326" i="4"/>
  <c r="CH342" i="4"/>
  <c r="CH323" i="4"/>
  <c r="CH305" i="4"/>
  <c r="CH337" i="4"/>
  <c r="CH308" i="4"/>
  <c r="CH324" i="4"/>
  <c r="CH340" i="4"/>
  <c r="CH319" i="4"/>
  <c r="CH301" i="4"/>
  <c r="CH333" i="4"/>
  <c r="CH306" i="4"/>
  <c r="CH322" i="4"/>
  <c r="CH338" i="4"/>
  <c r="CH315" i="4"/>
  <c r="CH297" i="4"/>
  <c r="CH329" i="4"/>
  <c r="CH304" i="4"/>
  <c r="CH320" i="4"/>
  <c r="CH336" i="4"/>
  <c r="CH311" i="4"/>
  <c r="CH343" i="4"/>
  <c r="CH325" i="4"/>
  <c r="CH302" i="4"/>
  <c r="CH318" i="4"/>
  <c r="CH334" i="4"/>
  <c r="CH307" i="4"/>
  <c r="CH339" i="4"/>
  <c r="CH321" i="4"/>
  <c r="CQ336" i="4"/>
  <c r="CQ328" i="4"/>
  <c r="CQ320" i="4"/>
  <c r="CQ312" i="4"/>
  <c r="CQ304" i="4"/>
  <c r="CQ296" i="4"/>
  <c r="CQ337" i="4"/>
  <c r="CQ329" i="4"/>
  <c r="CQ321" i="4"/>
  <c r="CQ313" i="4"/>
  <c r="CQ305" i="4"/>
  <c r="CQ297" i="4"/>
  <c r="CQ342" i="4"/>
  <c r="CQ334" i="4"/>
  <c r="CQ326" i="4"/>
  <c r="CQ318" i="4"/>
  <c r="CQ310" i="4"/>
  <c r="CQ302" i="4"/>
  <c r="CQ343" i="4"/>
  <c r="CQ335" i="4"/>
  <c r="CQ327" i="4"/>
  <c r="CQ319" i="4"/>
  <c r="CQ311" i="4"/>
  <c r="CQ303" i="4"/>
  <c r="CQ338" i="4"/>
  <c r="CQ322" i="4"/>
  <c r="CQ306" i="4"/>
  <c r="CQ339" i="4"/>
  <c r="CQ323" i="4"/>
  <c r="CQ307" i="4"/>
  <c r="CQ295" i="4"/>
  <c r="CQ340" i="4"/>
  <c r="CQ332" i="4"/>
  <c r="CQ324" i="4"/>
  <c r="CQ316" i="4"/>
  <c r="CQ308" i="4"/>
  <c r="CQ300" i="4"/>
  <c r="CQ341" i="4"/>
  <c r="CQ333" i="4"/>
  <c r="CQ325" i="4"/>
  <c r="CQ317" i="4"/>
  <c r="CQ309" i="4"/>
  <c r="CQ301" i="4"/>
  <c r="CQ330" i="4"/>
  <c r="CQ314" i="4"/>
  <c r="CQ298" i="4"/>
  <c r="CQ331" i="4"/>
  <c r="CQ315" i="4"/>
  <c r="CQ299" i="4"/>
  <c r="BS290" i="4"/>
  <c r="BS292" i="4" s="1"/>
  <c r="BS297" i="4"/>
  <c r="BS322" i="4"/>
  <c r="DL307" i="4"/>
  <c r="DL323" i="4"/>
  <c r="DL339" i="4"/>
  <c r="DL306" i="4"/>
  <c r="DL322" i="4"/>
  <c r="DL338" i="4"/>
  <c r="DL305" i="4"/>
  <c r="DL321" i="4"/>
  <c r="DL337" i="4"/>
  <c r="DL304" i="4"/>
  <c r="DL320" i="4"/>
  <c r="DL336" i="4"/>
  <c r="DL303" i="4"/>
  <c r="DL319" i="4"/>
  <c r="DL335" i="4"/>
  <c r="DL302" i="4"/>
  <c r="DL318" i="4"/>
  <c r="DL334" i="4"/>
  <c r="DL301" i="4"/>
  <c r="DL317" i="4"/>
  <c r="DL333" i="4"/>
  <c r="DL300" i="4"/>
  <c r="DL316" i="4"/>
  <c r="DL332" i="4"/>
  <c r="DL299" i="4"/>
  <c r="DL315" i="4"/>
  <c r="DL331" i="4"/>
  <c r="DL298" i="4"/>
  <c r="DL314" i="4"/>
  <c r="DL330" i="4"/>
  <c r="DL297" i="4"/>
  <c r="DL313" i="4"/>
  <c r="DL329" i="4"/>
  <c r="DL296" i="4"/>
  <c r="DL312" i="4"/>
  <c r="DL328" i="4"/>
  <c r="DL295" i="4"/>
  <c r="DL311" i="4"/>
  <c r="DL327" i="4"/>
  <c r="DL343" i="4"/>
  <c r="DL310" i="4"/>
  <c r="DL326" i="4"/>
  <c r="DL342" i="4"/>
  <c r="DL309" i="4"/>
  <c r="DL325" i="4"/>
  <c r="DL341" i="4"/>
  <c r="DL308" i="4"/>
  <c r="DL324" i="4"/>
  <c r="DL340" i="4"/>
  <c r="BS326" i="4"/>
  <c r="BS332" i="4"/>
  <c r="BS302" i="4"/>
  <c r="BS318" i="4"/>
  <c r="BS303" i="4"/>
  <c r="BS338" i="4"/>
  <c r="BS313" i="4"/>
  <c r="BS331" i="4"/>
  <c r="BS317" i="4"/>
  <c r="BS311" i="4"/>
  <c r="BS323" i="4"/>
  <c r="BS306" i="4"/>
  <c r="CK296" i="4"/>
  <c r="BS328" i="4"/>
  <c r="BS330" i="4"/>
  <c r="BS336" i="4"/>
  <c r="BS333" i="4"/>
  <c r="BS307" i="4"/>
  <c r="BS340" i="4"/>
  <c r="BS308" i="4"/>
  <c r="BS309" i="4"/>
  <c r="BS296" i="4"/>
  <c r="BS321" i="4"/>
  <c r="BS319" i="4"/>
  <c r="BS325" i="4"/>
  <c r="CK342" i="4"/>
  <c r="CK333" i="4"/>
  <c r="CK325" i="4"/>
  <c r="CK339" i="4"/>
  <c r="CK318" i="4"/>
  <c r="CK311" i="4"/>
  <c r="CK297" i="4"/>
  <c r="CK326" i="4"/>
  <c r="CK337" i="4"/>
  <c r="CK316" i="4"/>
  <c r="CK315" i="4"/>
  <c r="CK312" i="4"/>
  <c r="CK299" i="4"/>
  <c r="CK330" i="4"/>
  <c r="CK304" i="4"/>
  <c r="CK341" i="4"/>
  <c r="CK338" i="4"/>
  <c r="CK302" i="4"/>
  <c r="CK327" i="4"/>
  <c r="CK313" i="4"/>
  <c r="CK340" i="4"/>
  <c r="CK335" i="4"/>
  <c r="CK321" i="4"/>
  <c r="CK332" i="4"/>
  <c r="CA290" i="4"/>
  <c r="CA292" i="4" s="1"/>
  <c r="CA327" i="4"/>
  <c r="CA312" i="4"/>
  <c r="CA339" i="4"/>
  <c r="CA306" i="4"/>
  <c r="CA338" i="4"/>
  <c r="CA341" i="4"/>
  <c r="CA335" i="4"/>
  <c r="CA308" i="4"/>
  <c r="CA340" i="4"/>
  <c r="CA302" i="4"/>
  <c r="CA334" i="4"/>
  <c r="CA297" i="4"/>
  <c r="CA343" i="4"/>
  <c r="CA304" i="4"/>
  <c r="CA336" i="4"/>
  <c r="CA298" i="4"/>
  <c r="CA330" i="4"/>
  <c r="CA305" i="4"/>
  <c r="CA300" i="4"/>
  <c r="CA332" i="4"/>
  <c r="CA299" i="4"/>
  <c r="CA326" i="4"/>
  <c r="CA313" i="4"/>
  <c r="CA301" i="4"/>
  <c r="CA296" i="4"/>
  <c r="CA328" i="4"/>
  <c r="CA307" i="4"/>
  <c r="CA322" i="4"/>
  <c r="CA321" i="4"/>
  <c r="CA309" i="4"/>
  <c r="CA303" i="4"/>
  <c r="CA324" i="4"/>
  <c r="CA315" i="4"/>
  <c r="CA318" i="4"/>
  <c r="CA329" i="4"/>
  <c r="CA317" i="4"/>
  <c r="CA311" i="4"/>
  <c r="CA320" i="4"/>
  <c r="CA323" i="4"/>
  <c r="CA314" i="4"/>
  <c r="CA337" i="4"/>
  <c r="CA325" i="4"/>
  <c r="CA319" i="4"/>
  <c r="CA316" i="4"/>
  <c r="CA331" i="4"/>
  <c r="CA310" i="4"/>
  <c r="CA342" i="4"/>
  <c r="CA333" i="4"/>
  <c r="CA295" i="4"/>
  <c r="CF302" i="4"/>
  <c r="CF335" i="4"/>
  <c r="CF319" i="4"/>
  <c r="CF303" i="4"/>
  <c r="CF336" i="4"/>
  <c r="CF320" i="4"/>
  <c r="CF304" i="4"/>
  <c r="CF337" i="4"/>
  <c r="CF321" i="4"/>
  <c r="CF305" i="4"/>
  <c r="CF338" i="4"/>
  <c r="CF322" i="4"/>
  <c r="CF306" i="4"/>
  <c r="CF339" i="4"/>
  <c r="CF323" i="4"/>
  <c r="CF307" i="4"/>
  <c r="CF340" i="4"/>
  <c r="CF324" i="4"/>
  <c r="CF308" i="4"/>
  <c r="CF341" i="4"/>
  <c r="CF325" i="4"/>
  <c r="CF309" i="4"/>
  <c r="CF342" i="4"/>
  <c r="CF326" i="4"/>
  <c r="CF310" i="4"/>
  <c r="CF331" i="4"/>
  <c r="CF299" i="4"/>
  <c r="CF316" i="4"/>
  <c r="CF333" i="4"/>
  <c r="CF301" i="4"/>
  <c r="CF318" i="4"/>
  <c r="CF343" i="4"/>
  <c r="CF327" i="4"/>
  <c r="CF311" i="4"/>
  <c r="CF295" i="4"/>
  <c r="CF328" i="4"/>
  <c r="CF312" i="4"/>
  <c r="CF296" i="4"/>
  <c r="CF329" i="4"/>
  <c r="CF313" i="4"/>
  <c r="CF297" i="4"/>
  <c r="CF330" i="4"/>
  <c r="CF314" i="4"/>
  <c r="CF298" i="4"/>
  <c r="CF315" i="4"/>
  <c r="CF332" i="4"/>
  <c r="CF300" i="4"/>
  <c r="CF317" i="4"/>
  <c r="CF334" i="4"/>
  <c r="BS295" i="4"/>
  <c r="BS324" i="4"/>
  <c r="BS334" i="4"/>
  <c r="BS316" i="4"/>
  <c r="BS337" i="4"/>
  <c r="BS299" i="4"/>
  <c r="BS310" i="4"/>
  <c r="BS335" i="4"/>
  <c r="BS343" i="4"/>
  <c r="BS304" i="4"/>
  <c r="BS301" i="4"/>
  <c r="BS312" i="4"/>
  <c r="CK298" i="4"/>
  <c r="BS341" i="4"/>
  <c r="BS298" i="4"/>
  <c r="BS314" i="4"/>
  <c r="BS320" i="4"/>
  <c r="BS342" i="4"/>
  <c r="BS329" i="4"/>
  <c r="BS339" i="4"/>
  <c r="BS327" i="4"/>
  <c r="BS300" i="4"/>
  <c r="BS315" i="4"/>
  <c r="BS305" i="4"/>
  <c r="CK328" i="4"/>
  <c r="CK320" i="4"/>
  <c r="CK307" i="4"/>
  <c r="CK322" i="4"/>
  <c r="CK343" i="4"/>
  <c r="CK329" i="4"/>
  <c r="CK324" i="4"/>
  <c r="CK319" i="4"/>
  <c r="CK305" i="4"/>
  <c r="CK301" i="4"/>
  <c r="CK314" i="4"/>
  <c r="CK317" i="4"/>
  <c r="CK331" i="4"/>
  <c r="CK336" i="4"/>
  <c r="CK309" i="4"/>
  <c r="CK323" i="4"/>
  <c r="CK306" i="4"/>
  <c r="CK334" i="4"/>
  <c r="CK295" i="4"/>
  <c r="CK308" i="4"/>
  <c r="CK310" i="4"/>
  <c r="CK303" i="4"/>
  <c r="CK300" i="4"/>
  <c r="BT292" i="4"/>
  <c r="CE292" i="4"/>
  <c r="BQ292" i="4"/>
  <c r="DI292" i="4"/>
  <c r="CR292" i="4"/>
  <c r="BY292" i="4"/>
  <c r="DD292" i="4"/>
  <c r="AA296" i="4"/>
  <c r="CS289" i="4"/>
  <c r="CS290" i="4"/>
  <c r="DL289" i="4"/>
  <c r="DL290" i="4"/>
  <c r="CH289" i="4"/>
  <c r="CH290" i="4"/>
  <c r="CQ289" i="4"/>
  <c r="CQ290" i="4"/>
  <c r="CF289" i="4"/>
  <c r="CF290" i="4"/>
  <c r="CY289" i="4"/>
  <c r="CY290" i="4"/>
  <c r="CC243" i="4"/>
  <c r="CC242" i="4" s="1"/>
  <c r="CC241" i="4" s="1"/>
  <c r="CC240" i="4" s="1"/>
  <c r="CC239" i="4" s="1"/>
  <c r="DH243" i="4"/>
  <c r="DH242" i="4" s="1"/>
  <c r="DH241" i="4" s="1"/>
  <c r="DH240" i="4" s="1"/>
  <c r="DH239" i="4" s="1"/>
  <c r="DH238" i="4" s="1"/>
  <c r="DH237" i="4" s="1"/>
  <c r="DH236" i="4" s="1"/>
  <c r="DH235" i="4" s="1"/>
  <c r="DH234" i="4" s="1"/>
  <c r="DH233" i="4" s="1"/>
  <c r="DH232" i="4" s="1"/>
  <c r="DH231" i="4" s="1"/>
  <c r="DH230" i="4" s="1"/>
  <c r="DH229" i="4" s="1"/>
  <c r="DH228" i="4" s="1"/>
  <c r="DH227" i="4" s="1"/>
  <c r="DH226" i="4" s="1"/>
  <c r="CW243" i="4"/>
  <c r="CW284" i="4" s="1"/>
  <c r="DA243" i="4"/>
  <c r="DA242" i="4" s="1"/>
  <c r="DA241" i="4" s="1"/>
  <c r="DA240" i="4" s="1"/>
  <c r="DA239" i="4" s="1"/>
  <c r="DA238" i="4" s="1"/>
  <c r="DA237" i="4" s="1"/>
  <c r="DA236" i="4" s="1"/>
  <c r="DA235" i="4" s="1"/>
  <c r="DA234" i="4" s="1"/>
  <c r="DA233" i="4" s="1"/>
  <c r="DA232" i="4" s="1"/>
  <c r="DA231" i="4" s="1"/>
  <c r="DA230" i="4" s="1"/>
  <c r="DA229" i="4" s="1"/>
  <c r="DA228" i="4" s="1"/>
  <c r="DA227" i="4" s="1"/>
  <c r="DA226" i="4" s="1"/>
  <c r="DA225" i="4" s="1"/>
  <c r="DB243" i="4"/>
  <c r="DB242" i="4" s="1"/>
  <c r="DB241" i="4" s="1"/>
  <c r="DB240" i="4" s="1"/>
  <c r="DB239" i="4" s="1"/>
  <c r="DB238" i="4" s="1"/>
  <c r="DE243" i="4"/>
  <c r="DE242" i="4" s="1"/>
  <c r="DE241" i="4" s="1"/>
  <c r="BU243" i="4"/>
  <c r="BU242" i="4" s="1"/>
  <c r="BU241" i="4" s="1"/>
  <c r="BU240" i="4" s="1"/>
  <c r="BU239" i="4" s="1"/>
  <c r="BU238" i="4" s="1"/>
  <c r="DM243" i="4"/>
  <c r="DM242" i="4" s="1"/>
  <c r="DM241" i="4" s="1"/>
  <c r="CX243" i="4"/>
  <c r="CX242" i="4" s="1"/>
  <c r="CX241" i="4" s="1"/>
  <c r="CX240" i="4" s="1"/>
  <c r="CX239" i="4" s="1"/>
  <c r="CX238" i="4" s="1"/>
  <c r="CX237" i="4" s="1"/>
  <c r="CX236" i="4" s="1"/>
  <c r="CX235" i="4" s="1"/>
  <c r="CX234" i="4" s="1"/>
  <c r="CX233" i="4" s="1"/>
  <c r="CX232" i="4" s="1"/>
  <c r="CX231" i="4" s="1"/>
  <c r="CX230" i="4" s="1"/>
  <c r="CX229" i="4" s="1"/>
  <c r="CX228" i="4" s="1"/>
  <c r="CX227" i="4" s="1"/>
  <c r="CX226" i="4" s="1"/>
  <c r="CX225" i="4" s="1"/>
  <c r="DC243" i="4"/>
  <c r="DC242" i="4" s="1"/>
  <c r="DC241" i="4" s="1"/>
  <c r="DC240" i="4" s="1"/>
  <c r="DC239" i="4" s="1"/>
  <c r="DC238" i="4" s="1"/>
  <c r="DC237" i="4" s="1"/>
  <c r="DC236" i="4" s="1"/>
  <c r="DC235" i="4" s="1"/>
  <c r="DC234" i="4" s="1"/>
  <c r="DC233" i="4" s="1"/>
  <c r="DC232" i="4" s="1"/>
  <c r="CJ243" i="4"/>
  <c r="DG292" i="4"/>
  <c r="CM243" i="4"/>
  <c r="CI245" i="4"/>
  <c r="CI244" i="4" s="1"/>
  <c r="AA291" i="4"/>
  <c r="AA294" i="4"/>
  <c r="AA295" i="4"/>
  <c r="BZ292" i="4"/>
  <c r="DK292" i="4"/>
  <c r="CD292" i="4"/>
  <c r="AA293" i="4"/>
  <c r="AA292" i="4"/>
  <c r="AA290" i="4"/>
  <c r="CX284" i="4" l="1"/>
  <c r="CX283" i="4"/>
  <c r="CX285" i="4"/>
  <c r="CX286" i="4" s="1"/>
  <c r="DB285" i="4"/>
  <c r="DB286" i="4" s="1"/>
  <c r="DB284" i="4"/>
  <c r="DB283" i="4"/>
  <c r="CC284" i="4"/>
  <c r="CC285" i="4"/>
  <c r="CC286" i="4" s="1"/>
  <c r="CC283" i="4"/>
  <c r="DC283" i="4"/>
  <c r="DC285" i="4"/>
  <c r="DC286" i="4" s="1"/>
  <c r="DC284" i="4"/>
  <c r="DE284" i="4"/>
  <c r="DE285" i="4"/>
  <c r="DE286" i="4" s="1"/>
  <c r="DE283" i="4"/>
  <c r="DA283" i="4"/>
  <c r="DA284" i="4"/>
  <c r="DA285" i="4"/>
  <c r="DA286" i="4" s="1"/>
  <c r="DH284" i="4"/>
  <c r="DH283" i="4"/>
  <c r="DH285" i="4"/>
  <c r="DH286" i="4" s="1"/>
  <c r="CM284" i="4"/>
  <c r="CM283" i="4"/>
  <c r="CM285" i="4"/>
  <c r="CM286" i="4" s="1"/>
  <c r="CJ283" i="4"/>
  <c r="CJ284" i="4"/>
  <c r="CJ285" i="4"/>
  <c r="CJ286" i="4" s="1"/>
  <c r="BU283" i="4"/>
  <c r="BU284" i="4"/>
  <c r="BU285" i="4"/>
  <c r="BU286" i="4" s="1"/>
  <c r="CW283" i="4"/>
  <c r="CW285" i="4"/>
  <c r="CW286" i="4" s="1"/>
  <c r="CM290" i="4"/>
  <c r="CM292" i="4" s="1"/>
  <c r="CM339" i="4"/>
  <c r="CM307" i="4"/>
  <c r="CM324" i="4"/>
  <c r="CM341" i="4"/>
  <c r="CM309" i="4"/>
  <c r="CM326" i="4"/>
  <c r="CM335" i="4"/>
  <c r="CM303" i="4"/>
  <c r="CM320" i="4"/>
  <c r="CM337" i="4"/>
  <c r="CM305" i="4"/>
  <c r="CM322" i="4"/>
  <c r="CM311" i="4"/>
  <c r="CM296" i="4"/>
  <c r="CM331" i="4"/>
  <c r="CM299" i="4"/>
  <c r="CM316" i="4"/>
  <c r="CM333" i="4"/>
  <c r="CM301" i="4"/>
  <c r="CM318" i="4"/>
  <c r="CM343" i="4"/>
  <c r="CM295" i="4"/>
  <c r="CM329" i="4"/>
  <c r="CM330" i="4"/>
  <c r="CM323" i="4"/>
  <c r="CM340" i="4"/>
  <c r="CM308" i="4"/>
  <c r="CM325" i="4"/>
  <c r="CM342" i="4"/>
  <c r="CM310" i="4"/>
  <c r="CM319" i="4"/>
  <c r="CM336" i="4"/>
  <c r="CM304" i="4"/>
  <c r="CM321" i="4"/>
  <c r="CM338" i="4"/>
  <c r="CM306" i="4"/>
  <c r="CM328" i="4"/>
  <c r="CM297" i="4"/>
  <c r="CM315" i="4"/>
  <c r="CM332" i="4"/>
  <c r="CM300" i="4"/>
  <c r="CM317" i="4"/>
  <c r="CM334" i="4"/>
  <c r="CM302" i="4"/>
  <c r="CM327" i="4"/>
  <c r="CM312" i="4"/>
  <c r="CM313" i="4"/>
  <c r="CM314" i="4"/>
  <c r="DH301" i="4"/>
  <c r="DH309" i="4"/>
  <c r="DH317" i="4"/>
  <c r="DH325" i="4"/>
  <c r="DH333" i="4"/>
  <c r="DH341" i="4"/>
  <c r="DH300" i="4"/>
  <c r="DH308" i="4"/>
  <c r="DH316" i="4"/>
  <c r="DH324" i="4"/>
  <c r="DH332" i="4"/>
  <c r="DH340" i="4"/>
  <c r="DH299" i="4"/>
  <c r="DH307" i="4"/>
  <c r="DH315" i="4"/>
  <c r="DH323" i="4"/>
  <c r="DH331" i="4"/>
  <c r="DH339" i="4"/>
  <c r="DH298" i="4"/>
  <c r="DH306" i="4"/>
  <c r="DH314" i="4"/>
  <c r="DH322" i="4"/>
  <c r="DH330" i="4"/>
  <c r="DH338" i="4"/>
  <c r="DH297" i="4"/>
  <c r="DH305" i="4"/>
  <c r="DH313" i="4"/>
  <c r="DH321" i="4"/>
  <c r="DH329" i="4"/>
  <c r="DH337" i="4"/>
  <c r="DH296" i="4"/>
  <c r="DH304" i="4"/>
  <c r="DH312" i="4"/>
  <c r="DH320" i="4"/>
  <c r="DH328" i="4"/>
  <c r="DH336" i="4"/>
  <c r="DH295" i="4"/>
  <c r="DH303" i="4"/>
  <c r="DH311" i="4"/>
  <c r="DH319" i="4"/>
  <c r="DH327" i="4"/>
  <c r="DH335" i="4"/>
  <c r="DH343" i="4"/>
  <c r="DH302" i="4"/>
  <c r="DH310" i="4"/>
  <c r="DH318" i="4"/>
  <c r="DH326" i="4"/>
  <c r="DH334" i="4"/>
  <c r="DH342" i="4"/>
  <c r="DC308" i="4"/>
  <c r="DC324" i="4"/>
  <c r="DC340" i="4"/>
  <c r="DC307" i="4"/>
  <c r="DC323" i="4"/>
  <c r="DC339" i="4"/>
  <c r="DC306" i="4"/>
  <c r="DC322" i="4"/>
  <c r="DC338" i="4"/>
  <c r="DC305" i="4"/>
  <c r="DC321" i="4"/>
  <c r="DC337" i="4"/>
  <c r="DC304" i="4"/>
  <c r="DC320" i="4"/>
  <c r="DC336" i="4"/>
  <c r="DC303" i="4"/>
  <c r="DC319" i="4"/>
  <c r="DC335" i="4"/>
  <c r="DC302" i="4"/>
  <c r="DC318" i="4"/>
  <c r="DC334" i="4"/>
  <c r="DC301" i="4"/>
  <c r="DC317" i="4"/>
  <c r="DC333" i="4"/>
  <c r="DC300" i="4"/>
  <c r="DC316" i="4"/>
  <c r="DC332" i="4"/>
  <c r="DC299" i="4"/>
  <c r="DC315" i="4"/>
  <c r="DC331" i="4"/>
  <c r="DC298" i="4"/>
  <c r="DC314" i="4"/>
  <c r="DC330" i="4"/>
  <c r="DC297" i="4"/>
  <c r="DC313" i="4"/>
  <c r="DC329" i="4"/>
  <c r="DC296" i="4"/>
  <c r="DC312" i="4"/>
  <c r="DC328" i="4"/>
  <c r="DC295" i="4"/>
  <c r="DC311" i="4"/>
  <c r="DC327" i="4"/>
  <c r="DC343" i="4"/>
  <c r="DC310" i="4"/>
  <c r="DC326" i="4"/>
  <c r="DC342" i="4"/>
  <c r="DC309" i="4"/>
  <c r="DC325" i="4"/>
  <c r="DC341" i="4"/>
  <c r="DE323" i="4"/>
  <c r="DE306" i="4"/>
  <c r="DE338" i="4"/>
  <c r="DE321" i="4"/>
  <c r="DE304" i="4"/>
  <c r="DE336" i="4"/>
  <c r="DE319" i="4"/>
  <c r="DE302" i="4"/>
  <c r="DE334" i="4"/>
  <c r="DE317" i="4"/>
  <c r="DE300" i="4"/>
  <c r="DE332" i="4"/>
  <c r="DE315" i="4"/>
  <c r="DE298" i="4"/>
  <c r="DE330" i="4"/>
  <c r="DE313" i="4"/>
  <c r="DE296" i="4"/>
  <c r="DE328" i="4"/>
  <c r="DE311" i="4"/>
  <c r="DE343" i="4"/>
  <c r="DE326" i="4"/>
  <c r="DE309" i="4"/>
  <c r="DE341" i="4"/>
  <c r="DE324" i="4"/>
  <c r="DE307" i="4"/>
  <c r="DE339" i="4"/>
  <c r="DE322" i="4"/>
  <c r="DE305" i="4"/>
  <c r="DE337" i="4"/>
  <c r="DE320" i="4"/>
  <c r="DE303" i="4"/>
  <c r="DE335" i="4"/>
  <c r="DE318" i="4"/>
  <c r="DE301" i="4"/>
  <c r="DE333" i="4"/>
  <c r="DE316" i="4"/>
  <c r="DE299" i="4"/>
  <c r="DE331" i="4"/>
  <c r="DE314" i="4"/>
  <c r="DE297" i="4"/>
  <c r="DE329" i="4"/>
  <c r="DE312" i="4"/>
  <c r="DE295" i="4"/>
  <c r="DE327" i="4"/>
  <c r="DE310" i="4"/>
  <c r="DE342" i="4"/>
  <c r="DE325" i="4"/>
  <c r="DE308" i="4"/>
  <c r="DE340" i="4"/>
  <c r="DA306" i="4"/>
  <c r="DA322" i="4"/>
  <c r="DA338" i="4"/>
  <c r="DA305" i="4"/>
  <c r="DA321" i="4"/>
  <c r="DA337" i="4"/>
  <c r="DA304" i="4"/>
  <c r="DA320" i="4"/>
  <c r="DA336" i="4"/>
  <c r="DA303" i="4"/>
  <c r="DA319" i="4"/>
  <c r="DA335" i="4"/>
  <c r="DA302" i="4"/>
  <c r="DA318" i="4"/>
  <c r="DA334" i="4"/>
  <c r="DA301" i="4"/>
  <c r="DA317" i="4"/>
  <c r="DA333" i="4"/>
  <c r="DA300" i="4"/>
  <c r="DA316" i="4"/>
  <c r="DA332" i="4"/>
  <c r="DA299" i="4"/>
  <c r="DA315" i="4"/>
  <c r="DA331" i="4"/>
  <c r="DA298" i="4"/>
  <c r="DA314" i="4"/>
  <c r="DA330" i="4"/>
  <c r="DA297" i="4"/>
  <c r="DA313" i="4"/>
  <c r="DA329" i="4"/>
  <c r="DA296" i="4"/>
  <c r="DA312" i="4"/>
  <c r="DA328" i="4"/>
  <c r="DA295" i="4"/>
  <c r="DA311" i="4"/>
  <c r="DA327" i="4"/>
  <c r="DA343" i="4"/>
  <c r="DA310" i="4"/>
  <c r="DA326" i="4"/>
  <c r="DA342" i="4"/>
  <c r="DA309" i="4"/>
  <c r="DA325" i="4"/>
  <c r="DA341" i="4"/>
  <c r="DA308" i="4"/>
  <c r="DA324" i="4"/>
  <c r="DA340" i="4"/>
  <c r="DA307" i="4"/>
  <c r="DA323" i="4"/>
  <c r="DA339" i="4"/>
  <c r="CM298" i="4"/>
  <c r="CJ290" i="4"/>
  <c r="CJ292" i="4" s="1"/>
  <c r="CJ298" i="4"/>
  <c r="CJ324" i="4"/>
  <c r="CJ331" i="4"/>
  <c r="CJ301" i="4"/>
  <c r="CJ320" i="4"/>
  <c r="CJ343" i="4"/>
  <c r="CJ313" i="4"/>
  <c r="CJ308" i="4"/>
  <c r="CJ315" i="4"/>
  <c r="CJ334" i="4"/>
  <c r="CJ304" i="4"/>
  <c r="CJ327" i="4"/>
  <c r="CJ297" i="4"/>
  <c r="CJ341" i="4"/>
  <c r="CJ299" i="4"/>
  <c r="CJ318" i="4"/>
  <c r="CJ337" i="4"/>
  <c r="CJ311" i="4"/>
  <c r="CJ330" i="4"/>
  <c r="CJ325" i="4"/>
  <c r="CJ332" i="4"/>
  <c r="CJ302" i="4"/>
  <c r="CJ321" i="4"/>
  <c r="CJ295" i="4"/>
  <c r="CJ314" i="4"/>
  <c r="CJ339" i="4"/>
  <c r="CJ309" i="4"/>
  <c r="CJ316" i="4"/>
  <c r="CJ335" i="4"/>
  <c r="CJ305" i="4"/>
  <c r="CJ328" i="4"/>
  <c r="CJ323" i="4"/>
  <c r="CJ342" i="4"/>
  <c r="CJ300" i="4"/>
  <c r="CJ319" i="4"/>
  <c r="CJ338" i="4"/>
  <c r="CJ312" i="4"/>
  <c r="CJ307" i="4"/>
  <c r="CJ326" i="4"/>
  <c r="CJ333" i="4"/>
  <c r="CJ303" i="4"/>
  <c r="CJ322" i="4"/>
  <c r="CJ296" i="4"/>
  <c r="CJ340" i="4"/>
  <c r="CJ310" i="4"/>
  <c r="CJ317" i="4"/>
  <c r="CJ336" i="4"/>
  <c r="CJ306" i="4"/>
  <c r="CJ329" i="4"/>
  <c r="CX301" i="4"/>
  <c r="CX317" i="4"/>
  <c r="CX333" i="4"/>
  <c r="CX300" i="4"/>
  <c r="CX316" i="4"/>
  <c r="CX332" i="4"/>
  <c r="CX299" i="4"/>
  <c r="CX315" i="4"/>
  <c r="CX331" i="4"/>
  <c r="CX298" i="4"/>
  <c r="CX314" i="4"/>
  <c r="CX330" i="4"/>
  <c r="CX297" i="4"/>
  <c r="CX313" i="4"/>
  <c r="CX329" i="4"/>
  <c r="CX296" i="4"/>
  <c r="CX312" i="4"/>
  <c r="CX328" i="4"/>
  <c r="CX295" i="4"/>
  <c r="CX311" i="4"/>
  <c r="CX327" i="4"/>
  <c r="CX343" i="4"/>
  <c r="CX310" i="4"/>
  <c r="CX326" i="4"/>
  <c r="CX342" i="4"/>
  <c r="CX309" i="4"/>
  <c r="CX325" i="4"/>
  <c r="CX341" i="4"/>
  <c r="CX308" i="4"/>
  <c r="CX324" i="4"/>
  <c r="CX340" i="4"/>
  <c r="CX307" i="4"/>
  <c r="CX323" i="4"/>
  <c r="CX339" i="4"/>
  <c r="CX306" i="4"/>
  <c r="CX322" i="4"/>
  <c r="CX338" i="4"/>
  <c r="CX305" i="4"/>
  <c r="CX321" i="4"/>
  <c r="CX337" i="4"/>
  <c r="CX304" i="4"/>
  <c r="CX320" i="4"/>
  <c r="CX336" i="4"/>
  <c r="CX303" i="4"/>
  <c r="CX319" i="4"/>
  <c r="CX335" i="4"/>
  <c r="CX302" i="4"/>
  <c r="CX318" i="4"/>
  <c r="CX334" i="4"/>
  <c r="BU301" i="4"/>
  <c r="BU333" i="4"/>
  <c r="BU314" i="4"/>
  <c r="BU299" i="4"/>
  <c r="BU331" i="4"/>
  <c r="BU312" i="4"/>
  <c r="BU297" i="4"/>
  <c r="BU329" i="4"/>
  <c r="BU310" i="4"/>
  <c r="BU342" i="4"/>
  <c r="BU327" i="4"/>
  <c r="BU308" i="4"/>
  <c r="BU340" i="4"/>
  <c r="BU325" i="4"/>
  <c r="BU306" i="4"/>
  <c r="BU338" i="4"/>
  <c r="BU323" i="4"/>
  <c r="BU304" i="4"/>
  <c r="BU336" i="4"/>
  <c r="BU321" i="4"/>
  <c r="BU302" i="4"/>
  <c r="BU334" i="4"/>
  <c r="BU319" i="4"/>
  <c r="BU300" i="4"/>
  <c r="BU332" i="4"/>
  <c r="BU317" i="4"/>
  <c r="BU298" i="4"/>
  <c r="BU330" i="4"/>
  <c r="BU315" i="4"/>
  <c r="BU296" i="4"/>
  <c r="BU328" i="4"/>
  <c r="BU313" i="4"/>
  <c r="BU295" i="4"/>
  <c r="BU326" i="4"/>
  <c r="BU311" i="4"/>
  <c r="BU343" i="4"/>
  <c r="BU324" i="4"/>
  <c r="BU309" i="4"/>
  <c r="BU341" i="4"/>
  <c r="BU322" i="4"/>
  <c r="BU307" i="4"/>
  <c r="BU339" i="4"/>
  <c r="BU320" i="4"/>
  <c r="BU305" i="4"/>
  <c r="BU337" i="4"/>
  <c r="BU318" i="4"/>
  <c r="BU303" i="4"/>
  <c r="BU335" i="4"/>
  <c r="BU316" i="4"/>
  <c r="DB323" i="4"/>
  <c r="DB306" i="4"/>
  <c r="DB338" i="4"/>
  <c r="DB321" i="4"/>
  <c r="DB304" i="4"/>
  <c r="DB336" i="4"/>
  <c r="DB319" i="4"/>
  <c r="DB340" i="4"/>
  <c r="DB325" i="4"/>
  <c r="DB310" i="4"/>
  <c r="DB333" i="4"/>
  <c r="DB318" i="4"/>
  <c r="DB334" i="4"/>
  <c r="DB315" i="4"/>
  <c r="DB298" i="4"/>
  <c r="DB330" i="4"/>
  <c r="DB313" i="4"/>
  <c r="DB296" i="4"/>
  <c r="DB328" i="4"/>
  <c r="DB311" i="4"/>
  <c r="DB343" i="4"/>
  <c r="DB341" i="4"/>
  <c r="DB326" i="4"/>
  <c r="DB317" i="4"/>
  <c r="DB307" i="4"/>
  <c r="DB339" i="4"/>
  <c r="DB322" i="4"/>
  <c r="DB305" i="4"/>
  <c r="DB337" i="4"/>
  <c r="DB320" i="4"/>
  <c r="DB303" i="4"/>
  <c r="DB335" i="4"/>
  <c r="DB308" i="4"/>
  <c r="DB342" i="4"/>
  <c r="DB316" i="4"/>
  <c r="DB301" i="4"/>
  <c r="DB300" i="4"/>
  <c r="DB299" i="4"/>
  <c r="DB331" i="4"/>
  <c r="DB314" i="4"/>
  <c r="DB297" i="4"/>
  <c r="DB329" i="4"/>
  <c r="DB312" i="4"/>
  <c r="DB295" i="4"/>
  <c r="DB327" i="4"/>
  <c r="DB324" i="4"/>
  <c r="DB309" i="4"/>
  <c r="DB332" i="4"/>
  <c r="DB302" i="4"/>
  <c r="CW290" i="4"/>
  <c r="CW292" i="4" s="1"/>
  <c r="CW310" i="4"/>
  <c r="CW342" i="4"/>
  <c r="CW325" i="4"/>
  <c r="CW308" i="4"/>
  <c r="CW340" i="4"/>
  <c r="CW323" i="4"/>
  <c r="CW306" i="4"/>
  <c r="CW338" i="4"/>
  <c r="CW321" i="4"/>
  <c r="CW304" i="4"/>
  <c r="CW336" i="4"/>
  <c r="CW319" i="4"/>
  <c r="CW302" i="4"/>
  <c r="CW334" i="4"/>
  <c r="CW317" i="4"/>
  <c r="CW300" i="4"/>
  <c r="CW332" i="4"/>
  <c r="CW315" i="4"/>
  <c r="CW298" i="4"/>
  <c r="CW330" i="4"/>
  <c r="CW313" i="4"/>
  <c r="CW296" i="4"/>
  <c r="CW328" i="4"/>
  <c r="CW311" i="4"/>
  <c r="CW343" i="4"/>
  <c r="CW326" i="4"/>
  <c r="CW309" i="4"/>
  <c r="CW341" i="4"/>
  <c r="CW324" i="4"/>
  <c r="CW307" i="4"/>
  <c r="CW339" i="4"/>
  <c r="CW322" i="4"/>
  <c r="CW305" i="4"/>
  <c r="CW337" i="4"/>
  <c r="CW320" i="4"/>
  <c r="CW303" i="4"/>
  <c r="CW335" i="4"/>
  <c r="CW318" i="4"/>
  <c r="CW301" i="4"/>
  <c r="CW333" i="4"/>
  <c r="CW316" i="4"/>
  <c r="CW299" i="4"/>
  <c r="CW331" i="4"/>
  <c r="CW314" i="4"/>
  <c r="CW297" i="4"/>
  <c r="CW329" i="4"/>
  <c r="CW312" i="4"/>
  <c r="CW295" i="4"/>
  <c r="CW327" i="4"/>
  <c r="CC300" i="4"/>
  <c r="CC332" i="4"/>
  <c r="CC315" i="4"/>
  <c r="CC341" i="4"/>
  <c r="CC309" i="4"/>
  <c r="CC326" i="4"/>
  <c r="CC343" i="4"/>
  <c r="CC336" i="4"/>
  <c r="CC329" i="4"/>
  <c r="CC297" i="4"/>
  <c r="CC314" i="4"/>
  <c r="CC327" i="4"/>
  <c r="CC312" i="4"/>
  <c r="CC321" i="4"/>
  <c r="CC306" i="4"/>
  <c r="CC308" i="4"/>
  <c r="CC340" i="4"/>
  <c r="CC323" i="4"/>
  <c r="CC317" i="4"/>
  <c r="CC334" i="4"/>
  <c r="CC302" i="4"/>
  <c r="CC303" i="4"/>
  <c r="CC305" i="4"/>
  <c r="CC339" i="4"/>
  <c r="CC296" i="4"/>
  <c r="CC316" i="4"/>
  <c r="CC299" i="4"/>
  <c r="CC331" i="4"/>
  <c r="CC325" i="4"/>
  <c r="CC342" i="4"/>
  <c r="CC310" i="4"/>
  <c r="CC319" i="4"/>
  <c r="CC304" i="4"/>
  <c r="CC313" i="4"/>
  <c r="CC330" i="4"/>
  <c r="CC298" i="4"/>
  <c r="CC295" i="4"/>
  <c r="CC337" i="4"/>
  <c r="CC338" i="4"/>
  <c r="CC311" i="4"/>
  <c r="CC324" i="4"/>
  <c r="CC307" i="4"/>
  <c r="CC333" i="4"/>
  <c r="CC301" i="4"/>
  <c r="CC318" i="4"/>
  <c r="CC335" i="4"/>
  <c r="CC320" i="4"/>
  <c r="CC322" i="4"/>
  <c r="CC328" i="4"/>
  <c r="DM240" i="4"/>
  <c r="DM239" i="4" s="1"/>
  <c r="DM238" i="4" s="1"/>
  <c r="DM237" i="4" s="1"/>
  <c r="DM236" i="4" s="1"/>
  <c r="DM235" i="4" s="1"/>
  <c r="N24" i="6"/>
  <c r="F115" i="6"/>
  <c r="F167" i="6" s="1"/>
  <c r="T167" i="6" s="1"/>
  <c r="F69" i="6"/>
  <c r="F121" i="6" s="1"/>
  <c r="T121" i="6" s="1"/>
  <c r="F73" i="6"/>
  <c r="F125" i="6" s="1"/>
  <c r="T125" i="6" s="1"/>
  <c r="F77" i="6"/>
  <c r="F129" i="6" s="1"/>
  <c r="T129" i="6" s="1"/>
  <c r="F81" i="6"/>
  <c r="F133" i="6" s="1"/>
  <c r="T133" i="6" s="1"/>
  <c r="F85" i="6"/>
  <c r="F137" i="6" s="1"/>
  <c r="T137" i="6" s="1"/>
  <c r="F89" i="6"/>
  <c r="F141" i="6" s="1"/>
  <c r="T141" i="6" s="1"/>
  <c r="F93" i="6"/>
  <c r="F145" i="6" s="1"/>
  <c r="T145" i="6" s="1"/>
  <c r="F97" i="6"/>
  <c r="F149" i="6" s="1"/>
  <c r="T149" i="6" s="1"/>
  <c r="F101" i="6"/>
  <c r="F153" i="6" s="1"/>
  <c r="T153" i="6" s="1"/>
  <c r="F105" i="6"/>
  <c r="F157" i="6" s="1"/>
  <c r="T157" i="6" s="1"/>
  <c r="F109" i="6"/>
  <c r="F161" i="6" s="1"/>
  <c r="T161" i="6" s="1"/>
  <c r="F113" i="6"/>
  <c r="F165" i="6" s="1"/>
  <c r="T165" i="6" s="1"/>
  <c r="N16" i="6"/>
  <c r="F68" i="6"/>
  <c r="F120" i="6" s="1"/>
  <c r="T120" i="6" s="1"/>
  <c r="F72" i="6"/>
  <c r="F124" i="6" s="1"/>
  <c r="T124" i="6" s="1"/>
  <c r="F76" i="6"/>
  <c r="F128" i="6" s="1"/>
  <c r="T128" i="6" s="1"/>
  <c r="F80" i="6"/>
  <c r="F132" i="6" s="1"/>
  <c r="T132" i="6" s="1"/>
  <c r="F84" i="6"/>
  <c r="F136" i="6" s="1"/>
  <c r="T136" i="6" s="1"/>
  <c r="F88" i="6"/>
  <c r="F140" i="6" s="1"/>
  <c r="T140" i="6" s="1"/>
  <c r="F92" i="6"/>
  <c r="F144" i="6" s="1"/>
  <c r="T144" i="6" s="1"/>
  <c r="F96" i="6"/>
  <c r="F148" i="6" s="1"/>
  <c r="T148" i="6" s="1"/>
  <c r="F100" i="6"/>
  <c r="F152" i="6" s="1"/>
  <c r="T152" i="6" s="1"/>
  <c r="F104" i="6"/>
  <c r="F156" i="6" s="1"/>
  <c r="T156" i="6" s="1"/>
  <c r="F108" i="6"/>
  <c r="F160" i="6" s="1"/>
  <c r="T160" i="6" s="1"/>
  <c r="F112" i="6"/>
  <c r="F164" i="6" s="1"/>
  <c r="T164" i="6" s="1"/>
  <c r="N34" i="6"/>
  <c r="N18" i="6"/>
  <c r="N30" i="6"/>
  <c r="N50" i="6"/>
  <c r="N55" i="6"/>
  <c r="N36" i="6"/>
  <c r="N61" i="6"/>
  <c r="N63" i="6"/>
  <c r="N38" i="6"/>
  <c r="N28" i="6"/>
  <c r="N53" i="6"/>
  <c r="N29" i="6"/>
  <c r="N49" i="6"/>
  <c r="N23" i="6"/>
  <c r="N62" i="6"/>
  <c r="N35" i="6"/>
  <c r="N21" i="6"/>
  <c r="N19" i="6"/>
  <c r="N41" i="6"/>
  <c r="N54" i="6"/>
  <c r="N59" i="6"/>
  <c r="N57" i="6"/>
  <c r="F117" i="6"/>
  <c r="F169" i="6" s="1"/>
  <c r="T169" i="6" s="1"/>
  <c r="F67" i="6"/>
  <c r="F71" i="6"/>
  <c r="F123" i="6" s="1"/>
  <c r="T123" i="6" s="1"/>
  <c r="F75" i="6"/>
  <c r="F127" i="6" s="1"/>
  <c r="T127" i="6" s="1"/>
  <c r="F79" i="6"/>
  <c r="F131" i="6" s="1"/>
  <c r="T131" i="6" s="1"/>
  <c r="F83" i="6"/>
  <c r="F135" i="6" s="1"/>
  <c r="T135" i="6" s="1"/>
  <c r="F87" i="6"/>
  <c r="F139" i="6" s="1"/>
  <c r="T139" i="6" s="1"/>
  <c r="F91" i="6"/>
  <c r="F143" i="6" s="1"/>
  <c r="T143" i="6" s="1"/>
  <c r="F95" i="6"/>
  <c r="F147" i="6" s="1"/>
  <c r="T147" i="6" s="1"/>
  <c r="F99" i="6"/>
  <c r="F151" i="6" s="1"/>
  <c r="T151" i="6" s="1"/>
  <c r="F103" i="6"/>
  <c r="F155" i="6" s="1"/>
  <c r="T155" i="6" s="1"/>
  <c r="F107" i="6"/>
  <c r="F159" i="6" s="1"/>
  <c r="T159" i="6" s="1"/>
  <c r="F111" i="6"/>
  <c r="F163" i="6" s="1"/>
  <c r="T163" i="6" s="1"/>
  <c r="F114" i="6"/>
  <c r="F166" i="6" s="1"/>
  <c r="T166" i="6" s="1"/>
  <c r="F116" i="6"/>
  <c r="F168" i="6" s="1"/>
  <c r="T168" i="6" s="1"/>
  <c r="F70" i="6"/>
  <c r="F122" i="6" s="1"/>
  <c r="T122" i="6" s="1"/>
  <c r="F74" i="6"/>
  <c r="F126" i="6" s="1"/>
  <c r="T126" i="6" s="1"/>
  <c r="F78" i="6"/>
  <c r="F130" i="6" s="1"/>
  <c r="T130" i="6" s="1"/>
  <c r="F82" i="6"/>
  <c r="F134" i="6" s="1"/>
  <c r="T134" i="6" s="1"/>
  <c r="F86" i="6"/>
  <c r="F138" i="6" s="1"/>
  <c r="T138" i="6" s="1"/>
  <c r="F90" i="6"/>
  <c r="F142" i="6" s="1"/>
  <c r="T142" i="6" s="1"/>
  <c r="F94" i="6"/>
  <c r="F146" i="6" s="1"/>
  <c r="T146" i="6" s="1"/>
  <c r="F98" i="6"/>
  <c r="F150" i="6" s="1"/>
  <c r="T150" i="6" s="1"/>
  <c r="F102" i="6"/>
  <c r="F154" i="6" s="1"/>
  <c r="T154" i="6" s="1"/>
  <c r="F106" i="6"/>
  <c r="F158" i="6" s="1"/>
  <c r="T158" i="6" s="1"/>
  <c r="F110" i="6"/>
  <c r="F162" i="6" s="1"/>
  <c r="T162" i="6" s="1"/>
  <c r="N58" i="6"/>
  <c r="N56" i="6"/>
  <c r="N45" i="6"/>
  <c r="N40" i="6"/>
  <c r="N32" i="6"/>
  <c r="N17" i="6"/>
  <c r="N42" i="6"/>
  <c r="N33" i="6"/>
  <c r="N22" i="6"/>
  <c r="N60" i="6"/>
  <c r="N46" i="6"/>
  <c r="N43" i="6"/>
  <c r="N26" i="6"/>
  <c r="N39" i="6"/>
  <c r="N20" i="6"/>
  <c r="N52" i="6"/>
  <c r="N51" i="6"/>
  <c r="N47" i="6"/>
  <c r="N31" i="6"/>
  <c r="N48" i="6"/>
  <c r="N27" i="6"/>
  <c r="N25" i="6"/>
  <c r="N44" i="6"/>
  <c r="N37" i="6"/>
  <c r="N64" i="6"/>
  <c r="CY292" i="4"/>
  <c r="CF292" i="4"/>
  <c r="CQ292" i="4"/>
  <c r="CH292" i="4"/>
  <c r="CX289" i="4"/>
  <c r="CX290" i="4"/>
  <c r="BU289" i="4"/>
  <c r="BU290" i="4"/>
  <c r="DB289" i="4"/>
  <c r="DB290" i="4"/>
  <c r="DA289" i="4"/>
  <c r="DA290" i="4"/>
  <c r="DH289" i="4"/>
  <c r="DH290" i="4"/>
  <c r="CC289" i="4"/>
  <c r="CC290" i="4"/>
  <c r="DC289" i="4"/>
  <c r="DC290" i="4"/>
  <c r="DM289" i="4"/>
  <c r="DM290" i="4"/>
  <c r="DE289" i="4"/>
  <c r="DE290" i="4"/>
  <c r="DL292" i="4"/>
  <c r="CS292" i="4"/>
  <c r="CI243" i="4"/>
  <c r="CI242" i="4" s="1"/>
  <c r="CI284" i="4" l="1"/>
  <c r="CI283" i="4"/>
  <c r="CI285" i="4"/>
  <c r="CI286" i="4" s="1"/>
  <c r="DM284" i="4"/>
  <c r="DM285" i="4"/>
  <c r="DM286" i="4" s="1"/>
  <c r="DM283" i="4"/>
  <c r="DN335" i="4"/>
  <c r="CI296" i="4"/>
  <c r="CI312" i="4"/>
  <c r="CI328" i="4"/>
  <c r="CI295" i="4"/>
  <c r="CI311" i="4"/>
  <c r="CI327" i="4"/>
  <c r="CI343" i="4"/>
  <c r="CI310" i="4"/>
  <c r="CI326" i="4"/>
  <c r="CI342" i="4"/>
  <c r="CI309" i="4"/>
  <c r="CI325" i="4"/>
  <c r="CI341" i="4"/>
  <c r="CI308" i="4"/>
  <c r="CI324" i="4"/>
  <c r="CI340" i="4"/>
  <c r="CI307" i="4"/>
  <c r="CI323" i="4"/>
  <c r="CI339" i="4"/>
  <c r="CI306" i="4"/>
  <c r="CI322" i="4"/>
  <c r="CI338" i="4"/>
  <c r="CI305" i="4"/>
  <c r="CI321" i="4"/>
  <c r="CI337" i="4"/>
  <c r="CI304" i="4"/>
  <c r="CI320" i="4"/>
  <c r="CI336" i="4"/>
  <c r="CI303" i="4"/>
  <c r="CI319" i="4"/>
  <c r="CI335" i="4"/>
  <c r="CI302" i="4"/>
  <c r="CI318" i="4"/>
  <c r="CI334" i="4"/>
  <c r="CI301" i="4"/>
  <c r="CI317" i="4"/>
  <c r="CI333" i="4"/>
  <c r="CI300" i="4"/>
  <c r="CI316" i="4"/>
  <c r="CI332" i="4"/>
  <c r="CI299" i="4"/>
  <c r="CI315" i="4"/>
  <c r="CI331" i="4"/>
  <c r="CI298" i="4"/>
  <c r="CI314" i="4"/>
  <c r="CI330" i="4"/>
  <c r="CI297" i="4"/>
  <c r="CI313" i="4"/>
  <c r="CI329" i="4"/>
  <c r="DM296" i="4"/>
  <c r="DM305" i="4"/>
  <c r="DM313" i="4"/>
  <c r="DM321" i="4"/>
  <c r="DM329" i="4"/>
  <c r="DM337" i="4"/>
  <c r="DM298" i="4"/>
  <c r="DM306" i="4"/>
  <c r="DM314" i="4"/>
  <c r="DM322" i="4"/>
  <c r="DM330" i="4"/>
  <c r="DM338" i="4"/>
  <c r="DM297" i="4"/>
  <c r="DM303" i="4"/>
  <c r="DM311" i="4"/>
  <c r="DM319" i="4"/>
  <c r="DM327" i="4"/>
  <c r="DM335" i="4"/>
  <c r="DM343" i="4"/>
  <c r="DM304" i="4"/>
  <c r="DM312" i="4"/>
  <c r="DM320" i="4"/>
  <c r="DM328" i="4"/>
  <c r="DM336" i="4"/>
  <c r="DM295" i="4"/>
  <c r="DM301" i="4"/>
  <c r="DM309" i="4"/>
  <c r="DM317" i="4"/>
  <c r="DM325" i="4"/>
  <c r="DM333" i="4"/>
  <c r="DM341" i="4"/>
  <c r="DM302" i="4"/>
  <c r="DM310" i="4"/>
  <c r="DM318" i="4"/>
  <c r="DM326" i="4"/>
  <c r="DM334" i="4"/>
  <c r="DM342" i="4"/>
  <c r="DM299" i="4"/>
  <c r="DM307" i="4"/>
  <c r="DM315" i="4"/>
  <c r="DM323" i="4"/>
  <c r="DM331" i="4"/>
  <c r="DM339" i="4"/>
  <c r="DM300" i="4"/>
  <c r="DM308" i="4"/>
  <c r="DM316" i="4"/>
  <c r="DM324" i="4"/>
  <c r="DM332" i="4"/>
  <c r="DM340" i="4"/>
  <c r="DN301" i="4"/>
  <c r="DN331" i="4"/>
  <c r="DN316" i="4"/>
  <c r="DN297" i="4"/>
  <c r="DN327" i="4"/>
  <c r="DN308" i="4"/>
  <c r="DN338" i="4"/>
  <c r="DN319" i="4"/>
  <c r="DN300" i="4"/>
  <c r="DN330" i="4"/>
  <c r="DN311" i="4"/>
  <c r="DN341" i="4"/>
  <c r="DN322" i="4"/>
  <c r="DN303" i="4"/>
  <c r="DN333" i="4"/>
  <c r="DN314" i="4"/>
  <c r="DN295" i="4"/>
  <c r="DN325" i="4"/>
  <c r="DN306" i="4"/>
  <c r="DN336" i="4"/>
  <c r="DN317" i="4"/>
  <c r="DN298" i="4"/>
  <c r="DN328" i="4"/>
  <c r="DN309" i="4"/>
  <c r="DN339" i="4"/>
  <c r="DN320" i="4"/>
  <c r="DN312" i="4"/>
  <c r="DN342" i="4"/>
  <c r="DN323" i="4"/>
  <c r="DN304" i="4"/>
  <c r="DN334" i="4"/>
  <c r="DN315" i="4"/>
  <c r="DN296" i="4"/>
  <c r="DN326" i="4"/>
  <c r="DN307" i="4"/>
  <c r="DN337" i="4"/>
  <c r="DN318" i="4"/>
  <c r="DN299" i="4"/>
  <c r="DN329" i="4"/>
  <c r="DN310" i="4"/>
  <c r="DN340" i="4"/>
  <c r="DN321" i="4"/>
  <c r="DN302" i="4"/>
  <c r="DN332" i="4"/>
  <c r="DN313" i="4"/>
  <c r="DN343" i="4"/>
  <c r="DN324" i="4"/>
  <c r="DN305" i="4"/>
  <c r="CX292" i="4"/>
  <c r="T37" i="6"/>
  <c r="Z37" i="6" s="1"/>
  <c r="T25" i="6"/>
  <c r="Z25" i="6" s="1"/>
  <c r="T48" i="6"/>
  <c r="Z48" i="6" s="1"/>
  <c r="T47" i="6"/>
  <c r="Z47" i="6" s="1"/>
  <c r="T52" i="6"/>
  <c r="Z52" i="6" s="1"/>
  <c r="T39" i="6"/>
  <c r="Z39" i="6" s="1"/>
  <c r="T43" i="6"/>
  <c r="Z43" i="6" s="1"/>
  <c r="T60" i="6"/>
  <c r="Z60" i="6" s="1"/>
  <c r="T33" i="6"/>
  <c r="Z33" i="6" s="1"/>
  <c r="T17" i="6"/>
  <c r="Z17" i="6" s="1"/>
  <c r="T40" i="6"/>
  <c r="Z40" i="6" s="1"/>
  <c r="T56" i="6"/>
  <c r="Z56" i="6" s="1"/>
  <c r="F119" i="6"/>
  <c r="T119" i="6" s="1"/>
  <c r="F66" i="6"/>
  <c r="T57" i="6"/>
  <c r="Z57" i="6" s="1"/>
  <c r="T54" i="6"/>
  <c r="Z54" i="6" s="1"/>
  <c r="T19" i="6"/>
  <c r="Z19" i="6" s="1"/>
  <c r="T35" i="6"/>
  <c r="Z35" i="6" s="1"/>
  <c r="T23" i="6"/>
  <c r="Z23" i="6" s="1"/>
  <c r="T29" i="6"/>
  <c r="Z29" i="6" s="1"/>
  <c r="T28" i="6"/>
  <c r="Z28" i="6" s="1"/>
  <c r="T63" i="6"/>
  <c r="Z63" i="6" s="1"/>
  <c r="T36" i="6"/>
  <c r="Z36" i="6" s="1"/>
  <c r="T50" i="6"/>
  <c r="Z50" i="6" s="1"/>
  <c r="T18" i="6"/>
  <c r="Z18" i="6" s="1"/>
  <c r="T16" i="6"/>
  <c r="T24" i="6"/>
  <c r="Z24" i="6" s="1"/>
  <c r="T64" i="6"/>
  <c r="Z64" i="6" s="1"/>
  <c r="T44" i="6"/>
  <c r="Z44" i="6" s="1"/>
  <c r="T27" i="6"/>
  <c r="Z27" i="6" s="1"/>
  <c r="T31" i="6"/>
  <c r="Z31" i="6" s="1"/>
  <c r="T51" i="6"/>
  <c r="Z51" i="6" s="1"/>
  <c r="T20" i="6"/>
  <c r="Z20" i="6" s="1"/>
  <c r="T26" i="6"/>
  <c r="Z26" i="6" s="1"/>
  <c r="T46" i="6"/>
  <c r="Z46" i="6" s="1"/>
  <c r="T22" i="6"/>
  <c r="Z22" i="6" s="1"/>
  <c r="T42" i="6"/>
  <c r="Z42" i="6" s="1"/>
  <c r="T32" i="6"/>
  <c r="Z32" i="6" s="1"/>
  <c r="T45" i="6"/>
  <c r="Z45" i="6" s="1"/>
  <c r="T58" i="6"/>
  <c r="Z58" i="6" s="1"/>
  <c r="T59" i="6"/>
  <c r="Z59" i="6" s="1"/>
  <c r="T41" i="6"/>
  <c r="Z41" i="6" s="1"/>
  <c r="T21" i="6"/>
  <c r="Z21" i="6" s="1"/>
  <c r="T62" i="6"/>
  <c r="Z62" i="6" s="1"/>
  <c r="T49" i="6"/>
  <c r="Z49" i="6" s="1"/>
  <c r="T53" i="6"/>
  <c r="Z53" i="6" s="1"/>
  <c r="T38" i="6"/>
  <c r="Z38" i="6" s="1"/>
  <c r="T61" i="6"/>
  <c r="Z61" i="6" s="1"/>
  <c r="T55" i="6"/>
  <c r="Z55" i="6" s="1"/>
  <c r="T30" i="6"/>
  <c r="Z30" i="6" s="1"/>
  <c r="T34" i="6"/>
  <c r="Z34" i="6" s="1"/>
  <c r="BU292" i="4"/>
  <c r="DE292" i="4"/>
  <c r="DM292" i="4"/>
  <c r="DC292" i="4"/>
  <c r="CC292" i="4"/>
  <c r="DH292" i="4"/>
  <c r="DA292" i="4"/>
  <c r="DB292" i="4"/>
  <c r="CI289" i="4"/>
  <c r="CI290" i="4"/>
  <c r="Z16" i="6" l="1"/>
  <c r="T1" i="6"/>
  <c r="CI292" i="4"/>
  <c r="AF37" i="6" l="1"/>
  <c r="AF25" i="6"/>
  <c r="AF48" i="6"/>
  <c r="AF47" i="6"/>
  <c r="AF52" i="6"/>
  <c r="AF39" i="6"/>
  <c r="AF43" i="6"/>
  <c r="AF60" i="6"/>
  <c r="AF33" i="6"/>
  <c r="AF17" i="6"/>
  <c r="AF40" i="6"/>
  <c r="AF56" i="6"/>
  <c r="AF57" i="6"/>
  <c r="AF54" i="6"/>
  <c r="AF19" i="6"/>
  <c r="AF35" i="6"/>
  <c r="AF23" i="6"/>
  <c r="AF29" i="6"/>
  <c r="AF28" i="6"/>
  <c r="AF63" i="6"/>
  <c r="AF36" i="6"/>
  <c r="AF50" i="6"/>
  <c r="AF18" i="6"/>
  <c r="AF16" i="6"/>
  <c r="AF24" i="6"/>
  <c r="AF64" i="6"/>
  <c r="AF44" i="6"/>
  <c r="AF27" i="6"/>
  <c r="AF31" i="6"/>
  <c r="AF51" i="6"/>
  <c r="AF20" i="6"/>
  <c r="AF26" i="6"/>
  <c r="AF46" i="6"/>
  <c r="AF22" i="6"/>
  <c r="AF42" i="6"/>
  <c r="AF32" i="6"/>
  <c r="AF45" i="6"/>
  <c r="AF58" i="6"/>
  <c r="AF59" i="6"/>
  <c r="AF41" i="6"/>
  <c r="AF21" i="6"/>
  <c r="AF62" i="6"/>
  <c r="AF49" i="6"/>
  <c r="AF53" i="6"/>
  <c r="AF38" i="6"/>
  <c r="AF61" i="6"/>
  <c r="AF55" i="6"/>
  <c r="AF30" i="6"/>
  <c r="AF34" i="6"/>
  <c r="T3" i="6"/>
  <c r="T4" i="6"/>
  <c r="T5" i="6"/>
  <c r="T6" i="6"/>
  <c r="T7" i="6"/>
  <c r="T8" i="6"/>
  <c r="T9" i="6"/>
  <c r="T10" i="6"/>
  <c r="T11" i="6"/>
  <c r="T12" i="6"/>
  <c r="G12" i="6" l="1"/>
  <c r="AN22" i="15" s="1"/>
  <c r="C12" i="6"/>
  <c r="AJ22" i="15" s="1"/>
  <c r="F11" i="6"/>
  <c r="AM21" i="15" s="1"/>
  <c r="B11" i="6"/>
  <c r="AI21" i="15" s="1"/>
  <c r="E10" i="6"/>
  <c r="AL20" i="15" s="1"/>
  <c r="A10" i="6"/>
  <c r="AH20" i="15" s="1"/>
  <c r="D9" i="6"/>
  <c r="AK19" i="15" s="1"/>
  <c r="G8" i="6"/>
  <c r="AN18" i="15" s="1"/>
  <c r="C8" i="6"/>
  <c r="AJ18" i="15" s="1"/>
  <c r="F7" i="6"/>
  <c r="AM17" i="15" s="1"/>
  <c r="A7" i="6"/>
  <c r="AH17" i="15" s="1"/>
  <c r="D6" i="6"/>
  <c r="AK16" i="15" s="1"/>
  <c r="F12" i="6"/>
  <c r="AM22" i="15" s="1"/>
  <c r="B12" i="6"/>
  <c r="AI22" i="15" s="1"/>
  <c r="E11" i="6"/>
  <c r="AL21" i="15" s="1"/>
  <c r="A11" i="6"/>
  <c r="AH21" i="15" s="1"/>
  <c r="D10" i="6"/>
  <c r="AK20" i="15" s="1"/>
  <c r="G9" i="6"/>
  <c r="AN19" i="15" s="1"/>
  <c r="C9" i="6"/>
  <c r="AJ19" i="15" s="1"/>
  <c r="F8" i="6"/>
  <c r="AM18" i="15" s="1"/>
  <c r="B8" i="6"/>
  <c r="AI18" i="15" s="1"/>
  <c r="E7" i="6"/>
  <c r="AL17" i="15" s="1"/>
  <c r="G6" i="6"/>
  <c r="AN16" i="15" s="1"/>
  <c r="C6" i="6"/>
  <c r="AJ16" i="15" s="1"/>
  <c r="D7" i="6"/>
  <c r="AK17" i="15" s="1"/>
  <c r="E12" i="6"/>
  <c r="AL22" i="15" s="1"/>
  <c r="A12" i="6"/>
  <c r="AH22" i="15" s="1"/>
  <c r="D11" i="6"/>
  <c r="AK21" i="15" s="1"/>
  <c r="G10" i="6"/>
  <c r="AN20" i="15" s="1"/>
  <c r="C10" i="6"/>
  <c r="AJ20" i="15" s="1"/>
  <c r="F9" i="6"/>
  <c r="AM19" i="15" s="1"/>
  <c r="B9" i="6"/>
  <c r="AI19" i="15" s="1"/>
  <c r="E8" i="6"/>
  <c r="AL18" i="15" s="1"/>
  <c r="A8" i="6"/>
  <c r="AH18" i="15" s="1"/>
  <c r="C7" i="6"/>
  <c r="AJ17" i="15" s="1"/>
  <c r="F6" i="6"/>
  <c r="AM16" i="15" s="1"/>
  <c r="B6" i="6"/>
  <c r="AI16" i="15" s="1"/>
  <c r="D12" i="6"/>
  <c r="AK22" i="15" s="1"/>
  <c r="G11" i="6"/>
  <c r="AN21" i="15" s="1"/>
  <c r="C11" i="6"/>
  <c r="AJ21" i="15" s="1"/>
  <c r="F10" i="6"/>
  <c r="AM20" i="15" s="1"/>
  <c r="B10" i="6"/>
  <c r="AI20" i="15" s="1"/>
  <c r="E9" i="6"/>
  <c r="AL19" i="15" s="1"/>
  <c r="A9" i="6"/>
  <c r="AH19" i="15" s="1"/>
  <c r="D8" i="6"/>
  <c r="AK18" i="15" s="1"/>
  <c r="G7" i="6"/>
  <c r="AN17" i="15" s="1"/>
  <c r="B7" i="6"/>
  <c r="AI17" i="15" s="1"/>
  <c r="E6" i="6"/>
  <c r="AL16" i="15" s="1"/>
  <c r="A6" i="6"/>
  <c r="AH16" i="15" s="1"/>
  <c r="AF1" i="6"/>
  <c r="AF12" i="6" l="1"/>
  <c r="AF10" i="6"/>
  <c r="AF8" i="6"/>
  <c r="AF6" i="6"/>
  <c r="AF4" i="6"/>
  <c r="AF11" i="6"/>
  <c r="AF9" i="6"/>
  <c r="AF7" i="6"/>
  <c r="AF5" i="6"/>
  <c r="AF3" i="6"/>
  <c r="N12" i="6" l="1"/>
  <c r="J12" i="6"/>
  <c r="M11" i="6"/>
  <c r="I11" i="6"/>
  <c r="L10" i="6"/>
  <c r="O9" i="6"/>
  <c r="K9" i="6"/>
  <c r="N8" i="6"/>
  <c r="J8" i="6"/>
  <c r="M7" i="6"/>
  <c r="O6" i="6"/>
  <c r="K6" i="6"/>
  <c r="O12" i="6"/>
  <c r="K12" i="6"/>
  <c r="N11" i="6"/>
  <c r="J11" i="6"/>
  <c r="M10" i="6"/>
  <c r="I10" i="6"/>
  <c r="L9" i="6"/>
  <c r="O8" i="6"/>
  <c r="K8" i="6"/>
  <c r="N7" i="6"/>
  <c r="I7" i="6"/>
  <c r="L6" i="6"/>
  <c r="L7" i="6"/>
  <c r="L12" i="6"/>
  <c r="O11" i="6"/>
  <c r="K11" i="6"/>
  <c r="N10" i="6"/>
  <c r="J10" i="6"/>
  <c r="M9" i="6"/>
  <c r="I9" i="6"/>
  <c r="L8" i="6"/>
  <c r="O7" i="6"/>
  <c r="J7" i="6"/>
  <c r="M6" i="6"/>
  <c r="I6" i="6"/>
  <c r="M12" i="6"/>
  <c r="I12" i="6"/>
  <c r="L11" i="6"/>
  <c r="O10" i="6"/>
  <c r="K10" i="6"/>
  <c r="N9" i="6"/>
  <c r="J9" i="6"/>
  <c r="M8" i="6"/>
  <c r="I8" i="6"/>
  <c r="K7" i="6"/>
  <c r="N6" i="6"/>
  <c r="J6" i="6"/>
  <c r="S266" i="8"/>
  <c r="BB266" i="8" s="1"/>
  <c r="S250" i="8"/>
  <c r="BD250" i="8" s="1"/>
  <c r="S234" i="8"/>
  <c r="BH234" i="8" s="1"/>
  <c r="S218" i="8"/>
  <c r="BH218" i="8" s="1"/>
  <c r="S202" i="8"/>
  <c r="BJ202" i="8" s="1"/>
  <c r="S186" i="8"/>
  <c r="BH186" i="8" s="1"/>
  <c r="S170" i="8"/>
  <c r="BH170" i="8" s="1"/>
  <c r="S154" i="8"/>
  <c r="BG154" i="8" s="1"/>
  <c r="S138" i="8"/>
  <c r="BG138" i="8" s="1"/>
  <c r="S122" i="8"/>
  <c r="BF122" i="8" s="1"/>
  <c r="S106" i="8"/>
  <c r="BK106" i="8" s="1"/>
  <c r="S90" i="8"/>
  <c r="BJ90" i="8" s="1"/>
  <c r="S74" i="8"/>
  <c r="BH74" i="8" s="1"/>
  <c r="S58" i="8"/>
  <c r="BH58" i="8" s="1"/>
  <c r="S42" i="8"/>
  <c r="BJ42" i="8" s="1"/>
  <c r="S26" i="8"/>
  <c r="BG26" i="8" s="1"/>
  <c r="S10" i="8"/>
  <c r="S265" i="8"/>
  <c r="BD265" i="8" s="1"/>
  <c r="S249" i="8"/>
  <c r="BF249" i="8" s="1"/>
  <c r="S233" i="8"/>
  <c r="BH233" i="8" s="1"/>
  <c r="S217" i="8"/>
  <c r="BJ217" i="8" s="1"/>
  <c r="S201" i="8"/>
  <c r="BI201" i="8" s="1"/>
  <c r="BI1" i="8" s="1"/>
  <c r="AP12" i="8" s="1"/>
  <c r="S185" i="8"/>
  <c r="BH185" i="8" s="1"/>
  <c r="S169" i="8"/>
  <c r="BH169" i="8" s="1"/>
  <c r="S153" i="8"/>
  <c r="BG153" i="8" s="1"/>
  <c r="S137" i="8"/>
  <c r="BG137" i="8" s="1"/>
  <c r="S121" i="8"/>
  <c r="BF121" i="8" s="1"/>
  <c r="S105" i="8"/>
  <c r="BK105" i="8" s="1"/>
  <c r="S89" i="8"/>
  <c r="BJ89" i="8" s="1"/>
  <c r="S73" i="8"/>
  <c r="BH73" i="8" s="1"/>
  <c r="S57" i="8"/>
  <c r="BJ57" i="8" s="1"/>
  <c r="S41" i="8"/>
  <c r="BA41" i="8" s="1"/>
  <c r="S25" i="8"/>
  <c r="AZ25" i="8" s="1"/>
  <c r="S9" i="8"/>
  <c r="AZ9" i="8" s="1"/>
  <c r="S272" i="8"/>
  <c r="BA272" i="8" s="1"/>
  <c r="S256" i="8"/>
  <c r="BF256" i="8" s="1"/>
  <c r="S240" i="8"/>
  <c r="BD240" i="8" s="1"/>
  <c r="S224" i="8"/>
  <c r="BE224" i="8" s="1"/>
  <c r="S208" i="8"/>
  <c r="BG208" i="8" s="1"/>
  <c r="S192" i="8"/>
  <c r="BG192" i="8" s="1"/>
  <c r="S176" i="8"/>
  <c r="BF176" i="8" s="1"/>
  <c r="S160" i="8"/>
  <c r="S144" i="8"/>
  <c r="BK144" i="8" s="1"/>
  <c r="S128" i="8"/>
  <c r="BJ128" i="8" s="1"/>
  <c r="S112" i="8"/>
  <c r="BH112" i="8" s="1"/>
  <c r="S96" i="8"/>
  <c r="BG96" i="8" s="1"/>
  <c r="S80" i="8"/>
  <c r="BG80" i="8" s="1"/>
  <c r="S64" i="8"/>
  <c r="BE64" i="8" s="1"/>
  <c r="S48" i="8"/>
  <c r="BG48" i="8" s="1"/>
  <c r="S32" i="8"/>
  <c r="BH32" i="8" s="1"/>
  <c r="S16" i="8"/>
  <c r="BB16" i="8" s="1"/>
  <c r="S279" i="8"/>
  <c r="AZ279" i="8" s="1"/>
  <c r="S263" i="8"/>
  <c r="BF263" i="8" s="1"/>
  <c r="S247" i="8"/>
  <c r="BE247" i="8" s="1"/>
  <c r="S231" i="8"/>
  <c r="BA231" i="8" s="1"/>
  <c r="S215" i="8"/>
  <c r="BB215" i="8" s="1"/>
  <c r="S199" i="8"/>
  <c r="BB199" i="8" s="1"/>
  <c r="S183" i="8"/>
  <c r="BJ183" i="8" s="1"/>
  <c r="S167" i="8"/>
  <c r="BJ167" i="8" s="1"/>
  <c r="S151" i="8"/>
  <c r="BH151" i="8" s="1"/>
  <c r="S135" i="8"/>
  <c r="BG135" i="8" s="1"/>
  <c r="S119" i="8"/>
  <c r="BE119" i="8" s="1"/>
  <c r="S103" i="8"/>
  <c r="BB103" i="8" s="1"/>
  <c r="S19" i="8"/>
  <c r="BE19" i="8" s="1"/>
  <c r="S51" i="8"/>
  <c r="BF51" i="8" s="1"/>
  <c r="S83" i="8"/>
  <c r="BF83" i="8" s="1"/>
  <c r="S23" i="8"/>
  <c r="BA23" i="8" s="1"/>
  <c r="S55" i="8"/>
  <c r="BA55" i="8" s="1"/>
  <c r="S87" i="8"/>
  <c r="BA87" i="8" s="1"/>
  <c r="S270" i="8"/>
  <c r="S254" i="8"/>
  <c r="BG254" i="8" s="1"/>
  <c r="S238" i="8"/>
  <c r="BE238" i="8" s="1"/>
  <c r="S222" i="8"/>
  <c r="AZ222" i="8" s="1"/>
  <c r="S206" i="8"/>
  <c r="BH206" i="8" s="1"/>
  <c r="S190" i="8"/>
  <c r="BH190" i="8" s="1"/>
  <c r="S174" i="8"/>
  <c r="BG174" i="8" s="1"/>
  <c r="S158" i="8"/>
  <c r="BE158" i="8" s="1"/>
  <c r="S142" i="8"/>
  <c r="BB142" i="8" s="1"/>
  <c r="S126" i="8"/>
  <c r="BK126" i="8" s="1"/>
  <c r="S110" i="8"/>
  <c r="BH110" i="8" s="1"/>
  <c r="S94" i="8"/>
  <c r="BH94" i="8" s="1"/>
  <c r="S78" i="8"/>
  <c r="BH78" i="8" s="1"/>
  <c r="S62" i="8"/>
  <c r="BG62" i="8" s="1"/>
  <c r="S46" i="8"/>
  <c r="BH46" i="8" s="1"/>
  <c r="S30" i="8"/>
  <c r="BB30" i="8" s="1"/>
  <c r="S14" i="8"/>
  <c r="BF14" i="8" s="1"/>
  <c r="S277" i="8"/>
  <c r="BA277" i="8" s="1"/>
  <c r="S261" i="8"/>
  <c r="BA261" i="8" s="1"/>
  <c r="S245" i="8"/>
  <c r="AZ245" i="8" s="1"/>
  <c r="S229" i="8"/>
  <c r="S213" i="8"/>
  <c r="BD213" i="8" s="1"/>
  <c r="S197" i="8"/>
  <c r="S181" i="8"/>
  <c r="BA181" i="8" s="1"/>
  <c r="S165" i="8"/>
  <c r="BJ165" i="8" s="1"/>
  <c r="S149" i="8"/>
  <c r="BH149" i="8" s="1"/>
  <c r="S133" i="8"/>
  <c r="BH133" i="8" s="1"/>
  <c r="S117" i="8"/>
  <c r="BG117" i="8" s="1"/>
  <c r="S101" i="8"/>
  <c r="S85" i="8"/>
  <c r="BB85" i="8" s="1"/>
  <c r="S69" i="8"/>
  <c r="BA69" i="8" s="1"/>
  <c r="S53" i="8"/>
  <c r="S37" i="8"/>
  <c r="BE37" i="8" s="1"/>
  <c r="S21" i="8"/>
  <c r="S5" i="8"/>
  <c r="BA5" i="8" s="1"/>
  <c r="S268" i="8"/>
  <c r="BA268" i="8" s="1"/>
  <c r="S252" i="8"/>
  <c r="BB252" i="8" s="1"/>
  <c r="S236" i="8"/>
  <c r="BG236" i="8" s="1"/>
  <c r="S220" i="8"/>
  <c r="BH220" i="8" s="1"/>
  <c r="S204" i="8"/>
  <c r="BH204" i="8" s="1"/>
  <c r="S188" i="8"/>
  <c r="BH188" i="8" s="1"/>
  <c r="S172" i="8"/>
  <c r="AZ172" i="8" s="1"/>
  <c r="S156" i="8"/>
  <c r="BF156" i="8" s="1"/>
  <c r="S140" i="8"/>
  <c r="BF140" i="8" s="1"/>
  <c r="S124" i="8"/>
  <c r="BB124" i="8" s="1"/>
  <c r="S108" i="8"/>
  <c r="BJ108" i="8" s="1"/>
  <c r="S92" i="8"/>
  <c r="BH92" i="8" s="1"/>
  <c r="S76" i="8"/>
  <c r="BH76" i="8" s="1"/>
  <c r="S60" i="8"/>
  <c r="BH60" i="8" s="1"/>
  <c r="S44" i="8"/>
  <c r="BH44" i="8" s="1"/>
  <c r="S28" i="8"/>
  <c r="BF28" i="8" s="1"/>
  <c r="S12" i="8"/>
  <c r="BA12" i="8" s="1"/>
  <c r="S275" i="8"/>
  <c r="BB275" i="8" s="1"/>
  <c r="S259" i="8"/>
  <c r="BB259" i="8" s="1"/>
  <c r="S243" i="8"/>
  <c r="BA243" i="8" s="1"/>
  <c r="S227" i="8"/>
  <c r="BF227" i="8" s="1"/>
  <c r="S211" i="8"/>
  <c r="BE211" i="8" s="1"/>
  <c r="S195" i="8"/>
  <c r="BE195" i="8" s="1"/>
  <c r="S274" i="8"/>
  <c r="S258" i="8"/>
  <c r="S242" i="8"/>
  <c r="BB242" i="8" s="1"/>
  <c r="S226" i="8"/>
  <c r="BE226" i="8" s="1"/>
  <c r="S210" i="8"/>
  <c r="BF210" i="8" s="1"/>
  <c r="S194" i="8"/>
  <c r="BF194" i="8" s="1"/>
  <c r="S178" i="8"/>
  <c r="S162" i="8"/>
  <c r="AY162" i="8" s="1"/>
  <c r="S146" i="8"/>
  <c r="BJ146" i="8" s="1"/>
  <c r="S130" i="8"/>
  <c r="BH130" i="8" s="1"/>
  <c r="S114" i="8"/>
  <c r="BH114" i="8" s="1"/>
  <c r="S98" i="8"/>
  <c r="BE98" i="8" s="1"/>
  <c r="S82" i="8"/>
  <c r="BE82" i="8" s="1"/>
  <c r="S66" i="8"/>
  <c r="BF66" i="8" s="1"/>
  <c r="S50" i="8"/>
  <c r="BE50" i="8" s="1"/>
  <c r="S34" i="8"/>
  <c r="BH34" i="8" s="1"/>
  <c r="S18" i="8"/>
  <c r="BG18" i="8" s="1"/>
  <c r="S273" i="8"/>
  <c r="AZ273" i="8" s="1"/>
  <c r="S257" i="8"/>
  <c r="BD257" i="8" s="1"/>
  <c r="S241" i="8"/>
  <c r="S225" i="8"/>
  <c r="BF225" i="8" s="1"/>
  <c r="S209" i="8"/>
  <c r="BF209" i="8" s="1"/>
  <c r="S193" i="8"/>
  <c r="BG193" i="8" s="1"/>
  <c r="S177" i="8"/>
  <c r="BF177" i="8" s="1"/>
  <c r="S161" i="8"/>
  <c r="BB161" i="8" s="1"/>
  <c r="S145" i="8"/>
  <c r="BJ145" i="8" s="1"/>
  <c r="S129" i="8"/>
  <c r="BJ129" i="8" s="1"/>
  <c r="S113" i="8"/>
  <c r="BH113" i="8" s="1"/>
  <c r="S97" i="8"/>
  <c r="BG97" i="8" s="1"/>
  <c r="S81" i="8"/>
  <c r="BG81" i="8" s="1"/>
  <c r="S65" i="8"/>
  <c r="BF65" i="8" s="1"/>
  <c r="S49" i="8"/>
  <c r="BE49" i="8" s="1"/>
  <c r="S33" i="8"/>
  <c r="BH33" i="8" s="1"/>
  <c r="S17" i="8"/>
  <c r="BA17" i="8" s="1"/>
  <c r="S280" i="8"/>
  <c r="AY280" i="8" s="1"/>
  <c r="S264" i="8"/>
  <c r="BD264" i="8" s="1"/>
  <c r="S248" i="8"/>
  <c r="BF248" i="8" s="1"/>
  <c r="S232" i="8"/>
  <c r="BH232" i="8" s="1"/>
  <c r="S216" i="8"/>
  <c r="BA216" i="8" s="1"/>
  <c r="S200" i="8"/>
  <c r="BA200" i="8" s="1"/>
  <c r="S184" i="8"/>
  <c r="BH184" i="8" s="1"/>
  <c r="S168" i="8"/>
  <c r="BH168" i="8" s="1"/>
  <c r="S152" i="8"/>
  <c r="BH152" i="8" s="1"/>
  <c r="S136" i="8"/>
  <c r="BG136" i="8" s="1"/>
  <c r="S120" i="8"/>
  <c r="BE120" i="8" s="1"/>
  <c r="S104" i="8"/>
  <c r="BA104" i="8" s="1"/>
  <c r="S88" i="8"/>
  <c r="BK88" i="8" s="1"/>
  <c r="S72" i="8"/>
  <c r="BH72" i="8" s="1"/>
  <c r="S56" i="8"/>
  <c r="BJ56" i="8" s="1"/>
  <c r="S40" i="8"/>
  <c r="AY40" i="8" s="1"/>
  <c r="S24" i="8"/>
  <c r="BH24" i="8" s="1"/>
  <c r="S8" i="8"/>
  <c r="BB8" i="8" s="1"/>
  <c r="S271" i="8"/>
  <c r="BB271" i="8" s="1"/>
  <c r="S255" i="8"/>
  <c r="BE255" i="8" s="1"/>
  <c r="S239" i="8"/>
  <c r="BD239" i="8" s="1"/>
  <c r="S223" i="8"/>
  <c r="BG223" i="8" s="1"/>
  <c r="S207" i="8"/>
  <c r="BG207" i="8" s="1"/>
  <c r="S191" i="8"/>
  <c r="AZ191" i="8" s="1"/>
  <c r="S175" i="8"/>
  <c r="BE175" i="8" s="1"/>
  <c r="S159" i="8"/>
  <c r="BF159" i="8" s="1"/>
  <c r="S143" i="8"/>
  <c r="BK143" i="8" s="1"/>
  <c r="S127" i="8"/>
  <c r="BK127" i="8" s="1"/>
  <c r="S111" i="8"/>
  <c r="BH111" i="8" s="1"/>
  <c r="S95" i="8"/>
  <c r="BH95" i="8" s="1"/>
  <c r="S35" i="8"/>
  <c r="BG35" i="8" s="1"/>
  <c r="S67" i="8"/>
  <c r="S7" i="8"/>
  <c r="S39" i="8"/>
  <c r="BB39" i="8" s="1"/>
  <c r="S71" i="8"/>
  <c r="BJ71" i="8" s="1"/>
  <c r="S278" i="8"/>
  <c r="AZ278" i="8" s="1"/>
  <c r="S262" i="8"/>
  <c r="AZ262" i="8" s="1"/>
  <c r="S246" i="8"/>
  <c r="BG246" i="8" s="1"/>
  <c r="S230" i="8"/>
  <c r="BB230" i="8" s="1"/>
  <c r="S214" i="8"/>
  <c r="S198" i="8"/>
  <c r="BB198" i="8" s="1"/>
  <c r="S182" i="8"/>
  <c r="BK182" i="8" s="1"/>
  <c r="S166" i="8"/>
  <c r="BJ166" i="8" s="1"/>
  <c r="S150" i="8"/>
  <c r="BH150" i="8" s="1"/>
  <c r="S134" i="8"/>
  <c r="AZ134" i="8" s="1"/>
  <c r="S118" i="8"/>
  <c r="BF118" i="8" s="1"/>
  <c r="S102" i="8"/>
  <c r="S86" i="8"/>
  <c r="BB86" i="8" s="1"/>
  <c r="S70" i="8"/>
  <c r="BK70" i="8" s="1"/>
  <c r="S54" i="8"/>
  <c r="BB54" i="8" s="1"/>
  <c r="S38" i="8"/>
  <c r="S22" i="8"/>
  <c r="BB22" i="8" s="1"/>
  <c r="S6" i="8"/>
  <c r="AZ6" i="8" s="1"/>
  <c r="S269" i="8"/>
  <c r="BD269" i="8" s="1"/>
  <c r="S253" i="8"/>
  <c r="BB253" i="8" s="1"/>
  <c r="S237" i="8"/>
  <c r="BG237" i="8" s="1"/>
  <c r="S221" i="8"/>
  <c r="BH221" i="8" s="1"/>
  <c r="S205" i="8"/>
  <c r="BH205" i="8" s="1"/>
  <c r="S189" i="8"/>
  <c r="BH189" i="8" s="1"/>
  <c r="S173" i="8"/>
  <c r="BG173" i="8" s="1"/>
  <c r="S157" i="8"/>
  <c r="BE157" i="8" s="1"/>
  <c r="S141" i="8"/>
  <c r="BB141" i="8" s="1"/>
  <c r="S125" i="8"/>
  <c r="BA125" i="8" s="1"/>
  <c r="S109" i="8"/>
  <c r="BH109" i="8" s="1"/>
  <c r="S93" i="8"/>
  <c r="BH93" i="8" s="1"/>
  <c r="S77" i="8"/>
  <c r="BH77" i="8" s="1"/>
  <c r="S61" i="8"/>
  <c r="AZ61" i="8" s="1"/>
  <c r="S45" i="8"/>
  <c r="BH45" i="8" s="1"/>
  <c r="S29" i="8"/>
  <c r="BF29" i="8" s="1"/>
  <c r="S13" i="8"/>
  <c r="AZ13" i="8" s="1"/>
  <c r="S276" i="8"/>
  <c r="AZ276" i="8" s="1"/>
  <c r="S260" i="8"/>
  <c r="AY260" i="8" s="1"/>
  <c r="S244" i="8"/>
  <c r="BH244" i="8" s="1"/>
  <c r="S228" i="8"/>
  <c r="BD228" i="8" s="1"/>
  <c r="S212" i="8"/>
  <c r="BD212" i="8" s="1"/>
  <c r="S196" i="8"/>
  <c r="BD196" i="8" s="1"/>
  <c r="S180" i="8"/>
  <c r="BB180" i="8" s="1"/>
  <c r="S164" i="8"/>
  <c r="BK164" i="8" s="1"/>
  <c r="S148" i="8"/>
  <c r="BH148" i="8" s="1"/>
  <c r="S132" i="8"/>
  <c r="BH132" i="8" s="1"/>
  <c r="S116" i="8"/>
  <c r="BG116" i="8" s="1"/>
  <c r="S100" i="8"/>
  <c r="BF100" i="8" s="1"/>
  <c r="S84" i="8"/>
  <c r="S68" i="8"/>
  <c r="BB68" i="8" s="1"/>
  <c r="S52" i="8"/>
  <c r="BF52" i="8" s="1"/>
  <c r="S36" i="8"/>
  <c r="BG36" i="8" s="1"/>
  <c r="S20" i="8"/>
  <c r="BF20" i="8" s="1"/>
  <c r="S4" i="8"/>
  <c r="AZ4" i="8" s="1"/>
  <c r="S267" i="8"/>
  <c r="BB267" i="8" s="1"/>
  <c r="S251" i="8"/>
  <c r="BD251" i="8" s="1"/>
  <c r="S235" i="8"/>
  <c r="AZ235" i="8" s="1"/>
  <c r="S219" i="8"/>
  <c r="BH219" i="8" s="1"/>
  <c r="S203" i="8"/>
  <c r="BJ203" i="8" s="1"/>
  <c r="S187" i="8"/>
  <c r="BH187" i="8" s="1"/>
  <c r="S179" i="8"/>
  <c r="S171" i="8"/>
  <c r="BH171" i="8" s="1"/>
  <c r="S163" i="8"/>
  <c r="BA163" i="8" s="1"/>
  <c r="S155" i="8"/>
  <c r="BF155" i="8" s="1"/>
  <c r="S147" i="8"/>
  <c r="BH147" i="8" s="1"/>
  <c r="S139" i="8"/>
  <c r="BF139" i="8" s="1"/>
  <c r="S131" i="8"/>
  <c r="BH131" i="8" s="1"/>
  <c r="S123" i="8"/>
  <c r="S115" i="8"/>
  <c r="AZ115" i="8" s="1"/>
  <c r="S107" i="8"/>
  <c r="BJ107" i="8" s="1"/>
  <c r="S99" i="8"/>
  <c r="BF99" i="8" s="1"/>
  <c r="S11" i="8"/>
  <c r="BB11" i="8" s="1"/>
  <c r="S27" i="8"/>
  <c r="BE27" i="8" s="1"/>
  <c r="S43" i="8"/>
  <c r="BH43" i="8" s="1"/>
  <c r="S59" i="8"/>
  <c r="BH59" i="8" s="1"/>
  <c r="S75" i="8"/>
  <c r="BH75" i="8" s="1"/>
  <c r="S91" i="8"/>
  <c r="BJ91" i="8" s="1"/>
  <c r="S15" i="8"/>
  <c r="BB15" i="8" s="1"/>
  <c r="S31" i="8"/>
  <c r="BB31" i="8" s="1"/>
  <c r="S47" i="8"/>
  <c r="AZ47" i="8" s="1"/>
  <c r="S63" i="8"/>
  <c r="BG63" i="8" s="1"/>
  <c r="S79" i="8"/>
  <c r="AZ79" i="8" s="1"/>
  <c r="BF123" i="8" l="1"/>
  <c r="BC123" i="8"/>
  <c r="AZ1" i="8"/>
  <c r="AP3" i="8" s="1"/>
  <c r="BD1" i="8"/>
  <c r="AP7" i="8" s="1"/>
  <c r="BC214" i="8"/>
  <c r="BF214" i="8"/>
  <c r="BF67" i="8"/>
  <c r="BC67" i="8"/>
  <c r="BB1" i="8"/>
  <c r="AP5" i="8" s="1"/>
  <c r="AY1" i="8"/>
  <c r="AP2" i="8" s="1"/>
  <c r="BF241" i="8"/>
  <c r="BC241" i="8"/>
  <c r="BF258" i="8"/>
  <c r="BC258" i="8"/>
  <c r="BF21" i="8"/>
  <c r="BC21" i="8"/>
  <c r="BF53" i="8"/>
  <c r="BC53" i="8"/>
  <c r="BC10" i="8"/>
  <c r="BF10" i="8"/>
  <c r="BJ1" i="8"/>
  <c r="AP13" i="8" s="1"/>
  <c r="BF179" i="8"/>
  <c r="BC179" i="8"/>
  <c r="BF84" i="8"/>
  <c r="BC84" i="8"/>
  <c r="BC38" i="8"/>
  <c r="BF38" i="8"/>
  <c r="BK1" i="8"/>
  <c r="AP14" i="8" s="1"/>
  <c r="BC102" i="8"/>
  <c r="BF102" i="8"/>
  <c r="BF7" i="8"/>
  <c r="BC7" i="8"/>
  <c r="BH1" i="8"/>
  <c r="AP11" i="8" s="1"/>
  <c r="BG1" i="8"/>
  <c r="AP10" i="8" s="1"/>
  <c r="BF178" i="8"/>
  <c r="BC178" i="8"/>
  <c r="BF274" i="8"/>
  <c r="BC274" i="8"/>
  <c r="BA1" i="8"/>
  <c r="AP4" i="8" s="1"/>
  <c r="BF101" i="8"/>
  <c r="BC101" i="8"/>
  <c r="BF197" i="8"/>
  <c r="BC197" i="8"/>
  <c r="BF229" i="8"/>
  <c r="BC229" i="8"/>
  <c r="BC270" i="8"/>
  <c r="BF270" i="8"/>
  <c r="BE1" i="8"/>
  <c r="AP8" i="8" s="1"/>
  <c r="BC160" i="8"/>
  <c r="BF160" i="8"/>
  <c r="S284" i="8"/>
  <c r="S286" i="8"/>
  <c r="S288" i="8"/>
  <c r="S290" i="8"/>
  <c r="S282" i="8"/>
  <c r="S283" i="8"/>
  <c r="S285" i="8"/>
  <c r="S287" i="8"/>
  <c r="S289" i="8"/>
  <c r="S291" i="8"/>
  <c r="S1" i="8"/>
  <c r="S2" i="8"/>
  <c r="BC1" i="8" l="1"/>
  <c r="AP6" i="8" s="1"/>
  <c r="BF1" i="8"/>
  <c r="AP9" i="8" s="1"/>
  <c r="S293" i="8"/>
  <c r="AD291" i="8" s="1"/>
  <c r="R126" i="8"/>
  <c r="R91" i="8"/>
  <c r="R266" i="8"/>
  <c r="R202" i="8"/>
  <c r="R138" i="8"/>
  <c r="R74" i="8"/>
  <c r="R10" i="8"/>
  <c r="R217" i="8"/>
  <c r="R153" i="8"/>
  <c r="R89" i="8"/>
  <c r="R25" i="8"/>
  <c r="R240" i="8"/>
  <c r="R176" i="8"/>
  <c r="R112" i="8"/>
  <c r="R48" i="8"/>
  <c r="R263" i="8"/>
  <c r="R199" i="8"/>
  <c r="R135" i="8"/>
  <c r="R51" i="8"/>
  <c r="R87" i="8"/>
  <c r="R222" i="8"/>
  <c r="R158" i="8"/>
  <c r="R94" i="8"/>
  <c r="R30" i="8"/>
  <c r="R245" i="8"/>
  <c r="R181" i="8"/>
  <c r="R117" i="8"/>
  <c r="R53" i="8"/>
  <c r="R268" i="8"/>
  <c r="R204" i="8"/>
  <c r="R140" i="8"/>
  <c r="R76" i="8"/>
  <c r="R12" i="8"/>
  <c r="R227" i="8"/>
  <c r="R258" i="8"/>
  <c r="R194" i="8"/>
  <c r="R130" i="8"/>
  <c r="R66" i="8"/>
  <c r="R273" i="8"/>
  <c r="R209" i="8"/>
  <c r="R145" i="8"/>
  <c r="R81" i="8"/>
  <c r="R17" i="8"/>
  <c r="R232" i="8"/>
  <c r="R168" i="8"/>
  <c r="R104" i="8"/>
  <c r="R40" i="8"/>
  <c r="R255" i="8"/>
  <c r="R191" i="8"/>
  <c r="R127" i="8"/>
  <c r="R67" i="8"/>
  <c r="R278" i="8"/>
  <c r="R214" i="8"/>
  <c r="R150" i="8"/>
  <c r="R86" i="8"/>
  <c r="R22" i="8"/>
  <c r="R237" i="8"/>
  <c r="R173" i="8"/>
  <c r="R109" i="8"/>
  <c r="R45" i="8"/>
  <c r="R260" i="8"/>
  <c r="R196" i="8"/>
  <c r="R132" i="8"/>
  <c r="R68" i="8"/>
  <c r="R4" i="8"/>
  <c r="R219" i="8"/>
  <c r="R155" i="8"/>
  <c r="R123" i="8"/>
  <c r="R11" i="8"/>
  <c r="R75" i="8"/>
  <c r="R47" i="8"/>
  <c r="R187" i="8"/>
  <c r="R218" i="8"/>
  <c r="R154" i="8"/>
  <c r="R90" i="8"/>
  <c r="R26" i="8"/>
  <c r="R233" i="8"/>
  <c r="R169" i="8"/>
  <c r="R105" i="8"/>
  <c r="R41" i="8"/>
  <c r="R256" i="8"/>
  <c r="R192" i="8"/>
  <c r="R128" i="8"/>
  <c r="R64" i="8"/>
  <c r="R279" i="8"/>
  <c r="R215" i="8"/>
  <c r="R151" i="8"/>
  <c r="R19" i="8"/>
  <c r="R55" i="8"/>
  <c r="R238" i="8"/>
  <c r="R174" i="8"/>
  <c r="R110" i="8"/>
  <c r="R46" i="8"/>
  <c r="R261" i="8"/>
  <c r="R197" i="8"/>
  <c r="R133" i="8"/>
  <c r="R69" i="8"/>
  <c r="R5" i="8"/>
  <c r="R220" i="8"/>
  <c r="R156" i="8"/>
  <c r="R92" i="8"/>
  <c r="R28" i="8"/>
  <c r="R243" i="8"/>
  <c r="R274" i="8"/>
  <c r="R210" i="8"/>
  <c r="R146" i="8"/>
  <c r="R82" i="8"/>
  <c r="R18" i="8"/>
  <c r="R225" i="8"/>
  <c r="R161" i="8"/>
  <c r="R97" i="8"/>
  <c r="R33" i="8"/>
  <c r="R248" i="8"/>
  <c r="R184" i="8"/>
  <c r="R120" i="8"/>
  <c r="R56" i="8"/>
  <c r="R271" i="8"/>
  <c r="R207" i="8"/>
  <c r="R143" i="8"/>
  <c r="R35" i="8"/>
  <c r="R71" i="8"/>
  <c r="R230" i="8"/>
  <c r="R166" i="8"/>
  <c r="R102" i="8"/>
  <c r="R38" i="8"/>
  <c r="R253" i="8"/>
  <c r="R189" i="8"/>
  <c r="R125" i="8"/>
  <c r="R61" i="8"/>
  <c r="R276" i="8"/>
  <c r="R180" i="8"/>
  <c r="R84" i="8"/>
  <c r="R235" i="8"/>
  <c r="R147" i="8"/>
  <c r="R99" i="8"/>
  <c r="R31" i="8"/>
  <c r="R148" i="8"/>
  <c r="R20" i="8"/>
  <c r="R163" i="8"/>
  <c r="R27" i="8"/>
  <c r="R63" i="8"/>
  <c r="R3" i="8"/>
  <c r="R234" i="8"/>
  <c r="R170" i="8"/>
  <c r="R106" i="8"/>
  <c r="R42" i="8"/>
  <c r="R249" i="8"/>
  <c r="R185" i="8"/>
  <c r="R121" i="8"/>
  <c r="R57" i="8"/>
  <c r="R272" i="8"/>
  <c r="R208" i="8"/>
  <c r="R144" i="8"/>
  <c r="R80" i="8"/>
  <c r="R16" i="8"/>
  <c r="R231" i="8"/>
  <c r="R167" i="8"/>
  <c r="R103" i="8"/>
  <c r="R23" i="8"/>
  <c r="R254" i="8"/>
  <c r="R190" i="8"/>
  <c r="R62" i="8"/>
  <c r="R277" i="8"/>
  <c r="R213" i="8"/>
  <c r="R149" i="8"/>
  <c r="R85" i="8"/>
  <c r="R21" i="8"/>
  <c r="R236" i="8"/>
  <c r="R172" i="8"/>
  <c r="R108" i="8"/>
  <c r="R44" i="8"/>
  <c r="R259" i="8"/>
  <c r="R195" i="8"/>
  <c r="R226" i="8"/>
  <c r="R162" i="8"/>
  <c r="R98" i="8"/>
  <c r="R34" i="8"/>
  <c r="R241" i="8"/>
  <c r="R177" i="8"/>
  <c r="R113" i="8"/>
  <c r="R49" i="8"/>
  <c r="R264" i="8"/>
  <c r="R200" i="8"/>
  <c r="R136" i="8"/>
  <c r="R72" i="8"/>
  <c r="R8" i="8"/>
  <c r="R223" i="8"/>
  <c r="R159" i="8"/>
  <c r="R95" i="8"/>
  <c r="R39" i="8"/>
  <c r="R246" i="8"/>
  <c r="R182" i="8"/>
  <c r="R118" i="8"/>
  <c r="R54" i="8"/>
  <c r="R269" i="8"/>
  <c r="R205" i="8"/>
  <c r="R141" i="8"/>
  <c r="R77" i="8"/>
  <c r="R13" i="8"/>
  <c r="R228" i="8"/>
  <c r="R164" i="8"/>
  <c r="R100" i="8"/>
  <c r="R36" i="8"/>
  <c r="R251" i="8"/>
  <c r="R171" i="8"/>
  <c r="R139" i="8"/>
  <c r="R107" i="8"/>
  <c r="R43" i="8"/>
  <c r="R15" i="8"/>
  <c r="R79" i="8"/>
  <c r="R250" i="8"/>
  <c r="R186" i="8"/>
  <c r="R122" i="8"/>
  <c r="R58" i="8"/>
  <c r="R265" i="8"/>
  <c r="R201" i="8"/>
  <c r="R137" i="8"/>
  <c r="R73" i="8"/>
  <c r="R9" i="8"/>
  <c r="R224" i="8"/>
  <c r="R160" i="8"/>
  <c r="R96" i="8"/>
  <c r="R32" i="8"/>
  <c r="R247" i="8"/>
  <c r="R183" i="8"/>
  <c r="R119" i="8"/>
  <c r="R83" i="8"/>
  <c r="R270" i="8"/>
  <c r="R206" i="8"/>
  <c r="R142" i="8"/>
  <c r="R78" i="8"/>
  <c r="R14" i="8"/>
  <c r="R229" i="8"/>
  <c r="R165" i="8"/>
  <c r="R101" i="8"/>
  <c r="R37" i="8"/>
  <c r="R252" i="8"/>
  <c r="R188" i="8"/>
  <c r="R124" i="8"/>
  <c r="R60" i="8"/>
  <c r="R275" i="8"/>
  <c r="R211" i="8"/>
  <c r="R242" i="8"/>
  <c r="R178" i="8"/>
  <c r="R114" i="8"/>
  <c r="R50" i="8"/>
  <c r="R257" i="8"/>
  <c r="R193" i="8"/>
  <c r="R129" i="8"/>
  <c r="R65" i="8"/>
  <c r="R280" i="8"/>
  <c r="R216" i="8"/>
  <c r="R152" i="8"/>
  <c r="R88" i="8"/>
  <c r="R24" i="8"/>
  <c r="R239" i="8"/>
  <c r="R175" i="8"/>
  <c r="R111" i="8"/>
  <c r="R7" i="8"/>
  <c r="R262" i="8"/>
  <c r="R198" i="8"/>
  <c r="R134" i="8"/>
  <c r="R70" i="8"/>
  <c r="R6" i="8"/>
  <c r="R221" i="8"/>
  <c r="R157" i="8"/>
  <c r="R93" i="8"/>
  <c r="R29" i="8"/>
  <c r="R244" i="8"/>
  <c r="R116" i="8"/>
  <c r="R267" i="8"/>
  <c r="R203" i="8"/>
  <c r="R115" i="8"/>
  <c r="R59" i="8"/>
  <c r="R212" i="8"/>
  <c r="R52" i="8"/>
  <c r="R179" i="8"/>
  <c r="R131" i="8"/>
  <c r="AD288" i="8" l="1"/>
  <c r="AD289" i="8"/>
  <c r="AD290" i="8"/>
  <c r="AD287" i="8"/>
  <c r="AD284" i="8"/>
  <c r="AD282" i="8"/>
  <c r="AD285" i="8"/>
  <c r="AD286" i="8"/>
  <c r="AD283" i="8"/>
</calcChain>
</file>

<file path=xl/sharedStrings.xml><?xml version="1.0" encoding="utf-8"?>
<sst xmlns="http://schemas.openxmlformats.org/spreadsheetml/2006/main" count="1296" uniqueCount="759">
  <si>
    <t>Odd</t>
  </si>
  <si>
    <t>Even</t>
  </si>
  <si>
    <t>Date</t>
  </si>
  <si>
    <t>Grouping</t>
  </si>
  <si>
    <t>Draw_Numbers</t>
  </si>
  <si>
    <t>Min</t>
  </si>
  <si>
    <t>Max</t>
  </si>
  <si>
    <t>1-2-2-0-2</t>
  </si>
  <si>
    <t>11, 19, 22, 29, 42, 46, 2</t>
  </si>
  <si>
    <t>1-2-0-2-2</t>
  </si>
  <si>
    <t>11, 12, 30, 38, 45, 47, 6</t>
  </si>
  <si>
    <t>1-0-1-3-2</t>
  </si>
  <si>
    <t>5, 21, 30, 33, 39, 47, 43</t>
  </si>
  <si>
    <t>2-1-1-1-2</t>
  </si>
  <si>
    <t>1, 5, 14, 23, 40, 49, 33</t>
  </si>
  <si>
    <t>1-1-2-1-2</t>
  </si>
  <si>
    <t>3, 15, 26, 29, 38, 45, 49</t>
  </si>
  <si>
    <t>1-2-0-1-3</t>
  </si>
  <si>
    <t>7, 10, 19, 41, 43, 45, 31</t>
  </si>
  <si>
    <t>0-4-1-1-1</t>
  </si>
  <si>
    <t>14, 15, 19, 20, 36, 47, 10</t>
  </si>
  <si>
    <t>2-1-0-2-2</t>
  </si>
  <si>
    <t>9, 11, 38, 39, 44, 47, 3</t>
  </si>
  <si>
    <t>1-2-1-1-2</t>
  </si>
  <si>
    <t>5, 10, 11, 38, 44, 47, 20</t>
  </si>
  <si>
    <t>1-1-3-1-1</t>
  </si>
  <si>
    <t>7, 12, 24, 27, 35, 44, 20</t>
  </si>
  <si>
    <t>1-3-1-0-2</t>
  </si>
  <si>
    <t>2, 13, 19, 28, 41, 42, 14</t>
  </si>
  <si>
    <t>2-2-3-0-0</t>
  </si>
  <si>
    <t>1, 5, 14, 18, 24, 26, 29</t>
  </si>
  <si>
    <t>1-1-2-2-1</t>
  </si>
  <si>
    <t>2, 17, 22, 36, 37, 45, 23</t>
  </si>
  <si>
    <t>1-1-1-3-1</t>
  </si>
  <si>
    <t>19, 22, 33, 36, 37, 46, 8</t>
  </si>
  <si>
    <t>0-2-1-2-2</t>
  </si>
  <si>
    <t>12, 13, 26, 32, 42, 47, 39</t>
  </si>
  <si>
    <t>2-1-1-3-0</t>
  </si>
  <si>
    <t>4, 15, 22, 31, 32, 36, 6</t>
  </si>
  <si>
    <t>8, 10, 25, 31, 45, 48, 2</t>
  </si>
  <si>
    <t>8, 18, 20, 29, 39, 41, 38</t>
  </si>
  <si>
    <t>1-1-1-1-3</t>
  </si>
  <si>
    <t>6, 15, 38, 40, 45, 49, 27</t>
  </si>
  <si>
    <t>1-0-2-3-1</t>
  </si>
  <si>
    <t>6, 23, 24, 30, 36, 46, 31</t>
  </si>
  <si>
    <t>5, 12, 26, 31, 40, 47, 25</t>
  </si>
  <si>
    <t>0-1-3-3-0</t>
  </si>
  <si>
    <t>21, 24, 25, 31, 33, 36, 13</t>
  </si>
  <si>
    <t>3-1-0-2-1</t>
  </si>
  <si>
    <t>2, 3, 9, 16, 33, 37, 46</t>
  </si>
  <si>
    <t>1-0-1-1-4</t>
  </si>
  <si>
    <t>25, 32, 41, 43, 47, 48, 7</t>
  </si>
  <si>
    <t>3-1-1-2-0</t>
  </si>
  <si>
    <t>5, 7, 9, 15, 34, 38, 21</t>
  </si>
  <si>
    <t>1-0-3-3-0</t>
  </si>
  <si>
    <t>1, 22, 27, 34, 35, 37, 20</t>
  </si>
  <si>
    <t>1, 4, 18, 31, 48, 49, 21</t>
  </si>
  <si>
    <t>2-1-1-0-3</t>
  </si>
  <si>
    <t>1, 4, 27, 42, 44, 47, 18</t>
  </si>
  <si>
    <t>2-1-2-0-2</t>
  </si>
  <si>
    <t>1, 5, 15, 24, 25, 42, 46</t>
  </si>
  <si>
    <t>1-3-0-2-1</t>
  </si>
  <si>
    <t>5, 10, 19, 32, 38, 44, 12</t>
  </si>
  <si>
    <t>Mode</t>
  </si>
  <si>
    <t>Median</t>
  </si>
  <si>
    <t>Average</t>
  </si>
  <si>
    <t>Repeat</t>
  </si>
  <si>
    <t>Sum</t>
  </si>
  <si>
    <t>Pairs</t>
  </si>
  <si>
    <t>SUM</t>
  </si>
  <si>
    <t>6, 12, 21, 24, 25, 43, 29</t>
  </si>
  <si>
    <t>3, 18, 21, 42, 45, 49, 25</t>
  </si>
  <si>
    <t>1-1-4-0-1</t>
  </si>
  <si>
    <t>1-1-2-0-3</t>
  </si>
  <si>
    <t>Small</t>
  </si>
  <si>
    <t>Big</t>
  </si>
  <si>
    <t>6, 13, 31, 32, 40, 43, 3</t>
  </si>
  <si>
    <t>9,16, 17, 25, 27, 36, 7</t>
  </si>
  <si>
    <t>3, 4, 18, 32, 35, 48,6</t>
  </si>
  <si>
    <t>2-2-2-1-0</t>
  </si>
  <si>
    <t>Ball#1</t>
  </si>
  <si>
    <t>Ball#2</t>
  </si>
  <si>
    <t>Ball#3</t>
  </si>
  <si>
    <t>Ball#4</t>
  </si>
  <si>
    <t>Ball#5</t>
  </si>
  <si>
    <t>Ball#6</t>
  </si>
  <si>
    <t>Ball#7</t>
  </si>
  <si>
    <t>1stSET</t>
  </si>
  <si>
    <t>2ndSET</t>
  </si>
  <si>
    <t>3rdSET</t>
  </si>
  <si>
    <t>4thSET</t>
  </si>
  <si>
    <t>5thSET</t>
  </si>
  <si>
    <t>Longest</t>
  </si>
  <si>
    <t>Current</t>
  </si>
  <si>
    <t>Dev</t>
  </si>
  <si>
    <t>Trend</t>
  </si>
  <si>
    <t>Last Draw</t>
  </si>
  <si>
    <t>Frequency Spread</t>
  </si>
  <si>
    <t>2-1-2-0-3</t>
  </si>
  <si>
    <t>1,9,15,28,42,45,40</t>
  </si>
  <si>
    <t>2,14,30,31,46,47,12</t>
  </si>
  <si>
    <t>1-2-2-1-1</t>
  </si>
  <si>
    <t>6,11,17,22,25,36,42</t>
  </si>
  <si>
    <t>3,6,7,20,21,23,33</t>
  </si>
  <si>
    <t>8,10,17,24,32,43,26</t>
  </si>
  <si>
    <t>3-0-3-1-0</t>
  </si>
  <si>
    <t>=FIND(",",$C4,1)</t>
  </si>
  <si>
    <t>=FIND(",",$C4,D4+1)</t>
  </si>
  <si>
    <t>=FIND(",",$C4,E4+1)</t>
  </si>
  <si>
    <t>=FIND(",",$C4,F4+1)</t>
  </si>
  <si>
    <t>=FIND(",",$C4,G4+1)</t>
  </si>
  <si>
    <t>=FIND(",",$C4,H4+1)</t>
  </si>
  <si>
    <t>=VALUE((LEFT(C4,D4-1)))</t>
  </si>
  <si>
    <t>=VALUE(MID($C4,D4+1,E4-D4-1))</t>
  </si>
  <si>
    <t>=VALUE(MID($C4,E4+1,F4-E4-1))</t>
  </si>
  <si>
    <t>=VALUE(MID($C4,F4+1,G4-F4-1))</t>
  </si>
  <si>
    <t>=VALUE(MID($C4,G4+1,H4-G4-1))</t>
  </si>
  <si>
    <t>=VALUE(MID($C4,H4+1,I4-H4-1))</t>
  </si>
  <si>
    <t>=VALUE(RIGHT(C4,LEN(C4)-I4))</t>
  </si>
  <si>
    <t>=COUNTIF($K4:$Q4,S$2)</t>
  </si>
  <si>
    <t>=COUNTIF($K4:$Q4,T$2)</t>
  </si>
  <si>
    <t>=COUNTIF($K4:$Q4,U$2)</t>
  </si>
  <si>
    <t>=COUNTIF($K4:$Q4,V$2)</t>
  </si>
  <si>
    <t>=COUNTIF($K4:$Q4,W$2)</t>
  </si>
  <si>
    <t>=COUNTIF($K4:$Q4,X$2)</t>
  </si>
  <si>
    <t>=COUNTIF($K4:$Q4,Y$2)</t>
  </si>
  <si>
    <t>=COUNTIF($K4:$Q4,Z$2)</t>
  </si>
  <si>
    <t>=COUNTIF($K4:$Q4,AA$2)</t>
  </si>
  <si>
    <t>=COUNTIF($K4:$Q4,AB$2)</t>
  </si>
  <si>
    <t>=COUNTIF($K4:$Q4,AC$2)</t>
  </si>
  <si>
    <t>=COUNTIF($K4:$Q4,AD$2)</t>
  </si>
  <si>
    <t>=COUNTIF($K4:$Q4,AE$2)</t>
  </si>
  <si>
    <t>=COUNTIF($K4:$Q4,AF$2)</t>
  </si>
  <si>
    <t>=COUNTIF($K4:$Q4,AG$2)</t>
  </si>
  <si>
    <t>=COUNTIF($K4:$Q4,AH$2)</t>
  </si>
  <si>
    <t>=COUNTIF($K4:$Q4,AI$2)</t>
  </si>
  <si>
    <t>=COUNTIF($K4:$Q4,AJ$2)</t>
  </si>
  <si>
    <t>=COUNTIF($K4:$Q4,AK$2)</t>
  </si>
  <si>
    <t>=COUNTIF($K4:$Q4,AL$2)</t>
  </si>
  <si>
    <t>=COUNTIF($K4:$Q4,AM$2)</t>
  </si>
  <si>
    <t>=COUNTIF($K4:$Q4,AN$2)</t>
  </si>
  <si>
    <t>=COUNTIF($K4:$Q4,AO$2)</t>
  </si>
  <si>
    <t>=COUNTIF($K4:$Q4,AP$2)</t>
  </si>
  <si>
    <t>=COUNTIF($K4:$Q4,AQ$2)</t>
  </si>
  <si>
    <t>=COUNTIF($K4:$Q4,AR$2)</t>
  </si>
  <si>
    <t>=COUNTIF($K4:$Q4,AS$2)</t>
  </si>
  <si>
    <t>=COUNTIF($K4:$Q4,AT$2)</t>
  </si>
  <si>
    <t>=COUNTIF($K4:$Q4,AU$2)</t>
  </si>
  <si>
    <t>=COUNTIF($K4:$Q4,AV$2)</t>
  </si>
  <si>
    <t>=COUNTIF($K4:$Q4,AW$2)</t>
  </si>
  <si>
    <t>=COUNTIF($K4:$Q4,AX$2)</t>
  </si>
  <si>
    <t>=COUNTIF($K4:$Q4,AY$2)</t>
  </si>
  <si>
    <t>=COUNTIF($K4:$Q4,AZ$2)</t>
  </si>
  <si>
    <t>=COUNTIF($K4:$Q4,BA$2)</t>
  </si>
  <si>
    <t>=COUNTIF($K4:$Q4,BB$2)</t>
  </si>
  <si>
    <t>=COUNTIF($K4:$Q4,BC$2)</t>
  </si>
  <si>
    <t>=COUNTIF($K4:$Q4,BD$2)</t>
  </si>
  <si>
    <t>=COUNTIF($K4:$Q4,BE$2)</t>
  </si>
  <si>
    <t>=COUNTIF($K4:$Q4,BF$2)</t>
  </si>
  <si>
    <t>=COUNTIF($K4:$Q4,BG$2)</t>
  </si>
  <si>
    <t>=COUNTIF($K4:$Q4,BH$2)</t>
  </si>
  <si>
    <t>=COUNTIF($K4:$Q4,BI$2)</t>
  </si>
  <si>
    <t>=COUNTIF($K4:$Q4,BJ$2)</t>
  </si>
  <si>
    <t>=COUNTIF($K4:$Q4,BK$2)</t>
  </si>
  <si>
    <t>=COUNTIF($K4:$Q4,BL$2)</t>
  </si>
  <si>
    <t>=COUNTIF($K4:$Q4,BM$2)</t>
  </si>
  <si>
    <t>=COUNTIF($K4:$Q4,BN$2)</t>
  </si>
  <si>
    <t>=COUNTIF($K4:$Q4,BO$2)</t>
  </si>
  <si>
    <t>=IF(S4=0,BQ5+1,0)</t>
  </si>
  <si>
    <t>=IF(T4=0,BR5+1,0)</t>
  </si>
  <si>
    <t>=IF(U4=0,BS5+1,0)</t>
  </si>
  <si>
    <t>=IF(V4=0,BT5+1,0)</t>
  </si>
  <si>
    <t>=IF(W4=0,BU5+1,0)</t>
  </si>
  <si>
    <t>=IF(X4=0,BV5+1,0)</t>
  </si>
  <si>
    <t>=IF(Y4=0,BW5+1,0)</t>
  </si>
  <si>
    <t>=IF(Z4=0,BX5+1,0)</t>
  </si>
  <si>
    <t>=IF(AA4=0,BY5+1,0)</t>
  </si>
  <si>
    <t>=IF(AB4=0,BZ5+1,0)</t>
  </si>
  <si>
    <t>=IF(AC4=0,CA5+1,0)</t>
  </si>
  <si>
    <t>=IF(AD4=0,CB5+1,0)</t>
  </si>
  <si>
    <t>=IF(AE4=0,CC5+1,0)</t>
  </si>
  <si>
    <t>=IF(AF4=0,CD5+1,0)</t>
  </si>
  <si>
    <t>=IF(AG4=0,CE5+1,0)</t>
  </si>
  <si>
    <t>=IF(AH4=0,CF5+1,0)</t>
  </si>
  <si>
    <t>=IF(AI4=0,CG5+1,0)</t>
  </si>
  <si>
    <t>=IF(AJ4=0,CH5+1,0)</t>
  </si>
  <si>
    <t>=IF(AK4=0,CI5+1,0)</t>
  </si>
  <si>
    <t>=IF(AL4=0,CJ5+1,0)</t>
  </si>
  <si>
    <t>=IF(AM4=0,CK5+1,0)</t>
  </si>
  <si>
    <t>=IF(AN4=0,CL5+1,0)</t>
  </si>
  <si>
    <t>=IF(AO4=0,CM5+1,0)</t>
  </si>
  <si>
    <t>=IF(AP4=0,CN5+1,0)</t>
  </si>
  <si>
    <t>=IF(AQ4=0,CO5+1,0)</t>
  </si>
  <si>
    <t>=IF(AR4=0,CP5+1,0)</t>
  </si>
  <si>
    <t>=IF(AS4=0,CQ5+1,0)</t>
  </si>
  <si>
    <t>=IF(AT4=0,CR5+1,0)</t>
  </si>
  <si>
    <t>=IF(AU4=0,CS5+1,0)</t>
  </si>
  <si>
    <t>=IF(AV4=0,CT5+1,0)</t>
  </si>
  <si>
    <t>=IF(AW4=0,CU5+1,0)</t>
  </si>
  <si>
    <t>=IF(AX4=0,CV5+1,0)</t>
  </si>
  <si>
    <t>=IF(AY4=0,CW5+1,0)</t>
  </si>
  <si>
    <t>=IF(AZ4=0,CX5+1,0)</t>
  </si>
  <si>
    <t>=IF(BA4=0,CY5+1,0)</t>
  </si>
  <si>
    <t>=IF(BB4=0,CZ5+1,0)</t>
  </si>
  <si>
    <t>=IF(BC4=0,DA5+1,0)</t>
  </si>
  <si>
    <t>=IF(BD4=0,DB5+1,0)</t>
  </si>
  <si>
    <t>=IF(BE4=0,DC5+1,0)</t>
  </si>
  <si>
    <t>=IF(BF4=0,DD5+1,0)</t>
  </si>
  <si>
    <t>=IF(BG4=0,DE5+1,0)</t>
  </si>
  <si>
    <t>=IF(BH4=0,DF5+1,0)</t>
  </si>
  <si>
    <t>=IF(BI4=0,DG5+1,0)</t>
  </si>
  <si>
    <t>=IF(BJ4=0,DH5+1,0)</t>
  </si>
  <si>
    <t>=IF(BK4=0,DI5+1,0)</t>
  </si>
  <si>
    <t>=IF(BL4=0,DJ5+1,0)</t>
  </si>
  <si>
    <t>=IF(BM4=0,DK5+1,0)</t>
  </si>
  <si>
    <t>=IF(BN4=0,DL5+1,0)</t>
  </si>
  <si>
    <t>=IF(BO4=0,DM5+1,0)</t>
  </si>
  <si>
    <t>=SUM(K4:Q4)</t>
  </si>
  <si>
    <t>=DO4-DO5</t>
  </si>
  <si>
    <t>=ABS(DP4)</t>
  </si>
  <si>
    <t>=COUNTIF($K4:$Q4,"&lt;26")</t>
  </si>
  <si>
    <t>=COUNTIF($K4:$Q4,"&gt;25")</t>
  </si>
  <si>
    <t>=S4+U4+W4+Y4+AA4+AC4+AE4+AG4+AI4+AK4+AM4+AO4+AQ4+AS4+AU4+AW4+AY4+BA4+BC4+BE4+BG4+BI4+BK4+BM4+BO4</t>
  </si>
  <si>
    <t>=T4+V4+X4+Z4+AB4+AD4+AF4+AH4+AJ4+AL4+AN4+AP4+AR4+AT4+AV4+AX4+AZ4+BB4+BD4+BF4+BH4+BJ4+BL4+BN4</t>
  </si>
  <si>
    <t>=COUNTIF($K4:$Q4,"&lt;10")</t>
  </si>
  <si>
    <t>=COUNTIFS($K4:$Q4,"&lt;20",$K4:$Q4,"&gt;9")</t>
  </si>
  <si>
    <t>=COUNTIFS($K4:$Q4,"&lt;30",$K4:$Q4,"&gt;19")</t>
  </si>
  <si>
    <t>=COUNTIFS($K4:$Q4,"&lt;40",$K4:$Q4,"&gt;29")</t>
  </si>
  <si>
    <t>=COUNTIF($K4:$Q4,"&gt;39")</t>
  </si>
  <si>
    <t>=COUNTIF($K5:$Q5,K4)+COUNTIF($K5:$Q5,L4)+COUNTIF($K5:$Q5,M4)+COUNTIF($K5:$Q5,N4)+COUNTIF($K5:$Q5,O4)+COUNTIF($K5:$Q5,P4)+COUNTIF($K5:$Q5,Q4)</t>
  </si>
  <si>
    <t>=IF(K4=L4-1,1,0)+IF(L4=M4-1,1,0)+IF(M4=N4-1,1,0)+IF(N4=O4-1,1,0)+IF(O4=P4-1,1,0)+IF(K4=Q4-1,1,0)+IF(L4=Q4-1,1,0)+IF(M4=Q4-1,1,0)+IF(N4=Q4-1,1,0)+IF(O4=Q4-1,1,0)+IF(P4=Q4-1,1,0)</t>
  </si>
  <si>
    <t>8,17,19,45,47,48,14</t>
  </si>
  <si>
    <t>=Concatenate(DY4,"-",DZ4,"-",EA4,"-",EB4,"-",EC4)</t>
  </si>
  <si>
    <t>17,23,32,33,41,45,15</t>
  </si>
  <si>
    <t>6,20,22,35,36,41,8</t>
  </si>
  <si>
    <t>13,17,19,24,26,43,25</t>
  </si>
  <si>
    <t>5,13,20,26,31,38,6</t>
  </si>
  <si>
    <t>5,9,14,29,32,36,28</t>
  </si>
  <si>
    <t>3,6,8,14,18,41,31</t>
  </si>
  <si>
    <t>20,31,35,38,42,49,46</t>
  </si>
  <si>
    <t>7,11,13,16,38,46,41</t>
  </si>
  <si>
    <t>9,21,26,27,29,48,20</t>
  </si>
  <si>
    <t>5,20,28,35,39,46,15</t>
  </si>
  <si>
    <t>3,18,22,33,47,49,9</t>
  </si>
  <si>
    <t>2,14,15,26,29,31,8</t>
  </si>
  <si>
    <t>7,12,13,21,30,32,5</t>
  </si>
  <si>
    <t>1,6,9,18,21,35,26</t>
  </si>
  <si>
    <t>5,24,33,38,42,44,49</t>
  </si>
  <si>
    <t>31,33,34,35,37,42,6</t>
  </si>
  <si>
    <t>2,10,30,32,42,48,19</t>
  </si>
  <si>
    <t>3,17,25,28,34,46,27</t>
  </si>
  <si>
    <t>4,13,18,24,34,37,48</t>
  </si>
  <si>
    <t>6,9,40,42,43,46,37</t>
  </si>
  <si>
    <t>2,10,13,21,25,49,7</t>
  </si>
  <si>
    <t>18,21,23,25,26,41,40</t>
  </si>
  <si>
    <t>11,15,20,33,38,40,8</t>
  </si>
  <si>
    <t>6,7,8,12,37,45,1</t>
  </si>
  <si>
    <t>8,10,12,34,38,48,19</t>
  </si>
  <si>
    <t>2,6,20,21,27,36,31</t>
  </si>
  <si>
    <t>3,14,19,33,38,41,22</t>
  </si>
  <si>
    <t>14,29,36,38,39,41,20</t>
  </si>
  <si>
    <t>5,7,8,23,29,33,42</t>
  </si>
  <si>
    <t>13,16,19,23,25,48,11</t>
  </si>
  <si>
    <t>5,8,9,12,18,48,24</t>
  </si>
  <si>
    <t>1,9,10,23,24,32,5</t>
  </si>
  <si>
    <t>1,3,12,15,26,31,16</t>
  </si>
  <si>
    <t>27,33,38,39,41,47,35</t>
  </si>
  <si>
    <t>3,13,14,19,25,31,47</t>
  </si>
  <si>
    <t>5,8,20,30,35,49,12</t>
  </si>
  <si>
    <t>8,9,10,19,28,33,24</t>
  </si>
  <si>
    <t>8,16,25,29,31,40,11</t>
  </si>
  <si>
    <t>12,32,35,40,41,47,25</t>
  </si>
  <si>
    <t>3,6,15,27,36,41,49</t>
  </si>
  <si>
    <t>1,4,7,20,26,28,18</t>
  </si>
  <si>
    <t>6,8,15,20,25,45,22</t>
  </si>
  <si>
    <t>6,11,17,28,41,48,19</t>
  </si>
  <si>
    <t>7,14,23,25,28,33,31</t>
  </si>
  <si>
    <t>10,13,27,36,39,45,47</t>
  </si>
  <si>
    <t>5,16,22,29,48,49,27</t>
  </si>
  <si>
    <t>1,5,22,28,48,49,8</t>
  </si>
  <si>
    <t>7,9,18,26,36,46,43</t>
  </si>
  <si>
    <t>1,10,18,27,35,48,30</t>
  </si>
  <si>
    <t>2,26,27,28,37,47,17</t>
  </si>
  <si>
    <t>3,17,36,40,48,49,12</t>
  </si>
  <si>
    <t>8,10,11,12,33,41,1</t>
  </si>
  <si>
    <t>3,5,18,41,46,48,40</t>
  </si>
  <si>
    <t>1,14,19,37,40,47,9</t>
  </si>
  <si>
    <t>5,31,36,39,44,46,43</t>
  </si>
  <si>
    <t>2,24,34,43,44,46,28</t>
  </si>
  <si>
    <t>11,31,35,37,44,46,42</t>
  </si>
  <si>
    <t>17,20,34,37,43,48,32</t>
  </si>
  <si>
    <t>5,24,26,36,44,49,19</t>
  </si>
  <si>
    <t>4,8,11,39,44,46,29</t>
  </si>
  <si>
    <t>6,21,25,29,33,40,31</t>
  </si>
  <si>
    <t>2,12,17,19,20,33,27</t>
  </si>
  <si>
    <t>11,14,18,22,35,43,28</t>
  </si>
  <si>
    <t>10,20,21,27,33,46,37</t>
  </si>
  <si>
    <t>7,15,16,17,35,47,41</t>
  </si>
  <si>
    <t>9,21,23,35,38,41,36</t>
  </si>
  <si>
    <t>3,9,18,28,31,46,32</t>
  </si>
  <si>
    <t>3,5,6,20,21,45,33</t>
  </si>
  <si>
    <t>13,20,22,29,36,37,33</t>
  </si>
  <si>
    <t>1,2,4,7,28,41,18</t>
  </si>
  <si>
    <t>4,11,40,43,48,49,17</t>
  </si>
  <si>
    <t>2,11,23,24,33,44,28</t>
  </si>
  <si>
    <t>16,17,19,35,40,48,37</t>
  </si>
  <si>
    <t>4,20,22,40,41,48,21</t>
  </si>
  <si>
    <t>9,10,11,22,23,32,6</t>
  </si>
  <si>
    <t>2,21,26,34,39,49,3</t>
  </si>
  <si>
    <t>13,14,16,21,24,42,7</t>
  </si>
  <si>
    <t>7,8,17,39,46,49,13</t>
  </si>
  <si>
    <t>3,5,29,40,43,49,21</t>
  </si>
  <si>
    <t>16,18,20,21,27,49,23</t>
  </si>
  <si>
    <t>1 month</t>
  </si>
  <si>
    <t>3 months</t>
  </si>
  <si>
    <t>6 months</t>
  </si>
  <si>
    <t>9 months</t>
  </si>
  <si>
    <t>1 year</t>
  </si>
  <si>
    <t>Weeks</t>
  </si>
  <si>
    <t>Draws</t>
  </si>
  <si>
    <t>Frequency</t>
  </si>
  <si>
    <t>Latest Draw</t>
  </si>
  <si>
    <t>From Date</t>
  </si>
  <si>
    <t>Stand Out</t>
  </si>
  <si>
    <t>Single Out</t>
  </si>
  <si>
    <t>Rank</t>
  </si>
  <si>
    <t>10,18,22,37,39,40,46</t>
  </si>
  <si>
    <t>7,14,17,23,35,49,31</t>
  </si>
  <si>
    <t>8,11,15,17,28,47,18</t>
  </si>
  <si>
    <t>6,14,24,33,38,41,25</t>
  </si>
  <si>
    <t>9,18,30,33,45,47,25</t>
  </si>
  <si>
    <t>25,29,32,33,34,49,13</t>
  </si>
  <si>
    <t>8,10,24,29,31,33,4</t>
  </si>
  <si>
    <t>2,3,20,21,30,33,12</t>
  </si>
  <si>
    <t>Big/Small</t>
  </si>
  <si>
    <t>Odd/Even</t>
  </si>
  <si>
    <t>B/S</t>
  </si>
  <si>
    <t>O/E</t>
  </si>
  <si>
    <t>Group 1</t>
  </si>
  <si>
    <t>Group 2</t>
  </si>
  <si>
    <t>Group 3</t>
  </si>
  <si>
    <t>Group 4</t>
  </si>
  <si>
    <t>Group 5</t>
  </si>
  <si>
    <t>2-1-2-2-0</t>
  </si>
  <si>
    <t>0-1-2-3-1</t>
  </si>
  <si>
    <t>1-1-1-2-2</t>
  </si>
  <si>
    <t>1-4-1-0-1</t>
  </si>
  <si>
    <t>1-2-1-2-1</t>
  </si>
  <si>
    <t>0-2-4-0-1</t>
  </si>
  <si>
    <t>2-0-2-0-3</t>
  </si>
  <si>
    <t>2-2-0-1-2</t>
  </si>
  <si>
    <t>1-3-2-0-1</t>
  </si>
  <si>
    <t>2-0-2-2-1</t>
  </si>
  <si>
    <t>1-0-3-0-3</t>
  </si>
  <si>
    <t>0-3-0-2-2</t>
  </si>
  <si>
    <t>1-2-0-0-4</t>
  </si>
  <si>
    <t>4-1-1-0-1</t>
  </si>
  <si>
    <t>3-0-2-1-1</t>
  </si>
  <si>
    <t>2-1-1-2-1</t>
  </si>
  <si>
    <t>1-3-0-1-2</t>
  </si>
  <si>
    <t>0-1-3-2-1</t>
  </si>
  <si>
    <t>0-3-2-1-1</t>
  </si>
  <si>
    <t>1-3-2-1-0</t>
  </si>
  <si>
    <t>1-0-3-2-1</t>
  </si>
  <si>
    <t>0-1-1-3-2</t>
  </si>
  <si>
    <t>0-1-0-3-3</t>
  </si>
  <si>
    <t>1-0-2-1-3</t>
  </si>
  <si>
    <t>1-0-0-3-3</t>
  </si>
  <si>
    <t>2-1-0-0-4</t>
  </si>
  <si>
    <t>2-3-0-1-1</t>
  </si>
  <si>
    <t>3-0-2-0-2</t>
  </si>
  <si>
    <t>1-1-3-0-2</t>
  </si>
  <si>
    <t>1-1-3-2-0</t>
  </si>
  <si>
    <t>2-1-3-0-1</t>
  </si>
  <si>
    <t>3-1-3-0-0</t>
  </si>
  <si>
    <t>0-1-1-2-3</t>
  </si>
  <si>
    <t>1-3-1-1-1</t>
  </si>
  <si>
    <t>0-0-1-4-2</t>
  </si>
  <si>
    <t>2-3-1-1-0</t>
  </si>
  <si>
    <t>3-1-2-1-0</t>
  </si>
  <si>
    <t>3-2-1-0-1</t>
  </si>
  <si>
    <t>0-4-2-0-1</t>
  </si>
  <si>
    <t>2-0-3-2-0</t>
  </si>
  <si>
    <t>4-1-0-1-1</t>
  </si>
  <si>
    <t>0-1-4-0-2</t>
  </si>
  <si>
    <t>2-2-2-0-1</t>
  </si>
  <si>
    <t>2-0-0-1-4</t>
  </si>
  <si>
    <t>1-0-0-5-1</t>
  </si>
  <si>
    <t>1-0-1-2-3</t>
  </si>
  <si>
    <t>2-2-1-2-0</t>
  </si>
  <si>
    <t>1-0-5-0-1</t>
  </si>
  <si>
    <t>0-0-1-3-3</t>
  </si>
  <si>
    <t>3-2-0-1-1</t>
  </si>
  <si>
    <t>0-3-3-0-1</t>
  </si>
  <si>
    <t>1-3-0-0-3</t>
  </si>
  <si>
    <t>1 to  9</t>
  </si>
  <si>
    <t>10 to 19</t>
  </si>
  <si>
    <t>20 to 29</t>
  </si>
  <si>
    <t>30 to 39</t>
  </si>
  <si>
    <t>40 to 49</t>
  </si>
  <si>
    <t>Total</t>
  </si>
  <si>
    <t>Permutation</t>
  </si>
  <si>
    <t>Total Permutation</t>
  </si>
  <si>
    <t>Upp</t>
  </si>
  <si>
    <t>Low</t>
  </si>
  <si>
    <t>Range</t>
  </si>
  <si>
    <t>Most Freq</t>
  </si>
  <si>
    <t>2nd Freq</t>
  </si>
  <si>
    <t>COMBO</t>
  </si>
  <si>
    <t>FREQ</t>
  </si>
  <si>
    <t>Toto 7/49 Statistic Programmed By Remy Lim 2016 Mar</t>
  </si>
  <si>
    <t>8,12,20,39,43,47,9</t>
  </si>
  <si>
    <t>4,9,28,35,38,44,36</t>
  </si>
  <si>
    <t>2-0-1-3-1</t>
  </si>
  <si>
    <t>8,9,15,28,36,39,33</t>
  </si>
  <si>
    <t>=if(ISODD(D4),1,0)</t>
  </si>
  <si>
    <t>20,21,22,31,39,46,32</t>
  </si>
  <si>
    <t>0-0-3-3-1</t>
  </si>
  <si>
    <t>Last Combo</t>
  </si>
  <si>
    <t>Next Combo</t>
  </si>
  <si>
    <t>10,15,22,28,34,38,12</t>
  </si>
  <si>
    <t>0-3-2-2-0</t>
  </si>
  <si>
    <t>1,7,30,32,38,46,23</t>
  </si>
  <si>
    <t>9,13,16,18,48,49,42</t>
  </si>
  <si>
    <t>3,4,19,26,28,34,30</t>
  </si>
  <si>
    <t>11,14,21,28,30,39,49</t>
  </si>
  <si>
    <t>0-2-2-2-1</t>
  </si>
  <si>
    <t>13,14,19,32,33,48,42</t>
  </si>
  <si>
    <t>1,3,4,22,37,41,31</t>
  </si>
  <si>
    <t>3-0-1-2-1</t>
  </si>
  <si>
    <t>3,20,26,31,34,40,30</t>
  </si>
  <si>
    <t>6,7,8,9,14,19,48</t>
  </si>
  <si>
    <t>4-2-0-0-1</t>
  </si>
  <si>
    <t/>
  </si>
  <si>
    <t>Black Out</t>
  </si>
  <si>
    <t>Spot Light</t>
  </si>
  <si>
    <t>9,20,23,46,48,49,42</t>
  </si>
  <si>
    <t>1-0-2-0-4</t>
  </si>
  <si>
    <t>1,12,26,29,39,49,42</t>
  </si>
  <si>
    <t>1,4,23,40,46,48,34</t>
  </si>
  <si>
    <t>2-0-1-1-3</t>
  </si>
  <si>
    <t>1,10,24,26,36,47,4</t>
  </si>
  <si>
    <t>2-1-2-1-1</t>
  </si>
  <si>
    <t>2,17,19,23,32,49,33</t>
  </si>
  <si>
    <t>7,12,20,24,30,31,43</t>
  </si>
  <si>
    <t>System 7</t>
  </si>
  <si>
    <t>System 8</t>
  </si>
  <si>
    <t>System 9</t>
  </si>
  <si>
    <t>System 10</t>
  </si>
  <si>
    <t>System 11</t>
  </si>
  <si>
    <t>System 12</t>
  </si>
  <si>
    <t>Ordinary</t>
  </si>
  <si>
    <t>Bet Type</t>
  </si>
  <si>
    <t>Bet Amount</t>
  </si>
  <si>
    <t xml:space="preserve">Number of Ordinary Entries </t>
  </si>
  <si>
    <t xml:space="preserve">Total Numbers Selected </t>
  </si>
  <si>
    <t>Hit 3</t>
  </si>
  <si>
    <t>Hit 3+1</t>
  </si>
  <si>
    <t>Hit 4</t>
  </si>
  <si>
    <t>Hit 4+1</t>
  </si>
  <si>
    <t>Hit 5</t>
  </si>
  <si>
    <t>Hit 5+1</t>
  </si>
  <si>
    <t>Hit 6</t>
  </si>
  <si>
    <t>Group 7</t>
  </si>
  <si>
    <t>Group 6</t>
  </si>
  <si>
    <t>Payout</t>
  </si>
  <si>
    <t>Total Win</t>
  </si>
  <si>
    <t xml:space="preserve">Group 5 </t>
  </si>
  <si>
    <t xml:space="preserve">Group 6 </t>
  </si>
  <si>
    <t>Amount per share</t>
  </si>
  <si>
    <t># of Winning Shares</t>
  </si>
  <si>
    <t>Hit 5 + 1</t>
  </si>
  <si>
    <t xml:space="preserve">Group 7 </t>
  </si>
  <si>
    <t>Hit 6 + 1</t>
  </si>
  <si>
    <t>7,15,19,31,32,40,47</t>
  </si>
  <si>
    <t>8,12,24,33,35,39,22</t>
  </si>
  <si>
    <t>1-1-2-3-0</t>
  </si>
  <si>
    <t>1,15,23,25,33,42,44</t>
  </si>
  <si>
    <t>2,7,12,19,29,36,20</t>
  </si>
  <si>
    <t>12,21,27,28,35,43,47</t>
  </si>
  <si>
    <t>0-1-3-1-2</t>
  </si>
  <si>
    <t>6,18,22,24,26,30,36</t>
  </si>
  <si>
    <t>5,11,30,36,44,46,16</t>
  </si>
  <si>
    <t>4,6,14,18,19,35,42</t>
  </si>
  <si>
    <t>1,3,5,8,20,44,22</t>
  </si>
  <si>
    <t>4-0-2-0-1</t>
  </si>
  <si>
    <t>1,12,23,24,38,40,34</t>
  </si>
  <si>
    <t>11,12,15,16,21,32,47</t>
  </si>
  <si>
    <t>11,18,26,27,34,46,22</t>
  </si>
  <si>
    <t>0-2-3-1-1</t>
  </si>
  <si>
    <t>4,6,13,15,21,30,49</t>
  </si>
  <si>
    <t>2-2-1-1-1</t>
  </si>
  <si>
    <t>7,21,22,30,35,39,19</t>
  </si>
  <si>
    <t>2,11,14,16,31,44,19</t>
  </si>
  <si>
    <t>1-4-0-1-1</t>
  </si>
  <si>
    <t>8,11,22,35,36,46,43</t>
  </si>
  <si>
    <t>2,14,18,27,31,44,26</t>
  </si>
  <si>
    <t>6,26,38,40,44,49,16</t>
  </si>
  <si>
    <t>4,6,8,15,29,36,9</t>
  </si>
  <si>
    <t>4-1-1-1-0</t>
  </si>
  <si>
    <t>End</t>
  </si>
  <si>
    <t>6,14,24,36,37,39,27</t>
  </si>
  <si>
    <t>1,8,29,31,37,42,23</t>
  </si>
  <si>
    <t>4,9,23,26,34,44,21</t>
  </si>
  <si>
    <t>2-0-3-1-1</t>
  </si>
  <si>
    <t>13,22,30,32,45,46,29</t>
  </si>
  <si>
    <t>0-1-2-2-2</t>
  </si>
  <si>
    <t>3,16,18,31,35,38,29</t>
  </si>
  <si>
    <t>|</t>
  </si>
  <si>
    <t>1-2-1-3-0</t>
  </si>
  <si>
    <t>2,10,11,21,26,36,18</t>
  </si>
  <si>
    <t>1,10,35,36,41,49,48</t>
  </si>
  <si>
    <t>1-1-0-2-3</t>
  </si>
  <si>
    <t>Freq</t>
  </si>
  <si>
    <t>Ball</t>
  </si>
  <si>
    <t>Last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</si>
  <si>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</si>
  <si>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</si>
  <si>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</si>
  <si>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</si>
  <si>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</si>
  <si>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</si>
  <si>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</si>
  <si>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</si>
  <si>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</si>
  <si>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</si>
  <si>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</si>
  <si>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</si>
  <si>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</si>
  <si>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</si>
  <si>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</si>
  <si>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</si>
  <si>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</si>
  <si>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</si>
  <si>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</si>
  <si>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</si>
  <si>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</si>
  <si>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</si>
  <si>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</si>
  <si>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</si>
  <si>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</si>
  <si>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</si>
  <si>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</si>
  <si>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</si>
  <si>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</si>
  <si>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</si>
  <si>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</si>
  <si>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</si>
  <si>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</si>
  <si>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</si>
  <si>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</si>
  <si>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</si>
  <si>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</si>
  <si>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</si>
  <si>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</si>
  <si>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</si>
  <si>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</si>
  <si>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</si>
  <si>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</si>
  <si>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</si>
  <si>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</si>
  <si>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</si>
  <si>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</si>
  <si>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</si>
  <si>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</si>
  <si>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5,6,11,25,35,40,44</t>
  </si>
  <si>
    <t>Call Out</t>
  </si>
  <si>
    <t>CROSS OUT</t>
  </si>
  <si>
    <t>11,19,23,32,48,49,34</t>
  </si>
  <si>
    <t>3,4,12,15,28,48,8</t>
  </si>
  <si>
    <t>3,9,14,21,32,40,7</t>
  </si>
  <si>
    <t>3-1-1-1-1</t>
  </si>
  <si>
    <t>4,6,11,13,26,31,17</t>
  </si>
  <si>
    <t>3,10,18,22,48,49,41</t>
  </si>
  <si>
    <t>1-2-1-0-3</t>
  </si>
  <si>
    <t>2,20,21,25,27,38,28</t>
  </si>
  <si>
    <t>1-0-5-1-0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</si>
  <si>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</si>
  <si>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</si>
  <si>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</si>
  <si>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</si>
  <si>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</si>
  <si>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</si>
  <si>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</si>
  <si>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</si>
  <si>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</si>
  <si>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</si>
  <si>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</si>
  <si>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</si>
  <si>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14,17,26,31,41,45,30</t>
  </si>
  <si>
    <t>8,11,28,34,40,46,48</t>
  </si>
  <si>
    <t>6,9,15,27,37,48,24</t>
  </si>
  <si>
    <t>1,3,4,24,34,48,29</t>
  </si>
  <si>
    <t>6,9,14,27,28,46,2</t>
  </si>
  <si>
    <t>3-1-2-0-1</t>
  </si>
  <si>
    <t>6,13,19,25,26,39,35</t>
  </si>
  <si>
    <t>1-2-2-2-0</t>
  </si>
  <si>
    <t>3,18,24,30,35,49,44</t>
  </si>
  <si>
    <t>16,20,31,32,40,41,13</t>
  </si>
  <si>
    <t>3,7,9,27,39,44,48</t>
  </si>
  <si>
    <t>3-0-1-1-2</t>
  </si>
  <si>
    <t>5,14,20,23,36,49,30</t>
  </si>
  <si>
    <t>2,15,18,24,34,35,48</t>
  </si>
  <si>
    <t>3,5,8,21,40,46,30</t>
  </si>
  <si>
    <t>Draw</t>
  </si>
  <si>
    <t>N1</t>
  </si>
  <si>
    <t>N2</t>
  </si>
  <si>
    <t>N3</t>
  </si>
  <si>
    <t>N4</t>
  </si>
  <si>
    <t>N5</t>
  </si>
  <si>
    <t>N6</t>
  </si>
  <si>
    <t>G1</t>
  </si>
  <si>
    <t>G2</t>
  </si>
  <si>
    <t>G3</t>
  </si>
  <si>
    <t>G4</t>
  </si>
  <si>
    <t>G5</t>
  </si>
  <si>
    <t>14,19,24,32,36,42,35</t>
  </si>
  <si>
    <t>0-2-1-3-1</t>
  </si>
  <si>
    <t>1,11,19,26,35,39,14</t>
  </si>
  <si>
    <t>1-3-1-2-0</t>
  </si>
  <si>
    <t>1,13,21,41,48,49,22</t>
  </si>
  <si>
    <t>17,22,26,34,41,47,42</t>
  </si>
  <si>
    <t>0-1-2-1-3</t>
  </si>
  <si>
    <t>8,10,15,31,38,40,19</t>
  </si>
  <si>
    <t>1,21,31,36,39,43,38</t>
  </si>
  <si>
    <t>1-0-1-4-1</t>
  </si>
  <si>
    <t>4,21,25,40,47,48,49</t>
  </si>
  <si>
    <t>2,3,17,19,22,40,20</t>
  </si>
  <si>
    <t>2,4,15,24,37,48,6</t>
  </si>
  <si>
    <t>3,4,8,19,24,46,12</t>
  </si>
  <si>
    <t>5,9,11,19,24,37,36</t>
  </si>
  <si>
    <t>6,8,11,24,37,46,23</t>
  </si>
  <si>
    <t>2,14,31,36,43,46,39</t>
  </si>
  <si>
    <t>4,18,24,39,46,47,10</t>
  </si>
  <si>
    <t>10,11,24,27,36,49,43</t>
  </si>
  <si>
    <t>3,28,37,38,44,47,46</t>
  </si>
  <si>
    <t>8,10,18,25,28,46,23</t>
  </si>
  <si>
    <t>2,4,34,36,42,46,15</t>
  </si>
  <si>
    <t>1,18,22,35,38,49,30</t>
  </si>
  <si>
    <t>1-2-3-0-1</t>
  </si>
  <si>
    <t>0-2-2-1-2</t>
  </si>
  <si>
    <t>1-1-0-3-2</t>
  </si>
  <si>
    <t>7,15,20,33,39,44,43</t>
  </si>
  <si>
    <t>8,29,33,34,42,49,21</t>
  </si>
  <si>
    <t>1-0-2-2-2</t>
  </si>
  <si>
    <t>3,6,12,25,40,43,42</t>
  </si>
  <si>
    <t>2,7,17,21,35,42,16</t>
  </si>
  <si>
    <t>5,8,16,44,48,49,32</t>
  </si>
  <si>
    <t>2-1-0-1-3</t>
  </si>
  <si>
    <t>5,14,23,28,45,49,39</t>
  </si>
  <si>
    <t>12 months</t>
  </si>
  <si>
    <t>8,12,16,19,22,46,6</t>
  </si>
  <si>
    <t>2-3-1-0-1</t>
  </si>
  <si>
    <t>21,22,25,27,32,39,6</t>
  </si>
  <si>
    <t>1-0-4-2-0</t>
  </si>
  <si>
    <t>7-0-0-0-0</t>
  </si>
  <si>
    <t>6-1-0-0-0</t>
  </si>
  <si>
    <t>5-2-0-0-0</t>
  </si>
  <si>
    <t>5-1-1-0-0</t>
  </si>
  <si>
    <t>4-3-0-0-0</t>
  </si>
  <si>
    <t>4-2-1-0-0</t>
  </si>
  <si>
    <t>3-3-1-0-0</t>
  </si>
  <si>
    <t>3-2-1-1-0</t>
  </si>
  <si>
    <t>Hits</t>
  </si>
  <si>
    <t>3-2-2-0-0</t>
  </si>
  <si>
    <t>11,20,21,29,37,48,23</t>
  </si>
  <si>
    <t>0-1-4-1-1</t>
  </si>
  <si>
    <t>9,14,17,25,30,36,44</t>
  </si>
  <si>
    <t>Number of Repeat</t>
  </si>
  <si>
    <t>2,7,24,27,29,34,21</t>
  </si>
  <si>
    <t>2-0-4-1-0</t>
  </si>
  <si>
    <t>7,10,19,23,24,33,3</t>
  </si>
  <si>
    <t>2-2-1-0-2</t>
  </si>
  <si>
    <t>2-0-1-2-2</t>
  </si>
  <si>
    <t>2-0-2-1-2</t>
  </si>
  <si>
    <t>2-2-0-2-1</t>
  </si>
  <si>
    <t>8,17,31,43,44,48,46</t>
  </si>
  <si>
    <t>1-1-0-1-4</t>
  </si>
  <si>
    <t>2,6,13,17,23,46,3</t>
  </si>
  <si>
    <t>Last Manual</t>
  </si>
  <si>
    <t>Mlast</t>
  </si>
  <si>
    <t>Total Blank</t>
  </si>
  <si>
    <t>7,8,9,28,41,42,29</t>
  </si>
  <si>
    <t>22,25,27,29,35,49,31</t>
  </si>
  <si>
    <t>0-0-4-2-1</t>
  </si>
  <si>
    <t>8,14,20,35,36,41,38</t>
  </si>
  <si>
    <t>16,22,28,36,39,47,3</t>
  </si>
  <si>
    <t>2,6,9,17,26,46,13</t>
  </si>
  <si>
    <t>6,28,30,35,39,42,33</t>
  </si>
  <si>
    <t>2,9,15,19,20,37,29</t>
  </si>
  <si>
    <t>6,20,30,41,42,45,35</t>
  </si>
  <si>
    <t>5,13,18,25,28,44,16</t>
  </si>
  <si>
    <t>1,27,28,40,41,44,36</t>
  </si>
  <si>
    <t>28,34,38,39,42,46,24</t>
  </si>
  <si>
    <t>1,28,30,32,40,48,31</t>
  </si>
  <si>
    <t>10,12,20,27,43,46,26</t>
  </si>
  <si>
    <t>13,19,20,23,29,31,48</t>
  </si>
  <si>
    <t>7,9,16,27,32,47,36</t>
  </si>
  <si>
    <t>0-2-3-0-2</t>
  </si>
  <si>
    <t>0-0-2-3-2</t>
  </si>
  <si>
    <t>AX</t>
  </si>
  <si>
    <t>12,17,25,28,36,44,3</t>
  </si>
  <si>
    <t>2,12,25,28,37,38,22</t>
  </si>
  <si>
    <t>2,8,22,31,32,35,36</t>
  </si>
  <si>
    <t>4,7,15,31,32,43,37</t>
  </si>
  <si>
    <t>2-1-0-3-1</t>
  </si>
  <si>
    <t>2-0-1-4-0</t>
  </si>
  <si>
    <t>8,17,24,29,32,45,14</t>
  </si>
  <si>
    <t>4,13,14,36,41,43,45</t>
  </si>
  <si>
    <t>5,21,29,30,38,45,1</t>
  </si>
  <si>
    <t>8,9,12,18,27,45,13</t>
  </si>
  <si>
    <t>8,14,16,23,24,27,5</t>
  </si>
  <si>
    <t>4,23,43,44,46,48,16</t>
  </si>
  <si>
    <t>21,24,31,34,37,44,45</t>
  </si>
  <si>
    <t>3,8,11,32,44,46,12</t>
  </si>
  <si>
    <t>9,15,17,22,44,46,2</t>
  </si>
  <si>
    <t>15,21,23,24,39,40,18</t>
  </si>
  <si>
    <t>5,7,22,25,34,40,1</t>
  </si>
  <si>
    <t>9,10,19,21,23,43,15</t>
  </si>
  <si>
    <t>20,21,23,37,39,47,31</t>
  </si>
  <si>
    <t>1-1-1-0-4</t>
  </si>
  <si>
    <t>13,15,16,27,36,47,24</t>
  </si>
  <si>
    <t>1,23,30,34,40,42,14</t>
  </si>
  <si>
    <t>4,5,12,20,47,49,25</t>
  </si>
  <si>
    <t>14,20,21,23,25,37,15</t>
  </si>
  <si>
    <t>2,9,13,16,29,40,46</t>
  </si>
  <si>
    <t>5,7,9,27,31,34,40</t>
  </si>
  <si>
    <t>2,4,7,26,40,47,35</t>
  </si>
  <si>
    <t>11,16,31,35,46,48,41</t>
  </si>
  <si>
    <t>24,30,33,34,47,49,12</t>
  </si>
  <si>
    <t>9,11,16,20,27,46,39</t>
  </si>
  <si>
    <t>8,11,35,39,41,43,13</t>
  </si>
  <si>
    <t>2,22,23,32,35,41,7</t>
  </si>
  <si>
    <t>14,20,24,33,37,41,18</t>
  </si>
  <si>
    <t>11,13,14,16,30,43,47</t>
  </si>
  <si>
    <t>14,19,22,27,32,36,40</t>
  </si>
  <si>
    <t>5,17,34,40,42,46,22</t>
  </si>
  <si>
    <t>1,31,39,45,46,49,34</t>
  </si>
  <si>
    <t>0-4-0-1-2</t>
  </si>
  <si>
    <t>0-2-0-2-3</t>
  </si>
  <si>
    <t>0-2-4-1-0</t>
  </si>
  <si>
    <t>2,8,17,22,39,46,6</t>
  </si>
  <si>
    <t>11,15,29,39,41,47,25</t>
  </si>
  <si>
    <t>2–2–2–1–0</t>
  </si>
  <si>
    <t>3–1–1–1–1</t>
  </si>
  <si>
    <t>4–2–1–0–0</t>
  </si>
  <si>
    <t>3–2–1–1–0</t>
  </si>
  <si>
    <t>4–1–1–1–0</t>
  </si>
  <si>
    <t>2–2–1–1–1</t>
  </si>
  <si>
    <t>3–2–2–0–0</t>
  </si>
  <si>
    <t>3–3–1–0–0</t>
  </si>
  <si>
    <t>7–0–0–0–0</t>
  </si>
  <si>
    <t>6–1–0–0–0</t>
  </si>
  <si>
    <t>5–2–0–0–0</t>
  </si>
  <si>
    <t>5–1–1–0–0</t>
  </si>
  <si>
    <t>4–3–0–0–0</t>
  </si>
  <si>
    <t>N-Combo</t>
  </si>
  <si>
    <t>$J$6</t>
  </si>
  <si>
    <t>$J$58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</si>
</sst>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;@"/>
    <numFmt numFmtId="165" formatCode="0.0000%"/>
    <numFmt numFmtId="166" formatCode="_(&quot;$&quot;* #,##0_);_(&quot;$&quot;* \(#,##0\);_(&quot;$&quot;* &quot;-&quot;??_);_(@_)"/>
    <numFmt numFmtId="167" formatCode="0.000000%"/>
    <numFmt numFmtId="168" formatCode="[$-409]d\-mmm\-yy;@"/>
    <numFmt numFmtId="169" formatCode="0.0%"/>
    <numFmt numFmtId="170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8"/>
      <color rgb="FF00000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sz val="36"/>
      <color rgb="FF000000"/>
      <name val="Calibri"/>
      <family val="2"/>
    </font>
    <font>
      <sz val="72"/>
      <color rgb="FF000000"/>
      <name val="Calibri"/>
      <family val="2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87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AAAAAA"/>
      </right>
      <top style="thin">
        <color indexed="64"/>
      </top>
      <bottom style="medium">
        <color indexed="64"/>
      </bottom>
      <diagonal/>
    </border>
    <border>
      <left/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 style="thin">
        <color rgb="FFAAAAAA"/>
      </right>
      <top/>
      <bottom style="thin">
        <color rgb="FFAAAAAA"/>
      </bottom>
      <diagonal/>
    </border>
    <border>
      <left style="thin">
        <color rgb="FFAAAAAA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AAAAAA"/>
      </left>
      <right style="thin">
        <color indexed="64"/>
      </right>
      <top style="thin">
        <color rgb="FFAAAAAA"/>
      </top>
      <bottom style="thin">
        <color rgb="FFAAAAAA"/>
      </bottom>
      <diagonal/>
    </border>
    <border>
      <left style="thin">
        <color rgb="FFAAAAAA"/>
      </left>
      <right style="thin">
        <color indexed="64"/>
      </right>
      <top/>
      <bottom style="thin">
        <color rgb="FFAAAAAA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AAAAAA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AAAAAA"/>
      </top>
      <bottom style="thin">
        <color rgb="FFAAAAAA"/>
      </bottom>
      <diagonal/>
    </border>
    <border>
      <left style="thin">
        <color indexed="64"/>
      </left>
      <right style="thin">
        <color indexed="64"/>
      </right>
      <top/>
      <bottom style="thin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rgb="FFCCCCCC"/>
      </left>
      <right style="dotted">
        <color rgb="FFCCCCCC"/>
      </right>
      <top style="medium">
        <color rgb="FFCCCCCC"/>
      </top>
      <bottom style="medium">
        <color rgb="FFCCCCCC"/>
      </bottom>
      <diagonal/>
    </border>
    <border>
      <left style="dotted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32">
    <xf numFmtId="0" fontId="0" fillId="0" borderId="0" xfId="0"/>
    <xf numFmtId="0" fontId="0" fillId="4" borderId="0" xfId="0" applyFill="1"/>
    <xf numFmtId="0" fontId="3" fillId="4" borderId="0" xfId="0" applyFont="1" applyFill="1"/>
    <xf numFmtId="0" fontId="4" fillId="0" borderId="0" xfId="0" applyFont="1" applyAlignment="1"/>
    <xf numFmtId="0" fontId="4" fillId="3" borderId="0" xfId="0" quotePrefix="1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1" fontId="4" fillId="0" borderId="0" xfId="0" quotePrefix="1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quotePrefix="1" applyFont="1" applyAlignment="1">
      <alignment horizontal="center"/>
    </xf>
    <xf numFmtId="1" fontId="4" fillId="0" borderId="0" xfId="0" applyNumberFormat="1" applyFont="1" applyAlignment="1">
      <alignment horizontal="center"/>
    </xf>
    <xf numFmtId="0" fontId="4" fillId="2" borderId="0" xfId="0" quotePrefix="1" applyFont="1" applyFill="1" applyAlignment="1">
      <alignment horizontal="center"/>
    </xf>
    <xf numFmtId="0" fontId="4" fillId="3" borderId="0" xfId="0" applyFont="1" applyFill="1" applyBorder="1" applyAlignment="1">
      <alignment horizontal="center" wrapText="1"/>
    </xf>
    <xf numFmtId="0" fontId="4" fillId="0" borderId="0" xfId="0" applyFont="1"/>
    <xf numFmtId="0" fontId="4" fillId="3" borderId="10" xfId="0" applyFont="1" applyFill="1" applyBorder="1" applyAlignment="1">
      <alignment horizontal="center" wrapText="1"/>
    </xf>
    <xf numFmtId="0" fontId="4" fillId="3" borderId="11" xfId="0" applyFont="1" applyFill="1" applyBorder="1" applyAlignment="1">
      <alignment horizontal="center" wrapText="1"/>
    </xf>
    <xf numFmtId="0" fontId="4" fillId="2" borderId="0" xfId="0" applyFont="1" applyFill="1" applyAlignment="1">
      <alignment horizontal="center"/>
    </xf>
    <xf numFmtId="0" fontId="4" fillId="0" borderId="10" xfId="0" applyFont="1" applyBorder="1"/>
    <xf numFmtId="0" fontId="4" fillId="3" borderId="0" xfId="0" applyFont="1" applyFill="1" applyAlignment="1">
      <alignment horizontal="center"/>
    </xf>
    <xf numFmtId="0" fontId="4" fillId="0" borderId="1" xfId="0" applyFont="1" applyBorder="1" applyAlignment="1">
      <alignment horizontal="center"/>
    </xf>
    <xf numFmtId="1" fontId="4" fillId="0" borderId="0" xfId="0" applyNumberFormat="1" applyFont="1"/>
    <xf numFmtId="0" fontId="4" fillId="5" borderId="0" xfId="0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1" fontId="4" fillId="0" borderId="2" xfId="0" applyNumberFormat="1" applyFont="1" applyBorder="1" applyAlignment="1">
      <alignment horizontal="center"/>
    </xf>
    <xf numFmtId="9" fontId="4" fillId="0" borderId="0" xfId="1" applyFont="1" applyAlignment="1">
      <alignment horizontal="center"/>
    </xf>
    <xf numFmtId="16" fontId="4" fillId="0" borderId="8" xfId="2" applyNumberFormat="1" applyFont="1" applyFill="1" applyBorder="1" applyAlignment="1" applyProtection="1">
      <alignment wrapText="1"/>
    </xf>
    <xf numFmtId="0" fontId="4" fillId="0" borderId="13" xfId="0" applyFont="1" applyFill="1" applyBorder="1" applyAlignment="1">
      <alignment horizontal="center" wrapText="1"/>
    </xf>
    <xf numFmtId="16" fontId="4" fillId="0" borderId="5" xfId="0" applyNumberFormat="1" applyFont="1" applyFill="1" applyBorder="1" applyAlignment="1">
      <alignment horizontal="center" wrapText="1"/>
    </xf>
    <xf numFmtId="16" fontId="4" fillId="0" borderId="3" xfId="2" applyNumberFormat="1" applyFont="1" applyFill="1" applyBorder="1" applyAlignment="1" applyProtection="1"/>
    <xf numFmtId="0" fontId="4" fillId="0" borderId="14" xfId="0" applyFont="1" applyFill="1" applyBorder="1" applyAlignment="1">
      <alignment horizontal="center" wrapText="1"/>
    </xf>
    <xf numFmtId="16" fontId="4" fillId="0" borderId="6" xfId="0" applyNumberFormat="1" applyFont="1" applyFill="1" applyBorder="1" applyAlignment="1">
      <alignment horizontal="center" wrapText="1"/>
    </xf>
    <xf numFmtId="16" fontId="4" fillId="0" borderId="9" xfId="2" applyNumberFormat="1" applyFont="1" applyFill="1" applyBorder="1" applyAlignment="1" applyProtection="1">
      <alignment wrapText="1"/>
    </xf>
    <xf numFmtId="0" fontId="4" fillId="0" borderId="6" xfId="0" applyFont="1" applyFill="1" applyBorder="1" applyAlignment="1">
      <alignment horizontal="center" wrapText="1"/>
    </xf>
    <xf numFmtId="0" fontId="4" fillId="0" borderId="5" xfId="0" applyFont="1" applyFill="1" applyBorder="1" applyAlignment="1">
      <alignment horizontal="center" wrapText="1"/>
    </xf>
    <xf numFmtId="0" fontId="4" fillId="0" borderId="10" xfId="0" applyFont="1" applyFill="1" applyBorder="1"/>
    <xf numFmtId="0" fontId="4" fillId="0" borderId="0" xfId="0" applyFont="1" applyFill="1"/>
    <xf numFmtId="0" fontId="4" fillId="0" borderId="0" xfId="0" applyFont="1" applyAlignment="1">
      <alignment horizontal="center"/>
    </xf>
    <xf numFmtId="0" fontId="6" fillId="3" borderId="12" xfId="0" applyFont="1" applyFill="1" applyBorder="1" applyAlignment="1">
      <alignment horizontal="center" wrapText="1"/>
    </xf>
    <xf numFmtId="0" fontId="6" fillId="3" borderId="4" xfId="0" applyFont="1" applyFill="1" applyBorder="1" applyAlignment="1">
      <alignment horizontal="center" wrapText="1"/>
    </xf>
    <xf numFmtId="0" fontId="6" fillId="3" borderId="0" xfId="0" applyFont="1" applyFill="1" applyBorder="1" applyAlignment="1">
      <alignment horizont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0" fontId="4" fillId="0" borderId="0" xfId="0" applyFont="1" applyAlignment="1">
      <alignment horizontal="center"/>
    </xf>
    <xf numFmtId="164" fontId="4" fillId="0" borderId="3" xfId="0" applyNumberFormat="1" applyFont="1" applyBorder="1" applyAlignment="1"/>
    <xf numFmtId="0" fontId="4" fillId="0" borderId="0" xfId="0" applyFont="1" applyFill="1" applyAlignment="1">
      <alignment horizontal="center"/>
    </xf>
    <xf numFmtId="0" fontId="4" fillId="0" borderId="10" xfId="0" applyFont="1" applyFill="1" applyBorder="1" applyAlignment="1">
      <alignment horizontal="center" wrapText="1"/>
    </xf>
    <xf numFmtId="0" fontId="4" fillId="0" borderId="11" xfId="0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wrapText="1"/>
    </xf>
    <xf numFmtId="0" fontId="4" fillId="0" borderId="10" xfId="0" applyFont="1" applyFill="1" applyBorder="1" applyAlignment="1">
      <alignment horizontal="center"/>
    </xf>
    <xf numFmtId="1" fontId="4" fillId="0" borderId="0" xfId="0" applyNumberFormat="1" applyFont="1" applyFill="1" applyAlignment="1">
      <alignment horizontal="center"/>
    </xf>
    <xf numFmtId="164" fontId="4" fillId="0" borderId="3" xfId="0" applyNumberFormat="1" applyFont="1" applyFill="1" applyBorder="1" applyAlignment="1">
      <alignment wrapText="1"/>
    </xf>
    <xf numFmtId="164" fontId="4" fillId="0" borderId="3" xfId="0" applyNumberFormat="1" applyFont="1" applyFill="1" applyBorder="1" applyAlignment="1"/>
    <xf numFmtId="0" fontId="4" fillId="0" borderId="0" xfId="0" applyFont="1" applyAlignment="1">
      <alignment horizontal="center"/>
    </xf>
    <xf numFmtId="0" fontId="4" fillId="0" borderId="10" xfId="0" quotePrefix="1" applyFont="1" applyBorder="1" applyAlignme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4" fontId="4" fillId="3" borderId="3" xfId="0" applyNumberFormat="1" applyFont="1" applyFill="1" applyBorder="1" applyAlignment="1">
      <alignment wrapText="1"/>
    </xf>
    <xf numFmtId="164" fontId="6" fillId="3" borderId="7" xfId="0" applyNumberFormat="1" applyFont="1" applyFill="1" applyBorder="1" applyAlignment="1">
      <alignment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6" borderId="0" xfId="0" applyFont="1" applyFill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3" fontId="0" fillId="2" borderId="0" xfId="0" applyNumberFormat="1" applyFill="1" applyBorder="1" applyAlignment="1">
      <alignment horizontal="left"/>
    </xf>
    <xf numFmtId="0" fontId="0" fillId="7" borderId="0" xfId="0" applyFill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8" xfId="0" applyBorder="1" applyAlignment="1">
      <alignment horizontal="center"/>
    </xf>
    <xf numFmtId="165" fontId="0" fillId="2" borderId="0" xfId="1" applyNumberFormat="1" applyFont="1" applyFill="1" applyBorder="1" applyAlignment="1">
      <alignment horizontal="left"/>
    </xf>
    <xf numFmtId="0" fontId="0" fillId="4" borderId="0" xfId="0" applyFill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Border="1"/>
    <xf numFmtId="0" fontId="0" fillId="8" borderId="0" xfId="0" applyFill="1" applyBorder="1"/>
    <xf numFmtId="0" fontId="0" fillId="0" borderId="29" xfId="0" applyBorder="1"/>
    <xf numFmtId="0" fontId="0" fillId="0" borderId="25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Fill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2" borderId="0" xfId="0" applyFill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3" xfId="0" applyNumberFormat="1" applyFont="1" applyBorder="1" applyAlignment="1"/>
    <xf numFmtId="0" fontId="4" fillId="0" borderId="0" xfId="0" applyFont="1" applyAlignment="1">
      <alignment horizontal="center"/>
    </xf>
    <xf numFmtId="0" fontId="8" fillId="3" borderId="36" xfId="0" applyFont="1" applyFill="1" applyBorder="1" applyAlignment="1">
      <alignment horizontal="center" wrapText="1"/>
    </xf>
    <xf numFmtId="0" fontId="8" fillId="9" borderId="36" xfId="0" applyFont="1" applyFill="1" applyBorder="1" applyAlignment="1">
      <alignment horizontal="center" wrapText="1"/>
    </xf>
    <xf numFmtId="0" fontId="9" fillId="0" borderId="0" xfId="0" applyFont="1" applyAlignment="1">
      <alignment horizontal="center"/>
    </xf>
    <xf numFmtId="6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 wrapText="1"/>
    </xf>
    <xf numFmtId="9" fontId="0" fillId="0" borderId="0" xfId="0" applyNumberFormat="1"/>
    <xf numFmtId="9" fontId="9" fillId="0" borderId="0" xfId="0" applyNumberFormat="1" applyFont="1" applyAlignment="1">
      <alignment horizontal="center"/>
    </xf>
    <xf numFmtId="10" fontId="9" fillId="0" borderId="0" xfId="0" applyNumberFormat="1" applyFont="1" applyAlignment="1">
      <alignment horizontal="center"/>
    </xf>
    <xf numFmtId="0" fontId="9" fillId="0" borderId="0" xfId="0" applyFont="1" applyAlignment="1"/>
    <xf numFmtId="0" fontId="9" fillId="0" borderId="0" xfId="0" applyFont="1" applyAlignment="1">
      <alignment horizontal="right"/>
    </xf>
    <xf numFmtId="0" fontId="7" fillId="0" borderId="0" xfId="0" applyFont="1"/>
    <xf numFmtId="6" fontId="8" fillId="3" borderId="37" xfId="0" applyNumberFormat="1" applyFont="1" applyFill="1" applyBorder="1" applyAlignment="1">
      <alignment horizontal="center" wrapText="1"/>
    </xf>
    <xf numFmtId="6" fontId="8" fillId="9" borderId="37" xfId="0" applyNumberFormat="1" applyFont="1" applyFill="1" applyBorder="1" applyAlignment="1">
      <alignment horizontal="center" wrapText="1"/>
    </xf>
    <xf numFmtId="0" fontId="10" fillId="0" borderId="30" xfId="0" applyFont="1" applyBorder="1" applyAlignment="1">
      <alignment horizontal="center"/>
    </xf>
    <xf numFmtId="0" fontId="8" fillId="3" borderId="31" xfId="3" applyNumberFormat="1" applyFont="1" applyFill="1" applyBorder="1" applyAlignment="1">
      <alignment horizontal="center" wrapText="1"/>
    </xf>
    <xf numFmtId="6" fontId="9" fillId="0" borderId="0" xfId="0" applyNumberFormat="1" applyFont="1" applyBorder="1" applyAlignment="1">
      <alignment horizontal="center"/>
    </xf>
    <xf numFmtId="6" fontId="9" fillId="0" borderId="32" xfId="0" applyNumberFormat="1" applyFont="1" applyBorder="1" applyAlignment="1">
      <alignment horizontal="center"/>
    </xf>
    <xf numFmtId="0" fontId="8" fillId="9" borderId="31" xfId="3" applyNumberFormat="1" applyFont="1" applyFill="1" applyBorder="1" applyAlignment="1">
      <alignment horizontal="center" wrapText="1"/>
    </xf>
    <xf numFmtId="0" fontId="8" fillId="9" borderId="33" xfId="3" applyNumberFormat="1" applyFont="1" applyFill="1" applyBorder="1" applyAlignment="1">
      <alignment horizontal="center" wrapText="1"/>
    </xf>
    <xf numFmtId="6" fontId="9" fillId="0" borderId="34" xfId="0" applyNumberFormat="1" applyFont="1" applyBorder="1" applyAlignment="1">
      <alignment horizontal="center"/>
    </xf>
    <xf numFmtId="6" fontId="9" fillId="0" borderId="35" xfId="0" applyNumberFormat="1" applyFont="1" applyBorder="1" applyAlignment="1">
      <alignment horizontal="center"/>
    </xf>
    <xf numFmtId="0" fontId="9" fillId="0" borderId="31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10" fillId="0" borderId="30" xfId="0" applyFont="1" applyBorder="1"/>
    <xf numFmtId="6" fontId="9" fillId="0" borderId="0" xfId="0" applyNumberFormat="1" applyFont="1" applyAlignment="1"/>
    <xf numFmtId="0" fontId="10" fillId="0" borderId="25" xfId="0" applyFont="1" applyBorder="1" applyAlignment="1">
      <alignment horizontal="center"/>
    </xf>
    <xf numFmtId="0" fontId="7" fillId="0" borderId="30" xfId="0" applyFont="1" applyBorder="1"/>
    <xf numFmtId="0" fontId="9" fillId="2" borderId="1" xfId="0" applyFont="1" applyFill="1" applyBorder="1" applyAlignment="1">
      <alignment horizontal="center"/>
    </xf>
    <xf numFmtId="166" fontId="9" fillId="0" borderId="0" xfId="4" applyNumberFormat="1" applyFont="1" applyBorder="1" applyAlignment="1">
      <alignment horizontal="center"/>
    </xf>
    <xf numFmtId="166" fontId="9" fillId="0" borderId="34" xfId="4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66" fontId="9" fillId="0" borderId="34" xfId="0" applyNumberFormat="1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6" fontId="9" fillId="0" borderId="25" xfId="0" applyNumberFormat="1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166" fontId="9" fillId="0" borderId="25" xfId="4" applyNumberFormat="1" applyFont="1" applyBorder="1" applyAlignment="1">
      <alignment horizontal="center"/>
    </xf>
    <xf numFmtId="166" fontId="9" fillId="0" borderId="25" xfId="0" applyNumberFormat="1" applyFont="1" applyBorder="1" applyAlignment="1">
      <alignment horizontal="center"/>
    </xf>
    <xf numFmtId="166" fontId="9" fillId="0" borderId="30" xfId="0" applyNumberFormat="1" applyFont="1" applyBorder="1" applyAlignment="1">
      <alignment horizontal="center"/>
    </xf>
    <xf numFmtId="166" fontId="9" fillId="0" borderId="32" xfId="0" applyNumberFormat="1" applyFont="1" applyBorder="1" applyAlignment="1">
      <alignment horizontal="center"/>
    </xf>
    <xf numFmtId="166" fontId="9" fillId="0" borderId="35" xfId="0" applyNumberFormat="1" applyFont="1" applyBorder="1" applyAlignment="1">
      <alignment horizontal="center"/>
    </xf>
    <xf numFmtId="167" fontId="0" fillId="0" borderId="0" xfId="1" applyNumberFormat="1" applyFont="1"/>
    <xf numFmtId="6" fontId="9" fillId="2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3" borderId="1" xfId="0" applyFill="1" applyBorder="1"/>
    <xf numFmtId="0" fontId="0" fillId="2" borderId="1" xfId="0" applyFill="1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14" fillId="0" borderId="0" xfId="0" applyFont="1"/>
    <xf numFmtId="0" fontId="0" fillId="0" borderId="15" xfId="0" applyBorder="1"/>
    <xf numFmtId="0" fontId="3" fillId="0" borderId="38" xfId="0" applyFont="1" applyBorder="1"/>
    <xf numFmtId="0" fontId="3" fillId="0" borderId="39" xfId="0" applyFont="1" applyBorder="1"/>
    <xf numFmtId="0" fontId="3" fillId="0" borderId="40" xfId="0" applyFont="1" applyBorder="1"/>
    <xf numFmtId="0" fontId="4" fillId="0" borderId="0" xfId="0" applyFont="1" applyAlignment="1">
      <alignment horizontal="center"/>
    </xf>
    <xf numFmtId="0" fontId="0" fillId="6" borderId="0" xfId="0" applyFill="1"/>
    <xf numFmtId="0" fontId="4" fillId="0" borderId="0" xfId="0" applyFont="1" applyAlignment="1">
      <alignment horizontal="center"/>
    </xf>
    <xf numFmtId="0" fontId="0" fillId="3" borderId="0" xfId="0" applyFill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13" borderId="0" xfId="0" applyFill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13" borderId="0" xfId="0" applyFill="1" applyBorder="1"/>
    <xf numFmtId="0" fontId="0" fillId="3" borderId="0" xfId="0" applyFill="1" applyBorder="1"/>
    <xf numFmtId="0" fontId="0" fillId="2" borderId="0" xfId="0" applyFill="1" applyBorder="1"/>
    <xf numFmtId="0" fontId="0" fillId="3" borderId="0" xfId="0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3" borderId="46" xfId="0" applyFill="1" applyBorder="1"/>
    <xf numFmtId="0" fontId="0" fillId="2" borderId="46" xfId="0" applyFill="1" applyBorder="1"/>
    <xf numFmtId="1" fontId="0" fillId="0" borderId="0" xfId="0" applyNumberFormat="1"/>
    <xf numFmtId="164" fontId="0" fillId="0" borderId="0" xfId="0" applyNumberFormat="1"/>
    <xf numFmtId="0" fontId="0" fillId="14" borderId="0" xfId="0" applyFill="1"/>
    <xf numFmtId="0" fontId="0" fillId="0" borderId="0" xfId="0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9" fontId="0" fillId="0" borderId="0" xfId="1" applyFont="1"/>
    <xf numFmtId="9" fontId="0" fillId="2" borderId="0" xfId="1" applyFont="1" applyFill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47" xfId="0" applyBorder="1"/>
    <xf numFmtId="0" fontId="0" fillId="0" borderId="48" xfId="0" applyBorder="1"/>
    <xf numFmtId="0" fontId="0" fillId="2" borderId="48" xfId="0" applyFill="1" applyBorder="1"/>
    <xf numFmtId="0" fontId="0" fillId="0" borderId="49" xfId="0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3" borderId="50" xfId="0" applyFill="1" applyBorder="1"/>
    <xf numFmtId="0" fontId="0" fillId="3" borderId="51" xfId="0" applyFill="1" applyBorder="1"/>
    <xf numFmtId="0" fontId="0" fillId="2" borderId="50" xfId="0" applyFill="1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9" fontId="0" fillId="2" borderId="0" xfId="1" applyNumberFormat="1" applyFont="1" applyFill="1" applyBorder="1" applyAlignment="1">
      <alignment horizontal="left"/>
    </xf>
    <xf numFmtId="0" fontId="4" fillId="0" borderId="0" xfId="0" applyFont="1" applyAlignment="1">
      <alignment horizontal="center"/>
    </xf>
    <xf numFmtId="0" fontId="0" fillId="2" borderId="0" xfId="0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2" borderId="51" xfId="0" applyFill="1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2" borderId="45" xfId="0" applyFill="1" applyBorder="1"/>
    <xf numFmtId="14" fontId="0" fillId="0" borderId="0" xfId="0" applyNumberFormat="1"/>
    <xf numFmtId="170" fontId="0" fillId="0" borderId="0" xfId="3" applyNumberFormat="1" applyFont="1"/>
    <xf numFmtId="0" fontId="4" fillId="0" borderId="0" xfId="0" applyFont="1" applyAlignment="1">
      <alignment horizontal="center"/>
    </xf>
    <xf numFmtId="0" fontId="0" fillId="3" borderId="45" xfId="0" applyFill="1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9" fontId="6" fillId="0" borderId="0" xfId="1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4" fillId="15" borderId="0" xfId="0" applyFont="1" applyFill="1" applyAlignment="1">
      <alignment horizontal="center"/>
    </xf>
    <xf numFmtId="0" fontId="4" fillId="10" borderId="0" xfId="0" applyFont="1" applyFill="1" applyAlignment="1">
      <alignment horizontal="center"/>
    </xf>
    <xf numFmtId="168" fontId="16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2" borderId="0" xfId="0" applyFill="1" applyAlignment="1">
      <alignment horizontal="center"/>
    </xf>
    <xf numFmtId="0" fontId="3" fillId="10" borderId="0" xfId="0" applyFont="1" applyFill="1" applyAlignment="1">
      <alignment horizontal="center"/>
    </xf>
    <xf numFmtId="0" fontId="7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14" fillId="0" borderId="43" xfId="0" applyFont="1" applyBorder="1" applyAlignment="1">
      <alignment horizontal="center" vertical="center"/>
    </xf>
    <xf numFmtId="0" fontId="14" fillId="0" borderId="44" xfId="0" applyFont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4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0" fillId="7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10" fillId="0" borderId="39" xfId="0" applyFont="1" applyBorder="1" applyAlignment="1">
      <alignment horizontal="center"/>
    </xf>
    <xf numFmtId="0" fontId="10" fillId="0" borderId="40" xfId="0" applyFont="1" applyBorder="1" applyAlignment="1">
      <alignment horizontal="center"/>
    </xf>
    <xf numFmtId="8" fontId="0" fillId="0" borderId="0" xfId="0" applyNumberFormat="1" applyAlignment="1">
      <alignment horizontal="center"/>
    </xf>
    <xf numFmtId="0" fontId="9" fillId="0" borderId="0" xfId="0" applyFont="1" applyAlignment="1">
      <alignment horizontal="right"/>
    </xf>
    <xf numFmtId="0" fontId="9" fillId="0" borderId="3" xfId="0" applyFont="1" applyBorder="1" applyAlignment="1">
      <alignment horizontal="right"/>
    </xf>
    <xf numFmtId="49" fontId="0" fillId="0" borderId="0" xfId="0" quotePrefix="1" applyNumberFormat="1"/>
    <xf numFmtId="49" fontId="0" fillId="0" borderId="0" xfId="0" applyNumberFormat="1"/>
    <xf numFmtId="49" fontId="0" fillId="0" borderId="0" xfId="0" applyNumberFormat="1" applyAlignment="1">
      <alignment horizontal="center"/>
    </xf>
  </cellXfs>
  <cellStyles count="5">
    <cellStyle name="Comma" xfId="3" builtinId="3"/>
    <cellStyle name="Currency" xfId="4" builtinId="4"/>
    <cellStyle name="Hyperlink" xfId="2" builtinId="8"/>
    <cellStyle name="Normal" xfId="0" builtinId="0"/>
    <cellStyle name="Percent" xfId="1" builtinId="5"/>
  </cellStyles>
  <dxfs count="202"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49998474074526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3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Statistic!$DO$2</c:f>
              <c:strCache>
                <c:ptCount val="1"/>
                <c:pt idx="0">
                  <c:v>Sum</c:v>
                </c:pt>
              </c:strCache>
            </c:strRef>
          </c:tx>
          <c:trendline>
            <c:spPr>
              <a:ln>
                <a:solidFill>
                  <a:srgbClr val="FF0000"/>
                </a:solidFill>
              </a:ln>
            </c:spPr>
            <c:trendlineType val="log"/>
            <c:forward val="1"/>
            <c:dispRSqr val="0"/>
            <c:dispEq val="0"/>
          </c:trendline>
          <c:val>
            <c:numRef>
              <c:f>Statistic!$DO$3:$DO$281</c:f>
              <c:numCache>
                <c:formatCode>General</c:formatCode>
                <c:ptCount val="279"/>
                <c:pt idx="2">
                  <c:v>207</c:v>
                </c:pt>
                <c:pt idx="3">
                  <c:v>140</c:v>
                </c:pt>
                <c:pt idx="4">
                  <c:v>245</c:v>
                </c:pt>
                <c:pt idx="5">
                  <c:v>206</c:v>
                </c:pt>
                <c:pt idx="6">
                  <c:v>190</c:v>
                </c:pt>
                <c:pt idx="7">
                  <c:v>174</c:v>
                </c:pt>
                <c:pt idx="8">
                  <c:v>187</c:v>
                </c:pt>
                <c:pt idx="9">
                  <c:v>162</c:v>
                </c:pt>
                <c:pt idx="10">
                  <c:v>190</c:v>
                </c:pt>
                <c:pt idx="11">
                  <c:v>168</c:v>
                </c:pt>
                <c:pt idx="12">
                  <c:v>229</c:v>
                </c:pt>
                <c:pt idx="13">
                  <c:v>228</c:v>
                </c:pt>
                <c:pt idx="14">
                  <c:v>161</c:v>
                </c:pt>
                <c:pt idx="15">
                  <c:v>153</c:v>
                </c:pt>
                <c:pt idx="16">
                  <c:v>155</c:v>
                </c:pt>
                <c:pt idx="17">
                  <c:v>155</c:v>
                </c:pt>
                <c:pt idx="18">
                  <c:v>162</c:v>
                </c:pt>
                <c:pt idx="19">
                  <c:v>184</c:v>
                </c:pt>
                <c:pt idx="20">
                  <c:v>218</c:v>
                </c:pt>
                <c:pt idx="21">
                  <c:v>140</c:v>
                </c:pt>
                <c:pt idx="22">
                  <c:v>134</c:v>
                </c:pt>
                <c:pt idx="23">
                  <c:v>180</c:v>
                </c:pt>
                <c:pt idx="24">
                  <c:v>155</c:v>
                </c:pt>
                <c:pt idx="25">
                  <c:v>178</c:v>
                </c:pt>
                <c:pt idx="26">
                  <c:v>156</c:v>
                </c:pt>
                <c:pt idx="27">
                  <c:v>236</c:v>
                </c:pt>
                <c:pt idx="28">
                  <c:v>224</c:v>
                </c:pt>
                <c:pt idx="29">
                  <c:v>117</c:v>
                </c:pt>
                <c:pt idx="30">
                  <c:v>132</c:v>
                </c:pt>
                <c:pt idx="31">
                  <c:v>169</c:v>
                </c:pt>
                <c:pt idx="32">
                  <c:v>196</c:v>
                </c:pt>
                <c:pt idx="33">
                  <c:v>169</c:v>
                </c:pt>
                <c:pt idx="34">
                  <c:v>169</c:v>
                </c:pt>
                <c:pt idx="35">
                  <c:v>166</c:v>
                </c:pt>
                <c:pt idx="36">
                  <c:v>164</c:v>
                </c:pt>
                <c:pt idx="37">
                  <c:v>165</c:v>
                </c:pt>
                <c:pt idx="38">
                  <c:v>174</c:v>
                </c:pt>
                <c:pt idx="39">
                  <c:v>183</c:v>
                </c:pt>
                <c:pt idx="40">
                  <c:v>184</c:v>
                </c:pt>
                <c:pt idx="41">
                  <c:v>210</c:v>
                </c:pt>
                <c:pt idx="42">
                  <c:v>251</c:v>
                </c:pt>
                <c:pt idx="43">
                  <c:v>217</c:v>
                </c:pt>
                <c:pt idx="44">
                  <c:v>149</c:v>
                </c:pt>
                <c:pt idx="45">
                  <c:v>219</c:v>
                </c:pt>
                <c:pt idx="46">
                  <c:v>131</c:v>
                </c:pt>
                <c:pt idx="47">
                  <c:v>213</c:v>
                </c:pt>
                <c:pt idx="48">
                  <c:v>119</c:v>
                </c:pt>
                <c:pt idx="49">
                  <c:v>191</c:v>
                </c:pt>
                <c:pt idx="50">
                  <c:v>192</c:v>
                </c:pt>
                <c:pt idx="51">
                  <c:v>218</c:v>
                </c:pt>
                <c:pt idx="52">
                  <c:v>164</c:v>
                </c:pt>
                <c:pt idx="53">
                  <c:v>110</c:v>
                </c:pt>
                <c:pt idx="54">
                  <c:v>237</c:v>
                </c:pt>
                <c:pt idx="55">
                  <c:v>119</c:v>
                </c:pt>
                <c:pt idx="56">
                  <c:v>144</c:v>
                </c:pt>
                <c:pt idx="57">
                  <c:v>175</c:v>
                </c:pt>
                <c:pt idx="58">
                  <c:v>189</c:v>
                </c:pt>
                <c:pt idx="59">
                  <c:v>172</c:v>
                </c:pt>
                <c:pt idx="60">
                  <c:v>129</c:v>
                </c:pt>
                <c:pt idx="61">
                  <c:v>203</c:v>
                </c:pt>
                <c:pt idx="62">
                  <c:v>202</c:v>
                </c:pt>
                <c:pt idx="63">
                  <c:v>140</c:v>
                </c:pt>
                <c:pt idx="64">
                  <c:v>171</c:v>
                </c:pt>
                <c:pt idx="65">
                  <c:v>216</c:v>
                </c:pt>
                <c:pt idx="66">
                  <c:v>201</c:v>
                </c:pt>
                <c:pt idx="67">
                  <c:v>193</c:v>
                </c:pt>
                <c:pt idx="68">
                  <c:v>179</c:v>
                </c:pt>
                <c:pt idx="69">
                  <c:v>158</c:v>
                </c:pt>
                <c:pt idx="70">
                  <c:v>243</c:v>
                </c:pt>
                <c:pt idx="71">
                  <c:v>200</c:v>
                </c:pt>
                <c:pt idx="72">
                  <c:v>188</c:v>
                </c:pt>
                <c:pt idx="73">
                  <c:v>211</c:v>
                </c:pt>
                <c:pt idx="74">
                  <c:v>155</c:v>
                </c:pt>
                <c:pt idx="75">
                  <c:v>141</c:v>
                </c:pt>
                <c:pt idx="76">
                  <c:v>116</c:v>
                </c:pt>
                <c:pt idx="77">
                  <c:v>136</c:v>
                </c:pt>
                <c:pt idx="78">
                  <c:v>123</c:v>
                </c:pt>
                <c:pt idx="79">
                  <c:v>234</c:v>
                </c:pt>
                <c:pt idx="80">
                  <c:v>209</c:v>
                </c:pt>
                <c:pt idx="81">
                  <c:v>161</c:v>
                </c:pt>
                <c:pt idx="82">
                  <c:v>229</c:v>
                </c:pt>
                <c:pt idx="83">
                  <c:v>195</c:v>
                </c:pt>
                <c:pt idx="84">
                  <c:v>145</c:v>
                </c:pt>
                <c:pt idx="85">
                  <c:v>202</c:v>
                </c:pt>
                <c:pt idx="86">
                  <c:v>153</c:v>
                </c:pt>
                <c:pt idx="87">
                  <c:v>176</c:v>
                </c:pt>
                <c:pt idx="88">
                  <c:v>177</c:v>
                </c:pt>
                <c:pt idx="89">
                  <c:v>177</c:v>
                </c:pt>
                <c:pt idx="90">
                  <c:v>193</c:v>
                </c:pt>
                <c:pt idx="91">
                  <c:v>203</c:v>
                </c:pt>
                <c:pt idx="92">
                  <c:v>163</c:v>
                </c:pt>
                <c:pt idx="93">
                  <c:v>132</c:v>
                </c:pt>
                <c:pt idx="94">
                  <c:v>143</c:v>
                </c:pt>
                <c:pt idx="95">
                  <c:v>166</c:v>
                </c:pt>
                <c:pt idx="96">
                  <c:v>215</c:v>
                </c:pt>
                <c:pt idx="97">
                  <c:v>204</c:v>
                </c:pt>
                <c:pt idx="98">
                  <c:v>161</c:v>
                </c:pt>
                <c:pt idx="99">
                  <c:v>191</c:v>
                </c:pt>
                <c:pt idx="100">
                  <c:v>108</c:v>
                </c:pt>
                <c:pt idx="101">
                  <c:v>126</c:v>
                </c:pt>
                <c:pt idx="102">
                  <c:v>118</c:v>
                </c:pt>
                <c:pt idx="103">
                  <c:v>216</c:v>
                </c:pt>
                <c:pt idx="104">
                  <c:v>166</c:v>
                </c:pt>
                <c:pt idx="105">
                  <c:v>220</c:v>
                </c:pt>
                <c:pt idx="106">
                  <c:v>124</c:v>
                </c:pt>
                <c:pt idx="107">
                  <c:v>170</c:v>
                </c:pt>
                <c:pt idx="108">
                  <c:v>217</c:v>
                </c:pt>
                <c:pt idx="109">
                  <c:v>161</c:v>
                </c:pt>
                <c:pt idx="110">
                  <c:v>171</c:v>
                </c:pt>
                <c:pt idx="111">
                  <c:v>183</c:v>
                </c:pt>
                <c:pt idx="112">
                  <c:v>107</c:v>
                </c:pt>
                <c:pt idx="113">
                  <c:v>219</c:v>
                </c:pt>
                <c:pt idx="114">
                  <c:v>162</c:v>
                </c:pt>
                <c:pt idx="115">
                  <c:v>201</c:v>
                </c:pt>
                <c:pt idx="116">
                  <c:v>137</c:v>
                </c:pt>
                <c:pt idx="117">
                  <c:v>173</c:v>
                </c:pt>
                <c:pt idx="118">
                  <c:v>138</c:v>
                </c:pt>
                <c:pt idx="119">
                  <c:v>184</c:v>
                </c:pt>
                <c:pt idx="120">
                  <c:v>154</c:v>
                </c:pt>
                <c:pt idx="121">
                  <c:v>172</c:v>
                </c:pt>
                <c:pt idx="122">
                  <c:v>103</c:v>
                </c:pt>
                <c:pt idx="123">
                  <c:v>138</c:v>
                </c:pt>
                <c:pt idx="124">
                  <c:v>188</c:v>
                </c:pt>
                <c:pt idx="125">
                  <c:v>162</c:v>
                </c:pt>
                <c:pt idx="126">
                  <c:v>213</c:v>
                </c:pt>
                <c:pt idx="127">
                  <c:v>125</c:v>
                </c:pt>
                <c:pt idx="128">
                  <c:v>183</c:v>
                </c:pt>
                <c:pt idx="129">
                  <c:v>173</c:v>
                </c:pt>
                <c:pt idx="130">
                  <c:v>191</c:v>
                </c:pt>
                <c:pt idx="131">
                  <c:v>167</c:v>
                </c:pt>
                <c:pt idx="132">
                  <c:v>175</c:v>
                </c:pt>
                <c:pt idx="133">
                  <c:v>148</c:v>
                </c:pt>
                <c:pt idx="134">
                  <c:v>196</c:v>
                </c:pt>
                <c:pt idx="135">
                  <c:v>198</c:v>
                </c:pt>
                <c:pt idx="136">
                  <c:v>237</c:v>
                </c:pt>
                <c:pt idx="137">
                  <c:v>111</c:v>
                </c:pt>
                <c:pt idx="138">
                  <c:v>184</c:v>
                </c:pt>
                <c:pt idx="139">
                  <c:v>139</c:v>
                </c:pt>
                <c:pt idx="140">
                  <c:v>201</c:v>
                </c:pt>
                <c:pt idx="141">
                  <c:v>192</c:v>
                </c:pt>
                <c:pt idx="142">
                  <c:v>144</c:v>
                </c:pt>
                <c:pt idx="143">
                  <c:v>195</c:v>
                </c:pt>
                <c:pt idx="144">
                  <c:v>177</c:v>
                </c:pt>
                <c:pt idx="145">
                  <c:v>159</c:v>
                </c:pt>
                <c:pt idx="146">
                  <c:v>211</c:v>
                </c:pt>
                <c:pt idx="147">
                  <c:v>168</c:v>
                </c:pt>
                <c:pt idx="148">
                  <c:v>194</c:v>
                </c:pt>
                <c:pt idx="149">
                  <c:v>178</c:v>
                </c:pt>
                <c:pt idx="150">
                  <c:v>121</c:v>
                </c:pt>
                <c:pt idx="151">
                  <c:v>139</c:v>
                </c:pt>
                <c:pt idx="152">
                  <c:v>215</c:v>
                </c:pt>
                <c:pt idx="153">
                  <c:v>207</c:v>
                </c:pt>
                <c:pt idx="154">
                  <c:v>181</c:v>
                </c:pt>
                <c:pt idx="155">
                  <c:v>144</c:v>
                </c:pt>
                <c:pt idx="156">
                  <c:v>176</c:v>
                </c:pt>
                <c:pt idx="157">
                  <c:v>212</c:v>
                </c:pt>
                <c:pt idx="158">
                  <c:v>174</c:v>
                </c:pt>
                <c:pt idx="159">
                  <c:v>190</c:v>
                </c:pt>
                <c:pt idx="160">
                  <c:v>179</c:v>
                </c:pt>
                <c:pt idx="161">
                  <c:v>137</c:v>
                </c:pt>
                <c:pt idx="162">
                  <c:v>174</c:v>
                </c:pt>
                <c:pt idx="163">
                  <c:v>113</c:v>
                </c:pt>
                <c:pt idx="164">
                  <c:v>196</c:v>
                </c:pt>
                <c:pt idx="165">
                  <c:v>212</c:v>
                </c:pt>
                <c:pt idx="166">
                  <c:v>165</c:v>
                </c:pt>
                <c:pt idx="167">
                  <c:v>212</c:v>
                </c:pt>
                <c:pt idx="168">
                  <c:v>101</c:v>
                </c:pt>
                <c:pt idx="169">
                  <c:v>190</c:v>
                </c:pt>
                <c:pt idx="170">
                  <c:v>133</c:v>
                </c:pt>
                <c:pt idx="171">
                  <c:v>167</c:v>
                </c:pt>
                <c:pt idx="172">
                  <c:v>203</c:v>
                </c:pt>
                <c:pt idx="173">
                  <c:v>178</c:v>
                </c:pt>
                <c:pt idx="174">
                  <c:v>194</c:v>
                </c:pt>
                <c:pt idx="175">
                  <c:v>171</c:v>
                </c:pt>
                <c:pt idx="176">
                  <c:v>130</c:v>
                </c:pt>
                <c:pt idx="177">
                  <c:v>185</c:v>
                </c:pt>
                <c:pt idx="178">
                  <c:v>181</c:v>
                </c:pt>
                <c:pt idx="179">
                  <c:v>203</c:v>
                </c:pt>
                <c:pt idx="180">
                  <c:v>231</c:v>
                </c:pt>
                <c:pt idx="181">
                  <c:v>246</c:v>
                </c:pt>
                <c:pt idx="182">
                  <c:v>221</c:v>
                </c:pt>
                <c:pt idx="183">
                  <c:v>244</c:v>
                </c:pt>
                <c:pt idx="184">
                  <c:v>167</c:v>
                </c:pt>
                <c:pt idx="185">
                  <c:v>201</c:v>
                </c:pt>
                <c:pt idx="186">
                  <c:v>116</c:v>
                </c:pt>
                <c:pt idx="187">
                  <c:v>205</c:v>
                </c:pt>
                <c:pt idx="188">
                  <c:v>184</c:v>
                </c:pt>
                <c:pt idx="189">
                  <c:v>169</c:v>
                </c:pt>
                <c:pt idx="190">
                  <c:v>185</c:v>
                </c:pt>
                <c:pt idx="191">
                  <c:v>161</c:v>
                </c:pt>
                <c:pt idx="192">
                  <c:v>196</c:v>
                </c:pt>
                <c:pt idx="193">
                  <c:v>217</c:v>
                </c:pt>
                <c:pt idx="194">
                  <c:v>161</c:v>
                </c:pt>
                <c:pt idx="195">
                  <c:v>170</c:v>
                </c:pt>
                <c:pt idx="196">
                  <c:v>141</c:v>
                </c:pt>
                <c:pt idx="197">
                  <c:v>104</c:v>
                </c:pt>
                <c:pt idx="198">
                  <c:v>177</c:v>
                </c:pt>
                <c:pt idx="199">
                  <c:v>232</c:v>
                </c:pt>
                <c:pt idx="200">
                  <c:v>160</c:v>
                </c:pt>
                <c:pt idx="201">
                  <c:v>131</c:v>
                </c:pt>
                <c:pt idx="202">
                  <c:v>159</c:v>
                </c:pt>
                <c:pt idx="203">
                  <c:v>152</c:v>
                </c:pt>
                <c:pt idx="204">
                  <c:v>260</c:v>
                </c:pt>
                <c:pt idx="205">
                  <c:v>104</c:v>
                </c:pt>
                <c:pt idx="206">
                  <c:v>104</c:v>
                </c:pt>
                <c:pt idx="207">
                  <c:v>124</c:v>
                </c:pt>
                <c:pt idx="208">
                  <c:v>155</c:v>
                </c:pt>
                <c:pt idx="209">
                  <c:v>147</c:v>
                </c:pt>
                <c:pt idx="210">
                  <c:v>170</c:v>
                </c:pt>
                <c:pt idx="211">
                  <c:v>143</c:v>
                </c:pt>
                <c:pt idx="212">
                  <c:v>169</c:v>
                </c:pt>
                <c:pt idx="213">
                  <c:v>116</c:v>
                </c:pt>
                <c:pt idx="214">
                  <c:v>165</c:v>
                </c:pt>
                <c:pt idx="215">
                  <c:v>194</c:v>
                </c:pt>
                <c:pt idx="216">
                  <c:v>127</c:v>
                </c:pt>
                <c:pt idx="217">
                  <c:v>223</c:v>
                </c:pt>
                <c:pt idx="218">
                  <c:v>178</c:v>
                </c:pt>
                <c:pt idx="219">
                  <c:v>180</c:v>
                </c:pt>
                <c:pt idx="220">
                  <c:v>183</c:v>
                </c:pt>
                <c:pt idx="221">
                  <c:v>218</c:v>
                </c:pt>
                <c:pt idx="222">
                  <c:v>235</c:v>
                </c:pt>
                <c:pt idx="223">
                  <c:v>116</c:v>
                </c:pt>
                <c:pt idx="224">
                  <c:v>120</c:v>
                </c:pt>
                <c:pt idx="225">
                  <c:v>125</c:v>
                </c:pt>
                <c:pt idx="226">
                  <c:v>217</c:v>
                </c:pt>
                <c:pt idx="227">
                  <c:v>181</c:v>
                </c:pt>
                <c:pt idx="228">
                  <c:v>188</c:v>
                </c:pt>
                <c:pt idx="229">
                  <c:v>180</c:v>
                </c:pt>
                <c:pt idx="230">
                  <c:v>172</c:v>
                </c:pt>
                <c:pt idx="231">
                  <c:v>261</c:v>
                </c:pt>
                <c:pt idx="232">
                  <c:v>121</c:v>
                </c:pt>
                <c:pt idx="233">
                  <c:v>153</c:v>
                </c:pt>
                <c:pt idx="234">
                  <c:v>139</c:v>
                </c:pt>
                <c:pt idx="235">
                  <c:v>167</c:v>
                </c:pt>
                <c:pt idx="236">
                  <c:v>168</c:v>
                </c:pt>
                <c:pt idx="237">
                  <c:v>206</c:v>
                </c:pt>
                <c:pt idx="238">
                  <c:v>198</c:v>
                </c:pt>
                <c:pt idx="239" formatCode="0">
                  <c:v>113</c:v>
                </c:pt>
                <c:pt idx="240" formatCode="0">
                  <c:v>160</c:v>
                </c:pt>
                <c:pt idx="241" formatCode="0">
                  <c:v>159</c:v>
                </c:pt>
                <c:pt idx="242" formatCode="0">
                  <c:v>182</c:v>
                </c:pt>
                <c:pt idx="243" formatCode="0">
                  <c:v>180</c:v>
                </c:pt>
                <c:pt idx="244" formatCode="0">
                  <c:v>137</c:v>
                </c:pt>
                <c:pt idx="245" formatCode="0">
                  <c:v>146</c:v>
                </c:pt>
                <c:pt idx="246" formatCode="0">
                  <c:v>168</c:v>
                </c:pt>
                <c:pt idx="247" formatCode="0">
                  <c:v>160</c:v>
                </c:pt>
                <c:pt idx="248" formatCode="0">
                  <c:v>203</c:v>
                </c:pt>
                <c:pt idx="249" formatCode="0">
                  <c:v>171</c:v>
                </c:pt>
                <c:pt idx="250" formatCode="0">
                  <c:v>189</c:v>
                </c:pt>
                <c:pt idx="251" formatCode="0">
                  <c:v>218</c:v>
                </c:pt>
                <c:pt idx="252" formatCode="0">
                  <c:v>165</c:v>
                </c:pt>
                <c:pt idx="253" formatCode="0">
                  <c:v>205</c:v>
                </c:pt>
                <c:pt idx="254" formatCode="0">
                  <c:v>196</c:v>
                </c:pt>
                <c:pt idx="255" formatCode="0">
                  <c:v>161</c:v>
                </c:pt>
                <c:pt idx="256" formatCode="0">
                  <c:v>191</c:v>
                </c:pt>
                <c:pt idx="257" formatCode="0">
                  <c:v>175</c:v>
                </c:pt>
                <c:pt idx="258" formatCode="0">
                  <c:v>169</c:v>
                </c:pt>
                <c:pt idx="259" formatCode="0">
                  <c:v>159</c:v>
                </c:pt>
                <c:pt idx="260" formatCode="0">
                  <c:v>117</c:v>
                </c:pt>
                <c:pt idx="261" formatCode="0">
                  <c:v>182</c:v>
                </c:pt>
                <c:pt idx="262" formatCode="0">
                  <c:v>201</c:v>
                </c:pt>
                <c:pt idx="263" formatCode="0">
                  <c:v>211</c:v>
                </c:pt>
                <c:pt idx="264" formatCode="0">
                  <c:v>146</c:v>
                </c:pt>
                <c:pt idx="265" formatCode="0">
                  <c:v>169</c:v>
                </c:pt>
                <c:pt idx="266" formatCode="0">
                  <c:v>193</c:v>
                </c:pt>
                <c:pt idx="267" formatCode="0">
                  <c:v>220</c:v>
                </c:pt>
                <c:pt idx="268" formatCode="0">
                  <c:v>196</c:v>
                </c:pt>
                <c:pt idx="269" formatCode="0">
                  <c:v>186</c:v>
                </c:pt>
                <c:pt idx="270" formatCode="0">
                  <c:v>183</c:v>
                </c:pt>
                <c:pt idx="271" formatCode="0">
                  <c:v>146</c:v>
                </c:pt>
                <c:pt idx="272" formatCode="0">
                  <c:v>243</c:v>
                </c:pt>
                <c:pt idx="273" formatCode="0">
                  <c:v>129</c:v>
                </c:pt>
                <c:pt idx="274" formatCode="0">
                  <c:v>176</c:v>
                </c:pt>
                <c:pt idx="275" formatCode="0">
                  <c:v>172</c:v>
                </c:pt>
                <c:pt idx="276" formatCode="0">
                  <c:v>183</c:v>
                </c:pt>
                <c:pt idx="277" formatCode="0">
                  <c:v>158</c:v>
                </c:pt>
                <c:pt idx="278" formatCode="0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70-4CE6-88AC-F13E1EFA5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006184"/>
        <c:axId val="287009712"/>
      </c:lineChart>
      <c:catAx>
        <c:axId val="287006184"/>
        <c:scaling>
          <c:orientation val="maxMin"/>
        </c:scaling>
        <c:delete val="0"/>
        <c:axPos val="b"/>
        <c:majorTickMark val="out"/>
        <c:minorTickMark val="none"/>
        <c:tickLblPos val="nextTo"/>
        <c:crossAx val="287009712"/>
        <c:crosses val="autoZero"/>
        <c:auto val="1"/>
        <c:lblAlgn val="ctr"/>
        <c:lblOffset val="100"/>
        <c:noMultiLvlLbl val="0"/>
      </c:catAx>
      <c:valAx>
        <c:axId val="287009712"/>
        <c:scaling>
          <c:orientation val="minMax"/>
          <c:max val="270"/>
          <c:min val="78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287006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722" l="0.70000000000000062" r="0.70000000000000062" t="0.75000000000000722" header="0.30000000000000032" footer="0.30000000000000032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Repeat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178386661204919E-2"/>
          <c:y val="0.23593295838020248"/>
          <c:w val="0.94544529910639785"/>
          <c:h val="0.65549561304836901"/>
        </c:manualLayout>
      </c:layout>
      <c:lineChart>
        <c:grouping val="standard"/>
        <c:varyColors val="0"/>
        <c:ser>
          <c:idx val="0"/>
          <c:order val="0"/>
          <c:tx>
            <c:strRef>
              <c:f>Statistic!$EE$3:$EE$109</c:f>
              <c:strCache>
                <c:ptCount val="107"/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0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2</c:v>
                </c:pt>
                <c:pt idx="70">
                  <c:v>0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2</c:v>
                </c:pt>
                <c:pt idx="81">
                  <c:v>0</c:v>
                </c:pt>
                <c:pt idx="82">
                  <c:v>2</c:v>
                </c:pt>
                <c:pt idx="83">
                  <c:v>1</c:v>
                </c:pt>
                <c:pt idx="84">
                  <c:v>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2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270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Statistic!$EE$110:$EE$281</c:f>
              <c:numCache>
                <c:formatCode>General</c:formatCode>
                <c:ptCount val="172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0</c:v>
                </c:pt>
                <c:pt idx="31">
                  <c:v>2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3</c:v>
                </c:pt>
                <c:pt idx="41">
                  <c:v>1</c:v>
                </c:pt>
                <c:pt idx="42">
                  <c:v>2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2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0</c:v>
                </c:pt>
                <c:pt idx="73">
                  <c:v>1</c:v>
                </c:pt>
                <c:pt idx="74">
                  <c:v>2</c:v>
                </c:pt>
                <c:pt idx="75">
                  <c:v>3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4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0</c:v>
                </c:pt>
                <c:pt idx="98">
                  <c:v>1</c:v>
                </c:pt>
                <c:pt idx="99">
                  <c:v>3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</c:v>
                </c:pt>
                <c:pt idx="104">
                  <c:v>0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2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0</c:v>
                </c:pt>
                <c:pt idx="113">
                  <c:v>1</c:v>
                </c:pt>
                <c:pt idx="114">
                  <c:v>2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0</c:v>
                </c:pt>
                <c:pt idx="129">
                  <c:v>1</c:v>
                </c:pt>
                <c:pt idx="130">
                  <c:v>2</c:v>
                </c:pt>
                <c:pt idx="131">
                  <c:v>0</c:v>
                </c:pt>
                <c:pt idx="132" formatCode="0">
                  <c:v>0</c:v>
                </c:pt>
                <c:pt idx="133" formatCode="0">
                  <c:v>1</c:v>
                </c:pt>
                <c:pt idx="134" formatCode="0">
                  <c:v>0</c:v>
                </c:pt>
                <c:pt idx="135" formatCode="0">
                  <c:v>0</c:v>
                </c:pt>
                <c:pt idx="136" formatCode="0">
                  <c:v>1</c:v>
                </c:pt>
                <c:pt idx="137" formatCode="0">
                  <c:v>0</c:v>
                </c:pt>
                <c:pt idx="138" formatCode="0">
                  <c:v>3</c:v>
                </c:pt>
                <c:pt idx="139" formatCode="0">
                  <c:v>2</c:v>
                </c:pt>
                <c:pt idx="140" formatCode="0">
                  <c:v>2</c:v>
                </c:pt>
                <c:pt idx="141" formatCode="0">
                  <c:v>1</c:v>
                </c:pt>
                <c:pt idx="142" formatCode="0">
                  <c:v>1</c:v>
                </c:pt>
                <c:pt idx="143" formatCode="0">
                  <c:v>2</c:v>
                </c:pt>
                <c:pt idx="144" formatCode="0">
                  <c:v>2</c:v>
                </c:pt>
                <c:pt idx="145" formatCode="0">
                  <c:v>1</c:v>
                </c:pt>
                <c:pt idx="146" formatCode="0">
                  <c:v>1</c:v>
                </c:pt>
                <c:pt idx="147" formatCode="0">
                  <c:v>2</c:v>
                </c:pt>
                <c:pt idx="148" formatCode="0">
                  <c:v>1</c:v>
                </c:pt>
                <c:pt idx="149" formatCode="0">
                  <c:v>4</c:v>
                </c:pt>
                <c:pt idx="150" formatCode="0">
                  <c:v>2</c:v>
                </c:pt>
                <c:pt idx="151" formatCode="0">
                  <c:v>0</c:v>
                </c:pt>
                <c:pt idx="152" formatCode="0">
                  <c:v>1</c:v>
                </c:pt>
                <c:pt idx="153" formatCode="0">
                  <c:v>0</c:v>
                </c:pt>
                <c:pt idx="154" formatCode="0">
                  <c:v>3</c:v>
                </c:pt>
                <c:pt idx="155" formatCode="0">
                  <c:v>0</c:v>
                </c:pt>
                <c:pt idx="156" formatCode="0">
                  <c:v>1</c:v>
                </c:pt>
                <c:pt idx="157" formatCode="0">
                  <c:v>1</c:v>
                </c:pt>
                <c:pt idx="158" formatCode="0">
                  <c:v>1</c:v>
                </c:pt>
                <c:pt idx="159" formatCode="0">
                  <c:v>1</c:v>
                </c:pt>
                <c:pt idx="160" formatCode="0">
                  <c:v>1</c:v>
                </c:pt>
                <c:pt idx="161" formatCode="0">
                  <c:v>1</c:v>
                </c:pt>
                <c:pt idx="162" formatCode="0">
                  <c:v>2</c:v>
                </c:pt>
                <c:pt idx="163" formatCode="0">
                  <c:v>1</c:v>
                </c:pt>
                <c:pt idx="164" formatCode="0">
                  <c:v>0</c:v>
                </c:pt>
                <c:pt idx="165" formatCode="0">
                  <c:v>1</c:v>
                </c:pt>
                <c:pt idx="166" formatCode="0">
                  <c:v>1</c:v>
                </c:pt>
                <c:pt idx="167" formatCode="0">
                  <c:v>1</c:v>
                </c:pt>
                <c:pt idx="168" formatCode="0">
                  <c:v>3</c:v>
                </c:pt>
                <c:pt idx="169" formatCode="0">
                  <c:v>2</c:v>
                </c:pt>
                <c:pt idx="170" formatCode="0">
                  <c:v>1</c:v>
                </c:pt>
                <c:pt idx="171" formatCode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63-48C9-8690-97AC4D764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010104"/>
        <c:axId val="287004616"/>
      </c:lineChart>
      <c:catAx>
        <c:axId val="287010104"/>
        <c:scaling>
          <c:orientation val="maxMin"/>
        </c:scaling>
        <c:delete val="0"/>
        <c:axPos val="t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004616"/>
        <c:crosses val="autoZero"/>
        <c:auto val="1"/>
        <c:lblAlgn val="ctr"/>
        <c:lblOffset val="100"/>
        <c:noMultiLvlLbl val="0"/>
      </c:catAx>
      <c:valAx>
        <c:axId val="287004616"/>
        <c:scaling>
          <c:orientation val="maxMin"/>
          <c:max val="4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010104"/>
        <c:crosses val="autoZero"/>
        <c:crossBetween val="between"/>
        <c:majorUnit val="2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PAIRS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2946028298186864E-2"/>
          <c:y val="0.29148063203508956"/>
          <c:w val="0.94577560563550245"/>
          <c:h val="0.67630460286423932"/>
        </c:manualLayout>
      </c:layout>
      <c:lineChart>
        <c:grouping val="standard"/>
        <c:varyColors val="0"/>
        <c:ser>
          <c:idx val="0"/>
          <c:order val="0"/>
          <c:tx>
            <c:strRef>
              <c:f>Statistic!$EF$3:$EF$109</c:f>
              <c:strCache>
                <c:ptCount val="107"/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4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2</c:v>
                </c:pt>
                <c:pt idx="79">
                  <c:v>2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2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</c:v>
                </c:pt>
                <c:pt idx="99">
                  <c:v>1</c:v>
                </c:pt>
                <c:pt idx="100">
                  <c:v>0</c:v>
                </c:pt>
                <c:pt idx="101">
                  <c:v>0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Statistic!$EF$110:$EF$281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3</c:v>
                </c:pt>
                <c:pt idx="31">
                  <c:v>0</c:v>
                </c:pt>
                <c:pt idx="32">
                  <c:v>1</c:v>
                </c:pt>
                <c:pt idx="33">
                  <c:v>2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3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3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2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0</c:v>
                </c:pt>
                <c:pt idx="106">
                  <c:v>2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2</c:v>
                </c:pt>
                <c:pt idx="149">
                  <c:v>1</c:v>
                </c:pt>
                <c:pt idx="150">
                  <c:v>1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2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0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1</c:v>
                </c:pt>
                <c:pt idx="168">
                  <c:v>1</c:v>
                </c:pt>
                <c:pt idx="169">
                  <c:v>0</c:v>
                </c:pt>
                <c:pt idx="170">
                  <c:v>1</c:v>
                </c:pt>
                <c:pt idx="1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20-45E9-8D32-1C88F184D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003048"/>
        <c:axId val="287003440"/>
      </c:lineChart>
      <c:catAx>
        <c:axId val="287003048"/>
        <c:scaling>
          <c:orientation val="maxMin"/>
        </c:scaling>
        <c:delete val="0"/>
        <c:axPos val="t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003440"/>
        <c:crosses val="autoZero"/>
        <c:auto val="1"/>
        <c:lblAlgn val="ctr"/>
        <c:lblOffset val="100"/>
        <c:noMultiLvlLbl val="0"/>
      </c:catAx>
      <c:valAx>
        <c:axId val="287003440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003048"/>
        <c:crosses val="autoZero"/>
        <c:crossBetween val="between"/>
        <c:majorUnit val="2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Statistic!$DO$2</c:f>
              <c:strCache>
                <c:ptCount val="1"/>
                <c:pt idx="0">
                  <c:v>Sum</c:v>
                </c:pt>
              </c:strCache>
            </c:strRef>
          </c:tx>
          <c:val>
            <c:numRef>
              <c:f>Statistic!$DO$3:$DO$281</c:f>
              <c:numCache>
                <c:formatCode>General</c:formatCode>
                <c:ptCount val="279"/>
                <c:pt idx="2">
                  <c:v>207</c:v>
                </c:pt>
                <c:pt idx="3">
                  <c:v>140</c:v>
                </c:pt>
                <c:pt idx="4">
                  <c:v>245</c:v>
                </c:pt>
                <c:pt idx="5">
                  <c:v>206</c:v>
                </c:pt>
                <c:pt idx="6">
                  <c:v>190</c:v>
                </c:pt>
                <c:pt idx="7">
                  <c:v>174</c:v>
                </c:pt>
                <c:pt idx="8">
                  <c:v>187</c:v>
                </c:pt>
                <c:pt idx="9">
                  <c:v>162</c:v>
                </c:pt>
                <c:pt idx="10">
                  <c:v>190</c:v>
                </c:pt>
                <c:pt idx="11">
                  <c:v>168</c:v>
                </c:pt>
                <c:pt idx="12">
                  <c:v>229</c:v>
                </c:pt>
                <c:pt idx="13">
                  <c:v>228</c:v>
                </c:pt>
                <c:pt idx="14">
                  <c:v>161</c:v>
                </c:pt>
                <c:pt idx="15">
                  <c:v>153</c:v>
                </c:pt>
                <c:pt idx="16">
                  <c:v>155</c:v>
                </c:pt>
                <c:pt idx="17">
                  <c:v>155</c:v>
                </c:pt>
                <c:pt idx="18">
                  <c:v>162</c:v>
                </c:pt>
                <c:pt idx="19">
                  <c:v>184</c:v>
                </c:pt>
                <c:pt idx="20">
                  <c:v>218</c:v>
                </c:pt>
                <c:pt idx="21">
                  <c:v>140</c:v>
                </c:pt>
                <c:pt idx="22">
                  <c:v>134</c:v>
                </c:pt>
                <c:pt idx="23">
                  <c:v>180</c:v>
                </c:pt>
                <c:pt idx="24">
                  <c:v>155</c:v>
                </c:pt>
                <c:pt idx="25">
                  <c:v>178</c:v>
                </c:pt>
                <c:pt idx="26">
                  <c:v>156</c:v>
                </c:pt>
                <c:pt idx="27">
                  <c:v>236</c:v>
                </c:pt>
                <c:pt idx="28">
                  <c:v>224</c:v>
                </c:pt>
                <c:pt idx="29">
                  <c:v>117</c:v>
                </c:pt>
                <c:pt idx="30">
                  <c:v>132</c:v>
                </c:pt>
                <c:pt idx="31">
                  <c:v>169</c:v>
                </c:pt>
                <c:pt idx="32">
                  <c:v>196</c:v>
                </c:pt>
                <c:pt idx="33">
                  <c:v>169</c:v>
                </c:pt>
                <c:pt idx="34">
                  <c:v>169</c:v>
                </c:pt>
                <c:pt idx="35">
                  <c:v>166</c:v>
                </c:pt>
                <c:pt idx="36">
                  <c:v>164</c:v>
                </c:pt>
                <c:pt idx="37">
                  <c:v>165</c:v>
                </c:pt>
                <c:pt idx="38">
                  <c:v>174</c:v>
                </c:pt>
                <c:pt idx="39">
                  <c:v>183</c:v>
                </c:pt>
                <c:pt idx="40">
                  <c:v>184</c:v>
                </c:pt>
                <c:pt idx="41">
                  <c:v>210</c:v>
                </c:pt>
                <c:pt idx="42">
                  <c:v>251</c:v>
                </c:pt>
                <c:pt idx="43">
                  <c:v>217</c:v>
                </c:pt>
                <c:pt idx="44">
                  <c:v>149</c:v>
                </c:pt>
                <c:pt idx="45">
                  <c:v>219</c:v>
                </c:pt>
                <c:pt idx="46">
                  <c:v>131</c:v>
                </c:pt>
                <c:pt idx="47">
                  <c:v>213</c:v>
                </c:pt>
                <c:pt idx="48">
                  <c:v>119</c:v>
                </c:pt>
                <c:pt idx="49">
                  <c:v>191</c:v>
                </c:pt>
                <c:pt idx="50">
                  <c:v>192</c:v>
                </c:pt>
                <c:pt idx="51">
                  <c:v>218</c:v>
                </c:pt>
                <c:pt idx="52">
                  <c:v>164</c:v>
                </c:pt>
                <c:pt idx="53">
                  <c:v>110</c:v>
                </c:pt>
                <c:pt idx="54">
                  <c:v>237</c:v>
                </c:pt>
                <c:pt idx="55">
                  <c:v>119</c:v>
                </c:pt>
                <c:pt idx="56">
                  <c:v>144</c:v>
                </c:pt>
                <c:pt idx="57">
                  <c:v>175</c:v>
                </c:pt>
                <c:pt idx="58">
                  <c:v>189</c:v>
                </c:pt>
                <c:pt idx="59">
                  <c:v>172</c:v>
                </c:pt>
                <c:pt idx="60">
                  <c:v>129</c:v>
                </c:pt>
                <c:pt idx="61">
                  <c:v>203</c:v>
                </c:pt>
                <c:pt idx="62">
                  <c:v>202</c:v>
                </c:pt>
                <c:pt idx="63">
                  <c:v>140</c:v>
                </c:pt>
                <c:pt idx="64">
                  <c:v>171</c:v>
                </c:pt>
                <c:pt idx="65">
                  <c:v>216</c:v>
                </c:pt>
                <c:pt idx="66">
                  <c:v>201</c:v>
                </c:pt>
                <c:pt idx="67">
                  <c:v>193</c:v>
                </c:pt>
                <c:pt idx="68">
                  <c:v>179</c:v>
                </c:pt>
                <c:pt idx="69">
                  <c:v>158</c:v>
                </c:pt>
                <c:pt idx="70">
                  <c:v>243</c:v>
                </c:pt>
                <c:pt idx="71">
                  <c:v>200</c:v>
                </c:pt>
                <c:pt idx="72">
                  <c:v>188</c:v>
                </c:pt>
                <c:pt idx="73">
                  <c:v>211</c:v>
                </c:pt>
                <c:pt idx="74">
                  <c:v>155</c:v>
                </c:pt>
                <c:pt idx="75">
                  <c:v>141</c:v>
                </c:pt>
                <c:pt idx="76">
                  <c:v>116</c:v>
                </c:pt>
                <c:pt idx="77">
                  <c:v>136</c:v>
                </c:pt>
                <c:pt idx="78">
                  <c:v>123</c:v>
                </c:pt>
                <c:pt idx="79">
                  <c:v>234</c:v>
                </c:pt>
                <c:pt idx="80">
                  <c:v>209</c:v>
                </c:pt>
                <c:pt idx="81">
                  <c:v>161</c:v>
                </c:pt>
                <c:pt idx="82">
                  <c:v>229</c:v>
                </c:pt>
                <c:pt idx="83">
                  <c:v>195</c:v>
                </c:pt>
                <c:pt idx="84">
                  <c:v>145</c:v>
                </c:pt>
                <c:pt idx="85">
                  <c:v>202</c:v>
                </c:pt>
                <c:pt idx="86">
                  <c:v>153</c:v>
                </c:pt>
                <c:pt idx="87">
                  <c:v>176</c:v>
                </c:pt>
                <c:pt idx="88">
                  <c:v>177</c:v>
                </c:pt>
                <c:pt idx="89">
                  <c:v>177</c:v>
                </c:pt>
                <c:pt idx="90">
                  <c:v>193</c:v>
                </c:pt>
                <c:pt idx="91">
                  <c:v>203</c:v>
                </c:pt>
                <c:pt idx="92">
                  <c:v>163</c:v>
                </c:pt>
                <c:pt idx="93">
                  <c:v>132</c:v>
                </c:pt>
                <c:pt idx="94">
                  <c:v>143</c:v>
                </c:pt>
                <c:pt idx="95">
                  <c:v>166</c:v>
                </c:pt>
                <c:pt idx="96">
                  <c:v>215</c:v>
                </c:pt>
                <c:pt idx="97">
                  <c:v>204</c:v>
                </c:pt>
                <c:pt idx="98">
                  <c:v>161</c:v>
                </c:pt>
                <c:pt idx="99">
                  <c:v>191</c:v>
                </c:pt>
                <c:pt idx="100">
                  <c:v>108</c:v>
                </c:pt>
                <c:pt idx="101">
                  <c:v>126</c:v>
                </c:pt>
                <c:pt idx="102">
                  <c:v>118</c:v>
                </c:pt>
                <c:pt idx="103">
                  <c:v>216</c:v>
                </c:pt>
                <c:pt idx="104">
                  <c:v>166</c:v>
                </c:pt>
                <c:pt idx="105">
                  <c:v>220</c:v>
                </c:pt>
                <c:pt idx="106">
                  <c:v>124</c:v>
                </c:pt>
                <c:pt idx="107">
                  <c:v>170</c:v>
                </c:pt>
                <c:pt idx="108">
                  <c:v>217</c:v>
                </c:pt>
                <c:pt idx="109">
                  <c:v>161</c:v>
                </c:pt>
                <c:pt idx="110">
                  <c:v>171</c:v>
                </c:pt>
                <c:pt idx="111">
                  <c:v>183</c:v>
                </c:pt>
                <c:pt idx="112">
                  <c:v>107</c:v>
                </c:pt>
                <c:pt idx="113">
                  <c:v>219</c:v>
                </c:pt>
                <c:pt idx="114">
                  <c:v>162</c:v>
                </c:pt>
                <c:pt idx="115">
                  <c:v>201</c:v>
                </c:pt>
                <c:pt idx="116">
                  <c:v>137</c:v>
                </c:pt>
                <c:pt idx="117">
                  <c:v>173</c:v>
                </c:pt>
                <c:pt idx="118">
                  <c:v>138</c:v>
                </c:pt>
                <c:pt idx="119">
                  <c:v>184</c:v>
                </c:pt>
                <c:pt idx="120">
                  <c:v>154</c:v>
                </c:pt>
                <c:pt idx="121">
                  <c:v>172</c:v>
                </c:pt>
                <c:pt idx="122">
                  <c:v>103</c:v>
                </c:pt>
                <c:pt idx="123">
                  <c:v>138</c:v>
                </c:pt>
                <c:pt idx="124">
                  <c:v>188</c:v>
                </c:pt>
                <c:pt idx="125">
                  <c:v>162</c:v>
                </c:pt>
                <c:pt idx="126">
                  <c:v>213</c:v>
                </c:pt>
                <c:pt idx="127">
                  <c:v>125</c:v>
                </c:pt>
                <c:pt idx="128">
                  <c:v>183</c:v>
                </c:pt>
                <c:pt idx="129">
                  <c:v>173</c:v>
                </c:pt>
                <c:pt idx="130">
                  <c:v>191</c:v>
                </c:pt>
                <c:pt idx="131">
                  <c:v>167</c:v>
                </c:pt>
                <c:pt idx="132">
                  <c:v>175</c:v>
                </c:pt>
                <c:pt idx="133">
                  <c:v>148</c:v>
                </c:pt>
                <c:pt idx="134">
                  <c:v>196</c:v>
                </c:pt>
                <c:pt idx="135">
                  <c:v>198</c:v>
                </c:pt>
                <c:pt idx="136">
                  <c:v>237</c:v>
                </c:pt>
                <c:pt idx="137">
                  <c:v>111</c:v>
                </c:pt>
                <c:pt idx="138">
                  <c:v>184</c:v>
                </c:pt>
                <c:pt idx="139">
                  <c:v>139</c:v>
                </c:pt>
                <c:pt idx="140">
                  <c:v>201</c:v>
                </c:pt>
                <c:pt idx="141">
                  <c:v>192</c:v>
                </c:pt>
                <c:pt idx="142">
                  <c:v>144</c:v>
                </c:pt>
                <c:pt idx="143">
                  <c:v>195</c:v>
                </c:pt>
                <c:pt idx="144">
                  <c:v>177</c:v>
                </c:pt>
                <c:pt idx="145">
                  <c:v>159</c:v>
                </c:pt>
                <c:pt idx="146">
                  <c:v>211</c:v>
                </c:pt>
                <c:pt idx="147">
                  <c:v>168</c:v>
                </c:pt>
                <c:pt idx="148">
                  <c:v>194</c:v>
                </c:pt>
                <c:pt idx="149">
                  <c:v>178</c:v>
                </c:pt>
                <c:pt idx="150">
                  <c:v>121</c:v>
                </c:pt>
                <c:pt idx="151">
                  <c:v>139</c:v>
                </c:pt>
                <c:pt idx="152">
                  <c:v>215</c:v>
                </c:pt>
                <c:pt idx="153">
                  <c:v>207</c:v>
                </c:pt>
                <c:pt idx="154">
                  <c:v>181</c:v>
                </c:pt>
                <c:pt idx="155">
                  <c:v>144</c:v>
                </c:pt>
                <c:pt idx="156">
                  <c:v>176</c:v>
                </c:pt>
                <c:pt idx="157">
                  <c:v>212</c:v>
                </c:pt>
                <c:pt idx="158">
                  <c:v>174</c:v>
                </c:pt>
                <c:pt idx="159">
                  <c:v>190</c:v>
                </c:pt>
                <c:pt idx="160">
                  <c:v>179</c:v>
                </c:pt>
                <c:pt idx="161">
                  <c:v>137</c:v>
                </c:pt>
                <c:pt idx="162">
                  <c:v>174</c:v>
                </c:pt>
                <c:pt idx="163">
                  <c:v>113</c:v>
                </c:pt>
                <c:pt idx="164">
                  <c:v>196</c:v>
                </c:pt>
                <c:pt idx="165">
                  <c:v>212</c:v>
                </c:pt>
                <c:pt idx="166">
                  <c:v>165</c:v>
                </c:pt>
                <c:pt idx="167">
                  <c:v>212</c:v>
                </c:pt>
                <c:pt idx="168">
                  <c:v>101</c:v>
                </c:pt>
                <c:pt idx="169">
                  <c:v>190</c:v>
                </c:pt>
                <c:pt idx="170">
                  <c:v>133</c:v>
                </c:pt>
                <c:pt idx="171">
                  <c:v>167</c:v>
                </c:pt>
                <c:pt idx="172">
                  <c:v>203</c:v>
                </c:pt>
                <c:pt idx="173">
                  <c:v>178</c:v>
                </c:pt>
                <c:pt idx="174">
                  <c:v>194</c:v>
                </c:pt>
                <c:pt idx="175">
                  <c:v>171</c:v>
                </c:pt>
                <c:pt idx="176">
                  <c:v>130</c:v>
                </c:pt>
                <c:pt idx="177">
                  <c:v>185</c:v>
                </c:pt>
                <c:pt idx="178">
                  <c:v>181</c:v>
                </c:pt>
                <c:pt idx="179">
                  <c:v>203</c:v>
                </c:pt>
                <c:pt idx="180">
                  <c:v>231</c:v>
                </c:pt>
                <c:pt idx="181">
                  <c:v>246</c:v>
                </c:pt>
                <c:pt idx="182">
                  <c:v>221</c:v>
                </c:pt>
                <c:pt idx="183">
                  <c:v>244</c:v>
                </c:pt>
                <c:pt idx="184">
                  <c:v>167</c:v>
                </c:pt>
                <c:pt idx="185">
                  <c:v>201</c:v>
                </c:pt>
                <c:pt idx="186">
                  <c:v>116</c:v>
                </c:pt>
                <c:pt idx="187">
                  <c:v>205</c:v>
                </c:pt>
                <c:pt idx="188">
                  <c:v>184</c:v>
                </c:pt>
                <c:pt idx="189">
                  <c:v>169</c:v>
                </c:pt>
                <c:pt idx="190">
                  <c:v>185</c:v>
                </c:pt>
                <c:pt idx="191">
                  <c:v>161</c:v>
                </c:pt>
                <c:pt idx="192">
                  <c:v>196</c:v>
                </c:pt>
                <c:pt idx="193">
                  <c:v>217</c:v>
                </c:pt>
                <c:pt idx="194">
                  <c:v>161</c:v>
                </c:pt>
                <c:pt idx="195">
                  <c:v>170</c:v>
                </c:pt>
                <c:pt idx="196">
                  <c:v>141</c:v>
                </c:pt>
                <c:pt idx="197">
                  <c:v>104</c:v>
                </c:pt>
                <c:pt idx="198">
                  <c:v>177</c:v>
                </c:pt>
                <c:pt idx="199">
                  <c:v>232</c:v>
                </c:pt>
                <c:pt idx="200">
                  <c:v>160</c:v>
                </c:pt>
                <c:pt idx="201">
                  <c:v>131</c:v>
                </c:pt>
                <c:pt idx="202">
                  <c:v>159</c:v>
                </c:pt>
                <c:pt idx="203">
                  <c:v>152</c:v>
                </c:pt>
                <c:pt idx="204">
                  <c:v>260</c:v>
                </c:pt>
                <c:pt idx="205">
                  <c:v>104</c:v>
                </c:pt>
                <c:pt idx="206">
                  <c:v>104</c:v>
                </c:pt>
                <c:pt idx="207">
                  <c:v>124</c:v>
                </c:pt>
                <c:pt idx="208">
                  <c:v>155</c:v>
                </c:pt>
                <c:pt idx="209">
                  <c:v>147</c:v>
                </c:pt>
                <c:pt idx="210">
                  <c:v>170</c:v>
                </c:pt>
                <c:pt idx="211">
                  <c:v>143</c:v>
                </c:pt>
                <c:pt idx="212">
                  <c:v>169</c:v>
                </c:pt>
                <c:pt idx="213">
                  <c:v>116</c:v>
                </c:pt>
                <c:pt idx="214">
                  <c:v>165</c:v>
                </c:pt>
                <c:pt idx="215">
                  <c:v>194</c:v>
                </c:pt>
                <c:pt idx="216">
                  <c:v>127</c:v>
                </c:pt>
                <c:pt idx="217">
                  <c:v>223</c:v>
                </c:pt>
                <c:pt idx="218">
                  <c:v>178</c:v>
                </c:pt>
                <c:pt idx="219">
                  <c:v>180</c:v>
                </c:pt>
                <c:pt idx="220">
                  <c:v>183</c:v>
                </c:pt>
                <c:pt idx="221">
                  <c:v>218</c:v>
                </c:pt>
                <c:pt idx="222">
                  <c:v>235</c:v>
                </c:pt>
                <c:pt idx="223">
                  <c:v>116</c:v>
                </c:pt>
                <c:pt idx="224">
                  <c:v>120</c:v>
                </c:pt>
                <c:pt idx="225">
                  <c:v>125</c:v>
                </c:pt>
                <c:pt idx="226">
                  <c:v>217</c:v>
                </c:pt>
                <c:pt idx="227">
                  <c:v>181</c:v>
                </c:pt>
                <c:pt idx="228">
                  <c:v>188</c:v>
                </c:pt>
                <c:pt idx="229">
                  <c:v>180</c:v>
                </c:pt>
                <c:pt idx="230">
                  <c:v>172</c:v>
                </c:pt>
                <c:pt idx="231">
                  <c:v>261</c:v>
                </c:pt>
                <c:pt idx="232">
                  <c:v>121</c:v>
                </c:pt>
                <c:pt idx="233">
                  <c:v>153</c:v>
                </c:pt>
                <c:pt idx="234">
                  <c:v>139</c:v>
                </c:pt>
                <c:pt idx="235">
                  <c:v>167</c:v>
                </c:pt>
                <c:pt idx="236">
                  <c:v>168</c:v>
                </c:pt>
                <c:pt idx="237">
                  <c:v>206</c:v>
                </c:pt>
                <c:pt idx="238">
                  <c:v>198</c:v>
                </c:pt>
                <c:pt idx="239" formatCode="0">
                  <c:v>113</c:v>
                </c:pt>
                <c:pt idx="240" formatCode="0">
                  <c:v>160</c:v>
                </c:pt>
                <c:pt idx="241" formatCode="0">
                  <c:v>159</c:v>
                </c:pt>
                <c:pt idx="242" formatCode="0">
                  <c:v>182</c:v>
                </c:pt>
                <c:pt idx="243" formatCode="0">
                  <c:v>180</c:v>
                </c:pt>
                <c:pt idx="244" formatCode="0">
                  <c:v>137</c:v>
                </c:pt>
                <c:pt idx="245" formatCode="0">
                  <c:v>146</c:v>
                </c:pt>
                <c:pt idx="246" formatCode="0">
                  <c:v>168</c:v>
                </c:pt>
                <c:pt idx="247" formatCode="0">
                  <c:v>160</c:v>
                </c:pt>
                <c:pt idx="248" formatCode="0">
                  <c:v>203</c:v>
                </c:pt>
                <c:pt idx="249" formatCode="0">
                  <c:v>171</c:v>
                </c:pt>
                <c:pt idx="250" formatCode="0">
                  <c:v>189</c:v>
                </c:pt>
                <c:pt idx="251" formatCode="0">
                  <c:v>218</c:v>
                </c:pt>
                <c:pt idx="252" formatCode="0">
                  <c:v>165</c:v>
                </c:pt>
                <c:pt idx="253" formatCode="0">
                  <c:v>205</c:v>
                </c:pt>
                <c:pt idx="254" formatCode="0">
                  <c:v>196</c:v>
                </c:pt>
                <c:pt idx="255" formatCode="0">
                  <c:v>161</c:v>
                </c:pt>
                <c:pt idx="256" formatCode="0">
                  <c:v>191</c:v>
                </c:pt>
                <c:pt idx="257" formatCode="0">
                  <c:v>175</c:v>
                </c:pt>
                <c:pt idx="258" formatCode="0">
                  <c:v>169</c:v>
                </c:pt>
                <c:pt idx="259" formatCode="0">
                  <c:v>159</c:v>
                </c:pt>
                <c:pt idx="260" formatCode="0">
                  <c:v>117</c:v>
                </c:pt>
                <c:pt idx="261" formatCode="0">
                  <c:v>182</c:v>
                </c:pt>
                <c:pt idx="262" formatCode="0">
                  <c:v>201</c:v>
                </c:pt>
                <c:pt idx="263" formatCode="0">
                  <c:v>211</c:v>
                </c:pt>
                <c:pt idx="264" formatCode="0">
                  <c:v>146</c:v>
                </c:pt>
                <c:pt idx="265" formatCode="0">
                  <c:v>169</c:v>
                </c:pt>
                <c:pt idx="266" formatCode="0">
                  <c:v>193</c:v>
                </c:pt>
                <c:pt idx="267" formatCode="0">
                  <c:v>220</c:v>
                </c:pt>
                <c:pt idx="268" formatCode="0">
                  <c:v>196</c:v>
                </c:pt>
                <c:pt idx="269" formatCode="0">
                  <c:v>186</c:v>
                </c:pt>
                <c:pt idx="270" formatCode="0">
                  <c:v>183</c:v>
                </c:pt>
                <c:pt idx="271" formatCode="0">
                  <c:v>146</c:v>
                </c:pt>
                <c:pt idx="272" formatCode="0">
                  <c:v>243</c:v>
                </c:pt>
                <c:pt idx="273" formatCode="0">
                  <c:v>129</c:v>
                </c:pt>
                <c:pt idx="274" formatCode="0">
                  <c:v>176</c:v>
                </c:pt>
                <c:pt idx="275" formatCode="0">
                  <c:v>172</c:v>
                </c:pt>
                <c:pt idx="276" formatCode="0">
                  <c:v>183</c:v>
                </c:pt>
                <c:pt idx="277" formatCode="0">
                  <c:v>158</c:v>
                </c:pt>
                <c:pt idx="278" formatCode="0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96-4A96-97B4-DB55FE3E8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005008"/>
        <c:axId val="287005400"/>
      </c:lineChart>
      <c:catAx>
        <c:axId val="287005008"/>
        <c:scaling>
          <c:orientation val="maxMin"/>
        </c:scaling>
        <c:delete val="0"/>
        <c:axPos val="b"/>
        <c:majorTickMark val="out"/>
        <c:minorTickMark val="none"/>
        <c:tickLblPos val="nextTo"/>
        <c:crossAx val="287005400"/>
        <c:crosses val="autoZero"/>
        <c:auto val="1"/>
        <c:lblAlgn val="ctr"/>
        <c:lblOffset val="100"/>
        <c:noMultiLvlLbl val="0"/>
      </c:catAx>
      <c:valAx>
        <c:axId val="287005400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287005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Repeat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Statistic!$EE$3:$EE$109</c:f>
              <c:strCache>
                <c:ptCount val="107"/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0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2</c:v>
                </c:pt>
                <c:pt idx="70">
                  <c:v>0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2</c:v>
                </c:pt>
                <c:pt idx="81">
                  <c:v>0</c:v>
                </c:pt>
                <c:pt idx="82">
                  <c:v>2</c:v>
                </c:pt>
                <c:pt idx="83">
                  <c:v>1</c:v>
                </c:pt>
                <c:pt idx="84">
                  <c:v>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2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Statistic!$EE$110:$EE$281</c:f>
              <c:numCache>
                <c:formatCode>General</c:formatCode>
                <c:ptCount val="172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0</c:v>
                </c:pt>
                <c:pt idx="31">
                  <c:v>2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3</c:v>
                </c:pt>
                <c:pt idx="41">
                  <c:v>1</c:v>
                </c:pt>
                <c:pt idx="42">
                  <c:v>2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2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0</c:v>
                </c:pt>
                <c:pt idx="73">
                  <c:v>1</c:v>
                </c:pt>
                <c:pt idx="74">
                  <c:v>2</c:v>
                </c:pt>
                <c:pt idx="75">
                  <c:v>3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4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0</c:v>
                </c:pt>
                <c:pt idx="98">
                  <c:v>1</c:v>
                </c:pt>
                <c:pt idx="99">
                  <c:v>3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</c:v>
                </c:pt>
                <c:pt idx="104">
                  <c:v>0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2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0</c:v>
                </c:pt>
                <c:pt idx="113">
                  <c:v>1</c:v>
                </c:pt>
                <c:pt idx="114">
                  <c:v>2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0</c:v>
                </c:pt>
                <c:pt idx="129">
                  <c:v>1</c:v>
                </c:pt>
                <c:pt idx="130">
                  <c:v>2</c:v>
                </c:pt>
                <c:pt idx="131">
                  <c:v>0</c:v>
                </c:pt>
                <c:pt idx="132" formatCode="0">
                  <c:v>0</c:v>
                </c:pt>
                <c:pt idx="133" formatCode="0">
                  <c:v>1</c:v>
                </c:pt>
                <c:pt idx="134" formatCode="0">
                  <c:v>0</c:v>
                </c:pt>
                <c:pt idx="135" formatCode="0">
                  <c:v>0</c:v>
                </c:pt>
                <c:pt idx="136" formatCode="0">
                  <c:v>1</c:v>
                </c:pt>
                <c:pt idx="137" formatCode="0">
                  <c:v>0</c:v>
                </c:pt>
                <c:pt idx="138" formatCode="0">
                  <c:v>3</c:v>
                </c:pt>
                <c:pt idx="139" formatCode="0">
                  <c:v>2</c:v>
                </c:pt>
                <c:pt idx="140" formatCode="0">
                  <c:v>2</c:v>
                </c:pt>
                <c:pt idx="141" formatCode="0">
                  <c:v>1</c:v>
                </c:pt>
                <c:pt idx="142" formatCode="0">
                  <c:v>1</c:v>
                </c:pt>
                <c:pt idx="143" formatCode="0">
                  <c:v>2</c:v>
                </c:pt>
                <c:pt idx="144" formatCode="0">
                  <c:v>2</c:v>
                </c:pt>
                <c:pt idx="145" formatCode="0">
                  <c:v>1</c:v>
                </c:pt>
                <c:pt idx="146" formatCode="0">
                  <c:v>1</c:v>
                </c:pt>
                <c:pt idx="147" formatCode="0">
                  <c:v>2</c:v>
                </c:pt>
                <c:pt idx="148" formatCode="0">
                  <c:v>1</c:v>
                </c:pt>
                <c:pt idx="149" formatCode="0">
                  <c:v>4</c:v>
                </c:pt>
                <c:pt idx="150" formatCode="0">
                  <c:v>2</c:v>
                </c:pt>
                <c:pt idx="151" formatCode="0">
                  <c:v>0</c:v>
                </c:pt>
                <c:pt idx="152" formatCode="0">
                  <c:v>1</c:v>
                </c:pt>
                <c:pt idx="153" formatCode="0">
                  <c:v>0</c:v>
                </c:pt>
                <c:pt idx="154" formatCode="0">
                  <c:v>3</c:v>
                </c:pt>
                <c:pt idx="155" formatCode="0">
                  <c:v>0</c:v>
                </c:pt>
                <c:pt idx="156" formatCode="0">
                  <c:v>1</c:v>
                </c:pt>
                <c:pt idx="157" formatCode="0">
                  <c:v>1</c:v>
                </c:pt>
                <c:pt idx="158" formatCode="0">
                  <c:v>1</c:v>
                </c:pt>
                <c:pt idx="159" formatCode="0">
                  <c:v>1</c:v>
                </c:pt>
                <c:pt idx="160" formatCode="0">
                  <c:v>1</c:v>
                </c:pt>
                <c:pt idx="161" formatCode="0">
                  <c:v>1</c:v>
                </c:pt>
                <c:pt idx="162" formatCode="0">
                  <c:v>2</c:v>
                </c:pt>
                <c:pt idx="163" formatCode="0">
                  <c:v>1</c:v>
                </c:pt>
                <c:pt idx="164" formatCode="0">
                  <c:v>0</c:v>
                </c:pt>
                <c:pt idx="165" formatCode="0">
                  <c:v>1</c:v>
                </c:pt>
                <c:pt idx="166" formatCode="0">
                  <c:v>1</c:v>
                </c:pt>
                <c:pt idx="167" formatCode="0">
                  <c:v>1</c:v>
                </c:pt>
                <c:pt idx="168" formatCode="0">
                  <c:v>3</c:v>
                </c:pt>
                <c:pt idx="169" formatCode="0">
                  <c:v>2</c:v>
                </c:pt>
                <c:pt idx="170" formatCode="0">
                  <c:v>1</c:v>
                </c:pt>
                <c:pt idx="171" formatCode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A5-44CF-B3F5-BFDFF42EC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807008"/>
        <c:axId val="519802304"/>
      </c:lineChart>
      <c:catAx>
        <c:axId val="519807008"/>
        <c:scaling>
          <c:orientation val="maxMin"/>
        </c:scaling>
        <c:delete val="0"/>
        <c:axPos val="t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02304"/>
        <c:crosses val="autoZero"/>
        <c:auto val="1"/>
        <c:lblAlgn val="ctr"/>
        <c:lblOffset val="100"/>
        <c:noMultiLvlLbl val="0"/>
      </c:catAx>
      <c:valAx>
        <c:axId val="519802304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0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PAIRS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Statistic!$EF$3:$EF$109</c:f>
              <c:strCache>
                <c:ptCount val="107"/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4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2</c:v>
                </c:pt>
                <c:pt idx="79">
                  <c:v>2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2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</c:v>
                </c:pt>
                <c:pt idx="99">
                  <c:v>1</c:v>
                </c:pt>
                <c:pt idx="100">
                  <c:v>0</c:v>
                </c:pt>
                <c:pt idx="101">
                  <c:v>0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Statistic!$EF$110:$EF$281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3</c:v>
                </c:pt>
                <c:pt idx="31">
                  <c:v>0</c:v>
                </c:pt>
                <c:pt idx="32">
                  <c:v>1</c:v>
                </c:pt>
                <c:pt idx="33">
                  <c:v>2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3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3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2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0</c:v>
                </c:pt>
                <c:pt idx="106">
                  <c:v>2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2</c:v>
                </c:pt>
                <c:pt idx="149">
                  <c:v>1</c:v>
                </c:pt>
                <c:pt idx="150">
                  <c:v>1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2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0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1</c:v>
                </c:pt>
                <c:pt idx="168">
                  <c:v>1</c:v>
                </c:pt>
                <c:pt idx="169">
                  <c:v>0</c:v>
                </c:pt>
                <c:pt idx="170">
                  <c:v>1</c:v>
                </c:pt>
                <c:pt idx="1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C6-4CB8-AB5E-67D4A1C10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806616"/>
        <c:axId val="519801520"/>
      </c:lineChart>
      <c:catAx>
        <c:axId val="519806616"/>
        <c:scaling>
          <c:orientation val="maxMin"/>
        </c:scaling>
        <c:delete val="0"/>
        <c:axPos val="t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01520"/>
        <c:crosses val="autoZero"/>
        <c:auto val="1"/>
        <c:lblAlgn val="ctr"/>
        <c:lblOffset val="100"/>
        <c:noMultiLvlLbl val="0"/>
      </c:catAx>
      <c:valAx>
        <c:axId val="519801520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0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ODD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Statistic!$DV$2</c:f>
              <c:strCache>
                <c:ptCount val="1"/>
                <c:pt idx="0">
                  <c:v>Odd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Statistic!$DV$3:$DV$281</c:f>
              <c:numCache>
                <c:formatCode>General</c:formatCode>
                <c:ptCount val="279"/>
                <c:pt idx="2">
                  <c:v>7</c:v>
                </c:pt>
                <c:pt idx="3">
                  <c:v>2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4</c:v>
                </c:pt>
                <c:pt idx="10">
                  <c:v>6</c:v>
                </c:pt>
                <c:pt idx="11">
                  <c:v>4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5</c:v>
                </c:pt>
                <c:pt idx="16">
                  <c:v>3</c:v>
                </c:pt>
                <c:pt idx="17">
                  <c:v>5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3</c:v>
                </c:pt>
                <c:pt idx="25">
                  <c:v>4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3</c:v>
                </c:pt>
                <c:pt idx="30">
                  <c:v>4</c:v>
                </c:pt>
                <c:pt idx="31">
                  <c:v>5</c:v>
                </c:pt>
                <c:pt idx="32">
                  <c:v>4</c:v>
                </c:pt>
                <c:pt idx="33">
                  <c:v>3</c:v>
                </c:pt>
                <c:pt idx="34">
                  <c:v>5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4</c:v>
                </c:pt>
                <c:pt idx="39">
                  <c:v>5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5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  <c:pt idx="51">
                  <c:v>6</c:v>
                </c:pt>
                <c:pt idx="52">
                  <c:v>4</c:v>
                </c:pt>
                <c:pt idx="53">
                  <c:v>4</c:v>
                </c:pt>
                <c:pt idx="54">
                  <c:v>3</c:v>
                </c:pt>
                <c:pt idx="55">
                  <c:v>5</c:v>
                </c:pt>
                <c:pt idx="56">
                  <c:v>4</c:v>
                </c:pt>
                <c:pt idx="57">
                  <c:v>3</c:v>
                </c:pt>
                <c:pt idx="58">
                  <c:v>5</c:v>
                </c:pt>
                <c:pt idx="59">
                  <c:v>4</c:v>
                </c:pt>
                <c:pt idx="60">
                  <c:v>1</c:v>
                </c:pt>
                <c:pt idx="61">
                  <c:v>5</c:v>
                </c:pt>
                <c:pt idx="62">
                  <c:v>2</c:v>
                </c:pt>
                <c:pt idx="63">
                  <c:v>4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3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5</c:v>
                </c:pt>
                <c:pt idx="76">
                  <c:v>2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3</c:v>
                </c:pt>
                <c:pt idx="82">
                  <c:v>3</c:v>
                </c:pt>
                <c:pt idx="83">
                  <c:v>5</c:v>
                </c:pt>
                <c:pt idx="84">
                  <c:v>5</c:v>
                </c:pt>
                <c:pt idx="85">
                  <c:v>2</c:v>
                </c:pt>
                <c:pt idx="86">
                  <c:v>3</c:v>
                </c:pt>
                <c:pt idx="87">
                  <c:v>2</c:v>
                </c:pt>
                <c:pt idx="88">
                  <c:v>3</c:v>
                </c:pt>
                <c:pt idx="89">
                  <c:v>5</c:v>
                </c:pt>
                <c:pt idx="90">
                  <c:v>3</c:v>
                </c:pt>
                <c:pt idx="91">
                  <c:v>3</c:v>
                </c:pt>
                <c:pt idx="92">
                  <c:v>5</c:v>
                </c:pt>
                <c:pt idx="93">
                  <c:v>2</c:v>
                </c:pt>
                <c:pt idx="94">
                  <c:v>3</c:v>
                </c:pt>
                <c:pt idx="95">
                  <c:v>4</c:v>
                </c:pt>
                <c:pt idx="96">
                  <c:v>1</c:v>
                </c:pt>
                <c:pt idx="97">
                  <c:v>4</c:v>
                </c:pt>
                <c:pt idx="98">
                  <c:v>3</c:v>
                </c:pt>
                <c:pt idx="99">
                  <c:v>3</c:v>
                </c:pt>
                <c:pt idx="100">
                  <c:v>4</c:v>
                </c:pt>
                <c:pt idx="101">
                  <c:v>4</c:v>
                </c:pt>
                <c:pt idx="102">
                  <c:v>2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2</c:v>
                </c:pt>
                <c:pt idx="107">
                  <c:v>4</c:v>
                </c:pt>
                <c:pt idx="108">
                  <c:v>3</c:v>
                </c:pt>
                <c:pt idx="109">
                  <c:v>3</c:v>
                </c:pt>
                <c:pt idx="110">
                  <c:v>5</c:v>
                </c:pt>
                <c:pt idx="111">
                  <c:v>3</c:v>
                </c:pt>
                <c:pt idx="112">
                  <c:v>3</c:v>
                </c:pt>
                <c:pt idx="113">
                  <c:v>1</c:v>
                </c:pt>
                <c:pt idx="114">
                  <c:v>2</c:v>
                </c:pt>
                <c:pt idx="115">
                  <c:v>3</c:v>
                </c:pt>
                <c:pt idx="116">
                  <c:v>3</c:v>
                </c:pt>
                <c:pt idx="117">
                  <c:v>5</c:v>
                </c:pt>
                <c:pt idx="118">
                  <c:v>4</c:v>
                </c:pt>
                <c:pt idx="119">
                  <c:v>2</c:v>
                </c:pt>
                <c:pt idx="120">
                  <c:v>4</c:v>
                </c:pt>
                <c:pt idx="121">
                  <c:v>2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0</c:v>
                </c:pt>
                <c:pt idx="126">
                  <c:v>5</c:v>
                </c:pt>
                <c:pt idx="127">
                  <c:v>3</c:v>
                </c:pt>
                <c:pt idx="128">
                  <c:v>5</c:v>
                </c:pt>
                <c:pt idx="129">
                  <c:v>3</c:v>
                </c:pt>
                <c:pt idx="130">
                  <c:v>5</c:v>
                </c:pt>
                <c:pt idx="131">
                  <c:v>3</c:v>
                </c:pt>
                <c:pt idx="132">
                  <c:v>5</c:v>
                </c:pt>
                <c:pt idx="133">
                  <c:v>2</c:v>
                </c:pt>
                <c:pt idx="134">
                  <c:v>2</c:v>
                </c:pt>
                <c:pt idx="135">
                  <c:v>4</c:v>
                </c:pt>
                <c:pt idx="136">
                  <c:v>3</c:v>
                </c:pt>
                <c:pt idx="137">
                  <c:v>3</c:v>
                </c:pt>
                <c:pt idx="138">
                  <c:v>2</c:v>
                </c:pt>
                <c:pt idx="139">
                  <c:v>5</c:v>
                </c:pt>
                <c:pt idx="140">
                  <c:v>3</c:v>
                </c:pt>
                <c:pt idx="141">
                  <c:v>4</c:v>
                </c:pt>
                <c:pt idx="142">
                  <c:v>2</c:v>
                </c:pt>
                <c:pt idx="143">
                  <c:v>3</c:v>
                </c:pt>
                <c:pt idx="144">
                  <c:v>3</c:v>
                </c:pt>
                <c:pt idx="145">
                  <c:v>1</c:v>
                </c:pt>
                <c:pt idx="146">
                  <c:v>3</c:v>
                </c:pt>
                <c:pt idx="147">
                  <c:v>4</c:v>
                </c:pt>
                <c:pt idx="148">
                  <c:v>2</c:v>
                </c:pt>
                <c:pt idx="149">
                  <c:v>4</c:v>
                </c:pt>
                <c:pt idx="150">
                  <c:v>3</c:v>
                </c:pt>
                <c:pt idx="151">
                  <c:v>3</c:v>
                </c:pt>
                <c:pt idx="152">
                  <c:v>5</c:v>
                </c:pt>
                <c:pt idx="153">
                  <c:v>5</c:v>
                </c:pt>
                <c:pt idx="154">
                  <c:v>3</c:v>
                </c:pt>
                <c:pt idx="155">
                  <c:v>4</c:v>
                </c:pt>
                <c:pt idx="156">
                  <c:v>6</c:v>
                </c:pt>
                <c:pt idx="157">
                  <c:v>2</c:v>
                </c:pt>
                <c:pt idx="158">
                  <c:v>4</c:v>
                </c:pt>
                <c:pt idx="159">
                  <c:v>6</c:v>
                </c:pt>
                <c:pt idx="160">
                  <c:v>5</c:v>
                </c:pt>
                <c:pt idx="161">
                  <c:v>3</c:v>
                </c:pt>
                <c:pt idx="162">
                  <c:v>4</c:v>
                </c:pt>
                <c:pt idx="163">
                  <c:v>3</c:v>
                </c:pt>
                <c:pt idx="164">
                  <c:v>2</c:v>
                </c:pt>
                <c:pt idx="165">
                  <c:v>4</c:v>
                </c:pt>
                <c:pt idx="166">
                  <c:v>3</c:v>
                </c:pt>
                <c:pt idx="167">
                  <c:v>4</c:v>
                </c:pt>
                <c:pt idx="168">
                  <c:v>3</c:v>
                </c:pt>
                <c:pt idx="169">
                  <c:v>4</c:v>
                </c:pt>
                <c:pt idx="170">
                  <c:v>5</c:v>
                </c:pt>
                <c:pt idx="171">
                  <c:v>3</c:v>
                </c:pt>
                <c:pt idx="172">
                  <c:v>5</c:v>
                </c:pt>
                <c:pt idx="173">
                  <c:v>6</c:v>
                </c:pt>
                <c:pt idx="174">
                  <c:v>4</c:v>
                </c:pt>
                <c:pt idx="175">
                  <c:v>3</c:v>
                </c:pt>
                <c:pt idx="176">
                  <c:v>4</c:v>
                </c:pt>
                <c:pt idx="177">
                  <c:v>5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4</c:v>
                </c:pt>
                <c:pt idx="182">
                  <c:v>1</c:v>
                </c:pt>
                <c:pt idx="183">
                  <c:v>4</c:v>
                </c:pt>
                <c:pt idx="184">
                  <c:v>5</c:v>
                </c:pt>
                <c:pt idx="185">
                  <c:v>3</c:v>
                </c:pt>
                <c:pt idx="186">
                  <c:v>4</c:v>
                </c:pt>
                <c:pt idx="187">
                  <c:v>3</c:v>
                </c:pt>
                <c:pt idx="188">
                  <c:v>4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4</c:v>
                </c:pt>
                <c:pt idx="193">
                  <c:v>5</c:v>
                </c:pt>
                <c:pt idx="194">
                  <c:v>5</c:v>
                </c:pt>
                <c:pt idx="195">
                  <c:v>4</c:v>
                </c:pt>
                <c:pt idx="196">
                  <c:v>3</c:v>
                </c:pt>
                <c:pt idx="197">
                  <c:v>2</c:v>
                </c:pt>
                <c:pt idx="198">
                  <c:v>5</c:v>
                </c:pt>
                <c:pt idx="199">
                  <c:v>4</c:v>
                </c:pt>
                <c:pt idx="200">
                  <c:v>4</c:v>
                </c:pt>
                <c:pt idx="201">
                  <c:v>3</c:v>
                </c:pt>
                <c:pt idx="202">
                  <c:v>3</c:v>
                </c:pt>
                <c:pt idx="203">
                  <c:v>6</c:v>
                </c:pt>
                <c:pt idx="204">
                  <c:v>6</c:v>
                </c:pt>
                <c:pt idx="205">
                  <c:v>4</c:v>
                </c:pt>
                <c:pt idx="206">
                  <c:v>4</c:v>
                </c:pt>
                <c:pt idx="207">
                  <c:v>2</c:v>
                </c:pt>
                <c:pt idx="208">
                  <c:v>5</c:v>
                </c:pt>
                <c:pt idx="209">
                  <c:v>5</c:v>
                </c:pt>
                <c:pt idx="210">
                  <c:v>4</c:v>
                </c:pt>
                <c:pt idx="211">
                  <c:v>3</c:v>
                </c:pt>
                <c:pt idx="212">
                  <c:v>1</c:v>
                </c:pt>
                <c:pt idx="213">
                  <c:v>4</c:v>
                </c:pt>
                <c:pt idx="214">
                  <c:v>3</c:v>
                </c:pt>
                <c:pt idx="215">
                  <c:v>4</c:v>
                </c:pt>
                <c:pt idx="216">
                  <c:v>5</c:v>
                </c:pt>
                <c:pt idx="217">
                  <c:v>3</c:v>
                </c:pt>
                <c:pt idx="218">
                  <c:v>2</c:v>
                </c:pt>
                <c:pt idx="219">
                  <c:v>4</c:v>
                </c:pt>
                <c:pt idx="220">
                  <c:v>1</c:v>
                </c:pt>
                <c:pt idx="221">
                  <c:v>4</c:v>
                </c:pt>
                <c:pt idx="222">
                  <c:v>3</c:v>
                </c:pt>
                <c:pt idx="223">
                  <c:v>4</c:v>
                </c:pt>
                <c:pt idx="224">
                  <c:v>4</c:v>
                </c:pt>
                <c:pt idx="225">
                  <c:v>3</c:v>
                </c:pt>
                <c:pt idx="226">
                  <c:v>3</c:v>
                </c:pt>
                <c:pt idx="227">
                  <c:v>5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5</c:v>
                </c:pt>
                <c:pt idx="236">
                  <c:v>2</c:v>
                </c:pt>
                <c:pt idx="237">
                  <c:v>6</c:v>
                </c:pt>
                <c:pt idx="238">
                  <c:v>4</c:v>
                </c:pt>
                <c:pt idx="239">
                  <c:v>5</c:v>
                </c:pt>
                <c:pt idx="240">
                  <c:v>2</c:v>
                </c:pt>
                <c:pt idx="241">
                  <c:v>3</c:v>
                </c:pt>
                <c:pt idx="242">
                  <c:v>2</c:v>
                </c:pt>
                <c:pt idx="243">
                  <c:v>4</c:v>
                </c:pt>
                <c:pt idx="244">
                  <c:v>5</c:v>
                </c:pt>
                <c:pt idx="245">
                  <c:v>2</c:v>
                </c:pt>
                <c:pt idx="246">
                  <c:v>4</c:v>
                </c:pt>
                <c:pt idx="247">
                  <c:v>4</c:v>
                </c:pt>
                <c:pt idx="248">
                  <c:v>5</c:v>
                </c:pt>
                <c:pt idx="249">
                  <c:v>3</c:v>
                </c:pt>
                <c:pt idx="250">
                  <c:v>3</c:v>
                </c:pt>
                <c:pt idx="251">
                  <c:v>6</c:v>
                </c:pt>
                <c:pt idx="252">
                  <c:v>5</c:v>
                </c:pt>
                <c:pt idx="253">
                  <c:v>5</c:v>
                </c:pt>
                <c:pt idx="254">
                  <c:v>6</c:v>
                </c:pt>
                <c:pt idx="255">
                  <c:v>3</c:v>
                </c:pt>
                <c:pt idx="256">
                  <c:v>5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4</c:v>
                </c:pt>
                <c:pt idx="262">
                  <c:v>3</c:v>
                </c:pt>
                <c:pt idx="263">
                  <c:v>3</c:v>
                </c:pt>
                <c:pt idx="264">
                  <c:v>2</c:v>
                </c:pt>
                <c:pt idx="265">
                  <c:v>3</c:v>
                </c:pt>
                <c:pt idx="266">
                  <c:v>3</c:v>
                </c:pt>
                <c:pt idx="267">
                  <c:v>4</c:v>
                </c:pt>
                <c:pt idx="268">
                  <c:v>2</c:v>
                </c:pt>
                <c:pt idx="269">
                  <c:v>4</c:v>
                </c:pt>
                <c:pt idx="270">
                  <c:v>5</c:v>
                </c:pt>
                <c:pt idx="271">
                  <c:v>4</c:v>
                </c:pt>
                <c:pt idx="272">
                  <c:v>5</c:v>
                </c:pt>
                <c:pt idx="273">
                  <c:v>5</c:v>
                </c:pt>
                <c:pt idx="274">
                  <c:v>4</c:v>
                </c:pt>
                <c:pt idx="275">
                  <c:v>4</c:v>
                </c:pt>
                <c:pt idx="276">
                  <c:v>3</c:v>
                </c:pt>
                <c:pt idx="277">
                  <c:v>4</c:v>
                </c:pt>
                <c:pt idx="27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E-419B-9AA8-C0F4DBCE2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806224"/>
        <c:axId val="519807400"/>
      </c:lineChart>
      <c:catAx>
        <c:axId val="519806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07400"/>
        <c:crosses val="autoZero"/>
        <c:auto val="1"/>
        <c:lblAlgn val="ctr"/>
        <c:lblOffset val="100"/>
        <c:noMultiLvlLbl val="0"/>
      </c:catAx>
      <c:valAx>
        <c:axId val="51980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0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Big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Statistic!$DS$2</c:f>
              <c:strCache>
                <c:ptCount val="1"/>
                <c:pt idx="0">
                  <c:v>Big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Statistic!$DS$3:$DS$281</c:f>
              <c:numCache>
                <c:formatCode>General</c:formatCode>
                <c:ptCount val="279"/>
                <c:pt idx="2">
                  <c:v>4</c:v>
                </c:pt>
                <c:pt idx="3">
                  <c:v>2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5</c:v>
                </c:pt>
                <c:pt idx="13">
                  <c:v>5</c:v>
                </c:pt>
                <c:pt idx="14">
                  <c:v>4</c:v>
                </c:pt>
                <c:pt idx="15">
                  <c:v>4</c:v>
                </c:pt>
                <c:pt idx="16">
                  <c:v>3</c:v>
                </c:pt>
                <c:pt idx="17">
                  <c:v>1</c:v>
                </c:pt>
                <c:pt idx="18">
                  <c:v>2</c:v>
                </c:pt>
                <c:pt idx="19">
                  <c:v>4</c:v>
                </c:pt>
                <c:pt idx="20">
                  <c:v>4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3</c:v>
                </c:pt>
                <c:pt idx="26">
                  <c:v>3</c:v>
                </c:pt>
                <c:pt idx="27">
                  <c:v>5</c:v>
                </c:pt>
                <c:pt idx="28">
                  <c:v>4</c:v>
                </c:pt>
                <c:pt idx="29">
                  <c:v>1</c:v>
                </c:pt>
                <c:pt idx="30">
                  <c:v>2</c:v>
                </c:pt>
                <c:pt idx="31">
                  <c:v>4</c:v>
                </c:pt>
                <c:pt idx="32">
                  <c:v>4</c:v>
                </c:pt>
                <c:pt idx="33">
                  <c:v>3</c:v>
                </c:pt>
                <c:pt idx="34">
                  <c:v>4</c:v>
                </c:pt>
                <c:pt idx="35">
                  <c:v>4</c:v>
                </c:pt>
                <c:pt idx="36">
                  <c:v>3</c:v>
                </c:pt>
                <c:pt idx="37">
                  <c:v>3</c:v>
                </c:pt>
                <c:pt idx="38">
                  <c:v>4</c:v>
                </c:pt>
                <c:pt idx="39">
                  <c:v>3</c:v>
                </c:pt>
                <c:pt idx="40">
                  <c:v>4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2</c:v>
                </c:pt>
                <c:pt idx="45">
                  <c:v>5</c:v>
                </c:pt>
                <c:pt idx="46">
                  <c:v>2</c:v>
                </c:pt>
                <c:pt idx="47">
                  <c:v>6</c:v>
                </c:pt>
                <c:pt idx="48">
                  <c:v>2</c:v>
                </c:pt>
                <c:pt idx="49">
                  <c:v>4</c:v>
                </c:pt>
                <c:pt idx="50">
                  <c:v>4</c:v>
                </c:pt>
                <c:pt idx="51">
                  <c:v>5</c:v>
                </c:pt>
                <c:pt idx="52">
                  <c:v>4</c:v>
                </c:pt>
                <c:pt idx="53">
                  <c:v>1</c:v>
                </c:pt>
                <c:pt idx="54">
                  <c:v>5</c:v>
                </c:pt>
                <c:pt idx="55">
                  <c:v>1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4</c:v>
                </c:pt>
                <c:pt idx="62">
                  <c:v>4</c:v>
                </c:pt>
                <c:pt idx="63">
                  <c:v>2</c:v>
                </c:pt>
                <c:pt idx="64">
                  <c:v>3</c:v>
                </c:pt>
                <c:pt idx="65">
                  <c:v>5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2</c:v>
                </c:pt>
                <c:pt idx="70">
                  <c:v>6</c:v>
                </c:pt>
                <c:pt idx="71">
                  <c:v>4</c:v>
                </c:pt>
                <c:pt idx="72">
                  <c:v>3</c:v>
                </c:pt>
                <c:pt idx="73">
                  <c:v>5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4</c:v>
                </c:pt>
                <c:pt idx="80">
                  <c:v>5</c:v>
                </c:pt>
                <c:pt idx="81">
                  <c:v>3</c:v>
                </c:pt>
                <c:pt idx="82">
                  <c:v>5</c:v>
                </c:pt>
                <c:pt idx="83">
                  <c:v>3</c:v>
                </c:pt>
                <c:pt idx="84">
                  <c:v>3</c:v>
                </c:pt>
                <c:pt idx="85">
                  <c:v>4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5</c:v>
                </c:pt>
                <c:pt idx="97">
                  <c:v>5</c:v>
                </c:pt>
                <c:pt idx="98">
                  <c:v>3</c:v>
                </c:pt>
                <c:pt idx="99">
                  <c:v>3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4</c:v>
                </c:pt>
                <c:pt idx="104">
                  <c:v>3</c:v>
                </c:pt>
                <c:pt idx="105">
                  <c:v>5</c:v>
                </c:pt>
                <c:pt idx="106">
                  <c:v>2</c:v>
                </c:pt>
                <c:pt idx="107">
                  <c:v>4</c:v>
                </c:pt>
                <c:pt idx="108">
                  <c:v>5</c:v>
                </c:pt>
                <c:pt idx="109">
                  <c:v>3</c:v>
                </c:pt>
                <c:pt idx="110">
                  <c:v>4</c:v>
                </c:pt>
                <c:pt idx="111">
                  <c:v>4</c:v>
                </c:pt>
                <c:pt idx="112">
                  <c:v>2</c:v>
                </c:pt>
                <c:pt idx="113">
                  <c:v>5</c:v>
                </c:pt>
                <c:pt idx="114">
                  <c:v>4</c:v>
                </c:pt>
                <c:pt idx="115">
                  <c:v>4</c:v>
                </c:pt>
                <c:pt idx="116">
                  <c:v>2</c:v>
                </c:pt>
                <c:pt idx="117">
                  <c:v>3</c:v>
                </c:pt>
                <c:pt idx="118">
                  <c:v>2</c:v>
                </c:pt>
                <c:pt idx="119">
                  <c:v>4</c:v>
                </c:pt>
                <c:pt idx="120">
                  <c:v>2</c:v>
                </c:pt>
                <c:pt idx="121">
                  <c:v>3</c:v>
                </c:pt>
                <c:pt idx="122">
                  <c:v>1</c:v>
                </c:pt>
                <c:pt idx="123">
                  <c:v>2</c:v>
                </c:pt>
                <c:pt idx="124">
                  <c:v>4</c:v>
                </c:pt>
                <c:pt idx="125">
                  <c:v>3</c:v>
                </c:pt>
                <c:pt idx="126">
                  <c:v>5</c:v>
                </c:pt>
                <c:pt idx="127">
                  <c:v>2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4</c:v>
                </c:pt>
                <c:pt idx="135">
                  <c:v>5</c:v>
                </c:pt>
                <c:pt idx="136">
                  <c:v>4</c:v>
                </c:pt>
                <c:pt idx="137">
                  <c:v>1</c:v>
                </c:pt>
                <c:pt idx="138">
                  <c:v>5</c:v>
                </c:pt>
                <c:pt idx="139">
                  <c:v>3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3</c:v>
                </c:pt>
                <c:pt idx="144">
                  <c:v>4</c:v>
                </c:pt>
                <c:pt idx="145">
                  <c:v>3</c:v>
                </c:pt>
                <c:pt idx="146">
                  <c:v>4</c:v>
                </c:pt>
                <c:pt idx="147">
                  <c:v>4</c:v>
                </c:pt>
                <c:pt idx="148">
                  <c:v>5</c:v>
                </c:pt>
                <c:pt idx="149">
                  <c:v>3</c:v>
                </c:pt>
                <c:pt idx="150">
                  <c:v>2</c:v>
                </c:pt>
                <c:pt idx="151">
                  <c:v>3</c:v>
                </c:pt>
                <c:pt idx="152">
                  <c:v>5</c:v>
                </c:pt>
                <c:pt idx="153">
                  <c:v>4</c:v>
                </c:pt>
                <c:pt idx="154">
                  <c:v>3</c:v>
                </c:pt>
                <c:pt idx="155">
                  <c:v>2</c:v>
                </c:pt>
                <c:pt idx="156">
                  <c:v>3</c:v>
                </c:pt>
                <c:pt idx="157">
                  <c:v>4</c:v>
                </c:pt>
                <c:pt idx="158">
                  <c:v>2</c:v>
                </c:pt>
                <c:pt idx="159">
                  <c:v>4</c:v>
                </c:pt>
                <c:pt idx="160">
                  <c:v>3</c:v>
                </c:pt>
                <c:pt idx="161">
                  <c:v>1</c:v>
                </c:pt>
                <c:pt idx="162">
                  <c:v>4</c:v>
                </c:pt>
                <c:pt idx="163">
                  <c:v>1</c:v>
                </c:pt>
                <c:pt idx="164">
                  <c:v>3</c:v>
                </c:pt>
                <c:pt idx="165">
                  <c:v>4</c:v>
                </c:pt>
                <c:pt idx="166">
                  <c:v>3</c:v>
                </c:pt>
                <c:pt idx="167">
                  <c:v>4</c:v>
                </c:pt>
                <c:pt idx="168">
                  <c:v>2</c:v>
                </c:pt>
                <c:pt idx="169">
                  <c:v>4</c:v>
                </c:pt>
                <c:pt idx="170">
                  <c:v>2</c:v>
                </c:pt>
                <c:pt idx="171">
                  <c:v>4</c:v>
                </c:pt>
                <c:pt idx="172">
                  <c:v>4</c:v>
                </c:pt>
                <c:pt idx="173">
                  <c:v>3</c:v>
                </c:pt>
                <c:pt idx="174">
                  <c:v>4</c:v>
                </c:pt>
                <c:pt idx="175">
                  <c:v>3</c:v>
                </c:pt>
                <c:pt idx="176">
                  <c:v>2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5</c:v>
                </c:pt>
                <c:pt idx="181">
                  <c:v>6</c:v>
                </c:pt>
                <c:pt idx="182">
                  <c:v>5</c:v>
                </c:pt>
                <c:pt idx="183">
                  <c:v>6</c:v>
                </c:pt>
                <c:pt idx="184">
                  <c:v>3</c:v>
                </c:pt>
                <c:pt idx="185">
                  <c:v>4</c:v>
                </c:pt>
                <c:pt idx="186">
                  <c:v>2</c:v>
                </c:pt>
                <c:pt idx="187">
                  <c:v>4</c:v>
                </c:pt>
                <c:pt idx="188">
                  <c:v>5</c:v>
                </c:pt>
                <c:pt idx="189">
                  <c:v>4</c:v>
                </c:pt>
                <c:pt idx="190">
                  <c:v>4</c:v>
                </c:pt>
                <c:pt idx="191">
                  <c:v>3</c:v>
                </c:pt>
                <c:pt idx="192">
                  <c:v>4</c:v>
                </c:pt>
                <c:pt idx="193">
                  <c:v>5</c:v>
                </c:pt>
                <c:pt idx="194">
                  <c:v>3</c:v>
                </c:pt>
                <c:pt idx="195">
                  <c:v>3</c:v>
                </c:pt>
                <c:pt idx="196">
                  <c:v>1</c:v>
                </c:pt>
                <c:pt idx="197">
                  <c:v>2</c:v>
                </c:pt>
                <c:pt idx="198">
                  <c:v>4</c:v>
                </c:pt>
                <c:pt idx="199">
                  <c:v>5</c:v>
                </c:pt>
                <c:pt idx="200">
                  <c:v>3</c:v>
                </c:pt>
                <c:pt idx="201">
                  <c:v>2</c:v>
                </c:pt>
                <c:pt idx="202">
                  <c:v>3</c:v>
                </c:pt>
                <c:pt idx="203">
                  <c:v>2</c:v>
                </c:pt>
                <c:pt idx="204">
                  <c:v>7</c:v>
                </c:pt>
                <c:pt idx="205">
                  <c:v>2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2</c:v>
                </c:pt>
                <c:pt idx="214">
                  <c:v>3</c:v>
                </c:pt>
                <c:pt idx="215">
                  <c:v>3</c:v>
                </c:pt>
                <c:pt idx="216">
                  <c:v>1</c:v>
                </c:pt>
                <c:pt idx="217">
                  <c:v>5</c:v>
                </c:pt>
                <c:pt idx="218">
                  <c:v>3</c:v>
                </c:pt>
                <c:pt idx="219">
                  <c:v>4</c:v>
                </c:pt>
                <c:pt idx="220">
                  <c:v>4</c:v>
                </c:pt>
                <c:pt idx="221">
                  <c:v>6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3</c:v>
                </c:pt>
                <c:pt idx="226">
                  <c:v>5</c:v>
                </c:pt>
                <c:pt idx="227">
                  <c:v>3</c:v>
                </c:pt>
                <c:pt idx="228">
                  <c:v>4</c:v>
                </c:pt>
                <c:pt idx="229">
                  <c:v>4</c:v>
                </c:pt>
                <c:pt idx="230">
                  <c:v>3</c:v>
                </c:pt>
                <c:pt idx="231">
                  <c:v>6</c:v>
                </c:pt>
                <c:pt idx="232">
                  <c:v>2</c:v>
                </c:pt>
                <c:pt idx="233">
                  <c:v>4</c:v>
                </c:pt>
                <c:pt idx="234">
                  <c:v>3</c:v>
                </c:pt>
                <c:pt idx="235">
                  <c:v>2</c:v>
                </c:pt>
                <c:pt idx="236">
                  <c:v>3</c:v>
                </c:pt>
                <c:pt idx="237">
                  <c:v>4</c:v>
                </c:pt>
                <c:pt idx="238">
                  <c:v>3</c:v>
                </c:pt>
                <c:pt idx="239">
                  <c:v>1</c:v>
                </c:pt>
                <c:pt idx="240">
                  <c:v>3</c:v>
                </c:pt>
                <c:pt idx="241">
                  <c:v>2</c:v>
                </c:pt>
                <c:pt idx="242">
                  <c:v>4</c:v>
                </c:pt>
                <c:pt idx="243">
                  <c:v>4</c:v>
                </c:pt>
                <c:pt idx="244">
                  <c:v>2</c:v>
                </c:pt>
                <c:pt idx="245">
                  <c:v>3</c:v>
                </c:pt>
                <c:pt idx="246">
                  <c:v>4</c:v>
                </c:pt>
                <c:pt idx="247">
                  <c:v>2</c:v>
                </c:pt>
                <c:pt idx="248">
                  <c:v>3</c:v>
                </c:pt>
                <c:pt idx="249">
                  <c:v>3</c:v>
                </c:pt>
                <c:pt idx="250">
                  <c:v>4</c:v>
                </c:pt>
                <c:pt idx="251">
                  <c:v>5</c:v>
                </c:pt>
                <c:pt idx="252">
                  <c:v>3</c:v>
                </c:pt>
                <c:pt idx="253">
                  <c:v>5</c:v>
                </c:pt>
                <c:pt idx="254">
                  <c:v>4</c:v>
                </c:pt>
                <c:pt idx="255">
                  <c:v>2</c:v>
                </c:pt>
                <c:pt idx="256">
                  <c:v>4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2</c:v>
                </c:pt>
                <c:pt idx="261">
                  <c:v>3</c:v>
                </c:pt>
                <c:pt idx="262">
                  <c:v>4</c:v>
                </c:pt>
                <c:pt idx="263">
                  <c:v>5</c:v>
                </c:pt>
                <c:pt idx="264">
                  <c:v>3</c:v>
                </c:pt>
                <c:pt idx="265">
                  <c:v>3</c:v>
                </c:pt>
                <c:pt idx="266">
                  <c:v>4</c:v>
                </c:pt>
                <c:pt idx="267">
                  <c:v>5</c:v>
                </c:pt>
                <c:pt idx="268">
                  <c:v>4</c:v>
                </c:pt>
                <c:pt idx="269">
                  <c:v>4</c:v>
                </c:pt>
                <c:pt idx="270">
                  <c:v>3</c:v>
                </c:pt>
                <c:pt idx="271">
                  <c:v>3</c:v>
                </c:pt>
                <c:pt idx="272">
                  <c:v>5</c:v>
                </c:pt>
                <c:pt idx="273">
                  <c:v>2</c:v>
                </c:pt>
                <c:pt idx="274">
                  <c:v>4</c:v>
                </c:pt>
                <c:pt idx="275">
                  <c:v>3</c:v>
                </c:pt>
                <c:pt idx="276">
                  <c:v>4</c:v>
                </c:pt>
                <c:pt idx="277">
                  <c:v>2</c:v>
                </c:pt>
                <c:pt idx="27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83-470F-93F8-02CCE054A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800344"/>
        <c:axId val="519800736"/>
      </c:lineChart>
      <c:catAx>
        <c:axId val="519800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00736"/>
        <c:crosses val="autoZero"/>
        <c:auto val="1"/>
        <c:lblAlgn val="ctr"/>
        <c:lblOffset val="100"/>
        <c:noMultiLvlLbl val="0"/>
      </c:catAx>
      <c:valAx>
        <c:axId val="51980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0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219075</xdr:colOff>
      <xdr:row>15</xdr:row>
      <xdr:rowOff>66675</xdr:rowOff>
    </xdr:to>
    <xdr:pic>
      <xdr:nvPicPr>
        <xdr:cNvPr id="3073" name="Picture 1" descr="http://th08.deviantart.net/fs71/PRE/i/2013/004/5/4/dream_catcher_color_by_packness-d5qh4wm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267075" cy="2924175"/>
        </a:xfrm>
        <a:prstGeom prst="rect">
          <a:avLst/>
        </a:prstGeom>
        <a:noFill/>
      </xdr:spPr>
    </xdr:pic>
    <xdr:clientData/>
  </xdr:twoCellAnchor>
  <xdr:oneCellAnchor>
    <xdr:from>
      <xdr:col>3</xdr:col>
      <xdr:colOff>245441</xdr:colOff>
      <xdr:row>13</xdr:row>
      <xdr:rowOff>143414</xdr:rowOff>
    </xdr:from>
    <xdr:ext cx="5033622" cy="937629"/>
    <xdr:sp macro="" textlink="">
      <xdr:nvSpPr>
        <xdr:cNvPr id="2" name="Rectangle 1"/>
        <xdr:cNvSpPr/>
      </xdr:nvSpPr>
      <xdr:spPr>
        <a:xfrm>
          <a:off x="2074241" y="2619914"/>
          <a:ext cx="50336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en-US" sz="5400" b="1" cap="all" spc="0">
              <a:ln/>
              <a:solidFill>
                <a:schemeClr val="accent1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DREAMCATCHER</a:t>
          </a:r>
        </a:p>
      </xdr:txBody>
    </xdr:sp>
    <xdr:clientData/>
  </xdr:oneCellAnchor>
  <xdr:oneCellAnchor>
    <xdr:from>
      <xdr:col>5</xdr:col>
      <xdr:colOff>516232</xdr:colOff>
      <xdr:row>2</xdr:row>
      <xdr:rowOff>48164</xdr:rowOff>
    </xdr:from>
    <xdr:ext cx="3768146" cy="1782924"/>
    <xdr:sp macro="" textlink="">
      <xdr:nvSpPr>
        <xdr:cNvPr id="4" name="Rectangle 3"/>
        <xdr:cNvSpPr/>
      </xdr:nvSpPr>
      <xdr:spPr>
        <a:xfrm>
          <a:off x="3564232" y="429164"/>
          <a:ext cx="3768146" cy="1782924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STATISTIC </a:t>
          </a:r>
        </a:p>
        <a:p>
          <a:pPr algn="ctr"/>
          <a:r>
            <a:rPr lang="en-US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GENERATOR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47625</xdr:rowOff>
    </xdr:from>
    <xdr:to>
      <xdr:col>31</xdr:col>
      <xdr:colOff>15876</xdr:colOff>
      <xdr:row>15</xdr:row>
      <xdr:rowOff>15875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15</xdr:row>
      <xdr:rowOff>79376</xdr:rowOff>
    </xdr:from>
    <xdr:to>
      <xdr:col>31</xdr:col>
      <xdr:colOff>0</xdr:colOff>
      <xdr:row>26</xdr:row>
      <xdr:rowOff>31751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190500</xdr:colOff>
      <xdr:row>26</xdr:row>
      <xdr:rowOff>127000</xdr:rowOff>
    </xdr:from>
    <xdr:to>
      <xdr:col>31</xdr:col>
      <xdr:colOff>111125</xdr:colOff>
      <xdr:row>38</xdr:row>
      <xdr:rowOff>15875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0.00623</cdr:x>
      <cdr:y>0.01611</cdr:y>
    </cdr:from>
    <cdr:to>
      <cdr:x>0.81653</cdr:x>
      <cdr:y>0.01793</cdr:y>
    </cdr:to>
    <cdr:cxnSp macro="">
      <cdr:nvCxnSpPr>
        <cdr:cNvPr id="2" name="Straight Connector 1"/>
        <cdr:cNvCxnSpPr/>
      </cdr:nvCxnSpPr>
      <cdr:spPr>
        <a:xfrm xmlns:a="http://schemas.openxmlformats.org/drawingml/2006/main">
          <a:off x="50800" y="50800"/>
          <a:ext cx="6604383" cy="5738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FFFF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314661</xdr:colOff>
      <xdr:row>303</xdr:row>
      <xdr:rowOff>136316</xdr:rowOff>
    </xdr:from>
    <xdr:to>
      <xdr:col>138</xdr:col>
      <xdr:colOff>1989</xdr:colOff>
      <xdr:row>328</xdr:row>
      <xdr:rowOff>160737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1</xdr:row>
          <xdr:rowOff>19050</xdr:rowOff>
        </xdr:from>
        <xdr:to>
          <xdr:col>17</xdr:col>
          <xdr:colOff>838200</xdr:colOff>
          <xdr:row>2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0</xdr:rowOff>
        </xdr:from>
        <xdr:to>
          <xdr:col>10</xdr:col>
          <xdr:colOff>28575</xdr:colOff>
          <xdr:row>2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Include New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118</xdr:col>
      <xdr:colOff>84175</xdr:colOff>
      <xdr:row>337</xdr:row>
      <xdr:rowOff>79301</xdr:rowOff>
    </xdr:from>
    <xdr:to>
      <xdr:col>137</xdr:col>
      <xdr:colOff>310116</xdr:colOff>
      <xdr:row>357</xdr:row>
      <xdr:rowOff>22151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118</xdr:col>
      <xdr:colOff>128476</xdr:colOff>
      <xdr:row>358</xdr:row>
      <xdr:rowOff>23922</xdr:rowOff>
    </xdr:from>
    <xdr:to>
      <xdr:col>137</xdr:col>
      <xdr:colOff>343342</xdr:colOff>
      <xdr:row>378</xdr:row>
      <xdr:rowOff>99679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47625</xdr:rowOff>
        </xdr:from>
        <xdr:to>
          <xdr:col>15</xdr:col>
          <xdr:colOff>9525</xdr:colOff>
          <xdr:row>4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18</xdr:col>
          <xdr:colOff>228600</xdr:colOff>
          <xdr:row>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0</xdr:row>
          <xdr:rowOff>19050</xdr:rowOff>
        </xdr:from>
        <xdr:to>
          <xdr:col>14</xdr:col>
          <xdr:colOff>600075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104775</xdr:colOff>
      <xdr:row>35</xdr:row>
      <xdr:rowOff>68262</xdr:rowOff>
    </xdr:from>
    <xdr:to>
      <xdr:col>20</xdr:col>
      <xdr:colOff>95250</xdr:colOff>
      <xdr:row>49</xdr:row>
      <xdr:rowOff>144462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33336</xdr:colOff>
      <xdr:row>20</xdr:row>
      <xdr:rowOff>90487</xdr:rowOff>
    </xdr:from>
    <xdr:to>
      <xdr:col>20</xdr:col>
      <xdr:colOff>57149</xdr:colOff>
      <xdr:row>34</xdr:row>
      <xdr:rowOff>166687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47625</xdr:colOff>
          <xdr:row>0</xdr:row>
          <xdr:rowOff>47625</xdr:rowOff>
        </xdr:from>
        <xdr:to>
          <xdr:col>55</xdr:col>
          <xdr:colOff>228600</xdr:colOff>
          <xdr:row>10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3</xdr:col>
          <xdr:colOff>228600</xdr:colOff>
          <xdr:row>1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4</xdr:col>
      <xdr:colOff>0</xdr:colOff>
      <xdr:row>1</xdr:row>
      <xdr:rowOff>142875</xdr:rowOff>
    </xdr:to>
    <xdr:sp macro="[0]!_xludf.Execute" textlink="">
      <xdr:nvSpPr>
        <xdr:cNvPr id="2" name="Rounded Rectangle 1"/>
        <xdr:cNvSpPr/>
      </xdr:nvSpPr>
      <xdr:spPr>
        <a:xfrm>
          <a:off x="28575" y="0"/>
          <a:ext cx="120967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EXECUTE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9524</xdr:rowOff>
    </xdr:from>
    <xdr:to>
      <xdr:col>2</xdr:col>
      <xdr:colOff>200025</xdr:colOff>
      <xdr:row>1</xdr:row>
      <xdr:rowOff>152399</xdr:rowOff>
    </xdr:to>
    <xdr:sp macro="[0]!Loop_Check" textlink="">
      <xdr:nvSpPr>
        <xdr:cNvPr id="2" name="Rounded Rectangle 1"/>
        <xdr:cNvSpPr/>
      </xdr:nvSpPr>
      <xdr:spPr>
        <a:xfrm>
          <a:off x="19049" y="9524"/>
          <a:ext cx="600076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LOOP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0</xdr:rowOff>
    </xdr:from>
    <xdr:to>
      <xdr:col>5</xdr:col>
      <xdr:colOff>266700</xdr:colOff>
      <xdr:row>0</xdr:row>
      <xdr:rowOff>381000</xdr:rowOff>
    </xdr:to>
    <xdr:sp macro="[0]!History" textlink="">
      <xdr:nvSpPr>
        <xdr:cNvPr id="3" name="Rounded Rectangle 2"/>
        <xdr:cNvSpPr/>
      </xdr:nvSpPr>
      <xdr:spPr>
        <a:xfrm>
          <a:off x="685800" y="0"/>
          <a:ext cx="1295400" cy="3810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History</a:t>
          </a:r>
        </a:p>
      </xdr:txBody>
    </xdr:sp>
    <xdr:clientData/>
  </xdr:twoCellAnchor>
  <xdr:twoCellAnchor>
    <xdr:from>
      <xdr:col>2</xdr:col>
      <xdr:colOff>23812</xdr:colOff>
      <xdr:row>18</xdr:row>
      <xdr:rowOff>35718</xdr:rowOff>
    </xdr:from>
    <xdr:to>
      <xdr:col>6</xdr:col>
      <xdr:colOff>214312</xdr:colOff>
      <xdr:row>20</xdr:row>
      <xdr:rowOff>35718</xdr:rowOff>
    </xdr:to>
    <xdr:sp macro="[0]!See" textlink="">
      <xdr:nvSpPr>
        <xdr:cNvPr id="2" name="Rounded Rectangle 1"/>
        <xdr:cNvSpPr/>
      </xdr:nvSpPr>
      <xdr:spPr>
        <a:xfrm>
          <a:off x="1119187" y="3690937"/>
          <a:ext cx="1285875" cy="3810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SEE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581025</xdr:colOff>
          <xdr:row>0</xdr:row>
          <xdr:rowOff>171450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t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Digest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5</xdr:col>
          <xdr:colOff>171450</xdr:colOff>
          <xdr:row>1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Out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38100</xdr:rowOff>
    </xdr:from>
    <xdr:to>
      <xdr:col>0</xdr:col>
      <xdr:colOff>847725</xdr:colOff>
      <xdr:row>1</xdr:row>
      <xdr:rowOff>152399</xdr:rowOff>
    </xdr:to>
    <xdr:sp macro="[0]!Crunch6" textlink="">
      <xdr:nvSpPr>
        <xdr:cNvPr id="2" name="Rounded Rectangle 1"/>
        <xdr:cNvSpPr/>
      </xdr:nvSpPr>
      <xdr:spPr>
        <a:xfrm>
          <a:off x="47625" y="38100"/>
          <a:ext cx="800100" cy="304799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Crunch 6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2"/>
  <sheetViews>
    <sheetView workbookViewId="0">
      <selection activeCell="H13" sqref="H13"/>
    </sheetView>
  </sheetViews>
  <sheetFormatPr defaultColWidth="0" defaultRowHeight="15" zeroHeight="1" x14ac:dyDescent="0.25"/>
  <cols>
    <col min="1" max="15" width="9.140625" style="2" customWidth="1"/>
    <col min="16" max="16384" width="9.140625" style="2" hidden="1"/>
  </cols>
  <sheetData>
    <row r="1" spans="9:9" x14ac:dyDescent="0.25"/>
    <row r="2" spans="9:9" x14ac:dyDescent="0.25"/>
    <row r="3" spans="9:9" x14ac:dyDescent="0.25"/>
    <row r="4" spans="9:9" x14ac:dyDescent="0.25"/>
    <row r="5" spans="9:9" x14ac:dyDescent="0.25"/>
    <row r="6" spans="9:9" x14ac:dyDescent="0.25"/>
    <row r="7" spans="9:9" x14ac:dyDescent="0.25"/>
    <row r="8" spans="9:9" x14ac:dyDescent="0.25"/>
    <row r="9" spans="9:9" x14ac:dyDescent="0.25"/>
    <row r="10" spans="9:9" x14ac:dyDescent="0.25"/>
    <row r="11" spans="9:9" x14ac:dyDescent="0.25"/>
    <row r="12" spans="9:9" x14ac:dyDescent="0.25"/>
    <row r="13" spans="9:9" x14ac:dyDescent="0.25"/>
    <row r="14" spans="9:9" x14ac:dyDescent="0.25"/>
    <row r="15" spans="9:9" x14ac:dyDescent="0.25">
      <c r="I15"/>
    </row>
    <row r="16" spans="9:9" x14ac:dyDescent="0.25"/>
    <row r="17" spans="10:10" x14ac:dyDescent="0.25"/>
    <row r="18" spans="10:10" x14ac:dyDescent="0.25"/>
    <row r="19" spans="10:10" x14ac:dyDescent="0.25"/>
    <row r="20" spans="10:10" x14ac:dyDescent="0.25"/>
    <row r="21" spans="10:10" x14ac:dyDescent="0.25"/>
    <row r="22" spans="10:10" x14ac:dyDescent="0.25">
      <c r="J22" s="1" t="s">
        <v>410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G1:CQ88"/>
  <sheetViews>
    <sheetView topLeftCell="F25" zoomScale="166" zoomScaleNormal="166" workbookViewId="0">
      <selection activeCell="AF30" sqref="AF30:AF31"/>
    </sheetView>
  </sheetViews>
  <sheetFormatPr defaultColWidth="4" defaultRowHeight="16.5" customHeight="1" x14ac:dyDescent="0.25"/>
  <cols>
    <col min="35" max="35" width="4.7109375" customWidth="1"/>
    <col min="36" max="36" width="4" bestFit="1" customWidth="1"/>
  </cols>
  <sheetData>
    <row r="1" spans="34:61" ht="16.5" customHeight="1" x14ac:dyDescent="0.25">
      <c r="AP1" s="303" t="str">
        <f>Find!J4</f>
        <v>Next Combo</v>
      </c>
      <c r="AQ1" s="303"/>
      <c r="AR1" s="303"/>
      <c r="AT1" s="298">
        <v>42964</v>
      </c>
      <c r="AU1" s="298"/>
      <c r="AV1" s="298"/>
      <c r="AW1" s="298"/>
      <c r="AX1" s="298"/>
      <c r="AY1" s="298"/>
      <c r="AZ1" s="298"/>
      <c r="BA1" s="298"/>
      <c r="BB1" s="298"/>
      <c r="BC1" s="298"/>
    </row>
    <row r="2" spans="34:61" ht="16.5" customHeight="1" x14ac:dyDescent="0.5">
      <c r="AH2" s="306" t="str">
        <f>Scan!N3</f>
        <v>Big</v>
      </c>
      <c r="AI2" s="307"/>
      <c r="AJ2" s="308"/>
      <c r="AK2" s="204"/>
      <c r="AL2" s="306" t="str">
        <f>Scan!O3</f>
        <v>Small</v>
      </c>
      <c r="AM2" s="307"/>
      <c r="AN2" s="308"/>
      <c r="AP2" s="303"/>
      <c r="AQ2" s="303"/>
      <c r="AR2" s="303"/>
      <c r="AT2" s="298"/>
      <c r="AU2" s="298"/>
      <c r="AV2" s="298"/>
      <c r="AW2" s="298"/>
      <c r="AX2" s="298"/>
      <c r="AY2" s="298"/>
      <c r="AZ2" s="298"/>
      <c r="BA2" s="298"/>
      <c r="BB2" s="298"/>
      <c r="BC2" s="298"/>
    </row>
    <row r="3" spans="34:61" ht="16.5" customHeight="1" x14ac:dyDescent="0.5">
      <c r="AH3" s="309"/>
      <c r="AI3" s="310"/>
      <c r="AJ3" s="311"/>
      <c r="AK3" s="204"/>
      <c r="AL3" s="309"/>
      <c r="AM3" s="310"/>
      <c r="AN3" s="311"/>
      <c r="AP3" s="299" t="str">
        <f>Find!J5</f>
        <v>1-0-1-2-3</v>
      </c>
      <c r="AQ3" s="299"/>
      <c r="AR3" s="299"/>
    </row>
    <row r="4" spans="34:61" ht="16.5" customHeight="1" x14ac:dyDescent="0.5">
      <c r="AH4" s="312"/>
      <c r="AI4" s="313"/>
      <c r="AJ4" s="314"/>
      <c r="AK4" s="204"/>
      <c r="AL4" s="312"/>
      <c r="AM4" s="313"/>
      <c r="AN4" s="314"/>
      <c r="AP4" s="299">
        <f>Find!J6</f>
        <v>0</v>
      </c>
      <c r="AQ4" s="299"/>
      <c r="AR4" s="299"/>
    </row>
    <row r="5" spans="34:61" ht="16.5" customHeight="1" x14ac:dyDescent="0.5">
      <c r="AH5" s="306">
        <f>Scan!N4</f>
        <v>3</v>
      </c>
      <c r="AI5" s="307"/>
      <c r="AJ5" s="308"/>
      <c r="AK5" s="204"/>
      <c r="AL5" s="306">
        <f>Scan!O4</f>
        <v>4</v>
      </c>
      <c r="AM5" s="307"/>
      <c r="AN5" s="308"/>
      <c r="AP5" s="299" t="str">
        <f>Find!J7</f>
        <v>3–1–1–1–1</v>
      </c>
      <c r="AQ5" s="299"/>
      <c r="AR5" s="299"/>
    </row>
    <row r="6" spans="34:61" ht="16.5" customHeight="1" x14ac:dyDescent="0.5">
      <c r="AH6" s="309"/>
      <c r="AI6" s="310"/>
      <c r="AJ6" s="311"/>
      <c r="AK6" s="204"/>
      <c r="AL6" s="309"/>
      <c r="AM6" s="310"/>
      <c r="AN6" s="311"/>
      <c r="AP6" s="299" t="str">
        <f>Find!J8</f>
        <v>4–2–1–0–0</v>
      </c>
      <c r="AQ6" s="299"/>
      <c r="AR6" s="299"/>
    </row>
    <row r="7" spans="34:61" ht="16.5" customHeight="1" x14ac:dyDescent="0.5">
      <c r="AH7" s="312"/>
      <c r="AI7" s="313"/>
      <c r="AJ7" s="314"/>
      <c r="AK7" s="204"/>
      <c r="AL7" s="312"/>
      <c r="AM7" s="313"/>
      <c r="AN7" s="314"/>
      <c r="AP7" s="299" t="str">
        <f>Find!J9</f>
        <v>2–2–2–1–0</v>
      </c>
      <c r="AQ7" s="299"/>
      <c r="AR7" s="299"/>
    </row>
    <row r="8" spans="34:61" ht="16.5" customHeight="1" x14ac:dyDescent="0.5">
      <c r="AH8" s="204"/>
      <c r="AI8" s="204"/>
      <c r="AJ8" s="204"/>
      <c r="AK8" s="204"/>
      <c r="AL8" s="204"/>
      <c r="AM8" s="204"/>
      <c r="AN8" s="204"/>
      <c r="AP8" s="299" t="str">
        <f>Find!J10</f>
        <v>2–2–2–1–0</v>
      </c>
      <c r="AQ8" s="299"/>
      <c r="AR8" s="299"/>
    </row>
    <row r="9" spans="34:61" ht="16.5" customHeight="1" x14ac:dyDescent="0.5">
      <c r="AH9" s="306" t="str">
        <f>Scan!N12</f>
        <v>Odd</v>
      </c>
      <c r="AI9" s="307"/>
      <c r="AJ9" s="308"/>
      <c r="AK9" s="204"/>
      <c r="AL9" s="306" t="str">
        <f>Scan!O12</f>
        <v>Even</v>
      </c>
      <c r="AM9" s="307"/>
      <c r="AN9" s="308"/>
      <c r="AP9" s="299" t="str">
        <f>Find!J11</f>
        <v>3–2–1–1–0</v>
      </c>
      <c r="AQ9" s="299"/>
      <c r="AR9" s="299"/>
    </row>
    <row r="10" spans="34:61" ht="16.5" customHeight="1" x14ac:dyDescent="0.5">
      <c r="AH10" s="309"/>
      <c r="AI10" s="310"/>
      <c r="AJ10" s="311"/>
      <c r="AK10" s="204"/>
      <c r="AL10" s="309"/>
      <c r="AM10" s="310"/>
      <c r="AN10" s="311"/>
      <c r="AP10" s="299" t="str">
        <f>Find!J12</f>
        <v>4–2–1–0–0</v>
      </c>
      <c r="AQ10" s="299"/>
      <c r="AR10" s="299"/>
    </row>
    <row r="11" spans="34:61" ht="16.5" customHeight="1" x14ac:dyDescent="0.5">
      <c r="AH11" s="312"/>
      <c r="AI11" s="313"/>
      <c r="AJ11" s="314"/>
      <c r="AK11" s="204"/>
      <c r="AL11" s="312"/>
      <c r="AM11" s="313"/>
      <c r="AN11" s="314"/>
      <c r="AP11" s="299" t="str">
        <f>Find!J13</f>
        <v>3–2–1–1–0</v>
      </c>
      <c r="AQ11" s="299"/>
      <c r="AR11" s="299"/>
    </row>
    <row r="12" spans="34:61" ht="16.5" customHeight="1" x14ac:dyDescent="0.5">
      <c r="AH12" s="306">
        <f>Scan!N13</f>
        <v>0</v>
      </c>
      <c r="AI12" s="307"/>
      <c r="AJ12" s="308"/>
      <c r="AK12" s="204"/>
      <c r="AL12" s="306">
        <f>Scan!O13</f>
        <v>0</v>
      </c>
      <c r="AM12" s="307"/>
      <c r="AN12" s="308"/>
      <c r="AP12" s="299" t="str">
        <f>Find!J14</f>
        <v>3–2–1–1–0</v>
      </c>
      <c r="AQ12" s="299"/>
      <c r="AR12" s="299"/>
      <c r="AT12" s="304" t="s">
        <v>566</v>
      </c>
      <c r="AU12" s="304"/>
      <c r="AV12" s="304"/>
      <c r="AW12" s="304"/>
      <c r="AX12" s="304"/>
      <c r="AY12" s="304"/>
      <c r="AZ12" s="304"/>
      <c r="BC12" s="304" t="s">
        <v>567</v>
      </c>
      <c r="BD12" s="304"/>
      <c r="BE12" s="304"/>
      <c r="BF12" s="304"/>
      <c r="BG12" s="304"/>
      <c r="BH12" s="304"/>
      <c r="BI12" s="304"/>
    </row>
    <row r="13" spans="34:61" ht="16.5" customHeight="1" x14ac:dyDescent="0.5">
      <c r="AH13" s="309"/>
      <c r="AI13" s="310"/>
      <c r="AJ13" s="311"/>
      <c r="AK13" s="204"/>
      <c r="AL13" s="309"/>
      <c r="AM13" s="310"/>
      <c r="AN13" s="311"/>
      <c r="AP13" s="299" t="str">
        <f>Find!J15</f>
        <v>3–2–1–1–0</v>
      </c>
      <c r="AQ13" s="299"/>
      <c r="AR13" s="299"/>
      <c r="AT13" s="305"/>
      <c r="AU13" s="305"/>
      <c r="AV13" s="305"/>
      <c r="AW13" s="305"/>
      <c r="AX13" s="305"/>
      <c r="AY13" s="305"/>
      <c r="AZ13" s="305"/>
      <c r="BC13" s="305"/>
      <c r="BD13" s="305"/>
      <c r="BE13" s="305"/>
      <c r="BF13" s="305"/>
      <c r="BG13" s="305"/>
      <c r="BH13" s="305"/>
      <c r="BI13" s="305"/>
    </row>
    <row r="14" spans="34:61" ht="16.5" customHeight="1" x14ac:dyDescent="0.5">
      <c r="AH14" s="312"/>
      <c r="AI14" s="313"/>
      <c r="AJ14" s="314"/>
      <c r="AK14" s="204"/>
      <c r="AL14" s="312"/>
      <c r="AM14" s="313"/>
      <c r="AN14" s="314"/>
      <c r="AP14" s="299" t="str">
        <f>Find!J16</f>
        <v>3–2–1–1–0</v>
      </c>
      <c r="AQ14" s="299"/>
      <c r="AR14" s="299"/>
      <c r="AT14" s="203" t="str">
        <f t="shared" ref="AT14:AZ14" si="0">IF(AT24&gt;AT23,AT22,"")</f>
        <v/>
      </c>
      <c r="AU14" s="203" t="str">
        <f t="shared" si="0"/>
        <v/>
      </c>
      <c r="AV14" s="203" t="str">
        <f t="shared" si="0"/>
        <v/>
      </c>
      <c r="AW14" s="203" t="str">
        <f t="shared" si="0"/>
        <v/>
      </c>
      <c r="AX14" s="203">
        <f t="shared" si="0"/>
        <v>5</v>
      </c>
      <c r="AY14" s="203" t="str">
        <f t="shared" si="0"/>
        <v/>
      </c>
      <c r="AZ14" s="203">
        <f t="shared" si="0"/>
        <v>7</v>
      </c>
      <c r="BC14" s="75" t="str">
        <f>IF(AT23-AT24&gt;0,AT22,"")</f>
        <v/>
      </c>
      <c r="BD14" s="75" t="str">
        <f t="shared" ref="BD14:BI14" si="1">IF(AU23-AU24&gt;0,AU22,"")</f>
        <v/>
      </c>
      <c r="BE14" s="75" t="str">
        <f t="shared" si="1"/>
        <v/>
      </c>
      <c r="BF14" s="75" t="str">
        <f t="shared" si="1"/>
        <v/>
      </c>
      <c r="BG14" s="75" t="str">
        <f t="shared" si="1"/>
        <v/>
      </c>
      <c r="BH14" s="75" t="str">
        <f t="shared" si="1"/>
        <v/>
      </c>
      <c r="BI14" s="75" t="str">
        <f t="shared" si="1"/>
        <v/>
      </c>
    </row>
    <row r="15" spans="34:61" ht="16.5" customHeight="1" x14ac:dyDescent="0.25">
      <c r="AP15" s="299" t="str">
        <f>Find!J17</f>
        <v>4–1–1–1–0</v>
      </c>
      <c r="AQ15" s="299"/>
      <c r="AR15" s="299"/>
      <c r="AT15" s="203">
        <f t="shared" ref="AT15:AZ15" si="2">IF(BA24&gt;BA23,BA22,"")</f>
        <v>8</v>
      </c>
      <c r="AU15" s="203" t="str">
        <f t="shared" si="2"/>
        <v/>
      </c>
      <c r="AV15" s="203" t="str">
        <f t="shared" si="2"/>
        <v/>
      </c>
      <c r="AW15" s="203">
        <f t="shared" si="2"/>
        <v>11</v>
      </c>
      <c r="AX15" s="203" t="str">
        <f t="shared" si="2"/>
        <v/>
      </c>
      <c r="AY15" s="203" t="str">
        <f t="shared" si="2"/>
        <v/>
      </c>
      <c r="AZ15" s="203" t="str">
        <f t="shared" si="2"/>
        <v/>
      </c>
      <c r="BC15" s="75" t="str">
        <f t="shared" ref="BC15:BI15" si="3">IF(BA23-BA24&gt;0,BA22,"")</f>
        <v/>
      </c>
      <c r="BD15" s="75" t="str">
        <f t="shared" si="3"/>
        <v/>
      </c>
      <c r="BE15" s="75">
        <f t="shared" si="3"/>
        <v>10</v>
      </c>
      <c r="BF15" s="75" t="str">
        <f t="shared" si="3"/>
        <v/>
      </c>
      <c r="BG15" s="75" t="str">
        <f t="shared" si="3"/>
        <v/>
      </c>
      <c r="BH15" s="75" t="str">
        <f t="shared" si="3"/>
        <v/>
      </c>
      <c r="BI15" s="75">
        <f t="shared" si="3"/>
        <v>14</v>
      </c>
    </row>
    <row r="16" spans="34:61" ht="16.5" customHeight="1" x14ac:dyDescent="0.25">
      <c r="AH16" s="203" t="str">
        <f>Digest!A6</f>
        <v/>
      </c>
      <c r="AI16" s="203" t="str">
        <f>Digest!B6</f>
        <v/>
      </c>
      <c r="AJ16" s="203">
        <f>Digest!C6</f>
        <v>3</v>
      </c>
      <c r="AK16" s="203" t="str">
        <f>Digest!D6</f>
        <v/>
      </c>
      <c r="AL16" s="203">
        <f>Digest!E6</f>
        <v>5</v>
      </c>
      <c r="AM16" s="203">
        <f>Digest!F6</f>
        <v>6</v>
      </c>
      <c r="AN16" s="203" t="str">
        <f>Digest!G6</f>
        <v/>
      </c>
      <c r="AP16" s="299" t="str">
        <f>Find!J18</f>
        <v>3–2–1–1–0</v>
      </c>
      <c r="AQ16" s="299"/>
      <c r="AR16" s="299"/>
      <c r="AT16" s="203" t="str">
        <f t="shared" ref="AT16:AZ16" si="4">IF(BH24&gt;BH23,BH22,"")</f>
        <v/>
      </c>
      <c r="AU16" s="203" t="str">
        <f t="shared" si="4"/>
        <v/>
      </c>
      <c r="AV16" s="203" t="str">
        <f t="shared" si="4"/>
        <v/>
      </c>
      <c r="AW16" s="203" t="str">
        <f t="shared" si="4"/>
        <v/>
      </c>
      <c r="AX16" s="203" t="str">
        <f t="shared" si="4"/>
        <v/>
      </c>
      <c r="AY16" s="203">
        <f t="shared" si="4"/>
        <v>20</v>
      </c>
      <c r="AZ16" s="203" t="str">
        <f t="shared" si="4"/>
        <v/>
      </c>
      <c r="BC16" s="75" t="str">
        <f t="shared" ref="BC16:BI16" si="5">IF(BH23-BH24&gt;0,BH22,"")</f>
        <v/>
      </c>
      <c r="BD16" s="75" t="str">
        <f t="shared" si="5"/>
        <v/>
      </c>
      <c r="BE16" s="75" t="str">
        <f t="shared" si="5"/>
        <v/>
      </c>
      <c r="BF16" s="75" t="str">
        <f t="shared" si="5"/>
        <v/>
      </c>
      <c r="BG16" s="75" t="str">
        <f t="shared" si="5"/>
        <v/>
      </c>
      <c r="BH16" s="75" t="str">
        <f t="shared" si="5"/>
        <v/>
      </c>
      <c r="BI16" s="75" t="str">
        <f t="shared" si="5"/>
        <v/>
      </c>
    </row>
    <row r="17" spans="33:95" ht="16.5" customHeight="1" x14ac:dyDescent="0.25">
      <c r="AH17" s="203">
        <f>Digest!A7</f>
        <v>8</v>
      </c>
      <c r="AI17" s="203" t="str">
        <f>Digest!B7</f>
        <v/>
      </c>
      <c r="AJ17" s="203">
        <f>Digest!C7</f>
        <v>10</v>
      </c>
      <c r="AK17" s="203" t="str">
        <f>Digest!D7</f>
        <v/>
      </c>
      <c r="AL17" s="203">
        <f>Digest!E7</f>
        <v>12</v>
      </c>
      <c r="AM17" s="203" t="str">
        <f>Digest!F7</f>
        <v/>
      </c>
      <c r="AN17" s="203" t="str">
        <f>Digest!G7</f>
        <v/>
      </c>
      <c r="AP17" s="299" t="str">
        <f>Find!J19</f>
        <v>3–1–1–1–1</v>
      </c>
      <c r="AQ17" s="299"/>
      <c r="AR17" s="299"/>
      <c r="AT17" s="203" t="str">
        <f t="shared" ref="AT17:AZ17" si="6">IF(BO24&gt;BO23,BO22,"")</f>
        <v/>
      </c>
      <c r="AU17" s="203" t="str">
        <f t="shared" si="6"/>
        <v/>
      </c>
      <c r="AV17" s="203" t="str">
        <f t="shared" si="6"/>
        <v/>
      </c>
      <c r="AW17" s="203" t="str">
        <f t="shared" si="6"/>
        <v/>
      </c>
      <c r="AX17" s="203" t="str">
        <f t="shared" si="6"/>
        <v/>
      </c>
      <c r="AY17" s="203" t="str">
        <f t="shared" si="6"/>
        <v/>
      </c>
      <c r="AZ17" s="203" t="str">
        <f t="shared" si="6"/>
        <v/>
      </c>
      <c r="BC17" s="75" t="str">
        <f t="shared" ref="BC17:BI17" si="7">IF(BO23-BO24&gt;0,BO22,"")</f>
        <v/>
      </c>
      <c r="BD17" s="75" t="str">
        <f t="shared" si="7"/>
        <v/>
      </c>
      <c r="BE17" s="75">
        <f t="shared" si="7"/>
        <v>24</v>
      </c>
      <c r="BF17" s="75" t="str">
        <f t="shared" si="7"/>
        <v/>
      </c>
      <c r="BG17" s="75" t="str">
        <f t="shared" si="7"/>
        <v/>
      </c>
      <c r="BH17" s="75" t="str">
        <f t="shared" si="7"/>
        <v/>
      </c>
      <c r="BI17" s="75">
        <f t="shared" si="7"/>
        <v>28</v>
      </c>
    </row>
    <row r="18" spans="33:95" ht="16.5" customHeight="1" x14ac:dyDescent="0.25">
      <c r="AH18" s="203" t="str">
        <f>Digest!A8</f>
        <v/>
      </c>
      <c r="AI18" s="203" t="str">
        <f>Digest!B8</f>
        <v/>
      </c>
      <c r="AJ18" s="203" t="str">
        <f>Digest!C8</f>
        <v/>
      </c>
      <c r="AK18" s="203" t="str">
        <f>Digest!D8</f>
        <v/>
      </c>
      <c r="AL18" s="203" t="str">
        <f>Digest!E8</f>
        <v/>
      </c>
      <c r="AM18" s="203" t="str">
        <f>Digest!F8</f>
        <v/>
      </c>
      <c r="AN18" s="203" t="str">
        <f>Digest!G8</f>
        <v/>
      </c>
      <c r="AP18" s="299" t="str">
        <f>Find!J20</f>
        <v>3–2–1–1–0</v>
      </c>
      <c r="AQ18" s="299"/>
      <c r="AR18" s="299"/>
      <c r="AT18" s="203" t="str">
        <f t="shared" ref="AT18:AZ18" si="8">IF(BV24&gt;BV23,BV22,"")</f>
        <v/>
      </c>
      <c r="AU18" s="203" t="str">
        <f t="shared" si="8"/>
        <v/>
      </c>
      <c r="AV18" s="203" t="str">
        <f t="shared" si="8"/>
        <v/>
      </c>
      <c r="AW18" s="203" t="str">
        <f t="shared" si="8"/>
        <v/>
      </c>
      <c r="AX18" s="203" t="str">
        <f t="shared" si="8"/>
        <v/>
      </c>
      <c r="AY18" s="203">
        <f t="shared" si="8"/>
        <v>34</v>
      </c>
      <c r="AZ18" s="203" t="str">
        <f t="shared" si="8"/>
        <v/>
      </c>
      <c r="BC18" s="75" t="str">
        <f t="shared" ref="BC18:BI18" si="9">IF(BV23-BV24&gt;0,BV22,"")</f>
        <v/>
      </c>
      <c r="BD18" s="75" t="str">
        <f t="shared" si="9"/>
        <v/>
      </c>
      <c r="BE18" s="75" t="str">
        <f t="shared" si="9"/>
        <v/>
      </c>
      <c r="BF18" s="75" t="str">
        <f t="shared" si="9"/>
        <v/>
      </c>
      <c r="BG18" s="75" t="str">
        <f t="shared" si="9"/>
        <v/>
      </c>
      <c r="BH18" s="75" t="str">
        <f t="shared" si="9"/>
        <v/>
      </c>
      <c r="BI18" s="75" t="str">
        <f t="shared" si="9"/>
        <v/>
      </c>
    </row>
    <row r="19" spans="33:95" ht="16.5" customHeight="1" x14ac:dyDescent="0.25">
      <c r="AH19" s="203" t="str">
        <f>Digest!A9</f>
        <v/>
      </c>
      <c r="AI19" s="203">
        <f>Digest!B9</f>
        <v>23</v>
      </c>
      <c r="AJ19" s="203">
        <f>Digest!C9</f>
        <v>24</v>
      </c>
      <c r="AK19" s="203" t="str">
        <f>Digest!D9</f>
        <v/>
      </c>
      <c r="AL19" s="203">
        <f>Digest!E9</f>
        <v>26</v>
      </c>
      <c r="AM19" s="203" t="str">
        <f>Digest!F9</f>
        <v/>
      </c>
      <c r="AN19" s="203" t="str">
        <f>Digest!G9</f>
        <v/>
      </c>
      <c r="AP19" s="299" t="str">
        <f>Find!J21</f>
        <v>2–2–1–1–1</v>
      </c>
      <c r="AQ19" s="299"/>
      <c r="AR19" s="299"/>
      <c r="AT19" s="203" t="str">
        <f t="shared" ref="AT19:AZ19" si="10">IF(CC24&gt;CC23,CC22,"")</f>
        <v/>
      </c>
      <c r="AU19" s="203" t="str">
        <f t="shared" si="10"/>
        <v/>
      </c>
      <c r="AV19" s="203" t="str">
        <f t="shared" si="10"/>
        <v/>
      </c>
      <c r="AW19" s="203" t="str">
        <f t="shared" si="10"/>
        <v/>
      </c>
      <c r="AX19" s="203" t="str">
        <f t="shared" si="10"/>
        <v/>
      </c>
      <c r="AY19" s="203" t="str">
        <f t="shared" si="10"/>
        <v/>
      </c>
      <c r="AZ19" s="203" t="str">
        <f t="shared" si="10"/>
        <v/>
      </c>
      <c r="BC19" s="75" t="str">
        <f t="shared" ref="BC19:BI19" si="11">IF(CC23-CC24&gt;0,CC22,"")</f>
        <v/>
      </c>
      <c r="BD19" s="75" t="str">
        <f t="shared" si="11"/>
        <v/>
      </c>
      <c r="BE19" s="75" t="str">
        <f t="shared" si="11"/>
        <v/>
      </c>
      <c r="BF19" s="75" t="str">
        <f t="shared" si="11"/>
        <v/>
      </c>
      <c r="BG19" s="75">
        <f t="shared" si="11"/>
        <v>40</v>
      </c>
      <c r="BH19" s="75" t="str">
        <f t="shared" si="11"/>
        <v/>
      </c>
      <c r="BI19" s="75" t="str">
        <f t="shared" si="11"/>
        <v/>
      </c>
    </row>
    <row r="20" spans="33:95" ht="16.5" customHeight="1" x14ac:dyDescent="0.25">
      <c r="AH20" s="203" t="str">
        <f>Digest!A10</f>
        <v/>
      </c>
      <c r="AI20" s="203" t="str">
        <f>Digest!B10</f>
        <v/>
      </c>
      <c r="AJ20" s="203" t="str">
        <f>Digest!C10</f>
        <v/>
      </c>
      <c r="AK20" s="203" t="str">
        <f>Digest!D10</f>
        <v/>
      </c>
      <c r="AL20" s="203">
        <f>Digest!E10</f>
        <v>33</v>
      </c>
      <c r="AM20" s="203" t="str">
        <f>Digest!F10</f>
        <v/>
      </c>
      <c r="AN20" s="203" t="str">
        <f>Digest!G10</f>
        <v/>
      </c>
      <c r="AP20" s="299" t="str">
        <f>Find!J22</f>
        <v>3–1–1–1–1</v>
      </c>
      <c r="AQ20" s="299"/>
      <c r="AR20" s="299"/>
      <c r="AT20" s="203" t="str">
        <f t="shared" ref="AT20:AZ20" si="12">IF(CJ24&gt;CJ23,CJ22,"")</f>
        <v/>
      </c>
      <c r="AU20" s="203" t="str">
        <f t="shared" si="12"/>
        <v/>
      </c>
      <c r="AV20" s="203">
        <f t="shared" si="12"/>
        <v>45</v>
      </c>
      <c r="AW20" s="203" t="str">
        <f t="shared" si="12"/>
        <v/>
      </c>
      <c r="AX20" s="203" t="str">
        <f t="shared" si="12"/>
        <v/>
      </c>
      <c r="AY20" s="203" t="str">
        <f t="shared" si="12"/>
        <v/>
      </c>
      <c r="AZ20" s="203" t="str">
        <f t="shared" si="12"/>
        <v/>
      </c>
      <c r="BC20" s="75" t="str">
        <f t="shared" ref="BC20:BI20" si="13">IF(CJ23-CJ24&gt;0,CJ22,"")</f>
        <v/>
      </c>
      <c r="BD20" s="75" t="str">
        <f t="shared" si="13"/>
        <v/>
      </c>
      <c r="BE20" s="75" t="str">
        <f t="shared" si="13"/>
        <v/>
      </c>
      <c r="BF20" s="75">
        <f t="shared" si="13"/>
        <v>46</v>
      </c>
      <c r="BG20" s="75" t="str">
        <f t="shared" si="13"/>
        <v/>
      </c>
      <c r="BH20" s="75" t="str">
        <f t="shared" si="13"/>
        <v/>
      </c>
      <c r="BI20" s="75" t="str">
        <f t="shared" si="13"/>
        <v/>
      </c>
    </row>
    <row r="21" spans="33:95" ht="16.5" customHeight="1" x14ac:dyDescent="0.25">
      <c r="AH21" s="203" t="str">
        <f>Digest!A11</f>
        <v/>
      </c>
      <c r="AI21" s="203">
        <f>Digest!B11</f>
        <v>37</v>
      </c>
      <c r="AJ21" s="203">
        <f>Digest!C11</f>
        <v>38</v>
      </c>
      <c r="AK21" s="203" t="str">
        <f>Digest!D11</f>
        <v/>
      </c>
      <c r="AL21" s="203" t="str">
        <f>Digest!E11</f>
        <v/>
      </c>
      <c r="AM21" s="203" t="str">
        <f>Digest!F11</f>
        <v/>
      </c>
      <c r="AN21" s="203" t="str">
        <f>Digest!G11</f>
        <v/>
      </c>
      <c r="AP21" s="299" t="str">
        <f>Find!J23</f>
        <v>3–2–1–1–0</v>
      </c>
      <c r="AQ21" s="299"/>
      <c r="AR21" s="299"/>
    </row>
    <row r="22" spans="33:95" ht="16.5" customHeight="1" x14ac:dyDescent="0.25">
      <c r="AH22" s="203" t="str">
        <f>Digest!A12</f>
        <v/>
      </c>
      <c r="AI22" s="203" t="str">
        <f>Digest!B12</f>
        <v/>
      </c>
      <c r="AJ22" s="203">
        <f>Digest!C12</f>
        <v>45</v>
      </c>
      <c r="AK22" s="203">
        <f>Digest!D12</f>
        <v>46</v>
      </c>
      <c r="AL22" s="203" t="str">
        <f>Digest!E12</f>
        <v/>
      </c>
      <c r="AM22" s="203" t="str">
        <f>Digest!F12</f>
        <v/>
      </c>
      <c r="AN22" s="203" t="str">
        <f>Digest!G12</f>
        <v/>
      </c>
      <c r="AP22" s="299" t="str">
        <f>Find!J24</f>
        <v>2–2–1–1–1</v>
      </c>
      <c r="AQ22" s="299"/>
      <c r="AR22" s="299"/>
      <c r="AT22" s="210">
        <v>1</v>
      </c>
      <c r="AU22" s="210">
        <v>2</v>
      </c>
      <c r="AV22" s="210">
        <v>3</v>
      </c>
      <c r="AW22" s="210">
        <v>4</v>
      </c>
      <c r="AX22" s="210">
        <v>5</v>
      </c>
      <c r="AY22" s="210">
        <v>6</v>
      </c>
      <c r="AZ22" s="210">
        <v>7</v>
      </c>
      <c r="BA22" s="210">
        <v>8</v>
      </c>
      <c r="BB22" s="210">
        <v>9</v>
      </c>
      <c r="BC22" s="210">
        <v>10</v>
      </c>
      <c r="BD22" s="210">
        <v>11</v>
      </c>
      <c r="BE22" s="210">
        <v>12</v>
      </c>
      <c r="BF22" s="210">
        <v>13</v>
      </c>
      <c r="BG22" s="210">
        <v>14</v>
      </c>
      <c r="BH22" s="210">
        <v>15</v>
      </c>
      <c r="BI22" s="210">
        <v>16</v>
      </c>
      <c r="BJ22" s="210">
        <v>17</v>
      </c>
      <c r="BK22" s="210">
        <v>18</v>
      </c>
      <c r="BL22" s="210">
        <v>19</v>
      </c>
      <c r="BM22" s="210">
        <v>20</v>
      </c>
      <c r="BN22" s="210">
        <v>21</v>
      </c>
      <c r="BO22" s="210">
        <v>22</v>
      </c>
      <c r="BP22" s="210">
        <v>23</v>
      </c>
      <c r="BQ22" s="210">
        <v>24</v>
      </c>
      <c r="BR22" s="210">
        <v>25</v>
      </c>
      <c r="BS22" s="210">
        <v>26</v>
      </c>
      <c r="BT22" s="210">
        <v>27</v>
      </c>
      <c r="BU22" s="210">
        <v>28</v>
      </c>
      <c r="BV22" s="210">
        <v>29</v>
      </c>
      <c r="BW22" s="210">
        <v>30</v>
      </c>
      <c r="BX22" s="210">
        <v>31</v>
      </c>
      <c r="BY22" s="210">
        <v>32</v>
      </c>
      <c r="BZ22" s="210">
        <v>33</v>
      </c>
      <c r="CA22" s="210">
        <v>34</v>
      </c>
      <c r="CB22" s="210">
        <v>35</v>
      </c>
      <c r="CC22" s="210">
        <v>36</v>
      </c>
      <c r="CD22" s="210">
        <v>37</v>
      </c>
      <c r="CE22" s="210">
        <v>38</v>
      </c>
      <c r="CF22" s="210">
        <v>39</v>
      </c>
      <c r="CG22" s="210">
        <v>40</v>
      </c>
      <c r="CH22" s="210">
        <v>41</v>
      </c>
      <c r="CI22" s="210">
        <v>42</v>
      </c>
      <c r="CJ22" s="210">
        <v>43</v>
      </c>
      <c r="CK22" s="210">
        <v>44</v>
      </c>
      <c r="CL22" s="210">
        <v>45</v>
      </c>
      <c r="CM22" s="210">
        <v>46</v>
      </c>
      <c r="CN22" s="210">
        <v>47</v>
      </c>
      <c r="CO22" s="210">
        <v>48</v>
      </c>
      <c r="CP22" s="210">
        <v>49</v>
      </c>
    </row>
    <row r="23" spans="33:95" ht="16.5" customHeight="1" x14ac:dyDescent="0.25">
      <c r="AP23" s="299" t="str">
        <f>Find!J25</f>
        <v>3–1–1–1–1</v>
      </c>
      <c r="AQ23" s="299"/>
      <c r="AR23" s="299"/>
      <c r="AT23" s="75">
        <f>'Call Out'!B12</f>
        <v>0</v>
      </c>
      <c r="AU23" s="75">
        <f>'Call Out'!C12</f>
        <v>0</v>
      </c>
      <c r="AV23" s="75">
        <f>'Call Out'!D12</f>
        <v>0</v>
      </c>
      <c r="AW23" s="75">
        <f>'Call Out'!E12</f>
        <v>0</v>
      </c>
      <c r="AX23" s="75">
        <f>'Call Out'!F12</f>
        <v>0</v>
      </c>
      <c r="AY23" s="75">
        <f>'Call Out'!G12</f>
        <v>0</v>
      </c>
      <c r="AZ23" s="75">
        <f>'Call Out'!H12</f>
        <v>0</v>
      </c>
      <c r="BA23" s="75">
        <f>'Call Out'!I12</f>
        <v>0</v>
      </c>
      <c r="BB23" s="75">
        <f>'Call Out'!J12</f>
        <v>0</v>
      </c>
      <c r="BC23" s="75">
        <f>'Call Out'!K12</f>
        <v>1</v>
      </c>
      <c r="BD23" s="75">
        <f>'Call Out'!L12</f>
        <v>0</v>
      </c>
      <c r="BE23" s="75">
        <f>'Call Out'!M12</f>
        <v>0</v>
      </c>
      <c r="BF23" s="75">
        <f>'Call Out'!N12</f>
        <v>0</v>
      </c>
      <c r="BG23" s="75">
        <f>'Call Out'!O12</f>
        <v>1</v>
      </c>
      <c r="BH23" s="75">
        <f>'Call Out'!P12</f>
        <v>0</v>
      </c>
      <c r="BI23" s="75">
        <f>'Call Out'!Q12</f>
        <v>0</v>
      </c>
      <c r="BJ23" s="75">
        <f>'Call Out'!R12</f>
        <v>0</v>
      </c>
      <c r="BK23" s="75">
        <f>'Call Out'!S12</f>
        <v>0</v>
      </c>
      <c r="BL23" s="75">
        <f>'Call Out'!T12</f>
        <v>0</v>
      </c>
      <c r="BM23" s="75">
        <f>'Call Out'!U12</f>
        <v>0</v>
      </c>
      <c r="BN23" s="75">
        <f>'Call Out'!V12</f>
        <v>0</v>
      </c>
      <c r="BO23" s="75">
        <f>'Call Out'!W12</f>
        <v>0</v>
      </c>
      <c r="BP23" s="75">
        <f>'Call Out'!X12</f>
        <v>0</v>
      </c>
      <c r="BQ23" s="75">
        <f>'Call Out'!Y12</f>
        <v>1</v>
      </c>
      <c r="BR23" s="75">
        <f>'Call Out'!Z12</f>
        <v>0</v>
      </c>
      <c r="BS23" s="75">
        <f>'Call Out'!AA12</f>
        <v>0</v>
      </c>
      <c r="BT23" s="75">
        <f>'Call Out'!AB12</f>
        <v>0</v>
      </c>
      <c r="BU23" s="75">
        <f>'Call Out'!AC12</f>
        <v>1</v>
      </c>
      <c r="BV23" s="75">
        <f>'Call Out'!AD12</f>
        <v>0</v>
      </c>
      <c r="BW23" s="75">
        <f>'Call Out'!AE12</f>
        <v>0</v>
      </c>
      <c r="BX23" s="75">
        <f>'Call Out'!AF12</f>
        <v>0</v>
      </c>
      <c r="BY23" s="75">
        <f>'Call Out'!AG12</f>
        <v>0</v>
      </c>
      <c r="BZ23" s="75">
        <f>'Call Out'!AH12</f>
        <v>0</v>
      </c>
      <c r="CA23" s="75">
        <f>'Call Out'!AI12</f>
        <v>0</v>
      </c>
      <c r="CB23" s="75">
        <f>'Call Out'!AJ12</f>
        <v>0</v>
      </c>
      <c r="CC23" s="75">
        <f>'Call Out'!AK12</f>
        <v>0</v>
      </c>
      <c r="CD23" s="75">
        <f>'Call Out'!AL12</f>
        <v>0</v>
      </c>
      <c r="CE23" s="75">
        <f>'Call Out'!AM12</f>
        <v>1</v>
      </c>
      <c r="CF23" s="75">
        <f>'Call Out'!AN12</f>
        <v>0</v>
      </c>
      <c r="CG23" s="75">
        <f>'Call Out'!AO12</f>
        <v>1</v>
      </c>
      <c r="CH23" s="75">
        <f>'Call Out'!AP12</f>
        <v>0</v>
      </c>
      <c r="CI23" s="75">
        <f>'Call Out'!AQ12</f>
        <v>0</v>
      </c>
      <c r="CJ23" s="75">
        <f>'Call Out'!AR12</f>
        <v>0</v>
      </c>
      <c r="CK23" s="75">
        <f>'Call Out'!AS12</f>
        <v>0</v>
      </c>
      <c r="CL23" s="75">
        <f>'Call Out'!AT12</f>
        <v>0</v>
      </c>
      <c r="CM23" s="75">
        <f>'Call Out'!AU12</f>
        <v>1</v>
      </c>
      <c r="CN23" s="75">
        <f>'Call Out'!AV12</f>
        <v>0</v>
      </c>
      <c r="CO23" s="75">
        <f>'Call Out'!AW12</f>
        <v>0</v>
      </c>
      <c r="CP23" s="75">
        <f>'Call Out'!AX12</f>
        <v>0</v>
      </c>
    </row>
    <row r="24" spans="33:95" ht="16.5" customHeight="1" x14ac:dyDescent="0.25">
      <c r="AP24" s="299" t="str">
        <f>Find!J26</f>
        <v>3–2–1–1–0</v>
      </c>
      <c r="AQ24" s="299"/>
      <c r="AR24" s="299"/>
      <c r="AT24" s="75">
        <f>'Call Out'!B24</f>
        <v>0</v>
      </c>
      <c r="AU24" s="75">
        <f>'Call Out'!C24</f>
        <v>0</v>
      </c>
      <c r="AV24" s="75">
        <f>'Call Out'!D24</f>
        <v>0</v>
      </c>
      <c r="AW24" s="75">
        <f>'Call Out'!E24</f>
        <v>0</v>
      </c>
      <c r="AX24" s="75">
        <f>'Call Out'!F24</f>
        <v>1</v>
      </c>
      <c r="AY24" s="75">
        <f>'Call Out'!G24</f>
        <v>0</v>
      </c>
      <c r="AZ24" s="75">
        <f>'Call Out'!H24</f>
        <v>2</v>
      </c>
      <c r="BA24" s="75">
        <f>'Call Out'!I24</f>
        <v>1</v>
      </c>
      <c r="BB24" s="75">
        <f>'Call Out'!J24</f>
        <v>0</v>
      </c>
      <c r="BC24" s="75">
        <f>'Call Out'!K24</f>
        <v>0</v>
      </c>
      <c r="BD24" s="75">
        <f>'Call Out'!L24</f>
        <v>1</v>
      </c>
      <c r="BE24" s="75">
        <f>'Call Out'!M24</f>
        <v>0</v>
      </c>
      <c r="BF24" s="75">
        <f>'Call Out'!N24</f>
        <v>0</v>
      </c>
      <c r="BG24" s="75">
        <f>'Call Out'!O24</f>
        <v>0</v>
      </c>
      <c r="BH24" s="75">
        <f>'Call Out'!P24</f>
        <v>0</v>
      </c>
      <c r="BI24" s="75">
        <f>'Call Out'!Q24</f>
        <v>0</v>
      </c>
      <c r="BJ24" s="75">
        <f>'Call Out'!R24</f>
        <v>0</v>
      </c>
      <c r="BK24" s="75">
        <f>'Call Out'!S24</f>
        <v>0</v>
      </c>
      <c r="BL24" s="75">
        <f>'Call Out'!T24</f>
        <v>0</v>
      </c>
      <c r="BM24" s="75">
        <f>'Call Out'!U24</f>
        <v>1</v>
      </c>
      <c r="BN24" s="75">
        <f>'Call Out'!V24</f>
        <v>0</v>
      </c>
      <c r="BO24" s="75">
        <f>'Call Out'!W24</f>
        <v>0</v>
      </c>
      <c r="BP24" s="75">
        <f>'Call Out'!X24</f>
        <v>0</v>
      </c>
      <c r="BQ24" s="75">
        <f>'Call Out'!Y24</f>
        <v>0</v>
      </c>
      <c r="BR24" s="75">
        <f>'Call Out'!Z24</f>
        <v>0</v>
      </c>
      <c r="BS24" s="75">
        <f>'Call Out'!AA24</f>
        <v>0</v>
      </c>
      <c r="BT24" s="75">
        <f>'Call Out'!AB24</f>
        <v>0</v>
      </c>
      <c r="BU24" s="75">
        <f>'Call Out'!AC24</f>
        <v>0</v>
      </c>
      <c r="BV24" s="75">
        <f>'Call Out'!AD24</f>
        <v>0</v>
      </c>
      <c r="BW24" s="75">
        <f>'Call Out'!AE24</f>
        <v>0</v>
      </c>
      <c r="BX24" s="75">
        <f>'Call Out'!AF24</f>
        <v>0</v>
      </c>
      <c r="BY24" s="75">
        <f>'Call Out'!AG24</f>
        <v>0</v>
      </c>
      <c r="BZ24" s="75">
        <f>'Call Out'!AH24</f>
        <v>0</v>
      </c>
      <c r="CA24" s="75">
        <f>'Call Out'!AI24</f>
        <v>1</v>
      </c>
      <c r="CB24" s="75">
        <f>'Call Out'!AJ24</f>
        <v>0</v>
      </c>
      <c r="CC24" s="75">
        <f>'Call Out'!AK24</f>
        <v>0</v>
      </c>
      <c r="CD24" s="75">
        <f>'Call Out'!AL24</f>
        <v>0</v>
      </c>
      <c r="CE24" s="75">
        <f>'Call Out'!AM24</f>
        <v>1</v>
      </c>
      <c r="CF24" s="75">
        <f>'Call Out'!AN24</f>
        <v>0</v>
      </c>
      <c r="CG24" s="75">
        <f>'Call Out'!AO24</f>
        <v>0</v>
      </c>
      <c r="CH24" s="75">
        <f>'Call Out'!AP24</f>
        <v>0</v>
      </c>
      <c r="CI24" s="75">
        <f>'Call Out'!AQ24</f>
        <v>0</v>
      </c>
      <c r="CJ24" s="75">
        <f>'Call Out'!AR24</f>
        <v>0</v>
      </c>
      <c r="CK24" s="75">
        <f>'Call Out'!AS24</f>
        <v>0</v>
      </c>
      <c r="CL24" s="75">
        <f>'Call Out'!AT24</f>
        <v>2</v>
      </c>
      <c r="CM24" s="75">
        <f>'Call Out'!AU24</f>
        <v>0</v>
      </c>
      <c r="CN24" s="75">
        <f>'Call Out'!AV24</f>
        <v>0</v>
      </c>
      <c r="CO24" s="75">
        <f>'Call Out'!AW24</f>
        <v>0</v>
      </c>
      <c r="CP24" s="75">
        <f>'Call Out'!AX24</f>
        <v>0</v>
      </c>
    </row>
    <row r="25" spans="33:95" ht="16.5" customHeight="1" x14ac:dyDescent="0.25">
      <c r="AT25" s="75">
        <v>4</v>
      </c>
      <c r="AU25" s="75">
        <v>3</v>
      </c>
      <c r="AV25" s="75">
        <v>2</v>
      </c>
      <c r="AW25" s="75">
        <v>1</v>
      </c>
      <c r="AX25" s="75">
        <v>4</v>
      </c>
      <c r="AY25" s="75">
        <v>5</v>
      </c>
      <c r="AZ25" s="75">
        <v>2</v>
      </c>
      <c r="BA25" s="75">
        <v>7</v>
      </c>
      <c r="BB25" s="75">
        <v>2</v>
      </c>
      <c r="BC25" s="75">
        <v>3</v>
      </c>
      <c r="BD25" s="75">
        <v>6</v>
      </c>
      <c r="BE25" s="75">
        <v>3</v>
      </c>
      <c r="BF25" s="75">
        <v>2</v>
      </c>
      <c r="BG25" s="75">
        <v>3</v>
      </c>
      <c r="BH25" s="75">
        <v>2</v>
      </c>
      <c r="BI25" s="75">
        <v>2</v>
      </c>
      <c r="BJ25" s="75">
        <v>2</v>
      </c>
      <c r="BK25" s="75">
        <v>4</v>
      </c>
      <c r="BL25" s="75">
        <v>5</v>
      </c>
      <c r="BM25" s="75">
        <v>2</v>
      </c>
      <c r="BN25" s="75">
        <v>4</v>
      </c>
      <c r="BO25" s="75">
        <v>5</v>
      </c>
      <c r="BP25" s="75">
        <v>6</v>
      </c>
      <c r="BQ25" s="75">
        <v>2</v>
      </c>
      <c r="BR25" s="75">
        <v>4</v>
      </c>
      <c r="BS25" s="75">
        <v>3</v>
      </c>
      <c r="BT25" s="75">
        <v>3</v>
      </c>
      <c r="BU25" s="75"/>
      <c r="BV25" s="75">
        <v>5</v>
      </c>
      <c r="BW25" s="75">
        <v>1</v>
      </c>
      <c r="BX25" s="75">
        <v>4</v>
      </c>
      <c r="BY25" s="75">
        <v>3</v>
      </c>
      <c r="BZ25" s="75">
        <v>3</v>
      </c>
      <c r="CA25" s="75">
        <v>5</v>
      </c>
      <c r="CB25" s="75">
        <v>3</v>
      </c>
      <c r="CC25" s="75">
        <v>5</v>
      </c>
      <c r="CD25" s="75">
        <v>3</v>
      </c>
      <c r="CE25" s="75">
        <v>4</v>
      </c>
      <c r="CF25" s="75">
        <v>4</v>
      </c>
      <c r="CG25" s="75">
        <v>5</v>
      </c>
      <c r="CH25" s="75">
        <v>4</v>
      </c>
      <c r="CI25" s="75">
        <v>3</v>
      </c>
      <c r="CJ25" s="75"/>
      <c r="CK25" s="75">
        <v>2</v>
      </c>
      <c r="CL25" s="75">
        <v>3</v>
      </c>
      <c r="CM25" s="75">
        <v>4</v>
      </c>
      <c r="CN25" s="75">
        <v>1</v>
      </c>
      <c r="CO25" s="75">
        <v>5</v>
      </c>
      <c r="CP25" s="75">
        <v>3</v>
      </c>
      <c r="CQ25">
        <f>LARGE(AT25:CP25,3)-1</f>
        <v>5</v>
      </c>
    </row>
    <row r="28" spans="33:95" ht="16.5" customHeight="1" x14ac:dyDescent="0.25">
      <c r="AG28" s="302" t="s">
        <v>514</v>
      </c>
      <c r="AH28" s="302"/>
      <c r="AI28" s="75">
        <f>Compute!A3</f>
        <v>1</v>
      </c>
      <c r="AJ28" s="75">
        <f>Compute!B3</f>
        <v>2</v>
      </c>
      <c r="AK28" s="75">
        <f>Compute!C3</f>
        <v>3</v>
      </c>
      <c r="AL28" s="75">
        <f>Compute!D3</f>
        <v>4</v>
      </c>
      <c r="AM28" s="75">
        <f>Compute!E3</f>
        <v>5</v>
      </c>
      <c r="AN28" s="75">
        <f>Compute!F3</f>
        <v>6</v>
      </c>
      <c r="AO28" s="75">
        <f>Compute!G3</f>
        <v>7</v>
      </c>
      <c r="AP28" s="75">
        <f>Compute!H3</f>
        <v>8</v>
      </c>
      <c r="AQ28" s="75">
        <f>Compute!I3</f>
        <v>9</v>
      </c>
      <c r="AR28" s="75">
        <f>Compute!J3</f>
        <v>10</v>
      </c>
      <c r="AS28" s="75">
        <f>Compute!K3</f>
        <v>11</v>
      </c>
      <c r="AT28" s="75">
        <f>Compute!L3</f>
        <v>12</v>
      </c>
      <c r="AU28" s="75">
        <f>Compute!M3</f>
        <v>13</v>
      </c>
      <c r="AV28" s="75">
        <f>Compute!N3</f>
        <v>14</v>
      </c>
      <c r="AW28" s="75">
        <f>Compute!O3</f>
        <v>15</v>
      </c>
      <c r="AX28" s="75">
        <f>Compute!P3</f>
        <v>16</v>
      </c>
      <c r="AY28" s="75">
        <f>Compute!Q3</f>
        <v>17</v>
      </c>
      <c r="AZ28" s="75">
        <f>Compute!R3</f>
        <v>18</v>
      </c>
      <c r="BA28" s="75">
        <f>Compute!S3</f>
        <v>19</v>
      </c>
      <c r="BB28" s="75">
        <f>Compute!T3</f>
        <v>20</v>
      </c>
      <c r="BC28" s="75">
        <f>Compute!U3</f>
        <v>21</v>
      </c>
      <c r="BD28" s="75">
        <f>Compute!V3</f>
        <v>22</v>
      </c>
      <c r="BE28" s="75">
        <f>Compute!W3</f>
        <v>23</v>
      </c>
      <c r="BF28" s="75">
        <f>Compute!X3</f>
        <v>24</v>
      </c>
      <c r="BG28" s="75">
        <f>Compute!Y3</f>
        <v>25</v>
      </c>
      <c r="BH28" s="75">
        <f>Compute!Z3</f>
        <v>26</v>
      </c>
      <c r="BI28" s="75">
        <f>Compute!AA3</f>
        <v>27</v>
      </c>
      <c r="BJ28" s="75">
        <f>Compute!AB3</f>
        <v>28</v>
      </c>
      <c r="BK28" s="75">
        <f>Compute!AC3</f>
        <v>29</v>
      </c>
      <c r="BL28" s="75">
        <f>Compute!AD3</f>
        <v>30</v>
      </c>
      <c r="BM28" s="75">
        <f>Compute!AE3</f>
        <v>31</v>
      </c>
      <c r="BN28" s="75">
        <f>Compute!AF3</f>
        <v>32</v>
      </c>
      <c r="BO28" s="75">
        <f>Compute!AG3</f>
        <v>33</v>
      </c>
      <c r="BP28" s="75">
        <f>Compute!AH3</f>
        <v>34</v>
      </c>
      <c r="BQ28" s="75">
        <f>Compute!AI3</f>
        <v>35</v>
      </c>
      <c r="BR28" s="75">
        <f>Compute!AJ3</f>
        <v>36</v>
      </c>
      <c r="BS28" s="75">
        <f>Compute!AK3</f>
        <v>37</v>
      </c>
      <c r="BT28" s="75">
        <f>Compute!AL3</f>
        <v>38</v>
      </c>
      <c r="BU28" s="75">
        <f>Compute!AM3</f>
        <v>39</v>
      </c>
      <c r="BV28" s="75">
        <f>Compute!AN3</f>
        <v>40</v>
      </c>
      <c r="BW28" s="75">
        <f>Compute!AO3</f>
        <v>41</v>
      </c>
      <c r="BX28" s="75">
        <f>Compute!AP3</f>
        <v>42</v>
      </c>
      <c r="BY28" s="75">
        <f>Compute!AQ3</f>
        <v>43</v>
      </c>
      <c r="BZ28" s="75">
        <f>Compute!AR3</f>
        <v>44</v>
      </c>
      <c r="CA28" s="75">
        <f>Compute!AS3</f>
        <v>45</v>
      </c>
      <c r="CB28" s="75">
        <f>Compute!AT3</f>
        <v>46</v>
      </c>
      <c r="CC28" s="75">
        <f>Compute!AU3</f>
        <v>47</v>
      </c>
      <c r="CD28" s="75">
        <f>Compute!AV3</f>
        <v>48</v>
      </c>
      <c r="CE28" s="75">
        <f>Compute!AW3</f>
        <v>49</v>
      </c>
    </row>
    <row r="29" spans="33:95" ht="16.5" customHeight="1" x14ac:dyDescent="0.25">
      <c r="AG29" s="315" t="s">
        <v>513</v>
      </c>
      <c r="AH29" s="315"/>
      <c r="AI29" s="75">
        <f>Compute!A4</f>
        <v>38</v>
      </c>
      <c r="AJ29" s="75">
        <f>Compute!B4</f>
        <v>41</v>
      </c>
      <c r="AK29" s="75">
        <f>Compute!C4</f>
        <v>42</v>
      </c>
      <c r="AL29" s="75">
        <f>Compute!D4</f>
        <v>33</v>
      </c>
      <c r="AM29" s="75">
        <f>Compute!E4</f>
        <v>39</v>
      </c>
      <c r="AN29" s="75">
        <f>Compute!F4</f>
        <v>46</v>
      </c>
      <c r="AO29" s="75">
        <f>Compute!G4</f>
        <v>38</v>
      </c>
      <c r="AP29" s="75">
        <f>Compute!H4</f>
        <v>51</v>
      </c>
      <c r="AQ29" s="75">
        <f>Compute!I4</f>
        <v>43</v>
      </c>
      <c r="AR29" s="75">
        <f>Compute!J4</f>
        <v>30</v>
      </c>
      <c r="AS29" s="75">
        <f>Compute!K4</f>
        <v>40</v>
      </c>
      <c r="AT29" s="75">
        <f>Compute!L4</f>
        <v>38</v>
      </c>
      <c r="AU29" s="75">
        <f>Compute!M4</f>
        <v>35</v>
      </c>
      <c r="AV29" s="75">
        <f>Compute!N4</f>
        <v>43</v>
      </c>
      <c r="AW29" s="75">
        <f>Compute!O4</f>
        <v>38</v>
      </c>
      <c r="AX29" s="75">
        <f>Compute!P4</f>
        <v>31</v>
      </c>
      <c r="AY29" s="75">
        <f>Compute!Q4</f>
        <v>34</v>
      </c>
      <c r="AZ29" s="75">
        <f>Compute!R4</f>
        <v>40</v>
      </c>
      <c r="BA29" s="75">
        <f>Compute!S4</f>
        <v>42</v>
      </c>
      <c r="BB29" s="75">
        <f>Compute!T4</f>
        <v>48</v>
      </c>
      <c r="BC29" s="75">
        <f>Compute!U4</f>
        <v>48</v>
      </c>
      <c r="BD29" s="75">
        <f>Compute!V4</f>
        <v>44</v>
      </c>
      <c r="BE29" s="75">
        <f>Compute!W4</f>
        <v>40</v>
      </c>
      <c r="BF29" s="75">
        <f>Compute!X4</f>
        <v>46</v>
      </c>
      <c r="BG29" s="75">
        <f>Compute!Y4</f>
        <v>40</v>
      </c>
      <c r="BH29" s="75">
        <f>Compute!Z4</f>
        <v>35</v>
      </c>
      <c r="BI29" s="75">
        <f>Compute!AA4</f>
        <v>38</v>
      </c>
      <c r="BJ29" s="75">
        <f>Compute!AB4</f>
        <v>39</v>
      </c>
      <c r="BK29" s="75">
        <f>Compute!AC4</f>
        <v>36</v>
      </c>
      <c r="BL29" s="75">
        <f>Compute!AD4</f>
        <v>33</v>
      </c>
      <c r="BM29" s="75">
        <f>Compute!AE4</f>
        <v>51</v>
      </c>
      <c r="BN29" s="75">
        <f>Compute!AF4</f>
        <v>38</v>
      </c>
      <c r="BO29" s="75">
        <f>Compute!AG4</f>
        <v>39</v>
      </c>
      <c r="BP29" s="75">
        <f>Compute!AH4</f>
        <v>33</v>
      </c>
      <c r="BQ29" s="75">
        <f>Compute!AI4</f>
        <v>43</v>
      </c>
      <c r="BR29" s="75">
        <f>Compute!AJ4</f>
        <v>48</v>
      </c>
      <c r="BS29" s="75">
        <f>Compute!AK4</f>
        <v>32</v>
      </c>
      <c r="BT29" s="75">
        <f>Compute!AL4</f>
        <v>34</v>
      </c>
      <c r="BU29" s="75">
        <f>Compute!AM4</f>
        <v>40</v>
      </c>
      <c r="BV29" s="75">
        <f>Compute!AN4</f>
        <v>43</v>
      </c>
      <c r="BW29" s="75">
        <f>Compute!AO4</f>
        <v>39</v>
      </c>
      <c r="BX29" s="75">
        <f>Compute!AP4</f>
        <v>35</v>
      </c>
      <c r="BY29" s="75">
        <f>Compute!AQ4</f>
        <v>32</v>
      </c>
      <c r="BZ29" s="75">
        <f>Compute!AR4</f>
        <v>35</v>
      </c>
      <c r="CA29" s="75">
        <f>Compute!AS4</f>
        <v>25</v>
      </c>
      <c r="CB29" s="75">
        <f>Compute!AT4</f>
        <v>54</v>
      </c>
      <c r="CC29" s="75">
        <f>Compute!AU4</f>
        <v>39</v>
      </c>
      <c r="CD29" s="75">
        <f>Compute!AV4</f>
        <v>45</v>
      </c>
      <c r="CE29" s="75">
        <f>Compute!AW4</f>
        <v>45</v>
      </c>
    </row>
    <row r="30" spans="33:95" ht="16.5" customHeight="1" x14ac:dyDescent="0.25">
      <c r="AG30" s="316" t="s">
        <v>325</v>
      </c>
      <c r="AH30" s="316"/>
      <c r="AI30" s="75">
        <f>Compute!A5</f>
        <v>29</v>
      </c>
      <c r="AJ30" s="75">
        <f>Compute!B5</f>
        <v>18</v>
      </c>
      <c r="AK30" s="75">
        <f>Compute!C5</f>
        <v>16</v>
      </c>
      <c r="AL30" s="75">
        <f>Compute!D5</f>
        <v>42</v>
      </c>
      <c r="AM30" s="75">
        <f>Compute!E5</f>
        <v>24</v>
      </c>
      <c r="AN30" s="75">
        <f>Compute!F5</f>
        <v>7</v>
      </c>
      <c r="AO30" s="75">
        <f>Compute!G5</f>
        <v>29</v>
      </c>
      <c r="AP30" s="75">
        <f>Compute!H5</f>
        <v>2</v>
      </c>
      <c r="AQ30" s="75">
        <f>Compute!I5</f>
        <v>12</v>
      </c>
      <c r="AR30" s="75">
        <f>Compute!J5</f>
        <v>48</v>
      </c>
      <c r="AS30" s="75">
        <f>Compute!K5</f>
        <v>19</v>
      </c>
      <c r="AT30" s="75">
        <f>Compute!L5</f>
        <v>29</v>
      </c>
      <c r="AU30" s="75">
        <f>Compute!M5</f>
        <v>36</v>
      </c>
      <c r="AV30" s="75">
        <f>Compute!N5</f>
        <v>12</v>
      </c>
      <c r="AW30" s="75">
        <f>Compute!O5</f>
        <v>29</v>
      </c>
      <c r="AX30" s="75">
        <f>Compute!P5</f>
        <v>47</v>
      </c>
      <c r="AY30" s="75">
        <f>Compute!Q5</f>
        <v>40</v>
      </c>
      <c r="AZ30" s="75">
        <f>Compute!R5</f>
        <v>19</v>
      </c>
      <c r="BA30" s="75">
        <f>Compute!S5</f>
        <v>16</v>
      </c>
      <c r="BB30" s="75">
        <f>Compute!T5</f>
        <v>4</v>
      </c>
      <c r="BC30" s="75">
        <f>Compute!U5</f>
        <v>4</v>
      </c>
      <c r="BD30" s="75">
        <f>Compute!V5</f>
        <v>11</v>
      </c>
      <c r="BE30" s="75">
        <f>Compute!W5</f>
        <v>19</v>
      </c>
      <c r="BF30" s="75">
        <f>Compute!X5</f>
        <v>7</v>
      </c>
      <c r="BG30" s="75">
        <f>Compute!Y5</f>
        <v>19</v>
      </c>
      <c r="BH30" s="75">
        <f>Compute!Z5</f>
        <v>36</v>
      </c>
      <c r="BI30" s="75">
        <f>Compute!AA5</f>
        <v>29</v>
      </c>
      <c r="BJ30" s="75">
        <f>Compute!AB5</f>
        <v>24</v>
      </c>
      <c r="BK30" s="75">
        <f>Compute!AC5</f>
        <v>35</v>
      </c>
      <c r="BL30" s="75">
        <f>Compute!AD5</f>
        <v>42</v>
      </c>
      <c r="BM30" s="75">
        <f>Compute!AE5</f>
        <v>2</v>
      </c>
      <c r="BN30" s="75">
        <f>Compute!AF5</f>
        <v>29</v>
      </c>
      <c r="BO30" s="75">
        <f>Compute!AG5</f>
        <v>24</v>
      </c>
      <c r="BP30" s="75">
        <f>Compute!AH5</f>
        <v>42</v>
      </c>
      <c r="BQ30" s="75">
        <f>Compute!AI5</f>
        <v>12</v>
      </c>
      <c r="BR30" s="75">
        <f>Compute!AJ5</f>
        <v>4</v>
      </c>
      <c r="BS30" s="75">
        <f>Compute!AK5</f>
        <v>45</v>
      </c>
      <c r="BT30" s="75">
        <f>Compute!AL5</f>
        <v>40</v>
      </c>
      <c r="BU30" s="75">
        <f>Compute!AM5</f>
        <v>19</v>
      </c>
      <c r="BV30" s="75">
        <f>Compute!AN5</f>
        <v>12</v>
      </c>
      <c r="BW30" s="75">
        <f>Compute!AO5</f>
        <v>24</v>
      </c>
      <c r="BX30" s="75">
        <f>Compute!AP5</f>
        <v>36</v>
      </c>
      <c r="BY30" s="75">
        <f>Compute!AQ5</f>
        <v>45</v>
      </c>
      <c r="BZ30" s="75">
        <f>Compute!AR5</f>
        <v>36</v>
      </c>
      <c r="CA30" s="75">
        <f>Compute!AS5</f>
        <v>49</v>
      </c>
      <c r="CB30" s="75">
        <f>Compute!AT5</f>
        <v>1</v>
      </c>
      <c r="CC30" s="75">
        <f>Compute!AU5</f>
        <v>24</v>
      </c>
      <c r="CD30" s="75">
        <f>Compute!AV5</f>
        <v>9</v>
      </c>
      <c r="CE30" s="75">
        <f>Compute!AW5</f>
        <v>9</v>
      </c>
    </row>
    <row r="32" spans="33:95" ht="16.5" customHeight="1" x14ac:dyDescent="0.25">
      <c r="AG32" s="300">
        <f>Compute!A7 +3</f>
        <v>263</v>
      </c>
      <c r="AH32" s="300"/>
      <c r="AI32" t="s">
        <v>516</v>
      </c>
      <c r="AJ32" t="s">
        <v>517</v>
      </c>
      <c r="AK32" t="s">
        <v>518</v>
      </c>
      <c r="AL32" t="s">
        <v>519</v>
      </c>
      <c r="AM32" t="s">
        <v>520</v>
      </c>
      <c r="AN32" t="s">
        <v>521</v>
      </c>
      <c r="AO32" t="s">
        <v>522</v>
      </c>
      <c r="AP32" t="s">
        <v>523</v>
      </c>
      <c r="AQ32" t="s">
        <v>524</v>
      </c>
      <c r="AR32" t="s">
        <v>525</v>
      </c>
      <c r="AS32" t="s">
        <v>526</v>
      </c>
      <c r="AT32" t="s">
        <v>527</v>
      </c>
      <c r="AU32" t="s">
        <v>528</v>
      </c>
      <c r="AV32" t="s">
        <v>529</v>
      </c>
      <c r="AW32" t="s">
        <v>530</v>
      </c>
      <c r="AX32" t="s">
        <v>531</v>
      </c>
      <c r="AY32" t="s">
        <v>532</v>
      </c>
      <c r="AZ32" t="s">
        <v>533</v>
      </c>
      <c r="BA32" t="s">
        <v>534</v>
      </c>
      <c r="BB32" t="s">
        <v>535</v>
      </c>
      <c r="BC32" t="s">
        <v>536</v>
      </c>
      <c r="BD32" t="s">
        <v>537</v>
      </c>
      <c r="BE32" t="s">
        <v>538</v>
      </c>
      <c r="BF32" t="s">
        <v>539</v>
      </c>
      <c r="BG32" t="s">
        <v>540</v>
      </c>
      <c r="BH32" t="s">
        <v>541</v>
      </c>
      <c r="BI32" t="s">
        <v>542</v>
      </c>
      <c r="BJ32" t="s">
        <v>543</v>
      </c>
      <c r="BK32" t="s">
        <v>544</v>
      </c>
      <c r="BL32" t="s">
        <v>545</v>
      </c>
      <c r="BM32" t="s">
        <v>546</v>
      </c>
      <c r="BN32" t="s">
        <v>547</v>
      </c>
      <c r="BO32" t="s">
        <v>548</v>
      </c>
      <c r="BP32" t="s">
        <v>549</v>
      </c>
      <c r="BQ32" t="s">
        <v>550</v>
      </c>
      <c r="BR32" t="s">
        <v>551</v>
      </c>
      <c r="BS32" t="s">
        <v>552</v>
      </c>
      <c r="BT32" t="s">
        <v>553</v>
      </c>
      <c r="BU32" t="s">
        <v>554</v>
      </c>
      <c r="BV32" t="s">
        <v>555</v>
      </c>
      <c r="BW32" t="s">
        <v>556</v>
      </c>
      <c r="BX32" t="s">
        <v>557</v>
      </c>
      <c r="BY32" t="s">
        <v>558</v>
      </c>
      <c r="BZ32" t="s">
        <v>559</v>
      </c>
      <c r="CA32" t="s">
        <v>560</v>
      </c>
      <c r="CB32" t="s">
        <v>561</v>
      </c>
      <c r="CC32" t="s">
        <v>562</v>
      </c>
      <c r="CD32" t="s">
        <v>563</v>
      </c>
      <c r="CE32" t="s">
        <v>564</v>
      </c>
    </row>
    <row r="33" spans="33:83" ht="16.5" customHeight="1" x14ac:dyDescent="0.25">
      <c r="AI33" s="75">
        <v>46</v>
      </c>
      <c r="AJ33" s="75"/>
      <c r="AK33" s="75">
        <v>31</v>
      </c>
      <c r="AL33" s="75"/>
      <c r="AM33" s="75"/>
      <c r="AN33" s="75"/>
      <c r="AO33" s="75"/>
      <c r="AP33" s="75"/>
      <c r="AQ33" s="75"/>
      <c r="AR33" s="75">
        <v>49</v>
      </c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>
        <v>1</v>
      </c>
      <c r="BO33" s="75"/>
      <c r="BP33" s="75">
        <v>39</v>
      </c>
      <c r="BQ33" s="75"/>
      <c r="BR33" s="75"/>
      <c r="BS33" s="75"/>
      <c r="BT33" s="75"/>
      <c r="BU33" s="75"/>
      <c r="BV33" s="75"/>
      <c r="BW33" s="75"/>
      <c r="BX33" s="75"/>
      <c r="BY33" s="75"/>
      <c r="BZ33" s="75">
        <v>34</v>
      </c>
      <c r="CA33" s="75"/>
      <c r="CB33" s="75"/>
      <c r="CC33" s="75"/>
      <c r="CD33" s="75"/>
      <c r="CE33" s="75">
        <v>45</v>
      </c>
    </row>
    <row r="34" spans="33:83" ht="16.5" customHeight="1" x14ac:dyDescent="0.25">
      <c r="AI34" s="75">
        <v>46</v>
      </c>
      <c r="AJ34" s="75"/>
      <c r="AK34" s="75">
        <v>8</v>
      </c>
      <c r="AL34" s="75"/>
      <c r="AM34" s="75"/>
      <c r="AN34" s="75"/>
      <c r="AO34" s="75"/>
      <c r="AP34" s="75">
        <v>6</v>
      </c>
      <c r="AQ34" s="75"/>
      <c r="AR34" s="75"/>
      <c r="AS34" s="75"/>
      <c r="AT34" s="75"/>
      <c r="AU34" s="75">
        <v>22</v>
      </c>
      <c r="AV34" s="75"/>
      <c r="AW34" s="75"/>
      <c r="AX34" s="75"/>
      <c r="AY34" s="75"/>
      <c r="AZ34" s="75">
        <v>2</v>
      </c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>
        <v>39</v>
      </c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>
        <v>17</v>
      </c>
      <c r="BY34" s="75"/>
      <c r="BZ34" s="75"/>
      <c r="CA34" s="75"/>
      <c r="CB34" s="75"/>
      <c r="CC34" s="75"/>
      <c r="CD34" s="75"/>
      <c r="CE34" s="75"/>
    </row>
    <row r="35" spans="33:83" ht="16.5" customHeight="1" x14ac:dyDescent="0.25">
      <c r="AG35" s="301" t="s">
        <v>515</v>
      </c>
      <c r="AH35" s="301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>
        <v>11</v>
      </c>
      <c r="BE35" s="75">
        <v>25</v>
      </c>
      <c r="BF35" s="75"/>
      <c r="BG35" s="75"/>
      <c r="BH35" s="75">
        <v>39</v>
      </c>
      <c r="BI35" s="75"/>
      <c r="BJ35" s="75"/>
      <c r="BK35" s="75"/>
      <c r="BL35" s="75"/>
      <c r="BM35" s="75"/>
      <c r="BN35" s="75">
        <v>41</v>
      </c>
      <c r="BO35" s="75">
        <v>47</v>
      </c>
      <c r="BP35" s="75">
        <v>15</v>
      </c>
      <c r="BQ35" s="75"/>
      <c r="BR35" s="75"/>
      <c r="BS35" s="75">
        <v>29</v>
      </c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</row>
    <row r="36" spans="33:83" ht="16.5" customHeight="1" x14ac:dyDescent="0.25">
      <c r="AG36" s="302" t="s">
        <v>514</v>
      </c>
      <c r="AH36" s="302"/>
      <c r="AI36" s="75">
        <v>46</v>
      </c>
      <c r="AJ36" s="75">
        <v>8</v>
      </c>
      <c r="AK36" s="75">
        <v>31</v>
      </c>
      <c r="AL36" s="75">
        <v>20</v>
      </c>
      <c r="AM36" s="75">
        <v>21</v>
      </c>
      <c r="AN36" s="75">
        <v>36</v>
      </c>
      <c r="AO36" s="75">
        <v>6</v>
      </c>
      <c r="AP36" s="75">
        <v>24</v>
      </c>
      <c r="AQ36" s="75">
        <v>48</v>
      </c>
      <c r="AR36" s="75">
        <v>49</v>
      </c>
      <c r="AS36" s="75">
        <v>22</v>
      </c>
      <c r="AT36" s="75">
        <v>9</v>
      </c>
      <c r="AU36" s="75">
        <v>14</v>
      </c>
      <c r="AV36" s="75">
        <v>35</v>
      </c>
      <c r="AW36" s="75">
        <v>40</v>
      </c>
      <c r="AX36" s="75">
        <v>3</v>
      </c>
      <c r="AY36" s="75">
        <v>19</v>
      </c>
      <c r="AZ36" s="75">
        <v>2</v>
      </c>
      <c r="BA36" s="75">
        <v>11</v>
      </c>
      <c r="BB36" s="75">
        <v>18</v>
      </c>
      <c r="BC36" s="75">
        <v>23</v>
      </c>
      <c r="BD36" s="75">
        <v>25</v>
      </c>
      <c r="BE36" s="75">
        <v>39</v>
      </c>
      <c r="BF36" s="75">
        <v>5</v>
      </c>
      <c r="BG36" s="75">
        <v>28</v>
      </c>
      <c r="BH36" s="75">
        <v>33</v>
      </c>
      <c r="BI36" s="75">
        <v>41</v>
      </c>
      <c r="BJ36" s="75">
        <v>47</v>
      </c>
      <c r="BK36" s="75">
        <v>1</v>
      </c>
      <c r="BL36" s="75">
        <v>7</v>
      </c>
      <c r="BM36" s="75">
        <v>12</v>
      </c>
      <c r="BN36" s="75">
        <v>15</v>
      </c>
      <c r="BO36" s="75">
        <v>27</v>
      </c>
      <c r="BP36" s="75">
        <v>32</v>
      </c>
      <c r="BQ36" s="75">
        <v>29</v>
      </c>
      <c r="BR36" s="75">
        <v>13</v>
      </c>
      <c r="BS36" s="75">
        <v>26</v>
      </c>
      <c r="BT36" s="75">
        <v>42</v>
      </c>
      <c r="BU36" s="75">
        <v>44</v>
      </c>
      <c r="BV36" s="75">
        <v>17</v>
      </c>
      <c r="BW36" s="75">
        <v>38</v>
      </c>
      <c r="BX36" s="75">
        <v>4</v>
      </c>
      <c r="BY36" s="75">
        <v>30</v>
      </c>
      <c r="BZ36" s="75">
        <v>34</v>
      </c>
      <c r="CA36" s="75">
        <v>37</v>
      </c>
      <c r="CB36" s="75">
        <v>43</v>
      </c>
      <c r="CC36" s="75">
        <v>16</v>
      </c>
      <c r="CD36" s="75">
        <v>10</v>
      </c>
      <c r="CE36" s="75">
        <v>45</v>
      </c>
    </row>
    <row r="37" spans="33:83" ht="16.5" customHeight="1" thickBot="1" x14ac:dyDescent="0.3">
      <c r="AG37" s="315" t="s">
        <v>513</v>
      </c>
      <c r="AH37" s="315"/>
      <c r="AI37" s="205">
        <v>54</v>
      </c>
      <c r="AJ37" s="205">
        <v>51</v>
      </c>
      <c r="AK37" s="205"/>
      <c r="AL37" s="205">
        <v>48</v>
      </c>
      <c r="AM37" s="205"/>
      <c r="AN37" s="205"/>
      <c r="AO37" s="205">
        <v>46</v>
      </c>
      <c r="AP37" s="205"/>
      <c r="AQ37" s="205">
        <v>45</v>
      </c>
      <c r="AR37" s="205"/>
      <c r="AS37" s="205">
        <v>44</v>
      </c>
      <c r="AT37" s="205">
        <v>43</v>
      </c>
      <c r="AU37" s="205"/>
      <c r="AV37" s="205"/>
      <c r="AW37" s="205"/>
      <c r="AX37" s="205">
        <v>42</v>
      </c>
      <c r="AY37" s="205"/>
      <c r="AZ37" s="205">
        <v>41</v>
      </c>
      <c r="BA37" s="205">
        <v>40</v>
      </c>
      <c r="BB37" s="205"/>
      <c r="BC37" s="205"/>
      <c r="BD37" s="205"/>
      <c r="BE37" s="205"/>
      <c r="BF37" s="205">
        <v>39</v>
      </c>
      <c r="BG37" s="205"/>
      <c r="BH37" s="205"/>
      <c r="BI37" s="205"/>
      <c r="BJ37" s="205"/>
      <c r="BK37" s="205">
        <v>38</v>
      </c>
      <c r="BL37" s="205"/>
      <c r="BM37" s="205"/>
      <c r="BN37" s="205"/>
      <c r="BO37" s="205"/>
      <c r="BP37" s="205"/>
      <c r="BQ37" s="205">
        <v>36</v>
      </c>
      <c r="BR37" s="205">
        <v>35</v>
      </c>
      <c r="BS37" s="205"/>
      <c r="BT37" s="205"/>
      <c r="BU37" s="205"/>
      <c r="BV37" s="205">
        <v>34</v>
      </c>
      <c r="BW37" s="205"/>
      <c r="BX37" s="205">
        <v>33</v>
      </c>
      <c r="BY37" s="205"/>
      <c r="BZ37" s="205"/>
      <c r="CA37" s="205">
        <v>32</v>
      </c>
      <c r="CB37" s="205"/>
      <c r="CC37" s="205">
        <v>31</v>
      </c>
      <c r="CD37" s="205">
        <v>30</v>
      </c>
      <c r="CE37" s="205">
        <v>25</v>
      </c>
    </row>
    <row r="38" spans="33:83" ht="16.5" customHeight="1" thickBot="1" x14ac:dyDescent="0.3">
      <c r="AI38" s="206">
        <f>IF(AI35&gt;0,1,IF(AJ35&gt;0,1,0))</f>
        <v>0</v>
      </c>
      <c r="AJ38" s="207">
        <f>IF(AI35&gt;0,1,IF(AK35&gt;0,1,0))</f>
        <v>0</v>
      </c>
      <c r="AK38" s="207">
        <f t="shared" ref="AK38:CD38" si="14">IF(AJ35&gt;0,1,IF(AL35&gt;0,1,0))</f>
        <v>0</v>
      </c>
      <c r="AL38" s="207">
        <f t="shared" si="14"/>
        <v>0</v>
      </c>
      <c r="AM38" s="207">
        <f t="shared" si="14"/>
        <v>0</v>
      </c>
      <c r="AN38" s="207">
        <f t="shared" si="14"/>
        <v>0</v>
      </c>
      <c r="AO38" s="207">
        <f t="shared" si="14"/>
        <v>0</v>
      </c>
      <c r="AP38" s="207">
        <f t="shared" si="14"/>
        <v>0</v>
      </c>
      <c r="AQ38" s="207">
        <f t="shared" si="14"/>
        <v>0</v>
      </c>
      <c r="AR38" s="207">
        <f t="shared" si="14"/>
        <v>0</v>
      </c>
      <c r="AS38" s="207">
        <f t="shared" si="14"/>
        <v>0</v>
      </c>
      <c r="AT38" s="207">
        <f t="shared" si="14"/>
        <v>0</v>
      </c>
      <c r="AU38" s="207">
        <f t="shared" si="14"/>
        <v>0</v>
      </c>
      <c r="AV38" s="207">
        <f t="shared" si="14"/>
        <v>0</v>
      </c>
      <c r="AW38" s="207">
        <f t="shared" si="14"/>
        <v>0</v>
      </c>
      <c r="AX38" s="207">
        <f t="shared" si="14"/>
        <v>0</v>
      </c>
      <c r="AY38" s="207">
        <f t="shared" si="14"/>
        <v>0</v>
      </c>
      <c r="AZ38" s="207">
        <f t="shared" si="14"/>
        <v>0</v>
      </c>
      <c r="BA38" s="207">
        <f t="shared" si="14"/>
        <v>0</v>
      </c>
      <c r="BB38" s="207">
        <f t="shared" si="14"/>
        <v>0</v>
      </c>
      <c r="BC38" s="207">
        <f t="shared" si="14"/>
        <v>1</v>
      </c>
      <c r="BD38" s="207">
        <f t="shared" si="14"/>
        <v>1</v>
      </c>
      <c r="BE38" s="207">
        <f t="shared" si="14"/>
        <v>1</v>
      </c>
      <c r="BF38" s="207">
        <f t="shared" si="14"/>
        <v>1</v>
      </c>
      <c r="BG38" s="207">
        <f t="shared" si="14"/>
        <v>1</v>
      </c>
      <c r="BH38" s="207">
        <f t="shared" si="14"/>
        <v>0</v>
      </c>
      <c r="BI38" s="207">
        <f t="shared" si="14"/>
        <v>1</v>
      </c>
      <c r="BJ38" s="207">
        <f t="shared" si="14"/>
        <v>0</v>
      </c>
      <c r="BK38" s="207">
        <f t="shared" si="14"/>
        <v>0</v>
      </c>
      <c r="BL38" s="207">
        <f t="shared" si="14"/>
        <v>0</v>
      </c>
      <c r="BM38" s="207">
        <f t="shared" si="14"/>
        <v>1</v>
      </c>
      <c r="BN38" s="207">
        <f t="shared" si="14"/>
        <v>1</v>
      </c>
      <c r="BO38" s="207">
        <f t="shared" si="14"/>
        <v>1</v>
      </c>
      <c r="BP38" s="207">
        <f t="shared" si="14"/>
        <v>1</v>
      </c>
      <c r="BQ38" s="207">
        <f t="shared" si="14"/>
        <v>1</v>
      </c>
      <c r="BR38" s="207">
        <f t="shared" si="14"/>
        <v>1</v>
      </c>
      <c r="BS38" s="207">
        <f t="shared" si="14"/>
        <v>0</v>
      </c>
      <c r="BT38" s="207">
        <f t="shared" si="14"/>
        <v>1</v>
      </c>
      <c r="BU38" s="207">
        <f t="shared" si="14"/>
        <v>0</v>
      </c>
      <c r="BV38" s="207">
        <f t="shared" si="14"/>
        <v>0</v>
      </c>
      <c r="BW38" s="207">
        <f t="shared" si="14"/>
        <v>0</v>
      </c>
      <c r="BX38" s="207">
        <f t="shared" si="14"/>
        <v>0</v>
      </c>
      <c r="BY38" s="207">
        <f t="shared" si="14"/>
        <v>0</v>
      </c>
      <c r="BZ38" s="207">
        <f t="shared" si="14"/>
        <v>0</v>
      </c>
      <c r="CA38" s="207">
        <f t="shared" si="14"/>
        <v>0</v>
      </c>
      <c r="CB38" s="207">
        <f t="shared" si="14"/>
        <v>0</v>
      </c>
      <c r="CC38" s="207">
        <f t="shared" si="14"/>
        <v>0</v>
      </c>
      <c r="CD38" s="207">
        <f t="shared" si="14"/>
        <v>0</v>
      </c>
      <c r="CE38" s="208">
        <f>IF(CD35&gt;0,1,IF(CE35&gt;0,1,0))</f>
        <v>0</v>
      </c>
    </row>
    <row r="40" spans="33:83" ht="16.5" customHeight="1" x14ac:dyDescent="0.25">
      <c r="AI40" s="212">
        <v>46</v>
      </c>
      <c r="AJ40" s="212">
        <v>8</v>
      </c>
      <c r="AK40" s="212">
        <v>31</v>
      </c>
      <c r="AL40" s="212">
        <v>20</v>
      </c>
      <c r="AM40" s="212">
        <v>21</v>
      </c>
      <c r="AN40" s="212">
        <v>36</v>
      </c>
      <c r="AO40" s="212">
        <v>6</v>
      </c>
      <c r="AP40" s="212">
        <v>24</v>
      </c>
      <c r="AQ40" s="212">
        <v>48</v>
      </c>
      <c r="AR40" s="212">
        <v>49</v>
      </c>
      <c r="AS40" s="212">
        <v>22</v>
      </c>
      <c r="AT40" s="212">
        <v>9</v>
      </c>
      <c r="AU40" s="212">
        <v>14</v>
      </c>
      <c r="AV40" s="212">
        <v>35</v>
      </c>
      <c r="AW40" s="212">
        <v>40</v>
      </c>
      <c r="AX40" s="212">
        <v>3</v>
      </c>
      <c r="AY40" s="212">
        <v>19</v>
      </c>
      <c r="AZ40" s="212">
        <v>2</v>
      </c>
      <c r="BA40" s="212">
        <v>11</v>
      </c>
      <c r="BB40" s="212">
        <v>18</v>
      </c>
      <c r="BC40" s="212">
        <v>23</v>
      </c>
      <c r="BD40" s="212">
        <v>25</v>
      </c>
      <c r="BE40" s="212">
        <v>39</v>
      </c>
      <c r="BF40" s="212">
        <v>5</v>
      </c>
      <c r="BG40" s="212">
        <v>28</v>
      </c>
      <c r="BH40" s="212">
        <v>33</v>
      </c>
      <c r="BI40" s="212">
        <v>41</v>
      </c>
      <c r="BJ40" s="212">
        <v>47</v>
      </c>
      <c r="BK40" s="212">
        <v>1</v>
      </c>
      <c r="BL40" s="212">
        <v>7</v>
      </c>
      <c r="BM40" s="212">
        <v>12</v>
      </c>
      <c r="BN40" s="212">
        <v>15</v>
      </c>
      <c r="BO40" s="212">
        <v>27</v>
      </c>
      <c r="BP40" s="212">
        <v>32</v>
      </c>
      <c r="BQ40" s="212">
        <v>29</v>
      </c>
      <c r="BR40" s="212">
        <v>13</v>
      </c>
      <c r="BS40" s="212">
        <v>26</v>
      </c>
      <c r="BT40" s="212">
        <v>42</v>
      </c>
      <c r="BU40" s="212">
        <v>44</v>
      </c>
      <c r="BV40" s="212">
        <v>17</v>
      </c>
      <c r="BW40" s="212">
        <v>38</v>
      </c>
      <c r="BX40" s="212">
        <v>4</v>
      </c>
      <c r="BY40" s="212">
        <v>30</v>
      </c>
      <c r="BZ40" s="212">
        <v>34</v>
      </c>
      <c r="CA40" s="212">
        <v>37</v>
      </c>
      <c r="CB40" s="212">
        <v>43</v>
      </c>
      <c r="CC40" s="212">
        <v>16</v>
      </c>
      <c r="CD40" s="212">
        <v>10</v>
      </c>
      <c r="CE40" s="126">
        <v>45</v>
      </c>
    </row>
    <row r="41" spans="33:83" ht="16.5" customHeight="1" x14ac:dyDescent="0.25">
      <c r="AI41" s="212">
        <v>46</v>
      </c>
      <c r="AJ41" s="212">
        <v>8</v>
      </c>
      <c r="AK41" s="212">
        <v>31</v>
      </c>
      <c r="AL41" s="212">
        <v>20</v>
      </c>
      <c r="AM41" s="212">
        <v>21</v>
      </c>
      <c r="AN41" s="212">
        <v>36</v>
      </c>
      <c r="AO41" s="212">
        <v>6</v>
      </c>
      <c r="AP41" s="212">
        <v>24</v>
      </c>
      <c r="AQ41" s="212">
        <v>48</v>
      </c>
      <c r="AR41" s="212">
        <v>49</v>
      </c>
      <c r="AS41" s="212">
        <v>22</v>
      </c>
      <c r="AT41" s="212">
        <v>9</v>
      </c>
      <c r="AU41" s="212">
        <v>14</v>
      </c>
      <c r="AV41" s="212">
        <v>35</v>
      </c>
      <c r="AW41" s="212">
        <v>40</v>
      </c>
      <c r="AX41" s="212">
        <v>3</v>
      </c>
      <c r="AY41" s="212">
        <v>19</v>
      </c>
      <c r="AZ41" s="212">
        <v>2</v>
      </c>
      <c r="BA41" s="212">
        <v>11</v>
      </c>
      <c r="BB41" s="212">
        <v>18</v>
      </c>
      <c r="BC41" s="212">
        <v>23</v>
      </c>
      <c r="BD41" s="212">
        <v>25</v>
      </c>
      <c r="BE41" s="212">
        <v>39</v>
      </c>
      <c r="BF41" s="212">
        <v>5</v>
      </c>
      <c r="BG41" s="212">
        <v>28</v>
      </c>
      <c r="BH41" s="212">
        <v>33</v>
      </c>
      <c r="BI41" s="212">
        <v>41</v>
      </c>
      <c r="BJ41" s="212">
        <v>47</v>
      </c>
      <c r="BK41" s="212">
        <v>1</v>
      </c>
      <c r="BL41" s="212">
        <v>7</v>
      </c>
      <c r="BM41" s="212">
        <v>12</v>
      </c>
      <c r="BN41" s="212">
        <v>15</v>
      </c>
      <c r="BO41" s="212">
        <v>27</v>
      </c>
      <c r="BP41" s="212">
        <v>32</v>
      </c>
      <c r="BQ41" s="212">
        <v>29</v>
      </c>
      <c r="BR41" s="212">
        <v>13</v>
      </c>
      <c r="BS41" s="212">
        <v>26</v>
      </c>
      <c r="BT41" s="212">
        <v>42</v>
      </c>
      <c r="BU41" s="212">
        <v>44</v>
      </c>
      <c r="BV41" s="212">
        <v>17</v>
      </c>
      <c r="BW41" s="212">
        <v>38</v>
      </c>
      <c r="BX41" s="212">
        <v>4</v>
      </c>
      <c r="BY41" s="212">
        <v>30</v>
      </c>
      <c r="BZ41" s="212">
        <v>34</v>
      </c>
      <c r="CA41" s="212">
        <v>37</v>
      </c>
      <c r="CB41" s="212">
        <v>43</v>
      </c>
      <c r="CC41" s="126">
        <v>10</v>
      </c>
      <c r="CD41" s="212"/>
      <c r="CE41" s="212"/>
    </row>
    <row r="42" spans="33:83" ht="16.5" customHeight="1" x14ac:dyDescent="0.25">
      <c r="AI42" s="212">
        <v>46</v>
      </c>
      <c r="AJ42" s="212">
        <v>8</v>
      </c>
      <c r="AK42" s="212">
        <v>31</v>
      </c>
      <c r="AL42" s="212">
        <v>20</v>
      </c>
      <c r="AM42" s="212">
        <v>21</v>
      </c>
      <c r="AN42" s="212">
        <v>36</v>
      </c>
      <c r="AO42" s="212">
        <v>6</v>
      </c>
      <c r="AP42" s="212">
        <v>24</v>
      </c>
      <c r="AQ42" s="212">
        <v>48</v>
      </c>
      <c r="AR42" s="212">
        <v>49</v>
      </c>
      <c r="AS42" s="212">
        <v>22</v>
      </c>
      <c r="AT42" s="212">
        <v>9</v>
      </c>
      <c r="AU42" s="212">
        <v>14</v>
      </c>
      <c r="AV42" s="212">
        <v>35</v>
      </c>
      <c r="AW42" s="212">
        <v>40</v>
      </c>
      <c r="AX42" s="212">
        <v>3</v>
      </c>
      <c r="AY42" s="212">
        <v>19</v>
      </c>
      <c r="AZ42" s="212">
        <v>2</v>
      </c>
      <c r="BA42" s="212">
        <v>11</v>
      </c>
      <c r="BB42" s="212">
        <v>18</v>
      </c>
      <c r="BC42" s="212">
        <v>23</v>
      </c>
      <c r="BD42" s="212">
        <v>25</v>
      </c>
      <c r="BE42" s="212">
        <v>39</v>
      </c>
      <c r="BF42" s="212">
        <v>5</v>
      </c>
      <c r="BG42" s="212">
        <v>28</v>
      </c>
      <c r="BH42" s="212">
        <v>33</v>
      </c>
      <c r="BI42" s="212">
        <v>41</v>
      </c>
      <c r="BJ42" s="212">
        <v>47</v>
      </c>
      <c r="BK42" s="212">
        <v>1</v>
      </c>
      <c r="BL42" s="212">
        <v>7</v>
      </c>
      <c r="BM42" s="212">
        <v>12</v>
      </c>
      <c r="BN42" s="212">
        <v>15</v>
      </c>
      <c r="BO42" s="212">
        <v>27</v>
      </c>
      <c r="BP42" s="212">
        <v>32</v>
      </c>
      <c r="BQ42" s="212">
        <v>29</v>
      </c>
      <c r="BR42" s="212">
        <v>13</v>
      </c>
      <c r="BS42" s="212">
        <v>26</v>
      </c>
      <c r="BT42" s="212">
        <v>42</v>
      </c>
      <c r="BU42" s="212">
        <v>44</v>
      </c>
      <c r="BV42" s="212">
        <v>17</v>
      </c>
      <c r="BW42" s="212">
        <v>38</v>
      </c>
      <c r="BX42" s="212">
        <v>4</v>
      </c>
      <c r="BY42" s="212">
        <v>30</v>
      </c>
      <c r="BZ42" s="212">
        <v>34</v>
      </c>
      <c r="CA42" s="126">
        <v>16</v>
      </c>
      <c r="CB42" s="212"/>
      <c r="CC42" s="212"/>
      <c r="CD42" s="212"/>
      <c r="CE42" s="212"/>
    </row>
    <row r="43" spans="33:83" ht="16.5" customHeight="1" x14ac:dyDescent="0.25">
      <c r="AI43" s="212">
        <v>46</v>
      </c>
      <c r="AJ43" s="212">
        <v>8</v>
      </c>
      <c r="AK43" s="212">
        <v>31</v>
      </c>
      <c r="AL43" s="212">
        <v>20</v>
      </c>
      <c r="AM43" s="212">
        <v>21</v>
      </c>
      <c r="AN43" s="212">
        <v>36</v>
      </c>
      <c r="AO43" s="212">
        <v>6</v>
      </c>
      <c r="AP43" s="212">
        <v>24</v>
      </c>
      <c r="AQ43" s="212">
        <v>48</v>
      </c>
      <c r="AR43" s="212">
        <v>49</v>
      </c>
      <c r="AS43" s="212">
        <v>22</v>
      </c>
      <c r="AT43" s="212">
        <v>9</v>
      </c>
      <c r="AU43" s="212">
        <v>14</v>
      </c>
      <c r="AV43" s="212">
        <v>35</v>
      </c>
      <c r="AW43" s="212">
        <v>40</v>
      </c>
      <c r="AX43" s="212">
        <v>3</v>
      </c>
      <c r="AY43" s="212">
        <v>19</v>
      </c>
      <c r="AZ43" s="212">
        <v>2</v>
      </c>
      <c r="BA43" s="212">
        <v>11</v>
      </c>
      <c r="BB43" s="212">
        <v>18</v>
      </c>
      <c r="BC43" s="212">
        <v>23</v>
      </c>
      <c r="BD43" s="212">
        <v>25</v>
      </c>
      <c r="BE43" s="212">
        <v>39</v>
      </c>
      <c r="BF43" s="212">
        <v>5</v>
      </c>
      <c r="BG43" s="212">
        <v>28</v>
      </c>
      <c r="BH43" s="212">
        <v>33</v>
      </c>
      <c r="BI43" s="212">
        <v>41</v>
      </c>
      <c r="BJ43" s="212">
        <v>47</v>
      </c>
      <c r="BK43" s="212">
        <v>1</v>
      </c>
      <c r="BL43" s="212">
        <v>7</v>
      </c>
      <c r="BM43" s="212">
        <v>12</v>
      </c>
      <c r="BN43" s="212">
        <v>15</v>
      </c>
      <c r="BO43" s="212">
        <v>27</v>
      </c>
      <c r="BP43" s="212">
        <v>32</v>
      </c>
      <c r="BQ43" s="212">
        <v>29</v>
      </c>
      <c r="BR43" s="212">
        <v>13</v>
      </c>
      <c r="BS43" s="212">
        <v>26</v>
      </c>
      <c r="BT43" s="212">
        <v>42</v>
      </c>
      <c r="BU43" s="212">
        <v>44</v>
      </c>
      <c r="BV43" s="212">
        <v>17</v>
      </c>
      <c r="BW43" s="212">
        <v>38</v>
      </c>
      <c r="BX43" s="212">
        <v>4</v>
      </c>
      <c r="BY43" s="212">
        <v>30</v>
      </c>
      <c r="BZ43" s="212">
        <v>34</v>
      </c>
      <c r="CA43" s="126">
        <v>43</v>
      </c>
      <c r="CB43" s="212"/>
      <c r="CC43" s="212"/>
      <c r="CD43" s="212"/>
      <c r="CE43" s="212"/>
    </row>
    <row r="44" spans="33:83" ht="16.5" customHeight="1" x14ac:dyDescent="0.25">
      <c r="AI44" s="212">
        <v>46</v>
      </c>
      <c r="AJ44" s="212">
        <v>8</v>
      </c>
      <c r="AK44" s="212">
        <v>31</v>
      </c>
      <c r="AL44" s="212">
        <v>20</v>
      </c>
      <c r="AM44" s="212">
        <v>21</v>
      </c>
      <c r="AN44" s="212">
        <v>36</v>
      </c>
      <c r="AO44" s="212">
        <v>6</v>
      </c>
      <c r="AP44" s="212">
        <v>24</v>
      </c>
      <c r="AQ44" s="212">
        <v>48</v>
      </c>
      <c r="AR44" s="212">
        <v>49</v>
      </c>
      <c r="AS44" s="212">
        <v>22</v>
      </c>
      <c r="AT44" s="212">
        <v>9</v>
      </c>
      <c r="AU44" s="212">
        <v>14</v>
      </c>
      <c r="AV44" s="212">
        <v>35</v>
      </c>
      <c r="AW44" s="212">
        <v>40</v>
      </c>
      <c r="AX44" s="212">
        <v>3</v>
      </c>
      <c r="AY44" s="212">
        <v>19</v>
      </c>
      <c r="AZ44" s="212">
        <v>2</v>
      </c>
      <c r="BA44" s="212">
        <v>11</v>
      </c>
      <c r="BB44" s="212">
        <v>18</v>
      </c>
      <c r="BC44" s="212">
        <v>23</v>
      </c>
      <c r="BD44" s="212">
        <v>25</v>
      </c>
      <c r="BE44" s="212">
        <v>39</v>
      </c>
      <c r="BF44" s="212">
        <v>5</v>
      </c>
      <c r="BG44" s="212">
        <v>28</v>
      </c>
      <c r="BH44" s="212">
        <v>33</v>
      </c>
      <c r="BI44" s="212">
        <v>41</v>
      </c>
      <c r="BJ44" s="212">
        <v>47</v>
      </c>
      <c r="BK44" s="212">
        <v>1</v>
      </c>
      <c r="BL44" s="212">
        <v>7</v>
      </c>
      <c r="BM44" s="212">
        <v>12</v>
      </c>
      <c r="BN44" s="212">
        <v>15</v>
      </c>
      <c r="BO44" s="212">
        <v>27</v>
      </c>
      <c r="BP44" s="212">
        <v>32</v>
      </c>
      <c r="BQ44" s="212">
        <v>29</v>
      </c>
      <c r="BR44" s="212">
        <v>13</v>
      </c>
      <c r="BS44" s="212">
        <v>26</v>
      </c>
      <c r="BT44" s="212">
        <v>42</v>
      </c>
      <c r="BU44" s="212">
        <v>44</v>
      </c>
      <c r="BV44" s="212">
        <v>17</v>
      </c>
      <c r="BW44" s="212">
        <v>38</v>
      </c>
      <c r="BX44" s="212">
        <v>4</v>
      </c>
      <c r="BY44" s="212">
        <v>30</v>
      </c>
      <c r="BZ44" s="212">
        <v>34</v>
      </c>
      <c r="CA44" s="126">
        <v>37</v>
      </c>
      <c r="CB44" s="212"/>
      <c r="CC44" s="212"/>
      <c r="CD44" s="212"/>
      <c r="CE44" s="212"/>
    </row>
    <row r="45" spans="33:83" ht="16.5" customHeight="1" x14ac:dyDescent="0.25">
      <c r="AI45" s="212">
        <v>46</v>
      </c>
      <c r="AJ45" s="212">
        <v>8</v>
      </c>
      <c r="AK45" s="212">
        <v>31</v>
      </c>
      <c r="AL45" s="212">
        <v>20</v>
      </c>
      <c r="AM45" s="212">
        <v>21</v>
      </c>
      <c r="AN45" s="212">
        <v>36</v>
      </c>
      <c r="AO45" s="212">
        <v>6</v>
      </c>
      <c r="AP45" s="212">
        <v>24</v>
      </c>
      <c r="AQ45" s="212">
        <v>48</v>
      </c>
      <c r="AR45" s="212">
        <v>49</v>
      </c>
      <c r="AS45" s="212">
        <v>22</v>
      </c>
      <c r="AT45" s="212">
        <v>9</v>
      </c>
      <c r="AU45" s="212">
        <v>14</v>
      </c>
      <c r="AV45" s="212">
        <v>35</v>
      </c>
      <c r="AW45" s="212">
        <v>40</v>
      </c>
      <c r="AX45" s="212">
        <v>3</v>
      </c>
      <c r="AY45" s="212">
        <v>19</v>
      </c>
      <c r="AZ45" s="212">
        <v>2</v>
      </c>
      <c r="BA45" s="212">
        <v>11</v>
      </c>
      <c r="BB45" s="212">
        <v>18</v>
      </c>
      <c r="BC45" s="212">
        <v>23</v>
      </c>
      <c r="BD45" s="212">
        <v>25</v>
      </c>
      <c r="BE45" s="212">
        <v>39</v>
      </c>
      <c r="BF45" s="212">
        <v>5</v>
      </c>
      <c r="BG45" s="212">
        <v>28</v>
      </c>
      <c r="BH45" s="212">
        <v>33</v>
      </c>
      <c r="BI45" s="212">
        <v>41</v>
      </c>
      <c r="BJ45" s="212">
        <v>47</v>
      </c>
      <c r="BK45" s="212">
        <v>1</v>
      </c>
      <c r="BL45" s="212">
        <v>7</v>
      </c>
      <c r="BM45" s="212">
        <v>12</v>
      </c>
      <c r="BN45" s="212">
        <v>15</v>
      </c>
      <c r="BO45" s="212">
        <v>27</v>
      </c>
      <c r="BP45" s="212">
        <v>32</v>
      </c>
      <c r="BQ45" s="212">
        <v>29</v>
      </c>
      <c r="BR45" s="212">
        <v>13</v>
      </c>
      <c r="BS45" s="212">
        <v>26</v>
      </c>
      <c r="BT45" s="212">
        <v>42</v>
      </c>
      <c r="BU45" s="212">
        <v>44</v>
      </c>
      <c r="BV45" s="212">
        <v>17</v>
      </c>
      <c r="BW45" s="126">
        <v>34</v>
      </c>
      <c r="BX45" s="212"/>
      <c r="BY45" s="212"/>
      <c r="BZ45" s="212"/>
      <c r="CA45" s="212"/>
      <c r="CB45" s="212"/>
      <c r="CC45" s="212"/>
      <c r="CD45" s="212"/>
      <c r="CE45" s="212"/>
    </row>
    <row r="46" spans="33:83" ht="16.5" customHeight="1" x14ac:dyDescent="0.25">
      <c r="AI46" s="212">
        <v>46</v>
      </c>
      <c r="AJ46" s="212">
        <v>8</v>
      </c>
      <c r="AK46" s="212">
        <v>31</v>
      </c>
      <c r="AL46" s="212">
        <v>20</v>
      </c>
      <c r="AM46" s="212">
        <v>21</v>
      </c>
      <c r="AN46" s="212">
        <v>36</v>
      </c>
      <c r="AO46" s="212">
        <v>6</v>
      </c>
      <c r="AP46" s="212">
        <v>24</v>
      </c>
      <c r="AQ46" s="212">
        <v>48</v>
      </c>
      <c r="AR46" s="212">
        <v>49</v>
      </c>
      <c r="AS46" s="212">
        <v>22</v>
      </c>
      <c r="AT46" s="212">
        <v>9</v>
      </c>
      <c r="AU46" s="212">
        <v>14</v>
      </c>
      <c r="AV46" s="212">
        <v>35</v>
      </c>
      <c r="AW46" s="212">
        <v>40</v>
      </c>
      <c r="AX46" s="212">
        <v>3</v>
      </c>
      <c r="AY46" s="212">
        <v>19</v>
      </c>
      <c r="AZ46" s="212">
        <v>2</v>
      </c>
      <c r="BA46" s="212">
        <v>11</v>
      </c>
      <c r="BB46" s="212">
        <v>18</v>
      </c>
      <c r="BC46" s="212">
        <v>23</v>
      </c>
      <c r="BD46" s="212">
        <v>25</v>
      </c>
      <c r="BE46" s="212">
        <v>39</v>
      </c>
      <c r="BF46" s="212">
        <v>5</v>
      </c>
      <c r="BG46" s="212">
        <v>28</v>
      </c>
      <c r="BH46" s="212">
        <v>33</v>
      </c>
      <c r="BI46" s="212">
        <v>41</v>
      </c>
      <c r="BJ46" s="212">
        <v>47</v>
      </c>
      <c r="BK46" s="212">
        <v>1</v>
      </c>
      <c r="BL46" s="212">
        <v>7</v>
      </c>
      <c r="BM46" s="212">
        <v>12</v>
      </c>
      <c r="BN46" s="212">
        <v>15</v>
      </c>
      <c r="BO46" s="212">
        <v>27</v>
      </c>
      <c r="BP46" s="212">
        <v>32</v>
      </c>
      <c r="BQ46" s="212">
        <v>29</v>
      </c>
      <c r="BR46" s="212">
        <v>13</v>
      </c>
      <c r="BS46" s="212">
        <v>26</v>
      </c>
      <c r="BT46" s="212">
        <v>42</v>
      </c>
      <c r="BU46" s="212">
        <v>44</v>
      </c>
      <c r="BV46" s="212">
        <v>17</v>
      </c>
      <c r="BW46" s="126">
        <v>30</v>
      </c>
      <c r="BX46" s="212"/>
      <c r="BY46" s="212"/>
      <c r="BZ46" s="212"/>
      <c r="CA46" s="212"/>
      <c r="CB46" s="212"/>
      <c r="CC46" s="212"/>
      <c r="CD46" s="212"/>
      <c r="CE46" s="212"/>
    </row>
    <row r="47" spans="33:83" ht="16.5" customHeight="1" x14ac:dyDescent="0.25">
      <c r="AI47" s="212">
        <v>46</v>
      </c>
      <c r="AJ47" s="212">
        <v>8</v>
      </c>
      <c r="AK47" s="212">
        <v>31</v>
      </c>
      <c r="AL47" s="212">
        <v>20</v>
      </c>
      <c r="AM47" s="212">
        <v>21</v>
      </c>
      <c r="AN47" s="212">
        <v>36</v>
      </c>
      <c r="AO47" s="212">
        <v>6</v>
      </c>
      <c r="AP47" s="212">
        <v>24</v>
      </c>
      <c r="AQ47" s="212">
        <v>48</v>
      </c>
      <c r="AR47" s="212">
        <v>49</v>
      </c>
      <c r="AS47" s="212">
        <v>22</v>
      </c>
      <c r="AT47" s="212">
        <v>9</v>
      </c>
      <c r="AU47" s="212">
        <v>14</v>
      </c>
      <c r="AV47" s="212">
        <v>35</v>
      </c>
      <c r="AW47" s="212">
        <v>40</v>
      </c>
      <c r="AX47" s="212">
        <v>3</v>
      </c>
      <c r="AY47" s="212">
        <v>19</v>
      </c>
      <c r="AZ47" s="212">
        <v>2</v>
      </c>
      <c r="BA47" s="212">
        <v>11</v>
      </c>
      <c r="BB47" s="212">
        <v>18</v>
      </c>
      <c r="BC47" s="212">
        <v>23</v>
      </c>
      <c r="BD47" s="212">
        <v>25</v>
      </c>
      <c r="BE47" s="212">
        <v>39</v>
      </c>
      <c r="BF47" s="212">
        <v>5</v>
      </c>
      <c r="BG47" s="212">
        <v>28</v>
      </c>
      <c r="BH47" s="212">
        <v>33</v>
      </c>
      <c r="BI47" s="212">
        <v>41</v>
      </c>
      <c r="BJ47" s="212">
        <v>47</v>
      </c>
      <c r="BK47" s="212">
        <v>1</v>
      </c>
      <c r="BL47" s="212">
        <v>7</v>
      </c>
      <c r="BM47" s="212">
        <v>12</v>
      </c>
      <c r="BN47" s="212">
        <v>15</v>
      </c>
      <c r="BO47" s="212">
        <v>27</v>
      </c>
      <c r="BP47" s="212">
        <v>32</v>
      </c>
      <c r="BQ47" s="212">
        <v>29</v>
      </c>
      <c r="BR47" s="212">
        <v>13</v>
      </c>
      <c r="BS47" s="212">
        <v>26</v>
      </c>
      <c r="BT47" s="212">
        <v>42</v>
      </c>
      <c r="BU47" s="212">
        <v>44</v>
      </c>
      <c r="BV47" s="126">
        <v>4</v>
      </c>
      <c r="BW47" s="212"/>
      <c r="BX47" s="212"/>
      <c r="BY47" s="212"/>
      <c r="BZ47" s="212"/>
      <c r="CA47" s="212"/>
      <c r="CB47" s="212"/>
      <c r="CC47" s="212"/>
      <c r="CD47" s="212"/>
      <c r="CE47" s="212"/>
    </row>
    <row r="48" spans="33:83" ht="16.5" customHeight="1" x14ac:dyDescent="0.25">
      <c r="AI48" s="212">
        <v>46</v>
      </c>
      <c r="AJ48" s="212">
        <v>8</v>
      </c>
      <c r="AK48" s="212">
        <v>31</v>
      </c>
      <c r="AL48" s="212">
        <v>20</v>
      </c>
      <c r="AM48" s="212">
        <v>21</v>
      </c>
      <c r="AN48" s="212">
        <v>36</v>
      </c>
      <c r="AO48" s="212">
        <v>6</v>
      </c>
      <c r="AP48" s="212">
        <v>24</v>
      </c>
      <c r="AQ48" s="212">
        <v>48</v>
      </c>
      <c r="AR48" s="212">
        <v>49</v>
      </c>
      <c r="AS48" s="212">
        <v>22</v>
      </c>
      <c r="AT48" s="212">
        <v>9</v>
      </c>
      <c r="AU48" s="212">
        <v>14</v>
      </c>
      <c r="AV48" s="212">
        <v>35</v>
      </c>
      <c r="AW48" s="212">
        <v>40</v>
      </c>
      <c r="AX48" s="212">
        <v>3</v>
      </c>
      <c r="AY48" s="212">
        <v>19</v>
      </c>
      <c r="AZ48" s="212">
        <v>2</v>
      </c>
      <c r="BA48" s="212">
        <v>11</v>
      </c>
      <c r="BB48" s="212">
        <v>18</v>
      </c>
      <c r="BC48" s="212">
        <v>23</v>
      </c>
      <c r="BD48" s="212">
        <v>25</v>
      </c>
      <c r="BE48" s="212">
        <v>39</v>
      </c>
      <c r="BF48" s="212">
        <v>5</v>
      </c>
      <c r="BG48" s="212">
        <v>28</v>
      </c>
      <c r="BH48" s="212">
        <v>33</v>
      </c>
      <c r="BI48" s="212">
        <v>41</v>
      </c>
      <c r="BJ48" s="212">
        <v>47</v>
      </c>
      <c r="BK48" s="212">
        <v>1</v>
      </c>
      <c r="BL48" s="212">
        <v>7</v>
      </c>
      <c r="BM48" s="212">
        <v>12</v>
      </c>
      <c r="BN48" s="212">
        <v>15</v>
      </c>
      <c r="BO48" s="212">
        <v>27</v>
      </c>
      <c r="BP48" s="212">
        <v>32</v>
      </c>
      <c r="BQ48" s="212">
        <v>29</v>
      </c>
      <c r="BR48" s="212">
        <v>13</v>
      </c>
      <c r="BS48" s="212">
        <v>26</v>
      </c>
      <c r="BT48" s="126">
        <v>38</v>
      </c>
      <c r="BU48" s="212"/>
      <c r="BV48" s="212"/>
      <c r="BW48" s="212"/>
      <c r="BX48" s="212"/>
      <c r="BY48" s="212"/>
      <c r="BZ48" s="212"/>
      <c r="CA48" s="212"/>
      <c r="CB48" s="212"/>
      <c r="CC48" s="212"/>
      <c r="CD48" s="212"/>
      <c r="CE48" s="212"/>
    </row>
    <row r="49" spans="35:83" ht="16.5" customHeight="1" x14ac:dyDescent="0.25">
      <c r="AI49" s="212">
        <v>46</v>
      </c>
      <c r="AJ49" s="212">
        <v>8</v>
      </c>
      <c r="AK49" s="212">
        <v>31</v>
      </c>
      <c r="AL49" s="212">
        <v>20</v>
      </c>
      <c r="AM49" s="212">
        <v>21</v>
      </c>
      <c r="AN49" s="212">
        <v>36</v>
      </c>
      <c r="AO49" s="212">
        <v>6</v>
      </c>
      <c r="AP49" s="212">
        <v>24</v>
      </c>
      <c r="AQ49" s="212">
        <v>48</v>
      </c>
      <c r="AR49" s="212">
        <v>49</v>
      </c>
      <c r="AS49" s="212">
        <v>22</v>
      </c>
      <c r="AT49" s="212">
        <v>9</v>
      </c>
      <c r="AU49" s="212">
        <v>14</v>
      </c>
      <c r="AV49" s="212">
        <v>35</v>
      </c>
      <c r="AW49" s="212">
        <v>40</v>
      </c>
      <c r="AX49" s="212">
        <v>3</v>
      </c>
      <c r="AY49" s="212">
        <v>19</v>
      </c>
      <c r="AZ49" s="212">
        <v>2</v>
      </c>
      <c r="BA49" s="212">
        <v>11</v>
      </c>
      <c r="BB49" s="212">
        <v>18</v>
      </c>
      <c r="BC49" s="212">
        <v>23</v>
      </c>
      <c r="BD49" s="212">
        <v>25</v>
      </c>
      <c r="BE49" s="212">
        <v>39</v>
      </c>
      <c r="BF49" s="212">
        <v>5</v>
      </c>
      <c r="BG49" s="212">
        <v>28</v>
      </c>
      <c r="BH49" s="212">
        <v>33</v>
      </c>
      <c r="BI49" s="212">
        <v>41</v>
      </c>
      <c r="BJ49" s="212">
        <v>47</v>
      </c>
      <c r="BK49" s="212">
        <v>1</v>
      </c>
      <c r="BL49" s="212">
        <v>7</v>
      </c>
      <c r="BM49" s="212">
        <v>12</v>
      </c>
      <c r="BN49" s="212">
        <v>15</v>
      </c>
      <c r="BO49" s="212">
        <v>27</v>
      </c>
      <c r="BP49" s="212">
        <v>32</v>
      </c>
      <c r="BQ49" s="212">
        <v>29</v>
      </c>
      <c r="BR49" s="212">
        <v>13</v>
      </c>
      <c r="BS49" s="126">
        <v>17</v>
      </c>
      <c r="BT49" s="212"/>
      <c r="BU49" s="212"/>
      <c r="BV49" s="212"/>
      <c r="BW49" s="212"/>
      <c r="BX49" s="212"/>
      <c r="BY49" s="212"/>
      <c r="BZ49" s="212"/>
      <c r="CA49" s="212"/>
      <c r="CB49" s="212"/>
      <c r="CC49" s="212"/>
      <c r="CD49" s="212"/>
      <c r="CE49" s="212"/>
    </row>
    <row r="50" spans="35:83" ht="16.5" customHeight="1" x14ac:dyDescent="0.25">
      <c r="AI50" s="212">
        <v>46</v>
      </c>
      <c r="AJ50" s="212">
        <v>8</v>
      </c>
      <c r="AK50" s="212">
        <v>31</v>
      </c>
      <c r="AL50" s="212">
        <v>20</v>
      </c>
      <c r="AM50" s="212">
        <v>21</v>
      </c>
      <c r="AN50" s="212">
        <v>36</v>
      </c>
      <c r="AO50" s="212">
        <v>6</v>
      </c>
      <c r="AP50" s="212">
        <v>24</v>
      </c>
      <c r="AQ50" s="212">
        <v>48</v>
      </c>
      <c r="AR50" s="212">
        <v>49</v>
      </c>
      <c r="AS50" s="212">
        <v>22</v>
      </c>
      <c r="AT50" s="212">
        <v>9</v>
      </c>
      <c r="AU50" s="212">
        <v>14</v>
      </c>
      <c r="AV50" s="212">
        <v>35</v>
      </c>
      <c r="AW50" s="212">
        <v>40</v>
      </c>
      <c r="AX50" s="212">
        <v>3</v>
      </c>
      <c r="AY50" s="212">
        <v>19</v>
      </c>
      <c r="AZ50" s="212">
        <v>2</v>
      </c>
      <c r="BA50" s="212">
        <v>11</v>
      </c>
      <c r="BB50" s="212">
        <v>18</v>
      </c>
      <c r="BC50" s="212">
        <v>23</v>
      </c>
      <c r="BD50" s="212">
        <v>25</v>
      </c>
      <c r="BE50" s="212">
        <v>39</v>
      </c>
      <c r="BF50" s="212">
        <v>5</v>
      </c>
      <c r="BG50" s="212">
        <v>28</v>
      </c>
      <c r="BH50" s="212">
        <v>33</v>
      </c>
      <c r="BI50" s="212">
        <v>41</v>
      </c>
      <c r="BJ50" s="212">
        <v>47</v>
      </c>
      <c r="BK50" s="212">
        <v>1</v>
      </c>
      <c r="BL50" s="212">
        <v>7</v>
      </c>
      <c r="BM50" s="212">
        <v>12</v>
      </c>
      <c r="BN50" s="212">
        <v>15</v>
      </c>
      <c r="BO50" s="212">
        <v>27</v>
      </c>
      <c r="BP50" s="212">
        <v>32</v>
      </c>
      <c r="BQ50" s="212">
        <v>29</v>
      </c>
      <c r="BR50" s="126">
        <v>44</v>
      </c>
      <c r="BS50" s="212"/>
      <c r="BT50" s="212"/>
      <c r="BU50" s="212"/>
      <c r="BV50" s="212"/>
      <c r="BW50" s="212"/>
      <c r="BX50" s="212"/>
      <c r="BY50" s="212"/>
      <c r="BZ50" s="212"/>
      <c r="CA50" s="212"/>
      <c r="CB50" s="212"/>
      <c r="CC50" s="212"/>
      <c r="CD50" s="212"/>
      <c r="CE50" s="212"/>
    </row>
    <row r="51" spans="35:83" ht="16.5" customHeight="1" x14ac:dyDescent="0.25">
      <c r="AI51" s="212">
        <v>46</v>
      </c>
      <c r="AJ51" s="212">
        <v>8</v>
      </c>
      <c r="AK51" s="212">
        <v>31</v>
      </c>
      <c r="AL51" s="212">
        <v>20</v>
      </c>
      <c r="AM51" s="212">
        <v>21</v>
      </c>
      <c r="AN51" s="212">
        <v>36</v>
      </c>
      <c r="AO51" s="212">
        <v>6</v>
      </c>
      <c r="AP51" s="212">
        <v>24</v>
      </c>
      <c r="AQ51" s="212">
        <v>48</v>
      </c>
      <c r="AR51" s="212">
        <v>49</v>
      </c>
      <c r="AS51" s="212">
        <v>22</v>
      </c>
      <c r="AT51" s="212">
        <v>9</v>
      </c>
      <c r="AU51" s="212">
        <v>14</v>
      </c>
      <c r="AV51" s="212">
        <v>35</v>
      </c>
      <c r="AW51" s="212">
        <v>40</v>
      </c>
      <c r="AX51" s="212">
        <v>3</v>
      </c>
      <c r="AY51" s="212">
        <v>19</v>
      </c>
      <c r="AZ51" s="212">
        <v>2</v>
      </c>
      <c r="BA51" s="212">
        <v>11</v>
      </c>
      <c r="BB51" s="212">
        <v>18</v>
      </c>
      <c r="BC51" s="212">
        <v>23</v>
      </c>
      <c r="BD51" s="212">
        <v>25</v>
      </c>
      <c r="BE51" s="212">
        <v>39</v>
      </c>
      <c r="BF51" s="212">
        <v>5</v>
      </c>
      <c r="BG51" s="212">
        <v>28</v>
      </c>
      <c r="BH51" s="212">
        <v>33</v>
      </c>
      <c r="BI51" s="212">
        <v>41</v>
      </c>
      <c r="BJ51" s="212">
        <v>47</v>
      </c>
      <c r="BK51" s="212">
        <v>1</v>
      </c>
      <c r="BL51" s="212">
        <v>7</v>
      </c>
      <c r="BM51" s="212">
        <v>12</v>
      </c>
      <c r="BN51" s="212">
        <v>15</v>
      </c>
      <c r="BO51" s="212">
        <v>27</v>
      </c>
      <c r="BP51" s="212">
        <v>32</v>
      </c>
      <c r="BQ51" s="212">
        <v>29</v>
      </c>
      <c r="BR51" s="126">
        <v>42</v>
      </c>
      <c r="BS51" s="212"/>
      <c r="BT51" s="212"/>
      <c r="BU51" s="212"/>
      <c r="BV51" s="212"/>
      <c r="BW51" s="212"/>
      <c r="BX51" s="212"/>
      <c r="BY51" s="212"/>
      <c r="BZ51" s="212"/>
      <c r="CA51" s="212"/>
      <c r="CB51" s="212"/>
      <c r="CC51" s="212"/>
      <c r="CD51" s="212"/>
      <c r="CE51" s="212"/>
    </row>
    <row r="52" spans="35:83" ht="16.5" customHeight="1" x14ac:dyDescent="0.25">
      <c r="AI52" s="212">
        <v>46</v>
      </c>
      <c r="AJ52" s="212">
        <v>8</v>
      </c>
      <c r="AK52" s="212">
        <v>31</v>
      </c>
      <c r="AL52" s="212">
        <v>20</v>
      </c>
      <c r="AM52" s="212">
        <v>21</v>
      </c>
      <c r="AN52" s="212">
        <v>36</v>
      </c>
      <c r="AO52" s="212">
        <v>6</v>
      </c>
      <c r="AP52" s="212">
        <v>24</v>
      </c>
      <c r="AQ52" s="212">
        <v>48</v>
      </c>
      <c r="AR52" s="212">
        <v>49</v>
      </c>
      <c r="AS52" s="212">
        <v>22</v>
      </c>
      <c r="AT52" s="212">
        <v>9</v>
      </c>
      <c r="AU52" s="212">
        <v>14</v>
      </c>
      <c r="AV52" s="212">
        <v>35</v>
      </c>
      <c r="AW52" s="212">
        <v>40</v>
      </c>
      <c r="AX52" s="212">
        <v>3</v>
      </c>
      <c r="AY52" s="212">
        <v>19</v>
      </c>
      <c r="AZ52" s="212">
        <v>2</v>
      </c>
      <c r="BA52" s="212">
        <v>11</v>
      </c>
      <c r="BB52" s="212">
        <v>18</v>
      </c>
      <c r="BC52" s="212">
        <v>23</v>
      </c>
      <c r="BD52" s="212">
        <v>25</v>
      </c>
      <c r="BE52" s="212">
        <v>39</v>
      </c>
      <c r="BF52" s="212">
        <v>5</v>
      </c>
      <c r="BG52" s="212">
        <v>28</v>
      </c>
      <c r="BH52" s="212">
        <v>33</v>
      </c>
      <c r="BI52" s="212">
        <v>41</v>
      </c>
      <c r="BJ52" s="212">
        <v>47</v>
      </c>
      <c r="BK52" s="212">
        <v>1</v>
      </c>
      <c r="BL52" s="212">
        <v>7</v>
      </c>
      <c r="BM52" s="212">
        <v>12</v>
      </c>
      <c r="BN52" s="212">
        <v>15</v>
      </c>
      <c r="BO52" s="212">
        <v>27</v>
      </c>
      <c r="BP52" s="212">
        <v>32</v>
      </c>
      <c r="BQ52" s="126">
        <v>26</v>
      </c>
      <c r="BR52" s="212"/>
      <c r="BS52" s="212"/>
      <c r="BT52" s="212"/>
      <c r="BU52" s="212"/>
      <c r="BV52" s="212"/>
      <c r="BW52" s="212"/>
      <c r="BX52" s="212"/>
      <c r="BY52" s="212"/>
      <c r="BZ52" s="212"/>
      <c r="CA52" s="212"/>
      <c r="CB52" s="212"/>
      <c r="CC52" s="212"/>
      <c r="CD52" s="212"/>
      <c r="CE52" s="212"/>
    </row>
    <row r="53" spans="35:83" ht="16.5" customHeight="1" x14ac:dyDescent="0.25">
      <c r="AI53" s="212">
        <v>46</v>
      </c>
      <c r="AJ53" s="212">
        <v>8</v>
      </c>
      <c r="AK53" s="212">
        <v>31</v>
      </c>
      <c r="AL53" s="212">
        <v>20</v>
      </c>
      <c r="AM53" s="212">
        <v>21</v>
      </c>
      <c r="AN53" s="212">
        <v>36</v>
      </c>
      <c r="AO53" s="212">
        <v>6</v>
      </c>
      <c r="AP53" s="212">
        <v>24</v>
      </c>
      <c r="AQ53" s="212">
        <v>48</v>
      </c>
      <c r="AR53" s="212">
        <v>49</v>
      </c>
      <c r="AS53" s="212">
        <v>22</v>
      </c>
      <c r="AT53" s="212">
        <v>9</v>
      </c>
      <c r="AU53" s="212">
        <v>14</v>
      </c>
      <c r="AV53" s="212">
        <v>35</v>
      </c>
      <c r="AW53" s="212">
        <v>40</v>
      </c>
      <c r="AX53" s="212">
        <v>3</v>
      </c>
      <c r="AY53" s="212">
        <v>19</v>
      </c>
      <c r="AZ53" s="212">
        <v>2</v>
      </c>
      <c r="BA53" s="212">
        <v>11</v>
      </c>
      <c r="BB53" s="212">
        <v>18</v>
      </c>
      <c r="BC53" s="212">
        <v>23</v>
      </c>
      <c r="BD53" s="212">
        <v>25</v>
      </c>
      <c r="BE53" s="212">
        <v>39</v>
      </c>
      <c r="BF53" s="212">
        <v>5</v>
      </c>
      <c r="BG53" s="212">
        <v>28</v>
      </c>
      <c r="BH53" s="212">
        <v>33</v>
      </c>
      <c r="BI53" s="212">
        <v>41</v>
      </c>
      <c r="BJ53" s="212">
        <v>47</v>
      </c>
      <c r="BK53" s="212">
        <v>1</v>
      </c>
      <c r="BL53" s="212">
        <v>7</v>
      </c>
      <c r="BM53" s="212">
        <v>12</v>
      </c>
      <c r="BN53" s="212">
        <v>15</v>
      </c>
      <c r="BO53" s="212">
        <v>27</v>
      </c>
      <c r="BP53" s="212">
        <v>32</v>
      </c>
      <c r="BQ53" s="126">
        <v>13</v>
      </c>
      <c r="BR53" s="212"/>
      <c r="BS53" s="212"/>
      <c r="BT53" s="212"/>
      <c r="BU53" s="212"/>
      <c r="BV53" s="212"/>
      <c r="BW53" s="212"/>
      <c r="BX53" s="212"/>
      <c r="BY53" s="212"/>
      <c r="BZ53" s="212"/>
      <c r="CA53" s="212"/>
      <c r="CB53" s="212"/>
      <c r="CC53" s="212"/>
      <c r="CD53" s="212"/>
      <c r="CE53" s="212"/>
    </row>
    <row r="54" spans="35:83" ht="16.5" customHeight="1" x14ac:dyDescent="0.25">
      <c r="AI54" s="212">
        <v>46</v>
      </c>
      <c r="AJ54" s="212">
        <v>8</v>
      </c>
      <c r="AK54" s="212">
        <v>31</v>
      </c>
      <c r="AL54" s="212">
        <v>20</v>
      </c>
      <c r="AM54" s="212">
        <v>21</v>
      </c>
      <c r="AN54" s="212">
        <v>36</v>
      </c>
      <c r="AO54" s="212">
        <v>6</v>
      </c>
      <c r="AP54" s="212">
        <v>24</v>
      </c>
      <c r="AQ54" s="212">
        <v>48</v>
      </c>
      <c r="AR54" s="212">
        <v>49</v>
      </c>
      <c r="AS54" s="212">
        <v>22</v>
      </c>
      <c r="AT54" s="212">
        <v>9</v>
      </c>
      <c r="AU54" s="212">
        <v>14</v>
      </c>
      <c r="AV54" s="212">
        <v>35</v>
      </c>
      <c r="AW54" s="212">
        <v>40</v>
      </c>
      <c r="AX54" s="212">
        <v>3</v>
      </c>
      <c r="AY54" s="212">
        <v>19</v>
      </c>
      <c r="AZ54" s="212">
        <v>2</v>
      </c>
      <c r="BA54" s="212">
        <v>11</v>
      </c>
      <c r="BB54" s="212">
        <v>18</v>
      </c>
      <c r="BC54" s="212">
        <v>23</v>
      </c>
      <c r="BD54" s="212">
        <v>25</v>
      </c>
      <c r="BE54" s="212">
        <v>39</v>
      </c>
      <c r="BF54" s="212">
        <v>5</v>
      </c>
      <c r="BG54" s="212">
        <v>28</v>
      </c>
      <c r="BH54" s="212">
        <v>33</v>
      </c>
      <c r="BI54" s="212">
        <v>41</v>
      </c>
      <c r="BJ54" s="212">
        <v>47</v>
      </c>
      <c r="BK54" s="212">
        <v>1</v>
      </c>
      <c r="BL54" s="212">
        <v>7</v>
      </c>
      <c r="BM54" s="212">
        <v>12</v>
      </c>
      <c r="BN54" s="212">
        <v>15</v>
      </c>
      <c r="BO54" s="212">
        <v>27</v>
      </c>
      <c r="BP54" s="212">
        <v>32</v>
      </c>
      <c r="BQ54" s="126">
        <v>29</v>
      </c>
      <c r="BR54" s="212"/>
      <c r="BS54" s="212"/>
      <c r="BT54" s="212"/>
      <c r="BU54" s="212"/>
      <c r="BV54" s="212"/>
      <c r="BW54" s="212"/>
      <c r="BX54" s="212"/>
      <c r="BY54" s="212"/>
      <c r="BZ54" s="212"/>
      <c r="CA54" s="212"/>
      <c r="CB54" s="212"/>
      <c r="CC54" s="212"/>
      <c r="CD54" s="212"/>
      <c r="CE54" s="212"/>
    </row>
    <row r="55" spans="35:83" ht="16.5" customHeight="1" x14ac:dyDescent="0.25">
      <c r="AI55" s="212">
        <v>46</v>
      </c>
      <c r="AJ55" s="212">
        <v>8</v>
      </c>
      <c r="AK55" s="212">
        <v>31</v>
      </c>
      <c r="AL55" s="212">
        <v>20</v>
      </c>
      <c r="AM55" s="212">
        <v>21</v>
      </c>
      <c r="AN55" s="212">
        <v>36</v>
      </c>
      <c r="AO55" s="212">
        <v>6</v>
      </c>
      <c r="AP55" s="212">
        <v>24</v>
      </c>
      <c r="AQ55" s="212">
        <v>48</v>
      </c>
      <c r="AR55" s="212">
        <v>49</v>
      </c>
      <c r="AS55" s="212">
        <v>22</v>
      </c>
      <c r="AT55" s="212">
        <v>9</v>
      </c>
      <c r="AU55" s="212">
        <v>14</v>
      </c>
      <c r="AV55" s="212">
        <v>35</v>
      </c>
      <c r="AW55" s="212">
        <v>40</v>
      </c>
      <c r="AX55" s="212">
        <v>3</v>
      </c>
      <c r="AY55" s="212">
        <v>19</v>
      </c>
      <c r="AZ55" s="212">
        <v>2</v>
      </c>
      <c r="BA55" s="212">
        <v>11</v>
      </c>
      <c r="BB55" s="212">
        <v>18</v>
      </c>
      <c r="BC55" s="212">
        <v>23</v>
      </c>
      <c r="BD55" s="212">
        <v>25</v>
      </c>
      <c r="BE55" s="212">
        <v>39</v>
      </c>
      <c r="BF55" s="212">
        <v>5</v>
      </c>
      <c r="BG55" s="212">
        <v>28</v>
      </c>
      <c r="BH55" s="126">
        <v>32</v>
      </c>
      <c r="BI55" s="212"/>
      <c r="BJ55" s="212"/>
      <c r="BK55" s="212"/>
      <c r="BL55" s="212"/>
      <c r="BM55" s="212"/>
      <c r="BN55" s="212"/>
      <c r="BO55" s="212"/>
      <c r="BP55" s="212"/>
      <c r="BQ55" s="212"/>
      <c r="BR55" s="212"/>
      <c r="BS55" s="212"/>
      <c r="BT55" s="212"/>
      <c r="BU55" s="212"/>
      <c r="BV55" s="212"/>
      <c r="BW55" s="212"/>
      <c r="BX55" s="212"/>
      <c r="BY55" s="212"/>
      <c r="BZ55" s="212"/>
      <c r="CA55" s="212"/>
      <c r="CB55" s="212"/>
      <c r="CC55" s="212"/>
      <c r="CD55" s="212"/>
      <c r="CE55" s="212"/>
    </row>
    <row r="56" spans="35:83" ht="16.5" customHeight="1" x14ac:dyDescent="0.25">
      <c r="AI56" s="212">
        <v>46</v>
      </c>
      <c r="AJ56" s="212">
        <v>8</v>
      </c>
      <c r="AK56" s="212">
        <v>31</v>
      </c>
      <c r="AL56" s="212">
        <v>20</v>
      </c>
      <c r="AM56" s="212">
        <v>21</v>
      </c>
      <c r="AN56" s="212">
        <v>36</v>
      </c>
      <c r="AO56" s="212">
        <v>6</v>
      </c>
      <c r="AP56" s="212">
        <v>24</v>
      </c>
      <c r="AQ56" s="212">
        <v>48</v>
      </c>
      <c r="AR56" s="212">
        <v>49</v>
      </c>
      <c r="AS56" s="212">
        <v>22</v>
      </c>
      <c r="AT56" s="212">
        <v>9</v>
      </c>
      <c r="AU56" s="212">
        <v>14</v>
      </c>
      <c r="AV56" s="212">
        <v>35</v>
      </c>
      <c r="AW56" s="212">
        <v>40</v>
      </c>
      <c r="AX56" s="212">
        <v>3</v>
      </c>
      <c r="AY56" s="212">
        <v>19</v>
      </c>
      <c r="AZ56" s="212">
        <v>2</v>
      </c>
      <c r="BA56" s="212">
        <v>11</v>
      </c>
      <c r="BB56" s="212">
        <v>18</v>
      </c>
      <c r="BC56" s="212">
        <v>23</v>
      </c>
      <c r="BD56" s="212">
        <v>25</v>
      </c>
      <c r="BE56" s="212">
        <v>39</v>
      </c>
      <c r="BF56" s="212">
        <v>5</v>
      </c>
      <c r="BG56" s="126">
        <v>27</v>
      </c>
      <c r="BH56" s="212"/>
      <c r="BI56" s="212"/>
      <c r="BJ56" s="212"/>
      <c r="BK56" s="212"/>
      <c r="BL56" s="212"/>
      <c r="BM56" s="212"/>
      <c r="BN56" s="212"/>
      <c r="BO56" s="212"/>
      <c r="BP56" s="212"/>
      <c r="BQ56" s="212"/>
      <c r="BR56" s="212"/>
      <c r="BS56" s="212"/>
      <c r="BT56" s="212"/>
      <c r="BU56" s="212"/>
      <c r="BV56" s="212"/>
      <c r="BW56" s="212"/>
      <c r="BX56" s="212"/>
      <c r="BY56" s="212"/>
      <c r="BZ56" s="212"/>
      <c r="CA56" s="212"/>
      <c r="CB56" s="212"/>
      <c r="CC56" s="212"/>
      <c r="CD56" s="212"/>
      <c r="CE56" s="212"/>
    </row>
    <row r="57" spans="35:83" ht="16.5" customHeight="1" x14ac:dyDescent="0.25">
      <c r="AI57" s="212">
        <v>46</v>
      </c>
      <c r="AJ57" s="212">
        <v>8</v>
      </c>
      <c r="AK57" s="212">
        <v>31</v>
      </c>
      <c r="AL57" s="212">
        <v>20</v>
      </c>
      <c r="AM57" s="212">
        <v>21</v>
      </c>
      <c r="AN57" s="212">
        <v>36</v>
      </c>
      <c r="AO57" s="212">
        <v>6</v>
      </c>
      <c r="AP57" s="212">
        <v>24</v>
      </c>
      <c r="AQ57" s="212">
        <v>48</v>
      </c>
      <c r="AR57" s="212">
        <v>49</v>
      </c>
      <c r="AS57" s="212">
        <v>22</v>
      </c>
      <c r="AT57" s="212">
        <v>9</v>
      </c>
      <c r="AU57" s="212">
        <v>14</v>
      </c>
      <c r="AV57" s="212">
        <v>35</v>
      </c>
      <c r="AW57" s="212">
        <v>40</v>
      </c>
      <c r="AX57" s="212">
        <v>3</v>
      </c>
      <c r="AY57" s="212">
        <v>19</v>
      </c>
      <c r="AZ57" s="212">
        <v>2</v>
      </c>
      <c r="BA57" s="212">
        <v>11</v>
      </c>
      <c r="BB57" s="212">
        <v>18</v>
      </c>
      <c r="BC57" s="212">
        <v>23</v>
      </c>
      <c r="BD57" s="212">
        <v>25</v>
      </c>
      <c r="BE57" s="212">
        <v>39</v>
      </c>
      <c r="BF57" s="212">
        <v>5</v>
      </c>
      <c r="BG57" s="126">
        <v>15</v>
      </c>
      <c r="BH57" s="212"/>
      <c r="BI57" s="212"/>
      <c r="BJ57" s="212"/>
      <c r="BK57" s="212"/>
      <c r="BL57" s="212"/>
      <c r="BM57" s="212"/>
      <c r="BN57" s="212"/>
      <c r="BO57" s="212"/>
      <c r="BP57" s="212"/>
      <c r="BQ57" s="212"/>
      <c r="BR57" s="212"/>
      <c r="BS57" s="212"/>
      <c r="BT57" s="212"/>
      <c r="BU57" s="212"/>
      <c r="BV57" s="212"/>
      <c r="BW57" s="212"/>
      <c r="BX57" s="212"/>
      <c r="BY57" s="212"/>
      <c r="BZ57" s="212"/>
      <c r="CA57" s="212"/>
      <c r="CB57" s="212"/>
      <c r="CC57" s="212"/>
      <c r="CD57" s="212"/>
      <c r="CE57" s="212"/>
    </row>
    <row r="58" spans="35:83" ht="16.5" customHeight="1" x14ac:dyDescent="0.25">
      <c r="AI58" s="212">
        <v>46</v>
      </c>
      <c r="AJ58" s="212">
        <v>8</v>
      </c>
      <c r="AK58" s="212">
        <v>31</v>
      </c>
      <c r="AL58" s="212">
        <v>20</v>
      </c>
      <c r="AM58" s="212">
        <v>21</v>
      </c>
      <c r="AN58" s="212">
        <v>36</v>
      </c>
      <c r="AO58" s="212">
        <v>6</v>
      </c>
      <c r="AP58" s="212">
        <v>24</v>
      </c>
      <c r="AQ58" s="212">
        <v>48</v>
      </c>
      <c r="AR58" s="212">
        <v>49</v>
      </c>
      <c r="AS58" s="212">
        <v>22</v>
      </c>
      <c r="AT58" s="212">
        <v>9</v>
      </c>
      <c r="AU58" s="212">
        <v>14</v>
      </c>
      <c r="AV58" s="212">
        <v>35</v>
      </c>
      <c r="AW58" s="212">
        <v>40</v>
      </c>
      <c r="AX58" s="212">
        <v>3</v>
      </c>
      <c r="AY58" s="212">
        <v>19</v>
      </c>
      <c r="AZ58" s="212">
        <v>2</v>
      </c>
      <c r="BA58" s="212">
        <v>11</v>
      </c>
      <c r="BB58" s="212">
        <v>18</v>
      </c>
      <c r="BC58" s="212">
        <v>23</v>
      </c>
      <c r="BD58" s="212">
        <v>25</v>
      </c>
      <c r="BE58" s="212">
        <v>39</v>
      </c>
      <c r="BF58" s="212">
        <v>5</v>
      </c>
      <c r="BG58" s="126">
        <v>12</v>
      </c>
      <c r="BH58" s="212"/>
      <c r="BI58" s="212"/>
      <c r="BJ58" s="212"/>
      <c r="BK58" s="212"/>
      <c r="BL58" s="212"/>
      <c r="BM58" s="212"/>
      <c r="BN58" s="212"/>
      <c r="BO58" s="212"/>
      <c r="BP58" s="212"/>
      <c r="BQ58" s="212"/>
      <c r="BR58" s="212"/>
      <c r="BS58" s="212"/>
      <c r="BT58" s="212"/>
      <c r="BU58" s="212"/>
      <c r="BV58" s="212"/>
      <c r="BW58" s="212"/>
      <c r="BX58" s="212"/>
      <c r="BY58" s="212"/>
      <c r="BZ58" s="212"/>
      <c r="CA58" s="212"/>
      <c r="CB58" s="212"/>
      <c r="CC58" s="212"/>
      <c r="CD58" s="212"/>
      <c r="CE58" s="212"/>
    </row>
    <row r="59" spans="35:83" ht="16.5" customHeight="1" x14ac:dyDescent="0.25">
      <c r="AI59" s="212">
        <v>46</v>
      </c>
      <c r="AJ59" s="212">
        <v>8</v>
      </c>
      <c r="AK59" s="212">
        <v>31</v>
      </c>
      <c r="AL59" s="212">
        <v>20</v>
      </c>
      <c r="AM59" s="212">
        <v>21</v>
      </c>
      <c r="AN59" s="212">
        <v>36</v>
      </c>
      <c r="AO59" s="212">
        <v>6</v>
      </c>
      <c r="AP59" s="212">
        <v>24</v>
      </c>
      <c r="AQ59" s="212">
        <v>48</v>
      </c>
      <c r="AR59" s="212">
        <v>49</v>
      </c>
      <c r="AS59" s="212">
        <v>22</v>
      </c>
      <c r="AT59" s="212">
        <v>9</v>
      </c>
      <c r="AU59" s="212">
        <v>14</v>
      </c>
      <c r="AV59" s="212">
        <v>35</v>
      </c>
      <c r="AW59" s="212">
        <v>40</v>
      </c>
      <c r="AX59" s="212">
        <v>3</v>
      </c>
      <c r="AY59" s="212">
        <v>19</v>
      </c>
      <c r="AZ59" s="212">
        <v>2</v>
      </c>
      <c r="BA59" s="212">
        <v>11</v>
      </c>
      <c r="BB59" s="212">
        <v>18</v>
      </c>
      <c r="BC59" s="212">
        <v>23</v>
      </c>
      <c r="BD59" s="212">
        <v>25</v>
      </c>
      <c r="BE59" s="212">
        <v>39</v>
      </c>
      <c r="BF59" s="212">
        <v>5</v>
      </c>
      <c r="BG59" s="126">
        <v>7</v>
      </c>
      <c r="BH59" s="212"/>
      <c r="BI59" s="212"/>
      <c r="BJ59" s="212"/>
      <c r="BK59" s="212"/>
      <c r="BL59" s="212"/>
      <c r="BM59" s="212"/>
      <c r="BN59" s="212"/>
      <c r="BO59" s="212"/>
      <c r="BP59" s="212"/>
      <c r="BQ59" s="212"/>
      <c r="BR59" s="212"/>
      <c r="BS59" s="212"/>
      <c r="BT59" s="212"/>
      <c r="BU59" s="212"/>
      <c r="BV59" s="212"/>
      <c r="BW59" s="212"/>
      <c r="BX59" s="212"/>
      <c r="BY59" s="212"/>
      <c r="BZ59" s="212"/>
      <c r="CA59" s="212"/>
      <c r="CB59" s="212"/>
      <c r="CC59" s="212"/>
      <c r="CD59" s="212"/>
      <c r="CE59" s="212"/>
    </row>
    <row r="60" spans="35:83" ht="16.5" customHeight="1" x14ac:dyDescent="0.25">
      <c r="AI60" s="212">
        <v>46</v>
      </c>
      <c r="AJ60" s="212">
        <v>8</v>
      </c>
      <c r="AK60" s="212">
        <v>31</v>
      </c>
      <c r="AL60" s="212">
        <v>20</v>
      </c>
      <c r="AM60" s="212">
        <v>21</v>
      </c>
      <c r="AN60" s="212">
        <v>36</v>
      </c>
      <c r="AO60" s="212">
        <v>6</v>
      </c>
      <c r="AP60" s="212">
        <v>24</v>
      </c>
      <c r="AQ60" s="212">
        <v>48</v>
      </c>
      <c r="AR60" s="212">
        <v>49</v>
      </c>
      <c r="AS60" s="212">
        <v>22</v>
      </c>
      <c r="AT60" s="212">
        <v>9</v>
      </c>
      <c r="AU60" s="212">
        <v>14</v>
      </c>
      <c r="AV60" s="212">
        <v>35</v>
      </c>
      <c r="AW60" s="212">
        <v>40</v>
      </c>
      <c r="AX60" s="212">
        <v>3</v>
      </c>
      <c r="AY60" s="212">
        <v>19</v>
      </c>
      <c r="AZ60" s="212">
        <v>2</v>
      </c>
      <c r="BA60" s="212">
        <v>11</v>
      </c>
      <c r="BB60" s="212">
        <v>18</v>
      </c>
      <c r="BC60" s="212">
        <v>23</v>
      </c>
      <c r="BD60" s="212">
        <v>25</v>
      </c>
      <c r="BE60" s="212">
        <v>39</v>
      </c>
      <c r="BF60" s="126">
        <v>1</v>
      </c>
      <c r="BG60" s="212"/>
      <c r="BH60" s="212"/>
      <c r="BI60" s="212"/>
      <c r="BJ60" s="212"/>
      <c r="BK60" s="212"/>
      <c r="BL60" s="212"/>
      <c r="BM60" s="212"/>
      <c r="BN60" s="212"/>
      <c r="BO60" s="212"/>
      <c r="BP60" s="212"/>
      <c r="BQ60" s="212"/>
      <c r="BR60" s="212"/>
      <c r="BS60" s="212"/>
      <c r="BT60" s="212"/>
      <c r="BU60" s="212"/>
      <c r="BV60" s="212"/>
      <c r="BW60" s="212"/>
      <c r="BX60" s="212"/>
      <c r="BY60" s="212"/>
      <c r="BZ60" s="212"/>
      <c r="CA60" s="212"/>
      <c r="CB60" s="212"/>
      <c r="CC60" s="212"/>
      <c r="CD60" s="212"/>
      <c r="CE60" s="212"/>
    </row>
    <row r="61" spans="35:83" ht="16.5" customHeight="1" x14ac:dyDescent="0.25">
      <c r="AI61" s="212">
        <v>46</v>
      </c>
      <c r="AJ61" s="212">
        <v>8</v>
      </c>
      <c r="AK61" s="212">
        <v>31</v>
      </c>
      <c r="AL61" s="212">
        <v>20</v>
      </c>
      <c r="AM61" s="212">
        <v>21</v>
      </c>
      <c r="AN61" s="212">
        <v>36</v>
      </c>
      <c r="AO61" s="212">
        <v>6</v>
      </c>
      <c r="AP61" s="212">
        <v>24</v>
      </c>
      <c r="AQ61" s="212">
        <v>48</v>
      </c>
      <c r="AR61" s="212">
        <v>49</v>
      </c>
      <c r="AS61" s="212">
        <v>22</v>
      </c>
      <c r="AT61" s="212">
        <v>9</v>
      </c>
      <c r="AU61" s="212">
        <v>14</v>
      </c>
      <c r="AV61" s="212">
        <v>35</v>
      </c>
      <c r="AW61" s="212">
        <v>40</v>
      </c>
      <c r="AX61" s="212">
        <v>3</v>
      </c>
      <c r="AY61" s="212">
        <v>19</v>
      </c>
      <c r="AZ61" s="212">
        <v>2</v>
      </c>
      <c r="BA61" s="212">
        <v>11</v>
      </c>
      <c r="BB61" s="212">
        <v>18</v>
      </c>
      <c r="BC61" s="212">
        <v>23</v>
      </c>
      <c r="BD61" s="212">
        <v>25</v>
      </c>
      <c r="BE61" s="212">
        <v>39</v>
      </c>
      <c r="BF61" s="126">
        <v>47</v>
      </c>
      <c r="BG61" s="212"/>
      <c r="BH61" s="212"/>
      <c r="BI61" s="212"/>
      <c r="BJ61" s="212"/>
      <c r="BK61" s="212"/>
      <c r="BL61" s="212"/>
      <c r="BM61" s="212"/>
      <c r="BN61" s="212"/>
      <c r="BO61" s="212"/>
      <c r="BP61" s="212"/>
      <c r="BQ61" s="212"/>
      <c r="BR61" s="212"/>
      <c r="BS61" s="212"/>
      <c r="BT61" s="212"/>
      <c r="BU61" s="212"/>
      <c r="BV61" s="212"/>
      <c r="BW61" s="212"/>
      <c r="BX61" s="212"/>
      <c r="BY61" s="212"/>
      <c r="BZ61" s="212"/>
      <c r="CA61" s="212"/>
      <c r="CB61" s="212"/>
      <c r="CC61" s="212"/>
      <c r="CD61" s="212"/>
      <c r="CE61" s="212"/>
    </row>
    <row r="62" spans="35:83" ht="16.5" customHeight="1" x14ac:dyDescent="0.25">
      <c r="AI62" s="212">
        <v>46</v>
      </c>
      <c r="AJ62" s="212">
        <v>8</v>
      </c>
      <c r="AK62" s="212">
        <v>31</v>
      </c>
      <c r="AL62" s="212">
        <v>20</v>
      </c>
      <c r="AM62" s="212">
        <v>21</v>
      </c>
      <c r="AN62" s="212">
        <v>36</v>
      </c>
      <c r="AO62" s="212">
        <v>6</v>
      </c>
      <c r="AP62" s="212">
        <v>24</v>
      </c>
      <c r="AQ62" s="212">
        <v>48</v>
      </c>
      <c r="AR62" s="212">
        <v>49</v>
      </c>
      <c r="AS62" s="212">
        <v>22</v>
      </c>
      <c r="AT62" s="212">
        <v>9</v>
      </c>
      <c r="AU62" s="212">
        <v>14</v>
      </c>
      <c r="AV62" s="212">
        <v>35</v>
      </c>
      <c r="AW62" s="212">
        <v>40</v>
      </c>
      <c r="AX62" s="212">
        <v>3</v>
      </c>
      <c r="AY62" s="212">
        <v>19</v>
      </c>
      <c r="AZ62" s="212">
        <v>2</v>
      </c>
      <c r="BA62" s="212">
        <v>11</v>
      </c>
      <c r="BB62" s="212">
        <v>18</v>
      </c>
      <c r="BC62" s="212">
        <v>23</v>
      </c>
      <c r="BD62" s="212">
        <v>25</v>
      </c>
      <c r="BE62" s="212">
        <v>39</v>
      </c>
      <c r="BF62" s="126">
        <v>41</v>
      </c>
      <c r="BG62" s="212"/>
      <c r="BH62" s="212"/>
      <c r="BI62" s="212"/>
      <c r="BJ62" s="212"/>
      <c r="BK62" s="212"/>
      <c r="BL62" s="212"/>
      <c r="BM62" s="212"/>
      <c r="BN62" s="212"/>
      <c r="BO62" s="212"/>
      <c r="BP62" s="212"/>
      <c r="BQ62" s="212"/>
      <c r="BR62" s="212"/>
      <c r="BS62" s="212"/>
      <c r="BT62" s="212"/>
      <c r="BU62" s="212"/>
      <c r="BV62" s="212"/>
      <c r="BW62" s="212"/>
      <c r="BX62" s="212"/>
      <c r="BY62" s="212"/>
      <c r="BZ62" s="212"/>
      <c r="CA62" s="212"/>
      <c r="CB62" s="212"/>
      <c r="CC62" s="212"/>
      <c r="CD62" s="212"/>
      <c r="CE62" s="212"/>
    </row>
    <row r="63" spans="35:83" ht="16.5" customHeight="1" x14ac:dyDescent="0.25">
      <c r="AI63" s="212">
        <v>46</v>
      </c>
      <c r="AJ63" s="212">
        <v>8</v>
      </c>
      <c r="AK63" s="212">
        <v>31</v>
      </c>
      <c r="AL63" s="212">
        <v>20</v>
      </c>
      <c r="AM63" s="212">
        <v>21</v>
      </c>
      <c r="AN63" s="212">
        <v>36</v>
      </c>
      <c r="AO63" s="212">
        <v>6</v>
      </c>
      <c r="AP63" s="212">
        <v>24</v>
      </c>
      <c r="AQ63" s="212">
        <v>48</v>
      </c>
      <c r="AR63" s="212">
        <v>49</v>
      </c>
      <c r="AS63" s="212">
        <v>22</v>
      </c>
      <c r="AT63" s="212">
        <v>9</v>
      </c>
      <c r="AU63" s="212">
        <v>14</v>
      </c>
      <c r="AV63" s="212">
        <v>35</v>
      </c>
      <c r="AW63" s="212">
        <v>40</v>
      </c>
      <c r="AX63" s="212">
        <v>3</v>
      </c>
      <c r="AY63" s="212">
        <v>19</v>
      </c>
      <c r="AZ63" s="212">
        <v>2</v>
      </c>
      <c r="BA63" s="212">
        <v>11</v>
      </c>
      <c r="BB63" s="212">
        <v>18</v>
      </c>
      <c r="BC63" s="212">
        <v>23</v>
      </c>
      <c r="BD63" s="212">
        <v>25</v>
      </c>
      <c r="BE63" s="126">
        <v>33</v>
      </c>
      <c r="BF63" s="212"/>
      <c r="BG63" s="212"/>
      <c r="BH63" s="212"/>
      <c r="BI63" s="212"/>
      <c r="BJ63" s="212"/>
      <c r="BK63" s="212"/>
      <c r="BL63" s="212"/>
      <c r="BM63" s="212"/>
      <c r="BN63" s="212"/>
      <c r="BO63" s="212"/>
      <c r="BP63" s="212"/>
      <c r="BQ63" s="212"/>
      <c r="BR63" s="212"/>
      <c r="BS63" s="212"/>
      <c r="BT63" s="212"/>
      <c r="BU63" s="212"/>
      <c r="BV63" s="212"/>
      <c r="BW63" s="212"/>
      <c r="BX63" s="212"/>
      <c r="BY63" s="212"/>
      <c r="BZ63" s="212"/>
      <c r="CA63" s="212"/>
      <c r="CB63" s="212"/>
      <c r="CC63" s="212"/>
      <c r="CD63" s="212"/>
      <c r="CE63" s="212"/>
    </row>
    <row r="64" spans="35:83" ht="16.5" customHeight="1" x14ac:dyDescent="0.25">
      <c r="AI64" s="212">
        <v>46</v>
      </c>
      <c r="AJ64" s="212">
        <v>8</v>
      </c>
      <c r="AK64" s="212">
        <v>31</v>
      </c>
      <c r="AL64" s="212">
        <v>20</v>
      </c>
      <c r="AM64" s="212">
        <v>21</v>
      </c>
      <c r="AN64" s="212">
        <v>36</v>
      </c>
      <c r="AO64" s="212">
        <v>6</v>
      </c>
      <c r="AP64" s="212">
        <v>24</v>
      </c>
      <c r="AQ64" s="212">
        <v>48</v>
      </c>
      <c r="AR64" s="212">
        <v>49</v>
      </c>
      <c r="AS64" s="212">
        <v>22</v>
      </c>
      <c r="AT64" s="212">
        <v>9</v>
      </c>
      <c r="AU64" s="212">
        <v>14</v>
      </c>
      <c r="AV64" s="212">
        <v>35</v>
      </c>
      <c r="AW64" s="212">
        <v>40</v>
      </c>
      <c r="AX64" s="212">
        <v>3</v>
      </c>
      <c r="AY64" s="212">
        <v>19</v>
      </c>
      <c r="AZ64" s="212">
        <v>2</v>
      </c>
      <c r="BA64" s="212">
        <v>11</v>
      </c>
      <c r="BB64" s="212">
        <v>18</v>
      </c>
      <c r="BC64" s="212">
        <v>23</v>
      </c>
      <c r="BD64" s="212">
        <v>25</v>
      </c>
      <c r="BE64" s="126">
        <v>28</v>
      </c>
      <c r="BF64" s="212"/>
      <c r="BG64" s="212"/>
      <c r="BH64" s="212"/>
      <c r="BI64" s="212"/>
      <c r="BJ64" s="212"/>
      <c r="BK64" s="212"/>
      <c r="BL64" s="212"/>
      <c r="BM64" s="212"/>
      <c r="BN64" s="212"/>
      <c r="BO64" s="212"/>
      <c r="BP64" s="212"/>
      <c r="BQ64" s="212"/>
      <c r="BR64" s="212"/>
      <c r="BS64" s="212"/>
      <c r="BT64" s="212"/>
      <c r="BU64" s="212"/>
      <c r="BV64" s="212"/>
      <c r="BW64" s="212"/>
      <c r="BX64" s="212"/>
      <c r="BY64" s="212"/>
      <c r="BZ64" s="212"/>
      <c r="CA64" s="212"/>
      <c r="CB64" s="212"/>
      <c r="CC64" s="212"/>
      <c r="CD64" s="212"/>
      <c r="CE64" s="212"/>
    </row>
    <row r="65" spans="35:83" ht="16.5" customHeight="1" x14ac:dyDescent="0.25">
      <c r="AI65" s="212">
        <v>46</v>
      </c>
      <c r="AJ65" s="212">
        <v>8</v>
      </c>
      <c r="AK65" s="212">
        <v>31</v>
      </c>
      <c r="AL65" s="212">
        <v>20</v>
      </c>
      <c r="AM65" s="212">
        <v>21</v>
      </c>
      <c r="AN65" s="212">
        <v>36</v>
      </c>
      <c r="AO65" s="212">
        <v>6</v>
      </c>
      <c r="AP65" s="212">
        <v>24</v>
      </c>
      <c r="AQ65" s="212">
        <v>48</v>
      </c>
      <c r="AR65" s="212">
        <v>49</v>
      </c>
      <c r="AS65" s="212">
        <v>22</v>
      </c>
      <c r="AT65" s="212">
        <v>9</v>
      </c>
      <c r="AU65" s="212">
        <v>14</v>
      </c>
      <c r="AV65" s="212">
        <v>35</v>
      </c>
      <c r="AW65" s="212">
        <v>40</v>
      </c>
      <c r="AX65" s="212">
        <v>3</v>
      </c>
      <c r="AY65" s="212">
        <v>19</v>
      </c>
      <c r="AZ65" s="212">
        <v>2</v>
      </c>
      <c r="BA65" s="126">
        <v>5</v>
      </c>
      <c r="BB65" s="212"/>
      <c r="BC65" s="212"/>
      <c r="BD65" s="212"/>
      <c r="BE65" s="212"/>
      <c r="BF65" s="212"/>
      <c r="BG65" s="212"/>
      <c r="BH65" s="212"/>
      <c r="BI65" s="212"/>
      <c r="BJ65" s="212"/>
      <c r="BK65" s="212"/>
      <c r="BL65" s="212"/>
      <c r="BM65" s="212"/>
      <c r="BN65" s="212"/>
      <c r="BO65" s="212"/>
      <c r="BP65" s="212"/>
      <c r="BQ65" s="212"/>
      <c r="BR65" s="212"/>
      <c r="BS65" s="212"/>
      <c r="BT65" s="212"/>
      <c r="BU65" s="212"/>
      <c r="BV65" s="212"/>
      <c r="BW65" s="212"/>
      <c r="BX65" s="212"/>
      <c r="BY65" s="212"/>
      <c r="BZ65" s="212"/>
      <c r="CA65" s="212"/>
      <c r="CB65" s="212"/>
      <c r="CC65" s="212"/>
      <c r="CD65" s="212"/>
      <c r="CE65" s="212"/>
    </row>
    <row r="66" spans="35:83" ht="16.5" customHeight="1" x14ac:dyDescent="0.25">
      <c r="AI66" s="212">
        <v>46</v>
      </c>
      <c r="AJ66" s="212">
        <v>8</v>
      </c>
      <c r="AK66" s="212">
        <v>31</v>
      </c>
      <c r="AL66" s="212">
        <v>20</v>
      </c>
      <c r="AM66" s="212">
        <v>21</v>
      </c>
      <c r="AN66" s="212">
        <v>36</v>
      </c>
      <c r="AO66" s="212">
        <v>6</v>
      </c>
      <c r="AP66" s="212">
        <v>24</v>
      </c>
      <c r="AQ66" s="212">
        <v>48</v>
      </c>
      <c r="AR66" s="212">
        <v>49</v>
      </c>
      <c r="AS66" s="212">
        <v>22</v>
      </c>
      <c r="AT66" s="212">
        <v>9</v>
      </c>
      <c r="AU66" s="212">
        <v>14</v>
      </c>
      <c r="AV66" s="212">
        <v>35</v>
      </c>
      <c r="AW66" s="212">
        <v>40</v>
      </c>
      <c r="AX66" s="212">
        <v>3</v>
      </c>
      <c r="AY66" s="212">
        <v>19</v>
      </c>
      <c r="AZ66" s="212">
        <v>2</v>
      </c>
      <c r="BA66" s="126">
        <v>39</v>
      </c>
      <c r="BB66" s="212"/>
      <c r="BC66" s="212"/>
      <c r="BD66" s="212"/>
      <c r="BE66" s="212"/>
      <c r="BF66" s="212"/>
      <c r="BG66" s="212"/>
      <c r="BH66" s="212"/>
      <c r="BI66" s="212"/>
      <c r="BJ66" s="212"/>
      <c r="BK66" s="212"/>
      <c r="BL66" s="212"/>
      <c r="BM66" s="212"/>
      <c r="BN66" s="212"/>
      <c r="BO66" s="212"/>
      <c r="BP66" s="212"/>
      <c r="BQ66" s="212"/>
      <c r="BR66" s="212"/>
      <c r="BS66" s="212"/>
      <c r="BT66" s="212"/>
      <c r="BU66" s="212"/>
      <c r="BV66" s="212"/>
      <c r="BW66" s="212"/>
      <c r="BX66" s="212"/>
      <c r="BY66" s="212"/>
      <c r="BZ66" s="212"/>
      <c r="CA66" s="212"/>
      <c r="CB66" s="212"/>
      <c r="CC66" s="212"/>
      <c r="CD66" s="212"/>
      <c r="CE66" s="212"/>
    </row>
    <row r="67" spans="35:83" ht="16.5" customHeight="1" x14ac:dyDescent="0.25">
      <c r="AI67" s="212">
        <v>46</v>
      </c>
      <c r="AJ67" s="212">
        <v>8</v>
      </c>
      <c r="AK67" s="212">
        <v>31</v>
      </c>
      <c r="AL67" s="212">
        <v>20</v>
      </c>
      <c r="AM67" s="212">
        <v>21</v>
      </c>
      <c r="AN67" s="212">
        <v>36</v>
      </c>
      <c r="AO67" s="212">
        <v>6</v>
      </c>
      <c r="AP67" s="212">
        <v>24</v>
      </c>
      <c r="AQ67" s="212">
        <v>48</v>
      </c>
      <c r="AR67" s="212">
        <v>49</v>
      </c>
      <c r="AS67" s="212">
        <v>22</v>
      </c>
      <c r="AT67" s="212">
        <v>9</v>
      </c>
      <c r="AU67" s="212">
        <v>14</v>
      </c>
      <c r="AV67" s="212">
        <v>35</v>
      </c>
      <c r="AW67" s="212">
        <v>40</v>
      </c>
      <c r="AX67" s="212">
        <v>3</v>
      </c>
      <c r="AY67" s="212">
        <v>19</v>
      </c>
      <c r="AZ67" s="212">
        <v>2</v>
      </c>
      <c r="BA67" s="126">
        <v>25</v>
      </c>
      <c r="BB67" s="212"/>
      <c r="BC67" s="212"/>
      <c r="BD67" s="212"/>
      <c r="BE67" s="212"/>
      <c r="BF67" s="212"/>
      <c r="BG67" s="212"/>
      <c r="BH67" s="212"/>
      <c r="BI67" s="212"/>
      <c r="BJ67" s="212"/>
      <c r="BK67" s="212"/>
      <c r="BL67" s="212"/>
      <c r="BM67" s="212"/>
      <c r="BN67" s="212"/>
      <c r="BO67" s="212"/>
      <c r="BP67" s="212"/>
      <c r="BQ67" s="212"/>
      <c r="BR67" s="212"/>
      <c r="BS67" s="212"/>
      <c r="BT67" s="212"/>
      <c r="BU67" s="212"/>
      <c r="BV67" s="212"/>
      <c r="BW67" s="212"/>
      <c r="BX67" s="212"/>
      <c r="BY67" s="212"/>
      <c r="BZ67" s="212"/>
      <c r="CA67" s="212"/>
      <c r="CB67" s="212"/>
      <c r="CC67" s="212"/>
      <c r="CD67" s="212"/>
      <c r="CE67" s="212"/>
    </row>
    <row r="68" spans="35:83" ht="16.5" customHeight="1" x14ac:dyDescent="0.25">
      <c r="AI68" s="212">
        <v>46</v>
      </c>
      <c r="AJ68" s="212">
        <v>8</v>
      </c>
      <c r="AK68" s="212">
        <v>31</v>
      </c>
      <c r="AL68" s="212">
        <v>20</v>
      </c>
      <c r="AM68" s="212">
        <v>21</v>
      </c>
      <c r="AN68" s="212">
        <v>36</v>
      </c>
      <c r="AO68" s="212">
        <v>6</v>
      </c>
      <c r="AP68" s="212">
        <v>24</v>
      </c>
      <c r="AQ68" s="212">
        <v>48</v>
      </c>
      <c r="AR68" s="212">
        <v>49</v>
      </c>
      <c r="AS68" s="212">
        <v>22</v>
      </c>
      <c r="AT68" s="212">
        <v>9</v>
      </c>
      <c r="AU68" s="212">
        <v>14</v>
      </c>
      <c r="AV68" s="212">
        <v>35</v>
      </c>
      <c r="AW68" s="212">
        <v>40</v>
      </c>
      <c r="AX68" s="212">
        <v>3</v>
      </c>
      <c r="AY68" s="212">
        <v>19</v>
      </c>
      <c r="AZ68" s="212">
        <v>2</v>
      </c>
      <c r="BA68" s="126">
        <v>23</v>
      </c>
      <c r="BB68" s="212"/>
      <c r="BC68" s="212"/>
      <c r="BD68" s="212"/>
      <c r="BE68" s="212"/>
      <c r="BF68" s="212"/>
      <c r="BG68" s="212"/>
      <c r="BH68" s="212"/>
      <c r="BI68" s="212"/>
      <c r="BJ68" s="212"/>
      <c r="BK68" s="212"/>
      <c r="BL68" s="212"/>
      <c r="BM68" s="212"/>
      <c r="BN68" s="212"/>
      <c r="BO68" s="212"/>
      <c r="BP68" s="212"/>
      <c r="BQ68" s="212"/>
      <c r="BR68" s="212"/>
      <c r="BS68" s="212"/>
      <c r="BT68" s="212"/>
      <c r="BU68" s="212"/>
      <c r="BV68" s="212"/>
      <c r="BW68" s="212"/>
      <c r="BX68" s="212"/>
      <c r="BY68" s="212"/>
      <c r="BZ68" s="212"/>
      <c r="CA68" s="212"/>
      <c r="CB68" s="212"/>
      <c r="CC68" s="212"/>
      <c r="CD68" s="212"/>
      <c r="CE68" s="212"/>
    </row>
    <row r="69" spans="35:83" ht="16.5" customHeight="1" x14ac:dyDescent="0.25">
      <c r="AI69" s="212">
        <v>46</v>
      </c>
      <c r="AJ69" s="212">
        <v>8</v>
      </c>
      <c r="AK69" s="212">
        <v>31</v>
      </c>
      <c r="AL69" s="212">
        <v>20</v>
      </c>
      <c r="AM69" s="212">
        <v>21</v>
      </c>
      <c r="AN69" s="212">
        <v>36</v>
      </c>
      <c r="AO69" s="212">
        <v>6</v>
      </c>
      <c r="AP69" s="212">
        <v>24</v>
      </c>
      <c r="AQ69" s="212">
        <v>48</v>
      </c>
      <c r="AR69" s="212">
        <v>49</v>
      </c>
      <c r="AS69" s="212">
        <v>22</v>
      </c>
      <c r="AT69" s="212">
        <v>9</v>
      </c>
      <c r="AU69" s="212">
        <v>14</v>
      </c>
      <c r="AV69" s="212">
        <v>35</v>
      </c>
      <c r="AW69" s="212">
        <v>40</v>
      </c>
      <c r="AX69" s="212">
        <v>3</v>
      </c>
      <c r="AY69" s="212">
        <v>19</v>
      </c>
      <c r="AZ69" s="212">
        <v>2</v>
      </c>
      <c r="BA69" s="126">
        <v>18</v>
      </c>
      <c r="BB69" s="212"/>
      <c r="BC69" s="212"/>
      <c r="BD69" s="212"/>
      <c r="BE69" s="212"/>
      <c r="BF69" s="212"/>
      <c r="BG69" s="212"/>
      <c r="BH69" s="212"/>
      <c r="BI69" s="212"/>
      <c r="BJ69" s="212"/>
      <c r="BK69" s="212"/>
      <c r="BL69" s="212"/>
      <c r="BM69" s="212"/>
      <c r="BN69" s="212"/>
      <c r="BO69" s="212"/>
      <c r="BP69" s="212"/>
      <c r="BQ69" s="212"/>
      <c r="BR69" s="212"/>
      <c r="BS69" s="212"/>
      <c r="BT69" s="212"/>
      <c r="BU69" s="212"/>
      <c r="BV69" s="212"/>
      <c r="BW69" s="212"/>
      <c r="BX69" s="212"/>
      <c r="BY69" s="212"/>
      <c r="BZ69" s="212"/>
      <c r="CA69" s="212"/>
      <c r="CB69" s="212"/>
      <c r="CC69" s="212"/>
      <c r="CD69" s="212"/>
      <c r="CE69" s="212"/>
    </row>
    <row r="70" spans="35:83" ht="16.5" customHeight="1" x14ac:dyDescent="0.25">
      <c r="AI70" s="212">
        <v>46</v>
      </c>
      <c r="AJ70" s="212">
        <v>8</v>
      </c>
      <c r="AK70" s="212">
        <v>31</v>
      </c>
      <c r="AL70" s="212">
        <v>20</v>
      </c>
      <c r="AM70" s="212">
        <v>21</v>
      </c>
      <c r="AN70" s="212">
        <v>36</v>
      </c>
      <c r="AO70" s="212">
        <v>6</v>
      </c>
      <c r="AP70" s="212">
        <v>24</v>
      </c>
      <c r="AQ70" s="212">
        <v>48</v>
      </c>
      <c r="AR70" s="212">
        <v>49</v>
      </c>
      <c r="AS70" s="212">
        <v>22</v>
      </c>
      <c r="AT70" s="212">
        <v>9</v>
      </c>
      <c r="AU70" s="212">
        <v>14</v>
      </c>
      <c r="AV70" s="212">
        <v>35</v>
      </c>
      <c r="AW70" s="212">
        <v>40</v>
      </c>
      <c r="AX70" s="212">
        <v>3</v>
      </c>
      <c r="AY70" s="212">
        <v>19</v>
      </c>
      <c r="AZ70" s="212">
        <v>2</v>
      </c>
      <c r="BA70" s="126">
        <v>11</v>
      </c>
      <c r="BB70" s="212"/>
      <c r="BC70" s="212"/>
      <c r="BD70" s="212"/>
      <c r="BE70" s="212"/>
      <c r="BF70" s="212"/>
      <c r="BG70" s="212"/>
      <c r="BH70" s="212"/>
      <c r="BI70" s="212"/>
      <c r="BJ70" s="212"/>
      <c r="BK70" s="212"/>
      <c r="BL70" s="212"/>
      <c r="BM70" s="212"/>
      <c r="BN70" s="212"/>
      <c r="BO70" s="212"/>
      <c r="BP70" s="212"/>
      <c r="BQ70" s="212"/>
      <c r="BR70" s="212"/>
      <c r="BS70" s="212"/>
      <c r="BT70" s="212"/>
      <c r="BU70" s="212"/>
      <c r="BV70" s="212"/>
      <c r="BW70" s="212"/>
      <c r="BX70" s="212"/>
      <c r="BY70" s="212"/>
      <c r="BZ70" s="212"/>
      <c r="CA70" s="212"/>
      <c r="CB70" s="212"/>
      <c r="CC70" s="212"/>
      <c r="CD70" s="212"/>
      <c r="CE70" s="212"/>
    </row>
    <row r="71" spans="35:83" ht="16.5" customHeight="1" x14ac:dyDescent="0.25">
      <c r="AI71" s="212">
        <v>46</v>
      </c>
      <c r="AJ71" s="212">
        <v>8</v>
      </c>
      <c r="AK71" s="212">
        <v>31</v>
      </c>
      <c r="AL71" s="212">
        <v>20</v>
      </c>
      <c r="AM71" s="212">
        <v>21</v>
      </c>
      <c r="AN71" s="212">
        <v>36</v>
      </c>
      <c r="AO71" s="212">
        <v>6</v>
      </c>
      <c r="AP71" s="212">
        <v>24</v>
      </c>
      <c r="AQ71" s="212">
        <v>48</v>
      </c>
      <c r="AR71" s="212">
        <v>49</v>
      </c>
      <c r="AS71" s="212">
        <v>22</v>
      </c>
      <c r="AT71" s="212">
        <v>9</v>
      </c>
      <c r="AU71" s="212">
        <v>14</v>
      </c>
      <c r="AV71" s="212">
        <v>35</v>
      </c>
      <c r="AW71" s="212">
        <v>40</v>
      </c>
      <c r="AX71" s="126">
        <v>2</v>
      </c>
      <c r="AY71" s="212"/>
      <c r="AZ71" s="212"/>
      <c r="BA71" s="212"/>
      <c r="BB71" s="212"/>
      <c r="BC71" s="212"/>
      <c r="BD71" s="212"/>
      <c r="BE71" s="212"/>
      <c r="BF71" s="212"/>
      <c r="BG71" s="212"/>
      <c r="BH71" s="212"/>
      <c r="BI71" s="212"/>
      <c r="BJ71" s="212"/>
      <c r="BK71" s="212"/>
      <c r="BL71" s="212"/>
      <c r="BM71" s="212"/>
      <c r="BN71" s="212"/>
      <c r="BO71" s="212"/>
      <c r="BP71" s="212"/>
      <c r="BQ71" s="212"/>
      <c r="BR71" s="212"/>
      <c r="BS71" s="212"/>
      <c r="BT71" s="212"/>
      <c r="BU71" s="212"/>
      <c r="BV71" s="212"/>
      <c r="BW71" s="212"/>
      <c r="BX71" s="212"/>
      <c r="BY71" s="212"/>
      <c r="BZ71" s="212"/>
      <c r="CA71" s="212"/>
      <c r="CB71" s="212"/>
      <c r="CC71" s="212"/>
      <c r="CD71" s="212"/>
      <c r="CE71" s="212"/>
    </row>
    <row r="72" spans="35:83" ht="16.5" customHeight="1" x14ac:dyDescent="0.25">
      <c r="AI72" s="212">
        <v>46</v>
      </c>
      <c r="AJ72" s="212">
        <v>8</v>
      </c>
      <c r="AK72" s="212">
        <v>31</v>
      </c>
      <c r="AL72" s="212">
        <v>20</v>
      </c>
      <c r="AM72" s="212">
        <v>21</v>
      </c>
      <c r="AN72" s="212">
        <v>36</v>
      </c>
      <c r="AO72" s="212">
        <v>6</v>
      </c>
      <c r="AP72" s="212">
        <v>24</v>
      </c>
      <c r="AQ72" s="212">
        <v>48</v>
      </c>
      <c r="AR72" s="212">
        <v>49</v>
      </c>
      <c r="AS72" s="212">
        <v>22</v>
      </c>
      <c r="AT72" s="212">
        <v>9</v>
      </c>
      <c r="AU72" s="212">
        <v>14</v>
      </c>
      <c r="AV72" s="126">
        <v>19</v>
      </c>
      <c r="AW72" s="212"/>
      <c r="AX72" s="212"/>
      <c r="AY72" s="212"/>
      <c r="AZ72" s="212"/>
      <c r="BA72" s="212"/>
      <c r="BB72" s="212"/>
      <c r="BC72" s="212"/>
      <c r="BD72" s="212"/>
      <c r="BE72" s="212"/>
      <c r="BF72" s="212"/>
      <c r="BG72" s="212"/>
      <c r="BH72" s="212"/>
      <c r="BI72" s="212"/>
      <c r="BJ72" s="212"/>
      <c r="BK72" s="212"/>
      <c r="BL72" s="212"/>
      <c r="BM72" s="212"/>
      <c r="BN72" s="212"/>
      <c r="BO72" s="212"/>
      <c r="BP72" s="212"/>
      <c r="BQ72" s="212"/>
      <c r="BR72" s="212"/>
      <c r="BS72" s="212"/>
      <c r="BT72" s="212"/>
      <c r="BU72" s="212"/>
      <c r="BV72" s="212"/>
      <c r="BW72" s="212"/>
      <c r="BX72" s="212"/>
      <c r="BY72" s="212"/>
      <c r="BZ72" s="212"/>
      <c r="CA72" s="212"/>
      <c r="CB72" s="212"/>
      <c r="CC72" s="212"/>
      <c r="CD72" s="212"/>
      <c r="CE72" s="212"/>
    </row>
    <row r="73" spans="35:83" ht="16.5" customHeight="1" x14ac:dyDescent="0.25">
      <c r="AI73" s="212">
        <v>46</v>
      </c>
      <c r="AJ73" s="212">
        <v>8</v>
      </c>
      <c r="AK73" s="212">
        <v>31</v>
      </c>
      <c r="AL73" s="212">
        <v>20</v>
      </c>
      <c r="AM73" s="212">
        <v>21</v>
      </c>
      <c r="AN73" s="212">
        <v>36</v>
      </c>
      <c r="AO73" s="212">
        <v>6</v>
      </c>
      <c r="AP73" s="212">
        <v>24</v>
      </c>
      <c r="AQ73" s="212">
        <v>48</v>
      </c>
      <c r="AR73" s="212">
        <v>49</v>
      </c>
      <c r="AS73" s="212">
        <v>22</v>
      </c>
      <c r="AT73" s="126">
        <v>3</v>
      </c>
      <c r="AU73" s="212"/>
      <c r="AV73" s="212"/>
      <c r="AW73" s="212"/>
      <c r="AX73" s="212"/>
      <c r="AY73" s="212"/>
      <c r="AZ73" s="212"/>
      <c r="BA73" s="212"/>
      <c r="BB73" s="212"/>
      <c r="BC73" s="212"/>
      <c r="BD73" s="212"/>
      <c r="BE73" s="212"/>
      <c r="BF73" s="212"/>
      <c r="BG73" s="212"/>
      <c r="BH73" s="212"/>
      <c r="BI73" s="212"/>
      <c r="BJ73" s="212"/>
      <c r="BK73" s="212"/>
      <c r="BL73" s="212"/>
      <c r="BM73" s="212"/>
      <c r="BN73" s="212"/>
      <c r="BO73" s="212"/>
      <c r="BP73" s="212"/>
      <c r="BQ73" s="212"/>
      <c r="BR73" s="212"/>
      <c r="BS73" s="212"/>
      <c r="BT73" s="212"/>
      <c r="BU73" s="212"/>
      <c r="BV73" s="212"/>
      <c r="BW73" s="212"/>
      <c r="BX73" s="212"/>
      <c r="BY73" s="212"/>
      <c r="BZ73" s="212"/>
      <c r="CA73" s="212"/>
      <c r="CB73" s="212"/>
      <c r="CC73" s="212"/>
      <c r="CD73" s="212"/>
      <c r="CE73" s="212"/>
    </row>
    <row r="74" spans="35:83" ht="16.5" customHeight="1" x14ac:dyDescent="0.25">
      <c r="AI74" s="212">
        <v>46</v>
      </c>
      <c r="AJ74" s="212">
        <v>8</v>
      </c>
      <c r="AK74" s="212">
        <v>31</v>
      </c>
      <c r="AL74" s="212">
        <v>20</v>
      </c>
      <c r="AM74" s="212">
        <v>21</v>
      </c>
      <c r="AN74" s="212">
        <v>36</v>
      </c>
      <c r="AO74" s="212">
        <v>6</v>
      </c>
      <c r="AP74" s="212">
        <v>24</v>
      </c>
      <c r="AQ74" s="212">
        <v>48</v>
      </c>
      <c r="AR74" s="212">
        <v>49</v>
      </c>
      <c r="AS74" s="212">
        <v>22</v>
      </c>
      <c r="AT74" s="126">
        <v>40</v>
      </c>
      <c r="AU74" s="212"/>
      <c r="AV74" s="212"/>
      <c r="AW74" s="212"/>
      <c r="AX74" s="212"/>
      <c r="AY74" s="212"/>
      <c r="AZ74" s="212"/>
      <c r="BA74" s="212"/>
      <c r="BB74" s="212"/>
      <c r="BC74" s="212"/>
      <c r="BD74" s="212"/>
      <c r="BE74" s="212"/>
      <c r="BF74" s="212"/>
      <c r="BG74" s="212"/>
      <c r="BH74" s="212"/>
      <c r="BI74" s="212"/>
      <c r="BJ74" s="212"/>
      <c r="BK74" s="212"/>
      <c r="BL74" s="212"/>
      <c r="BM74" s="212"/>
      <c r="BN74" s="212"/>
      <c r="BO74" s="212"/>
      <c r="BP74" s="212"/>
      <c r="BQ74" s="212"/>
      <c r="BR74" s="212"/>
      <c r="BS74" s="212"/>
      <c r="BT74" s="212"/>
      <c r="BU74" s="212"/>
      <c r="BV74" s="212"/>
      <c r="BW74" s="212"/>
      <c r="BX74" s="212"/>
      <c r="BY74" s="212"/>
      <c r="BZ74" s="212"/>
      <c r="CA74" s="212"/>
      <c r="CB74" s="212"/>
      <c r="CC74" s="212"/>
      <c r="CD74" s="212"/>
      <c r="CE74" s="212"/>
    </row>
    <row r="75" spans="35:83" ht="16.5" customHeight="1" x14ac:dyDescent="0.25">
      <c r="AI75" s="212">
        <v>46</v>
      </c>
      <c r="AJ75" s="212">
        <v>8</v>
      </c>
      <c r="AK75" s="212">
        <v>31</v>
      </c>
      <c r="AL75" s="212">
        <v>20</v>
      </c>
      <c r="AM75" s="212">
        <v>21</v>
      </c>
      <c r="AN75" s="212">
        <v>36</v>
      </c>
      <c r="AO75" s="212">
        <v>6</v>
      </c>
      <c r="AP75" s="212">
        <v>24</v>
      </c>
      <c r="AQ75" s="212">
        <v>48</v>
      </c>
      <c r="AR75" s="212">
        <v>49</v>
      </c>
      <c r="AS75" s="212">
        <v>22</v>
      </c>
      <c r="AT75" s="126">
        <v>35</v>
      </c>
      <c r="AU75" s="212"/>
      <c r="AV75" s="212"/>
      <c r="AW75" s="212"/>
      <c r="AX75" s="212"/>
      <c r="AY75" s="212"/>
      <c r="AZ75" s="212"/>
      <c r="BA75" s="212"/>
      <c r="BB75" s="212"/>
      <c r="BC75" s="212"/>
      <c r="BD75" s="212"/>
      <c r="BE75" s="212"/>
      <c r="BF75" s="212"/>
      <c r="BG75" s="212"/>
      <c r="BH75" s="212"/>
      <c r="BI75" s="212"/>
      <c r="BJ75" s="212"/>
      <c r="BK75" s="212"/>
      <c r="BL75" s="212"/>
      <c r="BM75" s="212"/>
      <c r="BN75" s="212"/>
      <c r="BO75" s="212"/>
      <c r="BP75" s="212"/>
      <c r="BQ75" s="212"/>
      <c r="BR75" s="212"/>
      <c r="BS75" s="212"/>
      <c r="BT75" s="212"/>
      <c r="BU75" s="212"/>
      <c r="BV75" s="212"/>
      <c r="BW75" s="212"/>
      <c r="BX75" s="212"/>
      <c r="BY75" s="212"/>
      <c r="BZ75" s="212"/>
      <c r="CA75" s="212"/>
      <c r="CB75" s="212"/>
      <c r="CC75" s="212"/>
      <c r="CD75" s="212"/>
      <c r="CE75" s="212"/>
    </row>
    <row r="76" spans="35:83" ht="16.5" customHeight="1" x14ac:dyDescent="0.25">
      <c r="AI76" s="212">
        <v>46</v>
      </c>
      <c r="AJ76" s="212">
        <v>8</v>
      </c>
      <c r="AK76" s="212">
        <v>31</v>
      </c>
      <c r="AL76" s="212">
        <v>20</v>
      </c>
      <c r="AM76" s="212">
        <v>21</v>
      </c>
      <c r="AN76" s="212">
        <v>36</v>
      </c>
      <c r="AO76" s="212">
        <v>6</v>
      </c>
      <c r="AP76" s="212">
        <v>24</v>
      </c>
      <c r="AQ76" s="212">
        <v>48</v>
      </c>
      <c r="AR76" s="212">
        <v>49</v>
      </c>
      <c r="AS76" s="126">
        <v>14</v>
      </c>
      <c r="AT76" s="212"/>
      <c r="AU76" s="212"/>
      <c r="AV76" s="212"/>
      <c r="AW76" s="212"/>
      <c r="AX76" s="212"/>
      <c r="AY76" s="212"/>
      <c r="AZ76" s="212"/>
      <c r="BA76" s="212"/>
      <c r="BB76" s="212"/>
      <c r="BC76" s="212"/>
      <c r="BD76" s="212"/>
      <c r="BE76" s="212"/>
      <c r="BF76" s="212"/>
      <c r="BG76" s="212"/>
      <c r="BH76" s="212"/>
      <c r="BI76" s="212"/>
      <c r="BJ76" s="212"/>
      <c r="BK76" s="212"/>
      <c r="BL76" s="212"/>
      <c r="BM76" s="212"/>
      <c r="BN76" s="212"/>
      <c r="BO76" s="212"/>
      <c r="BP76" s="212"/>
      <c r="BQ76" s="212"/>
      <c r="BR76" s="212"/>
      <c r="BS76" s="212"/>
      <c r="BT76" s="212"/>
      <c r="BU76" s="212"/>
      <c r="BV76" s="212"/>
      <c r="BW76" s="212"/>
      <c r="BX76" s="212"/>
      <c r="BY76" s="212"/>
      <c r="BZ76" s="212"/>
      <c r="CA76" s="212"/>
      <c r="CB76" s="212"/>
      <c r="CC76" s="212"/>
      <c r="CD76" s="212"/>
      <c r="CE76" s="212"/>
    </row>
    <row r="77" spans="35:83" ht="16.5" customHeight="1" x14ac:dyDescent="0.25">
      <c r="AI77" s="212">
        <v>46</v>
      </c>
      <c r="AJ77" s="212">
        <v>8</v>
      </c>
      <c r="AK77" s="212">
        <v>31</v>
      </c>
      <c r="AL77" s="212">
        <v>20</v>
      </c>
      <c r="AM77" s="212">
        <v>21</v>
      </c>
      <c r="AN77" s="212">
        <v>36</v>
      </c>
      <c r="AO77" s="212">
        <v>6</v>
      </c>
      <c r="AP77" s="212">
        <v>24</v>
      </c>
      <c r="AQ77" s="212">
        <v>48</v>
      </c>
      <c r="AR77" s="212">
        <v>49</v>
      </c>
      <c r="AS77" s="126">
        <v>9</v>
      </c>
      <c r="AT77" s="212"/>
      <c r="AU77" s="212"/>
      <c r="AV77" s="212"/>
      <c r="AW77" s="212"/>
      <c r="AX77" s="212"/>
      <c r="AY77" s="212"/>
      <c r="AZ77" s="212"/>
      <c r="BA77" s="212"/>
      <c r="BB77" s="212"/>
      <c r="BC77" s="212"/>
      <c r="BD77" s="212"/>
      <c r="BE77" s="212"/>
      <c r="BF77" s="212"/>
      <c r="BG77" s="212"/>
      <c r="BH77" s="212"/>
      <c r="BI77" s="212"/>
      <c r="BJ77" s="212"/>
      <c r="BK77" s="212"/>
      <c r="BL77" s="212"/>
      <c r="BM77" s="212"/>
      <c r="BN77" s="212"/>
      <c r="BO77" s="212"/>
      <c r="BP77" s="212"/>
      <c r="BQ77" s="212"/>
      <c r="BR77" s="212"/>
      <c r="BS77" s="212"/>
      <c r="BT77" s="212"/>
      <c r="BU77" s="212"/>
      <c r="BV77" s="212"/>
      <c r="BW77" s="212"/>
      <c r="BX77" s="212"/>
      <c r="BY77" s="212"/>
      <c r="BZ77" s="212"/>
      <c r="CA77" s="212"/>
      <c r="CB77" s="212"/>
      <c r="CC77" s="212"/>
      <c r="CD77" s="212"/>
      <c r="CE77" s="212"/>
    </row>
    <row r="78" spans="35:83" ht="16.5" customHeight="1" x14ac:dyDescent="0.25">
      <c r="AI78" s="212">
        <v>46</v>
      </c>
      <c r="AJ78" s="212">
        <v>8</v>
      </c>
      <c r="AK78" s="212">
        <v>31</v>
      </c>
      <c r="AL78" s="212">
        <v>20</v>
      </c>
      <c r="AM78" s="212">
        <v>21</v>
      </c>
      <c r="AN78" s="212">
        <v>36</v>
      </c>
      <c r="AO78" s="212">
        <v>6</v>
      </c>
      <c r="AP78" s="212">
        <v>24</v>
      </c>
      <c r="AQ78" s="126">
        <v>22</v>
      </c>
      <c r="AR78" s="212"/>
      <c r="AS78" s="212"/>
      <c r="AT78" s="212"/>
      <c r="AU78" s="212"/>
      <c r="AV78" s="212"/>
      <c r="AW78" s="212"/>
      <c r="AX78" s="212"/>
      <c r="AY78" s="212"/>
      <c r="AZ78" s="212"/>
      <c r="BA78" s="212"/>
      <c r="BB78" s="212"/>
      <c r="BC78" s="212"/>
      <c r="BD78" s="212"/>
      <c r="BE78" s="212"/>
      <c r="BF78" s="212"/>
      <c r="BG78" s="212"/>
      <c r="BH78" s="212"/>
      <c r="BI78" s="212"/>
      <c r="BJ78" s="212"/>
      <c r="BK78" s="212"/>
      <c r="BL78" s="212"/>
      <c r="BM78" s="212"/>
      <c r="BN78" s="212"/>
      <c r="BO78" s="212"/>
      <c r="BP78" s="212"/>
      <c r="BQ78" s="212"/>
      <c r="BR78" s="212"/>
      <c r="BS78" s="212"/>
      <c r="BT78" s="212"/>
      <c r="BU78" s="212"/>
      <c r="BV78" s="212"/>
      <c r="BW78" s="212"/>
      <c r="BX78" s="212"/>
      <c r="BY78" s="212"/>
      <c r="BZ78" s="212"/>
      <c r="CA78" s="212"/>
      <c r="CB78" s="212"/>
      <c r="CC78" s="212"/>
      <c r="CD78" s="212"/>
      <c r="CE78" s="212"/>
    </row>
    <row r="79" spans="35:83" ht="16.5" customHeight="1" x14ac:dyDescent="0.25">
      <c r="AI79" s="212">
        <v>46</v>
      </c>
      <c r="AJ79" s="212">
        <v>8</v>
      </c>
      <c r="AK79" s="212">
        <v>31</v>
      </c>
      <c r="AL79" s="212">
        <v>20</v>
      </c>
      <c r="AM79" s="212">
        <v>21</v>
      </c>
      <c r="AN79" s="212">
        <v>36</v>
      </c>
      <c r="AO79" s="212">
        <v>6</v>
      </c>
      <c r="AP79" s="212">
        <v>24</v>
      </c>
      <c r="AQ79" s="126">
        <v>49</v>
      </c>
      <c r="AR79" s="212"/>
      <c r="AS79" s="212"/>
      <c r="AT79" s="212"/>
      <c r="AU79" s="212"/>
      <c r="AV79" s="212"/>
      <c r="AW79" s="212"/>
      <c r="AX79" s="212"/>
      <c r="AY79" s="212"/>
      <c r="AZ79" s="212"/>
      <c r="BA79" s="212"/>
      <c r="BB79" s="212"/>
      <c r="BC79" s="212"/>
      <c r="BD79" s="212"/>
      <c r="BE79" s="212"/>
      <c r="BF79" s="212"/>
      <c r="BG79" s="212"/>
      <c r="BH79" s="212"/>
      <c r="BI79" s="212"/>
      <c r="BJ79" s="212"/>
      <c r="BK79" s="212"/>
      <c r="BL79" s="212"/>
      <c r="BM79" s="212"/>
      <c r="BN79" s="212"/>
      <c r="BO79" s="212"/>
      <c r="BP79" s="212"/>
      <c r="BQ79" s="212"/>
      <c r="BR79" s="212"/>
      <c r="BS79" s="212"/>
      <c r="BT79" s="212"/>
      <c r="BU79" s="212"/>
      <c r="BV79" s="212"/>
      <c r="BW79" s="212"/>
      <c r="BX79" s="212"/>
      <c r="BY79" s="212"/>
      <c r="BZ79" s="212"/>
      <c r="CA79" s="212"/>
      <c r="CB79" s="212"/>
      <c r="CC79" s="212"/>
      <c r="CD79" s="212"/>
      <c r="CE79" s="212"/>
    </row>
    <row r="80" spans="35:83" ht="16.5" customHeight="1" x14ac:dyDescent="0.25">
      <c r="AI80" s="212">
        <v>46</v>
      </c>
      <c r="AJ80" s="212">
        <v>8</v>
      </c>
      <c r="AK80" s="212">
        <v>31</v>
      </c>
      <c r="AL80" s="212">
        <v>20</v>
      </c>
      <c r="AM80" s="212">
        <v>21</v>
      </c>
      <c r="AN80" s="212">
        <v>36</v>
      </c>
      <c r="AO80" s="212">
        <v>6</v>
      </c>
      <c r="AP80" s="212">
        <v>24</v>
      </c>
      <c r="AQ80" s="126">
        <v>48</v>
      </c>
      <c r="AR80" s="212"/>
      <c r="AS80" s="212"/>
      <c r="AT80" s="212"/>
      <c r="AU80" s="212"/>
      <c r="AV80" s="212"/>
      <c r="AW80" s="212"/>
      <c r="AX80" s="212"/>
      <c r="AY80" s="212"/>
      <c r="AZ80" s="212"/>
      <c r="BA80" s="212"/>
      <c r="BB80" s="212"/>
      <c r="BC80" s="212"/>
      <c r="BD80" s="212"/>
      <c r="BE80" s="212"/>
      <c r="BF80" s="212"/>
      <c r="BG80" s="212"/>
      <c r="BH80" s="212"/>
      <c r="BI80" s="212"/>
      <c r="BJ80" s="212"/>
      <c r="BK80" s="212"/>
      <c r="BL80" s="212"/>
      <c r="BM80" s="212"/>
      <c r="BN80" s="212"/>
      <c r="BO80" s="212"/>
      <c r="BP80" s="212"/>
      <c r="BQ80" s="212"/>
      <c r="BR80" s="212"/>
      <c r="BS80" s="212"/>
      <c r="BT80" s="212"/>
      <c r="BU80" s="212"/>
      <c r="BV80" s="212"/>
      <c r="BW80" s="212"/>
      <c r="BX80" s="212"/>
      <c r="BY80" s="212"/>
      <c r="BZ80" s="212"/>
      <c r="CA80" s="212"/>
      <c r="CB80" s="212"/>
      <c r="CC80" s="212"/>
      <c r="CD80" s="212"/>
      <c r="CE80" s="212"/>
    </row>
    <row r="81" spans="35:83" ht="16.5" customHeight="1" x14ac:dyDescent="0.25">
      <c r="AI81" s="212">
        <v>46</v>
      </c>
      <c r="AJ81" s="212">
        <v>8</v>
      </c>
      <c r="AK81" s="212">
        <v>31</v>
      </c>
      <c r="AL81" s="212">
        <v>20</v>
      </c>
      <c r="AM81" s="212">
        <v>21</v>
      </c>
      <c r="AN81" s="212">
        <v>36</v>
      </c>
      <c r="AO81" s="126">
        <v>24</v>
      </c>
      <c r="AP81" s="212"/>
      <c r="AQ81" s="212"/>
      <c r="AR81" s="212"/>
      <c r="AS81" s="212"/>
      <c r="AT81" s="212"/>
      <c r="AU81" s="212"/>
      <c r="AV81" s="212"/>
      <c r="AW81" s="212"/>
      <c r="AX81" s="212"/>
      <c r="AY81" s="212"/>
      <c r="AZ81" s="212"/>
      <c r="BA81" s="212"/>
      <c r="BB81" s="212"/>
      <c r="BC81" s="212"/>
      <c r="BD81" s="212"/>
      <c r="BE81" s="212"/>
      <c r="BF81" s="212"/>
      <c r="BG81" s="212"/>
      <c r="BH81" s="212"/>
      <c r="BI81" s="212"/>
      <c r="BJ81" s="212"/>
      <c r="BK81" s="212"/>
      <c r="BL81" s="212"/>
      <c r="BM81" s="212"/>
      <c r="BN81" s="212"/>
      <c r="BO81" s="212"/>
      <c r="BP81" s="212"/>
      <c r="BQ81" s="212"/>
      <c r="BR81" s="212"/>
      <c r="BS81" s="212"/>
      <c r="BT81" s="212"/>
      <c r="BU81" s="212"/>
      <c r="BV81" s="212"/>
      <c r="BW81" s="212"/>
      <c r="BX81" s="212"/>
      <c r="BY81" s="212"/>
      <c r="BZ81" s="212"/>
      <c r="CA81" s="212"/>
      <c r="CB81" s="212"/>
      <c r="CC81" s="212"/>
      <c r="CD81" s="212"/>
      <c r="CE81" s="212"/>
    </row>
    <row r="82" spans="35:83" ht="16.5" customHeight="1" x14ac:dyDescent="0.25">
      <c r="AI82" s="212">
        <v>46</v>
      </c>
      <c r="AJ82" s="212">
        <v>8</v>
      </c>
      <c r="AK82" s="212">
        <v>31</v>
      </c>
      <c r="AL82" s="212">
        <v>20</v>
      </c>
      <c r="AM82" s="212">
        <v>21</v>
      </c>
      <c r="AN82" s="212">
        <v>36</v>
      </c>
      <c r="AO82" s="126">
        <v>6</v>
      </c>
      <c r="AP82" s="212"/>
      <c r="AQ82" s="212"/>
      <c r="AR82" s="212"/>
      <c r="AS82" s="212"/>
      <c r="AT82" s="212"/>
      <c r="AU82" s="212"/>
      <c r="AV82" s="212"/>
      <c r="AW82" s="212"/>
      <c r="AX82" s="212"/>
      <c r="AY82" s="212"/>
      <c r="AZ82" s="212"/>
      <c r="BA82" s="212"/>
      <c r="BB82" s="212"/>
      <c r="BC82" s="212"/>
      <c r="BD82" s="212"/>
      <c r="BE82" s="212"/>
      <c r="BF82" s="212"/>
      <c r="BG82" s="212"/>
      <c r="BH82" s="212"/>
      <c r="BI82" s="212"/>
      <c r="BJ82" s="212"/>
      <c r="BK82" s="212"/>
      <c r="BL82" s="212"/>
      <c r="BM82" s="212"/>
      <c r="BN82" s="212"/>
      <c r="BO82" s="212"/>
      <c r="BP82" s="212"/>
      <c r="BQ82" s="212"/>
      <c r="BR82" s="212"/>
      <c r="BS82" s="212"/>
      <c r="BT82" s="212"/>
      <c r="BU82" s="212"/>
      <c r="BV82" s="212"/>
      <c r="BW82" s="212"/>
      <c r="BX82" s="212"/>
      <c r="BY82" s="212"/>
      <c r="BZ82" s="212"/>
      <c r="CA82" s="212"/>
      <c r="CB82" s="212"/>
      <c r="CC82" s="212"/>
      <c r="CD82" s="212"/>
      <c r="CE82" s="212"/>
    </row>
    <row r="83" spans="35:83" ht="16.5" customHeight="1" x14ac:dyDescent="0.25">
      <c r="AI83" s="212">
        <v>46</v>
      </c>
      <c r="AJ83" s="212">
        <v>8</v>
      </c>
      <c r="AK83" s="212">
        <v>31</v>
      </c>
      <c r="AL83" s="126">
        <v>36</v>
      </c>
      <c r="AM83" s="212"/>
      <c r="AN83" s="212"/>
      <c r="AO83" s="212"/>
      <c r="AP83" s="212"/>
      <c r="AQ83" s="212"/>
      <c r="AR83" s="212"/>
      <c r="AS83" s="212"/>
      <c r="AT83" s="212"/>
      <c r="AU83" s="212"/>
      <c r="AV83" s="212"/>
      <c r="AW83" s="212"/>
      <c r="AX83" s="212"/>
      <c r="AY83" s="212"/>
      <c r="AZ83" s="212"/>
      <c r="BA83" s="212"/>
      <c r="BB83" s="212"/>
      <c r="BC83" s="212"/>
      <c r="BD83" s="212"/>
      <c r="BE83" s="212"/>
      <c r="BF83" s="212"/>
      <c r="BG83" s="212"/>
      <c r="BH83" s="212"/>
      <c r="BI83" s="212"/>
      <c r="BJ83" s="212"/>
      <c r="BK83" s="212"/>
      <c r="BL83" s="212"/>
      <c r="BM83" s="212"/>
      <c r="BN83" s="212"/>
      <c r="BO83" s="212"/>
      <c r="BP83" s="212"/>
      <c r="BQ83" s="212"/>
      <c r="BR83" s="212"/>
      <c r="BS83" s="212"/>
      <c r="BT83" s="212"/>
      <c r="BU83" s="212"/>
      <c r="BV83" s="212"/>
      <c r="BW83" s="212"/>
      <c r="BX83" s="212"/>
      <c r="BY83" s="212"/>
      <c r="BZ83" s="212"/>
      <c r="CA83" s="212"/>
      <c r="CB83" s="212"/>
      <c r="CC83" s="212"/>
      <c r="CD83" s="212"/>
      <c r="CE83" s="212"/>
    </row>
    <row r="84" spans="35:83" ht="16.5" customHeight="1" x14ac:dyDescent="0.25">
      <c r="AI84" s="212">
        <v>46</v>
      </c>
      <c r="AJ84" s="212">
        <v>8</v>
      </c>
      <c r="AK84" s="212">
        <v>31</v>
      </c>
      <c r="AL84" s="126">
        <v>21</v>
      </c>
      <c r="AM84" s="212"/>
      <c r="AN84" s="212"/>
      <c r="AO84" s="212"/>
      <c r="AP84" s="212"/>
      <c r="AQ84" s="212"/>
      <c r="AR84" s="212"/>
      <c r="AS84" s="212"/>
      <c r="AT84" s="212"/>
      <c r="AU84" s="212"/>
      <c r="AV84" s="212"/>
      <c r="AW84" s="212"/>
      <c r="AX84" s="212"/>
      <c r="AY84" s="212"/>
      <c r="AZ84" s="212"/>
      <c r="BA84" s="212"/>
      <c r="BB84" s="212"/>
      <c r="BC84" s="212"/>
      <c r="BD84" s="212"/>
      <c r="BE84" s="212"/>
      <c r="BF84" s="212"/>
      <c r="BG84" s="212"/>
      <c r="BH84" s="212"/>
      <c r="BI84" s="212"/>
      <c r="BJ84" s="212"/>
      <c r="BK84" s="212"/>
      <c r="BL84" s="212"/>
      <c r="BM84" s="212"/>
      <c r="BN84" s="212"/>
      <c r="BO84" s="212"/>
      <c r="BP84" s="212"/>
      <c r="BQ84" s="212"/>
      <c r="BR84" s="212"/>
      <c r="BS84" s="212"/>
      <c r="BT84" s="212"/>
      <c r="BU84" s="212"/>
      <c r="BV84" s="212"/>
      <c r="BW84" s="212"/>
      <c r="BX84" s="212"/>
      <c r="BY84" s="212"/>
      <c r="BZ84" s="212"/>
      <c r="CA84" s="212"/>
      <c r="CB84" s="212"/>
      <c r="CC84" s="212"/>
      <c r="CD84" s="212"/>
      <c r="CE84" s="212"/>
    </row>
    <row r="85" spans="35:83" ht="16.5" customHeight="1" x14ac:dyDescent="0.25">
      <c r="AI85" s="212">
        <v>46</v>
      </c>
      <c r="AJ85" s="212">
        <v>8</v>
      </c>
      <c r="AK85" s="212">
        <v>31</v>
      </c>
      <c r="AL85" s="126">
        <v>20</v>
      </c>
      <c r="AM85" s="212"/>
      <c r="AN85" s="212"/>
      <c r="AO85" s="212"/>
      <c r="AP85" s="212"/>
      <c r="AQ85" s="212"/>
      <c r="AR85" s="212"/>
      <c r="AS85" s="212"/>
      <c r="AT85" s="212"/>
      <c r="AU85" s="212"/>
      <c r="AV85" s="212"/>
      <c r="AW85" s="212"/>
      <c r="AX85" s="212"/>
      <c r="AY85" s="212"/>
      <c r="AZ85" s="212"/>
      <c r="BA85" s="212"/>
      <c r="BB85" s="212"/>
      <c r="BC85" s="212"/>
      <c r="BD85" s="212"/>
      <c r="BE85" s="212"/>
      <c r="BF85" s="212"/>
      <c r="BG85" s="212"/>
      <c r="BH85" s="212"/>
      <c r="BI85" s="212"/>
      <c r="BJ85" s="212"/>
      <c r="BK85" s="212"/>
      <c r="BL85" s="212"/>
      <c r="BM85" s="212"/>
      <c r="BN85" s="212"/>
      <c r="BO85" s="212"/>
      <c r="BP85" s="212"/>
      <c r="BQ85" s="212"/>
      <c r="BR85" s="212"/>
      <c r="BS85" s="212"/>
      <c r="BT85" s="212"/>
      <c r="BU85" s="212"/>
      <c r="BV85" s="212"/>
      <c r="BW85" s="212"/>
      <c r="BX85" s="212"/>
      <c r="BY85" s="212"/>
      <c r="BZ85" s="212"/>
      <c r="CA85" s="212"/>
      <c r="CB85" s="212"/>
      <c r="CC85" s="212"/>
      <c r="CD85" s="212"/>
      <c r="CE85" s="212"/>
    </row>
    <row r="86" spans="35:83" ht="16.5" customHeight="1" x14ac:dyDescent="0.25">
      <c r="AI86" s="212">
        <v>46</v>
      </c>
      <c r="AJ86" s="126">
        <v>31</v>
      </c>
      <c r="AK86" s="212"/>
      <c r="AL86" s="212"/>
      <c r="AM86" s="212"/>
      <c r="AN86" s="212"/>
      <c r="AO86" s="212"/>
      <c r="AP86" s="212"/>
      <c r="AQ86" s="212"/>
      <c r="AR86" s="212"/>
      <c r="AS86" s="212"/>
      <c r="AT86" s="212"/>
      <c r="AU86" s="212"/>
      <c r="AV86" s="212"/>
      <c r="AW86" s="212"/>
      <c r="AX86" s="212"/>
      <c r="AY86" s="212"/>
      <c r="AZ86" s="212"/>
      <c r="BA86" s="212"/>
      <c r="BB86" s="212"/>
      <c r="BC86" s="212"/>
      <c r="BD86" s="212"/>
      <c r="BE86" s="212"/>
      <c r="BF86" s="212"/>
      <c r="BG86" s="212"/>
      <c r="BH86" s="212"/>
      <c r="BI86" s="212"/>
      <c r="BJ86" s="212"/>
      <c r="BK86" s="212"/>
      <c r="BL86" s="212"/>
      <c r="BM86" s="212"/>
      <c r="BN86" s="212"/>
      <c r="BO86" s="212"/>
      <c r="BP86" s="212"/>
      <c r="BQ86" s="212"/>
      <c r="BR86" s="212"/>
      <c r="BS86" s="212"/>
      <c r="BT86" s="212"/>
      <c r="BU86" s="212"/>
      <c r="BV86" s="212"/>
      <c r="BW86" s="212"/>
      <c r="BX86" s="212"/>
      <c r="BY86" s="212"/>
      <c r="BZ86" s="212"/>
      <c r="CA86" s="212"/>
      <c r="CB86" s="212"/>
      <c r="CC86" s="212"/>
      <c r="CD86" s="212"/>
      <c r="CE86" s="212"/>
    </row>
    <row r="87" spans="35:83" ht="16.5" customHeight="1" x14ac:dyDescent="0.25">
      <c r="AI87" s="212">
        <v>46</v>
      </c>
      <c r="AJ87" s="126">
        <v>8</v>
      </c>
      <c r="AK87" s="212"/>
      <c r="AL87" s="212"/>
      <c r="AM87" s="212"/>
      <c r="AN87" s="212"/>
      <c r="AO87" s="212"/>
      <c r="AP87" s="212"/>
      <c r="AQ87" s="212"/>
      <c r="AR87" s="212"/>
      <c r="AS87" s="212"/>
      <c r="AT87" s="212"/>
      <c r="AU87" s="212"/>
      <c r="AV87" s="212"/>
      <c r="AW87" s="212"/>
      <c r="AX87" s="212"/>
      <c r="AY87" s="212"/>
      <c r="AZ87" s="212"/>
      <c r="BA87" s="212"/>
      <c r="BB87" s="212"/>
      <c r="BC87" s="212"/>
      <c r="BD87" s="212"/>
      <c r="BE87" s="212"/>
      <c r="BF87" s="212"/>
      <c r="BG87" s="212"/>
      <c r="BH87" s="212"/>
      <c r="BI87" s="212"/>
      <c r="BJ87" s="212"/>
      <c r="BK87" s="212"/>
      <c r="BL87" s="212"/>
      <c r="BM87" s="212"/>
      <c r="BN87" s="212"/>
      <c r="BO87" s="212"/>
      <c r="BP87" s="212"/>
      <c r="BQ87" s="212"/>
      <c r="BR87" s="212"/>
      <c r="BS87" s="212"/>
      <c r="BT87" s="212"/>
      <c r="BU87" s="212"/>
      <c r="BV87" s="212"/>
      <c r="BW87" s="212"/>
      <c r="BX87" s="212"/>
      <c r="BY87" s="212"/>
      <c r="BZ87" s="212"/>
      <c r="CA87" s="212"/>
      <c r="CB87" s="212"/>
      <c r="CC87" s="212"/>
      <c r="CD87" s="212"/>
      <c r="CE87" s="212"/>
    </row>
    <row r="88" spans="35:83" ht="16.5" customHeight="1" x14ac:dyDescent="0.25">
      <c r="AI88" s="126">
        <v>46</v>
      </c>
      <c r="AJ88" s="212"/>
      <c r="AK88" s="212"/>
      <c r="AL88" s="212"/>
      <c r="AM88" s="212"/>
      <c r="AN88" s="212"/>
      <c r="AO88" s="212"/>
      <c r="AP88" s="212"/>
      <c r="AQ88" s="212"/>
      <c r="AR88" s="212"/>
      <c r="AS88" s="212"/>
      <c r="AT88" s="212"/>
      <c r="AU88" s="212"/>
      <c r="AV88" s="212"/>
      <c r="AW88" s="212"/>
      <c r="AX88" s="212"/>
      <c r="AY88" s="212"/>
      <c r="AZ88" s="212"/>
      <c r="BA88" s="212"/>
      <c r="BB88" s="212"/>
      <c r="BC88" s="212"/>
      <c r="BD88" s="212"/>
      <c r="BE88" s="212"/>
      <c r="BF88" s="212"/>
      <c r="BG88" s="212"/>
      <c r="BH88" s="212"/>
      <c r="BI88" s="212"/>
      <c r="BJ88" s="212"/>
      <c r="BK88" s="212"/>
      <c r="BL88" s="212"/>
      <c r="BM88" s="212"/>
      <c r="BN88" s="212"/>
      <c r="BO88" s="212"/>
      <c r="BP88" s="212"/>
      <c r="BQ88" s="212"/>
      <c r="BR88" s="212"/>
      <c r="BS88" s="212"/>
      <c r="BT88" s="212"/>
      <c r="BU88" s="212"/>
      <c r="BV88" s="212"/>
      <c r="BW88" s="212"/>
      <c r="BX88" s="212"/>
      <c r="BY88" s="212"/>
      <c r="BZ88" s="212"/>
      <c r="CA88" s="212"/>
      <c r="CB88" s="212"/>
      <c r="CC88" s="212"/>
      <c r="CD88" s="212"/>
      <c r="CE88" s="212"/>
    </row>
  </sheetData>
  <mergeCells count="41">
    <mergeCell ref="AP6:AR6"/>
    <mergeCell ref="AP7:AR7"/>
    <mergeCell ref="AP8:AR8"/>
    <mergeCell ref="AP9:AR9"/>
    <mergeCell ref="AH2:AJ4"/>
    <mergeCell ref="AL2:AN4"/>
    <mergeCell ref="AH5:AJ7"/>
    <mergeCell ref="AL5:AN7"/>
    <mergeCell ref="AH9:AJ11"/>
    <mergeCell ref="AG37:AH37"/>
    <mergeCell ref="AP22:AR22"/>
    <mergeCell ref="AP23:AR23"/>
    <mergeCell ref="AP24:AR24"/>
    <mergeCell ref="AL9:AN11"/>
    <mergeCell ref="AG30:AH30"/>
    <mergeCell ref="AG29:AH29"/>
    <mergeCell ref="AG28:AH28"/>
    <mergeCell ref="AP16:AR16"/>
    <mergeCell ref="AP17:AR17"/>
    <mergeCell ref="AP18:AR18"/>
    <mergeCell ref="AP19:AR19"/>
    <mergeCell ref="AP20:AR20"/>
    <mergeCell ref="AP21:AR21"/>
    <mergeCell ref="AP10:AR10"/>
    <mergeCell ref="AP11:AR11"/>
    <mergeCell ref="AT1:BC2"/>
    <mergeCell ref="AP15:AR15"/>
    <mergeCell ref="AG32:AH32"/>
    <mergeCell ref="AG35:AH35"/>
    <mergeCell ref="AG36:AH36"/>
    <mergeCell ref="AP1:AR2"/>
    <mergeCell ref="AP12:AR12"/>
    <mergeCell ref="AP13:AR13"/>
    <mergeCell ref="AP14:AR14"/>
    <mergeCell ref="AT12:AZ13"/>
    <mergeCell ref="BC12:BI13"/>
    <mergeCell ref="AH12:AJ14"/>
    <mergeCell ref="AL12:AN14"/>
    <mergeCell ref="AP3:AR3"/>
    <mergeCell ref="AP4:AR4"/>
    <mergeCell ref="AP5:AR5"/>
  </mergeCells>
  <conditionalFormatting sqref="AI38:CE38">
    <cfRule type="cellIs" dxfId="201" priority="2" operator="equal">
      <formula>1</formula>
    </cfRule>
  </conditionalFormatting>
  <conditionalFormatting sqref="AT25:CP25">
    <cfRule type="cellIs" dxfId="200" priority="1" operator="greaterThan">
      <formula>$CQ$25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EF548"/>
  <sheetViews>
    <sheetView tabSelected="1" topLeftCell="A2" zoomScale="86" zoomScaleNormal="86" workbookViewId="0">
      <pane ySplit="2" topLeftCell="A4" activePane="bottomLeft" state="frozen"/>
      <selection activeCell="A2" sqref="A2"/>
      <selection pane="bottomLeft" activeCell="C4" sqref="C4"/>
    </sheetView>
  </sheetViews>
  <sheetFormatPr defaultColWidth="9.140625" defaultRowHeight="12.75" x14ac:dyDescent="0.2"/>
  <cols>
    <col min="1" max="1" width="10.140625" style="42" bestFit="1" customWidth="1"/>
    <col min="2" max="2" width="10.85546875" style="16" customWidth="1"/>
    <col min="3" max="3" width="24.140625" style="12" customWidth="1"/>
    <col min="4" max="9" width="5.28515625" style="12" hidden="1" customWidth="1"/>
    <col min="10" max="10" width="7.5703125" style="12" customWidth="1"/>
    <col min="11" max="12" width="8.42578125" style="7" bestFit="1" customWidth="1"/>
    <col min="13" max="15" width="6.28515625" style="7" bestFit="1" customWidth="1"/>
    <col min="16" max="16" width="6.28515625" style="7" customWidth="1"/>
    <col min="17" max="17" width="6.28515625" style="7" bestFit="1" customWidth="1"/>
    <col min="18" max="18" width="12.85546875" style="7" customWidth="1"/>
    <col min="19" max="19" width="3" style="7" bestFit="1" customWidth="1"/>
    <col min="20" max="27" width="2.85546875" style="7" customWidth="1"/>
    <col min="28" max="37" width="3" style="7" bestFit="1" customWidth="1"/>
    <col min="38" max="67" width="3.42578125" style="7" customWidth="1"/>
    <col min="68" max="68" width="11.28515625" style="7" customWidth="1"/>
    <col min="69" max="69" width="3.140625" style="7" bestFit="1" customWidth="1"/>
    <col min="70" max="77" width="2.85546875" style="7" customWidth="1"/>
    <col min="78" max="93" width="3" style="7" bestFit="1" customWidth="1"/>
    <col min="94" max="94" width="4" style="7" bestFit="1" customWidth="1"/>
    <col min="95" max="116" width="3" style="7" bestFit="1" customWidth="1"/>
    <col min="117" max="117" width="4.28515625" style="7" customWidth="1"/>
    <col min="118" max="118" width="11.85546875" style="7" bestFit="1" customWidth="1"/>
    <col min="119" max="119" width="10.7109375" style="7" bestFit="1" customWidth="1"/>
    <col min="120" max="120" width="6.140625" style="7" bestFit="1" customWidth="1"/>
    <col min="121" max="121" width="4.7109375" style="7" customWidth="1"/>
    <col min="122" max="122" width="5.7109375" style="7" customWidth="1"/>
    <col min="123" max="123" width="5.5703125" style="7" bestFit="1" customWidth="1"/>
    <col min="124" max="124" width="5.85546875" style="7" bestFit="1" customWidth="1"/>
    <col min="125" max="125" width="4.140625" style="7" customWidth="1"/>
    <col min="126" max="126" width="4.7109375" style="7" bestFit="1" customWidth="1"/>
    <col min="127" max="127" width="5.28515625" style="7" bestFit="1" customWidth="1"/>
    <col min="128" max="128" width="5.140625" style="7" customWidth="1"/>
    <col min="129" max="129" width="6.5703125" style="7" bestFit="1" customWidth="1"/>
    <col min="130" max="130" width="7.28515625" style="7" bestFit="1" customWidth="1"/>
    <col min="131" max="133" width="6.85546875" style="7" bestFit="1" customWidth="1"/>
    <col min="134" max="134" width="4.42578125" style="12" customWidth="1"/>
    <col min="135" max="136" width="9.140625" style="7"/>
    <col min="137" max="16384" width="9.140625" style="12"/>
  </cols>
  <sheetData>
    <row r="1" spans="1:136" s="3" customFormat="1" hidden="1" x14ac:dyDescent="0.2">
      <c r="A1" s="42"/>
      <c r="B1" s="52" t="s">
        <v>232</v>
      </c>
      <c r="D1" s="4" t="s">
        <v>106</v>
      </c>
      <c r="E1" s="4" t="s">
        <v>107</v>
      </c>
      <c r="F1" s="4" t="s">
        <v>108</v>
      </c>
      <c r="G1" s="4" t="s">
        <v>109</v>
      </c>
      <c r="H1" s="4" t="s">
        <v>110</v>
      </c>
      <c r="I1" s="4" t="s">
        <v>111</v>
      </c>
      <c r="J1" s="5"/>
      <c r="K1" s="6" t="s">
        <v>112</v>
      </c>
      <c r="L1" s="6" t="s">
        <v>113</v>
      </c>
      <c r="M1" s="6" t="s">
        <v>114</v>
      </c>
      <c r="N1" s="6" t="s">
        <v>115</v>
      </c>
      <c r="O1" s="6" t="s">
        <v>116</v>
      </c>
      <c r="P1" s="6" t="s">
        <v>117</v>
      </c>
      <c r="Q1" s="6" t="s">
        <v>118</v>
      </c>
      <c r="R1" s="7"/>
      <c r="S1" s="8" t="s">
        <v>119</v>
      </c>
      <c r="T1" s="8" t="s">
        <v>120</v>
      </c>
      <c r="U1" s="8" t="s">
        <v>121</v>
      </c>
      <c r="V1" s="8" t="s">
        <v>122</v>
      </c>
      <c r="W1" s="8" t="s">
        <v>123</v>
      </c>
      <c r="X1" s="8" t="s">
        <v>124</v>
      </c>
      <c r="Y1" s="8" t="s">
        <v>125</v>
      </c>
      <c r="Z1" s="8" t="s">
        <v>126</v>
      </c>
      <c r="AA1" s="8" t="s">
        <v>127</v>
      </c>
      <c r="AB1" s="8" t="s">
        <v>128</v>
      </c>
      <c r="AC1" s="8" t="s">
        <v>129</v>
      </c>
      <c r="AD1" s="8" t="s">
        <v>130</v>
      </c>
      <c r="AE1" s="8" t="s">
        <v>131</v>
      </c>
      <c r="AF1" s="8" t="s">
        <v>132</v>
      </c>
      <c r="AG1" s="8" t="s">
        <v>133</v>
      </c>
      <c r="AH1" s="8" t="s">
        <v>134</v>
      </c>
      <c r="AI1" s="8" t="s">
        <v>135</v>
      </c>
      <c r="AJ1" s="8" t="s">
        <v>136</v>
      </c>
      <c r="AK1" s="8" t="s">
        <v>137</v>
      </c>
      <c r="AL1" s="8" t="s">
        <v>138</v>
      </c>
      <c r="AM1" s="8" t="s">
        <v>139</v>
      </c>
      <c r="AN1" s="8" t="s">
        <v>140</v>
      </c>
      <c r="AO1" s="8" t="s">
        <v>141</v>
      </c>
      <c r="AP1" s="8" t="s">
        <v>142</v>
      </c>
      <c r="AQ1" s="8" t="s">
        <v>143</v>
      </c>
      <c r="AR1" s="8" t="s">
        <v>144</v>
      </c>
      <c r="AS1" s="8" t="s">
        <v>145</v>
      </c>
      <c r="AT1" s="8" t="s">
        <v>146</v>
      </c>
      <c r="AU1" s="8" t="s">
        <v>147</v>
      </c>
      <c r="AV1" s="8" t="s">
        <v>148</v>
      </c>
      <c r="AW1" s="8" t="s">
        <v>149</v>
      </c>
      <c r="AX1" s="8" t="s">
        <v>150</v>
      </c>
      <c r="AY1" s="8" t="s">
        <v>151</v>
      </c>
      <c r="AZ1" s="8" t="s">
        <v>152</v>
      </c>
      <c r="BA1" s="8" t="s">
        <v>153</v>
      </c>
      <c r="BB1" s="8" t="s">
        <v>154</v>
      </c>
      <c r="BC1" s="8" t="s">
        <v>155</v>
      </c>
      <c r="BD1" s="8" t="s">
        <v>156</v>
      </c>
      <c r="BE1" s="8" t="s">
        <v>157</v>
      </c>
      <c r="BF1" s="8" t="s">
        <v>158</v>
      </c>
      <c r="BG1" s="8" t="s">
        <v>159</v>
      </c>
      <c r="BH1" s="8" t="s">
        <v>160</v>
      </c>
      <c r="BI1" s="8" t="s">
        <v>161</v>
      </c>
      <c r="BJ1" s="8" t="s">
        <v>162</v>
      </c>
      <c r="BK1" s="8" t="s">
        <v>163</v>
      </c>
      <c r="BL1" s="8" t="s">
        <v>164</v>
      </c>
      <c r="BM1" s="8" t="s">
        <v>165</v>
      </c>
      <c r="BN1" s="8" t="s">
        <v>166</v>
      </c>
      <c r="BO1" s="8" t="s">
        <v>167</v>
      </c>
      <c r="BP1" s="7"/>
      <c r="BQ1" s="8" t="s">
        <v>168</v>
      </c>
      <c r="BR1" s="8" t="s">
        <v>169</v>
      </c>
      <c r="BS1" s="8" t="s">
        <v>170</v>
      </c>
      <c r="BT1" s="8" t="s">
        <v>171</v>
      </c>
      <c r="BU1" s="8" t="s">
        <v>172</v>
      </c>
      <c r="BV1" s="8" t="s">
        <v>173</v>
      </c>
      <c r="BW1" s="8" t="s">
        <v>174</v>
      </c>
      <c r="BX1" s="8" t="s">
        <v>175</v>
      </c>
      <c r="BY1" s="8" t="s">
        <v>176</v>
      </c>
      <c r="BZ1" s="8" t="s">
        <v>177</v>
      </c>
      <c r="CA1" s="8" t="s">
        <v>178</v>
      </c>
      <c r="CB1" s="8" t="s">
        <v>179</v>
      </c>
      <c r="CC1" s="8" t="s">
        <v>180</v>
      </c>
      <c r="CD1" s="8" t="s">
        <v>181</v>
      </c>
      <c r="CE1" s="8" t="s">
        <v>182</v>
      </c>
      <c r="CF1" s="8" t="s">
        <v>183</v>
      </c>
      <c r="CG1" s="8" t="s">
        <v>184</v>
      </c>
      <c r="CH1" s="8" t="s">
        <v>185</v>
      </c>
      <c r="CI1" s="8" t="s">
        <v>186</v>
      </c>
      <c r="CJ1" s="8" t="s">
        <v>187</v>
      </c>
      <c r="CK1" s="8" t="s">
        <v>188</v>
      </c>
      <c r="CL1" s="8" t="s">
        <v>189</v>
      </c>
      <c r="CM1" s="8" t="s">
        <v>190</v>
      </c>
      <c r="CN1" s="8" t="s">
        <v>191</v>
      </c>
      <c r="CO1" s="8" t="s">
        <v>192</v>
      </c>
      <c r="CP1" s="8" t="s">
        <v>193</v>
      </c>
      <c r="CQ1" s="8" t="s">
        <v>194</v>
      </c>
      <c r="CR1" s="8" t="s">
        <v>195</v>
      </c>
      <c r="CS1" s="8" t="s">
        <v>196</v>
      </c>
      <c r="CT1" s="8" t="s">
        <v>197</v>
      </c>
      <c r="CU1" s="8" t="s">
        <v>198</v>
      </c>
      <c r="CV1" s="8" t="s">
        <v>199</v>
      </c>
      <c r="CW1" s="8" t="s">
        <v>200</v>
      </c>
      <c r="CX1" s="8" t="s">
        <v>201</v>
      </c>
      <c r="CY1" s="8" t="s">
        <v>202</v>
      </c>
      <c r="CZ1" s="8" t="s">
        <v>203</v>
      </c>
      <c r="DA1" s="8" t="s">
        <v>204</v>
      </c>
      <c r="DB1" s="8" t="s">
        <v>205</v>
      </c>
      <c r="DC1" s="8" t="s">
        <v>206</v>
      </c>
      <c r="DD1" s="8" t="s">
        <v>207</v>
      </c>
      <c r="DE1" s="8" t="s">
        <v>208</v>
      </c>
      <c r="DF1" s="8" t="s">
        <v>209</v>
      </c>
      <c r="DG1" s="8" t="s">
        <v>210</v>
      </c>
      <c r="DH1" s="8" t="s">
        <v>211</v>
      </c>
      <c r="DI1" s="8" t="s">
        <v>212</v>
      </c>
      <c r="DJ1" s="8" t="s">
        <v>213</v>
      </c>
      <c r="DK1" s="8" t="s">
        <v>214</v>
      </c>
      <c r="DL1" s="8" t="s">
        <v>215</v>
      </c>
      <c r="DM1" s="8" t="s">
        <v>216</v>
      </c>
      <c r="DN1" s="7"/>
      <c r="DO1" s="6" t="s">
        <v>217</v>
      </c>
      <c r="DP1" s="6" t="s">
        <v>218</v>
      </c>
      <c r="DQ1" s="6" t="s">
        <v>219</v>
      </c>
      <c r="DR1" s="6" t="s">
        <v>415</v>
      </c>
      <c r="DS1" s="10" t="s">
        <v>221</v>
      </c>
      <c r="DT1" s="10" t="s">
        <v>220</v>
      </c>
      <c r="DU1" s="7"/>
      <c r="DV1" s="10" t="s">
        <v>222</v>
      </c>
      <c r="DW1" s="10" t="s">
        <v>223</v>
      </c>
      <c r="DX1" s="7"/>
      <c r="DY1" s="8" t="s">
        <v>224</v>
      </c>
      <c r="DZ1" s="8" t="s">
        <v>225</v>
      </c>
      <c r="EA1" s="8" t="s">
        <v>226</v>
      </c>
      <c r="EB1" s="8" t="s">
        <v>227</v>
      </c>
      <c r="EC1" s="8" t="s">
        <v>228</v>
      </c>
      <c r="EE1" s="6" t="s">
        <v>229</v>
      </c>
      <c r="EF1" s="8" t="s">
        <v>230</v>
      </c>
    </row>
    <row r="2" spans="1:136" s="40" customFormat="1" ht="13.5" thickBot="1" x14ac:dyDescent="0.25">
      <c r="A2" s="56" t="s">
        <v>2</v>
      </c>
      <c r="B2" s="36" t="s">
        <v>3</v>
      </c>
      <c r="C2" s="37" t="s">
        <v>4</v>
      </c>
      <c r="D2" s="38"/>
      <c r="E2" s="38"/>
      <c r="F2" s="38"/>
      <c r="G2" s="38"/>
      <c r="H2" s="38"/>
      <c r="I2" s="38"/>
      <c r="J2" s="38"/>
      <c r="K2" s="39" t="s">
        <v>80</v>
      </c>
      <c r="L2" s="39" t="s">
        <v>81</v>
      </c>
      <c r="M2" s="39" t="s">
        <v>82</v>
      </c>
      <c r="N2" s="39" t="s">
        <v>83</v>
      </c>
      <c r="O2" s="39" t="s">
        <v>84</v>
      </c>
      <c r="P2" s="39" t="s">
        <v>85</v>
      </c>
      <c r="Q2" s="39" t="s">
        <v>86</v>
      </c>
      <c r="R2" s="39"/>
      <c r="S2" s="39">
        <v>1</v>
      </c>
      <c r="T2" s="39">
        <v>2</v>
      </c>
      <c r="U2" s="39">
        <v>3</v>
      </c>
      <c r="V2" s="39">
        <v>4</v>
      </c>
      <c r="W2" s="39">
        <v>5</v>
      </c>
      <c r="X2" s="39">
        <v>6</v>
      </c>
      <c r="Y2" s="39">
        <v>7</v>
      </c>
      <c r="Z2" s="39">
        <v>8</v>
      </c>
      <c r="AA2" s="39">
        <v>9</v>
      </c>
      <c r="AB2" s="39">
        <v>10</v>
      </c>
      <c r="AC2" s="39">
        <v>11</v>
      </c>
      <c r="AD2" s="39">
        <v>12</v>
      </c>
      <c r="AE2" s="39">
        <v>13</v>
      </c>
      <c r="AF2" s="39">
        <v>14</v>
      </c>
      <c r="AG2" s="39">
        <v>15</v>
      </c>
      <c r="AH2" s="39">
        <v>16</v>
      </c>
      <c r="AI2" s="39">
        <v>17</v>
      </c>
      <c r="AJ2" s="39">
        <v>18</v>
      </c>
      <c r="AK2" s="39">
        <v>19</v>
      </c>
      <c r="AL2" s="39">
        <v>20</v>
      </c>
      <c r="AM2" s="39">
        <v>21</v>
      </c>
      <c r="AN2" s="39">
        <v>22</v>
      </c>
      <c r="AO2" s="39">
        <v>23</v>
      </c>
      <c r="AP2" s="39">
        <v>24</v>
      </c>
      <c r="AQ2" s="39">
        <v>25</v>
      </c>
      <c r="AR2" s="39">
        <v>26</v>
      </c>
      <c r="AS2" s="39">
        <v>27</v>
      </c>
      <c r="AT2" s="39">
        <v>28</v>
      </c>
      <c r="AU2" s="39">
        <v>29</v>
      </c>
      <c r="AV2" s="39">
        <v>30</v>
      </c>
      <c r="AW2" s="39">
        <v>31</v>
      </c>
      <c r="AX2" s="39">
        <v>32</v>
      </c>
      <c r="AY2" s="39">
        <v>33</v>
      </c>
      <c r="AZ2" s="39">
        <v>34</v>
      </c>
      <c r="BA2" s="39">
        <v>35</v>
      </c>
      <c r="BB2" s="39">
        <v>36</v>
      </c>
      <c r="BC2" s="39">
        <v>37</v>
      </c>
      <c r="BD2" s="39">
        <v>38</v>
      </c>
      <c r="BE2" s="39">
        <v>39</v>
      </c>
      <c r="BF2" s="39">
        <v>40</v>
      </c>
      <c r="BG2" s="39">
        <v>41</v>
      </c>
      <c r="BH2" s="39">
        <v>42</v>
      </c>
      <c r="BI2" s="39">
        <v>43</v>
      </c>
      <c r="BJ2" s="39">
        <v>44</v>
      </c>
      <c r="BK2" s="39">
        <v>45</v>
      </c>
      <c r="BL2" s="39">
        <v>46</v>
      </c>
      <c r="BM2" s="39">
        <v>47</v>
      </c>
      <c r="BN2" s="39">
        <v>48</v>
      </c>
      <c r="BO2" s="39">
        <v>49</v>
      </c>
      <c r="BP2" s="39"/>
      <c r="BQ2" s="39">
        <v>1</v>
      </c>
      <c r="BR2" s="39">
        <v>2</v>
      </c>
      <c r="BS2" s="39">
        <v>3</v>
      </c>
      <c r="BT2" s="39">
        <v>4</v>
      </c>
      <c r="BU2" s="39">
        <v>5</v>
      </c>
      <c r="BV2" s="39">
        <v>6</v>
      </c>
      <c r="BW2" s="39">
        <v>7</v>
      </c>
      <c r="BX2" s="39">
        <v>8</v>
      </c>
      <c r="BY2" s="39">
        <v>9</v>
      </c>
      <c r="BZ2" s="39">
        <v>10</v>
      </c>
      <c r="CA2" s="39">
        <v>11</v>
      </c>
      <c r="CB2" s="39">
        <v>12</v>
      </c>
      <c r="CC2" s="39">
        <v>13</v>
      </c>
      <c r="CD2" s="39">
        <v>14</v>
      </c>
      <c r="CE2" s="39">
        <v>15</v>
      </c>
      <c r="CF2" s="39">
        <v>16</v>
      </c>
      <c r="CG2" s="39">
        <v>17</v>
      </c>
      <c r="CH2" s="39">
        <v>18</v>
      </c>
      <c r="CI2" s="39">
        <v>19</v>
      </c>
      <c r="CJ2" s="39">
        <v>20</v>
      </c>
      <c r="CK2" s="39">
        <v>21</v>
      </c>
      <c r="CL2" s="39">
        <v>22</v>
      </c>
      <c r="CM2" s="39">
        <v>23</v>
      </c>
      <c r="CN2" s="39">
        <v>24</v>
      </c>
      <c r="CO2" s="39">
        <v>25</v>
      </c>
      <c r="CP2" s="39">
        <v>26</v>
      </c>
      <c r="CQ2" s="39">
        <v>27</v>
      </c>
      <c r="CR2" s="39">
        <v>28</v>
      </c>
      <c r="CS2" s="39">
        <v>29</v>
      </c>
      <c r="CT2" s="39">
        <v>30</v>
      </c>
      <c r="CU2" s="39">
        <v>31</v>
      </c>
      <c r="CV2" s="39">
        <v>32</v>
      </c>
      <c r="CW2" s="39">
        <v>33</v>
      </c>
      <c r="CX2" s="39">
        <v>34</v>
      </c>
      <c r="CY2" s="39">
        <v>35</v>
      </c>
      <c r="CZ2" s="39">
        <v>36</v>
      </c>
      <c r="DA2" s="39">
        <v>37</v>
      </c>
      <c r="DB2" s="39">
        <v>38</v>
      </c>
      <c r="DC2" s="39">
        <v>39</v>
      </c>
      <c r="DD2" s="39">
        <v>40</v>
      </c>
      <c r="DE2" s="39">
        <v>41</v>
      </c>
      <c r="DF2" s="39">
        <v>42</v>
      </c>
      <c r="DG2" s="39">
        <v>43</v>
      </c>
      <c r="DH2" s="39">
        <v>44</v>
      </c>
      <c r="DI2" s="39">
        <v>45</v>
      </c>
      <c r="DJ2" s="39">
        <v>46</v>
      </c>
      <c r="DK2" s="39">
        <v>47</v>
      </c>
      <c r="DL2" s="39">
        <v>48</v>
      </c>
      <c r="DM2" s="39">
        <v>49</v>
      </c>
      <c r="DN2" s="291">
        <f>DN3/DN282</f>
        <v>0.49458483754512633</v>
      </c>
      <c r="DO2" s="39" t="s">
        <v>67</v>
      </c>
      <c r="DP2" s="39"/>
      <c r="DQ2" s="39"/>
      <c r="DR2" s="39" t="s">
        <v>337</v>
      </c>
      <c r="DS2" s="39" t="s">
        <v>75</v>
      </c>
      <c r="DT2" s="39" t="s">
        <v>74</v>
      </c>
      <c r="DU2" s="39"/>
      <c r="DV2" s="39" t="s">
        <v>0</v>
      </c>
      <c r="DW2" s="39" t="s">
        <v>1</v>
      </c>
      <c r="DX2" s="39"/>
      <c r="DY2" s="39" t="s">
        <v>87</v>
      </c>
      <c r="DZ2" s="39" t="s">
        <v>88</v>
      </c>
      <c r="EA2" s="39" t="s">
        <v>89</v>
      </c>
      <c r="EB2" s="39" t="s">
        <v>90</v>
      </c>
      <c r="EC2" s="39" t="s">
        <v>91</v>
      </c>
      <c r="EE2" s="39" t="s">
        <v>66</v>
      </c>
      <c r="EF2" s="39" t="s">
        <v>68</v>
      </c>
    </row>
    <row r="3" spans="1:136" x14ac:dyDescent="0.2">
      <c r="A3" s="55"/>
      <c r="B3" s="13"/>
      <c r="C3" s="14"/>
      <c r="D3" s="11"/>
      <c r="E3" s="11"/>
      <c r="F3" s="11"/>
      <c r="G3" s="11"/>
      <c r="H3" s="11"/>
      <c r="I3" s="11"/>
      <c r="J3" s="11"/>
      <c r="DN3" s="7">
        <f>COUNTIF(DN36:DN281,TRUE)</f>
        <v>137</v>
      </c>
    </row>
    <row r="4" spans="1:136" x14ac:dyDescent="0.2">
      <c r="A4" s="55"/>
      <c r="B4" s="13"/>
      <c r="C4" s="14"/>
      <c r="D4" s="11"/>
      <c r="E4" s="11"/>
      <c r="F4" s="11"/>
      <c r="G4" s="11"/>
      <c r="H4" s="11"/>
      <c r="I4" s="11"/>
      <c r="J4" s="11"/>
      <c r="K4" s="294"/>
      <c r="L4" s="294"/>
      <c r="M4" s="294"/>
      <c r="N4" s="294"/>
      <c r="O4" s="294"/>
      <c r="P4" s="294"/>
      <c r="Q4" s="294"/>
      <c r="R4" s="294"/>
      <c r="S4" s="294"/>
      <c r="T4" s="294"/>
      <c r="U4" s="294"/>
      <c r="V4" s="294"/>
      <c r="W4" s="294"/>
      <c r="X4" s="294"/>
      <c r="Y4" s="294"/>
      <c r="Z4" s="294"/>
      <c r="AA4" s="294"/>
      <c r="AB4" s="294"/>
      <c r="AC4" s="294"/>
      <c r="AD4" s="294"/>
      <c r="AE4" s="294"/>
      <c r="AF4" s="294"/>
      <c r="AG4" s="294"/>
      <c r="AH4" s="294"/>
      <c r="AI4" s="294"/>
      <c r="AJ4" s="294"/>
      <c r="AK4" s="294"/>
      <c r="AL4" s="294"/>
      <c r="AM4" s="294"/>
      <c r="AN4" s="294"/>
      <c r="AO4" s="294"/>
      <c r="AP4" s="294"/>
      <c r="AQ4" s="294"/>
      <c r="AR4" s="294"/>
      <c r="AS4" s="294"/>
      <c r="AT4" s="294"/>
      <c r="AU4" s="294"/>
      <c r="AV4" s="294"/>
      <c r="AW4" s="294"/>
      <c r="AX4" s="294"/>
      <c r="AY4" s="294"/>
      <c r="AZ4" s="294"/>
      <c r="BA4" s="294"/>
      <c r="BB4" s="294"/>
      <c r="BC4" s="294"/>
      <c r="BD4" s="294"/>
      <c r="BE4" s="294"/>
      <c r="BF4" s="294"/>
      <c r="BG4" s="294"/>
      <c r="BH4" s="294"/>
      <c r="BI4" s="294"/>
      <c r="BJ4" s="294"/>
      <c r="BK4" s="294"/>
      <c r="BL4" s="294"/>
      <c r="BM4" s="294"/>
      <c r="BN4" s="294"/>
      <c r="BO4" s="294"/>
      <c r="BP4" s="294"/>
      <c r="BQ4" s="294"/>
      <c r="BR4" s="294"/>
      <c r="BS4" s="294"/>
      <c r="BT4" s="294"/>
      <c r="BU4" s="294"/>
      <c r="BV4" s="294"/>
      <c r="BW4" s="294"/>
      <c r="BX4" s="294"/>
      <c r="BY4" s="294"/>
      <c r="BZ4" s="294"/>
      <c r="CA4" s="294"/>
      <c r="CB4" s="294"/>
      <c r="CC4" s="294"/>
      <c r="CD4" s="294"/>
      <c r="CE4" s="294"/>
      <c r="CF4" s="294"/>
      <c r="CG4" s="294"/>
      <c r="CH4" s="294"/>
      <c r="CI4" s="294"/>
      <c r="CJ4" s="294"/>
      <c r="CK4" s="294"/>
      <c r="CL4" s="294"/>
      <c r="CM4" s="294"/>
      <c r="CN4" s="294"/>
      <c r="CO4" s="294"/>
      <c r="CP4" s="294"/>
      <c r="CQ4" s="294"/>
      <c r="CR4" s="294"/>
      <c r="CS4" s="294"/>
      <c r="CT4" s="294"/>
      <c r="CU4" s="294"/>
      <c r="CV4" s="294"/>
      <c r="CW4" s="294"/>
      <c r="CX4" s="294"/>
      <c r="CY4" s="294"/>
      <c r="CZ4" s="294"/>
      <c r="DA4" s="294"/>
      <c r="DB4" s="294"/>
      <c r="DC4" s="294"/>
      <c r="DD4" s="294"/>
      <c r="DE4" s="294"/>
      <c r="DF4" s="294"/>
      <c r="DG4" s="294"/>
      <c r="DH4" s="294"/>
      <c r="DI4" s="294"/>
      <c r="DJ4" s="294"/>
      <c r="DK4" s="294"/>
      <c r="DL4" s="294"/>
      <c r="DM4" s="294"/>
      <c r="DN4" s="294"/>
      <c r="DO4" s="294"/>
      <c r="DP4" s="294"/>
      <c r="DQ4" s="294"/>
      <c r="DR4" s="294"/>
      <c r="DS4" s="294"/>
      <c r="DT4" s="294"/>
      <c r="DU4" s="294"/>
      <c r="DV4" s="294"/>
      <c r="DW4" s="294"/>
      <c r="DX4" s="294"/>
      <c r="DY4" s="294"/>
      <c r="DZ4" s="294"/>
      <c r="EA4" s="294"/>
      <c r="EB4" s="294"/>
      <c r="EC4" s="294"/>
      <c r="EE4" s="294"/>
      <c r="EF4" s="294"/>
    </row>
    <row r="5" spans="1:136" x14ac:dyDescent="0.2">
      <c r="A5" s="55">
        <v>42964</v>
      </c>
      <c r="B5" s="13" t="str">
        <f>CONCATENATE(DY5,"-",DZ5,"-",EA5,"-",EB5,"-",EC5)</f>
        <v>0-2-2-1-2</v>
      </c>
      <c r="C5" s="14" t="s">
        <v>742</v>
      </c>
      <c r="D5" s="11">
        <f>FIND(",",$C5,1)</f>
        <v>3</v>
      </c>
      <c r="E5" s="11">
        <f>FIND(",",$C5,D5+1)</f>
        <v>6</v>
      </c>
      <c r="F5" s="11">
        <f>FIND(",",$C5,E5+1)</f>
        <v>9</v>
      </c>
      <c r="G5" s="11">
        <f>FIND(",",$C5,F5+1)</f>
        <v>12</v>
      </c>
      <c r="H5" s="11">
        <f>FIND(",",$C5,G5+1)</f>
        <v>15</v>
      </c>
      <c r="I5" s="11">
        <f>FIND(",",$C5,H5+1)</f>
        <v>18</v>
      </c>
      <c r="J5" s="11"/>
      <c r="K5" s="292">
        <f>VALUE((LEFT(C5,D5-1)))</f>
        <v>11</v>
      </c>
      <c r="L5" s="292">
        <f>VALUE(MID($C5,D5+1,E5-D5-1))</f>
        <v>15</v>
      </c>
      <c r="M5" s="292">
        <f>VALUE(MID($C5,E5+1,F5-E5-1))</f>
        <v>29</v>
      </c>
      <c r="N5" s="292">
        <f>VALUE(MID($C5,F5+1,G5-F5-1))</f>
        <v>39</v>
      </c>
      <c r="O5" s="292">
        <f>VALUE(MID($C5,G5+1,H5-G5-1))</f>
        <v>41</v>
      </c>
      <c r="P5" s="292">
        <f>VALUE(MID($C5,H5+1,I5-H5-1))</f>
        <v>47</v>
      </c>
      <c r="Q5" s="292">
        <f>VALUE(RIGHT(C5,LEN(C5)-I5))</f>
        <v>25</v>
      </c>
      <c r="R5" s="292"/>
      <c r="S5" s="292">
        <f>COUNTIF($K5:$Q5,S$2)</f>
        <v>0</v>
      </c>
      <c r="T5" s="292">
        <f>COUNTIF($K5:$Q5,T$2)</f>
        <v>0</v>
      </c>
      <c r="U5" s="292">
        <f>COUNTIF($K5:$Q5,U$2)</f>
        <v>0</v>
      </c>
      <c r="V5" s="292">
        <f>COUNTIF($K5:$Q5,V$2)</f>
        <v>0</v>
      </c>
      <c r="W5" s="292">
        <f>COUNTIF($K5:$Q5,W$2)</f>
        <v>0</v>
      </c>
      <c r="X5" s="292">
        <f>COUNTIF($K5:$Q5,X$2)</f>
        <v>0</v>
      </c>
      <c r="Y5" s="292">
        <f>COUNTIF($K5:$Q5,Y$2)</f>
        <v>0</v>
      </c>
      <c r="Z5" s="292">
        <f>COUNTIF($K5:$Q5,Z$2)</f>
        <v>0</v>
      </c>
      <c r="AA5" s="292">
        <f>COUNTIF($K5:$Q5,AA$2)</f>
        <v>0</v>
      </c>
      <c r="AB5" s="292">
        <f>COUNTIF($K5:$Q5,AB$2)</f>
        <v>0</v>
      </c>
      <c r="AC5" s="292">
        <f>COUNTIF($K5:$Q5,AC$2)</f>
        <v>1</v>
      </c>
      <c r="AD5" s="292">
        <f>COUNTIF($K5:$Q5,AD$2)</f>
        <v>0</v>
      </c>
      <c r="AE5" s="292">
        <f>COUNTIF($K5:$Q5,AE$2)</f>
        <v>0</v>
      </c>
      <c r="AF5" s="292">
        <f>COUNTIF($K5:$Q5,AF$2)</f>
        <v>0</v>
      </c>
      <c r="AG5" s="292">
        <f>COUNTIF($K5:$Q5,AG$2)</f>
        <v>1</v>
      </c>
      <c r="AH5" s="292">
        <f>COUNTIF($K5:$Q5,AH$2)</f>
        <v>0</v>
      </c>
      <c r="AI5" s="292">
        <f>COUNTIF($K5:$Q5,AI$2)</f>
        <v>0</v>
      </c>
      <c r="AJ5" s="292">
        <f>COUNTIF($K5:$Q5,AJ$2)</f>
        <v>0</v>
      </c>
      <c r="AK5" s="292">
        <f>COUNTIF($K5:$Q5,AK$2)</f>
        <v>0</v>
      </c>
      <c r="AL5" s="292">
        <f>COUNTIF($K5:$Q5,AL$2)</f>
        <v>0</v>
      </c>
      <c r="AM5" s="292">
        <f>COUNTIF($K5:$Q5,AM$2)</f>
        <v>0</v>
      </c>
      <c r="AN5" s="292">
        <f>COUNTIF($K5:$Q5,AN$2)</f>
        <v>0</v>
      </c>
      <c r="AO5" s="292">
        <f>COUNTIF($K5:$Q5,AO$2)</f>
        <v>0</v>
      </c>
      <c r="AP5" s="292">
        <f>COUNTIF($K5:$Q5,AP$2)</f>
        <v>0</v>
      </c>
      <c r="AQ5" s="292">
        <f>COUNTIF($K5:$Q5,AQ$2)</f>
        <v>1</v>
      </c>
      <c r="AR5" s="292">
        <f>COUNTIF($K5:$Q5,AR$2)</f>
        <v>0</v>
      </c>
      <c r="AS5" s="292">
        <f>COUNTIF($K5:$Q5,AS$2)</f>
        <v>0</v>
      </c>
      <c r="AT5" s="292">
        <f>COUNTIF($K5:$Q5,AT$2)</f>
        <v>0</v>
      </c>
      <c r="AU5" s="292">
        <f>COUNTIF($K5:$Q5,AU$2)</f>
        <v>1</v>
      </c>
      <c r="AV5" s="292">
        <f>COUNTIF($K5:$Q5,AV$2)</f>
        <v>0</v>
      </c>
      <c r="AW5" s="292">
        <f>COUNTIF($K5:$Q5,AW$2)</f>
        <v>0</v>
      </c>
      <c r="AX5" s="292">
        <f>COUNTIF($K5:$Q5,AX$2)</f>
        <v>0</v>
      </c>
      <c r="AY5" s="292">
        <f>COUNTIF($K5:$Q5,AY$2)</f>
        <v>0</v>
      </c>
      <c r="AZ5" s="292">
        <f>COUNTIF($K5:$Q5,AZ$2)</f>
        <v>0</v>
      </c>
      <c r="BA5" s="292">
        <f>COUNTIF($K5:$Q5,BA$2)</f>
        <v>0</v>
      </c>
      <c r="BB5" s="292">
        <f>COUNTIF($K5:$Q5,BB$2)</f>
        <v>0</v>
      </c>
      <c r="BC5" s="292">
        <f>COUNTIF($K5:$Q5,BC$2)</f>
        <v>0</v>
      </c>
      <c r="BD5" s="292">
        <f>COUNTIF($K5:$Q5,BD$2)</f>
        <v>0</v>
      </c>
      <c r="BE5" s="292">
        <f>COUNTIF($K5:$Q5,BE$2)</f>
        <v>1</v>
      </c>
      <c r="BF5" s="292">
        <f>COUNTIF($K5:$Q5,BF$2)</f>
        <v>0</v>
      </c>
      <c r="BG5" s="292">
        <f>COUNTIF($K5:$Q5,BG$2)</f>
        <v>1</v>
      </c>
      <c r="BH5" s="292">
        <f>COUNTIF($K5:$Q5,BH$2)</f>
        <v>0</v>
      </c>
      <c r="BI5" s="292">
        <f>COUNTIF($K5:$Q5,BI$2)</f>
        <v>0</v>
      </c>
      <c r="BJ5" s="292">
        <f>COUNTIF($K5:$Q5,BJ$2)</f>
        <v>0</v>
      </c>
      <c r="BK5" s="292">
        <f>COUNTIF($K5:$Q5,BK$2)</f>
        <v>0</v>
      </c>
      <c r="BL5" s="292">
        <f>COUNTIF($K5:$Q5,BL$2)</f>
        <v>0</v>
      </c>
      <c r="BM5" s="292">
        <f>COUNTIF($K5:$Q5,BM$2)</f>
        <v>1</v>
      </c>
      <c r="BN5" s="292">
        <f>COUNTIF($K5:$Q5,BN$2)</f>
        <v>0</v>
      </c>
      <c r="BO5" s="292">
        <f>COUNTIF($K5:$Q5,BO$2)</f>
        <v>0</v>
      </c>
      <c r="BP5" s="292"/>
      <c r="BQ5" s="292">
        <f>IF(S5=0,BQ6+1,0)</f>
        <v>2</v>
      </c>
      <c r="BR5" s="292">
        <f>IF(T5=0,BR6+1,0)</f>
        <v>1</v>
      </c>
      <c r="BS5" s="292">
        <f>IF(U5=0,BS6+1,0)</f>
        <v>24</v>
      </c>
      <c r="BT5" s="292">
        <f>IF(V5=0,BT6+1,0)</f>
        <v>12</v>
      </c>
      <c r="BU5" s="292">
        <f>IF(W5=0,BU6+1,0)</f>
        <v>3</v>
      </c>
      <c r="BV5" s="292">
        <f>IF(X5=0,BV6+1,0)</f>
        <v>1</v>
      </c>
      <c r="BW5" s="292">
        <f>IF(Y5=0,BW6+1,0)</f>
        <v>7</v>
      </c>
      <c r="BX5" s="292">
        <f>IF(Z5=0,BX6+1,0)</f>
        <v>1</v>
      </c>
      <c r="BY5" s="292">
        <f>IF(AA5=0,BY6+1,0)</f>
        <v>9</v>
      </c>
      <c r="BZ5" s="292">
        <f>IF(AB5=0,BZ6+1,0)</f>
        <v>19</v>
      </c>
      <c r="CA5" s="292">
        <f>IF(AC5=0,CA6+1,0)</f>
        <v>0</v>
      </c>
      <c r="CB5" s="292">
        <f>IF(AD5=0,CB6+1,0)</f>
        <v>10</v>
      </c>
      <c r="CC5" s="292">
        <f>IF(AE5=0,CC6+1,0)</f>
        <v>5</v>
      </c>
      <c r="CD5" s="292">
        <f>IF(AF5=0,CD6+1,0)</f>
        <v>4</v>
      </c>
      <c r="CE5" s="292">
        <f>IF(AG5=0,CE6+1,0)</f>
        <v>0</v>
      </c>
      <c r="CF5" s="292">
        <f>IF(AH5=0,CF6+1,0)</f>
        <v>5</v>
      </c>
      <c r="CG5" s="292">
        <f>IF(AI5=0,CG6+1,0)</f>
        <v>1</v>
      </c>
      <c r="CH5" s="292">
        <f>IF(AJ5=0,CH6+1,0)</f>
        <v>6</v>
      </c>
      <c r="CI5" s="292">
        <f>IF(AK5=0,CI6+1,0)</f>
        <v>4</v>
      </c>
      <c r="CJ5" s="292">
        <f>IF(AL5=0,CJ6+1,0)</f>
        <v>6</v>
      </c>
      <c r="CK5" s="292">
        <f>IF(AM5=0,CK6+1,0)</f>
        <v>15</v>
      </c>
      <c r="CL5" s="292">
        <f>IF(AN5=0,CL6+1,0)</f>
        <v>1</v>
      </c>
      <c r="CM5" s="292">
        <f>IF(AO5=0,CM6+1,0)</f>
        <v>7</v>
      </c>
      <c r="CN5" s="292">
        <f>IF(AP5=0,CN6+1,0)</f>
        <v>6</v>
      </c>
      <c r="CO5" s="292">
        <f>IF(AQ5=0,CO6+1,0)</f>
        <v>0</v>
      </c>
      <c r="CP5" s="292">
        <f>IF(AR5=0,CP6+1,0)</f>
        <v>12</v>
      </c>
      <c r="CQ5" s="292">
        <f>IF(AS5=0,CQ6+1,0)</f>
        <v>4</v>
      </c>
      <c r="CR5" s="292">
        <f>IF(AT5=0,CR6+1,0)</f>
        <v>34</v>
      </c>
      <c r="CS5" s="292">
        <f>IF(AU5=0,CS6+1,0)</f>
        <v>0</v>
      </c>
      <c r="CT5" s="292">
        <f>IF(AV5=0,CT6+1,0)</f>
        <v>5</v>
      </c>
      <c r="CU5" s="292">
        <f>IF(AW5=0,CU6+1,0)</f>
        <v>2</v>
      </c>
      <c r="CV5" s="292">
        <f>IF(AX5=0,CV6+1,0)</f>
        <v>4</v>
      </c>
      <c r="CW5" s="292">
        <f>IF(AY5=0,CW6+1,0)</f>
        <v>6</v>
      </c>
      <c r="CX5" s="292">
        <f>IF(AZ5=0,CX6+1,0)</f>
        <v>2</v>
      </c>
      <c r="CY5" s="292">
        <f>IF(BA5=0,CY6+1,0)</f>
        <v>7</v>
      </c>
      <c r="CZ5" s="292">
        <f>IF(BB5=0,CZ6+1,0)</f>
        <v>4</v>
      </c>
      <c r="DA5" s="292">
        <f>IF(BC5=0,DA6+1,0)</f>
        <v>6</v>
      </c>
      <c r="DB5" s="292">
        <f>IF(BD5=0,DB6+1,0)</f>
        <v>29</v>
      </c>
      <c r="DC5" s="292">
        <f>IF(BE5=0,DC6+1,0)</f>
        <v>0</v>
      </c>
      <c r="DD5" s="292">
        <f>IF(BF5=0,DD6+1,0)</f>
        <v>3</v>
      </c>
      <c r="DE5" s="292">
        <f>IF(BG5=0,DE6+1,0)</f>
        <v>0</v>
      </c>
      <c r="DF5" s="292">
        <f>IF(BH5=0,DF6+1,0)</f>
        <v>3</v>
      </c>
      <c r="DG5" s="292">
        <f>IF(BI5=0,DG6+1,0)</f>
        <v>5</v>
      </c>
      <c r="DH5" s="292">
        <f>IF(BJ5=0,DH6+1,0)</f>
        <v>22</v>
      </c>
      <c r="DI5" s="292">
        <f>IF(BK5=0,DI6+1,0)</f>
        <v>2</v>
      </c>
      <c r="DJ5" s="292">
        <f>IF(BL5=0,DJ6+1,0)</f>
        <v>1</v>
      </c>
      <c r="DK5" s="292">
        <f>IF(BM5=0,DK6+1,0)</f>
        <v>0</v>
      </c>
      <c r="DL5" s="292">
        <f>IF(BN5=0,DL6+1,0)</f>
        <v>11</v>
      </c>
      <c r="DM5" s="292">
        <f>IF(BO5=0,DM6+1,0)</f>
        <v>2</v>
      </c>
      <c r="DN5" s="292"/>
      <c r="DO5" s="292">
        <f>SUM(K5:Q5)</f>
        <v>207</v>
      </c>
      <c r="DP5" s="292">
        <f>DO5-DO6</f>
        <v>67</v>
      </c>
      <c r="DQ5" s="292">
        <f>ABS(DP5)</f>
        <v>67</v>
      </c>
      <c r="DR5" s="292">
        <f>IF(ISODD(D5),1,0)</f>
        <v>1</v>
      </c>
      <c r="DS5" s="292">
        <f>COUNTIF($K5:$Q5,"&gt;25")</f>
        <v>4</v>
      </c>
      <c r="DT5" s="292">
        <f>COUNTIF($K5:$Q5,"&lt;26")</f>
        <v>3</v>
      </c>
      <c r="DU5" s="292"/>
      <c r="DV5" s="292">
        <f>S5+U5+W5+Y5+AA5+AC5+AE5+AG5+AI5+AK5+AM5+AO5+AQ5+AS5+AU5+AW5+AY5+BA5+BC5+BE5+BG5+BI5+BK5+BM5+BO5</f>
        <v>7</v>
      </c>
      <c r="DW5" s="292">
        <f>T5+V5+X5+Z5+AB5+AD5+AF5+AH5+AJ5+AL5+AN5+AP5+AR5+AT5+AV5+AX5+AZ5+BB5+BD5+BF5+BH5+BJ5+BL5+BN5</f>
        <v>0</v>
      </c>
      <c r="DX5" s="292"/>
      <c r="DY5" s="292">
        <f>COUNTIF($K5:$Q5,"&lt;10")</f>
        <v>0</v>
      </c>
      <c r="DZ5" s="292">
        <f>COUNTIFS($K5:$Q5,"&lt;20",$K5:$Q5,"&gt;9")</f>
        <v>2</v>
      </c>
      <c r="EA5" s="292">
        <f>COUNTIFS($K5:$Q5,"&lt;30",$K5:$Q5,"&gt;19")</f>
        <v>2</v>
      </c>
      <c r="EB5" s="292">
        <f>COUNTIFS($K5:$Q5,"&lt;40",$K5:$Q5,"&gt;29")</f>
        <v>1</v>
      </c>
      <c r="EC5" s="292">
        <f>COUNTIF($K5:$Q5,"&gt;39")</f>
        <v>2</v>
      </c>
      <c r="EE5" s="292">
        <f>COUNTIF($K6:$Q6,K5)+COUNTIF($K6:$Q6,L5)+COUNTIF($K6:$Q6,M5)+COUNTIF($K6:$Q6,N5)+COUNTIF($K6:$Q6,O5)+COUNTIF($K6:$Q6,P5)+COUNTIF($K6:$Q6,Q5)</f>
        <v>1</v>
      </c>
      <c r="EF5" s="292">
        <f>IF(K5=L5-1,1,0)+IF(L5=M5-1,1,0)+IF(M5=N5-1,1,0)+IF(N5=O5-1,1,0)+IF(O5=P5-1,1,0)+IF(K5=Q5-1,1,0)+IF(L5=Q5-1,1,0)+IF(M5=Q5-1,1,0)+IF(N5=Q5-1,1,0)+IF(O5=Q5-1,1,0)+IF(P5=Q5-1,1,0)</f>
        <v>0</v>
      </c>
    </row>
    <row r="6" spans="1:136" x14ac:dyDescent="0.2">
      <c r="A6" s="55">
        <v>42961</v>
      </c>
      <c r="B6" s="13" t="str">
        <f t="shared" ref="B6:B22" si="0">CONCATENATE(DY6,"-",DZ6,"-",EA6,"-",EB6,"-",EC6)</f>
        <v>3-1-1-1-1</v>
      </c>
      <c r="C6" s="14" t="s">
        <v>741</v>
      </c>
      <c r="D6" s="11">
        <f t="shared" ref="D6:D22" si="1">FIND(",",$C6,1)</f>
        <v>2</v>
      </c>
      <c r="E6" s="11">
        <f t="shared" ref="E6:I15" si="2">FIND(",",$C6,D6+1)</f>
        <v>4</v>
      </c>
      <c r="F6" s="11">
        <f t="shared" si="2"/>
        <v>7</v>
      </c>
      <c r="G6" s="11">
        <f t="shared" si="2"/>
        <v>10</v>
      </c>
      <c r="H6" s="11">
        <f t="shared" si="2"/>
        <v>13</v>
      </c>
      <c r="I6" s="11">
        <f t="shared" si="2"/>
        <v>16</v>
      </c>
      <c r="J6" s="11"/>
      <c r="K6" s="292">
        <f t="shared" ref="K6:K22" si="3">VALUE((LEFT(C6,D6-1)))</f>
        <v>2</v>
      </c>
      <c r="L6" s="292">
        <f t="shared" ref="L6:L22" si="4">VALUE(MID($C6,D6+1,E6-D6-1))</f>
        <v>8</v>
      </c>
      <c r="M6" s="292">
        <f t="shared" ref="M6:M22" si="5">VALUE(MID($C6,E6+1,F6-E6-1))</f>
        <v>17</v>
      </c>
      <c r="N6" s="292">
        <f t="shared" ref="N6:N22" si="6">VALUE(MID($C6,F6+1,G6-F6-1))</f>
        <v>22</v>
      </c>
      <c r="O6" s="292">
        <f t="shared" ref="O6:O22" si="7">VALUE(MID($C6,G6+1,H6-G6-1))</f>
        <v>39</v>
      </c>
      <c r="P6" s="292">
        <f t="shared" ref="P6:P22" si="8">VALUE(MID($C6,H6+1,I6-H6-1))</f>
        <v>46</v>
      </c>
      <c r="Q6" s="292">
        <f t="shared" ref="Q6:Q22" si="9">VALUE(RIGHT(C6,LEN(C6)-I6))</f>
        <v>6</v>
      </c>
      <c r="R6" s="292"/>
      <c r="S6" s="292">
        <f t="shared" ref="S6:AB15" si="10">COUNTIF($K6:$Q6,S$2)</f>
        <v>0</v>
      </c>
      <c r="T6" s="292">
        <f t="shared" si="10"/>
        <v>1</v>
      </c>
      <c r="U6" s="292">
        <f t="shared" si="10"/>
        <v>0</v>
      </c>
      <c r="V6" s="292">
        <f t="shared" si="10"/>
        <v>0</v>
      </c>
      <c r="W6" s="292">
        <f t="shared" si="10"/>
        <v>0</v>
      </c>
      <c r="X6" s="292">
        <f t="shared" si="10"/>
        <v>1</v>
      </c>
      <c r="Y6" s="292">
        <f t="shared" si="10"/>
        <v>0</v>
      </c>
      <c r="Z6" s="292">
        <f t="shared" si="10"/>
        <v>1</v>
      </c>
      <c r="AA6" s="292">
        <f t="shared" si="10"/>
        <v>0</v>
      </c>
      <c r="AB6" s="292">
        <f t="shared" si="10"/>
        <v>0</v>
      </c>
      <c r="AC6" s="292">
        <f t="shared" ref="AC6:AL15" si="11">COUNTIF($K6:$Q6,AC$2)</f>
        <v>0</v>
      </c>
      <c r="AD6" s="292">
        <f t="shared" si="11"/>
        <v>0</v>
      </c>
      <c r="AE6" s="292">
        <f t="shared" si="11"/>
        <v>0</v>
      </c>
      <c r="AF6" s="292">
        <f t="shared" si="11"/>
        <v>0</v>
      </c>
      <c r="AG6" s="292">
        <f t="shared" si="11"/>
        <v>0</v>
      </c>
      <c r="AH6" s="292">
        <f t="shared" si="11"/>
        <v>0</v>
      </c>
      <c r="AI6" s="292">
        <f t="shared" si="11"/>
        <v>1</v>
      </c>
      <c r="AJ6" s="292">
        <f t="shared" si="11"/>
        <v>0</v>
      </c>
      <c r="AK6" s="292">
        <f t="shared" si="11"/>
        <v>0</v>
      </c>
      <c r="AL6" s="292">
        <f t="shared" si="11"/>
        <v>0</v>
      </c>
      <c r="AM6" s="292">
        <f t="shared" ref="AM6:AV15" si="12">COUNTIF($K6:$Q6,AM$2)</f>
        <v>0</v>
      </c>
      <c r="AN6" s="292">
        <f t="shared" si="12"/>
        <v>1</v>
      </c>
      <c r="AO6" s="292">
        <f t="shared" si="12"/>
        <v>0</v>
      </c>
      <c r="AP6" s="292">
        <f t="shared" si="12"/>
        <v>0</v>
      </c>
      <c r="AQ6" s="292">
        <f t="shared" si="12"/>
        <v>0</v>
      </c>
      <c r="AR6" s="292">
        <f t="shared" si="12"/>
        <v>0</v>
      </c>
      <c r="AS6" s="292">
        <f t="shared" si="12"/>
        <v>0</v>
      </c>
      <c r="AT6" s="292">
        <f t="shared" si="12"/>
        <v>0</v>
      </c>
      <c r="AU6" s="292">
        <f t="shared" si="12"/>
        <v>0</v>
      </c>
      <c r="AV6" s="292">
        <f t="shared" si="12"/>
        <v>0</v>
      </c>
      <c r="AW6" s="292">
        <f t="shared" ref="AW6:BF15" si="13">COUNTIF($K6:$Q6,AW$2)</f>
        <v>0</v>
      </c>
      <c r="AX6" s="292">
        <f t="shared" si="13"/>
        <v>0</v>
      </c>
      <c r="AY6" s="292">
        <f t="shared" si="13"/>
        <v>0</v>
      </c>
      <c r="AZ6" s="292">
        <f t="shared" si="13"/>
        <v>0</v>
      </c>
      <c r="BA6" s="292">
        <f t="shared" si="13"/>
        <v>0</v>
      </c>
      <c r="BB6" s="292">
        <f t="shared" si="13"/>
        <v>0</v>
      </c>
      <c r="BC6" s="292">
        <f t="shared" si="13"/>
        <v>0</v>
      </c>
      <c r="BD6" s="292">
        <f t="shared" si="13"/>
        <v>0</v>
      </c>
      <c r="BE6" s="292">
        <f t="shared" si="13"/>
        <v>1</v>
      </c>
      <c r="BF6" s="292">
        <f t="shared" si="13"/>
        <v>0</v>
      </c>
      <c r="BG6" s="292">
        <f t="shared" ref="BG6:BO15" si="14">COUNTIF($K6:$Q6,BG$2)</f>
        <v>0</v>
      </c>
      <c r="BH6" s="292">
        <f t="shared" si="14"/>
        <v>0</v>
      </c>
      <c r="BI6" s="292">
        <f t="shared" si="14"/>
        <v>0</v>
      </c>
      <c r="BJ6" s="292">
        <f t="shared" si="14"/>
        <v>0</v>
      </c>
      <c r="BK6" s="292">
        <f t="shared" si="14"/>
        <v>0</v>
      </c>
      <c r="BL6" s="292">
        <f t="shared" si="14"/>
        <v>1</v>
      </c>
      <c r="BM6" s="292">
        <f t="shared" si="14"/>
        <v>0</v>
      </c>
      <c r="BN6" s="292">
        <f t="shared" si="14"/>
        <v>0</v>
      </c>
      <c r="BO6" s="292">
        <f t="shared" si="14"/>
        <v>0</v>
      </c>
      <c r="BP6" s="292"/>
      <c r="BQ6" s="292">
        <f t="shared" ref="BQ6:BQ22" si="15">IF(S6=0,BQ7+1,0)</f>
        <v>1</v>
      </c>
      <c r="BR6" s="292">
        <f t="shared" ref="BR6:BR22" si="16">IF(T6=0,BR7+1,0)</f>
        <v>0</v>
      </c>
      <c r="BS6" s="292">
        <f t="shared" ref="BS6:BS22" si="17">IF(U6=0,BS7+1,0)</f>
        <v>23</v>
      </c>
      <c r="BT6" s="292">
        <f t="shared" ref="BT6:BT22" si="18">IF(V6=0,BT7+1,0)</f>
        <v>11</v>
      </c>
      <c r="BU6" s="292">
        <f t="shared" ref="BU6:BU22" si="19">IF(W6=0,BU7+1,0)</f>
        <v>2</v>
      </c>
      <c r="BV6" s="292">
        <f t="shared" ref="BV6:BV22" si="20">IF(X6=0,BV7+1,0)</f>
        <v>0</v>
      </c>
      <c r="BW6" s="292">
        <f t="shared" ref="BW6:BW22" si="21">IF(Y6=0,BW7+1,0)</f>
        <v>6</v>
      </c>
      <c r="BX6" s="292">
        <f t="shared" ref="BX6:BX22" si="22">IF(Z6=0,BX7+1,0)</f>
        <v>0</v>
      </c>
      <c r="BY6" s="292">
        <f t="shared" ref="BY6:BY22" si="23">IF(AA6=0,BY7+1,0)</f>
        <v>8</v>
      </c>
      <c r="BZ6" s="292">
        <f t="shared" ref="BZ6:BZ22" si="24">IF(AB6=0,BZ7+1,0)</f>
        <v>18</v>
      </c>
      <c r="CA6" s="292">
        <f t="shared" ref="CA6:CA22" si="25">IF(AC6=0,CA7+1,0)</f>
        <v>4</v>
      </c>
      <c r="CB6" s="292">
        <f t="shared" ref="CB6:CB22" si="26">IF(AD6=0,CB7+1,0)</f>
        <v>9</v>
      </c>
      <c r="CC6" s="292">
        <f t="shared" ref="CC6:CC22" si="27">IF(AE6=0,CC7+1,0)</f>
        <v>4</v>
      </c>
      <c r="CD6" s="292">
        <f t="shared" ref="CD6:CD22" si="28">IF(AF6=0,CD7+1,0)</f>
        <v>3</v>
      </c>
      <c r="CE6" s="292">
        <f t="shared" ref="CE6:CE22" si="29">IF(AG6=0,CE7+1,0)</f>
        <v>14</v>
      </c>
      <c r="CF6" s="292">
        <f t="shared" ref="CF6:CF22" si="30">IF(AH6=0,CF7+1,0)</f>
        <v>4</v>
      </c>
      <c r="CG6" s="292">
        <f t="shared" ref="CG6:CG22" si="31">IF(AI6=0,CG7+1,0)</f>
        <v>0</v>
      </c>
      <c r="CH6" s="292">
        <f t="shared" ref="CH6:CH22" si="32">IF(AJ6=0,CH7+1,0)</f>
        <v>5</v>
      </c>
      <c r="CI6" s="292">
        <f t="shared" ref="CI6:CI22" si="33">IF(AK6=0,CI7+1,0)</f>
        <v>3</v>
      </c>
      <c r="CJ6" s="292">
        <f t="shared" ref="CJ6:CJ22" si="34">IF(AL6=0,CJ7+1,0)</f>
        <v>5</v>
      </c>
      <c r="CK6" s="292">
        <f t="shared" ref="CK6:CK22" si="35">IF(AM6=0,CK7+1,0)</f>
        <v>14</v>
      </c>
      <c r="CL6" s="292">
        <f t="shared" ref="CL6:CL22" si="36">IF(AN6=0,CL7+1,0)</f>
        <v>0</v>
      </c>
      <c r="CM6" s="292">
        <f t="shared" ref="CM6:CM22" si="37">IF(AO6=0,CM7+1,0)</f>
        <v>6</v>
      </c>
      <c r="CN6" s="292">
        <f t="shared" ref="CN6:CN22" si="38">IF(AP6=0,CN7+1,0)</f>
        <v>5</v>
      </c>
      <c r="CO6" s="292">
        <f t="shared" ref="CO6:CO22" si="39">IF(AQ6=0,CO7+1,0)</f>
        <v>14</v>
      </c>
      <c r="CP6" s="292">
        <f t="shared" ref="CP6:CP22" si="40">IF(AR6=0,CP7+1,0)</f>
        <v>11</v>
      </c>
      <c r="CQ6" s="292">
        <f t="shared" ref="CQ6:CQ22" si="41">IF(AS6=0,CQ7+1,0)</f>
        <v>3</v>
      </c>
      <c r="CR6" s="292">
        <f t="shared" ref="CR6:CR22" si="42">IF(AT6=0,CR7+1,0)</f>
        <v>33</v>
      </c>
      <c r="CS6" s="292">
        <f t="shared" ref="CS6:CS22" si="43">IF(AU6=0,CS7+1,0)</f>
        <v>13</v>
      </c>
      <c r="CT6" s="292">
        <f t="shared" ref="CT6:CT22" si="44">IF(AV6=0,CT7+1,0)</f>
        <v>4</v>
      </c>
      <c r="CU6" s="292">
        <f t="shared" ref="CU6:CU22" si="45">IF(AW6=0,CU7+1,0)</f>
        <v>1</v>
      </c>
      <c r="CV6" s="292">
        <f t="shared" ref="CV6:CV22" si="46">IF(AX6=0,CV7+1,0)</f>
        <v>3</v>
      </c>
      <c r="CW6" s="292">
        <f t="shared" ref="CW6:CW22" si="47">IF(AY6=0,CW7+1,0)</f>
        <v>5</v>
      </c>
      <c r="CX6" s="292">
        <f t="shared" ref="CX6:CX22" si="48">IF(AZ6=0,CX7+1,0)</f>
        <v>1</v>
      </c>
      <c r="CY6" s="292">
        <f t="shared" ref="CY6:CY22" si="49">IF(BA6=0,CY7+1,0)</f>
        <v>6</v>
      </c>
      <c r="CZ6" s="292">
        <f t="shared" ref="CZ6:CZ22" si="50">IF(BB6=0,CZ7+1,0)</f>
        <v>3</v>
      </c>
      <c r="DA6" s="292">
        <f t="shared" ref="DA6:DA22" si="51">IF(BC6=0,DA7+1,0)</f>
        <v>5</v>
      </c>
      <c r="DB6" s="292">
        <f t="shared" ref="DB6:DB22" si="52">IF(BD6=0,DB7+1,0)</f>
        <v>28</v>
      </c>
      <c r="DC6" s="292">
        <f t="shared" ref="DC6:DC22" si="53">IF(BE6=0,DC7+1,0)</f>
        <v>0</v>
      </c>
      <c r="DD6" s="292">
        <f t="shared" ref="DD6:DD22" si="54">IF(BF6=0,DD7+1,0)</f>
        <v>2</v>
      </c>
      <c r="DE6" s="292">
        <f t="shared" ref="DE6:DE22" si="55">IF(BG6=0,DE7+1,0)</f>
        <v>5</v>
      </c>
      <c r="DF6" s="292">
        <f t="shared" ref="DF6:DF22" si="56">IF(BH6=0,DF7+1,0)</f>
        <v>2</v>
      </c>
      <c r="DG6" s="292">
        <f t="shared" ref="DG6:DG22" si="57">IF(BI6=0,DG7+1,0)</f>
        <v>4</v>
      </c>
      <c r="DH6" s="292">
        <f t="shared" ref="DH6:DH22" si="58">IF(BJ6=0,DH7+1,0)</f>
        <v>21</v>
      </c>
      <c r="DI6" s="292">
        <f t="shared" ref="DI6:DI22" si="59">IF(BK6=0,DI7+1,0)</f>
        <v>1</v>
      </c>
      <c r="DJ6" s="292">
        <f t="shared" ref="DJ6:DJ22" si="60">IF(BL6=0,DJ7+1,0)</f>
        <v>0</v>
      </c>
      <c r="DK6" s="292">
        <f t="shared" ref="DK6:DK22" si="61">IF(BM6=0,DK7+1,0)</f>
        <v>4</v>
      </c>
      <c r="DL6" s="292">
        <f t="shared" ref="DL6:DL22" si="62">IF(BN6=0,DL7+1,0)</f>
        <v>10</v>
      </c>
      <c r="DM6" s="292">
        <f t="shared" ref="DM6:DM22" si="63">IF(BO6=0,DM7+1,0)</f>
        <v>1</v>
      </c>
      <c r="DN6" s="292"/>
      <c r="DO6" s="292">
        <f t="shared" ref="DO6:DO22" si="64">SUM(K6:Q6)</f>
        <v>140</v>
      </c>
      <c r="DP6" s="292">
        <f t="shared" ref="DP6:DP22" si="65">DO6-DO7</f>
        <v>-105</v>
      </c>
      <c r="DQ6" s="292">
        <f t="shared" ref="DQ6:DQ22" si="66">ABS(DP6)</f>
        <v>105</v>
      </c>
      <c r="DR6" s="292">
        <f t="shared" ref="DR6:DR22" si="67">IF(ISODD(D6),1,0)</f>
        <v>0</v>
      </c>
      <c r="DS6" s="292">
        <f t="shared" ref="DS6:DS22" si="68">COUNTIF($K6:$Q6,"&gt;25")</f>
        <v>2</v>
      </c>
      <c r="DT6" s="292">
        <f t="shared" ref="DT6:DT22" si="69">COUNTIF($K6:$Q6,"&lt;26")</f>
        <v>5</v>
      </c>
      <c r="DU6" s="292"/>
      <c r="DV6" s="292">
        <f t="shared" ref="DV6:DV22" si="70">S6+U6+W6+Y6+AA6+AC6+AE6+AG6+AI6+AK6+AM6+AO6+AQ6+AS6+AU6+AW6+AY6+BA6+BC6+BE6+BG6+BI6+BK6+BM6+BO6</f>
        <v>2</v>
      </c>
      <c r="DW6" s="292">
        <f t="shared" ref="DW6:DW22" si="71">T6+V6+X6+Z6+AB6+AD6+AF6+AH6+AJ6+AL6+AN6+AP6+AR6+AT6+AV6+AX6+AZ6+BB6+BD6+BF6+BH6+BJ6+BL6+BN6</f>
        <v>5</v>
      </c>
      <c r="DX6" s="292"/>
      <c r="DY6" s="292">
        <f t="shared" ref="DY6:DY22" si="72">COUNTIF($K6:$Q6,"&lt;10")</f>
        <v>3</v>
      </c>
      <c r="DZ6" s="292">
        <f t="shared" ref="DZ6:DZ22" si="73">COUNTIFS($K6:$Q6,"&lt;20",$K6:$Q6,"&gt;9")</f>
        <v>1</v>
      </c>
      <c r="EA6" s="292">
        <f t="shared" ref="EA6:EA22" si="74">COUNTIFS($K6:$Q6,"&lt;30",$K6:$Q6,"&gt;19")</f>
        <v>1</v>
      </c>
      <c r="EB6" s="292">
        <f t="shared" ref="EB6:EB22" si="75">COUNTIFS($K6:$Q6,"&lt;40",$K6:$Q6,"&gt;29")</f>
        <v>1</v>
      </c>
      <c r="EC6" s="292">
        <f t="shared" ref="EC6:EC22" si="76">COUNTIF($K6:$Q6,"&gt;39")</f>
        <v>1</v>
      </c>
      <c r="EE6" s="292">
        <f t="shared" ref="EE6:EE22" si="77">COUNTIF($K7:$Q7,K6)+COUNTIF($K7:$Q7,L6)+COUNTIF($K7:$Q7,M6)+COUNTIF($K7:$Q7,N6)+COUNTIF($K7:$Q7,O6)+COUNTIF($K7:$Q7,P6)+COUNTIF($K7:$Q7,Q6)</f>
        <v>2</v>
      </c>
      <c r="EF6" s="292">
        <f t="shared" ref="EF6:EF22" si="78">IF(K6=L6-1,1,0)+IF(L6=M6-1,1,0)+IF(M6=N6-1,1,0)+IF(N6=O6-1,1,0)+IF(O6=P6-1,1,0)+IF(K6=Q6-1,1,0)+IF(L6=Q6-1,1,0)+IF(M6=Q6-1,1,0)+IF(N6=Q6-1,1,0)+IF(O6=Q6-1,1,0)+IF(P6=Q6-1,1,0)</f>
        <v>0</v>
      </c>
    </row>
    <row r="7" spans="1:136" x14ac:dyDescent="0.2">
      <c r="A7" s="55">
        <v>42957</v>
      </c>
      <c r="B7" s="13" t="str">
        <f t="shared" si="0"/>
        <v>1-0-0-3-3</v>
      </c>
      <c r="C7" s="14" t="s">
        <v>737</v>
      </c>
      <c r="D7" s="11">
        <f t="shared" si="1"/>
        <v>2</v>
      </c>
      <c r="E7" s="11">
        <f t="shared" si="2"/>
        <v>5</v>
      </c>
      <c r="F7" s="11">
        <f t="shared" si="2"/>
        <v>8</v>
      </c>
      <c r="G7" s="11">
        <f t="shared" si="2"/>
        <v>11</v>
      </c>
      <c r="H7" s="11">
        <f t="shared" si="2"/>
        <v>14</v>
      </c>
      <c r="I7" s="11">
        <f t="shared" si="2"/>
        <v>17</v>
      </c>
      <c r="J7" s="11"/>
      <c r="K7" s="292">
        <f t="shared" si="3"/>
        <v>1</v>
      </c>
      <c r="L7" s="292">
        <f t="shared" si="4"/>
        <v>31</v>
      </c>
      <c r="M7" s="292">
        <f t="shared" si="5"/>
        <v>39</v>
      </c>
      <c r="N7" s="292">
        <f t="shared" si="6"/>
        <v>45</v>
      </c>
      <c r="O7" s="292">
        <f t="shared" si="7"/>
        <v>46</v>
      </c>
      <c r="P7" s="292">
        <f t="shared" si="8"/>
        <v>49</v>
      </c>
      <c r="Q7" s="292">
        <f t="shared" si="9"/>
        <v>34</v>
      </c>
      <c r="R7" s="292"/>
      <c r="S7" s="292">
        <f t="shared" si="10"/>
        <v>1</v>
      </c>
      <c r="T7" s="292">
        <f t="shared" si="10"/>
        <v>0</v>
      </c>
      <c r="U7" s="292">
        <f t="shared" si="10"/>
        <v>0</v>
      </c>
      <c r="V7" s="292">
        <f t="shared" si="10"/>
        <v>0</v>
      </c>
      <c r="W7" s="292">
        <f t="shared" si="10"/>
        <v>0</v>
      </c>
      <c r="X7" s="292">
        <f t="shared" si="10"/>
        <v>0</v>
      </c>
      <c r="Y7" s="292">
        <f t="shared" si="10"/>
        <v>0</v>
      </c>
      <c r="Z7" s="292">
        <f t="shared" si="10"/>
        <v>0</v>
      </c>
      <c r="AA7" s="292">
        <f t="shared" si="10"/>
        <v>0</v>
      </c>
      <c r="AB7" s="292">
        <f t="shared" si="10"/>
        <v>0</v>
      </c>
      <c r="AC7" s="292">
        <f t="shared" si="11"/>
        <v>0</v>
      </c>
      <c r="AD7" s="292">
        <f t="shared" si="11"/>
        <v>0</v>
      </c>
      <c r="AE7" s="292">
        <f t="shared" si="11"/>
        <v>0</v>
      </c>
      <c r="AF7" s="292">
        <f t="shared" si="11"/>
        <v>0</v>
      </c>
      <c r="AG7" s="292">
        <f t="shared" si="11"/>
        <v>0</v>
      </c>
      <c r="AH7" s="292">
        <f t="shared" si="11"/>
        <v>0</v>
      </c>
      <c r="AI7" s="292">
        <f t="shared" si="11"/>
        <v>0</v>
      </c>
      <c r="AJ7" s="292">
        <f t="shared" si="11"/>
        <v>0</v>
      </c>
      <c r="AK7" s="292">
        <f t="shared" si="11"/>
        <v>0</v>
      </c>
      <c r="AL7" s="292">
        <f t="shared" si="11"/>
        <v>0</v>
      </c>
      <c r="AM7" s="292">
        <f t="shared" si="12"/>
        <v>0</v>
      </c>
      <c r="AN7" s="292">
        <f t="shared" si="12"/>
        <v>0</v>
      </c>
      <c r="AO7" s="292">
        <f t="shared" si="12"/>
        <v>0</v>
      </c>
      <c r="AP7" s="292">
        <f t="shared" si="12"/>
        <v>0</v>
      </c>
      <c r="AQ7" s="292">
        <f t="shared" si="12"/>
        <v>0</v>
      </c>
      <c r="AR7" s="292">
        <f t="shared" si="12"/>
        <v>0</v>
      </c>
      <c r="AS7" s="292">
        <f t="shared" si="12"/>
        <v>0</v>
      </c>
      <c r="AT7" s="292">
        <f t="shared" si="12"/>
        <v>0</v>
      </c>
      <c r="AU7" s="292">
        <f t="shared" si="12"/>
        <v>0</v>
      </c>
      <c r="AV7" s="292">
        <f t="shared" si="12"/>
        <v>0</v>
      </c>
      <c r="AW7" s="292">
        <f t="shared" si="13"/>
        <v>1</v>
      </c>
      <c r="AX7" s="292">
        <f t="shared" si="13"/>
        <v>0</v>
      </c>
      <c r="AY7" s="292">
        <f t="shared" si="13"/>
        <v>0</v>
      </c>
      <c r="AZ7" s="292">
        <f t="shared" si="13"/>
        <v>1</v>
      </c>
      <c r="BA7" s="292">
        <f t="shared" si="13"/>
        <v>0</v>
      </c>
      <c r="BB7" s="292">
        <f t="shared" si="13"/>
        <v>0</v>
      </c>
      <c r="BC7" s="292">
        <f t="shared" si="13"/>
        <v>0</v>
      </c>
      <c r="BD7" s="292">
        <f t="shared" si="13"/>
        <v>0</v>
      </c>
      <c r="BE7" s="292">
        <f t="shared" si="13"/>
        <v>1</v>
      </c>
      <c r="BF7" s="292">
        <f t="shared" si="13"/>
        <v>0</v>
      </c>
      <c r="BG7" s="292">
        <f t="shared" si="14"/>
        <v>0</v>
      </c>
      <c r="BH7" s="292">
        <f t="shared" si="14"/>
        <v>0</v>
      </c>
      <c r="BI7" s="292">
        <f t="shared" si="14"/>
        <v>0</v>
      </c>
      <c r="BJ7" s="292">
        <f t="shared" si="14"/>
        <v>0</v>
      </c>
      <c r="BK7" s="292">
        <f t="shared" si="14"/>
        <v>1</v>
      </c>
      <c r="BL7" s="292">
        <f t="shared" si="14"/>
        <v>1</v>
      </c>
      <c r="BM7" s="292">
        <f t="shared" si="14"/>
        <v>0</v>
      </c>
      <c r="BN7" s="292">
        <f t="shared" si="14"/>
        <v>0</v>
      </c>
      <c r="BO7" s="292">
        <f t="shared" si="14"/>
        <v>1</v>
      </c>
      <c r="BP7" s="292"/>
      <c r="BQ7" s="292">
        <f t="shared" si="15"/>
        <v>0</v>
      </c>
      <c r="BR7" s="292">
        <f t="shared" si="16"/>
        <v>5</v>
      </c>
      <c r="BS7" s="292">
        <f t="shared" si="17"/>
        <v>22</v>
      </c>
      <c r="BT7" s="292">
        <f t="shared" si="18"/>
        <v>10</v>
      </c>
      <c r="BU7" s="292">
        <f t="shared" si="19"/>
        <v>1</v>
      </c>
      <c r="BV7" s="292">
        <f t="shared" si="20"/>
        <v>41</v>
      </c>
      <c r="BW7" s="292">
        <f t="shared" si="21"/>
        <v>5</v>
      </c>
      <c r="BX7" s="292">
        <f t="shared" si="22"/>
        <v>6</v>
      </c>
      <c r="BY7" s="292">
        <f t="shared" si="23"/>
        <v>7</v>
      </c>
      <c r="BZ7" s="292">
        <f t="shared" si="24"/>
        <v>17</v>
      </c>
      <c r="CA7" s="292">
        <f t="shared" si="25"/>
        <v>3</v>
      </c>
      <c r="CB7" s="292">
        <f t="shared" si="26"/>
        <v>8</v>
      </c>
      <c r="CC7" s="292">
        <f t="shared" si="27"/>
        <v>3</v>
      </c>
      <c r="CD7" s="292">
        <f t="shared" si="28"/>
        <v>2</v>
      </c>
      <c r="CE7" s="292">
        <f t="shared" si="29"/>
        <v>13</v>
      </c>
      <c r="CF7" s="292">
        <f t="shared" si="30"/>
        <v>3</v>
      </c>
      <c r="CG7" s="292">
        <f t="shared" si="31"/>
        <v>1</v>
      </c>
      <c r="CH7" s="292">
        <f t="shared" si="32"/>
        <v>4</v>
      </c>
      <c r="CI7" s="292">
        <f t="shared" si="33"/>
        <v>2</v>
      </c>
      <c r="CJ7" s="292">
        <f t="shared" si="34"/>
        <v>4</v>
      </c>
      <c r="CK7" s="292">
        <f t="shared" si="35"/>
        <v>13</v>
      </c>
      <c r="CL7" s="292">
        <f t="shared" si="36"/>
        <v>1</v>
      </c>
      <c r="CM7" s="292">
        <f t="shared" si="37"/>
        <v>5</v>
      </c>
      <c r="CN7" s="292">
        <f t="shared" si="38"/>
        <v>4</v>
      </c>
      <c r="CO7" s="292">
        <f t="shared" si="39"/>
        <v>13</v>
      </c>
      <c r="CP7" s="292">
        <f t="shared" si="40"/>
        <v>10</v>
      </c>
      <c r="CQ7" s="292">
        <f t="shared" si="41"/>
        <v>2</v>
      </c>
      <c r="CR7" s="292">
        <f t="shared" si="42"/>
        <v>32</v>
      </c>
      <c r="CS7" s="292">
        <f t="shared" si="43"/>
        <v>12</v>
      </c>
      <c r="CT7" s="292">
        <f t="shared" si="44"/>
        <v>3</v>
      </c>
      <c r="CU7" s="292">
        <f t="shared" si="45"/>
        <v>0</v>
      </c>
      <c r="CV7" s="292">
        <f t="shared" si="46"/>
        <v>2</v>
      </c>
      <c r="CW7" s="292">
        <f t="shared" si="47"/>
        <v>4</v>
      </c>
      <c r="CX7" s="292">
        <f t="shared" si="48"/>
        <v>0</v>
      </c>
      <c r="CY7" s="292">
        <f t="shared" si="49"/>
        <v>5</v>
      </c>
      <c r="CZ7" s="292">
        <f t="shared" si="50"/>
        <v>2</v>
      </c>
      <c r="DA7" s="292">
        <f t="shared" si="51"/>
        <v>4</v>
      </c>
      <c r="DB7" s="292">
        <f t="shared" si="52"/>
        <v>27</v>
      </c>
      <c r="DC7" s="292">
        <f t="shared" si="53"/>
        <v>0</v>
      </c>
      <c r="DD7" s="292">
        <f t="shared" si="54"/>
        <v>1</v>
      </c>
      <c r="DE7" s="292">
        <f t="shared" si="55"/>
        <v>4</v>
      </c>
      <c r="DF7" s="292">
        <f t="shared" si="56"/>
        <v>1</v>
      </c>
      <c r="DG7" s="292">
        <f t="shared" si="57"/>
        <v>3</v>
      </c>
      <c r="DH7" s="292">
        <f t="shared" si="58"/>
        <v>20</v>
      </c>
      <c r="DI7" s="292">
        <f t="shared" si="59"/>
        <v>0</v>
      </c>
      <c r="DJ7" s="292">
        <f t="shared" si="60"/>
        <v>0</v>
      </c>
      <c r="DK7" s="292">
        <f t="shared" si="61"/>
        <v>3</v>
      </c>
      <c r="DL7" s="292">
        <f t="shared" si="62"/>
        <v>9</v>
      </c>
      <c r="DM7" s="292">
        <f t="shared" si="63"/>
        <v>0</v>
      </c>
      <c r="DN7" s="292"/>
      <c r="DO7" s="292">
        <f t="shared" si="64"/>
        <v>245</v>
      </c>
      <c r="DP7" s="292">
        <f t="shared" si="65"/>
        <v>39</v>
      </c>
      <c r="DQ7" s="292">
        <f t="shared" si="66"/>
        <v>39</v>
      </c>
      <c r="DR7" s="292">
        <f t="shared" si="67"/>
        <v>0</v>
      </c>
      <c r="DS7" s="292">
        <f t="shared" si="68"/>
        <v>6</v>
      </c>
      <c r="DT7" s="292">
        <f t="shared" si="69"/>
        <v>1</v>
      </c>
      <c r="DU7" s="292"/>
      <c r="DV7" s="292">
        <f t="shared" si="70"/>
        <v>5</v>
      </c>
      <c r="DW7" s="292">
        <f t="shared" si="71"/>
        <v>2</v>
      </c>
      <c r="DX7" s="292"/>
      <c r="DY7" s="292">
        <f t="shared" si="72"/>
        <v>1</v>
      </c>
      <c r="DZ7" s="292">
        <f t="shared" si="73"/>
        <v>0</v>
      </c>
      <c r="EA7" s="292">
        <f t="shared" si="74"/>
        <v>0</v>
      </c>
      <c r="EB7" s="292">
        <f t="shared" si="75"/>
        <v>3</v>
      </c>
      <c r="EC7" s="292">
        <f t="shared" si="76"/>
        <v>3</v>
      </c>
      <c r="EE7" s="292">
        <f t="shared" si="77"/>
        <v>2</v>
      </c>
      <c r="EF7" s="292">
        <f t="shared" si="78"/>
        <v>1</v>
      </c>
    </row>
    <row r="8" spans="1:136" x14ac:dyDescent="0.2">
      <c r="A8" s="55">
        <v>42954</v>
      </c>
      <c r="B8" s="13" t="str">
        <f t="shared" si="0"/>
        <v>1-1-1-1-3</v>
      </c>
      <c r="C8" s="14" t="s">
        <v>736</v>
      </c>
      <c r="D8" s="11">
        <f t="shared" si="1"/>
        <v>2</v>
      </c>
      <c r="E8" s="11">
        <f t="shared" si="2"/>
        <v>5</v>
      </c>
      <c r="F8" s="11">
        <f t="shared" si="2"/>
        <v>8</v>
      </c>
      <c r="G8" s="11">
        <f t="shared" si="2"/>
        <v>11</v>
      </c>
      <c r="H8" s="11">
        <f t="shared" si="2"/>
        <v>14</v>
      </c>
      <c r="I8" s="11">
        <f t="shared" si="2"/>
        <v>17</v>
      </c>
      <c r="J8" s="11"/>
      <c r="K8" s="292">
        <f t="shared" si="3"/>
        <v>5</v>
      </c>
      <c r="L8" s="292">
        <f t="shared" si="4"/>
        <v>17</v>
      </c>
      <c r="M8" s="292">
        <f t="shared" si="5"/>
        <v>34</v>
      </c>
      <c r="N8" s="292">
        <f t="shared" si="6"/>
        <v>40</v>
      </c>
      <c r="O8" s="292">
        <f t="shared" si="7"/>
        <v>42</v>
      </c>
      <c r="P8" s="292">
        <f t="shared" si="8"/>
        <v>46</v>
      </c>
      <c r="Q8" s="292">
        <f t="shared" si="9"/>
        <v>22</v>
      </c>
      <c r="R8" s="292"/>
      <c r="S8" s="292">
        <f t="shared" si="10"/>
        <v>0</v>
      </c>
      <c r="T8" s="292">
        <f t="shared" si="10"/>
        <v>0</v>
      </c>
      <c r="U8" s="292">
        <f t="shared" si="10"/>
        <v>0</v>
      </c>
      <c r="V8" s="292">
        <f t="shared" si="10"/>
        <v>0</v>
      </c>
      <c r="W8" s="292">
        <f t="shared" si="10"/>
        <v>1</v>
      </c>
      <c r="X8" s="292">
        <f t="shared" si="10"/>
        <v>0</v>
      </c>
      <c r="Y8" s="292">
        <f t="shared" si="10"/>
        <v>0</v>
      </c>
      <c r="Z8" s="292">
        <f t="shared" si="10"/>
        <v>0</v>
      </c>
      <c r="AA8" s="292">
        <f t="shared" si="10"/>
        <v>0</v>
      </c>
      <c r="AB8" s="292">
        <f t="shared" si="10"/>
        <v>0</v>
      </c>
      <c r="AC8" s="292">
        <f t="shared" si="11"/>
        <v>0</v>
      </c>
      <c r="AD8" s="292">
        <f t="shared" si="11"/>
        <v>0</v>
      </c>
      <c r="AE8" s="292">
        <f t="shared" si="11"/>
        <v>0</v>
      </c>
      <c r="AF8" s="292">
        <f t="shared" si="11"/>
        <v>0</v>
      </c>
      <c r="AG8" s="292">
        <f t="shared" si="11"/>
        <v>0</v>
      </c>
      <c r="AH8" s="292">
        <f t="shared" si="11"/>
        <v>0</v>
      </c>
      <c r="AI8" s="292">
        <f t="shared" si="11"/>
        <v>1</v>
      </c>
      <c r="AJ8" s="292">
        <f t="shared" si="11"/>
        <v>0</v>
      </c>
      <c r="AK8" s="292">
        <f t="shared" si="11"/>
        <v>0</v>
      </c>
      <c r="AL8" s="292">
        <f t="shared" si="11"/>
        <v>0</v>
      </c>
      <c r="AM8" s="292">
        <f t="shared" si="12"/>
        <v>0</v>
      </c>
      <c r="AN8" s="292">
        <f t="shared" si="12"/>
        <v>1</v>
      </c>
      <c r="AO8" s="292">
        <f t="shared" si="12"/>
        <v>0</v>
      </c>
      <c r="AP8" s="292">
        <f t="shared" si="12"/>
        <v>0</v>
      </c>
      <c r="AQ8" s="292">
        <f t="shared" si="12"/>
        <v>0</v>
      </c>
      <c r="AR8" s="292">
        <f t="shared" si="12"/>
        <v>0</v>
      </c>
      <c r="AS8" s="292">
        <f t="shared" si="12"/>
        <v>0</v>
      </c>
      <c r="AT8" s="292">
        <f t="shared" si="12"/>
        <v>0</v>
      </c>
      <c r="AU8" s="292">
        <f t="shared" si="12"/>
        <v>0</v>
      </c>
      <c r="AV8" s="292">
        <f t="shared" si="12"/>
        <v>0</v>
      </c>
      <c r="AW8" s="292">
        <f t="shared" si="13"/>
        <v>0</v>
      </c>
      <c r="AX8" s="292">
        <f t="shared" si="13"/>
        <v>0</v>
      </c>
      <c r="AY8" s="292">
        <f t="shared" si="13"/>
        <v>0</v>
      </c>
      <c r="AZ8" s="292">
        <f t="shared" si="13"/>
        <v>1</v>
      </c>
      <c r="BA8" s="292">
        <f t="shared" si="13"/>
        <v>0</v>
      </c>
      <c r="BB8" s="292">
        <f t="shared" si="13"/>
        <v>0</v>
      </c>
      <c r="BC8" s="292">
        <f t="shared" si="13"/>
        <v>0</v>
      </c>
      <c r="BD8" s="292">
        <f t="shared" si="13"/>
        <v>0</v>
      </c>
      <c r="BE8" s="292">
        <f t="shared" si="13"/>
        <v>0</v>
      </c>
      <c r="BF8" s="292">
        <f t="shared" si="13"/>
        <v>1</v>
      </c>
      <c r="BG8" s="292">
        <f t="shared" si="14"/>
        <v>0</v>
      </c>
      <c r="BH8" s="292">
        <f t="shared" si="14"/>
        <v>1</v>
      </c>
      <c r="BI8" s="292">
        <f t="shared" si="14"/>
        <v>0</v>
      </c>
      <c r="BJ8" s="292">
        <f t="shared" si="14"/>
        <v>0</v>
      </c>
      <c r="BK8" s="292">
        <f t="shared" si="14"/>
        <v>0</v>
      </c>
      <c r="BL8" s="292">
        <f t="shared" si="14"/>
        <v>1</v>
      </c>
      <c r="BM8" s="292">
        <f t="shared" si="14"/>
        <v>0</v>
      </c>
      <c r="BN8" s="292">
        <f t="shared" si="14"/>
        <v>0</v>
      </c>
      <c r="BO8" s="292">
        <f t="shared" si="14"/>
        <v>0</v>
      </c>
      <c r="BP8" s="292"/>
      <c r="BQ8" s="292">
        <f t="shared" si="15"/>
        <v>14</v>
      </c>
      <c r="BR8" s="292">
        <f t="shared" si="16"/>
        <v>4</v>
      </c>
      <c r="BS8" s="292">
        <f t="shared" si="17"/>
        <v>21</v>
      </c>
      <c r="BT8" s="292">
        <f t="shared" si="18"/>
        <v>9</v>
      </c>
      <c r="BU8" s="292">
        <f t="shared" si="19"/>
        <v>0</v>
      </c>
      <c r="BV8" s="292">
        <f t="shared" si="20"/>
        <v>40</v>
      </c>
      <c r="BW8" s="292">
        <f t="shared" si="21"/>
        <v>4</v>
      </c>
      <c r="BX8" s="292">
        <f t="shared" si="22"/>
        <v>5</v>
      </c>
      <c r="BY8" s="292">
        <f t="shared" si="23"/>
        <v>6</v>
      </c>
      <c r="BZ8" s="292">
        <f t="shared" si="24"/>
        <v>16</v>
      </c>
      <c r="CA8" s="292">
        <f t="shared" si="25"/>
        <v>2</v>
      </c>
      <c r="CB8" s="292">
        <f t="shared" si="26"/>
        <v>7</v>
      </c>
      <c r="CC8" s="292">
        <f t="shared" si="27"/>
        <v>2</v>
      </c>
      <c r="CD8" s="292">
        <f t="shared" si="28"/>
        <v>1</v>
      </c>
      <c r="CE8" s="292">
        <f t="shared" si="29"/>
        <v>12</v>
      </c>
      <c r="CF8" s="292">
        <f t="shared" si="30"/>
        <v>2</v>
      </c>
      <c r="CG8" s="292">
        <f t="shared" si="31"/>
        <v>0</v>
      </c>
      <c r="CH8" s="292">
        <f t="shared" si="32"/>
        <v>3</v>
      </c>
      <c r="CI8" s="292">
        <f t="shared" si="33"/>
        <v>1</v>
      </c>
      <c r="CJ8" s="292">
        <f t="shared" si="34"/>
        <v>3</v>
      </c>
      <c r="CK8" s="292">
        <f t="shared" si="35"/>
        <v>12</v>
      </c>
      <c r="CL8" s="292">
        <f t="shared" si="36"/>
        <v>0</v>
      </c>
      <c r="CM8" s="292">
        <f t="shared" si="37"/>
        <v>4</v>
      </c>
      <c r="CN8" s="292">
        <f t="shared" si="38"/>
        <v>3</v>
      </c>
      <c r="CO8" s="292">
        <f t="shared" si="39"/>
        <v>12</v>
      </c>
      <c r="CP8" s="292">
        <f t="shared" si="40"/>
        <v>9</v>
      </c>
      <c r="CQ8" s="292">
        <f t="shared" si="41"/>
        <v>1</v>
      </c>
      <c r="CR8" s="292">
        <f t="shared" si="42"/>
        <v>31</v>
      </c>
      <c r="CS8" s="292">
        <f t="shared" si="43"/>
        <v>11</v>
      </c>
      <c r="CT8" s="292">
        <f t="shared" si="44"/>
        <v>2</v>
      </c>
      <c r="CU8" s="292">
        <f t="shared" si="45"/>
        <v>8</v>
      </c>
      <c r="CV8" s="292">
        <f t="shared" si="46"/>
        <v>1</v>
      </c>
      <c r="CW8" s="292">
        <f t="shared" si="47"/>
        <v>3</v>
      </c>
      <c r="CX8" s="292">
        <f t="shared" si="48"/>
        <v>0</v>
      </c>
      <c r="CY8" s="292">
        <f t="shared" si="49"/>
        <v>4</v>
      </c>
      <c r="CZ8" s="292">
        <f t="shared" si="50"/>
        <v>1</v>
      </c>
      <c r="DA8" s="292">
        <f t="shared" si="51"/>
        <v>3</v>
      </c>
      <c r="DB8" s="292">
        <f t="shared" si="52"/>
        <v>26</v>
      </c>
      <c r="DC8" s="292">
        <f t="shared" si="53"/>
        <v>5</v>
      </c>
      <c r="DD8" s="292">
        <f t="shared" si="54"/>
        <v>0</v>
      </c>
      <c r="DE8" s="292">
        <f t="shared" si="55"/>
        <v>3</v>
      </c>
      <c r="DF8" s="292">
        <f t="shared" si="56"/>
        <v>0</v>
      </c>
      <c r="DG8" s="292">
        <f t="shared" si="57"/>
        <v>2</v>
      </c>
      <c r="DH8" s="292">
        <f t="shared" si="58"/>
        <v>19</v>
      </c>
      <c r="DI8" s="292">
        <f t="shared" si="59"/>
        <v>22</v>
      </c>
      <c r="DJ8" s="292">
        <f t="shared" si="60"/>
        <v>0</v>
      </c>
      <c r="DK8" s="292">
        <f t="shared" si="61"/>
        <v>2</v>
      </c>
      <c r="DL8" s="292">
        <f t="shared" si="62"/>
        <v>8</v>
      </c>
      <c r="DM8" s="292">
        <f t="shared" si="63"/>
        <v>7</v>
      </c>
      <c r="DN8" s="292"/>
      <c r="DO8" s="292">
        <f t="shared" si="64"/>
        <v>206</v>
      </c>
      <c r="DP8" s="292">
        <f t="shared" si="65"/>
        <v>16</v>
      </c>
      <c r="DQ8" s="292">
        <f t="shared" si="66"/>
        <v>16</v>
      </c>
      <c r="DR8" s="292">
        <f t="shared" si="67"/>
        <v>0</v>
      </c>
      <c r="DS8" s="292">
        <f t="shared" si="68"/>
        <v>4</v>
      </c>
      <c r="DT8" s="292">
        <f t="shared" si="69"/>
        <v>3</v>
      </c>
      <c r="DU8" s="292"/>
      <c r="DV8" s="292">
        <f t="shared" si="70"/>
        <v>2</v>
      </c>
      <c r="DW8" s="292">
        <f t="shared" si="71"/>
        <v>5</v>
      </c>
      <c r="DX8" s="292"/>
      <c r="DY8" s="292">
        <f t="shared" si="72"/>
        <v>1</v>
      </c>
      <c r="DZ8" s="292">
        <f t="shared" si="73"/>
        <v>1</v>
      </c>
      <c r="EA8" s="292">
        <f t="shared" si="74"/>
        <v>1</v>
      </c>
      <c r="EB8" s="292">
        <f t="shared" si="75"/>
        <v>1</v>
      </c>
      <c r="EC8" s="292">
        <f t="shared" si="76"/>
        <v>3</v>
      </c>
      <c r="EE8" s="292">
        <f t="shared" si="77"/>
        <v>2</v>
      </c>
      <c r="EF8" s="292">
        <f t="shared" si="78"/>
        <v>0</v>
      </c>
    </row>
    <row r="9" spans="1:136" x14ac:dyDescent="0.2">
      <c r="A9" s="55">
        <v>42950</v>
      </c>
      <c r="B9" s="13" t="str">
        <f t="shared" si="0"/>
        <v>0-2-2-2-1</v>
      </c>
      <c r="C9" s="14" t="s">
        <v>735</v>
      </c>
      <c r="D9" s="11">
        <f t="shared" si="1"/>
        <v>3</v>
      </c>
      <c r="E9" s="11">
        <f t="shared" si="2"/>
        <v>6</v>
      </c>
      <c r="F9" s="11">
        <f t="shared" si="2"/>
        <v>9</v>
      </c>
      <c r="G9" s="11">
        <f t="shared" si="2"/>
        <v>12</v>
      </c>
      <c r="H9" s="11">
        <f t="shared" si="2"/>
        <v>15</v>
      </c>
      <c r="I9" s="11">
        <f t="shared" si="2"/>
        <v>18</v>
      </c>
      <c r="J9" s="11"/>
      <c r="K9" s="292">
        <f t="shared" si="3"/>
        <v>14</v>
      </c>
      <c r="L9" s="292">
        <f t="shared" si="4"/>
        <v>19</v>
      </c>
      <c r="M9" s="292">
        <f t="shared" si="5"/>
        <v>22</v>
      </c>
      <c r="N9" s="292">
        <f t="shared" si="6"/>
        <v>27</v>
      </c>
      <c r="O9" s="292">
        <f t="shared" si="7"/>
        <v>32</v>
      </c>
      <c r="P9" s="292">
        <f t="shared" si="8"/>
        <v>36</v>
      </c>
      <c r="Q9" s="292">
        <f t="shared" si="9"/>
        <v>40</v>
      </c>
      <c r="R9" s="292"/>
      <c r="S9" s="292">
        <f t="shared" si="10"/>
        <v>0</v>
      </c>
      <c r="T9" s="292">
        <f t="shared" si="10"/>
        <v>0</v>
      </c>
      <c r="U9" s="292">
        <f t="shared" si="10"/>
        <v>0</v>
      </c>
      <c r="V9" s="292">
        <f t="shared" si="10"/>
        <v>0</v>
      </c>
      <c r="W9" s="292">
        <f t="shared" si="10"/>
        <v>0</v>
      </c>
      <c r="X9" s="292">
        <f t="shared" si="10"/>
        <v>0</v>
      </c>
      <c r="Y9" s="292">
        <f t="shared" si="10"/>
        <v>0</v>
      </c>
      <c r="Z9" s="292">
        <f t="shared" si="10"/>
        <v>0</v>
      </c>
      <c r="AA9" s="292">
        <f t="shared" si="10"/>
        <v>0</v>
      </c>
      <c r="AB9" s="292">
        <f t="shared" si="10"/>
        <v>0</v>
      </c>
      <c r="AC9" s="292">
        <f t="shared" si="11"/>
        <v>0</v>
      </c>
      <c r="AD9" s="292">
        <f t="shared" si="11"/>
        <v>0</v>
      </c>
      <c r="AE9" s="292">
        <f t="shared" si="11"/>
        <v>0</v>
      </c>
      <c r="AF9" s="292">
        <f t="shared" si="11"/>
        <v>1</v>
      </c>
      <c r="AG9" s="292">
        <f t="shared" si="11"/>
        <v>0</v>
      </c>
      <c r="AH9" s="292">
        <f t="shared" si="11"/>
        <v>0</v>
      </c>
      <c r="AI9" s="292">
        <f t="shared" si="11"/>
        <v>0</v>
      </c>
      <c r="AJ9" s="292">
        <f t="shared" si="11"/>
        <v>0</v>
      </c>
      <c r="AK9" s="292">
        <f t="shared" si="11"/>
        <v>1</v>
      </c>
      <c r="AL9" s="292">
        <f t="shared" si="11"/>
        <v>0</v>
      </c>
      <c r="AM9" s="292">
        <f t="shared" si="12"/>
        <v>0</v>
      </c>
      <c r="AN9" s="292">
        <f t="shared" si="12"/>
        <v>1</v>
      </c>
      <c r="AO9" s="292">
        <f t="shared" si="12"/>
        <v>0</v>
      </c>
      <c r="AP9" s="292">
        <f t="shared" si="12"/>
        <v>0</v>
      </c>
      <c r="AQ9" s="292">
        <f t="shared" si="12"/>
        <v>0</v>
      </c>
      <c r="AR9" s="292">
        <f t="shared" si="12"/>
        <v>0</v>
      </c>
      <c r="AS9" s="292">
        <f t="shared" si="12"/>
        <v>1</v>
      </c>
      <c r="AT9" s="292">
        <f t="shared" si="12"/>
        <v>0</v>
      </c>
      <c r="AU9" s="292">
        <f t="shared" si="12"/>
        <v>0</v>
      </c>
      <c r="AV9" s="292">
        <f t="shared" si="12"/>
        <v>0</v>
      </c>
      <c r="AW9" s="292">
        <f t="shared" si="13"/>
        <v>0</v>
      </c>
      <c r="AX9" s="292">
        <f t="shared" si="13"/>
        <v>1</v>
      </c>
      <c r="AY9" s="292">
        <f t="shared" si="13"/>
        <v>0</v>
      </c>
      <c r="AZ9" s="292">
        <f t="shared" si="13"/>
        <v>0</v>
      </c>
      <c r="BA9" s="292">
        <f t="shared" si="13"/>
        <v>0</v>
      </c>
      <c r="BB9" s="292">
        <f t="shared" si="13"/>
        <v>1</v>
      </c>
      <c r="BC9" s="292">
        <f t="shared" si="13"/>
        <v>0</v>
      </c>
      <c r="BD9" s="292">
        <f t="shared" si="13"/>
        <v>0</v>
      </c>
      <c r="BE9" s="292">
        <f t="shared" si="13"/>
        <v>0</v>
      </c>
      <c r="BF9" s="292">
        <f t="shared" si="13"/>
        <v>1</v>
      </c>
      <c r="BG9" s="292">
        <f t="shared" si="14"/>
        <v>0</v>
      </c>
      <c r="BH9" s="292">
        <f t="shared" si="14"/>
        <v>0</v>
      </c>
      <c r="BI9" s="292">
        <f t="shared" si="14"/>
        <v>0</v>
      </c>
      <c r="BJ9" s="292">
        <f t="shared" si="14"/>
        <v>0</v>
      </c>
      <c r="BK9" s="292">
        <f t="shared" si="14"/>
        <v>0</v>
      </c>
      <c r="BL9" s="292">
        <f t="shared" si="14"/>
        <v>0</v>
      </c>
      <c r="BM9" s="292">
        <f t="shared" si="14"/>
        <v>0</v>
      </c>
      <c r="BN9" s="292">
        <f t="shared" si="14"/>
        <v>0</v>
      </c>
      <c r="BO9" s="292">
        <f t="shared" si="14"/>
        <v>0</v>
      </c>
      <c r="BP9" s="292"/>
      <c r="BQ9" s="292">
        <f t="shared" si="15"/>
        <v>13</v>
      </c>
      <c r="BR9" s="292">
        <f t="shared" si="16"/>
        <v>3</v>
      </c>
      <c r="BS9" s="292">
        <f t="shared" si="17"/>
        <v>20</v>
      </c>
      <c r="BT9" s="292">
        <f t="shared" si="18"/>
        <v>8</v>
      </c>
      <c r="BU9" s="292">
        <f t="shared" si="19"/>
        <v>9</v>
      </c>
      <c r="BV9" s="292">
        <f t="shared" si="20"/>
        <v>39</v>
      </c>
      <c r="BW9" s="292">
        <f t="shared" si="21"/>
        <v>3</v>
      </c>
      <c r="BX9" s="292">
        <f t="shared" si="22"/>
        <v>4</v>
      </c>
      <c r="BY9" s="292">
        <f t="shared" si="23"/>
        <v>5</v>
      </c>
      <c r="BZ9" s="292">
        <f t="shared" si="24"/>
        <v>15</v>
      </c>
      <c r="CA9" s="292">
        <f t="shared" si="25"/>
        <v>1</v>
      </c>
      <c r="CB9" s="292">
        <f t="shared" si="26"/>
        <v>6</v>
      </c>
      <c r="CC9" s="292">
        <f t="shared" si="27"/>
        <v>1</v>
      </c>
      <c r="CD9" s="292">
        <f t="shared" si="28"/>
        <v>0</v>
      </c>
      <c r="CE9" s="292">
        <f t="shared" si="29"/>
        <v>11</v>
      </c>
      <c r="CF9" s="292">
        <f t="shared" si="30"/>
        <v>1</v>
      </c>
      <c r="CG9" s="292">
        <f t="shared" si="31"/>
        <v>18</v>
      </c>
      <c r="CH9" s="292">
        <f t="shared" si="32"/>
        <v>2</v>
      </c>
      <c r="CI9" s="292">
        <f t="shared" si="33"/>
        <v>0</v>
      </c>
      <c r="CJ9" s="292">
        <f t="shared" si="34"/>
        <v>2</v>
      </c>
      <c r="CK9" s="292">
        <f t="shared" si="35"/>
        <v>11</v>
      </c>
      <c r="CL9" s="292">
        <f t="shared" si="36"/>
        <v>0</v>
      </c>
      <c r="CM9" s="292">
        <f t="shared" si="37"/>
        <v>3</v>
      </c>
      <c r="CN9" s="292">
        <f t="shared" si="38"/>
        <v>2</v>
      </c>
      <c r="CO9" s="292">
        <f t="shared" si="39"/>
        <v>11</v>
      </c>
      <c r="CP9" s="292">
        <f t="shared" si="40"/>
        <v>8</v>
      </c>
      <c r="CQ9" s="292">
        <f t="shared" si="41"/>
        <v>0</v>
      </c>
      <c r="CR9" s="292">
        <f t="shared" si="42"/>
        <v>30</v>
      </c>
      <c r="CS9" s="292">
        <f t="shared" si="43"/>
        <v>10</v>
      </c>
      <c r="CT9" s="292">
        <f t="shared" si="44"/>
        <v>1</v>
      </c>
      <c r="CU9" s="292">
        <f t="shared" si="45"/>
        <v>7</v>
      </c>
      <c r="CV9" s="292">
        <f t="shared" si="46"/>
        <v>0</v>
      </c>
      <c r="CW9" s="292">
        <f t="shared" si="47"/>
        <v>2</v>
      </c>
      <c r="CX9" s="292">
        <f t="shared" si="48"/>
        <v>6</v>
      </c>
      <c r="CY9" s="292">
        <f t="shared" si="49"/>
        <v>3</v>
      </c>
      <c r="CZ9" s="292">
        <f t="shared" si="50"/>
        <v>0</v>
      </c>
      <c r="DA9" s="292">
        <f t="shared" si="51"/>
        <v>2</v>
      </c>
      <c r="DB9" s="292">
        <f t="shared" si="52"/>
        <v>25</v>
      </c>
      <c r="DC9" s="292">
        <f t="shared" si="53"/>
        <v>4</v>
      </c>
      <c r="DD9" s="292">
        <f t="shared" si="54"/>
        <v>0</v>
      </c>
      <c r="DE9" s="292">
        <f t="shared" si="55"/>
        <v>2</v>
      </c>
      <c r="DF9" s="292">
        <f t="shared" si="56"/>
        <v>13</v>
      </c>
      <c r="DG9" s="292">
        <f t="shared" si="57"/>
        <v>1</v>
      </c>
      <c r="DH9" s="292">
        <f t="shared" si="58"/>
        <v>18</v>
      </c>
      <c r="DI9" s="292">
        <f t="shared" si="59"/>
        <v>21</v>
      </c>
      <c r="DJ9" s="292">
        <f t="shared" si="60"/>
        <v>5</v>
      </c>
      <c r="DK9" s="292">
        <f t="shared" si="61"/>
        <v>1</v>
      </c>
      <c r="DL9" s="292">
        <f t="shared" si="62"/>
        <v>7</v>
      </c>
      <c r="DM9" s="292">
        <f t="shared" si="63"/>
        <v>6</v>
      </c>
      <c r="DN9" s="292"/>
      <c r="DO9" s="292">
        <f t="shared" si="64"/>
        <v>190</v>
      </c>
      <c r="DP9" s="292">
        <f t="shared" si="65"/>
        <v>16</v>
      </c>
      <c r="DQ9" s="292">
        <f t="shared" si="66"/>
        <v>16</v>
      </c>
      <c r="DR9" s="292">
        <f t="shared" si="67"/>
        <v>1</v>
      </c>
      <c r="DS9" s="292">
        <f t="shared" si="68"/>
        <v>4</v>
      </c>
      <c r="DT9" s="292">
        <f t="shared" si="69"/>
        <v>3</v>
      </c>
      <c r="DU9" s="292"/>
      <c r="DV9" s="292">
        <f t="shared" si="70"/>
        <v>2</v>
      </c>
      <c r="DW9" s="292">
        <f t="shared" si="71"/>
        <v>5</v>
      </c>
      <c r="DX9" s="292"/>
      <c r="DY9" s="292">
        <f t="shared" si="72"/>
        <v>0</v>
      </c>
      <c r="DZ9" s="292">
        <f t="shared" si="73"/>
        <v>2</v>
      </c>
      <c r="EA9" s="292">
        <f t="shared" si="74"/>
        <v>2</v>
      </c>
      <c r="EB9" s="292">
        <f t="shared" si="75"/>
        <v>2</v>
      </c>
      <c r="EC9" s="292">
        <f t="shared" si="76"/>
        <v>1</v>
      </c>
      <c r="EE9" s="292">
        <f t="shared" si="77"/>
        <v>1</v>
      </c>
      <c r="EF9" s="292">
        <f t="shared" si="78"/>
        <v>0</v>
      </c>
    </row>
    <row r="10" spans="1:136" x14ac:dyDescent="0.2">
      <c r="A10" s="55">
        <v>42947</v>
      </c>
      <c r="B10" s="13" t="str">
        <f t="shared" si="0"/>
        <v>0-4-0-1-2</v>
      </c>
      <c r="C10" s="14" t="s">
        <v>734</v>
      </c>
      <c r="D10" s="11">
        <f t="shared" si="1"/>
        <v>3</v>
      </c>
      <c r="E10" s="11">
        <f t="shared" si="2"/>
        <v>6</v>
      </c>
      <c r="F10" s="11">
        <f t="shared" si="2"/>
        <v>9</v>
      </c>
      <c r="G10" s="11">
        <f t="shared" si="2"/>
        <v>12</v>
      </c>
      <c r="H10" s="11">
        <f t="shared" si="2"/>
        <v>15</v>
      </c>
      <c r="I10" s="11">
        <f t="shared" si="2"/>
        <v>18</v>
      </c>
      <c r="J10" s="11"/>
      <c r="K10" s="292">
        <f t="shared" si="3"/>
        <v>11</v>
      </c>
      <c r="L10" s="292">
        <f t="shared" si="4"/>
        <v>13</v>
      </c>
      <c r="M10" s="292">
        <f t="shared" si="5"/>
        <v>14</v>
      </c>
      <c r="N10" s="292">
        <f t="shared" si="6"/>
        <v>16</v>
      </c>
      <c r="O10" s="292">
        <f t="shared" si="7"/>
        <v>30</v>
      </c>
      <c r="P10" s="292">
        <f t="shared" si="8"/>
        <v>43</v>
      </c>
      <c r="Q10" s="292">
        <f t="shared" si="9"/>
        <v>47</v>
      </c>
      <c r="R10" s="292"/>
      <c r="S10" s="292">
        <f t="shared" si="10"/>
        <v>0</v>
      </c>
      <c r="T10" s="292">
        <f t="shared" si="10"/>
        <v>0</v>
      </c>
      <c r="U10" s="292">
        <f t="shared" si="10"/>
        <v>0</v>
      </c>
      <c r="V10" s="292">
        <f t="shared" si="10"/>
        <v>0</v>
      </c>
      <c r="W10" s="292">
        <f t="shared" si="10"/>
        <v>0</v>
      </c>
      <c r="X10" s="292">
        <f t="shared" si="10"/>
        <v>0</v>
      </c>
      <c r="Y10" s="292">
        <f t="shared" si="10"/>
        <v>0</v>
      </c>
      <c r="Z10" s="292">
        <f t="shared" si="10"/>
        <v>0</v>
      </c>
      <c r="AA10" s="292">
        <f t="shared" si="10"/>
        <v>0</v>
      </c>
      <c r="AB10" s="292">
        <f t="shared" si="10"/>
        <v>0</v>
      </c>
      <c r="AC10" s="292">
        <f t="shared" si="11"/>
        <v>1</v>
      </c>
      <c r="AD10" s="292">
        <f t="shared" si="11"/>
        <v>0</v>
      </c>
      <c r="AE10" s="292">
        <f t="shared" si="11"/>
        <v>1</v>
      </c>
      <c r="AF10" s="292">
        <f t="shared" si="11"/>
        <v>1</v>
      </c>
      <c r="AG10" s="292">
        <f t="shared" si="11"/>
        <v>0</v>
      </c>
      <c r="AH10" s="292">
        <f t="shared" si="11"/>
        <v>1</v>
      </c>
      <c r="AI10" s="292">
        <f t="shared" si="11"/>
        <v>0</v>
      </c>
      <c r="AJ10" s="292">
        <f t="shared" si="11"/>
        <v>0</v>
      </c>
      <c r="AK10" s="292">
        <f t="shared" si="11"/>
        <v>0</v>
      </c>
      <c r="AL10" s="292">
        <f t="shared" si="11"/>
        <v>0</v>
      </c>
      <c r="AM10" s="292">
        <f t="shared" si="12"/>
        <v>0</v>
      </c>
      <c r="AN10" s="292">
        <f t="shared" si="12"/>
        <v>0</v>
      </c>
      <c r="AO10" s="292">
        <f t="shared" si="12"/>
        <v>0</v>
      </c>
      <c r="AP10" s="292">
        <f t="shared" si="12"/>
        <v>0</v>
      </c>
      <c r="AQ10" s="292">
        <f t="shared" si="12"/>
        <v>0</v>
      </c>
      <c r="AR10" s="292">
        <f t="shared" si="12"/>
        <v>0</v>
      </c>
      <c r="AS10" s="292">
        <f t="shared" si="12"/>
        <v>0</v>
      </c>
      <c r="AT10" s="292">
        <f t="shared" si="12"/>
        <v>0</v>
      </c>
      <c r="AU10" s="292">
        <f t="shared" si="12"/>
        <v>0</v>
      </c>
      <c r="AV10" s="292">
        <f t="shared" si="12"/>
        <v>1</v>
      </c>
      <c r="AW10" s="292">
        <f t="shared" si="13"/>
        <v>0</v>
      </c>
      <c r="AX10" s="292">
        <f t="shared" si="13"/>
        <v>0</v>
      </c>
      <c r="AY10" s="292">
        <f t="shared" si="13"/>
        <v>0</v>
      </c>
      <c r="AZ10" s="292">
        <f t="shared" si="13"/>
        <v>0</v>
      </c>
      <c r="BA10" s="292">
        <f t="shared" si="13"/>
        <v>0</v>
      </c>
      <c r="BB10" s="292">
        <f t="shared" si="13"/>
        <v>0</v>
      </c>
      <c r="BC10" s="292">
        <f t="shared" si="13"/>
        <v>0</v>
      </c>
      <c r="BD10" s="292">
        <f t="shared" si="13"/>
        <v>0</v>
      </c>
      <c r="BE10" s="292">
        <f t="shared" si="13"/>
        <v>0</v>
      </c>
      <c r="BF10" s="292">
        <f t="shared" si="13"/>
        <v>0</v>
      </c>
      <c r="BG10" s="292">
        <f t="shared" si="14"/>
        <v>0</v>
      </c>
      <c r="BH10" s="292">
        <f t="shared" si="14"/>
        <v>0</v>
      </c>
      <c r="BI10" s="292">
        <f t="shared" si="14"/>
        <v>1</v>
      </c>
      <c r="BJ10" s="292">
        <f t="shared" si="14"/>
        <v>0</v>
      </c>
      <c r="BK10" s="292">
        <f t="shared" si="14"/>
        <v>0</v>
      </c>
      <c r="BL10" s="292">
        <f t="shared" si="14"/>
        <v>0</v>
      </c>
      <c r="BM10" s="292">
        <f t="shared" si="14"/>
        <v>1</v>
      </c>
      <c r="BN10" s="292">
        <f t="shared" si="14"/>
        <v>0</v>
      </c>
      <c r="BO10" s="292">
        <f t="shared" si="14"/>
        <v>0</v>
      </c>
      <c r="BP10" s="292"/>
      <c r="BQ10" s="292">
        <f t="shared" si="15"/>
        <v>12</v>
      </c>
      <c r="BR10" s="292">
        <f t="shared" si="16"/>
        <v>2</v>
      </c>
      <c r="BS10" s="292">
        <f t="shared" si="17"/>
        <v>19</v>
      </c>
      <c r="BT10" s="292">
        <f t="shared" si="18"/>
        <v>7</v>
      </c>
      <c r="BU10" s="292">
        <f t="shared" si="19"/>
        <v>8</v>
      </c>
      <c r="BV10" s="292">
        <f t="shared" si="20"/>
        <v>38</v>
      </c>
      <c r="BW10" s="292">
        <f t="shared" si="21"/>
        <v>2</v>
      </c>
      <c r="BX10" s="292">
        <f t="shared" si="22"/>
        <v>3</v>
      </c>
      <c r="BY10" s="292">
        <f t="shared" si="23"/>
        <v>4</v>
      </c>
      <c r="BZ10" s="292">
        <f t="shared" si="24"/>
        <v>14</v>
      </c>
      <c r="CA10" s="292">
        <f t="shared" si="25"/>
        <v>0</v>
      </c>
      <c r="CB10" s="292">
        <f t="shared" si="26"/>
        <v>5</v>
      </c>
      <c r="CC10" s="292">
        <f t="shared" si="27"/>
        <v>0</v>
      </c>
      <c r="CD10" s="292">
        <f t="shared" si="28"/>
        <v>0</v>
      </c>
      <c r="CE10" s="292">
        <f t="shared" si="29"/>
        <v>10</v>
      </c>
      <c r="CF10" s="292">
        <f t="shared" si="30"/>
        <v>0</v>
      </c>
      <c r="CG10" s="292">
        <f t="shared" si="31"/>
        <v>17</v>
      </c>
      <c r="CH10" s="292">
        <f t="shared" si="32"/>
        <v>1</v>
      </c>
      <c r="CI10" s="292">
        <f t="shared" si="33"/>
        <v>14</v>
      </c>
      <c r="CJ10" s="292">
        <f t="shared" si="34"/>
        <v>1</v>
      </c>
      <c r="CK10" s="292">
        <f t="shared" si="35"/>
        <v>10</v>
      </c>
      <c r="CL10" s="292">
        <f t="shared" si="36"/>
        <v>2</v>
      </c>
      <c r="CM10" s="292">
        <f t="shared" si="37"/>
        <v>2</v>
      </c>
      <c r="CN10" s="292">
        <f t="shared" si="38"/>
        <v>1</v>
      </c>
      <c r="CO10" s="292">
        <f t="shared" si="39"/>
        <v>10</v>
      </c>
      <c r="CP10" s="292">
        <f t="shared" si="40"/>
        <v>7</v>
      </c>
      <c r="CQ10" s="292">
        <f t="shared" si="41"/>
        <v>4</v>
      </c>
      <c r="CR10" s="292">
        <f t="shared" si="42"/>
        <v>29</v>
      </c>
      <c r="CS10" s="292">
        <f t="shared" si="43"/>
        <v>9</v>
      </c>
      <c r="CT10" s="292">
        <f t="shared" si="44"/>
        <v>0</v>
      </c>
      <c r="CU10" s="292">
        <f t="shared" si="45"/>
        <v>6</v>
      </c>
      <c r="CV10" s="292">
        <f t="shared" si="46"/>
        <v>2</v>
      </c>
      <c r="CW10" s="292">
        <f t="shared" si="47"/>
        <v>1</v>
      </c>
      <c r="CX10" s="292">
        <f t="shared" si="48"/>
        <v>5</v>
      </c>
      <c r="CY10" s="292">
        <f t="shared" si="49"/>
        <v>2</v>
      </c>
      <c r="CZ10" s="292">
        <f t="shared" si="50"/>
        <v>18</v>
      </c>
      <c r="DA10" s="292">
        <f t="shared" si="51"/>
        <v>1</v>
      </c>
      <c r="DB10" s="292">
        <f t="shared" si="52"/>
        <v>24</v>
      </c>
      <c r="DC10" s="292">
        <f t="shared" si="53"/>
        <v>3</v>
      </c>
      <c r="DD10" s="292">
        <f t="shared" si="54"/>
        <v>7</v>
      </c>
      <c r="DE10" s="292">
        <f t="shared" si="55"/>
        <v>1</v>
      </c>
      <c r="DF10" s="292">
        <f t="shared" si="56"/>
        <v>12</v>
      </c>
      <c r="DG10" s="292">
        <f t="shared" si="57"/>
        <v>0</v>
      </c>
      <c r="DH10" s="292">
        <f t="shared" si="58"/>
        <v>17</v>
      </c>
      <c r="DI10" s="292">
        <f t="shared" si="59"/>
        <v>20</v>
      </c>
      <c r="DJ10" s="292">
        <f t="shared" si="60"/>
        <v>4</v>
      </c>
      <c r="DK10" s="292">
        <f t="shared" si="61"/>
        <v>0</v>
      </c>
      <c r="DL10" s="292">
        <f t="shared" si="62"/>
        <v>6</v>
      </c>
      <c r="DM10" s="292">
        <f t="shared" si="63"/>
        <v>5</v>
      </c>
      <c r="DN10" s="292"/>
      <c r="DO10" s="292">
        <f t="shared" si="64"/>
        <v>174</v>
      </c>
      <c r="DP10" s="292">
        <f t="shared" si="65"/>
        <v>-13</v>
      </c>
      <c r="DQ10" s="292">
        <f t="shared" si="66"/>
        <v>13</v>
      </c>
      <c r="DR10" s="292">
        <f t="shared" si="67"/>
        <v>1</v>
      </c>
      <c r="DS10" s="292">
        <f t="shared" si="68"/>
        <v>3</v>
      </c>
      <c r="DT10" s="292">
        <f t="shared" si="69"/>
        <v>4</v>
      </c>
      <c r="DU10" s="292"/>
      <c r="DV10" s="292">
        <f t="shared" si="70"/>
        <v>4</v>
      </c>
      <c r="DW10" s="292">
        <f t="shared" si="71"/>
        <v>3</v>
      </c>
      <c r="DX10" s="292"/>
      <c r="DY10" s="292">
        <f t="shared" si="72"/>
        <v>0</v>
      </c>
      <c r="DZ10" s="292">
        <f t="shared" si="73"/>
        <v>4</v>
      </c>
      <c r="EA10" s="292">
        <f t="shared" si="74"/>
        <v>0</v>
      </c>
      <c r="EB10" s="292">
        <f t="shared" si="75"/>
        <v>1</v>
      </c>
      <c r="EC10" s="292">
        <f t="shared" si="76"/>
        <v>2</v>
      </c>
      <c r="EE10" s="292">
        <f t="shared" si="77"/>
        <v>1</v>
      </c>
      <c r="EF10" s="292">
        <f t="shared" si="78"/>
        <v>1</v>
      </c>
    </row>
    <row r="11" spans="1:136" x14ac:dyDescent="0.2">
      <c r="A11" s="55">
        <v>42943</v>
      </c>
      <c r="B11" s="13" t="str">
        <f t="shared" si="0"/>
        <v>0-2-2-2-1</v>
      </c>
      <c r="C11" s="14" t="s">
        <v>733</v>
      </c>
      <c r="D11" s="11">
        <f t="shared" si="1"/>
        <v>3</v>
      </c>
      <c r="E11" s="11">
        <f t="shared" si="2"/>
        <v>6</v>
      </c>
      <c r="F11" s="11">
        <f t="shared" si="2"/>
        <v>9</v>
      </c>
      <c r="G11" s="11">
        <f t="shared" si="2"/>
        <v>12</v>
      </c>
      <c r="H11" s="11">
        <f t="shared" si="2"/>
        <v>15</v>
      </c>
      <c r="I11" s="11">
        <f t="shared" si="2"/>
        <v>18</v>
      </c>
      <c r="J11" s="11"/>
      <c r="K11" s="292">
        <f t="shared" si="3"/>
        <v>14</v>
      </c>
      <c r="L11" s="292">
        <f t="shared" si="4"/>
        <v>20</v>
      </c>
      <c r="M11" s="292">
        <f t="shared" si="5"/>
        <v>24</v>
      </c>
      <c r="N11" s="292">
        <f t="shared" si="6"/>
        <v>33</v>
      </c>
      <c r="O11" s="292">
        <f t="shared" si="7"/>
        <v>37</v>
      </c>
      <c r="P11" s="292">
        <f t="shared" si="8"/>
        <v>41</v>
      </c>
      <c r="Q11" s="292">
        <f t="shared" si="9"/>
        <v>18</v>
      </c>
      <c r="R11" s="292"/>
      <c r="S11" s="292">
        <f t="shared" si="10"/>
        <v>0</v>
      </c>
      <c r="T11" s="292">
        <f t="shared" si="10"/>
        <v>0</v>
      </c>
      <c r="U11" s="292">
        <f t="shared" si="10"/>
        <v>0</v>
      </c>
      <c r="V11" s="292">
        <f t="shared" si="10"/>
        <v>0</v>
      </c>
      <c r="W11" s="292">
        <f t="shared" si="10"/>
        <v>0</v>
      </c>
      <c r="X11" s="292">
        <f t="shared" si="10"/>
        <v>0</v>
      </c>
      <c r="Y11" s="292">
        <f t="shared" si="10"/>
        <v>0</v>
      </c>
      <c r="Z11" s="292">
        <f t="shared" si="10"/>
        <v>0</v>
      </c>
      <c r="AA11" s="292">
        <f t="shared" si="10"/>
        <v>0</v>
      </c>
      <c r="AB11" s="292">
        <f t="shared" si="10"/>
        <v>0</v>
      </c>
      <c r="AC11" s="292">
        <f t="shared" si="11"/>
        <v>0</v>
      </c>
      <c r="AD11" s="292">
        <f t="shared" si="11"/>
        <v>0</v>
      </c>
      <c r="AE11" s="292">
        <f t="shared" si="11"/>
        <v>0</v>
      </c>
      <c r="AF11" s="292">
        <f t="shared" si="11"/>
        <v>1</v>
      </c>
      <c r="AG11" s="292">
        <f t="shared" si="11"/>
        <v>0</v>
      </c>
      <c r="AH11" s="292">
        <f t="shared" si="11"/>
        <v>0</v>
      </c>
      <c r="AI11" s="292">
        <f t="shared" si="11"/>
        <v>0</v>
      </c>
      <c r="AJ11" s="292">
        <f t="shared" si="11"/>
        <v>1</v>
      </c>
      <c r="AK11" s="292">
        <f t="shared" si="11"/>
        <v>0</v>
      </c>
      <c r="AL11" s="292">
        <f t="shared" si="11"/>
        <v>1</v>
      </c>
      <c r="AM11" s="292">
        <f t="shared" si="12"/>
        <v>0</v>
      </c>
      <c r="AN11" s="292">
        <f t="shared" si="12"/>
        <v>0</v>
      </c>
      <c r="AO11" s="292">
        <f t="shared" si="12"/>
        <v>0</v>
      </c>
      <c r="AP11" s="292">
        <f t="shared" si="12"/>
        <v>1</v>
      </c>
      <c r="AQ11" s="292">
        <f t="shared" si="12"/>
        <v>0</v>
      </c>
      <c r="AR11" s="292">
        <f t="shared" si="12"/>
        <v>0</v>
      </c>
      <c r="AS11" s="292">
        <f t="shared" si="12"/>
        <v>0</v>
      </c>
      <c r="AT11" s="292">
        <f t="shared" si="12"/>
        <v>0</v>
      </c>
      <c r="AU11" s="292">
        <f t="shared" si="12"/>
        <v>0</v>
      </c>
      <c r="AV11" s="292">
        <f t="shared" si="12"/>
        <v>0</v>
      </c>
      <c r="AW11" s="292">
        <f t="shared" si="13"/>
        <v>0</v>
      </c>
      <c r="AX11" s="292">
        <f t="shared" si="13"/>
        <v>0</v>
      </c>
      <c r="AY11" s="292">
        <f t="shared" si="13"/>
        <v>1</v>
      </c>
      <c r="AZ11" s="292">
        <f t="shared" si="13"/>
        <v>0</v>
      </c>
      <c r="BA11" s="292">
        <f t="shared" si="13"/>
        <v>0</v>
      </c>
      <c r="BB11" s="292">
        <f t="shared" si="13"/>
        <v>0</v>
      </c>
      <c r="BC11" s="292">
        <f t="shared" si="13"/>
        <v>1</v>
      </c>
      <c r="BD11" s="292">
        <f t="shared" si="13"/>
        <v>0</v>
      </c>
      <c r="BE11" s="292">
        <f t="shared" si="13"/>
        <v>0</v>
      </c>
      <c r="BF11" s="292">
        <f t="shared" si="13"/>
        <v>0</v>
      </c>
      <c r="BG11" s="292">
        <f t="shared" si="14"/>
        <v>1</v>
      </c>
      <c r="BH11" s="292">
        <f t="shared" si="14"/>
        <v>0</v>
      </c>
      <c r="BI11" s="292">
        <f t="shared" si="14"/>
        <v>0</v>
      </c>
      <c r="BJ11" s="292">
        <f t="shared" si="14"/>
        <v>0</v>
      </c>
      <c r="BK11" s="292">
        <f t="shared" si="14"/>
        <v>0</v>
      </c>
      <c r="BL11" s="292">
        <f t="shared" si="14"/>
        <v>0</v>
      </c>
      <c r="BM11" s="292">
        <f t="shared" si="14"/>
        <v>0</v>
      </c>
      <c r="BN11" s="292">
        <f t="shared" si="14"/>
        <v>0</v>
      </c>
      <c r="BO11" s="292">
        <f t="shared" si="14"/>
        <v>0</v>
      </c>
      <c r="BP11" s="292"/>
      <c r="BQ11" s="292">
        <f t="shared" si="15"/>
        <v>11</v>
      </c>
      <c r="BR11" s="292">
        <f t="shared" si="16"/>
        <v>1</v>
      </c>
      <c r="BS11" s="292">
        <f t="shared" si="17"/>
        <v>18</v>
      </c>
      <c r="BT11" s="292">
        <f t="shared" si="18"/>
        <v>6</v>
      </c>
      <c r="BU11" s="292">
        <f t="shared" si="19"/>
        <v>7</v>
      </c>
      <c r="BV11" s="292">
        <f t="shared" si="20"/>
        <v>37</v>
      </c>
      <c r="BW11" s="292">
        <f t="shared" si="21"/>
        <v>1</v>
      </c>
      <c r="BX11" s="292">
        <f t="shared" si="22"/>
        <v>2</v>
      </c>
      <c r="BY11" s="292">
        <f t="shared" si="23"/>
        <v>3</v>
      </c>
      <c r="BZ11" s="292">
        <f t="shared" si="24"/>
        <v>13</v>
      </c>
      <c r="CA11" s="292">
        <f t="shared" si="25"/>
        <v>2</v>
      </c>
      <c r="CB11" s="292">
        <f t="shared" si="26"/>
        <v>4</v>
      </c>
      <c r="CC11" s="292">
        <f t="shared" si="27"/>
        <v>2</v>
      </c>
      <c r="CD11" s="292">
        <f t="shared" si="28"/>
        <v>0</v>
      </c>
      <c r="CE11" s="292">
        <f t="shared" si="29"/>
        <v>9</v>
      </c>
      <c r="CF11" s="292">
        <f t="shared" si="30"/>
        <v>3</v>
      </c>
      <c r="CG11" s="292">
        <f t="shared" si="31"/>
        <v>16</v>
      </c>
      <c r="CH11" s="292">
        <f t="shared" si="32"/>
        <v>0</v>
      </c>
      <c r="CI11" s="292">
        <f t="shared" si="33"/>
        <v>13</v>
      </c>
      <c r="CJ11" s="292">
        <f t="shared" si="34"/>
        <v>0</v>
      </c>
      <c r="CK11" s="292">
        <f t="shared" si="35"/>
        <v>9</v>
      </c>
      <c r="CL11" s="292">
        <f t="shared" si="36"/>
        <v>1</v>
      </c>
      <c r="CM11" s="292">
        <f t="shared" si="37"/>
        <v>1</v>
      </c>
      <c r="CN11" s="292">
        <f t="shared" si="38"/>
        <v>0</v>
      </c>
      <c r="CO11" s="292">
        <f t="shared" si="39"/>
        <v>9</v>
      </c>
      <c r="CP11" s="292">
        <f t="shared" si="40"/>
        <v>6</v>
      </c>
      <c r="CQ11" s="292">
        <f t="shared" si="41"/>
        <v>3</v>
      </c>
      <c r="CR11" s="292">
        <f t="shared" si="42"/>
        <v>28</v>
      </c>
      <c r="CS11" s="292">
        <f t="shared" si="43"/>
        <v>8</v>
      </c>
      <c r="CT11" s="292">
        <f t="shared" si="44"/>
        <v>4</v>
      </c>
      <c r="CU11" s="292">
        <f t="shared" si="45"/>
        <v>5</v>
      </c>
      <c r="CV11" s="292">
        <f t="shared" si="46"/>
        <v>1</v>
      </c>
      <c r="CW11" s="292">
        <f t="shared" si="47"/>
        <v>0</v>
      </c>
      <c r="CX11" s="292">
        <f t="shared" si="48"/>
        <v>4</v>
      </c>
      <c r="CY11" s="292">
        <f t="shared" si="49"/>
        <v>1</v>
      </c>
      <c r="CZ11" s="292">
        <f t="shared" si="50"/>
        <v>17</v>
      </c>
      <c r="DA11" s="292">
        <f t="shared" si="51"/>
        <v>0</v>
      </c>
      <c r="DB11" s="292">
        <f t="shared" si="52"/>
        <v>23</v>
      </c>
      <c r="DC11" s="292">
        <f t="shared" si="53"/>
        <v>2</v>
      </c>
      <c r="DD11" s="292">
        <f t="shared" si="54"/>
        <v>6</v>
      </c>
      <c r="DE11" s="292">
        <f t="shared" si="55"/>
        <v>0</v>
      </c>
      <c r="DF11" s="292">
        <f t="shared" si="56"/>
        <v>11</v>
      </c>
      <c r="DG11" s="292">
        <f t="shared" si="57"/>
        <v>2</v>
      </c>
      <c r="DH11" s="292">
        <f t="shared" si="58"/>
        <v>16</v>
      </c>
      <c r="DI11" s="292">
        <f t="shared" si="59"/>
        <v>19</v>
      </c>
      <c r="DJ11" s="292">
        <f t="shared" si="60"/>
        <v>3</v>
      </c>
      <c r="DK11" s="292">
        <f t="shared" si="61"/>
        <v>4</v>
      </c>
      <c r="DL11" s="292">
        <f t="shared" si="62"/>
        <v>5</v>
      </c>
      <c r="DM11" s="292">
        <f t="shared" si="63"/>
        <v>4</v>
      </c>
      <c r="DN11" s="292"/>
      <c r="DO11" s="292">
        <f t="shared" si="64"/>
        <v>187</v>
      </c>
      <c r="DP11" s="292">
        <f t="shared" si="65"/>
        <v>25</v>
      </c>
      <c r="DQ11" s="292">
        <f t="shared" si="66"/>
        <v>25</v>
      </c>
      <c r="DR11" s="292">
        <f t="shared" si="67"/>
        <v>1</v>
      </c>
      <c r="DS11" s="292">
        <f t="shared" si="68"/>
        <v>3</v>
      </c>
      <c r="DT11" s="292">
        <f t="shared" si="69"/>
        <v>4</v>
      </c>
      <c r="DU11" s="292"/>
      <c r="DV11" s="292">
        <f t="shared" si="70"/>
        <v>3</v>
      </c>
      <c r="DW11" s="292">
        <f t="shared" si="71"/>
        <v>4</v>
      </c>
      <c r="DX11" s="292"/>
      <c r="DY11" s="292">
        <f t="shared" si="72"/>
        <v>0</v>
      </c>
      <c r="DZ11" s="292">
        <f t="shared" si="73"/>
        <v>2</v>
      </c>
      <c r="EA11" s="292">
        <f t="shared" si="74"/>
        <v>2</v>
      </c>
      <c r="EB11" s="292">
        <f t="shared" si="75"/>
        <v>2</v>
      </c>
      <c r="EC11" s="292">
        <f t="shared" si="76"/>
        <v>1</v>
      </c>
      <c r="EE11" s="292">
        <f t="shared" si="77"/>
        <v>1</v>
      </c>
      <c r="EF11" s="292">
        <f t="shared" si="78"/>
        <v>0</v>
      </c>
    </row>
    <row r="12" spans="1:136" x14ac:dyDescent="0.2">
      <c r="A12" s="55">
        <v>42940</v>
      </c>
      <c r="B12" s="13" t="str">
        <f t="shared" si="0"/>
        <v>2-0-2-2-1</v>
      </c>
      <c r="C12" s="14" t="s">
        <v>732</v>
      </c>
      <c r="D12" s="11">
        <f t="shared" si="1"/>
        <v>2</v>
      </c>
      <c r="E12" s="11">
        <f t="shared" si="2"/>
        <v>5</v>
      </c>
      <c r="F12" s="11">
        <f t="shared" si="2"/>
        <v>8</v>
      </c>
      <c r="G12" s="11">
        <f t="shared" si="2"/>
        <v>11</v>
      </c>
      <c r="H12" s="11">
        <f t="shared" si="2"/>
        <v>14</v>
      </c>
      <c r="I12" s="11">
        <f t="shared" si="2"/>
        <v>17</v>
      </c>
      <c r="J12" s="11"/>
      <c r="K12" s="292">
        <f t="shared" si="3"/>
        <v>2</v>
      </c>
      <c r="L12" s="292">
        <f t="shared" si="4"/>
        <v>22</v>
      </c>
      <c r="M12" s="292">
        <f t="shared" si="5"/>
        <v>23</v>
      </c>
      <c r="N12" s="292">
        <f t="shared" si="6"/>
        <v>32</v>
      </c>
      <c r="O12" s="292">
        <f t="shared" si="7"/>
        <v>35</v>
      </c>
      <c r="P12" s="292">
        <f t="shared" si="8"/>
        <v>41</v>
      </c>
      <c r="Q12" s="292">
        <f t="shared" si="9"/>
        <v>7</v>
      </c>
      <c r="R12" s="292"/>
      <c r="S12" s="292">
        <f t="shared" si="10"/>
        <v>0</v>
      </c>
      <c r="T12" s="292">
        <f t="shared" si="10"/>
        <v>1</v>
      </c>
      <c r="U12" s="292">
        <f t="shared" si="10"/>
        <v>0</v>
      </c>
      <c r="V12" s="292">
        <f t="shared" si="10"/>
        <v>0</v>
      </c>
      <c r="W12" s="292">
        <f t="shared" si="10"/>
        <v>0</v>
      </c>
      <c r="X12" s="292">
        <f t="shared" si="10"/>
        <v>0</v>
      </c>
      <c r="Y12" s="292">
        <f t="shared" si="10"/>
        <v>1</v>
      </c>
      <c r="Z12" s="292">
        <f t="shared" si="10"/>
        <v>0</v>
      </c>
      <c r="AA12" s="292">
        <f t="shared" si="10"/>
        <v>0</v>
      </c>
      <c r="AB12" s="292">
        <f t="shared" si="10"/>
        <v>0</v>
      </c>
      <c r="AC12" s="292">
        <f t="shared" si="11"/>
        <v>0</v>
      </c>
      <c r="AD12" s="292">
        <f t="shared" si="11"/>
        <v>0</v>
      </c>
      <c r="AE12" s="292">
        <f t="shared" si="11"/>
        <v>0</v>
      </c>
      <c r="AF12" s="292">
        <f t="shared" si="11"/>
        <v>0</v>
      </c>
      <c r="AG12" s="292">
        <f t="shared" si="11"/>
        <v>0</v>
      </c>
      <c r="AH12" s="292">
        <f t="shared" si="11"/>
        <v>0</v>
      </c>
      <c r="AI12" s="292">
        <f t="shared" si="11"/>
        <v>0</v>
      </c>
      <c r="AJ12" s="292">
        <f t="shared" si="11"/>
        <v>0</v>
      </c>
      <c r="AK12" s="292">
        <f t="shared" si="11"/>
        <v>0</v>
      </c>
      <c r="AL12" s="292">
        <f t="shared" si="11"/>
        <v>0</v>
      </c>
      <c r="AM12" s="292">
        <f t="shared" si="12"/>
        <v>0</v>
      </c>
      <c r="AN12" s="292">
        <f t="shared" si="12"/>
        <v>1</v>
      </c>
      <c r="AO12" s="292">
        <f t="shared" si="12"/>
        <v>1</v>
      </c>
      <c r="AP12" s="292">
        <f t="shared" si="12"/>
        <v>0</v>
      </c>
      <c r="AQ12" s="292">
        <f t="shared" si="12"/>
        <v>0</v>
      </c>
      <c r="AR12" s="292">
        <f t="shared" si="12"/>
        <v>0</v>
      </c>
      <c r="AS12" s="292">
        <f t="shared" si="12"/>
        <v>0</v>
      </c>
      <c r="AT12" s="292">
        <f t="shared" si="12"/>
        <v>0</v>
      </c>
      <c r="AU12" s="292">
        <f t="shared" si="12"/>
        <v>0</v>
      </c>
      <c r="AV12" s="292">
        <f t="shared" si="12"/>
        <v>0</v>
      </c>
      <c r="AW12" s="292">
        <f t="shared" si="13"/>
        <v>0</v>
      </c>
      <c r="AX12" s="292">
        <f t="shared" si="13"/>
        <v>1</v>
      </c>
      <c r="AY12" s="292">
        <f t="shared" si="13"/>
        <v>0</v>
      </c>
      <c r="AZ12" s="292">
        <f t="shared" si="13"/>
        <v>0</v>
      </c>
      <c r="BA12" s="292">
        <f t="shared" si="13"/>
        <v>1</v>
      </c>
      <c r="BB12" s="292">
        <f t="shared" si="13"/>
        <v>0</v>
      </c>
      <c r="BC12" s="292">
        <f t="shared" si="13"/>
        <v>0</v>
      </c>
      <c r="BD12" s="292">
        <f t="shared" si="13"/>
        <v>0</v>
      </c>
      <c r="BE12" s="292">
        <f t="shared" si="13"/>
        <v>0</v>
      </c>
      <c r="BF12" s="292">
        <f t="shared" si="13"/>
        <v>0</v>
      </c>
      <c r="BG12" s="292">
        <f t="shared" si="14"/>
        <v>1</v>
      </c>
      <c r="BH12" s="292">
        <f t="shared" si="14"/>
        <v>0</v>
      </c>
      <c r="BI12" s="292">
        <f t="shared" si="14"/>
        <v>0</v>
      </c>
      <c r="BJ12" s="292">
        <f t="shared" si="14"/>
        <v>0</v>
      </c>
      <c r="BK12" s="292">
        <f t="shared" si="14"/>
        <v>0</v>
      </c>
      <c r="BL12" s="292">
        <f t="shared" si="14"/>
        <v>0</v>
      </c>
      <c r="BM12" s="292">
        <f t="shared" si="14"/>
        <v>0</v>
      </c>
      <c r="BN12" s="292">
        <f t="shared" si="14"/>
        <v>0</v>
      </c>
      <c r="BO12" s="292">
        <f t="shared" si="14"/>
        <v>0</v>
      </c>
      <c r="BP12" s="292"/>
      <c r="BQ12" s="292">
        <f t="shared" si="15"/>
        <v>10</v>
      </c>
      <c r="BR12" s="292">
        <f t="shared" si="16"/>
        <v>0</v>
      </c>
      <c r="BS12" s="292">
        <f t="shared" si="17"/>
        <v>17</v>
      </c>
      <c r="BT12" s="292">
        <f t="shared" si="18"/>
        <v>5</v>
      </c>
      <c r="BU12" s="292">
        <f t="shared" si="19"/>
        <v>6</v>
      </c>
      <c r="BV12" s="292">
        <f t="shared" si="20"/>
        <v>36</v>
      </c>
      <c r="BW12" s="292">
        <f t="shared" si="21"/>
        <v>0</v>
      </c>
      <c r="BX12" s="292">
        <f t="shared" si="22"/>
        <v>1</v>
      </c>
      <c r="BY12" s="292">
        <f t="shared" si="23"/>
        <v>2</v>
      </c>
      <c r="BZ12" s="292">
        <f t="shared" si="24"/>
        <v>12</v>
      </c>
      <c r="CA12" s="292">
        <f t="shared" si="25"/>
        <v>1</v>
      </c>
      <c r="CB12" s="292">
        <f t="shared" si="26"/>
        <v>3</v>
      </c>
      <c r="CC12" s="292">
        <f t="shared" si="27"/>
        <v>1</v>
      </c>
      <c r="CD12" s="292">
        <f t="shared" si="28"/>
        <v>8</v>
      </c>
      <c r="CE12" s="292">
        <f t="shared" si="29"/>
        <v>8</v>
      </c>
      <c r="CF12" s="292">
        <f t="shared" si="30"/>
        <v>2</v>
      </c>
      <c r="CG12" s="292">
        <f t="shared" si="31"/>
        <v>15</v>
      </c>
      <c r="CH12" s="292">
        <f t="shared" si="32"/>
        <v>14</v>
      </c>
      <c r="CI12" s="292">
        <f t="shared" si="33"/>
        <v>12</v>
      </c>
      <c r="CJ12" s="292">
        <f t="shared" si="34"/>
        <v>2</v>
      </c>
      <c r="CK12" s="292">
        <f t="shared" si="35"/>
        <v>8</v>
      </c>
      <c r="CL12" s="292">
        <f t="shared" si="36"/>
        <v>0</v>
      </c>
      <c r="CM12" s="292">
        <f t="shared" si="37"/>
        <v>0</v>
      </c>
      <c r="CN12" s="292">
        <f t="shared" si="38"/>
        <v>3</v>
      </c>
      <c r="CO12" s="292">
        <f t="shared" si="39"/>
        <v>8</v>
      </c>
      <c r="CP12" s="292">
        <f t="shared" si="40"/>
        <v>5</v>
      </c>
      <c r="CQ12" s="292">
        <f t="shared" si="41"/>
        <v>2</v>
      </c>
      <c r="CR12" s="292">
        <f t="shared" si="42"/>
        <v>27</v>
      </c>
      <c r="CS12" s="292">
        <f t="shared" si="43"/>
        <v>7</v>
      </c>
      <c r="CT12" s="292">
        <f t="shared" si="44"/>
        <v>3</v>
      </c>
      <c r="CU12" s="292">
        <f t="shared" si="45"/>
        <v>4</v>
      </c>
      <c r="CV12" s="292">
        <f t="shared" si="46"/>
        <v>0</v>
      </c>
      <c r="CW12" s="292">
        <f t="shared" si="47"/>
        <v>3</v>
      </c>
      <c r="CX12" s="292">
        <f t="shared" si="48"/>
        <v>3</v>
      </c>
      <c r="CY12" s="292">
        <f t="shared" si="49"/>
        <v>0</v>
      </c>
      <c r="CZ12" s="292">
        <f t="shared" si="50"/>
        <v>16</v>
      </c>
      <c r="DA12" s="292">
        <f t="shared" si="51"/>
        <v>8</v>
      </c>
      <c r="DB12" s="292">
        <f t="shared" si="52"/>
        <v>22</v>
      </c>
      <c r="DC12" s="292">
        <f t="shared" si="53"/>
        <v>1</v>
      </c>
      <c r="DD12" s="292">
        <f t="shared" si="54"/>
        <v>5</v>
      </c>
      <c r="DE12" s="292">
        <f t="shared" si="55"/>
        <v>0</v>
      </c>
      <c r="DF12" s="292">
        <f t="shared" si="56"/>
        <v>10</v>
      </c>
      <c r="DG12" s="292">
        <f t="shared" si="57"/>
        <v>1</v>
      </c>
      <c r="DH12" s="292">
        <f t="shared" si="58"/>
        <v>15</v>
      </c>
      <c r="DI12" s="292">
        <f t="shared" si="59"/>
        <v>18</v>
      </c>
      <c r="DJ12" s="292">
        <f t="shared" si="60"/>
        <v>2</v>
      </c>
      <c r="DK12" s="292">
        <f t="shared" si="61"/>
        <v>3</v>
      </c>
      <c r="DL12" s="292">
        <f t="shared" si="62"/>
        <v>4</v>
      </c>
      <c r="DM12" s="292">
        <f t="shared" si="63"/>
        <v>3</v>
      </c>
      <c r="DN12" s="292"/>
      <c r="DO12" s="292">
        <f t="shared" si="64"/>
        <v>162</v>
      </c>
      <c r="DP12" s="292">
        <f t="shared" si="65"/>
        <v>-28</v>
      </c>
      <c r="DQ12" s="292">
        <f t="shared" si="66"/>
        <v>28</v>
      </c>
      <c r="DR12" s="292">
        <f t="shared" si="67"/>
        <v>0</v>
      </c>
      <c r="DS12" s="292">
        <f t="shared" si="68"/>
        <v>3</v>
      </c>
      <c r="DT12" s="292">
        <f t="shared" si="69"/>
        <v>4</v>
      </c>
      <c r="DU12" s="292"/>
      <c r="DV12" s="292">
        <f t="shared" si="70"/>
        <v>4</v>
      </c>
      <c r="DW12" s="292">
        <f t="shared" si="71"/>
        <v>3</v>
      </c>
      <c r="DX12" s="292"/>
      <c r="DY12" s="292">
        <f t="shared" si="72"/>
        <v>2</v>
      </c>
      <c r="DZ12" s="292">
        <f t="shared" si="73"/>
        <v>0</v>
      </c>
      <c r="EA12" s="292">
        <f t="shared" si="74"/>
        <v>2</v>
      </c>
      <c r="EB12" s="292">
        <f t="shared" si="75"/>
        <v>2</v>
      </c>
      <c r="EC12" s="292">
        <f t="shared" si="76"/>
        <v>1</v>
      </c>
      <c r="EE12" s="292">
        <f t="shared" si="77"/>
        <v>2</v>
      </c>
      <c r="EF12" s="292">
        <f t="shared" si="78"/>
        <v>1</v>
      </c>
    </row>
    <row r="13" spans="1:136" x14ac:dyDescent="0.2">
      <c r="A13" s="55">
        <v>42936</v>
      </c>
      <c r="B13" s="13" t="str">
        <f t="shared" si="0"/>
        <v>1-2-0-2-2</v>
      </c>
      <c r="C13" s="14" t="s">
        <v>731</v>
      </c>
      <c r="D13" s="11">
        <f t="shared" si="1"/>
        <v>2</v>
      </c>
      <c r="E13" s="11">
        <f t="shared" si="2"/>
        <v>5</v>
      </c>
      <c r="F13" s="11">
        <f t="shared" si="2"/>
        <v>8</v>
      </c>
      <c r="G13" s="11">
        <f t="shared" si="2"/>
        <v>11</v>
      </c>
      <c r="H13" s="11">
        <f t="shared" si="2"/>
        <v>14</v>
      </c>
      <c r="I13" s="11">
        <f t="shared" si="2"/>
        <v>17</v>
      </c>
      <c r="J13" s="11"/>
      <c r="K13" s="292">
        <f t="shared" si="3"/>
        <v>8</v>
      </c>
      <c r="L13" s="292">
        <f t="shared" si="4"/>
        <v>11</v>
      </c>
      <c r="M13" s="292">
        <f t="shared" si="5"/>
        <v>35</v>
      </c>
      <c r="N13" s="292">
        <f t="shared" si="6"/>
        <v>39</v>
      </c>
      <c r="O13" s="292">
        <f t="shared" si="7"/>
        <v>41</v>
      </c>
      <c r="P13" s="292">
        <f t="shared" si="8"/>
        <v>43</v>
      </c>
      <c r="Q13" s="292">
        <f t="shared" si="9"/>
        <v>13</v>
      </c>
      <c r="R13" s="292"/>
      <c r="S13" s="292">
        <f t="shared" si="10"/>
        <v>0</v>
      </c>
      <c r="T13" s="292">
        <f t="shared" si="10"/>
        <v>0</v>
      </c>
      <c r="U13" s="292">
        <f t="shared" si="10"/>
        <v>0</v>
      </c>
      <c r="V13" s="292">
        <f t="shared" si="10"/>
        <v>0</v>
      </c>
      <c r="W13" s="292">
        <f t="shared" si="10"/>
        <v>0</v>
      </c>
      <c r="X13" s="292">
        <f t="shared" si="10"/>
        <v>0</v>
      </c>
      <c r="Y13" s="292">
        <f t="shared" si="10"/>
        <v>0</v>
      </c>
      <c r="Z13" s="292">
        <f t="shared" si="10"/>
        <v>1</v>
      </c>
      <c r="AA13" s="292">
        <f t="shared" si="10"/>
        <v>0</v>
      </c>
      <c r="AB13" s="292">
        <f t="shared" si="10"/>
        <v>0</v>
      </c>
      <c r="AC13" s="292">
        <f t="shared" si="11"/>
        <v>1</v>
      </c>
      <c r="AD13" s="292">
        <f t="shared" si="11"/>
        <v>0</v>
      </c>
      <c r="AE13" s="292">
        <f t="shared" si="11"/>
        <v>1</v>
      </c>
      <c r="AF13" s="292">
        <f t="shared" si="11"/>
        <v>0</v>
      </c>
      <c r="AG13" s="292">
        <f t="shared" si="11"/>
        <v>0</v>
      </c>
      <c r="AH13" s="292">
        <f t="shared" si="11"/>
        <v>0</v>
      </c>
      <c r="AI13" s="292">
        <f t="shared" si="11"/>
        <v>0</v>
      </c>
      <c r="AJ13" s="292">
        <f t="shared" si="11"/>
        <v>0</v>
      </c>
      <c r="AK13" s="292">
        <f t="shared" si="11"/>
        <v>0</v>
      </c>
      <c r="AL13" s="292">
        <f t="shared" si="11"/>
        <v>0</v>
      </c>
      <c r="AM13" s="292">
        <f t="shared" si="12"/>
        <v>0</v>
      </c>
      <c r="AN13" s="292">
        <f t="shared" si="12"/>
        <v>0</v>
      </c>
      <c r="AO13" s="292">
        <f t="shared" si="12"/>
        <v>0</v>
      </c>
      <c r="AP13" s="292">
        <f t="shared" si="12"/>
        <v>0</v>
      </c>
      <c r="AQ13" s="292">
        <f t="shared" si="12"/>
        <v>0</v>
      </c>
      <c r="AR13" s="292">
        <f t="shared" si="12"/>
        <v>0</v>
      </c>
      <c r="AS13" s="292">
        <f t="shared" si="12"/>
        <v>0</v>
      </c>
      <c r="AT13" s="292">
        <f t="shared" si="12"/>
        <v>0</v>
      </c>
      <c r="AU13" s="292">
        <f t="shared" si="12"/>
        <v>0</v>
      </c>
      <c r="AV13" s="292">
        <f t="shared" si="12"/>
        <v>0</v>
      </c>
      <c r="AW13" s="292">
        <f t="shared" si="13"/>
        <v>0</v>
      </c>
      <c r="AX13" s="292">
        <f t="shared" si="13"/>
        <v>0</v>
      </c>
      <c r="AY13" s="292">
        <f t="shared" si="13"/>
        <v>0</v>
      </c>
      <c r="AZ13" s="292">
        <f t="shared" si="13"/>
        <v>0</v>
      </c>
      <c r="BA13" s="292">
        <f t="shared" si="13"/>
        <v>1</v>
      </c>
      <c r="BB13" s="292">
        <f t="shared" si="13"/>
        <v>0</v>
      </c>
      <c r="BC13" s="292">
        <f t="shared" si="13"/>
        <v>0</v>
      </c>
      <c r="BD13" s="292">
        <f t="shared" si="13"/>
        <v>0</v>
      </c>
      <c r="BE13" s="292">
        <f t="shared" si="13"/>
        <v>1</v>
      </c>
      <c r="BF13" s="292">
        <f t="shared" si="13"/>
        <v>0</v>
      </c>
      <c r="BG13" s="292">
        <f t="shared" si="14"/>
        <v>1</v>
      </c>
      <c r="BH13" s="292">
        <f t="shared" si="14"/>
        <v>0</v>
      </c>
      <c r="BI13" s="292">
        <f t="shared" si="14"/>
        <v>1</v>
      </c>
      <c r="BJ13" s="292">
        <f t="shared" si="14"/>
        <v>0</v>
      </c>
      <c r="BK13" s="292">
        <f t="shared" si="14"/>
        <v>0</v>
      </c>
      <c r="BL13" s="292">
        <f t="shared" si="14"/>
        <v>0</v>
      </c>
      <c r="BM13" s="292">
        <f t="shared" si="14"/>
        <v>0</v>
      </c>
      <c r="BN13" s="292">
        <f t="shared" si="14"/>
        <v>0</v>
      </c>
      <c r="BO13" s="292">
        <f t="shared" si="14"/>
        <v>0</v>
      </c>
      <c r="BP13" s="292"/>
      <c r="BQ13" s="292">
        <f t="shared" si="15"/>
        <v>9</v>
      </c>
      <c r="BR13" s="292">
        <f t="shared" si="16"/>
        <v>4</v>
      </c>
      <c r="BS13" s="292">
        <f t="shared" si="17"/>
        <v>16</v>
      </c>
      <c r="BT13" s="292">
        <f t="shared" si="18"/>
        <v>4</v>
      </c>
      <c r="BU13" s="292">
        <f t="shared" si="19"/>
        <v>5</v>
      </c>
      <c r="BV13" s="292">
        <f t="shared" si="20"/>
        <v>35</v>
      </c>
      <c r="BW13" s="292">
        <f t="shared" si="21"/>
        <v>4</v>
      </c>
      <c r="BX13" s="292">
        <f t="shared" si="22"/>
        <v>0</v>
      </c>
      <c r="BY13" s="292">
        <f t="shared" si="23"/>
        <v>1</v>
      </c>
      <c r="BZ13" s="292">
        <f t="shared" si="24"/>
        <v>11</v>
      </c>
      <c r="CA13" s="292">
        <f t="shared" si="25"/>
        <v>0</v>
      </c>
      <c r="CB13" s="292">
        <f t="shared" si="26"/>
        <v>2</v>
      </c>
      <c r="CC13" s="292">
        <f t="shared" si="27"/>
        <v>0</v>
      </c>
      <c r="CD13" s="292">
        <f t="shared" si="28"/>
        <v>7</v>
      </c>
      <c r="CE13" s="292">
        <f t="shared" si="29"/>
        <v>7</v>
      </c>
      <c r="CF13" s="292">
        <f t="shared" si="30"/>
        <v>1</v>
      </c>
      <c r="CG13" s="292">
        <f t="shared" si="31"/>
        <v>14</v>
      </c>
      <c r="CH13" s="292">
        <f t="shared" si="32"/>
        <v>13</v>
      </c>
      <c r="CI13" s="292">
        <f t="shared" si="33"/>
        <v>11</v>
      </c>
      <c r="CJ13" s="292">
        <f t="shared" si="34"/>
        <v>1</v>
      </c>
      <c r="CK13" s="292">
        <f t="shared" si="35"/>
        <v>7</v>
      </c>
      <c r="CL13" s="292">
        <f t="shared" si="36"/>
        <v>12</v>
      </c>
      <c r="CM13" s="292">
        <f t="shared" si="37"/>
        <v>7</v>
      </c>
      <c r="CN13" s="292">
        <f t="shared" si="38"/>
        <v>2</v>
      </c>
      <c r="CO13" s="292">
        <f t="shared" si="39"/>
        <v>7</v>
      </c>
      <c r="CP13" s="292">
        <f t="shared" si="40"/>
        <v>4</v>
      </c>
      <c r="CQ13" s="292">
        <f t="shared" si="41"/>
        <v>1</v>
      </c>
      <c r="CR13" s="292">
        <f t="shared" si="42"/>
        <v>26</v>
      </c>
      <c r="CS13" s="292">
        <f t="shared" si="43"/>
        <v>6</v>
      </c>
      <c r="CT13" s="292">
        <f t="shared" si="44"/>
        <v>2</v>
      </c>
      <c r="CU13" s="292">
        <f t="shared" si="45"/>
        <v>3</v>
      </c>
      <c r="CV13" s="292">
        <f t="shared" si="46"/>
        <v>16</v>
      </c>
      <c r="CW13" s="292">
        <f t="shared" si="47"/>
        <v>2</v>
      </c>
      <c r="CX13" s="292">
        <f t="shared" si="48"/>
        <v>2</v>
      </c>
      <c r="CY13" s="292">
        <f t="shared" si="49"/>
        <v>0</v>
      </c>
      <c r="CZ13" s="292">
        <f t="shared" si="50"/>
        <v>15</v>
      </c>
      <c r="DA13" s="292">
        <f t="shared" si="51"/>
        <v>7</v>
      </c>
      <c r="DB13" s="292">
        <f t="shared" si="52"/>
        <v>21</v>
      </c>
      <c r="DC13" s="292">
        <f t="shared" si="53"/>
        <v>0</v>
      </c>
      <c r="DD13" s="292">
        <f t="shared" si="54"/>
        <v>4</v>
      </c>
      <c r="DE13" s="292">
        <f t="shared" si="55"/>
        <v>0</v>
      </c>
      <c r="DF13" s="292">
        <f t="shared" si="56"/>
        <v>9</v>
      </c>
      <c r="DG13" s="292">
        <f t="shared" si="57"/>
        <v>0</v>
      </c>
      <c r="DH13" s="292">
        <f t="shared" si="58"/>
        <v>14</v>
      </c>
      <c r="DI13" s="292">
        <f t="shared" si="59"/>
        <v>17</v>
      </c>
      <c r="DJ13" s="292">
        <f t="shared" si="60"/>
        <v>1</v>
      </c>
      <c r="DK13" s="292">
        <f t="shared" si="61"/>
        <v>2</v>
      </c>
      <c r="DL13" s="292">
        <f t="shared" si="62"/>
        <v>3</v>
      </c>
      <c r="DM13" s="292">
        <f t="shared" si="63"/>
        <v>2</v>
      </c>
      <c r="DN13" s="292"/>
      <c r="DO13" s="292">
        <f t="shared" si="64"/>
        <v>190</v>
      </c>
      <c r="DP13" s="292">
        <f t="shared" si="65"/>
        <v>22</v>
      </c>
      <c r="DQ13" s="292">
        <f t="shared" si="66"/>
        <v>22</v>
      </c>
      <c r="DR13" s="292">
        <f t="shared" si="67"/>
        <v>0</v>
      </c>
      <c r="DS13" s="292">
        <f t="shared" si="68"/>
        <v>4</v>
      </c>
      <c r="DT13" s="292">
        <f t="shared" si="69"/>
        <v>3</v>
      </c>
      <c r="DU13" s="292"/>
      <c r="DV13" s="292">
        <f t="shared" si="70"/>
        <v>6</v>
      </c>
      <c r="DW13" s="292">
        <f t="shared" si="71"/>
        <v>1</v>
      </c>
      <c r="DX13" s="292"/>
      <c r="DY13" s="292">
        <f t="shared" si="72"/>
        <v>1</v>
      </c>
      <c r="DZ13" s="292">
        <f t="shared" si="73"/>
        <v>2</v>
      </c>
      <c r="EA13" s="292">
        <f t="shared" si="74"/>
        <v>0</v>
      </c>
      <c r="EB13" s="292">
        <f t="shared" si="75"/>
        <v>2</v>
      </c>
      <c r="EC13" s="292">
        <f t="shared" si="76"/>
        <v>2</v>
      </c>
      <c r="EE13" s="292">
        <f t="shared" si="77"/>
        <v>2</v>
      </c>
      <c r="EF13" s="292">
        <f t="shared" si="78"/>
        <v>0</v>
      </c>
    </row>
    <row r="14" spans="1:136" x14ac:dyDescent="0.2">
      <c r="A14" s="55">
        <v>42933</v>
      </c>
      <c r="B14" s="13" t="str">
        <f t="shared" si="0"/>
        <v>1-2-2-1-1</v>
      </c>
      <c r="C14" s="14" t="s">
        <v>730</v>
      </c>
      <c r="D14" s="11">
        <f t="shared" si="1"/>
        <v>2</v>
      </c>
      <c r="E14" s="11">
        <f t="shared" si="2"/>
        <v>5</v>
      </c>
      <c r="F14" s="11">
        <f t="shared" si="2"/>
        <v>8</v>
      </c>
      <c r="G14" s="11">
        <f t="shared" si="2"/>
        <v>11</v>
      </c>
      <c r="H14" s="11">
        <f t="shared" si="2"/>
        <v>14</v>
      </c>
      <c r="I14" s="11">
        <f t="shared" si="2"/>
        <v>17</v>
      </c>
      <c r="J14" s="11"/>
      <c r="K14" s="292">
        <f t="shared" si="3"/>
        <v>9</v>
      </c>
      <c r="L14" s="292">
        <f t="shared" si="4"/>
        <v>11</v>
      </c>
      <c r="M14" s="292">
        <f t="shared" si="5"/>
        <v>16</v>
      </c>
      <c r="N14" s="292">
        <f t="shared" si="6"/>
        <v>20</v>
      </c>
      <c r="O14" s="292">
        <f t="shared" si="7"/>
        <v>27</v>
      </c>
      <c r="P14" s="292">
        <f t="shared" si="8"/>
        <v>46</v>
      </c>
      <c r="Q14" s="292">
        <f t="shared" si="9"/>
        <v>39</v>
      </c>
      <c r="R14" s="292"/>
      <c r="S14" s="292">
        <f t="shared" si="10"/>
        <v>0</v>
      </c>
      <c r="T14" s="292">
        <f t="shared" si="10"/>
        <v>0</v>
      </c>
      <c r="U14" s="292">
        <f t="shared" si="10"/>
        <v>0</v>
      </c>
      <c r="V14" s="292">
        <f t="shared" si="10"/>
        <v>0</v>
      </c>
      <c r="W14" s="292">
        <f t="shared" si="10"/>
        <v>0</v>
      </c>
      <c r="X14" s="292">
        <f t="shared" si="10"/>
        <v>0</v>
      </c>
      <c r="Y14" s="292">
        <f t="shared" si="10"/>
        <v>0</v>
      </c>
      <c r="Z14" s="292">
        <f t="shared" si="10"/>
        <v>0</v>
      </c>
      <c r="AA14" s="292">
        <f t="shared" si="10"/>
        <v>1</v>
      </c>
      <c r="AB14" s="292">
        <f t="shared" si="10"/>
        <v>0</v>
      </c>
      <c r="AC14" s="292">
        <f t="shared" si="11"/>
        <v>1</v>
      </c>
      <c r="AD14" s="292">
        <f t="shared" si="11"/>
        <v>0</v>
      </c>
      <c r="AE14" s="292">
        <f t="shared" si="11"/>
        <v>0</v>
      </c>
      <c r="AF14" s="292">
        <f t="shared" si="11"/>
        <v>0</v>
      </c>
      <c r="AG14" s="292">
        <f t="shared" si="11"/>
        <v>0</v>
      </c>
      <c r="AH14" s="292">
        <f t="shared" si="11"/>
        <v>1</v>
      </c>
      <c r="AI14" s="292">
        <f t="shared" si="11"/>
        <v>0</v>
      </c>
      <c r="AJ14" s="292">
        <f t="shared" si="11"/>
        <v>0</v>
      </c>
      <c r="AK14" s="292">
        <f t="shared" si="11"/>
        <v>0</v>
      </c>
      <c r="AL14" s="292">
        <f t="shared" si="11"/>
        <v>1</v>
      </c>
      <c r="AM14" s="292">
        <f t="shared" si="12"/>
        <v>0</v>
      </c>
      <c r="AN14" s="292">
        <f t="shared" si="12"/>
        <v>0</v>
      </c>
      <c r="AO14" s="292">
        <f t="shared" si="12"/>
        <v>0</v>
      </c>
      <c r="AP14" s="292">
        <f t="shared" si="12"/>
        <v>0</v>
      </c>
      <c r="AQ14" s="292">
        <f t="shared" si="12"/>
        <v>0</v>
      </c>
      <c r="AR14" s="292">
        <f t="shared" si="12"/>
        <v>0</v>
      </c>
      <c r="AS14" s="292">
        <f t="shared" si="12"/>
        <v>1</v>
      </c>
      <c r="AT14" s="292">
        <f t="shared" si="12"/>
        <v>0</v>
      </c>
      <c r="AU14" s="292">
        <f t="shared" si="12"/>
        <v>0</v>
      </c>
      <c r="AV14" s="292">
        <f t="shared" si="12"/>
        <v>0</v>
      </c>
      <c r="AW14" s="292">
        <f t="shared" si="13"/>
        <v>0</v>
      </c>
      <c r="AX14" s="292">
        <f t="shared" si="13"/>
        <v>0</v>
      </c>
      <c r="AY14" s="292">
        <f t="shared" si="13"/>
        <v>0</v>
      </c>
      <c r="AZ14" s="292">
        <f t="shared" si="13"/>
        <v>0</v>
      </c>
      <c r="BA14" s="292">
        <f t="shared" si="13"/>
        <v>0</v>
      </c>
      <c r="BB14" s="292">
        <f t="shared" si="13"/>
        <v>0</v>
      </c>
      <c r="BC14" s="292">
        <f t="shared" si="13"/>
        <v>0</v>
      </c>
      <c r="BD14" s="292">
        <f t="shared" si="13"/>
        <v>0</v>
      </c>
      <c r="BE14" s="292">
        <f t="shared" si="13"/>
        <v>1</v>
      </c>
      <c r="BF14" s="292">
        <f t="shared" si="13"/>
        <v>0</v>
      </c>
      <c r="BG14" s="292">
        <f t="shared" si="14"/>
        <v>0</v>
      </c>
      <c r="BH14" s="292">
        <f t="shared" si="14"/>
        <v>0</v>
      </c>
      <c r="BI14" s="292">
        <f t="shared" si="14"/>
        <v>0</v>
      </c>
      <c r="BJ14" s="292">
        <f t="shared" si="14"/>
        <v>0</v>
      </c>
      <c r="BK14" s="292">
        <f t="shared" si="14"/>
        <v>0</v>
      </c>
      <c r="BL14" s="292">
        <f t="shared" si="14"/>
        <v>1</v>
      </c>
      <c r="BM14" s="292">
        <f t="shared" si="14"/>
        <v>0</v>
      </c>
      <c r="BN14" s="292">
        <f t="shared" si="14"/>
        <v>0</v>
      </c>
      <c r="BO14" s="292">
        <f t="shared" si="14"/>
        <v>0</v>
      </c>
      <c r="BP14" s="292"/>
      <c r="BQ14" s="292">
        <f t="shared" si="15"/>
        <v>8</v>
      </c>
      <c r="BR14" s="292">
        <f t="shared" si="16"/>
        <v>3</v>
      </c>
      <c r="BS14" s="292">
        <f t="shared" si="17"/>
        <v>15</v>
      </c>
      <c r="BT14" s="292">
        <f t="shared" si="18"/>
        <v>3</v>
      </c>
      <c r="BU14" s="292">
        <f t="shared" si="19"/>
        <v>4</v>
      </c>
      <c r="BV14" s="292">
        <f t="shared" si="20"/>
        <v>34</v>
      </c>
      <c r="BW14" s="292">
        <f t="shared" si="21"/>
        <v>3</v>
      </c>
      <c r="BX14" s="292">
        <f t="shared" si="22"/>
        <v>15</v>
      </c>
      <c r="BY14" s="292">
        <f t="shared" si="23"/>
        <v>0</v>
      </c>
      <c r="BZ14" s="292">
        <f t="shared" si="24"/>
        <v>10</v>
      </c>
      <c r="CA14" s="292">
        <f t="shared" si="25"/>
        <v>0</v>
      </c>
      <c r="CB14" s="292">
        <f t="shared" si="26"/>
        <v>1</v>
      </c>
      <c r="CC14" s="292">
        <f t="shared" si="27"/>
        <v>5</v>
      </c>
      <c r="CD14" s="292">
        <f t="shared" si="28"/>
        <v>6</v>
      </c>
      <c r="CE14" s="292">
        <f t="shared" si="29"/>
        <v>6</v>
      </c>
      <c r="CF14" s="292">
        <f t="shared" si="30"/>
        <v>0</v>
      </c>
      <c r="CG14" s="292">
        <f t="shared" si="31"/>
        <v>13</v>
      </c>
      <c r="CH14" s="292">
        <f t="shared" si="32"/>
        <v>12</v>
      </c>
      <c r="CI14" s="292">
        <f t="shared" si="33"/>
        <v>10</v>
      </c>
      <c r="CJ14" s="292">
        <f t="shared" si="34"/>
        <v>0</v>
      </c>
      <c r="CK14" s="292">
        <f t="shared" si="35"/>
        <v>6</v>
      </c>
      <c r="CL14" s="292">
        <f t="shared" si="36"/>
        <v>11</v>
      </c>
      <c r="CM14" s="292">
        <f t="shared" si="37"/>
        <v>6</v>
      </c>
      <c r="CN14" s="292">
        <f t="shared" si="38"/>
        <v>1</v>
      </c>
      <c r="CO14" s="292">
        <f t="shared" si="39"/>
        <v>6</v>
      </c>
      <c r="CP14" s="292">
        <f t="shared" si="40"/>
        <v>3</v>
      </c>
      <c r="CQ14" s="292">
        <f t="shared" si="41"/>
        <v>0</v>
      </c>
      <c r="CR14" s="292">
        <f t="shared" si="42"/>
        <v>25</v>
      </c>
      <c r="CS14" s="292">
        <f t="shared" si="43"/>
        <v>5</v>
      </c>
      <c r="CT14" s="292">
        <f t="shared" si="44"/>
        <v>1</v>
      </c>
      <c r="CU14" s="292">
        <f t="shared" si="45"/>
        <v>2</v>
      </c>
      <c r="CV14" s="292">
        <f t="shared" si="46"/>
        <v>15</v>
      </c>
      <c r="CW14" s="292">
        <f t="shared" si="47"/>
        <v>1</v>
      </c>
      <c r="CX14" s="292">
        <f t="shared" si="48"/>
        <v>1</v>
      </c>
      <c r="CY14" s="292">
        <f t="shared" si="49"/>
        <v>2</v>
      </c>
      <c r="CZ14" s="292">
        <f t="shared" si="50"/>
        <v>14</v>
      </c>
      <c r="DA14" s="292">
        <f t="shared" si="51"/>
        <v>6</v>
      </c>
      <c r="DB14" s="292">
        <f t="shared" si="52"/>
        <v>20</v>
      </c>
      <c r="DC14" s="292">
        <f t="shared" si="53"/>
        <v>0</v>
      </c>
      <c r="DD14" s="292">
        <f t="shared" si="54"/>
        <v>3</v>
      </c>
      <c r="DE14" s="292">
        <f t="shared" si="55"/>
        <v>2</v>
      </c>
      <c r="DF14" s="292">
        <f t="shared" si="56"/>
        <v>8</v>
      </c>
      <c r="DG14" s="292">
        <f t="shared" si="57"/>
        <v>10</v>
      </c>
      <c r="DH14" s="292">
        <f t="shared" si="58"/>
        <v>13</v>
      </c>
      <c r="DI14" s="292">
        <f t="shared" si="59"/>
        <v>16</v>
      </c>
      <c r="DJ14" s="292">
        <f t="shared" si="60"/>
        <v>0</v>
      </c>
      <c r="DK14" s="292">
        <f t="shared" si="61"/>
        <v>1</v>
      </c>
      <c r="DL14" s="292">
        <f t="shared" si="62"/>
        <v>2</v>
      </c>
      <c r="DM14" s="292">
        <f t="shared" si="63"/>
        <v>1</v>
      </c>
      <c r="DN14" s="292"/>
      <c r="DO14" s="292">
        <f t="shared" si="64"/>
        <v>168</v>
      </c>
      <c r="DP14" s="292">
        <f t="shared" si="65"/>
        <v>-61</v>
      </c>
      <c r="DQ14" s="292">
        <f t="shared" si="66"/>
        <v>61</v>
      </c>
      <c r="DR14" s="292">
        <f t="shared" si="67"/>
        <v>0</v>
      </c>
      <c r="DS14" s="292">
        <f t="shared" si="68"/>
        <v>3</v>
      </c>
      <c r="DT14" s="292">
        <f t="shared" si="69"/>
        <v>4</v>
      </c>
      <c r="DU14" s="292"/>
      <c r="DV14" s="292">
        <f t="shared" si="70"/>
        <v>4</v>
      </c>
      <c r="DW14" s="292">
        <f t="shared" si="71"/>
        <v>3</v>
      </c>
      <c r="DX14" s="292"/>
      <c r="DY14" s="292">
        <f t="shared" si="72"/>
        <v>1</v>
      </c>
      <c r="DZ14" s="292">
        <f t="shared" si="73"/>
        <v>2</v>
      </c>
      <c r="EA14" s="292">
        <f t="shared" si="74"/>
        <v>2</v>
      </c>
      <c r="EB14" s="292">
        <f t="shared" si="75"/>
        <v>1</v>
      </c>
      <c r="EC14" s="292">
        <f t="shared" si="76"/>
        <v>1</v>
      </c>
      <c r="EE14" s="292">
        <f t="shared" si="77"/>
        <v>0</v>
      </c>
      <c r="EF14" s="292">
        <f t="shared" si="78"/>
        <v>0</v>
      </c>
    </row>
    <row r="15" spans="1:136" x14ac:dyDescent="0.2">
      <c r="A15" s="55">
        <v>42929</v>
      </c>
      <c r="B15" s="13" t="str">
        <f t="shared" si="0"/>
        <v>0-1-1-3-2</v>
      </c>
      <c r="C15" s="14" t="s">
        <v>729</v>
      </c>
      <c r="D15" s="11">
        <f t="shared" si="1"/>
        <v>3</v>
      </c>
      <c r="E15" s="11">
        <f t="shared" si="2"/>
        <v>6</v>
      </c>
      <c r="F15" s="11">
        <f t="shared" si="2"/>
        <v>9</v>
      </c>
      <c r="G15" s="11">
        <f t="shared" si="2"/>
        <v>12</v>
      </c>
      <c r="H15" s="11">
        <f t="shared" si="2"/>
        <v>15</v>
      </c>
      <c r="I15" s="11">
        <f t="shared" si="2"/>
        <v>18</v>
      </c>
      <c r="J15" s="11"/>
      <c r="K15" s="292">
        <f t="shared" si="3"/>
        <v>24</v>
      </c>
      <c r="L15" s="292">
        <f t="shared" si="4"/>
        <v>30</v>
      </c>
      <c r="M15" s="292">
        <f t="shared" si="5"/>
        <v>33</v>
      </c>
      <c r="N15" s="292">
        <f t="shared" si="6"/>
        <v>34</v>
      </c>
      <c r="O15" s="292">
        <f t="shared" si="7"/>
        <v>47</v>
      </c>
      <c r="P15" s="292">
        <f t="shared" si="8"/>
        <v>49</v>
      </c>
      <c r="Q15" s="292">
        <f t="shared" si="9"/>
        <v>12</v>
      </c>
      <c r="R15" s="292"/>
      <c r="S15" s="292">
        <f t="shared" si="10"/>
        <v>0</v>
      </c>
      <c r="T15" s="292">
        <f t="shared" si="10"/>
        <v>0</v>
      </c>
      <c r="U15" s="292">
        <f t="shared" si="10"/>
        <v>0</v>
      </c>
      <c r="V15" s="292">
        <f t="shared" si="10"/>
        <v>0</v>
      </c>
      <c r="W15" s="292">
        <f t="shared" si="10"/>
        <v>0</v>
      </c>
      <c r="X15" s="292">
        <f t="shared" si="10"/>
        <v>0</v>
      </c>
      <c r="Y15" s="292">
        <f t="shared" si="10"/>
        <v>0</v>
      </c>
      <c r="Z15" s="292">
        <f t="shared" si="10"/>
        <v>0</v>
      </c>
      <c r="AA15" s="292">
        <f t="shared" si="10"/>
        <v>0</v>
      </c>
      <c r="AB15" s="292">
        <f t="shared" si="10"/>
        <v>0</v>
      </c>
      <c r="AC15" s="292">
        <f t="shared" si="11"/>
        <v>0</v>
      </c>
      <c r="AD15" s="292">
        <f t="shared" si="11"/>
        <v>1</v>
      </c>
      <c r="AE15" s="292">
        <f t="shared" si="11"/>
        <v>0</v>
      </c>
      <c r="AF15" s="292">
        <f t="shared" si="11"/>
        <v>0</v>
      </c>
      <c r="AG15" s="292">
        <f t="shared" si="11"/>
        <v>0</v>
      </c>
      <c r="AH15" s="292">
        <f t="shared" si="11"/>
        <v>0</v>
      </c>
      <c r="AI15" s="292">
        <f t="shared" si="11"/>
        <v>0</v>
      </c>
      <c r="AJ15" s="292">
        <f t="shared" si="11"/>
        <v>0</v>
      </c>
      <c r="AK15" s="292">
        <f t="shared" si="11"/>
        <v>0</v>
      </c>
      <c r="AL15" s="292">
        <f t="shared" si="11"/>
        <v>0</v>
      </c>
      <c r="AM15" s="292">
        <f t="shared" si="12"/>
        <v>0</v>
      </c>
      <c r="AN15" s="292">
        <f t="shared" si="12"/>
        <v>0</v>
      </c>
      <c r="AO15" s="292">
        <f t="shared" si="12"/>
        <v>0</v>
      </c>
      <c r="AP15" s="292">
        <f t="shared" si="12"/>
        <v>1</v>
      </c>
      <c r="AQ15" s="292">
        <f t="shared" si="12"/>
        <v>0</v>
      </c>
      <c r="AR15" s="292">
        <f t="shared" si="12"/>
        <v>0</v>
      </c>
      <c r="AS15" s="292">
        <f t="shared" si="12"/>
        <v>0</v>
      </c>
      <c r="AT15" s="292">
        <f t="shared" si="12"/>
        <v>0</v>
      </c>
      <c r="AU15" s="292">
        <f t="shared" si="12"/>
        <v>0</v>
      </c>
      <c r="AV15" s="292">
        <f t="shared" si="12"/>
        <v>1</v>
      </c>
      <c r="AW15" s="292">
        <f t="shared" si="13"/>
        <v>0</v>
      </c>
      <c r="AX15" s="292">
        <f t="shared" si="13"/>
        <v>0</v>
      </c>
      <c r="AY15" s="292">
        <f t="shared" si="13"/>
        <v>1</v>
      </c>
      <c r="AZ15" s="292">
        <f t="shared" si="13"/>
        <v>1</v>
      </c>
      <c r="BA15" s="292">
        <f t="shared" si="13"/>
        <v>0</v>
      </c>
      <c r="BB15" s="292">
        <f t="shared" si="13"/>
        <v>0</v>
      </c>
      <c r="BC15" s="292">
        <f t="shared" si="13"/>
        <v>0</v>
      </c>
      <c r="BD15" s="292">
        <f t="shared" si="13"/>
        <v>0</v>
      </c>
      <c r="BE15" s="292">
        <f t="shared" si="13"/>
        <v>0</v>
      </c>
      <c r="BF15" s="292">
        <f t="shared" si="13"/>
        <v>0</v>
      </c>
      <c r="BG15" s="292">
        <f t="shared" si="14"/>
        <v>0</v>
      </c>
      <c r="BH15" s="292">
        <f t="shared" si="14"/>
        <v>0</v>
      </c>
      <c r="BI15" s="292">
        <f t="shared" si="14"/>
        <v>0</v>
      </c>
      <c r="BJ15" s="292">
        <f t="shared" si="14"/>
        <v>0</v>
      </c>
      <c r="BK15" s="292">
        <f t="shared" si="14"/>
        <v>0</v>
      </c>
      <c r="BL15" s="292">
        <f t="shared" si="14"/>
        <v>0</v>
      </c>
      <c r="BM15" s="292">
        <f t="shared" si="14"/>
        <v>1</v>
      </c>
      <c r="BN15" s="292">
        <f t="shared" si="14"/>
        <v>0</v>
      </c>
      <c r="BO15" s="292">
        <f t="shared" si="14"/>
        <v>1</v>
      </c>
      <c r="BP15" s="292"/>
      <c r="BQ15" s="292">
        <f t="shared" si="15"/>
        <v>7</v>
      </c>
      <c r="BR15" s="292">
        <f t="shared" si="16"/>
        <v>2</v>
      </c>
      <c r="BS15" s="292">
        <f t="shared" si="17"/>
        <v>14</v>
      </c>
      <c r="BT15" s="292">
        <f t="shared" si="18"/>
        <v>2</v>
      </c>
      <c r="BU15" s="292">
        <f t="shared" si="19"/>
        <v>3</v>
      </c>
      <c r="BV15" s="292">
        <f t="shared" si="20"/>
        <v>33</v>
      </c>
      <c r="BW15" s="292">
        <f t="shared" si="21"/>
        <v>2</v>
      </c>
      <c r="BX15" s="292">
        <f t="shared" si="22"/>
        <v>14</v>
      </c>
      <c r="BY15" s="292">
        <f t="shared" si="23"/>
        <v>3</v>
      </c>
      <c r="BZ15" s="292">
        <f t="shared" si="24"/>
        <v>9</v>
      </c>
      <c r="CA15" s="292">
        <f t="shared" si="25"/>
        <v>1</v>
      </c>
      <c r="CB15" s="292">
        <f t="shared" si="26"/>
        <v>0</v>
      </c>
      <c r="CC15" s="292">
        <f t="shared" si="27"/>
        <v>4</v>
      </c>
      <c r="CD15" s="292">
        <f t="shared" si="28"/>
        <v>5</v>
      </c>
      <c r="CE15" s="292">
        <f t="shared" si="29"/>
        <v>5</v>
      </c>
      <c r="CF15" s="292">
        <f t="shared" si="30"/>
        <v>1</v>
      </c>
      <c r="CG15" s="292">
        <f t="shared" si="31"/>
        <v>12</v>
      </c>
      <c r="CH15" s="292">
        <f t="shared" si="32"/>
        <v>11</v>
      </c>
      <c r="CI15" s="292">
        <f t="shared" si="33"/>
        <v>9</v>
      </c>
      <c r="CJ15" s="292">
        <f t="shared" si="34"/>
        <v>5</v>
      </c>
      <c r="CK15" s="292">
        <f t="shared" si="35"/>
        <v>5</v>
      </c>
      <c r="CL15" s="292">
        <f t="shared" si="36"/>
        <v>10</v>
      </c>
      <c r="CM15" s="292">
        <f t="shared" si="37"/>
        <v>5</v>
      </c>
      <c r="CN15" s="292">
        <f t="shared" si="38"/>
        <v>0</v>
      </c>
      <c r="CO15" s="292">
        <f t="shared" si="39"/>
        <v>5</v>
      </c>
      <c r="CP15" s="292">
        <f t="shared" si="40"/>
        <v>2</v>
      </c>
      <c r="CQ15" s="292">
        <f t="shared" si="41"/>
        <v>3</v>
      </c>
      <c r="CR15" s="292">
        <f t="shared" si="42"/>
        <v>24</v>
      </c>
      <c r="CS15" s="292">
        <f t="shared" si="43"/>
        <v>4</v>
      </c>
      <c r="CT15" s="292">
        <f t="shared" si="44"/>
        <v>0</v>
      </c>
      <c r="CU15" s="292">
        <f t="shared" si="45"/>
        <v>1</v>
      </c>
      <c r="CV15" s="292">
        <f t="shared" si="46"/>
        <v>14</v>
      </c>
      <c r="CW15" s="292">
        <f t="shared" si="47"/>
        <v>0</v>
      </c>
      <c r="CX15" s="292">
        <f t="shared" si="48"/>
        <v>0</v>
      </c>
      <c r="CY15" s="292">
        <f t="shared" si="49"/>
        <v>1</v>
      </c>
      <c r="CZ15" s="292">
        <f t="shared" si="50"/>
        <v>13</v>
      </c>
      <c r="DA15" s="292">
        <f t="shared" si="51"/>
        <v>5</v>
      </c>
      <c r="DB15" s="292">
        <f t="shared" si="52"/>
        <v>19</v>
      </c>
      <c r="DC15" s="292">
        <f t="shared" si="53"/>
        <v>8</v>
      </c>
      <c r="DD15" s="292">
        <f t="shared" si="54"/>
        <v>2</v>
      </c>
      <c r="DE15" s="292">
        <f t="shared" si="55"/>
        <v>1</v>
      </c>
      <c r="DF15" s="292">
        <f t="shared" si="56"/>
        <v>7</v>
      </c>
      <c r="DG15" s="292">
        <f t="shared" si="57"/>
        <v>9</v>
      </c>
      <c r="DH15" s="292">
        <f t="shared" si="58"/>
        <v>12</v>
      </c>
      <c r="DI15" s="292">
        <f t="shared" si="59"/>
        <v>15</v>
      </c>
      <c r="DJ15" s="292">
        <f t="shared" si="60"/>
        <v>1</v>
      </c>
      <c r="DK15" s="292">
        <f t="shared" si="61"/>
        <v>0</v>
      </c>
      <c r="DL15" s="292">
        <f t="shared" si="62"/>
        <v>1</v>
      </c>
      <c r="DM15" s="292">
        <f t="shared" si="63"/>
        <v>0</v>
      </c>
      <c r="DN15" s="292"/>
      <c r="DO15" s="292">
        <f t="shared" si="64"/>
        <v>229</v>
      </c>
      <c r="DP15" s="292">
        <f t="shared" si="65"/>
        <v>1</v>
      </c>
      <c r="DQ15" s="292">
        <f t="shared" si="66"/>
        <v>1</v>
      </c>
      <c r="DR15" s="292">
        <f t="shared" si="67"/>
        <v>1</v>
      </c>
      <c r="DS15" s="292">
        <f t="shared" si="68"/>
        <v>5</v>
      </c>
      <c r="DT15" s="292">
        <f t="shared" si="69"/>
        <v>2</v>
      </c>
      <c r="DU15" s="292"/>
      <c r="DV15" s="292">
        <f t="shared" si="70"/>
        <v>3</v>
      </c>
      <c r="DW15" s="292">
        <f t="shared" si="71"/>
        <v>4</v>
      </c>
      <c r="DX15" s="292"/>
      <c r="DY15" s="292">
        <f t="shared" si="72"/>
        <v>0</v>
      </c>
      <c r="DZ15" s="292">
        <f t="shared" si="73"/>
        <v>1</v>
      </c>
      <c r="EA15" s="292">
        <f t="shared" si="74"/>
        <v>1</v>
      </c>
      <c r="EB15" s="292">
        <f t="shared" si="75"/>
        <v>3</v>
      </c>
      <c r="EC15" s="292">
        <f t="shared" si="76"/>
        <v>2</v>
      </c>
      <c r="EE15" s="292">
        <f t="shared" si="77"/>
        <v>0</v>
      </c>
      <c r="EF15" s="292">
        <f t="shared" si="78"/>
        <v>1</v>
      </c>
    </row>
    <row r="16" spans="1:136" x14ac:dyDescent="0.2">
      <c r="A16" s="55">
        <v>42926</v>
      </c>
      <c r="B16" s="13" t="str">
        <f t="shared" si="0"/>
        <v>0-2-0-2-3</v>
      </c>
      <c r="C16" s="14" t="s">
        <v>728</v>
      </c>
      <c r="D16" s="11">
        <f t="shared" si="1"/>
        <v>3</v>
      </c>
      <c r="E16" s="11">
        <f t="shared" ref="E16:I25" si="79">FIND(",",$C16,D16+1)</f>
        <v>6</v>
      </c>
      <c r="F16" s="11">
        <f t="shared" si="79"/>
        <v>9</v>
      </c>
      <c r="G16" s="11">
        <f t="shared" si="79"/>
        <v>12</v>
      </c>
      <c r="H16" s="11">
        <f t="shared" si="79"/>
        <v>15</v>
      </c>
      <c r="I16" s="11">
        <f t="shared" si="79"/>
        <v>18</v>
      </c>
      <c r="J16" s="11"/>
      <c r="K16" s="292">
        <f t="shared" si="3"/>
        <v>11</v>
      </c>
      <c r="L16" s="292">
        <f t="shared" si="4"/>
        <v>16</v>
      </c>
      <c r="M16" s="292">
        <f t="shared" si="5"/>
        <v>31</v>
      </c>
      <c r="N16" s="292">
        <f t="shared" si="6"/>
        <v>35</v>
      </c>
      <c r="O16" s="292">
        <f t="shared" si="7"/>
        <v>46</v>
      </c>
      <c r="P16" s="292">
        <f t="shared" si="8"/>
        <v>48</v>
      </c>
      <c r="Q16" s="292">
        <f t="shared" si="9"/>
        <v>41</v>
      </c>
      <c r="R16" s="292"/>
      <c r="S16" s="292">
        <f t="shared" ref="S16:AB22" si="80">COUNTIF($K16:$Q16,S$2)</f>
        <v>0</v>
      </c>
      <c r="T16" s="292">
        <f t="shared" si="80"/>
        <v>0</v>
      </c>
      <c r="U16" s="292">
        <f t="shared" si="80"/>
        <v>0</v>
      </c>
      <c r="V16" s="292">
        <f t="shared" si="80"/>
        <v>0</v>
      </c>
      <c r="W16" s="292">
        <f t="shared" si="80"/>
        <v>0</v>
      </c>
      <c r="X16" s="292">
        <f t="shared" si="80"/>
        <v>0</v>
      </c>
      <c r="Y16" s="292">
        <f t="shared" si="80"/>
        <v>0</v>
      </c>
      <c r="Z16" s="292">
        <f t="shared" si="80"/>
        <v>0</v>
      </c>
      <c r="AA16" s="292">
        <f t="shared" si="80"/>
        <v>0</v>
      </c>
      <c r="AB16" s="292">
        <f t="shared" si="80"/>
        <v>0</v>
      </c>
      <c r="AC16" s="292">
        <f t="shared" ref="AC16:AL22" si="81">COUNTIF($K16:$Q16,AC$2)</f>
        <v>1</v>
      </c>
      <c r="AD16" s="292">
        <f t="shared" si="81"/>
        <v>0</v>
      </c>
      <c r="AE16" s="292">
        <f t="shared" si="81"/>
        <v>0</v>
      </c>
      <c r="AF16" s="292">
        <f t="shared" si="81"/>
        <v>0</v>
      </c>
      <c r="AG16" s="292">
        <f t="shared" si="81"/>
        <v>0</v>
      </c>
      <c r="AH16" s="292">
        <f t="shared" si="81"/>
        <v>1</v>
      </c>
      <c r="AI16" s="292">
        <f t="shared" si="81"/>
        <v>0</v>
      </c>
      <c r="AJ16" s="292">
        <f t="shared" si="81"/>
        <v>0</v>
      </c>
      <c r="AK16" s="292">
        <f t="shared" si="81"/>
        <v>0</v>
      </c>
      <c r="AL16" s="292">
        <f t="shared" si="81"/>
        <v>0</v>
      </c>
      <c r="AM16" s="292">
        <f t="shared" ref="AM16:AV22" si="82">COUNTIF($K16:$Q16,AM$2)</f>
        <v>0</v>
      </c>
      <c r="AN16" s="292">
        <f t="shared" si="82"/>
        <v>0</v>
      </c>
      <c r="AO16" s="292">
        <f t="shared" si="82"/>
        <v>0</v>
      </c>
      <c r="AP16" s="292">
        <f t="shared" si="82"/>
        <v>0</v>
      </c>
      <c r="AQ16" s="292">
        <f t="shared" si="82"/>
        <v>0</v>
      </c>
      <c r="AR16" s="292">
        <f t="shared" si="82"/>
        <v>0</v>
      </c>
      <c r="AS16" s="292">
        <f t="shared" si="82"/>
        <v>0</v>
      </c>
      <c r="AT16" s="292">
        <f t="shared" si="82"/>
        <v>0</v>
      </c>
      <c r="AU16" s="292">
        <f t="shared" si="82"/>
        <v>0</v>
      </c>
      <c r="AV16" s="292">
        <f t="shared" si="82"/>
        <v>0</v>
      </c>
      <c r="AW16" s="292">
        <f t="shared" ref="AW16:BF22" si="83">COUNTIF($K16:$Q16,AW$2)</f>
        <v>1</v>
      </c>
      <c r="AX16" s="292">
        <f t="shared" si="83"/>
        <v>0</v>
      </c>
      <c r="AY16" s="292">
        <f t="shared" si="83"/>
        <v>0</v>
      </c>
      <c r="AZ16" s="292">
        <f t="shared" si="83"/>
        <v>0</v>
      </c>
      <c r="BA16" s="292">
        <f t="shared" si="83"/>
        <v>1</v>
      </c>
      <c r="BB16" s="292">
        <f t="shared" si="83"/>
        <v>0</v>
      </c>
      <c r="BC16" s="292">
        <f t="shared" si="83"/>
        <v>0</v>
      </c>
      <c r="BD16" s="292">
        <f t="shared" si="83"/>
        <v>0</v>
      </c>
      <c r="BE16" s="292">
        <f t="shared" si="83"/>
        <v>0</v>
      </c>
      <c r="BF16" s="292">
        <f t="shared" si="83"/>
        <v>0</v>
      </c>
      <c r="BG16" s="292">
        <f t="shared" ref="BG16:BO22" si="84">COUNTIF($K16:$Q16,BG$2)</f>
        <v>1</v>
      </c>
      <c r="BH16" s="292">
        <f t="shared" si="84"/>
        <v>0</v>
      </c>
      <c r="BI16" s="292">
        <f t="shared" si="84"/>
        <v>0</v>
      </c>
      <c r="BJ16" s="292">
        <f t="shared" si="84"/>
        <v>0</v>
      </c>
      <c r="BK16" s="292">
        <f t="shared" si="84"/>
        <v>0</v>
      </c>
      <c r="BL16" s="292">
        <f t="shared" si="84"/>
        <v>1</v>
      </c>
      <c r="BM16" s="292">
        <f t="shared" si="84"/>
        <v>0</v>
      </c>
      <c r="BN16" s="292">
        <f t="shared" si="84"/>
        <v>1</v>
      </c>
      <c r="BO16" s="292">
        <f t="shared" si="84"/>
        <v>0</v>
      </c>
      <c r="BP16" s="292"/>
      <c r="BQ16" s="292">
        <f t="shared" si="15"/>
        <v>6</v>
      </c>
      <c r="BR16" s="292">
        <f t="shared" si="16"/>
        <v>1</v>
      </c>
      <c r="BS16" s="292">
        <f t="shared" si="17"/>
        <v>13</v>
      </c>
      <c r="BT16" s="292">
        <f t="shared" si="18"/>
        <v>1</v>
      </c>
      <c r="BU16" s="292">
        <f t="shared" si="19"/>
        <v>2</v>
      </c>
      <c r="BV16" s="292">
        <f t="shared" si="20"/>
        <v>32</v>
      </c>
      <c r="BW16" s="292">
        <f t="shared" si="21"/>
        <v>1</v>
      </c>
      <c r="BX16" s="292">
        <f t="shared" si="22"/>
        <v>13</v>
      </c>
      <c r="BY16" s="292">
        <f t="shared" si="23"/>
        <v>2</v>
      </c>
      <c r="BZ16" s="292">
        <f t="shared" si="24"/>
        <v>8</v>
      </c>
      <c r="CA16" s="292">
        <f t="shared" si="25"/>
        <v>0</v>
      </c>
      <c r="CB16" s="292">
        <f t="shared" si="26"/>
        <v>5</v>
      </c>
      <c r="CC16" s="292">
        <f t="shared" si="27"/>
        <v>3</v>
      </c>
      <c r="CD16" s="292">
        <f t="shared" si="28"/>
        <v>4</v>
      </c>
      <c r="CE16" s="292">
        <f t="shared" si="29"/>
        <v>4</v>
      </c>
      <c r="CF16" s="292">
        <f t="shared" si="30"/>
        <v>0</v>
      </c>
      <c r="CG16" s="292">
        <f t="shared" si="31"/>
        <v>11</v>
      </c>
      <c r="CH16" s="292">
        <f t="shared" si="32"/>
        <v>10</v>
      </c>
      <c r="CI16" s="292">
        <f t="shared" si="33"/>
        <v>8</v>
      </c>
      <c r="CJ16" s="292">
        <f t="shared" si="34"/>
        <v>4</v>
      </c>
      <c r="CK16" s="292">
        <f t="shared" si="35"/>
        <v>4</v>
      </c>
      <c r="CL16" s="292">
        <f t="shared" si="36"/>
        <v>9</v>
      </c>
      <c r="CM16" s="292">
        <f t="shared" si="37"/>
        <v>4</v>
      </c>
      <c r="CN16" s="292">
        <f t="shared" si="38"/>
        <v>10</v>
      </c>
      <c r="CO16" s="292">
        <f t="shared" si="39"/>
        <v>4</v>
      </c>
      <c r="CP16" s="292">
        <f t="shared" si="40"/>
        <v>1</v>
      </c>
      <c r="CQ16" s="292">
        <f t="shared" si="41"/>
        <v>2</v>
      </c>
      <c r="CR16" s="292">
        <f t="shared" si="42"/>
        <v>23</v>
      </c>
      <c r="CS16" s="292">
        <f t="shared" si="43"/>
        <v>3</v>
      </c>
      <c r="CT16" s="292">
        <f t="shared" si="44"/>
        <v>6</v>
      </c>
      <c r="CU16" s="292">
        <f t="shared" si="45"/>
        <v>0</v>
      </c>
      <c r="CV16" s="292">
        <f t="shared" si="46"/>
        <v>13</v>
      </c>
      <c r="CW16" s="292">
        <f t="shared" si="47"/>
        <v>34</v>
      </c>
      <c r="CX16" s="292">
        <f t="shared" si="48"/>
        <v>2</v>
      </c>
      <c r="CY16" s="292">
        <f t="shared" si="49"/>
        <v>0</v>
      </c>
      <c r="CZ16" s="292">
        <f t="shared" si="50"/>
        <v>12</v>
      </c>
      <c r="DA16" s="292">
        <f t="shared" si="51"/>
        <v>4</v>
      </c>
      <c r="DB16" s="292">
        <f t="shared" si="52"/>
        <v>18</v>
      </c>
      <c r="DC16" s="292">
        <f t="shared" si="53"/>
        <v>7</v>
      </c>
      <c r="DD16" s="292">
        <f t="shared" si="54"/>
        <v>1</v>
      </c>
      <c r="DE16" s="292">
        <f t="shared" si="55"/>
        <v>0</v>
      </c>
      <c r="DF16" s="292">
        <f t="shared" si="56"/>
        <v>6</v>
      </c>
      <c r="DG16" s="292">
        <f t="shared" si="57"/>
        <v>8</v>
      </c>
      <c r="DH16" s="292">
        <f t="shared" si="58"/>
        <v>11</v>
      </c>
      <c r="DI16" s="292">
        <f t="shared" si="59"/>
        <v>14</v>
      </c>
      <c r="DJ16" s="292">
        <f t="shared" si="60"/>
        <v>0</v>
      </c>
      <c r="DK16" s="292">
        <f t="shared" si="61"/>
        <v>1</v>
      </c>
      <c r="DL16" s="292">
        <f t="shared" si="62"/>
        <v>0</v>
      </c>
      <c r="DM16" s="292">
        <f t="shared" si="63"/>
        <v>5</v>
      </c>
      <c r="DN16" s="292"/>
      <c r="DO16" s="292">
        <f t="shared" si="64"/>
        <v>228</v>
      </c>
      <c r="DP16" s="292">
        <f t="shared" si="65"/>
        <v>67</v>
      </c>
      <c r="DQ16" s="292">
        <f t="shared" si="66"/>
        <v>67</v>
      </c>
      <c r="DR16" s="292">
        <f t="shared" si="67"/>
        <v>1</v>
      </c>
      <c r="DS16" s="292">
        <f t="shared" si="68"/>
        <v>5</v>
      </c>
      <c r="DT16" s="292">
        <f t="shared" si="69"/>
        <v>2</v>
      </c>
      <c r="DU16" s="292"/>
      <c r="DV16" s="292">
        <f t="shared" si="70"/>
        <v>4</v>
      </c>
      <c r="DW16" s="292">
        <f t="shared" si="71"/>
        <v>3</v>
      </c>
      <c r="DX16" s="292"/>
      <c r="DY16" s="292">
        <f t="shared" si="72"/>
        <v>0</v>
      </c>
      <c r="DZ16" s="292">
        <f t="shared" si="73"/>
        <v>2</v>
      </c>
      <c r="EA16" s="292">
        <f t="shared" si="74"/>
        <v>0</v>
      </c>
      <c r="EB16" s="292">
        <f t="shared" si="75"/>
        <v>2</v>
      </c>
      <c r="EC16" s="292">
        <f t="shared" si="76"/>
        <v>3</v>
      </c>
      <c r="EE16" s="292">
        <f t="shared" si="77"/>
        <v>1</v>
      </c>
      <c r="EF16" s="292">
        <f t="shared" si="78"/>
        <v>0</v>
      </c>
    </row>
    <row r="17" spans="1:136" x14ac:dyDescent="0.2">
      <c r="A17" s="55">
        <v>42922</v>
      </c>
      <c r="B17" s="13" t="str">
        <f t="shared" si="0"/>
        <v>3-0-1-1-2</v>
      </c>
      <c r="C17" s="14" t="s">
        <v>727</v>
      </c>
      <c r="D17" s="11">
        <f t="shared" si="1"/>
        <v>2</v>
      </c>
      <c r="E17" s="11">
        <f t="shared" si="79"/>
        <v>4</v>
      </c>
      <c r="F17" s="11">
        <f t="shared" si="79"/>
        <v>6</v>
      </c>
      <c r="G17" s="11">
        <f t="shared" si="79"/>
        <v>9</v>
      </c>
      <c r="H17" s="11">
        <f t="shared" si="79"/>
        <v>12</v>
      </c>
      <c r="I17" s="11">
        <f t="shared" si="79"/>
        <v>15</v>
      </c>
      <c r="J17" s="11"/>
      <c r="K17" s="292">
        <f t="shared" si="3"/>
        <v>2</v>
      </c>
      <c r="L17" s="292">
        <f t="shared" si="4"/>
        <v>4</v>
      </c>
      <c r="M17" s="292">
        <f t="shared" si="5"/>
        <v>7</v>
      </c>
      <c r="N17" s="292">
        <f t="shared" si="6"/>
        <v>26</v>
      </c>
      <c r="O17" s="292">
        <f t="shared" si="7"/>
        <v>40</v>
      </c>
      <c r="P17" s="292">
        <f t="shared" si="8"/>
        <v>47</v>
      </c>
      <c r="Q17" s="292">
        <f t="shared" si="9"/>
        <v>35</v>
      </c>
      <c r="R17" s="292"/>
      <c r="S17" s="292">
        <f t="shared" si="80"/>
        <v>0</v>
      </c>
      <c r="T17" s="292">
        <f t="shared" si="80"/>
        <v>1</v>
      </c>
      <c r="U17" s="292">
        <f t="shared" si="80"/>
        <v>0</v>
      </c>
      <c r="V17" s="292">
        <f t="shared" si="80"/>
        <v>1</v>
      </c>
      <c r="W17" s="292">
        <f t="shared" si="80"/>
        <v>0</v>
      </c>
      <c r="X17" s="292">
        <f t="shared" si="80"/>
        <v>0</v>
      </c>
      <c r="Y17" s="292">
        <f t="shared" si="80"/>
        <v>1</v>
      </c>
      <c r="Z17" s="292">
        <f t="shared" si="80"/>
        <v>0</v>
      </c>
      <c r="AA17" s="292">
        <f t="shared" si="80"/>
        <v>0</v>
      </c>
      <c r="AB17" s="292">
        <f t="shared" si="80"/>
        <v>0</v>
      </c>
      <c r="AC17" s="292">
        <f t="shared" si="81"/>
        <v>0</v>
      </c>
      <c r="AD17" s="292">
        <f t="shared" si="81"/>
        <v>0</v>
      </c>
      <c r="AE17" s="292">
        <f t="shared" si="81"/>
        <v>0</v>
      </c>
      <c r="AF17" s="292">
        <f t="shared" si="81"/>
        <v>0</v>
      </c>
      <c r="AG17" s="292">
        <f t="shared" si="81"/>
        <v>0</v>
      </c>
      <c r="AH17" s="292">
        <f t="shared" si="81"/>
        <v>0</v>
      </c>
      <c r="AI17" s="292">
        <f t="shared" si="81"/>
        <v>0</v>
      </c>
      <c r="AJ17" s="292">
        <f t="shared" si="81"/>
        <v>0</v>
      </c>
      <c r="AK17" s="292">
        <f t="shared" si="81"/>
        <v>0</v>
      </c>
      <c r="AL17" s="292">
        <f t="shared" si="81"/>
        <v>0</v>
      </c>
      <c r="AM17" s="292">
        <f t="shared" si="82"/>
        <v>0</v>
      </c>
      <c r="AN17" s="292">
        <f t="shared" si="82"/>
        <v>0</v>
      </c>
      <c r="AO17" s="292">
        <f t="shared" si="82"/>
        <v>0</v>
      </c>
      <c r="AP17" s="292">
        <f t="shared" si="82"/>
        <v>0</v>
      </c>
      <c r="AQ17" s="292">
        <f t="shared" si="82"/>
        <v>0</v>
      </c>
      <c r="AR17" s="292">
        <f t="shared" si="82"/>
        <v>1</v>
      </c>
      <c r="AS17" s="292">
        <f t="shared" si="82"/>
        <v>0</v>
      </c>
      <c r="AT17" s="292">
        <f t="shared" si="82"/>
        <v>0</v>
      </c>
      <c r="AU17" s="292">
        <f t="shared" si="82"/>
        <v>0</v>
      </c>
      <c r="AV17" s="292">
        <f t="shared" si="82"/>
        <v>0</v>
      </c>
      <c r="AW17" s="292">
        <f t="shared" si="83"/>
        <v>0</v>
      </c>
      <c r="AX17" s="292">
        <f t="shared" si="83"/>
        <v>0</v>
      </c>
      <c r="AY17" s="292">
        <f t="shared" si="83"/>
        <v>0</v>
      </c>
      <c r="AZ17" s="292">
        <f t="shared" si="83"/>
        <v>0</v>
      </c>
      <c r="BA17" s="292">
        <f t="shared" si="83"/>
        <v>1</v>
      </c>
      <c r="BB17" s="292">
        <f t="shared" si="83"/>
        <v>0</v>
      </c>
      <c r="BC17" s="292">
        <f t="shared" si="83"/>
        <v>0</v>
      </c>
      <c r="BD17" s="292">
        <f t="shared" si="83"/>
        <v>0</v>
      </c>
      <c r="BE17" s="292">
        <f t="shared" si="83"/>
        <v>0</v>
      </c>
      <c r="BF17" s="292">
        <f t="shared" si="83"/>
        <v>1</v>
      </c>
      <c r="BG17" s="292">
        <f t="shared" si="84"/>
        <v>0</v>
      </c>
      <c r="BH17" s="292">
        <f t="shared" si="84"/>
        <v>0</v>
      </c>
      <c r="BI17" s="292">
        <f t="shared" si="84"/>
        <v>0</v>
      </c>
      <c r="BJ17" s="292">
        <f t="shared" si="84"/>
        <v>0</v>
      </c>
      <c r="BK17" s="292">
        <f t="shared" si="84"/>
        <v>0</v>
      </c>
      <c r="BL17" s="292">
        <f t="shared" si="84"/>
        <v>0</v>
      </c>
      <c r="BM17" s="292">
        <f t="shared" si="84"/>
        <v>1</v>
      </c>
      <c r="BN17" s="292">
        <f t="shared" si="84"/>
        <v>0</v>
      </c>
      <c r="BO17" s="292">
        <f t="shared" si="84"/>
        <v>0</v>
      </c>
      <c r="BP17" s="292"/>
      <c r="BQ17" s="292">
        <f t="shared" si="15"/>
        <v>5</v>
      </c>
      <c r="BR17" s="292">
        <f t="shared" si="16"/>
        <v>0</v>
      </c>
      <c r="BS17" s="292">
        <f t="shared" si="17"/>
        <v>12</v>
      </c>
      <c r="BT17" s="292">
        <f t="shared" si="18"/>
        <v>0</v>
      </c>
      <c r="BU17" s="292">
        <f t="shared" si="19"/>
        <v>1</v>
      </c>
      <c r="BV17" s="292">
        <f t="shared" si="20"/>
        <v>31</v>
      </c>
      <c r="BW17" s="292">
        <f t="shared" si="21"/>
        <v>0</v>
      </c>
      <c r="BX17" s="292">
        <f t="shared" si="22"/>
        <v>12</v>
      </c>
      <c r="BY17" s="292">
        <f t="shared" si="23"/>
        <v>1</v>
      </c>
      <c r="BZ17" s="292">
        <f t="shared" si="24"/>
        <v>7</v>
      </c>
      <c r="CA17" s="292">
        <f t="shared" si="25"/>
        <v>12</v>
      </c>
      <c r="CB17" s="292">
        <f t="shared" si="26"/>
        <v>4</v>
      </c>
      <c r="CC17" s="292">
        <f t="shared" si="27"/>
        <v>2</v>
      </c>
      <c r="CD17" s="292">
        <f t="shared" si="28"/>
        <v>3</v>
      </c>
      <c r="CE17" s="292">
        <f t="shared" si="29"/>
        <v>3</v>
      </c>
      <c r="CF17" s="292">
        <f t="shared" si="30"/>
        <v>2</v>
      </c>
      <c r="CG17" s="292">
        <f t="shared" si="31"/>
        <v>10</v>
      </c>
      <c r="CH17" s="292">
        <f t="shared" si="32"/>
        <v>9</v>
      </c>
      <c r="CI17" s="292">
        <f t="shared" si="33"/>
        <v>7</v>
      </c>
      <c r="CJ17" s="292">
        <f t="shared" si="34"/>
        <v>3</v>
      </c>
      <c r="CK17" s="292">
        <f t="shared" si="35"/>
        <v>3</v>
      </c>
      <c r="CL17" s="292">
        <f t="shared" si="36"/>
        <v>8</v>
      </c>
      <c r="CM17" s="292">
        <f t="shared" si="37"/>
        <v>3</v>
      </c>
      <c r="CN17" s="292">
        <f t="shared" si="38"/>
        <v>9</v>
      </c>
      <c r="CO17" s="292">
        <f t="shared" si="39"/>
        <v>3</v>
      </c>
      <c r="CP17" s="292">
        <f t="shared" si="40"/>
        <v>0</v>
      </c>
      <c r="CQ17" s="292">
        <f t="shared" si="41"/>
        <v>1</v>
      </c>
      <c r="CR17" s="292">
        <f t="shared" si="42"/>
        <v>22</v>
      </c>
      <c r="CS17" s="292">
        <f t="shared" si="43"/>
        <v>2</v>
      </c>
      <c r="CT17" s="292">
        <f t="shared" si="44"/>
        <v>5</v>
      </c>
      <c r="CU17" s="292">
        <f t="shared" si="45"/>
        <v>1</v>
      </c>
      <c r="CV17" s="292">
        <f t="shared" si="46"/>
        <v>12</v>
      </c>
      <c r="CW17" s="292">
        <f t="shared" si="47"/>
        <v>33</v>
      </c>
      <c r="CX17" s="292">
        <f t="shared" si="48"/>
        <v>1</v>
      </c>
      <c r="CY17" s="292">
        <f t="shared" si="49"/>
        <v>0</v>
      </c>
      <c r="CZ17" s="292">
        <f t="shared" si="50"/>
        <v>11</v>
      </c>
      <c r="DA17" s="292">
        <f t="shared" si="51"/>
        <v>3</v>
      </c>
      <c r="DB17" s="292">
        <f t="shared" si="52"/>
        <v>17</v>
      </c>
      <c r="DC17" s="292">
        <f t="shared" si="53"/>
        <v>6</v>
      </c>
      <c r="DD17" s="292">
        <f t="shared" si="54"/>
        <v>0</v>
      </c>
      <c r="DE17" s="292">
        <f t="shared" si="55"/>
        <v>18</v>
      </c>
      <c r="DF17" s="292">
        <f t="shared" si="56"/>
        <v>5</v>
      </c>
      <c r="DG17" s="292">
        <f t="shared" si="57"/>
        <v>7</v>
      </c>
      <c r="DH17" s="292">
        <f t="shared" si="58"/>
        <v>10</v>
      </c>
      <c r="DI17" s="292">
        <f t="shared" si="59"/>
        <v>13</v>
      </c>
      <c r="DJ17" s="292">
        <f t="shared" si="60"/>
        <v>2</v>
      </c>
      <c r="DK17" s="292">
        <f t="shared" si="61"/>
        <v>0</v>
      </c>
      <c r="DL17" s="292">
        <f t="shared" si="62"/>
        <v>14</v>
      </c>
      <c r="DM17" s="292">
        <f t="shared" si="63"/>
        <v>4</v>
      </c>
      <c r="DN17" s="292"/>
      <c r="DO17" s="292">
        <f t="shared" si="64"/>
        <v>161</v>
      </c>
      <c r="DP17" s="292">
        <f t="shared" si="65"/>
        <v>8</v>
      </c>
      <c r="DQ17" s="292">
        <f t="shared" si="66"/>
        <v>8</v>
      </c>
      <c r="DR17" s="292">
        <f t="shared" si="67"/>
        <v>0</v>
      </c>
      <c r="DS17" s="292">
        <f t="shared" si="68"/>
        <v>4</v>
      </c>
      <c r="DT17" s="292">
        <f t="shared" si="69"/>
        <v>3</v>
      </c>
      <c r="DU17" s="292"/>
      <c r="DV17" s="292">
        <f t="shared" si="70"/>
        <v>3</v>
      </c>
      <c r="DW17" s="292">
        <f t="shared" si="71"/>
        <v>4</v>
      </c>
      <c r="DX17" s="292"/>
      <c r="DY17" s="292">
        <f t="shared" si="72"/>
        <v>3</v>
      </c>
      <c r="DZ17" s="292">
        <f t="shared" si="73"/>
        <v>0</v>
      </c>
      <c r="EA17" s="292">
        <f t="shared" si="74"/>
        <v>1</v>
      </c>
      <c r="EB17" s="292">
        <f t="shared" si="75"/>
        <v>1</v>
      </c>
      <c r="EC17" s="292">
        <f t="shared" si="76"/>
        <v>2</v>
      </c>
      <c r="EE17" s="292">
        <f t="shared" si="77"/>
        <v>2</v>
      </c>
      <c r="EF17" s="292">
        <f t="shared" si="78"/>
        <v>0</v>
      </c>
    </row>
    <row r="18" spans="1:136" x14ac:dyDescent="0.2">
      <c r="A18" s="55">
        <v>42919</v>
      </c>
      <c r="B18" s="13" t="str">
        <f t="shared" si="0"/>
        <v>3-0-1-2-1</v>
      </c>
      <c r="C18" s="14" t="s">
        <v>726</v>
      </c>
      <c r="D18" s="11">
        <f t="shared" si="1"/>
        <v>2</v>
      </c>
      <c r="E18" s="11">
        <f t="shared" si="79"/>
        <v>4</v>
      </c>
      <c r="F18" s="11">
        <f t="shared" si="79"/>
        <v>6</v>
      </c>
      <c r="G18" s="11">
        <f t="shared" si="79"/>
        <v>9</v>
      </c>
      <c r="H18" s="11">
        <f t="shared" si="79"/>
        <v>12</v>
      </c>
      <c r="I18" s="11">
        <f t="shared" si="79"/>
        <v>15</v>
      </c>
      <c r="J18" s="11"/>
      <c r="K18" s="292">
        <f t="shared" si="3"/>
        <v>5</v>
      </c>
      <c r="L18" s="292">
        <f t="shared" si="4"/>
        <v>7</v>
      </c>
      <c r="M18" s="292">
        <f t="shared" si="5"/>
        <v>9</v>
      </c>
      <c r="N18" s="292">
        <f t="shared" si="6"/>
        <v>27</v>
      </c>
      <c r="O18" s="292">
        <f t="shared" si="7"/>
        <v>31</v>
      </c>
      <c r="P18" s="292">
        <f t="shared" si="8"/>
        <v>34</v>
      </c>
      <c r="Q18" s="292">
        <f t="shared" si="9"/>
        <v>40</v>
      </c>
      <c r="R18" s="292"/>
      <c r="S18" s="292">
        <f t="shared" si="80"/>
        <v>0</v>
      </c>
      <c r="T18" s="292">
        <f t="shared" si="80"/>
        <v>0</v>
      </c>
      <c r="U18" s="292">
        <f t="shared" si="80"/>
        <v>0</v>
      </c>
      <c r="V18" s="292">
        <f t="shared" si="80"/>
        <v>0</v>
      </c>
      <c r="W18" s="292">
        <f t="shared" si="80"/>
        <v>1</v>
      </c>
      <c r="X18" s="292">
        <f t="shared" si="80"/>
        <v>0</v>
      </c>
      <c r="Y18" s="292">
        <f t="shared" si="80"/>
        <v>1</v>
      </c>
      <c r="Z18" s="292">
        <f t="shared" si="80"/>
        <v>0</v>
      </c>
      <c r="AA18" s="292">
        <f t="shared" si="80"/>
        <v>1</v>
      </c>
      <c r="AB18" s="292">
        <f t="shared" si="80"/>
        <v>0</v>
      </c>
      <c r="AC18" s="292">
        <f t="shared" si="81"/>
        <v>0</v>
      </c>
      <c r="AD18" s="292">
        <f t="shared" si="81"/>
        <v>0</v>
      </c>
      <c r="AE18" s="292">
        <f t="shared" si="81"/>
        <v>0</v>
      </c>
      <c r="AF18" s="292">
        <f t="shared" si="81"/>
        <v>0</v>
      </c>
      <c r="AG18" s="292">
        <f t="shared" si="81"/>
        <v>0</v>
      </c>
      <c r="AH18" s="292">
        <f t="shared" si="81"/>
        <v>0</v>
      </c>
      <c r="AI18" s="292">
        <f t="shared" si="81"/>
        <v>0</v>
      </c>
      <c r="AJ18" s="292">
        <f t="shared" si="81"/>
        <v>0</v>
      </c>
      <c r="AK18" s="292">
        <f t="shared" si="81"/>
        <v>0</v>
      </c>
      <c r="AL18" s="292">
        <f t="shared" si="81"/>
        <v>0</v>
      </c>
      <c r="AM18" s="292">
        <f t="shared" si="82"/>
        <v>0</v>
      </c>
      <c r="AN18" s="292">
        <f t="shared" si="82"/>
        <v>0</v>
      </c>
      <c r="AO18" s="292">
        <f t="shared" si="82"/>
        <v>0</v>
      </c>
      <c r="AP18" s="292">
        <f t="shared" si="82"/>
        <v>0</v>
      </c>
      <c r="AQ18" s="292">
        <f t="shared" si="82"/>
        <v>0</v>
      </c>
      <c r="AR18" s="292">
        <f t="shared" si="82"/>
        <v>0</v>
      </c>
      <c r="AS18" s="292">
        <f t="shared" si="82"/>
        <v>1</v>
      </c>
      <c r="AT18" s="292">
        <f t="shared" si="82"/>
        <v>0</v>
      </c>
      <c r="AU18" s="292">
        <f t="shared" si="82"/>
        <v>0</v>
      </c>
      <c r="AV18" s="292">
        <f t="shared" si="82"/>
        <v>0</v>
      </c>
      <c r="AW18" s="292">
        <f t="shared" si="83"/>
        <v>1</v>
      </c>
      <c r="AX18" s="292">
        <f t="shared" si="83"/>
        <v>0</v>
      </c>
      <c r="AY18" s="292">
        <f t="shared" si="83"/>
        <v>0</v>
      </c>
      <c r="AZ18" s="292">
        <f t="shared" si="83"/>
        <v>1</v>
      </c>
      <c r="BA18" s="292">
        <f t="shared" si="83"/>
        <v>0</v>
      </c>
      <c r="BB18" s="292">
        <f t="shared" si="83"/>
        <v>0</v>
      </c>
      <c r="BC18" s="292">
        <f t="shared" si="83"/>
        <v>0</v>
      </c>
      <c r="BD18" s="292">
        <f t="shared" si="83"/>
        <v>0</v>
      </c>
      <c r="BE18" s="292">
        <f t="shared" si="83"/>
        <v>0</v>
      </c>
      <c r="BF18" s="292">
        <f t="shared" si="83"/>
        <v>1</v>
      </c>
      <c r="BG18" s="292">
        <f t="shared" si="84"/>
        <v>0</v>
      </c>
      <c r="BH18" s="292">
        <f t="shared" si="84"/>
        <v>0</v>
      </c>
      <c r="BI18" s="292">
        <f t="shared" si="84"/>
        <v>0</v>
      </c>
      <c r="BJ18" s="292">
        <f t="shared" si="84"/>
        <v>0</v>
      </c>
      <c r="BK18" s="292">
        <f t="shared" si="84"/>
        <v>0</v>
      </c>
      <c r="BL18" s="292">
        <f t="shared" si="84"/>
        <v>0</v>
      </c>
      <c r="BM18" s="292">
        <f t="shared" si="84"/>
        <v>0</v>
      </c>
      <c r="BN18" s="292">
        <f t="shared" si="84"/>
        <v>0</v>
      </c>
      <c r="BO18" s="292">
        <f t="shared" si="84"/>
        <v>0</v>
      </c>
      <c r="BP18" s="292"/>
      <c r="BQ18" s="292">
        <f t="shared" si="15"/>
        <v>4</v>
      </c>
      <c r="BR18" s="292">
        <f t="shared" si="16"/>
        <v>1</v>
      </c>
      <c r="BS18" s="292">
        <f t="shared" si="17"/>
        <v>11</v>
      </c>
      <c r="BT18" s="292">
        <f t="shared" si="18"/>
        <v>3</v>
      </c>
      <c r="BU18" s="292">
        <f t="shared" si="19"/>
        <v>0</v>
      </c>
      <c r="BV18" s="292">
        <f t="shared" si="20"/>
        <v>30</v>
      </c>
      <c r="BW18" s="292">
        <f t="shared" si="21"/>
        <v>0</v>
      </c>
      <c r="BX18" s="292">
        <f t="shared" si="22"/>
        <v>11</v>
      </c>
      <c r="BY18" s="292">
        <f t="shared" si="23"/>
        <v>0</v>
      </c>
      <c r="BZ18" s="292">
        <f t="shared" si="24"/>
        <v>6</v>
      </c>
      <c r="CA18" s="292">
        <f t="shared" si="25"/>
        <v>11</v>
      </c>
      <c r="CB18" s="292">
        <f t="shared" si="26"/>
        <v>3</v>
      </c>
      <c r="CC18" s="292">
        <f t="shared" si="27"/>
        <v>1</v>
      </c>
      <c r="CD18" s="292">
        <f t="shared" si="28"/>
        <v>2</v>
      </c>
      <c r="CE18" s="292">
        <f t="shared" si="29"/>
        <v>2</v>
      </c>
      <c r="CF18" s="292">
        <f t="shared" si="30"/>
        <v>1</v>
      </c>
      <c r="CG18" s="292">
        <f t="shared" si="31"/>
        <v>9</v>
      </c>
      <c r="CH18" s="292">
        <f t="shared" si="32"/>
        <v>8</v>
      </c>
      <c r="CI18" s="292">
        <f t="shared" si="33"/>
        <v>6</v>
      </c>
      <c r="CJ18" s="292">
        <f t="shared" si="34"/>
        <v>2</v>
      </c>
      <c r="CK18" s="292">
        <f t="shared" si="35"/>
        <v>2</v>
      </c>
      <c r="CL18" s="292">
        <f t="shared" si="36"/>
        <v>7</v>
      </c>
      <c r="CM18" s="292">
        <f t="shared" si="37"/>
        <v>2</v>
      </c>
      <c r="CN18" s="292">
        <f t="shared" si="38"/>
        <v>8</v>
      </c>
      <c r="CO18" s="292">
        <f t="shared" si="39"/>
        <v>2</v>
      </c>
      <c r="CP18" s="292">
        <f t="shared" si="40"/>
        <v>25</v>
      </c>
      <c r="CQ18" s="292">
        <f t="shared" si="41"/>
        <v>0</v>
      </c>
      <c r="CR18" s="292">
        <f t="shared" si="42"/>
        <v>21</v>
      </c>
      <c r="CS18" s="292">
        <f t="shared" si="43"/>
        <v>1</v>
      </c>
      <c r="CT18" s="292">
        <f t="shared" si="44"/>
        <v>4</v>
      </c>
      <c r="CU18" s="292">
        <f t="shared" si="45"/>
        <v>0</v>
      </c>
      <c r="CV18" s="292">
        <f t="shared" si="46"/>
        <v>11</v>
      </c>
      <c r="CW18" s="292">
        <f t="shared" si="47"/>
        <v>32</v>
      </c>
      <c r="CX18" s="292">
        <f t="shared" si="48"/>
        <v>0</v>
      </c>
      <c r="CY18" s="292">
        <f t="shared" si="49"/>
        <v>20</v>
      </c>
      <c r="CZ18" s="292">
        <f t="shared" si="50"/>
        <v>10</v>
      </c>
      <c r="DA18" s="292">
        <f t="shared" si="51"/>
        <v>2</v>
      </c>
      <c r="DB18" s="292">
        <f t="shared" si="52"/>
        <v>16</v>
      </c>
      <c r="DC18" s="292">
        <f t="shared" si="53"/>
        <v>5</v>
      </c>
      <c r="DD18" s="292">
        <f t="shared" si="54"/>
        <v>0</v>
      </c>
      <c r="DE18" s="292">
        <f t="shared" si="55"/>
        <v>17</v>
      </c>
      <c r="DF18" s="292">
        <f t="shared" si="56"/>
        <v>4</v>
      </c>
      <c r="DG18" s="292">
        <f t="shared" si="57"/>
        <v>6</v>
      </c>
      <c r="DH18" s="292">
        <f t="shared" si="58"/>
        <v>9</v>
      </c>
      <c r="DI18" s="292">
        <f t="shared" si="59"/>
        <v>12</v>
      </c>
      <c r="DJ18" s="292">
        <f t="shared" si="60"/>
        <v>1</v>
      </c>
      <c r="DK18" s="292">
        <f t="shared" si="61"/>
        <v>3</v>
      </c>
      <c r="DL18" s="292">
        <f t="shared" si="62"/>
        <v>13</v>
      </c>
      <c r="DM18" s="292">
        <f t="shared" si="63"/>
        <v>3</v>
      </c>
      <c r="DN18" s="292"/>
      <c r="DO18" s="292">
        <f t="shared" si="64"/>
        <v>153</v>
      </c>
      <c r="DP18" s="292">
        <f t="shared" si="65"/>
        <v>-2</v>
      </c>
      <c r="DQ18" s="292">
        <f t="shared" si="66"/>
        <v>2</v>
      </c>
      <c r="DR18" s="292">
        <f t="shared" si="67"/>
        <v>0</v>
      </c>
      <c r="DS18" s="292">
        <f t="shared" si="68"/>
        <v>4</v>
      </c>
      <c r="DT18" s="292">
        <f t="shared" si="69"/>
        <v>3</v>
      </c>
      <c r="DU18" s="292"/>
      <c r="DV18" s="292">
        <f t="shared" si="70"/>
        <v>5</v>
      </c>
      <c r="DW18" s="292">
        <f t="shared" si="71"/>
        <v>2</v>
      </c>
      <c r="DX18" s="292"/>
      <c r="DY18" s="292">
        <f t="shared" si="72"/>
        <v>3</v>
      </c>
      <c r="DZ18" s="292">
        <f t="shared" si="73"/>
        <v>0</v>
      </c>
      <c r="EA18" s="292">
        <f t="shared" si="74"/>
        <v>1</v>
      </c>
      <c r="EB18" s="292">
        <f t="shared" si="75"/>
        <v>2</v>
      </c>
      <c r="EC18" s="292">
        <f t="shared" si="76"/>
        <v>1</v>
      </c>
      <c r="EE18" s="292">
        <f t="shared" si="77"/>
        <v>2</v>
      </c>
      <c r="EF18" s="292">
        <f t="shared" si="78"/>
        <v>0</v>
      </c>
    </row>
    <row r="19" spans="1:136" x14ac:dyDescent="0.2">
      <c r="A19" s="55">
        <v>42915</v>
      </c>
      <c r="B19" s="13" t="str">
        <f t="shared" si="0"/>
        <v>2-2-1-0-2</v>
      </c>
      <c r="C19" s="14" t="s">
        <v>725</v>
      </c>
      <c r="D19" s="11">
        <f t="shared" si="1"/>
        <v>2</v>
      </c>
      <c r="E19" s="11">
        <f t="shared" si="79"/>
        <v>4</v>
      </c>
      <c r="F19" s="11">
        <f t="shared" si="79"/>
        <v>7</v>
      </c>
      <c r="G19" s="11">
        <f t="shared" si="79"/>
        <v>10</v>
      </c>
      <c r="H19" s="11">
        <f t="shared" si="79"/>
        <v>13</v>
      </c>
      <c r="I19" s="11">
        <f t="shared" si="79"/>
        <v>16</v>
      </c>
      <c r="J19" s="11"/>
      <c r="K19" s="292">
        <f t="shared" si="3"/>
        <v>2</v>
      </c>
      <c r="L19" s="292">
        <f t="shared" si="4"/>
        <v>9</v>
      </c>
      <c r="M19" s="292">
        <f t="shared" si="5"/>
        <v>13</v>
      </c>
      <c r="N19" s="292">
        <f t="shared" si="6"/>
        <v>16</v>
      </c>
      <c r="O19" s="292">
        <f t="shared" si="7"/>
        <v>29</v>
      </c>
      <c r="P19" s="292">
        <f t="shared" si="8"/>
        <v>40</v>
      </c>
      <c r="Q19" s="292">
        <f t="shared" si="9"/>
        <v>46</v>
      </c>
      <c r="R19" s="292"/>
      <c r="S19" s="292">
        <f t="shared" si="80"/>
        <v>0</v>
      </c>
      <c r="T19" s="292">
        <f t="shared" si="80"/>
        <v>1</v>
      </c>
      <c r="U19" s="292">
        <f t="shared" si="80"/>
        <v>0</v>
      </c>
      <c r="V19" s="292">
        <f t="shared" si="80"/>
        <v>0</v>
      </c>
      <c r="W19" s="292">
        <f t="shared" si="80"/>
        <v>0</v>
      </c>
      <c r="X19" s="292">
        <f t="shared" si="80"/>
        <v>0</v>
      </c>
      <c r="Y19" s="292">
        <f t="shared" si="80"/>
        <v>0</v>
      </c>
      <c r="Z19" s="292">
        <f t="shared" si="80"/>
        <v>0</v>
      </c>
      <c r="AA19" s="292">
        <f t="shared" si="80"/>
        <v>1</v>
      </c>
      <c r="AB19" s="292">
        <f t="shared" si="80"/>
        <v>0</v>
      </c>
      <c r="AC19" s="292">
        <f t="shared" si="81"/>
        <v>0</v>
      </c>
      <c r="AD19" s="292">
        <f t="shared" si="81"/>
        <v>0</v>
      </c>
      <c r="AE19" s="292">
        <f t="shared" si="81"/>
        <v>1</v>
      </c>
      <c r="AF19" s="292">
        <f t="shared" si="81"/>
        <v>0</v>
      </c>
      <c r="AG19" s="292">
        <f t="shared" si="81"/>
        <v>0</v>
      </c>
      <c r="AH19" s="292">
        <f t="shared" si="81"/>
        <v>1</v>
      </c>
      <c r="AI19" s="292">
        <f t="shared" si="81"/>
        <v>0</v>
      </c>
      <c r="AJ19" s="292">
        <f t="shared" si="81"/>
        <v>0</v>
      </c>
      <c r="AK19" s="292">
        <f t="shared" si="81"/>
        <v>0</v>
      </c>
      <c r="AL19" s="292">
        <f t="shared" si="81"/>
        <v>0</v>
      </c>
      <c r="AM19" s="292">
        <f t="shared" si="82"/>
        <v>0</v>
      </c>
      <c r="AN19" s="292">
        <f t="shared" si="82"/>
        <v>0</v>
      </c>
      <c r="AO19" s="292">
        <f t="shared" si="82"/>
        <v>0</v>
      </c>
      <c r="AP19" s="292">
        <f t="shared" si="82"/>
        <v>0</v>
      </c>
      <c r="AQ19" s="292">
        <f t="shared" si="82"/>
        <v>0</v>
      </c>
      <c r="AR19" s="292">
        <f t="shared" si="82"/>
        <v>0</v>
      </c>
      <c r="AS19" s="292">
        <f t="shared" si="82"/>
        <v>0</v>
      </c>
      <c r="AT19" s="292">
        <f t="shared" si="82"/>
        <v>0</v>
      </c>
      <c r="AU19" s="292">
        <f t="shared" si="82"/>
        <v>1</v>
      </c>
      <c r="AV19" s="292">
        <f t="shared" si="82"/>
        <v>0</v>
      </c>
      <c r="AW19" s="292">
        <f t="shared" si="83"/>
        <v>0</v>
      </c>
      <c r="AX19" s="292">
        <f t="shared" si="83"/>
        <v>0</v>
      </c>
      <c r="AY19" s="292">
        <f t="shared" si="83"/>
        <v>0</v>
      </c>
      <c r="AZ19" s="292">
        <f t="shared" si="83"/>
        <v>0</v>
      </c>
      <c r="BA19" s="292">
        <f t="shared" si="83"/>
        <v>0</v>
      </c>
      <c r="BB19" s="292">
        <f t="shared" si="83"/>
        <v>0</v>
      </c>
      <c r="BC19" s="292">
        <f t="shared" si="83"/>
        <v>0</v>
      </c>
      <c r="BD19" s="292">
        <f t="shared" si="83"/>
        <v>0</v>
      </c>
      <c r="BE19" s="292">
        <f t="shared" si="83"/>
        <v>0</v>
      </c>
      <c r="BF19" s="292">
        <f t="shared" si="83"/>
        <v>1</v>
      </c>
      <c r="BG19" s="292">
        <f t="shared" si="84"/>
        <v>0</v>
      </c>
      <c r="BH19" s="292">
        <f t="shared" si="84"/>
        <v>0</v>
      </c>
      <c r="BI19" s="292">
        <f t="shared" si="84"/>
        <v>0</v>
      </c>
      <c r="BJ19" s="292">
        <f t="shared" si="84"/>
        <v>0</v>
      </c>
      <c r="BK19" s="292">
        <f t="shared" si="84"/>
        <v>0</v>
      </c>
      <c r="BL19" s="292">
        <f t="shared" si="84"/>
        <v>1</v>
      </c>
      <c r="BM19" s="292">
        <f t="shared" si="84"/>
        <v>0</v>
      </c>
      <c r="BN19" s="292">
        <f t="shared" si="84"/>
        <v>0</v>
      </c>
      <c r="BO19" s="292">
        <f t="shared" si="84"/>
        <v>0</v>
      </c>
      <c r="BP19" s="292"/>
      <c r="BQ19" s="292">
        <f t="shared" si="15"/>
        <v>3</v>
      </c>
      <c r="BR19" s="292">
        <f t="shared" si="16"/>
        <v>0</v>
      </c>
      <c r="BS19" s="292">
        <f t="shared" si="17"/>
        <v>10</v>
      </c>
      <c r="BT19" s="292">
        <f t="shared" si="18"/>
        <v>2</v>
      </c>
      <c r="BU19" s="292">
        <f t="shared" si="19"/>
        <v>2</v>
      </c>
      <c r="BV19" s="292">
        <f t="shared" si="20"/>
        <v>29</v>
      </c>
      <c r="BW19" s="292">
        <f t="shared" si="21"/>
        <v>6</v>
      </c>
      <c r="BX19" s="292">
        <f t="shared" si="22"/>
        <v>10</v>
      </c>
      <c r="BY19" s="292">
        <f t="shared" si="23"/>
        <v>0</v>
      </c>
      <c r="BZ19" s="292">
        <f t="shared" si="24"/>
        <v>5</v>
      </c>
      <c r="CA19" s="292">
        <f t="shared" si="25"/>
        <v>10</v>
      </c>
      <c r="CB19" s="292">
        <f t="shared" si="26"/>
        <v>2</v>
      </c>
      <c r="CC19" s="292">
        <f t="shared" si="27"/>
        <v>0</v>
      </c>
      <c r="CD19" s="292">
        <f t="shared" si="28"/>
        <v>1</v>
      </c>
      <c r="CE19" s="292">
        <f t="shared" si="29"/>
        <v>1</v>
      </c>
      <c r="CF19" s="292">
        <f t="shared" si="30"/>
        <v>0</v>
      </c>
      <c r="CG19" s="292">
        <f t="shared" si="31"/>
        <v>8</v>
      </c>
      <c r="CH19" s="292">
        <f t="shared" si="32"/>
        <v>7</v>
      </c>
      <c r="CI19" s="292">
        <f t="shared" si="33"/>
        <v>5</v>
      </c>
      <c r="CJ19" s="292">
        <f t="shared" si="34"/>
        <v>1</v>
      </c>
      <c r="CK19" s="292">
        <f t="shared" si="35"/>
        <v>1</v>
      </c>
      <c r="CL19" s="292">
        <f t="shared" si="36"/>
        <v>6</v>
      </c>
      <c r="CM19" s="292">
        <f t="shared" si="37"/>
        <v>1</v>
      </c>
      <c r="CN19" s="292">
        <f t="shared" si="38"/>
        <v>7</v>
      </c>
      <c r="CO19" s="292">
        <f t="shared" si="39"/>
        <v>1</v>
      </c>
      <c r="CP19" s="292">
        <f t="shared" si="40"/>
        <v>24</v>
      </c>
      <c r="CQ19" s="292">
        <f t="shared" si="41"/>
        <v>9</v>
      </c>
      <c r="CR19" s="292">
        <f t="shared" si="42"/>
        <v>20</v>
      </c>
      <c r="CS19" s="292">
        <f t="shared" si="43"/>
        <v>0</v>
      </c>
      <c r="CT19" s="292">
        <f t="shared" si="44"/>
        <v>3</v>
      </c>
      <c r="CU19" s="292">
        <f t="shared" si="45"/>
        <v>4</v>
      </c>
      <c r="CV19" s="292">
        <f t="shared" si="46"/>
        <v>10</v>
      </c>
      <c r="CW19" s="292">
        <f t="shared" si="47"/>
        <v>31</v>
      </c>
      <c r="CX19" s="292">
        <f t="shared" si="48"/>
        <v>3</v>
      </c>
      <c r="CY19" s="292">
        <f t="shared" si="49"/>
        <v>19</v>
      </c>
      <c r="CZ19" s="292">
        <f t="shared" si="50"/>
        <v>9</v>
      </c>
      <c r="DA19" s="292">
        <f t="shared" si="51"/>
        <v>1</v>
      </c>
      <c r="DB19" s="292">
        <f t="shared" si="52"/>
        <v>15</v>
      </c>
      <c r="DC19" s="292">
        <f t="shared" si="53"/>
        <v>4</v>
      </c>
      <c r="DD19" s="292">
        <f t="shared" si="54"/>
        <v>0</v>
      </c>
      <c r="DE19" s="292">
        <f t="shared" si="55"/>
        <v>16</v>
      </c>
      <c r="DF19" s="292">
        <f t="shared" si="56"/>
        <v>3</v>
      </c>
      <c r="DG19" s="292">
        <f t="shared" si="57"/>
        <v>5</v>
      </c>
      <c r="DH19" s="292">
        <f t="shared" si="58"/>
        <v>8</v>
      </c>
      <c r="DI19" s="292">
        <f t="shared" si="59"/>
        <v>11</v>
      </c>
      <c r="DJ19" s="292">
        <f t="shared" si="60"/>
        <v>0</v>
      </c>
      <c r="DK19" s="292">
        <f t="shared" si="61"/>
        <v>2</v>
      </c>
      <c r="DL19" s="292">
        <f t="shared" si="62"/>
        <v>12</v>
      </c>
      <c r="DM19" s="292">
        <f t="shared" si="63"/>
        <v>2</v>
      </c>
      <c r="DN19" s="292"/>
      <c r="DO19" s="292">
        <f t="shared" si="64"/>
        <v>155</v>
      </c>
      <c r="DP19" s="292">
        <f t="shared" si="65"/>
        <v>0</v>
      </c>
      <c r="DQ19" s="292">
        <f t="shared" si="66"/>
        <v>0</v>
      </c>
      <c r="DR19" s="292">
        <f t="shared" si="67"/>
        <v>0</v>
      </c>
      <c r="DS19" s="292">
        <f t="shared" si="68"/>
        <v>3</v>
      </c>
      <c r="DT19" s="292">
        <f t="shared" si="69"/>
        <v>4</v>
      </c>
      <c r="DU19" s="292"/>
      <c r="DV19" s="292">
        <f t="shared" si="70"/>
        <v>3</v>
      </c>
      <c r="DW19" s="292">
        <f t="shared" si="71"/>
        <v>4</v>
      </c>
      <c r="DX19" s="292"/>
      <c r="DY19" s="292">
        <f t="shared" si="72"/>
        <v>2</v>
      </c>
      <c r="DZ19" s="292">
        <f t="shared" si="73"/>
        <v>2</v>
      </c>
      <c r="EA19" s="292">
        <f t="shared" si="74"/>
        <v>1</v>
      </c>
      <c r="EB19" s="292">
        <f t="shared" si="75"/>
        <v>0</v>
      </c>
      <c r="EC19" s="292">
        <f t="shared" si="76"/>
        <v>2</v>
      </c>
      <c r="EE19" s="292">
        <f t="shared" si="77"/>
        <v>0</v>
      </c>
      <c r="EF19" s="292">
        <f t="shared" si="78"/>
        <v>0</v>
      </c>
    </row>
    <row r="20" spans="1:136" x14ac:dyDescent="0.2">
      <c r="A20" s="55">
        <v>42912</v>
      </c>
      <c r="B20" s="13" t="str">
        <f t="shared" si="0"/>
        <v>0-2-4-1-0</v>
      </c>
      <c r="C20" s="14" t="s">
        <v>724</v>
      </c>
      <c r="D20" s="11">
        <f t="shared" si="1"/>
        <v>3</v>
      </c>
      <c r="E20" s="11">
        <f t="shared" si="79"/>
        <v>6</v>
      </c>
      <c r="F20" s="11">
        <f t="shared" si="79"/>
        <v>9</v>
      </c>
      <c r="G20" s="11">
        <f t="shared" si="79"/>
        <v>12</v>
      </c>
      <c r="H20" s="11">
        <f t="shared" si="79"/>
        <v>15</v>
      </c>
      <c r="I20" s="11">
        <f t="shared" si="79"/>
        <v>18</v>
      </c>
      <c r="J20" s="11"/>
      <c r="K20" s="292">
        <f t="shared" si="3"/>
        <v>14</v>
      </c>
      <c r="L20" s="292">
        <f t="shared" si="4"/>
        <v>20</v>
      </c>
      <c r="M20" s="292">
        <f t="shared" si="5"/>
        <v>21</v>
      </c>
      <c r="N20" s="292">
        <f t="shared" si="6"/>
        <v>23</v>
      </c>
      <c r="O20" s="292">
        <f t="shared" si="7"/>
        <v>25</v>
      </c>
      <c r="P20" s="292">
        <f t="shared" si="8"/>
        <v>37</v>
      </c>
      <c r="Q20" s="292">
        <f t="shared" si="9"/>
        <v>15</v>
      </c>
      <c r="R20" s="292"/>
      <c r="S20" s="292">
        <f t="shared" si="80"/>
        <v>0</v>
      </c>
      <c r="T20" s="292">
        <f t="shared" si="80"/>
        <v>0</v>
      </c>
      <c r="U20" s="292">
        <f t="shared" si="80"/>
        <v>0</v>
      </c>
      <c r="V20" s="292">
        <f t="shared" si="80"/>
        <v>0</v>
      </c>
      <c r="W20" s="292">
        <f t="shared" si="80"/>
        <v>0</v>
      </c>
      <c r="X20" s="292">
        <f t="shared" si="80"/>
        <v>0</v>
      </c>
      <c r="Y20" s="292">
        <f t="shared" si="80"/>
        <v>0</v>
      </c>
      <c r="Z20" s="292">
        <f t="shared" si="80"/>
        <v>0</v>
      </c>
      <c r="AA20" s="292">
        <f t="shared" si="80"/>
        <v>0</v>
      </c>
      <c r="AB20" s="292">
        <f t="shared" si="80"/>
        <v>0</v>
      </c>
      <c r="AC20" s="292">
        <f t="shared" si="81"/>
        <v>0</v>
      </c>
      <c r="AD20" s="292">
        <f t="shared" si="81"/>
        <v>0</v>
      </c>
      <c r="AE20" s="292">
        <f t="shared" si="81"/>
        <v>0</v>
      </c>
      <c r="AF20" s="292">
        <f t="shared" si="81"/>
        <v>1</v>
      </c>
      <c r="AG20" s="292">
        <f t="shared" si="81"/>
        <v>1</v>
      </c>
      <c r="AH20" s="292">
        <f t="shared" si="81"/>
        <v>0</v>
      </c>
      <c r="AI20" s="292">
        <f t="shared" si="81"/>
        <v>0</v>
      </c>
      <c r="AJ20" s="292">
        <f t="shared" si="81"/>
        <v>0</v>
      </c>
      <c r="AK20" s="292">
        <f t="shared" si="81"/>
        <v>0</v>
      </c>
      <c r="AL20" s="292">
        <f t="shared" si="81"/>
        <v>1</v>
      </c>
      <c r="AM20" s="292">
        <f t="shared" si="82"/>
        <v>1</v>
      </c>
      <c r="AN20" s="292">
        <f t="shared" si="82"/>
        <v>0</v>
      </c>
      <c r="AO20" s="292">
        <f t="shared" si="82"/>
        <v>1</v>
      </c>
      <c r="AP20" s="292">
        <f t="shared" si="82"/>
        <v>0</v>
      </c>
      <c r="AQ20" s="292">
        <f t="shared" si="82"/>
        <v>1</v>
      </c>
      <c r="AR20" s="292">
        <f t="shared" si="82"/>
        <v>0</v>
      </c>
      <c r="AS20" s="292">
        <f t="shared" si="82"/>
        <v>0</v>
      </c>
      <c r="AT20" s="292">
        <f t="shared" si="82"/>
        <v>0</v>
      </c>
      <c r="AU20" s="292">
        <f t="shared" si="82"/>
        <v>0</v>
      </c>
      <c r="AV20" s="292">
        <f t="shared" si="82"/>
        <v>0</v>
      </c>
      <c r="AW20" s="292">
        <f t="shared" si="83"/>
        <v>0</v>
      </c>
      <c r="AX20" s="292">
        <f t="shared" si="83"/>
        <v>0</v>
      </c>
      <c r="AY20" s="292">
        <f t="shared" si="83"/>
        <v>0</v>
      </c>
      <c r="AZ20" s="292">
        <f t="shared" si="83"/>
        <v>0</v>
      </c>
      <c r="BA20" s="292">
        <f t="shared" si="83"/>
        <v>0</v>
      </c>
      <c r="BB20" s="292">
        <f t="shared" si="83"/>
        <v>0</v>
      </c>
      <c r="BC20" s="292">
        <f t="shared" si="83"/>
        <v>1</v>
      </c>
      <c r="BD20" s="292">
        <f t="shared" si="83"/>
        <v>0</v>
      </c>
      <c r="BE20" s="292">
        <f t="shared" si="83"/>
        <v>0</v>
      </c>
      <c r="BF20" s="292">
        <f t="shared" si="83"/>
        <v>0</v>
      </c>
      <c r="BG20" s="292">
        <f t="shared" si="84"/>
        <v>0</v>
      </c>
      <c r="BH20" s="292">
        <f t="shared" si="84"/>
        <v>0</v>
      </c>
      <c r="BI20" s="292">
        <f t="shared" si="84"/>
        <v>0</v>
      </c>
      <c r="BJ20" s="292">
        <f t="shared" si="84"/>
        <v>0</v>
      </c>
      <c r="BK20" s="292">
        <f t="shared" si="84"/>
        <v>0</v>
      </c>
      <c r="BL20" s="292">
        <f t="shared" si="84"/>
        <v>0</v>
      </c>
      <c r="BM20" s="292">
        <f t="shared" si="84"/>
        <v>0</v>
      </c>
      <c r="BN20" s="292">
        <f t="shared" si="84"/>
        <v>0</v>
      </c>
      <c r="BO20" s="292">
        <f t="shared" si="84"/>
        <v>0</v>
      </c>
      <c r="BP20" s="292"/>
      <c r="BQ20" s="292">
        <f t="shared" si="15"/>
        <v>2</v>
      </c>
      <c r="BR20" s="292">
        <f t="shared" si="16"/>
        <v>7</v>
      </c>
      <c r="BS20" s="292">
        <f t="shared" si="17"/>
        <v>9</v>
      </c>
      <c r="BT20" s="292">
        <f t="shared" si="18"/>
        <v>1</v>
      </c>
      <c r="BU20" s="292">
        <f t="shared" si="19"/>
        <v>1</v>
      </c>
      <c r="BV20" s="292">
        <f t="shared" si="20"/>
        <v>28</v>
      </c>
      <c r="BW20" s="292">
        <f t="shared" si="21"/>
        <v>5</v>
      </c>
      <c r="BX20" s="292">
        <f t="shared" si="22"/>
        <v>9</v>
      </c>
      <c r="BY20" s="292">
        <f t="shared" si="23"/>
        <v>4</v>
      </c>
      <c r="BZ20" s="292">
        <f t="shared" si="24"/>
        <v>4</v>
      </c>
      <c r="CA20" s="292">
        <f t="shared" si="25"/>
        <v>9</v>
      </c>
      <c r="CB20" s="292">
        <f t="shared" si="26"/>
        <v>1</v>
      </c>
      <c r="CC20" s="292">
        <f t="shared" si="27"/>
        <v>8</v>
      </c>
      <c r="CD20" s="292">
        <f t="shared" si="28"/>
        <v>0</v>
      </c>
      <c r="CE20" s="292">
        <f t="shared" si="29"/>
        <v>0</v>
      </c>
      <c r="CF20" s="292">
        <f t="shared" si="30"/>
        <v>8</v>
      </c>
      <c r="CG20" s="292">
        <f t="shared" si="31"/>
        <v>7</v>
      </c>
      <c r="CH20" s="292">
        <f t="shared" si="32"/>
        <v>6</v>
      </c>
      <c r="CI20" s="292">
        <f t="shared" si="33"/>
        <v>4</v>
      </c>
      <c r="CJ20" s="292">
        <f t="shared" si="34"/>
        <v>0</v>
      </c>
      <c r="CK20" s="292">
        <f t="shared" si="35"/>
        <v>0</v>
      </c>
      <c r="CL20" s="292">
        <f t="shared" si="36"/>
        <v>5</v>
      </c>
      <c r="CM20" s="292">
        <f t="shared" si="37"/>
        <v>0</v>
      </c>
      <c r="CN20" s="292">
        <f t="shared" si="38"/>
        <v>6</v>
      </c>
      <c r="CO20" s="292">
        <f t="shared" si="39"/>
        <v>0</v>
      </c>
      <c r="CP20" s="292">
        <f t="shared" si="40"/>
        <v>23</v>
      </c>
      <c r="CQ20" s="292">
        <f t="shared" si="41"/>
        <v>8</v>
      </c>
      <c r="CR20" s="292">
        <f t="shared" si="42"/>
        <v>19</v>
      </c>
      <c r="CS20" s="292">
        <f t="shared" si="43"/>
        <v>14</v>
      </c>
      <c r="CT20" s="292">
        <f t="shared" si="44"/>
        <v>2</v>
      </c>
      <c r="CU20" s="292">
        <f t="shared" si="45"/>
        <v>3</v>
      </c>
      <c r="CV20" s="292">
        <f t="shared" si="46"/>
        <v>9</v>
      </c>
      <c r="CW20" s="292">
        <f t="shared" si="47"/>
        <v>30</v>
      </c>
      <c r="CX20" s="292">
        <f t="shared" si="48"/>
        <v>2</v>
      </c>
      <c r="CY20" s="292">
        <f t="shared" si="49"/>
        <v>18</v>
      </c>
      <c r="CZ20" s="292">
        <f t="shared" si="50"/>
        <v>8</v>
      </c>
      <c r="DA20" s="292">
        <f t="shared" si="51"/>
        <v>0</v>
      </c>
      <c r="DB20" s="292">
        <f t="shared" si="52"/>
        <v>14</v>
      </c>
      <c r="DC20" s="292">
        <f t="shared" si="53"/>
        <v>3</v>
      </c>
      <c r="DD20" s="292">
        <f t="shared" si="54"/>
        <v>2</v>
      </c>
      <c r="DE20" s="292">
        <f t="shared" si="55"/>
        <v>15</v>
      </c>
      <c r="DF20" s="292">
        <f t="shared" si="56"/>
        <v>2</v>
      </c>
      <c r="DG20" s="292">
        <f t="shared" si="57"/>
        <v>4</v>
      </c>
      <c r="DH20" s="292">
        <f t="shared" si="58"/>
        <v>7</v>
      </c>
      <c r="DI20" s="292">
        <f t="shared" si="59"/>
        <v>10</v>
      </c>
      <c r="DJ20" s="292">
        <f t="shared" si="60"/>
        <v>7</v>
      </c>
      <c r="DK20" s="292">
        <f t="shared" si="61"/>
        <v>1</v>
      </c>
      <c r="DL20" s="292">
        <f t="shared" si="62"/>
        <v>11</v>
      </c>
      <c r="DM20" s="292">
        <f t="shared" si="63"/>
        <v>1</v>
      </c>
      <c r="DN20" s="292"/>
      <c r="DO20" s="292">
        <f t="shared" si="64"/>
        <v>155</v>
      </c>
      <c r="DP20" s="292">
        <f t="shared" si="65"/>
        <v>-7</v>
      </c>
      <c r="DQ20" s="292">
        <f t="shared" si="66"/>
        <v>7</v>
      </c>
      <c r="DR20" s="292">
        <f t="shared" si="67"/>
        <v>1</v>
      </c>
      <c r="DS20" s="292">
        <f t="shared" si="68"/>
        <v>1</v>
      </c>
      <c r="DT20" s="292">
        <f t="shared" si="69"/>
        <v>6</v>
      </c>
      <c r="DU20" s="292"/>
      <c r="DV20" s="292">
        <f t="shared" si="70"/>
        <v>5</v>
      </c>
      <c r="DW20" s="292">
        <f t="shared" si="71"/>
        <v>2</v>
      </c>
      <c r="DX20" s="292"/>
      <c r="DY20" s="292">
        <f t="shared" si="72"/>
        <v>0</v>
      </c>
      <c r="DZ20" s="292">
        <f t="shared" si="73"/>
        <v>2</v>
      </c>
      <c r="EA20" s="292">
        <f t="shared" si="74"/>
        <v>4</v>
      </c>
      <c r="EB20" s="292">
        <f t="shared" si="75"/>
        <v>1</v>
      </c>
      <c r="EC20" s="292">
        <f t="shared" si="76"/>
        <v>0</v>
      </c>
      <c r="EE20" s="292">
        <f t="shared" si="77"/>
        <v>2</v>
      </c>
      <c r="EF20" s="292">
        <f t="shared" si="78"/>
        <v>2</v>
      </c>
    </row>
    <row r="21" spans="1:136" x14ac:dyDescent="0.2">
      <c r="A21" s="55">
        <v>42908</v>
      </c>
      <c r="B21" s="13" t="str">
        <f t="shared" si="0"/>
        <v>2-1-2-0-2</v>
      </c>
      <c r="C21" s="14" t="s">
        <v>723</v>
      </c>
      <c r="D21" s="11">
        <f t="shared" si="1"/>
        <v>2</v>
      </c>
      <c r="E21" s="11">
        <f t="shared" si="79"/>
        <v>4</v>
      </c>
      <c r="F21" s="11">
        <f t="shared" si="79"/>
        <v>7</v>
      </c>
      <c r="G21" s="11">
        <f t="shared" si="79"/>
        <v>10</v>
      </c>
      <c r="H21" s="11">
        <f t="shared" si="79"/>
        <v>13</v>
      </c>
      <c r="I21" s="11">
        <f t="shared" si="79"/>
        <v>16</v>
      </c>
      <c r="J21" s="11"/>
      <c r="K21" s="292">
        <f t="shared" si="3"/>
        <v>4</v>
      </c>
      <c r="L21" s="292">
        <f t="shared" si="4"/>
        <v>5</v>
      </c>
      <c r="M21" s="292">
        <f t="shared" si="5"/>
        <v>12</v>
      </c>
      <c r="N21" s="292">
        <f t="shared" si="6"/>
        <v>20</v>
      </c>
      <c r="O21" s="292">
        <f t="shared" si="7"/>
        <v>47</v>
      </c>
      <c r="P21" s="292">
        <f t="shared" si="8"/>
        <v>49</v>
      </c>
      <c r="Q21" s="292">
        <f t="shared" si="9"/>
        <v>25</v>
      </c>
      <c r="R21" s="292"/>
      <c r="S21" s="292">
        <f t="shared" si="80"/>
        <v>0</v>
      </c>
      <c r="T21" s="292">
        <f t="shared" si="80"/>
        <v>0</v>
      </c>
      <c r="U21" s="292">
        <f t="shared" si="80"/>
        <v>0</v>
      </c>
      <c r="V21" s="292">
        <f t="shared" si="80"/>
        <v>1</v>
      </c>
      <c r="W21" s="292">
        <f t="shared" si="80"/>
        <v>1</v>
      </c>
      <c r="X21" s="292">
        <f t="shared" si="80"/>
        <v>0</v>
      </c>
      <c r="Y21" s="292">
        <f t="shared" si="80"/>
        <v>0</v>
      </c>
      <c r="Z21" s="292">
        <f t="shared" si="80"/>
        <v>0</v>
      </c>
      <c r="AA21" s="292">
        <f t="shared" si="80"/>
        <v>0</v>
      </c>
      <c r="AB21" s="292">
        <f t="shared" si="80"/>
        <v>0</v>
      </c>
      <c r="AC21" s="292">
        <f t="shared" si="81"/>
        <v>0</v>
      </c>
      <c r="AD21" s="292">
        <f t="shared" si="81"/>
        <v>1</v>
      </c>
      <c r="AE21" s="292">
        <f t="shared" si="81"/>
        <v>0</v>
      </c>
      <c r="AF21" s="292">
        <f t="shared" si="81"/>
        <v>0</v>
      </c>
      <c r="AG21" s="292">
        <f t="shared" si="81"/>
        <v>0</v>
      </c>
      <c r="AH21" s="292">
        <f t="shared" si="81"/>
        <v>0</v>
      </c>
      <c r="AI21" s="292">
        <f t="shared" si="81"/>
        <v>0</v>
      </c>
      <c r="AJ21" s="292">
        <f t="shared" si="81"/>
        <v>0</v>
      </c>
      <c r="AK21" s="292">
        <f t="shared" si="81"/>
        <v>0</v>
      </c>
      <c r="AL21" s="292">
        <f t="shared" si="81"/>
        <v>1</v>
      </c>
      <c r="AM21" s="292">
        <f t="shared" si="82"/>
        <v>0</v>
      </c>
      <c r="AN21" s="292">
        <f t="shared" si="82"/>
        <v>0</v>
      </c>
      <c r="AO21" s="292">
        <f t="shared" si="82"/>
        <v>0</v>
      </c>
      <c r="AP21" s="292">
        <f t="shared" si="82"/>
        <v>0</v>
      </c>
      <c r="AQ21" s="292">
        <f t="shared" si="82"/>
        <v>1</v>
      </c>
      <c r="AR21" s="292">
        <f t="shared" si="82"/>
        <v>0</v>
      </c>
      <c r="AS21" s="292">
        <f t="shared" si="82"/>
        <v>0</v>
      </c>
      <c r="AT21" s="292">
        <f t="shared" si="82"/>
        <v>0</v>
      </c>
      <c r="AU21" s="292">
        <f t="shared" si="82"/>
        <v>0</v>
      </c>
      <c r="AV21" s="292">
        <f t="shared" si="82"/>
        <v>0</v>
      </c>
      <c r="AW21" s="292">
        <f t="shared" si="83"/>
        <v>0</v>
      </c>
      <c r="AX21" s="292">
        <f t="shared" si="83"/>
        <v>0</v>
      </c>
      <c r="AY21" s="292">
        <f t="shared" si="83"/>
        <v>0</v>
      </c>
      <c r="AZ21" s="292">
        <f t="shared" si="83"/>
        <v>0</v>
      </c>
      <c r="BA21" s="292">
        <f t="shared" si="83"/>
        <v>0</v>
      </c>
      <c r="BB21" s="292">
        <f t="shared" si="83"/>
        <v>0</v>
      </c>
      <c r="BC21" s="292">
        <f t="shared" si="83"/>
        <v>0</v>
      </c>
      <c r="BD21" s="292">
        <f t="shared" si="83"/>
        <v>0</v>
      </c>
      <c r="BE21" s="292">
        <f t="shared" si="83"/>
        <v>0</v>
      </c>
      <c r="BF21" s="292">
        <f t="shared" si="83"/>
        <v>0</v>
      </c>
      <c r="BG21" s="292">
        <f t="shared" si="84"/>
        <v>0</v>
      </c>
      <c r="BH21" s="292">
        <f t="shared" si="84"/>
        <v>0</v>
      </c>
      <c r="BI21" s="292">
        <f t="shared" si="84"/>
        <v>0</v>
      </c>
      <c r="BJ21" s="292">
        <f t="shared" si="84"/>
        <v>0</v>
      </c>
      <c r="BK21" s="292">
        <f t="shared" si="84"/>
        <v>0</v>
      </c>
      <c r="BL21" s="292">
        <f t="shared" si="84"/>
        <v>0</v>
      </c>
      <c r="BM21" s="292">
        <f t="shared" si="84"/>
        <v>1</v>
      </c>
      <c r="BN21" s="292">
        <f t="shared" si="84"/>
        <v>0</v>
      </c>
      <c r="BO21" s="292">
        <f t="shared" si="84"/>
        <v>1</v>
      </c>
      <c r="BP21" s="292"/>
      <c r="BQ21" s="292">
        <f t="shared" si="15"/>
        <v>1</v>
      </c>
      <c r="BR21" s="292">
        <f t="shared" si="16"/>
        <v>6</v>
      </c>
      <c r="BS21" s="292">
        <f t="shared" si="17"/>
        <v>8</v>
      </c>
      <c r="BT21" s="292">
        <f t="shared" si="18"/>
        <v>0</v>
      </c>
      <c r="BU21" s="292">
        <f t="shared" si="19"/>
        <v>0</v>
      </c>
      <c r="BV21" s="292">
        <f t="shared" si="20"/>
        <v>27</v>
      </c>
      <c r="BW21" s="292">
        <f t="shared" si="21"/>
        <v>4</v>
      </c>
      <c r="BX21" s="292">
        <f t="shared" si="22"/>
        <v>8</v>
      </c>
      <c r="BY21" s="292">
        <f t="shared" si="23"/>
        <v>3</v>
      </c>
      <c r="BZ21" s="292">
        <f t="shared" si="24"/>
        <v>3</v>
      </c>
      <c r="CA21" s="292">
        <f t="shared" si="25"/>
        <v>8</v>
      </c>
      <c r="CB21" s="292">
        <f t="shared" si="26"/>
        <v>0</v>
      </c>
      <c r="CC21" s="292">
        <f t="shared" si="27"/>
        <v>7</v>
      </c>
      <c r="CD21" s="292">
        <f t="shared" si="28"/>
        <v>1</v>
      </c>
      <c r="CE21" s="292">
        <f t="shared" si="29"/>
        <v>3</v>
      </c>
      <c r="CF21" s="292">
        <f t="shared" si="30"/>
        <v>7</v>
      </c>
      <c r="CG21" s="292">
        <f t="shared" si="31"/>
        <v>6</v>
      </c>
      <c r="CH21" s="292">
        <f t="shared" si="32"/>
        <v>5</v>
      </c>
      <c r="CI21" s="292">
        <f t="shared" si="33"/>
        <v>3</v>
      </c>
      <c r="CJ21" s="292">
        <f t="shared" si="34"/>
        <v>0</v>
      </c>
      <c r="CK21" s="292">
        <f t="shared" si="35"/>
        <v>2</v>
      </c>
      <c r="CL21" s="292">
        <f t="shared" si="36"/>
        <v>4</v>
      </c>
      <c r="CM21" s="292">
        <f t="shared" si="37"/>
        <v>1</v>
      </c>
      <c r="CN21" s="292">
        <f t="shared" si="38"/>
        <v>5</v>
      </c>
      <c r="CO21" s="292">
        <f t="shared" si="39"/>
        <v>0</v>
      </c>
      <c r="CP21" s="292">
        <f t="shared" si="40"/>
        <v>22</v>
      </c>
      <c r="CQ21" s="292">
        <f t="shared" si="41"/>
        <v>7</v>
      </c>
      <c r="CR21" s="292">
        <f t="shared" si="42"/>
        <v>18</v>
      </c>
      <c r="CS21" s="292">
        <f t="shared" si="43"/>
        <v>13</v>
      </c>
      <c r="CT21" s="292">
        <f t="shared" si="44"/>
        <v>1</v>
      </c>
      <c r="CU21" s="292">
        <f t="shared" si="45"/>
        <v>2</v>
      </c>
      <c r="CV21" s="292">
        <f t="shared" si="46"/>
        <v>8</v>
      </c>
      <c r="CW21" s="292">
        <f t="shared" si="47"/>
        <v>29</v>
      </c>
      <c r="CX21" s="292">
        <f t="shared" si="48"/>
        <v>1</v>
      </c>
      <c r="CY21" s="292">
        <f t="shared" si="49"/>
        <v>17</v>
      </c>
      <c r="CZ21" s="292">
        <f t="shared" si="50"/>
        <v>7</v>
      </c>
      <c r="DA21" s="292">
        <f t="shared" si="51"/>
        <v>2</v>
      </c>
      <c r="DB21" s="292">
        <f t="shared" si="52"/>
        <v>13</v>
      </c>
      <c r="DC21" s="292">
        <f t="shared" si="53"/>
        <v>2</v>
      </c>
      <c r="DD21" s="292">
        <f t="shared" si="54"/>
        <v>1</v>
      </c>
      <c r="DE21" s="292">
        <f t="shared" si="55"/>
        <v>14</v>
      </c>
      <c r="DF21" s="292">
        <f t="shared" si="56"/>
        <v>1</v>
      </c>
      <c r="DG21" s="292">
        <f t="shared" si="57"/>
        <v>3</v>
      </c>
      <c r="DH21" s="292">
        <f t="shared" si="58"/>
        <v>6</v>
      </c>
      <c r="DI21" s="292">
        <f t="shared" si="59"/>
        <v>9</v>
      </c>
      <c r="DJ21" s="292">
        <f t="shared" si="60"/>
        <v>6</v>
      </c>
      <c r="DK21" s="292">
        <f t="shared" si="61"/>
        <v>0</v>
      </c>
      <c r="DL21" s="292">
        <f t="shared" si="62"/>
        <v>10</v>
      </c>
      <c r="DM21" s="292">
        <f t="shared" si="63"/>
        <v>0</v>
      </c>
      <c r="DN21" s="292"/>
      <c r="DO21" s="292">
        <f t="shared" si="64"/>
        <v>162</v>
      </c>
      <c r="DP21" s="292">
        <f t="shared" si="65"/>
        <v>-22</v>
      </c>
      <c r="DQ21" s="292">
        <f t="shared" si="66"/>
        <v>22</v>
      </c>
      <c r="DR21" s="292">
        <f t="shared" si="67"/>
        <v>0</v>
      </c>
      <c r="DS21" s="292">
        <f t="shared" si="68"/>
        <v>2</v>
      </c>
      <c r="DT21" s="292">
        <f t="shared" si="69"/>
        <v>5</v>
      </c>
      <c r="DU21" s="292"/>
      <c r="DV21" s="292">
        <f t="shared" si="70"/>
        <v>4</v>
      </c>
      <c r="DW21" s="292">
        <f t="shared" si="71"/>
        <v>3</v>
      </c>
      <c r="DX21" s="292"/>
      <c r="DY21" s="292">
        <f t="shared" si="72"/>
        <v>2</v>
      </c>
      <c r="DZ21" s="292">
        <f t="shared" si="73"/>
        <v>1</v>
      </c>
      <c r="EA21" s="292">
        <f t="shared" si="74"/>
        <v>2</v>
      </c>
      <c r="EB21" s="292">
        <f t="shared" si="75"/>
        <v>0</v>
      </c>
      <c r="EC21" s="292">
        <f t="shared" si="76"/>
        <v>2</v>
      </c>
      <c r="EE21" s="292">
        <f t="shared" si="77"/>
        <v>0</v>
      </c>
      <c r="EF21" s="292">
        <f t="shared" si="78"/>
        <v>1</v>
      </c>
    </row>
    <row r="22" spans="1:136" x14ac:dyDescent="0.2">
      <c r="A22" s="55">
        <v>42905</v>
      </c>
      <c r="B22" s="13" t="str">
        <f t="shared" si="0"/>
        <v>1-1-1-2-2</v>
      </c>
      <c r="C22" s="14" t="s">
        <v>722</v>
      </c>
      <c r="D22" s="11">
        <f t="shared" si="1"/>
        <v>2</v>
      </c>
      <c r="E22" s="11">
        <f t="shared" si="79"/>
        <v>5</v>
      </c>
      <c r="F22" s="11">
        <f t="shared" si="79"/>
        <v>8</v>
      </c>
      <c r="G22" s="11">
        <f t="shared" si="79"/>
        <v>11</v>
      </c>
      <c r="H22" s="11">
        <f t="shared" si="79"/>
        <v>14</v>
      </c>
      <c r="I22" s="11">
        <f t="shared" si="79"/>
        <v>17</v>
      </c>
      <c r="J22" s="11"/>
      <c r="K22" s="290">
        <f t="shared" si="3"/>
        <v>1</v>
      </c>
      <c r="L22" s="290">
        <f t="shared" si="4"/>
        <v>23</v>
      </c>
      <c r="M22" s="290">
        <f t="shared" si="5"/>
        <v>30</v>
      </c>
      <c r="N22" s="290">
        <f t="shared" si="6"/>
        <v>34</v>
      </c>
      <c r="O22" s="290">
        <f t="shared" si="7"/>
        <v>40</v>
      </c>
      <c r="P22" s="290">
        <f t="shared" si="8"/>
        <v>42</v>
      </c>
      <c r="Q22" s="290">
        <f t="shared" si="9"/>
        <v>14</v>
      </c>
      <c r="R22" s="290"/>
      <c r="S22" s="290">
        <f t="shared" si="80"/>
        <v>1</v>
      </c>
      <c r="T22" s="290">
        <f t="shared" si="80"/>
        <v>0</v>
      </c>
      <c r="U22" s="290">
        <f t="shared" si="80"/>
        <v>0</v>
      </c>
      <c r="V22" s="290">
        <f t="shared" si="80"/>
        <v>0</v>
      </c>
      <c r="W22" s="290">
        <f t="shared" si="80"/>
        <v>0</v>
      </c>
      <c r="X22" s="290">
        <f t="shared" si="80"/>
        <v>0</v>
      </c>
      <c r="Y22" s="290">
        <f t="shared" si="80"/>
        <v>0</v>
      </c>
      <c r="Z22" s="290">
        <f t="shared" si="80"/>
        <v>0</v>
      </c>
      <c r="AA22" s="290">
        <f t="shared" si="80"/>
        <v>0</v>
      </c>
      <c r="AB22" s="290">
        <f t="shared" si="80"/>
        <v>0</v>
      </c>
      <c r="AC22" s="290">
        <f t="shared" si="81"/>
        <v>0</v>
      </c>
      <c r="AD22" s="290">
        <f t="shared" si="81"/>
        <v>0</v>
      </c>
      <c r="AE22" s="290">
        <f t="shared" si="81"/>
        <v>0</v>
      </c>
      <c r="AF22" s="290">
        <f t="shared" si="81"/>
        <v>1</v>
      </c>
      <c r="AG22" s="290">
        <f t="shared" si="81"/>
        <v>0</v>
      </c>
      <c r="AH22" s="290">
        <f t="shared" si="81"/>
        <v>0</v>
      </c>
      <c r="AI22" s="290">
        <f t="shared" si="81"/>
        <v>0</v>
      </c>
      <c r="AJ22" s="290">
        <f t="shared" si="81"/>
        <v>0</v>
      </c>
      <c r="AK22" s="290">
        <f t="shared" si="81"/>
        <v>0</v>
      </c>
      <c r="AL22" s="290">
        <f t="shared" si="81"/>
        <v>0</v>
      </c>
      <c r="AM22" s="290">
        <f t="shared" si="82"/>
        <v>0</v>
      </c>
      <c r="AN22" s="290">
        <f t="shared" si="82"/>
        <v>0</v>
      </c>
      <c r="AO22" s="290">
        <f t="shared" si="82"/>
        <v>1</v>
      </c>
      <c r="AP22" s="290">
        <f t="shared" si="82"/>
        <v>0</v>
      </c>
      <c r="AQ22" s="290">
        <f t="shared" si="82"/>
        <v>0</v>
      </c>
      <c r="AR22" s="290">
        <f t="shared" si="82"/>
        <v>0</v>
      </c>
      <c r="AS22" s="290">
        <f t="shared" si="82"/>
        <v>0</v>
      </c>
      <c r="AT22" s="290">
        <f t="shared" si="82"/>
        <v>0</v>
      </c>
      <c r="AU22" s="290">
        <f t="shared" si="82"/>
        <v>0</v>
      </c>
      <c r="AV22" s="290">
        <f t="shared" si="82"/>
        <v>1</v>
      </c>
      <c r="AW22" s="290">
        <f t="shared" si="83"/>
        <v>0</v>
      </c>
      <c r="AX22" s="290">
        <f t="shared" si="83"/>
        <v>0</v>
      </c>
      <c r="AY22" s="290">
        <f t="shared" si="83"/>
        <v>0</v>
      </c>
      <c r="AZ22" s="290">
        <f t="shared" si="83"/>
        <v>1</v>
      </c>
      <c r="BA22" s="290">
        <f t="shared" si="83"/>
        <v>0</v>
      </c>
      <c r="BB22" s="290">
        <f t="shared" si="83"/>
        <v>0</v>
      </c>
      <c r="BC22" s="290">
        <f t="shared" si="83"/>
        <v>0</v>
      </c>
      <c r="BD22" s="290">
        <f t="shared" si="83"/>
        <v>0</v>
      </c>
      <c r="BE22" s="290">
        <f t="shared" si="83"/>
        <v>0</v>
      </c>
      <c r="BF22" s="290">
        <f t="shared" si="83"/>
        <v>1</v>
      </c>
      <c r="BG22" s="290">
        <f t="shared" si="84"/>
        <v>0</v>
      </c>
      <c r="BH22" s="290">
        <f t="shared" si="84"/>
        <v>1</v>
      </c>
      <c r="BI22" s="290">
        <f t="shared" si="84"/>
        <v>0</v>
      </c>
      <c r="BJ22" s="290">
        <f t="shared" si="84"/>
        <v>0</v>
      </c>
      <c r="BK22" s="290">
        <f t="shared" si="84"/>
        <v>0</v>
      </c>
      <c r="BL22" s="290">
        <f t="shared" si="84"/>
        <v>0</v>
      </c>
      <c r="BM22" s="290">
        <f t="shared" si="84"/>
        <v>0</v>
      </c>
      <c r="BN22" s="290">
        <f t="shared" si="84"/>
        <v>0</v>
      </c>
      <c r="BO22" s="290">
        <f t="shared" si="84"/>
        <v>0</v>
      </c>
      <c r="BP22" s="290"/>
      <c r="BQ22" s="290">
        <f t="shared" si="15"/>
        <v>0</v>
      </c>
      <c r="BR22" s="290">
        <f t="shared" si="16"/>
        <v>5</v>
      </c>
      <c r="BS22" s="290">
        <f t="shared" si="17"/>
        <v>7</v>
      </c>
      <c r="BT22" s="290">
        <f t="shared" si="18"/>
        <v>9</v>
      </c>
      <c r="BU22" s="290">
        <f t="shared" si="19"/>
        <v>3</v>
      </c>
      <c r="BV22" s="290">
        <f t="shared" si="20"/>
        <v>26</v>
      </c>
      <c r="BW22" s="290">
        <f t="shared" si="21"/>
        <v>3</v>
      </c>
      <c r="BX22" s="290">
        <f t="shared" si="22"/>
        <v>7</v>
      </c>
      <c r="BY22" s="290">
        <f t="shared" si="23"/>
        <v>2</v>
      </c>
      <c r="BZ22" s="290">
        <f t="shared" si="24"/>
        <v>2</v>
      </c>
      <c r="CA22" s="290">
        <f t="shared" si="25"/>
        <v>7</v>
      </c>
      <c r="CB22" s="290">
        <f t="shared" si="26"/>
        <v>7</v>
      </c>
      <c r="CC22" s="290">
        <f t="shared" si="27"/>
        <v>6</v>
      </c>
      <c r="CD22" s="290">
        <f t="shared" si="28"/>
        <v>0</v>
      </c>
      <c r="CE22" s="290">
        <f t="shared" si="29"/>
        <v>2</v>
      </c>
      <c r="CF22" s="290">
        <f t="shared" si="30"/>
        <v>6</v>
      </c>
      <c r="CG22" s="290">
        <f t="shared" si="31"/>
        <v>5</v>
      </c>
      <c r="CH22" s="290">
        <f t="shared" si="32"/>
        <v>4</v>
      </c>
      <c r="CI22" s="290">
        <f t="shared" si="33"/>
        <v>2</v>
      </c>
      <c r="CJ22" s="290">
        <f t="shared" si="34"/>
        <v>1</v>
      </c>
      <c r="CK22" s="290">
        <f t="shared" si="35"/>
        <v>1</v>
      </c>
      <c r="CL22" s="290">
        <f t="shared" si="36"/>
        <v>3</v>
      </c>
      <c r="CM22" s="290">
        <f t="shared" si="37"/>
        <v>0</v>
      </c>
      <c r="CN22" s="290">
        <f t="shared" si="38"/>
        <v>4</v>
      </c>
      <c r="CO22" s="290">
        <f t="shared" si="39"/>
        <v>3</v>
      </c>
      <c r="CP22" s="290">
        <f t="shared" si="40"/>
        <v>21</v>
      </c>
      <c r="CQ22" s="290">
        <f t="shared" si="41"/>
        <v>6</v>
      </c>
      <c r="CR22" s="290">
        <f t="shared" si="42"/>
        <v>17</v>
      </c>
      <c r="CS22" s="290">
        <f t="shared" si="43"/>
        <v>12</v>
      </c>
      <c r="CT22" s="290">
        <f t="shared" si="44"/>
        <v>0</v>
      </c>
      <c r="CU22" s="290">
        <f t="shared" si="45"/>
        <v>1</v>
      </c>
      <c r="CV22" s="290">
        <f t="shared" si="46"/>
        <v>7</v>
      </c>
      <c r="CW22" s="290">
        <f t="shared" si="47"/>
        <v>28</v>
      </c>
      <c r="CX22" s="290">
        <f t="shared" si="48"/>
        <v>0</v>
      </c>
      <c r="CY22" s="290">
        <f t="shared" si="49"/>
        <v>16</v>
      </c>
      <c r="CZ22" s="290">
        <f t="shared" si="50"/>
        <v>6</v>
      </c>
      <c r="DA22" s="290">
        <f t="shared" si="51"/>
        <v>1</v>
      </c>
      <c r="DB22" s="290">
        <f t="shared" si="52"/>
        <v>12</v>
      </c>
      <c r="DC22" s="290">
        <f t="shared" si="53"/>
        <v>1</v>
      </c>
      <c r="DD22" s="290">
        <f t="shared" si="54"/>
        <v>0</v>
      </c>
      <c r="DE22" s="290">
        <f t="shared" si="55"/>
        <v>13</v>
      </c>
      <c r="DF22" s="290">
        <f t="shared" si="56"/>
        <v>0</v>
      </c>
      <c r="DG22" s="290">
        <f t="shared" si="57"/>
        <v>2</v>
      </c>
      <c r="DH22" s="290">
        <f t="shared" si="58"/>
        <v>5</v>
      </c>
      <c r="DI22" s="290">
        <f t="shared" si="59"/>
        <v>8</v>
      </c>
      <c r="DJ22" s="290">
        <f t="shared" si="60"/>
        <v>5</v>
      </c>
      <c r="DK22" s="290">
        <f t="shared" si="61"/>
        <v>1</v>
      </c>
      <c r="DL22" s="290">
        <f t="shared" si="62"/>
        <v>9</v>
      </c>
      <c r="DM22" s="290">
        <f t="shared" si="63"/>
        <v>32</v>
      </c>
      <c r="DN22" s="290"/>
      <c r="DO22" s="290">
        <f t="shared" si="64"/>
        <v>184</v>
      </c>
      <c r="DP22" s="290">
        <f t="shared" si="65"/>
        <v>-34</v>
      </c>
      <c r="DQ22" s="290">
        <f t="shared" si="66"/>
        <v>34</v>
      </c>
      <c r="DR22" s="290">
        <f t="shared" si="67"/>
        <v>0</v>
      </c>
      <c r="DS22" s="290">
        <f t="shared" si="68"/>
        <v>4</v>
      </c>
      <c r="DT22" s="290">
        <f t="shared" si="69"/>
        <v>3</v>
      </c>
      <c r="DU22" s="290"/>
      <c r="DV22" s="290">
        <f t="shared" si="70"/>
        <v>2</v>
      </c>
      <c r="DW22" s="290">
        <f t="shared" si="71"/>
        <v>5</v>
      </c>
      <c r="DX22" s="290"/>
      <c r="DY22" s="290">
        <f t="shared" si="72"/>
        <v>1</v>
      </c>
      <c r="DZ22" s="290">
        <f t="shared" si="73"/>
        <v>1</v>
      </c>
      <c r="EA22" s="290">
        <f t="shared" si="74"/>
        <v>1</v>
      </c>
      <c r="EB22" s="290">
        <f t="shared" si="75"/>
        <v>2</v>
      </c>
      <c r="EC22" s="290">
        <f t="shared" si="76"/>
        <v>2</v>
      </c>
      <c r="EE22" s="290">
        <f t="shared" si="77"/>
        <v>1</v>
      </c>
      <c r="EF22" s="290">
        <f t="shared" si="78"/>
        <v>0</v>
      </c>
    </row>
    <row r="23" spans="1:136" x14ac:dyDescent="0.2">
      <c r="A23" s="55">
        <v>42901</v>
      </c>
      <c r="B23" s="13" t="str">
        <f t="shared" ref="B23:B39" si="85">CONCATENATE(DY23,"-",DZ23,"-",EA23,"-",EB23,"-",EC23)</f>
        <v>0-0-3-3-1</v>
      </c>
      <c r="C23" s="14" t="s">
        <v>719</v>
      </c>
      <c r="D23" s="11">
        <f t="shared" ref="D23:D39" si="86">FIND(",",$C23,1)</f>
        <v>3</v>
      </c>
      <c r="E23" s="11">
        <f t="shared" ref="E23:I36" si="87">FIND(",",$C23,D23+1)</f>
        <v>6</v>
      </c>
      <c r="F23" s="11">
        <f t="shared" si="87"/>
        <v>9</v>
      </c>
      <c r="G23" s="11">
        <f t="shared" si="87"/>
        <v>12</v>
      </c>
      <c r="H23" s="11">
        <f t="shared" si="87"/>
        <v>15</v>
      </c>
      <c r="I23" s="11">
        <f t="shared" si="87"/>
        <v>18</v>
      </c>
      <c r="J23" s="11"/>
      <c r="K23" s="290">
        <f t="shared" ref="K23:K39" si="88">VALUE((LEFT(C23,D23-1)))</f>
        <v>20</v>
      </c>
      <c r="L23" s="290">
        <f t="shared" ref="L23:L36" si="89">VALUE(MID($C23,D23+1,E23-D23-1))</f>
        <v>21</v>
      </c>
      <c r="M23" s="290">
        <f t="shared" ref="M23:M36" si="90">VALUE(MID($C23,E23+1,F23-E23-1))</f>
        <v>23</v>
      </c>
      <c r="N23" s="290">
        <f t="shared" ref="N23:N36" si="91">VALUE(MID($C23,F23+1,G23-F23-1))</f>
        <v>37</v>
      </c>
      <c r="O23" s="290">
        <f t="shared" ref="O23:O36" si="92">VALUE(MID($C23,G23+1,H23-G23-1))</f>
        <v>39</v>
      </c>
      <c r="P23" s="290">
        <f t="shared" ref="P23:P36" si="93">VALUE(MID($C23,H23+1,I23-H23-1))</f>
        <v>47</v>
      </c>
      <c r="Q23" s="290">
        <f t="shared" ref="Q23:Q39" si="94">VALUE(RIGHT(C23,LEN(C23)-I23))</f>
        <v>31</v>
      </c>
      <c r="R23" s="290"/>
      <c r="S23" s="290">
        <f t="shared" ref="S23:AB35" si="95">COUNTIF($K23:$Q23,S$2)</f>
        <v>0</v>
      </c>
      <c r="T23" s="290">
        <f t="shared" si="95"/>
        <v>0</v>
      </c>
      <c r="U23" s="290">
        <f t="shared" si="95"/>
        <v>0</v>
      </c>
      <c r="V23" s="290">
        <f t="shared" si="95"/>
        <v>0</v>
      </c>
      <c r="W23" s="290">
        <f t="shared" si="95"/>
        <v>0</v>
      </c>
      <c r="X23" s="290">
        <f t="shared" si="95"/>
        <v>0</v>
      </c>
      <c r="Y23" s="290">
        <f t="shared" si="95"/>
        <v>0</v>
      </c>
      <c r="Z23" s="290">
        <f t="shared" si="95"/>
        <v>0</v>
      </c>
      <c r="AA23" s="290">
        <f t="shared" si="95"/>
        <v>0</v>
      </c>
      <c r="AB23" s="290">
        <f t="shared" si="95"/>
        <v>0</v>
      </c>
      <c r="AC23" s="290">
        <f t="shared" ref="AC23:AL35" si="96">COUNTIF($K23:$Q23,AC$2)</f>
        <v>0</v>
      </c>
      <c r="AD23" s="290">
        <f t="shared" si="96"/>
        <v>0</v>
      </c>
      <c r="AE23" s="290">
        <f t="shared" si="96"/>
        <v>0</v>
      </c>
      <c r="AF23" s="290">
        <f t="shared" si="96"/>
        <v>0</v>
      </c>
      <c r="AG23" s="290">
        <f t="shared" si="96"/>
        <v>0</v>
      </c>
      <c r="AH23" s="290">
        <f t="shared" si="96"/>
        <v>0</v>
      </c>
      <c r="AI23" s="290">
        <f t="shared" si="96"/>
        <v>0</v>
      </c>
      <c r="AJ23" s="290">
        <f t="shared" si="96"/>
        <v>0</v>
      </c>
      <c r="AK23" s="290">
        <f t="shared" si="96"/>
        <v>0</v>
      </c>
      <c r="AL23" s="290">
        <f t="shared" si="96"/>
        <v>1</v>
      </c>
      <c r="AM23" s="290">
        <f t="shared" ref="AM23:AV35" si="97">COUNTIF($K23:$Q23,AM$2)</f>
        <v>1</v>
      </c>
      <c r="AN23" s="290">
        <f t="shared" si="97"/>
        <v>0</v>
      </c>
      <c r="AO23" s="290">
        <f t="shared" si="97"/>
        <v>1</v>
      </c>
      <c r="AP23" s="290">
        <f t="shared" si="97"/>
        <v>0</v>
      </c>
      <c r="AQ23" s="290">
        <f t="shared" si="97"/>
        <v>0</v>
      </c>
      <c r="AR23" s="290">
        <f t="shared" si="97"/>
        <v>0</v>
      </c>
      <c r="AS23" s="290">
        <f t="shared" si="97"/>
        <v>0</v>
      </c>
      <c r="AT23" s="290">
        <f t="shared" si="97"/>
        <v>0</v>
      </c>
      <c r="AU23" s="290">
        <f t="shared" si="97"/>
        <v>0</v>
      </c>
      <c r="AV23" s="290">
        <f t="shared" si="97"/>
        <v>0</v>
      </c>
      <c r="AW23" s="290">
        <f t="shared" ref="AW23:BF35" si="98">COUNTIF($K23:$Q23,AW$2)</f>
        <v>1</v>
      </c>
      <c r="AX23" s="290">
        <f t="shared" si="98"/>
        <v>0</v>
      </c>
      <c r="AY23" s="290">
        <f t="shared" si="98"/>
        <v>0</v>
      </c>
      <c r="AZ23" s="290">
        <f t="shared" si="98"/>
        <v>0</v>
      </c>
      <c r="BA23" s="290">
        <f t="shared" si="98"/>
        <v>0</v>
      </c>
      <c r="BB23" s="290">
        <f t="shared" si="98"/>
        <v>0</v>
      </c>
      <c r="BC23" s="290">
        <f t="shared" si="98"/>
        <v>1</v>
      </c>
      <c r="BD23" s="290">
        <f t="shared" si="98"/>
        <v>0</v>
      </c>
      <c r="BE23" s="290">
        <f t="shared" si="98"/>
        <v>1</v>
      </c>
      <c r="BF23" s="290">
        <f t="shared" si="98"/>
        <v>0</v>
      </c>
      <c r="BG23" s="290">
        <f t="shared" ref="BG23:BO35" si="99">COUNTIF($K23:$Q23,BG$2)</f>
        <v>0</v>
      </c>
      <c r="BH23" s="290">
        <f t="shared" si="99"/>
        <v>0</v>
      </c>
      <c r="BI23" s="290">
        <f t="shared" si="99"/>
        <v>0</v>
      </c>
      <c r="BJ23" s="290">
        <f t="shared" si="99"/>
        <v>0</v>
      </c>
      <c r="BK23" s="290">
        <f t="shared" si="99"/>
        <v>0</v>
      </c>
      <c r="BL23" s="290">
        <f t="shared" si="99"/>
        <v>0</v>
      </c>
      <c r="BM23" s="290">
        <f t="shared" si="99"/>
        <v>1</v>
      </c>
      <c r="BN23" s="290">
        <f t="shared" si="99"/>
        <v>0</v>
      </c>
      <c r="BO23" s="290">
        <f t="shared" si="99"/>
        <v>0</v>
      </c>
      <c r="BP23" s="290"/>
      <c r="BQ23" s="290">
        <f t="shared" ref="BQ23:BQ35" si="100">IF(S23=0,BQ24+1,0)</f>
        <v>2</v>
      </c>
      <c r="BR23" s="290">
        <f t="shared" ref="BR23:BR35" si="101">IF(T23=0,BR24+1,0)</f>
        <v>4</v>
      </c>
      <c r="BS23" s="290">
        <f t="shared" ref="BS23:BS35" si="102">IF(U23=0,BS24+1,0)</f>
        <v>6</v>
      </c>
      <c r="BT23" s="290">
        <f t="shared" ref="BT23:BT35" si="103">IF(V23=0,BT24+1,0)</f>
        <v>8</v>
      </c>
      <c r="BU23" s="290">
        <f t="shared" ref="BU23:BU35" si="104">IF(W23=0,BU24+1,0)</f>
        <v>2</v>
      </c>
      <c r="BV23" s="290">
        <f t="shared" ref="BV23:BV35" si="105">IF(X23=0,BV24+1,0)</f>
        <v>25</v>
      </c>
      <c r="BW23" s="290">
        <f t="shared" ref="BW23:BW35" si="106">IF(Y23=0,BW24+1,0)</f>
        <v>2</v>
      </c>
      <c r="BX23" s="290">
        <f t="shared" ref="BX23:BX35" si="107">IF(Z23=0,BX24+1,0)</f>
        <v>6</v>
      </c>
      <c r="BY23" s="290">
        <f t="shared" ref="BY23:BY35" si="108">IF(AA23=0,BY24+1,0)</f>
        <v>1</v>
      </c>
      <c r="BZ23" s="290">
        <f t="shared" ref="BZ23:BZ35" si="109">IF(AB23=0,BZ24+1,0)</f>
        <v>1</v>
      </c>
      <c r="CA23" s="290">
        <f t="shared" ref="CA23:CA35" si="110">IF(AC23=0,CA24+1,0)</f>
        <v>6</v>
      </c>
      <c r="CB23" s="290">
        <f t="shared" ref="CB23:CB35" si="111">IF(AD23=0,CB24+1,0)</f>
        <v>6</v>
      </c>
      <c r="CC23" s="290">
        <f t="shared" ref="CC23:CC35" si="112">IF(AE23=0,CC24+1,0)</f>
        <v>5</v>
      </c>
      <c r="CD23" s="290">
        <f t="shared" ref="CD23:CD35" si="113">IF(AF23=0,CD24+1,0)</f>
        <v>9</v>
      </c>
      <c r="CE23" s="290">
        <f t="shared" ref="CE23:CE35" si="114">IF(AG23=0,CE24+1,0)</f>
        <v>1</v>
      </c>
      <c r="CF23" s="290">
        <f t="shared" ref="CF23:CF35" si="115">IF(AH23=0,CF24+1,0)</f>
        <v>5</v>
      </c>
      <c r="CG23" s="290">
        <f t="shared" ref="CG23:CG35" si="116">IF(AI23=0,CG24+1,0)</f>
        <v>4</v>
      </c>
      <c r="CH23" s="290">
        <f t="shared" ref="CH23:CH35" si="117">IF(AJ23=0,CH24+1,0)</f>
        <v>3</v>
      </c>
      <c r="CI23" s="290">
        <f t="shared" ref="CI23:CI35" si="118">IF(AK23=0,CI24+1,0)</f>
        <v>1</v>
      </c>
      <c r="CJ23" s="290">
        <f t="shared" ref="CJ23:CJ35" si="119">IF(AL23=0,CJ24+1,0)</f>
        <v>0</v>
      </c>
      <c r="CK23" s="290">
        <f t="shared" ref="CK23:CK35" si="120">IF(AM23=0,CK24+1,0)</f>
        <v>0</v>
      </c>
      <c r="CL23" s="290">
        <f t="shared" ref="CL23:CL35" si="121">IF(AN23=0,CL24+1,0)</f>
        <v>2</v>
      </c>
      <c r="CM23" s="290">
        <f t="shared" ref="CM23:CM35" si="122">IF(AO23=0,CM24+1,0)</f>
        <v>0</v>
      </c>
      <c r="CN23" s="290">
        <f t="shared" ref="CN23:CN35" si="123">IF(AP23=0,CN24+1,0)</f>
        <v>3</v>
      </c>
      <c r="CO23" s="290">
        <f t="shared" ref="CO23:CO35" si="124">IF(AQ23=0,CO24+1,0)</f>
        <v>2</v>
      </c>
      <c r="CP23" s="290">
        <f t="shared" ref="CP23:CP35" si="125">IF(AR23=0,CP24+1,0)</f>
        <v>20</v>
      </c>
      <c r="CQ23" s="290">
        <f t="shared" ref="CQ23:CQ35" si="126">IF(AS23=0,CQ24+1,0)</f>
        <v>5</v>
      </c>
      <c r="CR23" s="290">
        <f t="shared" ref="CR23:CR35" si="127">IF(AT23=0,CR24+1,0)</f>
        <v>16</v>
      </c>
      <c r="CS23" s="290">
        <f t="shared" ref="CS23:CS35" si="128">IF(AU23=0,CS24+1,0)</f>
        <v>11</v>
      </c>
      <c r="CT23" s="290">
        <f t="shared" ref="CT23:CT35" si="129">IF(AV23=0,CT24+1,0)</f>
        <v>11</v>
      </c>
      <c r="CU23" s="290">
        <f t="shared" ref="CU23:CU35" si="130">IF(AW23=0,CU24+1,0)</f>
        <v>0</v>
      </c>
      <c r="CV23" s="290">
        <f t="shared" ref="CV23:CV35" si="131">IF(AX23=0,CV24+1,0)</f>
        <v>6</v>
      </c>
      <c r="CW23" s="290">
        <f t="shared" ref="CW23:CW35" si="132">IF(AY23=0,CW24+1,0)</f>
        <v>27</v>
      </c>
      <c r="CX23" s="290">
        <f t="shared" ref="CX23:CX35" si="133">IF(AZ23=0,CX24+1,0)</f>
        <v>2</v>
      </c>
      <c r="CY23" s="290">
        <f t="shared" ref="CY23:CY35" si="134">IF(BA23=0,CY24+1,0)</f>
        <v>15</v>
      </c>
      <c r="CZ23" s="290">
        <f t="shared" ref="CZ23:CZ35" si="135">IF(BB23=0,CZ24+1,0)</f>
        <v>5</v>
      </c>
      <c r="DA23" s="290">
        <f t="shared" ref="DA23:DA35" si="136">IF(BC23=0,DA24+1,0)</f>
        <v>0</v>
      </c>
      <c r="DB23" s="290">
        <f t="shared" ref="DB23:DB35" si="137">IF(BD23=0,DB24+1,0)</f>
        <v>11</v>
      </c>
      <c r="DC23" s="290">
        <f t="shared" ref="DC23:DC35" si="138">IF(BE23=0,DC24+1,0)</f>
        <v>0</v>
      </c>
      <c r="DD23" s="290">
        <f t="shared" ref="DD23:DD35" si="139">IF(BF23=0,DD24+1,0)</f>
        <v>2</v>
      </c>
      <c r="DE23" s="290">
        <f t="shared" ref="DE23:DE35" si="140">IF(BG23=0,DE24+1,0)</f>
        <v>12</v>
      </c>
      <c r="DF23" s="290">
        <f t="shared" ref="DF23:DF35" si="141">IF(BH23=0,DF24+1,0)</f>
        <v>22</v>
      </c>
      <c r="DG23" s="290">
        <f t="shared" ref="DG23:DG35" si="142">IF(BI23=0,DG24+1,0)</f>
        <v>1</v>
      </c>
      <c r="DH23" s="290">
        <f t="shared" ref="DH23:DH35" si="143">IF(BJ23=0,DH24+1,0)</f>
        <v>4</v>
      </c>
      <c r="DI23" s="290">
        <f t="shared" ref="DI23:DI35" si="144">IF(BK23=0,DI24+1,0)</f>
        <v>7</v>
      </c>
      <c r="DJ23" s="290">
        <f t="shared" ref="DJ23:DJ35" si="145">IF(BL23=0,DJ24+1,0)</f>
        <v>4</v>
      </c>
      <c r="DK23" s="290">
        <f t="shared" ref="DK23:DK35" si="146">IF(BM23=0,DK24+1,0)</f>
        <v>0</v>
      </c>
      <c r="DL23" s="290">
        <f t="shared" ref="DL23:DL35" si="147">IF(BN23=0,DL24+1,0)</f>
        <v>8</v>
      </c>
      <c r="DM23" s="290">
        <f t="shared" ref="DM23:DM35" si="148">IF(BO23=0,DM24+1,0)</f>
        <v>31</v>
      </c>
      <c r="DN23" s="290"/>
      <c r="DO23" s="290">
        <f t="shared" ref="DO23:DO39" si="149">SUM(K23:Q23)</f>
        <v>218</v>
      </c>
      <c r="DP23" s="290">
        <f t="shared" ref="DP23:DP39" si="150">DO23-DO24</f>
        <v>78</v>
      </c>
      <c r="DQ23" s="290">
        <f t="shared" ref="DQ23:DQ39" si="151">ABS(DP23)</f>
        <v>78</v>
      </c>
      <c r="DR23" s="290">
        <f t="shared" ref="DR23:DR39" si="152">IF(ISODD(D23),1,0)</f>
        <v>1</v>
      </c>
      <c r="DS23" s="290">
        <f t="shared" ref="DS23:DS39" si="153">COUNTIF($K23:$Q23,"&gt;25")</f>
        <v>4</v>
      </c>
      <c r="DT23" s="290">
        <f t="shared" ref="DT23:DT39" si="154">COUNTIF($K23:$Q23,"&lt;26")</f>
        <v>3</v>
      </c>
      <c r="DU23" s="290"/>
      <c r="DV23" s="290">
        <f t="shared" ref="DV23:DV39" si="155">S23+U23+W23+Y23+AA23+AC23+AE23+AG23+AI23+AK23+AM23+AO23+AQ23+AS23+AU23+AW23+AY23+BA23+BC23+BE23+BG23+BI23+BK23+BM23+BO23</f>
        <v>6</v>
      </c>
      <c r="DW23" s="290">
        <f t="shared" ref="DW23:DW39" si="156">T23+V23+X23+Z23+AB23+AD23+AF23+AH23+AJ23+AL23+AN23+AP23+AR23+AT23+AV23+AX23+AZ23+BB23+BD23+BF23+BH23+BJ23+BL23+BN23</f>
        <v>1</v>
      </c>
      <c r="DX23" s="290"/>
      <c r="DY23" s="290">
        <f t="shared" ref="DY23:DY39" si="157">COUNTIF($K23:$Q23,"&lt;10")</f>
        <v>0</v>
      </c>
      <c r="DZ23" s="290">
        <f t="shared" ref="DZ23:DZ39" si="158">COUNTIFS($K23:$Q23,"&lt;20",$K23:$Q23,"&gt;9")</f>
        <v>0</v>
      </c>
      <c r="EA23" s="290">
        <f t="shared" ref="EA23:EA39" si="159">COUNTIFS($K23:$Q23,"&lt;30",$K23:$Q23,"&gt;19")</f>
        <v>3</v>
      </c>
      <c r="EB23" s="290">
        <f t="shared" ref="EB23:EB39" si="160">COUNTIFS($K23:$Q23,"&lt;40",$K23:$Q23,"&gt;29")</f>
        <v>3</v>
      </c>
      <c r="EC23" s="290">
        <f t="shared" ref="EC23:EC39" si="161">COUNTIF($K23:$Q23,"&gt;39")</f>
        <v>1</v>
      </c>
      <c r="EE23" s="290">
        <f t="shared" ref="EE23:EE39" si="162">COUNTIF($K24:$Q24,K23)+COUNTIF($K24:$Q24,L23)+COUNTIF($K24:$Q24,M23)+COUNTIF($K24:$Q24,N23)+COUNTIF($K24:$Q24,O23)+COUNTIF($K24:$Q24,P23)+COUNTIF($K24:$Q24,Q23)</f>
        <v>2</v>
      </c>
      <c r="EF23" s="290">
        <f t="shared" ref="EF23:EF39" si="163">IF(K23=L23-1,1,0)+IF(L23=M23-1,1,0)+IF(M23=N23-1,1,0)+IF(N23=O23-1,1,0)+IF(O23=P23-1,1,0)+IF(K23=Q23-1,1,0)+IF(L23=Q23-1,1,0)+IF(M23=Q23-1,1,0)+IF(N23=Q23-1,1,0)+IF(O23=Q23-1,1,0)+IF(P23=Q23-1,1,0)</f>
        <v>1</v>
      </c>
    </row>
    <row r="24" spans="1:136" x14ac:dyDescent="0.2">
      <c r="A24" s="55">
        <v>42898</v>
      </c>
      <c r="B24" s="13" t="str">
        <f t="shared" si="85"/>
        <v>1-3-2-0-1</v>
      </c>
      <c r="C24" s="14" t="s">
        <v>718</v>
      </c>
      <c r="D24" s="11">
        <f t="shared" si="86"/>
        <v>2</v>
      </c>
      <c r="E24" s="11">
        <f t="shared" si="87"/>
        <v>5</v>
      </c>
      <c r="F24" s="11">
        <f t="shared" si="87"/>
        <v>8</v>
      </c>
      <c r="G24" s="11">
        <f t="shared" si="87"/>
        <v>11</v>
      </c>
      <c r="H24" s="11">
        <f t="shared" si="87"/>
        <v>14</v>
      </c>
      <c r="I24" s="11">
        <f t="shared" si="87"/>
        <v>17</v>
      </c>
      <c r="J24" s="11"/>
      <c r="K24" s="290">
        <f t="shared" si="88"/>
        <v>9</v>
      </c>
      <c r="L24" s="290">
        <f t="shared" si="89"/>
        <v>10</v>
      </c>
      <c r="M24" s="290">
        <f t="shared" si="90"/>
        <v>19</v>
      </c>
      <c r="N24" s="290">
        <f t="shared" si="91"/>
        <v>21</v>
      </c>
      <c r="O24" s="290">
        <f t="shared" si="92"/>
        <v>23</v>
      </c>
      <c r="P24" s="290">
        <f t="shared" si="93"/>
        <v>43</v>
      </c>
      <c r="Q24" s="290">
        <f t="shared" si="94"/>
        <v>15</v>
      </c>
      <c r="R24" s="290"/>
      <c r="S24" s="290">
        <f t="shared" si="95"/>
        <v>0</v>
      </c>
      <c r="T24" s="290">
        <f t="shared" si="95"/>
        <v>0</v>
      </c>
      <c r="U24" s="290">
        <f t="shared" si="95"/>
        <v>0</v>
      </c>
      <c r="V24" s="290">
        <f t="shared" si="95"/>
        <v>0</v>
      </c>
      <c r="W24" s="290">
        <f t="shared" si="95"/>
        <v>0</v>
      </c>
      <c r="X24" s="290">
        <f t="shared" si="95"/>
        <v>0</v>
      </c>
      <c r="Y24" s="290">
        <f t="shared" si="95"/>
        <v>0</v>
      </c>
      <c r="Z24" s="290">
        <f t="shared" si="95"/>
        <v>0</v>
      </c>
      <c r="AA24" s="290">
        <f t="shared" si="95"/>
        <v>1</v>
      </c>
      <c r="AB24" s="290">
        <f t="shared" si="95"/>
        <v>1</v>
      </c>
      <c r="AC24" s="290">
        <f t="shared" si="96"/>
        <v>0</v>
      </c>
      <c r="AD24" s="290">
        <f t="shared" si="96"/>
        <v>0</v>
      </c>
      <c r="AE24" s="290">
        <f t="shared" si="96"/>
        <v>0</v>
      </c>
      <c r="AF24" s="290">
        <f t="shared" si="96"/>
        <v>0</v>
      </c>
      <c r="AG24" s="290">
        <f t="shared" si="96"/>
        <v>1</v>
      </c>
      <c r="AH24" s="290">
        <f t="shared" si="96"/>
        <v>0</v>
      </c>
      <c r="AI24" s="290">
        <f t="shared" si="96"/>
        <v>0</v>
      </c>
      <c r="AJ24" s="290">
        <f t="shared" si="96"/>
        <v>0</v>
      </c>
      <c r="AK24" s="290">
        <f t="shared" si="96"/>
        <v>1</v>
      </c>
      <c r="AL24" s="290">
        <f t="shared" si="96"/>
        <v>0</v>
      </c>
      <c r="AM24" s="290">
        <f t="shared" si="97"/>
        <v>1</v>
      </c>
      <c r="AN24" s="290">
        <f t="shared" si="97"/>
        <v>0</v>
      </c>
      <c r="AO24" s="290">
        <f t="shared" si="97"/>
        <v>1</v>
      </c>
      <c r="AP24" s="290">
        <f t="shared" si="97"/>
        <v>0</v>
      </c>
      <c r="AQ24" s="290">
        <f t="shared" si="97"/>
        <v>0</v>
      </c>
      <c r="AR24" s="290">
        <f t="shared" si="97"/>
        <v>0</v>
      </c>
      <c r="AS24" s="290">
        <f t="shared" si="97"/>
        <v>0</v>
      </c>
      <c r="AT24" s="290">
        <f t="shared" si="97"/>
        <v>0</v>
      </c>
      <c r="AU24" s="290">
        <f t="shared" si="97"/>
        <v>0</v>
      </c>
      <c r="AV24" s="290">
        <f t="shared" si="97"/>
        <v>0</v>
      </c>
      <c r="AW24" s="290">
        <f t="shared" si="98"/>
        <v>0</v>
      </c>
      <c r="AX24" s="290">
        <f t="shared" si="98"/>
        <v>0</v>
      </c>
      <c r="AY24" s="290">
        <f t="shared" si="98"/>
        <v>0</v>
      </c>
      <c r="AZ24" s="290">
        <f t="shared" si="98"/>
        <v>0</v>
      </c>
      <c r="BA24" s="290">
        <f t="shared" si="98"/>
        <v>0</v>
      </c>
      <c r="BB24" s="290">
        <f t="shared" si="98"/>
        <v>0</v>
      </c>
      <c r="BC24" s="290">
        <f t="shared" si="98"/>
        <v>0</v>
      </c>
      <c r="BD24" s="290">
        <f t="shared" si="98"/>
        <v>0</v>
      </c>
      <c r="BE24" s="290">
        <f t="shared" si="98"/>
        <v>0</v>
      </c>
      <c r="BF24" s="290">
        <f t="shared" si="98"/>
        <v>0</v>
      </c>
      <c r="BG24" s="290">
        <f t="shared" si="99"/>
        <v>0</v>
      </c>
      <c r="BH24" s="290">
        <f t="shared" si="99"/>
        <v>0</v>
      </c>
      <c r="BI24" s="290">
        <f t="shared" si="99"/>
        <v>1</v>
      </c>
      <c r="BJ24" s="290">
        <f t="shared" si="99"/>
        <v>0</v>
      </c>
      <c r="BK24" s="290">
        <f t="shared" si="99"/>
        <v>0</v>
      </c>
      <c r="BL24" s="290">
        <f t="shared" si="99"/>
        <v>0</v>
      </c>
      <c r="BM24" s="290">
        <f t="shared" si="99"/>
        <v>0</v>
      </c>
      <c r="BN24" s="290">
        <f t="shared" si="99"/>
        <v>0</v>
      </c>
      <c r="BO24" s="290">
        <f t="shared" si="99"/>
        <v>0</v>
      </c>
      <c r="BP24" s="290"/>
      <c r="BQ24" s="290">
        <f t="shared" si="100"/>
        <v>1</v>
      </c>
      <c r="BR24" s="290">
        <f t="shared" si="101"/>
        <v>3</v>
      </c>
      <c r="BS24" s="290">
        <f t="shared" si="102"/>
        <v>5</v>
      </c>
      <c r="BT24" s="290">
        <f t="shared" si="103"/>
        <v>7</v>
      </c>
      <c r="BU24" s="290">
        <f t="shared" si="104"/>
        <v>1</v>
      </c>
      <c r="BV24" s="290">
        <f t="shared" si="105"/>
        <v>24</v>
      </c>
      <c r="BW24" s="290">
        <f t="shared" si="106"/>
        <v>1</v>
      </c>
      <c r="BX24" s="290">
        <f t="shared" si="107"/>
        <v>5</v>
      </c>
      <c r="BY24" s="290">
        <f t="shared" si="108"/>
        <v>0</v>
      </c>
      <c r="BZ24" s="290">
        <f t="shared" si="109"/>
        <v>0</v>
      </c>
      <c r="CA24" s="290">
        <f t="shared" si="110"/>
        <v>5</v>
      </c>
      <c r="CB24" s="290">
        <f t="shared" si="111"/>
        <v>5</v>
      </c>
      <c r="CC24" s="290">
        <f t="shared" si="112"/>
        <v>4</v>
      </c>
      <c r="CD24" s="290">
        <f t="shared" si="113"/>
        <v>8</v>
      </c>
      <c r="CE24" s="290">
        <f t="shared" si="114"/>
        <v>0</v>
      </c>
      <c r="CF24" s="290">
        <f t="shared" si="115"/>
        <v>4</v>
      </c>
      <c r="CG24" s="290">
        <f t="shared" si="116"/>
        <v>3</v>
      </c>
      <c r="CH24" s="290">
        <f t="shared" si="117"/>
        <v>2</v>
      </c>
      <c r="CI24" s="290">
        <f t="shared" si="118"/>
        <v>0</v>
      </c>
      <c r="CJ24" s="290">
        <f t="shared" si="119"/>
        <v>18</v>
      </c>
      <c r="CK24" s="290">
        <f t="shared" si="120"/>
        <v>0</v>
      </c>
      <c r="CL24" s="290">
        <f t="shared" si="121"/>
        <v>1</v>
      </c>
      <c r="CM24" s="290">
        <f t="shared" si="122"/>
        <v>0</v>
      </c>
      <c r="CN24" s="290">
        <f t="shared" si="123"/>
        <v>2</v>
      </c>
      <c r="CO24" s="290">
        <f t="shared" si="124"/>
        <v>1</v>
      </c>
      <c r="CP24" s="290">
        <f t="shared" si="125"/>
        <v>19</v>
      </c>
      <c r="CQ24" s="290">
        <f t="shared" si="126"/>
        <v>4</v>
      </c>
      <c r="CR24" s="290">
        <f t="shared" si="127"/>
        <v>15</v>
      </c>
      <c r="CS24" s="290">
        <f t="shared" si="128"/>
        <v>10</v>
      </c>
      <c r="CT24" s="290">
        <f t="shared" si="129"/>
        <v>10</v>
      </c>
      <c r="CU24" s="290">
        <f t="shared" si="130"/>
        <v>6</v>
      </c>
      <c r="CV24" s="290">
        <f t="shared" si="131"/>
        <v>5</v>
      </c>
      <c r="CW24" s="290">
        <f t="shared" si="132"/>
        <v>26</v>
      </c>
      <c r="CX24" s="290">
        <f t="shared" si="133"/>
        <v>1</v>
      </c>
      <c r="CY24" s="290">
        <f t="shared" si="134"/>
        <v>14</v>
      </c>
      <c r="CZ24" s="290">
        <f t="shared" si="135"/>
        <v>4</v>
      </c>
      <c r="DA24" s="290">
        <f t="shared" si="136"/>
        <v>6</v>
      </c>
      <c r="DB24" s="290">
        <f t="shared" si="137"/>
        <v>10</v>
      </c>
      <c r="DC24" s="290">
        <f t="shared" si="138"/>
        <v>2</v>
      </c>
      <c r="DD24" s="290">
        <f t="shared" si="139"/>
        <v>1</v>
      </c>
      <c r="DE24" s="290">
        <f t="shared" si="140"/>
        <v>11</v>
      </c>
      <c r="DF24" s="290">
        <f t="shared" si="141"/>
        <v>21</v>
      </c>
      <c r="DG24" s="290">
        <f t="shared" si="142"/>
        <v>0</v>
      </c>
      <c r="DH24" s="290">
        <f t="shared" si="143"/>
        <v>3</v>
      </c>
      <c r="DI24" s="290">
        <f t="shared" si="144"/>
        <v>6</v>
      </c>
      <c r="DJ24" s="290">
        <f t="shared" si="145"/>
        <v>3</v>
      </c>
      <c r="DK24" s="290">
        <f t="shared" si="146"/>
        <v>4</v>
      </c>
      <c r="DL24" s="290">
        <f t="shared" si="147"/>
        <v>7</v>
      </c>
      <c r="DM24" s="290">
        <f t="shared" si="148"/>
        <v>30</v>
      </c>
      <c r="DN24" s="290"/>
      <c r="DO24" s="290">
        <f t="shared" si="149"/>
        <v>140</v>
      </c>
      <c r="DP24" s="290">
        <f t="shared" si="150"/>
        <v>6</v>
      </c>
      <c r="DQ24" s="290">
        <f t="shared" si="151"/>
        <v>6</v>
      </c>
      <c r="DR24" s="290">
        <f t="shared" si="152"/>
        <v>0</v>
      </c>
      <c r="DS24" s="290">
        <f t="shared" si="153"/>
        <v>1</v>
      </c>
      <c r="DT24" s="290">
        <f t="shared" si="154"/>
        <v>6</v>
      </c>
      <c r="DU24" s="290"/>
      <c r="DV24" s="290">
        <f t="shared" si="155"/>
        <v>6</v>
      </c>
      <c r="DW24" s="290">
        <f t="shared" si="156"/>
        <v>1</v>
      </c>
      <c r="DX24" s="290"/>
      <c r="DY24" s="290">
        <f t="shared" si="157"/>
        <v>1</v>
      </c>
      <c r="DZ24" s="290">
        <f t="shared" si="158"/>
        <v>3</v>
      </c>
      <c r="EA24" s="290">
        <f t="shared" si="159"/>
        <v>2</v>
      </c>
      <c r="EB24" s="290">
        <f t="shared" si="160"/>
        <v>0</v>
      </c>
      <c r="EC24" s="290">
        <f t="shared" si="161"/>
        <v>1</v>
      </c>
      <c r="EE24" s="290">
        <f t="shared" si="162"/>
        <v>0</v>
      </c>
      <c r="EF24" s="290">
        <f t="shared" si="163"/>
        <v>1</v>
      </c>
    </row>
    <row r="25" spans="1:136" x14ac:dyDescent="0.2">
      <c r="A25" s="55">
        <v>42894</v>
      </c>
      <c r="B25" s="13" t="str">
        <f t="shared" si="85"/>
        <v>3-0-2-1-1</v>
      </c>
      <c r="C25" s="14" t="s">
        <v>717</v>
      </c>
      <c r="D25" s="11">
        <f t="shared" si="86"/>
        <v>2</v>
      </c>
      <c r="E25" s="11">
        <f t="shared" si="87"/>
        <v>4</v>
      </c>
      <c r="F25" s="11">
        <f t="shared" si="87"/>
        <v>7</v>
      </c>
      <c r="G25" s="11">
        <f t="shared" si="87"/>
        <v>10</v>
      </c>
      <c r="H25" s="11">
        <f t="shared" si="87"/>
        <v>13</v>
      </c>
      <c r="I25" s="11">
        <f t="shared" si="87"/>
        <v>16</v>
      </c>
      <c r="J25" s="11"/>
      <c r="K25" s="290">
        <f t="shared" si="88"/>
        <v>5</v>
      </c>
      <c r="L25" s="290">
        <f t="shared" si="89"/>
        <v>7</v>
      </c>
      <c r="M25" s="290">
        <f t="shared" si="90"/>
        <v>22</v>
      </c>
      <c r="N25" s="290">
        <f t="shared" si="91"/>
        <v>25</v>
      </c>
      <c r="O25" s="290">
        <f t="shared" si="92"/>
        <v>34</v>
      </c>
      <c r="P25" s="290">
        <f t="shared" si="93"/>
        <v>40</v>
      </c>
      <c r="Q25" s="290">
        <f t="shared" si="94"/>
        <v>1</v>
      </c>
      <c r="R25" s="290"/>
      <c r="S25" s="290">
        <f t="shared" si="95"/>
        <v>1</v>
      </c>
      <c r="T25" s="290">
        <f t="shared" si="95"/>
        <v>0</v>
      </c>
      <c r="U25" s="290">
        <f t="shared" si="95"/>
        <v>0</v>
      </c>
      <c r="V25" s="290">
        <f t="shared" si="95"/>
        <v>0</v>
      </c>
      <c r="W25" s="290">
        <f t="shared" si="95"/>
        <v>1</v>
      </c>
      <c r="X25" s="290">
        <f t="shared" si="95"/>
        <v>0</v>
      </c>
      <c r="Y25" s="290">
        <f t="shared" si="95"/>
        <v>1</v>
      </c>
      <c r="Z25" s="290">
        <f t="shared" si="95"/>
        <v>0</v>
      </c>
      <c r="AA25" s="290">
        <f t="shared" si="95"/>
        <v>0</v>
      </c>
      <c r="AB25" s="290">
        <f t="shared" si="95"/>
        <v>0</v>
      </c>
      <c r="AC25" s="290">
        <f t="shared" si="96"/>
        <v>0</v>
      </c>
      <c r="AD25" s="290">
        <f t="shared" si="96"/>
        <v>0</v>
      </c>
      <c r="AE25" s="290">
        <f t="shared" si="96"/>
        <v>0</v>
      </c>
      <c r="AF25" s="290">
        <f t="shared" si="96"/>
        <v>0</v>
      </c>
      <c r="AG25" s="290">
        <f t="shared" si="96"/>
        <v>0</v>
      </c>
      <c r="AH25" s="290">
        <f t="shared" si="96"/>
        <v>0</v>
      </c>
      <c r="AI25" s="290">
        <f t="shared" si="96"/>
        <v>0</v>
      </c>
      <c r="AJ25" s="290">
        <f t="shared" si="96"/>
        <v>0</v>
      </c>
      <c r="AK25" s="290">
        <f t="shared" si="96"/>
        <v>0</v>
      </c>
      <c r="AL25" s="290">
        <f t="shared" si="96"/>
        <v>0</v>
      </c>
      <c r="AM25" s="290">
        <f t="shared" si="97"/>
        <v>0</v>
      </c>
      <c r="AN25" s="290">
        <f t="shared" si="97"/>
        <v>1</v>
      </c>
      <c r="AO25" s="290">
        <f t="shared" si="97"/>
        <v>0</v>
      </c>
      <c r="AP25" s="290">
        <f t="shared" si="97"/>
        <v>0</v>
      </c>
      <c r="AQ25" s="290">
        <f t="shared" si="97"/>
        <v>1</v>
      </c>
      <c r="AR25" s="290">
        <f t="shared" si="97"/>
        <v>0</v>
      </c>
      <c r="AS25" s="290">
        <f t="shared" si="97"/>
        <v>0</v>
      </c>
      <c r="AT25" s="290">
        <f t="shared" si="97"/>
        <v>0</v>
      </c>
      <c r="AU25" s="290">
        <f t="shared" si="97"/>
        <v>0</v>
      </c>
      <c r="AV25" s="290">
        <f t="shared" si="97"/>
        <v>0</v>
      </c>
      <c r="AW25" s="290">
        <f t="shared" si="98"/>
        <v>0</v>
      </c>
      <c r="AX25" s="290">
        <f t="shared" si="98"/>
        <v>0</v>
      </c>
      <c r="AY25" s="290">
        <f t="shared" si="98"/>
        <v>0</v>
      </c>
      <c r="AZ25" s="290">
        <f t="shared" si="98"/>
        <v>1</v>
      </c>
      <c r="BA25" s="290">
        <f t="shared" si="98"/>
        <v>0</v>
      </c>
      <c r="BB25" s="290">
        <f t="shared" si="98"/>
        <v>0</v>
      </c>
      <c r="BC25" s="290">
        <f t="shared" si="98"/>
        <v>0</v>
      </c>
      <c r="BD25" s="290">
        <f t="shared" si="98"/>
        <v>0</v>
      </c>
      <c r="BE25" s="290">
        <f t="shared" si="98"/>
        <v>0</v>
      </c>
      <c r="BF25" s="290">
        <f t="shared" si="98"/>
        <v>1</v>
      </c>
      <c r="BG25" s="290">
        <f t="shared" si="99"/>
        <v>0</v>
      </c>
      <c r="BH25" s="290">
        <f t="shared" si="99"/>
        <v>0</v>
      </c>
      <c r="BI25" s="290">
        <f t="shared" si="99"/>
        <v>0</v>
      </c>
      <c r="BJ25" s="290">
        <f t="shared" si="99"/>
        <v>0</v>
      </c>
      <c r="BK25" s="290">
        <f t="shared" si="99"/>
        <v>0</v>
      </c>
      <c r="BL25" s="290">
        <f t="shared" si="99"/>
        <v>0</v>
      </c>
      <c r="BM25" s="290">
        <f t="shared" si="99"/>
        <v>0</v>
      </c>
      <c r="BN25" s="290">
        <f t="shared" si="99"/>
        <v>0</v>
      </c>
      <c r="BO25" s="290">
        <f t="shared" si="99"/>
        <v>0</v>
      </c>
      <c r="BP25" s="290"/>
      <c r="BQ25" s="290">
        <f t="shared" si="100"/>
        <v>0</v>
      </c>
      <c r="BR25" s="290">
        <f t="shared" si="101"/>
        <v>2</v>
      </c>
      <c r="BS25" s="290">
        <f t="shared" si="102"/>
        <v>4</v>
      </c>
      <c r="BT25" s="290">
        <f t="shared" si="103"/>
        <v>6</v>
      </c>
      <c r="BU25" s="290">
        <f t="shared" si="104"/>
        <v>0</v>
      </c>
      <c r="BV25" s="290">
        <f t="shared" si="105"/>
        <v>23</v>
      </c>
      <c r="BW25" s="290">
        <f t="shared" si="106"/>
        <v>0</v>
      </c>
      <c r="BX25" s="290">
        <f t="shared" si="107"/>
        <v>4</v>
      </c>
      <c r="BY25" s="290">
        <f t="shared" si="108"/>
        <v>2</v>
      </c>
      <c r="BZ25" s="290">
        <f t="shared" si="109"/>
        <v>18</v>
      </c>
      <c r="CA25" s="290">
        <f t="shared" si="110"/>
        <v>4</v>
      </c>
      <c r="CB25" s="290">
        <f t="shared" si="111"/>
        <v>4</v>
      </c>
      <c r="CC25" s="290">
        <f t="shared" si="112"/>
        <v>3</v>
      </c>
      <c r="CD25" s="290">
        <f t="shared" si="113"/>
        <v>7</v>
      </c>
      <c r="CE25" s="290">
        <f t="shared" si="114"/>
        <v>1</v>
      </c>
      <c r="CF25" s="290">
        <f t="shared" si="115"/>
        <v>3</v>
      </c>
      <c r="CG25" s="290">
        <f t="shared" si="116"/>
        <v>2</v>
      </c>
      <c r="CH25" s="290">
        <f t="shared" si="117"/>
        <v>1</v>
      </c>
      <c r="CI25" s="290">
        <f t="shared" si="118"/>
        <v>17</v>
      </c>
      <c r="CJ25" s="290">
        <f t="shared" si="119"/>
        <v>17</v>
      </c>
      <c r="CK25" s="290">
        <f t="shared" si="120"/>
        <v>1</v>
      </c>
      <c r="CL25" s="290">
        <f t="shared" si="121"/>
        <v>0</v>
      </c>
      <c r="CM25" s="290">
        <f t="shared" si="122"/>
        <v>1</v>
      </c>
      <c r="CN25" s="290">
        <f t="shared" si="123"/>
        <v>1</v>
      </c>
      <c r="CO25" s="290">
        <f t="shared" si="124"/>
        <v>0</v>
      </c>
      <c r="CP25" s="290">
        <f t="shared" si="125"/>
        <v>18</v>
      </c>
      <c r="CQ25" s="290">
        <f t="shared" si="126"/>
        <v>3</v>
      </c>
      <c r="CR25" s="290">
        <f t="shared" si="127"/>
        <v>14</v>
      </c>
      <c r="CS25" s="290">
        <f t="shared" si="128"/>
        <v>9</v>
      </c>
      <c r="CT25" s="290">
        <f t="shared" si="129"/>
        <v>9</v>
      </c>
      <c r="CU25" s="290">
        <f t="shared" si="130"/>
        <v>5</v>
      </c>
      <c r="CV25" s="290">
        <f t="shared" si="131"/>
        <v>4</v>
      </c>
      <c r="CW25" s="290">
        <f t="shared" si="132"/>
        <v>25</v>
      </c>
      <c r="CX25" s="290">
        <f t="shared" si="133"/>
        <v>0</v>
      </c>
      <c r="CY25" s="290">
        <f t="shared" si="134"/>
        <v>13</v>
      </c>
      <c r="CZ25" s="290">
        <f t="shared" si="135"/>
        <v>3</v>
      </c>
      <c r="DA25" s="290">
        <f t="shared" si="136"/>
        <v>5</v>
      </c>
      <c r="DB25" s="290">
        <f t="shared" si="137"/>
        <v>9</v>
      </c>
      <c r="DC25" s="290">
        <f t="shared" si="138"/>
        <v>1</v>
      </c>
      <c r="DD25" s="290">
        <f t="shared" si="139"/>
        <v>0</v>
      </c>
      <c r="DE25" s="290">
        <f t="shared" si="140"/>
        <v>10</v>
      </c>
      <c r="DF25" s="290">
        <f t="shared" si="141"/>
        <v>20</v>
      </c>
      <c r="DG25" s="290">
        <f t="shared" si="142"/>
        <v>6</v>
      </c>
      <c r="DH25" s="290">
        <f t="shared" si="143"/>
        <v>2</v>
      </c>
      <c r="DI25" s="290">
        <f t="shared" si="144"/>
        <v>5</v>
      </c>
      <c r="DJ25" s="290">
        <f t="shared" si="145"/>
        <v>2</v>
      </c>
      <c r="DK25" s="290">
        <f t="shared" si="146"/>
        <v>3</v>
      </c>
      <c r="DL25" s="290">
        <f t="shared" si="147"/>
        <v>6</v>
      </c>
      <c r="DM25" s="290">
        <f t="shared" si="148"/>
        <v>29</v>
      </c>
      <c r="DN25" s="290"/>
      <c r="DO25" s="290">
        <f t="shared" si="149"/>
        <v>134</v>
      </c>
      <c r="DP25" s="290">
        <f t="shared" si="150"/>
        <v>-46</v>
      </c>
      <c r="DQ25" s="290">
        <f t="shared" si="151"/>
        <v>46</v>
      </c>
      <c r="DR25" s="290">
        <f t="shared" si="152"/>
        <v>0</v>
      </c>
      <c r="DS25" s="290">
        <f t="shared" si="153"/>
        <v>2</v>
      </c>
      <c r="DT25" s="290">
        <f t="shared" si="154"/>
        <v>5</v>
      </c>
      <c r="DU25" s="290"/>
      <c r="DV25" s="290">
        <f t="shared" si="155"/>
        <v>4</v>
      </c>
      <c r="DW25" s="290">
        <f t="shared" si="156"/>
        <v>3</v>
      </c>
      <c r="DX25" s="290"/>
      <c r="DY25" s="290">
        <f t="shared" si="157"/>
        <v>3</v>
      </c>
      <c r="DZ25" s="290">
        <f t="shared" si="158"/>
        <v>0</v>
      </c>
      <c r="EA25" s="290">
        <f t="shared" si="159"/>
        <v>2</v>
      </c>
      <c r="EB25" s="290">
        <f t="shared" si="160"/>
        <v>1</v>
      </c>
      <c r="EC25" s="290">
        <f t="shared" si="161"/>
        <v>1</v>
      </c>
      <c r="EE25" s="290">
        <f t="shared" si="162"/>
        <v>1</v>
      </c>
      <c r="EF25" s="290">
        <f t="shared" si="163"/>
        <v>0</v>
      </c>
    </row>
    <row r="26" spans="1:136" x14ac:dyDescent="0.2">
      <c r="A26" s="55">
        <v>42891</v>
      </c>
      <c r="B26" s="13" t="str">
        <f t="shared" si="85"/>
        <v>0-2-3-1-1</v>
      </c>
      <c r="C26" s="14" t="s">
        <v>716</v>
      </c>
      <c r="D26" s="11">
        <f t="shared" si="86"/>
        <v>3</v>
      </c>
      <c r="E26" s="11">
        <f t="shared" si="87"/>
        <v>6</v>
      </c>
      <c r="F26" s="11">
        <f t="shared" si="87"/>
        <v>9</v>
      </c>
      <c r="G26" s="11">
        <f t="shared" si="87"/>
        <v>12</v>
      </c>
      <c r="H26" s="11">
        <f t="shared" si="87"/>
        <v>15</v>
      </c>
      <c r="I26" s="11">
        <f t="shared" si="87"/>
        <v>18</v>
      </c>
      <c r="J26" s="11"/>
      <c r="K26" s="290">
        <f t="shared" si="88"/>
        <v>15</v>
      </c>
      <c r="L26" s="290">
        <f t="shared" si="89"/>
        <v>21</v>
      </c>
      <c r="M26" s="290">
        <f t="shared" si="90"/>
        <v>23</v>
      </c>
      <c r="N26" s="290">
        <f t="shared" si="91"/>
        <v>24</v>
      </c>
      <c r="O26" s="290">
        <f t="shared" si="92"/>
        <v>39</v>
      </c>
      <c r="P26" s="290">
        <f t="shared" si="93"/>
        <v>40</v>
      </c>
      <c r="Q26" s="290">
        <f t="shared" si="94"/>
        <v>18</v>
      </c>
      <c r="R26" s="290"/>
      <c r="S26" s="290">
        <f t="shared" si="95"/>
        <v>0</v>
      </c>
      <c r="T26" s="290">
        <f t="shared" si="95"/>
        <v>0</v>
      </c>
      <c r="U26" s="290">
        <f t="shared" si="95"/>
        <v>0</v>
      </c>
      <c r="V26" s="290">
        <f t="shared" si="95"/>
        <v>0</v>
      </c>
      <c r="W26" s="290">
        <f t="shared" si="95"/>
        <v>0</v>
      </c>
      <c r="X26" s="290">
        <f t="shared" si="95"/>
        <v>0</v>
      </c>
      <c r="Y26" s="290">
        <f t="shared" si="95"/>
        <v>0</v>
      </c>
      <c r="Z26" s="290">
        <f t="shared" si="95"/>
        <v>0</v>
      </c>
      <c r="AA26" s="290">
        <f t="shared" si="95"/>
        <v>0</v>
      </c>
      <c r="AB26" s="290">
        <f t="shared" si="95"/>
        <v>0</v>
      </c>
      <c r="AC26" s="290">
        <f t="shared" si="96"/>
        <v>0</v>
      </c>
      <c r="AD26" s="290">
        <f t="shared" si="96"/>
        <v>0</v>
      </c>
      <c r="AE26" s="290">
        <f t="shared" si="96"/>
        <v>0</v>
      </c>
      <c r="AF26" s="290">
        <f t="shared" si="96"/>
        <v>0</v>
      </c>
      <c r="AG26" s="290">
        <f t="shared" si="96"/>
        <v>1</v>
      </c>
      <c r="AH26" s="290">
        <f t="shared" si="96"/>
        <v>0</v>
      </c>
      <c r="AI26" s="290">
        <f t="shared" si="96"/>
        <v>0</v>
      </c>
      <c r="AJ26" s="290">
        <f t="shared" si="96"/>
        <v>1</v>
      </c>
      <c r="AK26" s="290">
        <f t="shared" si="96"/>
        <v>0</v>
      </c>
      <c r="AL26" s="290">
        <f t="shared" si="96"/>
        <v>0</v>
      </c>
      <c r="AM26" s="290">
        <f t="shared" si="97"/>
        <v>1</v>
      </c>
      <c r="AN26" s="290">
        <f t="shared" si="97"/>
        <v>0</v>
      </c>
      <c r="AO26" s="290">
        <f t="shared" si="97"/>
        <v>1</v>
      </c>
      <c r="AP26" s="290">
        <f t="shared" si="97"/>
        <v>1</v>
      </c>
      <c r="AQ26" s="290">
        <f t="shared" si="97"/>
        <v>0</v>
      </c>
      <c r="AR26" s="290">
        <f t="shared" si="97"/>
        <v>0</v>
      </c>
      <c r="AS26" s="290">
        <f t="shared" si="97"/>
        <v>0</v>
      </c>
      <c r="AT26" s="290">
        <f t="shared" si="97"/>
        <v>0</v>
      </c>
      <c r="AU26" s="290">
        <f t="shared" si="97"/>
        <v>0</v>
      </c>
      <c r="AV26" s="290">
        <f t="shared" si="97"/>
        <v>0</v>
      </c>
      <c r="AW26" s="290">
        <f t="shared" si="98"/>
        <v>0</v>
      </c>
      <c r="AX26" s="290">
        <f t="shared" si="98"/>
        <v>0</v>
      </c>
      <c r="AY26" s="290">
        <f t="shared" si="98"/>
        <v>0</v>
      </c>
      <c r="AZ26" s="290">
        <f t="shared" si="98"/>
        <v>0</v>
      </c>
      <c r="BA26" s="290">
        <f t="shared" si="98"/>
        <v>0</v>
      </c>
      <c r="BB26" s="290">
        <f t="shared" si="98"/>
        <v>0</v>
      </c>
      <c r="BC26" s="290">
        <f t="shared" si="98"/>
        <v>0</v>
      </c>
      <c r="BD26" s="290">
        <f t="shared" si="98"/>
        <v>0</v>
      </c>
      <c r="BE26" s="290">
        <f t="shared" si="98"/>
        <v>1</v>
      </c>
      <c r="BF26" s="290">
        <f t="shared" si="98"/>
        <v>1</v>
      </c>
      <c r="BG26" s="290">
        <f t="shared" si="99"/>
        <v>0</v>
      </c>
      <c r="BH26" s="290">
        <f t="shared" si="99"/>
        <v>0</v>
      </c>
      <c r="BI26" s="290">
        <f t="shared" si="99"/>
        <v>0</v>
      </c>
      <c r="BJ26" s="290">
        <f t="shared" si="99"/>
        <v>0</v>
      </c>
      <c r="BK26" s="290">
        <f t="shared" si="99"/>
        <v>0</v>
      </c>
      <c r="BL26" s="290">
        <f t="shared" si="99"/>
        <v>0</v>
      </c>
      <c r="BM26" s="290">
        <f t="shared" si="99"/>
        <v>0</v>
      </c>
      <c r="BN26" s="290">
        <f t="shared" si="99"/>
        <v>0</v>
      </c>
      <c r="BO26" s="290">
        <f t="shared" si="99"/>
        <v>0</v>
      </c>
      <c r="BP26" s="290"/>
      <c r="BQ26" s="290">
        <f t="shared" si="100"/>
        <v>8</v>
      </c>
      <c r="BR26" s="290">
        <f t="shared" si="101"/>
        <v>1</v>
      </c>
      <c r="BS26" s="290">
        <f t="shared" si="102"/>
        <v>3</v>
      </c>
      <c r="BT26" s="290">
        <f t="shared" si="103"/>
        <v>5</v>
      </c>
      <c r="BU26" s="290">
        <f t="shared" si="104"/>
        <v>6</v>
      </c>
      <c r="BV26" s="290">
        <f t="shared" si="105"/>
        <v>22</v>
      </c>
      <c r="BW26" s="290">
        <f t="shared" si="106"/>
        <v>11</v>
      </c>
      <c r="BX26" s="290">
        <f t="shared" si="107"/>
        <v>3</v>
      </c>
      <c r="BY26" s="290">
        <f t="shared" si="108"/>
        <v>1</v>
      </c>
      <c r="BZ26" s="290">
        <f t="shared" si="109"/>
        <v>17</v>
      </c>
      <c r="CA26" s="290">
        <f t="shared" si="110"/>
        <v>3</v>
      </c>
      <c r="CB26" s="290">
        <f t="shared" si="111"/>
        <v>3</v>
      </c>
      <c r="CC26" s="290">
        <f t="shared" si="112"/>
        <v>2</v>
      </c>
      <c r="CD26" s="290">
        <f t="shared" si="113"/>
        <v>6</v>
      </c>
      <c r="CE26" s="290">
        <f t="shared" si="114"/>
        <v>0</v>
      </c>
      <c r="CF26" s="290">
        <f t="shared" si="115"/>
        <v>2</v>
      </c>
      <c r="CG26" s="290">
        <f t="shared" si="116"/>
        <v>1</v>
      </c>
      <c r="CH26" s="290">
        <f t="shared" si="117"/>
        <v>0</v>
      </c>
      <c r="CI26" s="290">
        <f t="shared" si="118"/>
        <v>16</v>
      </c>
      <c r="CJ26" s="290">
        <f t="shared" si="119"/>
        <v>16</v>
      </c>
      <c r="CK26" s="290">
        <f t="shared" si="120"/>
        <v>0</v>
      </c>
      <c r="CL26" s="290">
        <f t="shared" si="121"/>
        <v>1</v>
      </c>
      <c r="CM26" s="290">
        <f t="shared" si="122"/>
        <v>0</v>
      </c>
      <c r="CN26" s="290">
        <f t="shared" si="123"/>
        <v>0</v>
      </c>
      <c r="CO26" s="290">
        <f t="shared" si="124"/>
        <v>13</v>
      </c>
      <c r="CP26" s="290">
        <f t="shared" si="125"/>
        <v>17</v>
      </c>
      <c r="CQ26" s="290">
        <f t="shared" si="126"/>
        <v>2</v>
      </c>
      <c r="CR26" s="290">
        <f t="shared" si="127"/>
        <v>13</v>
      </c>
      <c r="CS26" s="290">
        <f t="shared" si="128"/>
        <v>8</v>
      </c>
      <c r="CT26" s="290">
        <f t="shared" si="129"/>
        <v>8</v>
      </c>
      <c r="CU26" s="290">
        <f t="shared" si="130"/>
        <v>4</v>
      </c>
      <c r="CV26" s="290">
        <f t="shared" si="131"/>
        <v>3</v>
      </c>
      <c r="CW26" s="290">
        <f t="shared" si="132"/>
        <v>24</v>
      </c>
      <c r="CX26" s="290">
        <f t="shared" si="133"/>
        <v>4</v>
      </c>
      <c r="CY26" s="290">
        <f t="shared" si="134"/>
        <v>12</v>
      </c>
      <c r="CZ26" s="290">
        <f t="shared" si="135"/>
        <v>2</v>
      </c>
      <c r="DA26" s="290">
        <f t="shared" si="136"/>
        <v>4</v>
      </c>
      <c r="DB26" s="290">
        <f t="shared" si="137"/>
        <v>8</v>
      </c>
      <c r="DC26" s="290">
        <f t="shared" si="138"/>
        <v>0</v>
      </c>
      <c r="DD26" s="290">
        <f t="shared" si="139"/>
        <v>0</v>
      </c>
      <c r="DE26" s="290">
        <f t="shared" si="140"/>
        <v>9</v>
      </c>
      <c r="DF26" s="290">
        <f t="shared" si="141"/>
        <v>19</v>
      </c>
      <c r="DG26" s="290">
        <f t="shared" si="142"/>
        <v>5</v>
      </c>
      <c r="DH26" s="290">
        <f t="shared" si="143"/>
        <v>1</v>
      </c>
      <c r="DI26" s="290">
        <f t="shared" si="144"/>
        <v>4</v>
      </c>
      <c r="DJ26" s="290">
        <f t="shared" si="145"/>
        <v>1</v>
      </c>
      <c r="DK26" s="290">
        <f t="shared" si="146"/>
        <v>2</v>
      </c>
      <c r="DL26" s="290">
        <f t="shared" si="147"/>
        <v>5</v>
      </c>
      <c r="DM26" s="290">
        <f t="shared" si="148"/>
        <v>28</v>
      </c>
      <c r="DN26" s="290"/>
      <c r="DO26" s="290">
        <f t="shared" si="149"/>
        <v>180</v>
      </c>
      <c r="DP26" s="290">
        <f t="shared" si="150"/>
        <v>25</v>
      </c>
      <c r="DQ26" s="290">
        <f t="shared" si="151"/>
        <v>25</v>
      </c>
      <c r="DR26" s="290">
        <f t="shared" si="152"/>
        <v>1</v>
      </c>
      <c r="DS26" s="290">
        <f t="shared" si="153"/>
        <v>2</v>
      </c>
      <c r="DT26" s="290">
        <f t="shared" si="154"/>
        <v>5</v>
      </c>
      <c r="DU26" s="290"/>
      <c r="DV26" s="290">
        <f t="shared" si="155"/>
        <v>4</v>
      </c>
      <c r="DW26" s="290">
        <f t="shared" si="156"/>
        <v>3</v>
      </c>
      <c r="DX26" s="290"/>
      <c r="DY26" s="290">
        <f t="shared" si="157"/>
        <v>0</v>
      </c>
      <c r="DZ26" s="290">
        <f t="shared" si="158"/>
        <v>2</v>
      </c>
      <c r="EA26" s="290">
        <f t="shared" si="159"/>
        <v>3</v>
      </c>
      <c r="EB26" s="290">
        <f t="shared" si="160"/>
        <v>1</v>
      </c>
      <c r="EC26" s="290">
        <f t="shared" si="161"/>
        <v>1</v>
      </c>
      <c r="EE26" s="290">
        <f t="shared" si="162"/>
        <v>1</v>
      </c>
      <c r="EF26" s="290">
        <f t="shared" si="163"/>
        <v>2</v>
      </c>
    </row>
    <row r="27" spans="1:136" x14ac:dyDescent="0.2">
      <c r="A27" s="55">
        <v>42887</v>
      </c>
      <c r="B27" s="13" t="str">
        <f t="shared" si="85"/>
        <v>2-2-1-0-2</v>
      </c>
      <c r="C27" s="14" t="s">
        <v>715</v>
      </c>
      <c r="D27" s="11">
        <f t="shared" si="86"/>
        <v>2</v>
      </c>
      <c r="E27" s="11">
        <f t="shared" si="87"/>
        <v>5</v>
      </c>
      <c r="F27" s="11">
        <f t="shared" si="87"/>
        <v>8</v>
      </c>
      <c r="G27" s="11">
        <f t="shared" si="87"/>
        <v>11</v>
      </c>
      <c r="H27" s="11">
        <f t="shared" si="87"/>
        <v>14</v>
      </c>
      <c r="I27" s="11">
        <f t="shared" si="87"/>
        <v>17</v>
      </c>
      <c r="J27" s="11"/>
      <c r="K27" s="290">
        <f t="shared" si="88"/>
        <v>9</v>
      </c>
      <c r="L27" s="290">
        <f t="shared" si="89"/>
        <v>15</v>
      </c>
      <c r="M27" s="290">
        <f t="shared" si="90"/>
        <v>17</v>
      </c>
      <c r="N27" s="290">
        <f t="shared" si="91"/>
        <v>22</v>
      </c>
      <c r="O27" s="290">
        <f t="shared" si="92"/>
        <v>44</v>
      </c>
      <c r="P27" s="290">
        <f t="shared" si="93"/>
        <v>46</v>
      </c>
      <c r="Q27" s="290">
        <f t="shared" si="94"/>
        <v>2</v>
      </c>
      <c r="R27" s="290"/>
      <c r="S27" s="290">
        <f t="shared" si="95"/>
        <v>0</v>
      </c>
      <c r="T27" s="290">
        <f t="shared" si="95"/>
        <v>1</v>
      </c>
      <c r="U27" s="290">
        <f t="shared" si="95"/>
        <v>0</v>
      </c>
      <c r="V27" s="290">
        <f t="shared" si="95"/>
        <v>0</v>
      </c>
      <c r="W27" s="290">
        <f t="shared" si="95"/>
        <v>0</v>
      </c>
      <c r="X27" s="290">
        <f t="shared" si="95"/>
        <v>0</v>
      </c>
      <c r="Y27" s="290">
        <f t="shared" si="95"/>
        <v>0</v>
      </c>
      <c r="Z27" s="290">
        <f t="shared" si="95"/>
        <v>0</v>
      </c>
      <c r="AA27" s="290">
        <f t="shared" si="95"/>
        <v>1</v>
      </c>
      <c r="AB27" s="290">
        <f t="shared" si="95"/>
        <v>0</v>
      </c>
      <c r="AC27" s="290">
        <f t="shared" si="96"/>
        <v>0</v>
      </c>
      <c r="AD27" s="290">
        <f t="shared" si="96"/>
        <v>0</v>
      </c>
      <c r="AE27" s="290">
        <f t="shared" si="96"/>
        <v>0</v>
      </c>
      <c r="AF27" s="290">
        <f t="shared" si="96"/>
        <v>0</v>
      </c>
      <c r="AG27" s="290">
        <f t="shared" si="96"/>
        <v>1</v>
      </c>
      <c r="AH27" s="290">
        <f t="shared" si="96"/>
        <v>0</v>
      </c>
      <c r="AI27" s="290">
        <f t="shared" si="96"/>
        <v>1</v>
      </c>
      <c r="AJ27" s="290">
        <f t="shared" si="96"/>
        <v>0</v>
      </c>
      <c r="AK27" s="290">
        <f t="shared" si="96"/>
        <v>0</v>
      </c>
      <c r="AL27" s="290">
        <f t="shared" si="96"/>
        <v>0</v>
      </c>
      <c r="AM27" s="290">
        <f t="shared" si="97"/>
        <v>0</v>
      </c>
      <c r="AN27" s="290">
        <f t="shared" si="97"/>
        <v>1</v>
      </c>
      <c r="AO27" s="290">
        <f t="shared" si="97"/>
        <v>0</v>
      </c>
      <c r="AP27" s="290">
        <f t="shared" si="97"/>
        <v>0</v>
      </c>
      <c r="AQ27" s="290">
        <f t="shared" si="97"/>
        <v>0</v>
      </c>
      <c r="AR27" s="290">
        <f t="shared" si="97"/>
        <v>0</v>
      </c>
      <c r="AS27" s="290">
        <f t="shared" si="97"/>
        <v>0</v>
      </c>
      <c r="AT27" s="290">
        <f t="shared" si="97"/>
        <v>0</v>
      </c>
      <c r="AU27" s="290">
        <f t="shared" si="97"/>
        <v>0</v>
      </c>
      <c r="AV27" s="290">
        <f t="shared" si="97"/>
        <v>0</v>
      </c>
      <c r="AW27" s="290">
        <f t="shared" si="98"/>
        <v>0</v>
      </c>
      <c r="AX27" s="290">
        <f t="shared" si="98"/>
        <v>0</v>
      </c>
      <c r="AY27" s="290">
        <f t="shared" si="98"/>
        <v>0</v>
      </c>
      <c r="AZ27" s="290">
        <f t="shared" si="98"/>
        <v>0</v>
      </c>
      <c r="BA27" s="290">
        <f t="shared" si="98"/>
        <v>0</v>
      </c>
      <c r="BB27" s="290">
        <f t="shared" si="98"/>
        <v>0</v>
      </c>
      <c r="BC27" s="290">
        <f t="shared" si="98"/>
        <v>0</v>
      </c>
      <c r="BD27" s="290">
        <f t="shared" si="98"/>
        <v>0</v>
      </c>
      <c r="BE27" s="290">
        <f t="shared" si="98"/>
        <v>0</v>
      </c>
      <c r="BF27" s="290">
        <f t="shared" si="98"/>
        <v>0</v>
      </c>
      <c r="BG27" s="290">
        <f t="shared" si="99"/>
        <v>0</v>
      </c>
      <c r="BH27" s="290">
        <f t="shared" si="99"/>
        <v>0</v>
      </c>
      <c r="BI27" s="290">
        <f t="shared" si="99"/>
        <v>0</v>
      </c>
      <c r="BJ27" s="290">
        <f t="shared" si="99"/>
        <v>1</v>
      </c>
      <c r="BK27" s="290">
        <f t="shared" si="99"/>
        <v>0</v>
      </c>
      <c r="BL27" s="290">
        <f t="shared" si="99"/>
        <v>1</v>
      </c>
      <c r="BM27" s="290">
        <f t="shared" si="99"/>
        <v>0</v>
      </c>
      <c r="BN27" s="290">
        <f t="shared" si="99"/>
        <v>0</v>
      </c>
      <c r="BO27" s="290">
        <f t="shared" si="99"/>
        <v>0</v>
      </c>
      <c r="BP27" s="290"/>
      <c r="BQ27" s="290">
        <f t="shared" si="100"/>
        <v>7</v>
      </c>
      <c r="BR27" s="290">
        <f t="shared" si="101"/>
        <v>0</v>
      </c>
      <c r="BS27" s="290">
        <f t="shared" si="102"/>
        <v>2</v>
      </c>
      <c r="BT27" s="290">
        <f t="shared" si="103"/>
        <v>4</v>
      </c>
      <c r="BU27" s="290">
        <f t="shared" si="104"/>
        <v>5</v>
      </c>
      <c r="BV27" s="290">
        <f t="shared" si="105"/>
        <v>21</v>
      </c>
      <c r="BW27" s="290">
        <f t="shared" si="106"/>
        <v>10</v>
      </c>
      <c r="BX27" s="290">
        <f t="shared" si="107"/>
        <v>2</v>
      </c>
      <c r="BY27" s="290">
        <f t="shared" si="108"/>
        <v>0</v>
      </c>
      <c r="BZ27" s="290">
        <f t="shared" si="109"/>
        <v>16</v>
      </c>
      <c r="CA27" s="290">
        <f t="shared" si="110"/>
        <v>2</v>
      </c>
      <c r="CB27" s="290">
        <f t="shared" si="111"/>
        <v>2</v>
      </c>
      <c r="CC27" s="290">
        <f t="shared" si="112"/>
        <v>1</v>
      </c>
      <c r="CD27" s="290">
        <f t="shared" si="113"/>
        <v>5</v>
      </c>
      <c r="CE27" s="290">
        <f t="shared" si="114"/>
        <v>0</v>
      </c>
      <c r="CF27" s="290">
        <f t="shared" si="115"/>
        <v>1</v>
      </c>
      <c r="CG27" s="290">
        <f t="shared" si="116"/>
        <v>0</v>
      </c>
      <c r="CH27" s="290">
        <f t="shared" si="117"/>
        <v>6</v>
      </c>
      <c r="CI27" s="290">
        <f t="shared" si="118"/>
        <v>15</v>
      </c>
      <c r="CJ27" s="290">
        <f t="shared" si="119"/>
        <v>15</v>
      </c>
      <c r="CK27" s="290">
        <f t="shared" si="120"/>
        <v>3</v>
      </c>
      <c r="CL27" s="290">
        <f t="shared" si="121"/>
        <v>0</v>
      </c>
      <c r="CM27" s="290">
        <f t="shared" si="122"/>
        <v>4</v>
      </c>
      <c r="CN27" s="290">
        <f t="shared" si="123"/>
        <v>1</v>
      </c>
      <c r="CO27" s="290">
        <f t="shared" si="124"/>
        <v>12</v>
      </c>
      <c r="CP27" s="290">
        <f t="shared" si="125"/>
        <v>16</v>
      </c>
      <c r="CQ27" s="290">
        <f t="shared" si="126"/>
        <v>1</v>
      </c>
      <c r="CR27" s="290">
        <f t="shared" si="127"/>
        <v>12</v>
      </c>
      <c r="CS27" s="290">
        <f t="shared" si="128"/>
        <v>7</v>
      </c>
      <c r="CT27" s="290">
        <f t="shared" si="129"/>
        <v>7</v>
      </c>
      <c r="CU27" s="290">
        <f t="shared" si="130"/>
        <v>3</v>
      </c>
      <c r="CV27" s="290">
        <f t="shared" si="131"/>
        <v>2</v>
      </c>
      <c r="CW27" s="290">
        <f t="shared" si="132"/>
        <v>23</v>
      </c>
      <c r="CX27" s="290">
        <f t="shared" si="133"/>
        <v>3</v>
      </c>
      <c r="CY27" s="290">
        <f t="shared" si="134"/>
        <v>11</v>
      </c>
      <c r="CZ27" s="290">
        <f t="shared" si="135"/>
        <v>1</v>
      </c>
      <c r="DA27" s="290">
        <f t="shared" si="136"/>
        <v>3</v>
      </c>
      <c r="DB27" s="290">
        <f t="shared" si="137"/>
        <v>7</v>
      </c>
      <c r="DC27" s="290">
        <f t="shared" si="138"/>
        <v>18</v>
      </c>
      <c r="DD27" s="290">
        <f t="shared" si="139"/>
        <v>17</v>
      </c>
      <c r="DE27" s="290">
        <f t="shared" si="140"/>
        <v>8</v>
      </c>
      <c r="DF27" s="290">
        <f t="shared" si="141"/>
        <v>18</v>
      </c>
      <c r="DG27" s="290">
        <f t="shared" si="142"/>
        <v>4</v>
      </c>
      <c r="DH27" s="290">
        <f t="shared" si="143"/>
        <v>0</v>
      </c>
      <c r="DI27" s="290">
        <f t="shared" si="144"/>
        <v>3</v>
      </c>
      <c r="DJ27" s="290">
        <f t="shared" si="145"/>
        <v>0</v>
      </c>
      <c r="DK27" s="290">
        <f t="shared" si="146"/>
        <v>1</v>
      </c>
      <c r="DL27" s="290">
        <f t="shared" si="147"/>
        <v>4</v>
      </c>
      <c r="DM27" s="290">
        <f t="shared" si="148"/>
        <v>27</v>
      </c>
      <c r="DN27" s="290"/>
      <c r="DO27" s="290">
        <f t="shared" si="149"/>
        <v>155</v>
      </c>
      <c r="DP27" s="290">
        <f t="shared" si="150"/>
        <v>-23</v>
      </c>
      <c r="DQ27" s="290">
        <f t="shared" si="151"/>
        <v>23</v>
      </c>
      <c r="DR27" s="290">
        <f t="shared" si="152"/>
        <v>0</v>
      </c>
      <c r="DS27" s="290">
        <f t="shared" si="153"/>
        <v>2</v>
      </c>
      <c r="DT27" s="290">
        <f t="shared" si="154"/>
        <v>5</v>
      </c>
      <c r="DU27" s="290"/>
      <c r="DV27" s="290">
        <f t="shared" si="155"/>
        <v>3</v>
      </c>
      <c r="DW27" s="290">
        <f t="shared" si="156"/>
        <v>4</v>
      </c>
      <c r="DX27" s="290"/>
      <c r="DY27" s="290">
        <f t="shared" si="157"/>
        <v>2</v>
      </c>
      <c r="DZ27" s="290">
        <f t="shared" si="158"/>
        <v>2</v>
      </c>
      <c r="EA27" s="290">
        <f t="shared" si="159"/>
        <v>1</v>
      </c>
      <c r="EB27" s="290">
        <f t="shared" si="160"/>
        <v>0</v>
      </c>
      <c r="EC27" s="290">
        <f t="shared" si="161"/>
        <v>2</v>
      </c>
      <c r="EE27" s="290">
        <f t="shared" si="162"/>
        <v>1</v>
      </c>
      <c r="EF27" s="290">
        <f t="shared" si="163"/>
        <v>0</v>
      </c>
    </row>
    <row r="28" spans="1:136" x14ac:dyDescent="0.2">
      <c r="A28" s="55">
        <v>42884</v>
      </c>
      <c r="B28" s="13" t="str">
        <f t="shared" si="85"/>
        <v>0-3-2-1-1</v>
      </c>
      <c r="C28" s="14" t="s">
        <v>721</v>
      </c>
      <c r="D28" s="11">
        <f t="shared" si="86"/>
        <v>3</v>
      </c>
      <c r="E28" s="11">
        <f t="shared" si="87"/>
        <v>6</v>
      </c>
      <c r="F28" s="11">
        <f t="shared" si="87"/>
        <v>9</v>
      </c>
      <c r="G28" s="11">
        <f t="shared" si="87"/>
        <v>12</v>
      </c>
      <c r="H28" s="11">
        <f t="shared" si="87"/>
        <v>15</v>
      </c>
      <c r="I28" s="11">
        <f t="shared" si="87"/>
        <v>18</v>
      </c>
      <c r="J28" s="11"/>
      <c r="K28" s="290">
        <f t="shared" si="88"/>
        <v>13</v>
      </c>
      <c r="L28" s="290">
        <f t="shared" si="89"/>
        <v>15</v>
      </c>
      <c r="M28" s="290">
        <f t="shared" si="90"/>
        <v>16</v>
      </c>
      <c r="N28" s="290">
        <f t="shared" si="91"/>
        <v>27</v>
      </c>
      <c r="O28" s="290">
        <f t="shared" si="92"/>
        <v>36</v>
      </c>
      <c r="P28" s="290">
        <f t="shared" si="93"/>
        <v>47</v>
      </c>
      <c r="Q28" s="290">
        <f t="shared" si="94"/>
        <v>24</v>
      </c>
      <c r="R28" s="290"/>
      <c r="S28" s="290">
        <f t="shared" si="95"/>
        <v>0</v>
      </c>
      <c r="T28" s="290">
        <f t="shared" si="95"/>
        <v>0</v>
      </c>
      <c r="U28" s="290">
        <f t="shared" si="95"/>
        <v>0</v>
      </c>
      <c r="V28" s="290">
        <f t="shared" si="95"/>
        <v>0</v>
      </c>
      <c r="W28" s="290">
        <f t="shared" si="95"/>
        <v>0</v>
      </c>
      <c r="X28" s="290">
        <f t="shared" si="95"/>
        <v>0</v>
      </c>
      <c r="Y28" s="290">
        <f t="shared" si="95"/>
        <v>0</v>
      </c>
      <c r="Z28" s="290">
        <f t="shared" si="95"/>
        <v>0</v>
      </c>
      <c r="AA28" s="290">
        <f t="shared" si="95"/>
        <v>0</v>
      </c>
      <c r="AB28" s="290">
        <f t="shared" si="95"/>
        <v>0</v>
      </c>
      <c r="AC28" s="290">
        <f t="shared" si="96"/>
        <v>0</v>
      </c>
      <c r="AD28" s="290">
        <f t="shared" si="96"/>
        <v>0</v>
      </c>
      <c r="AE28" s="290">
        <f t="shared" si="96"/>
        <v>1</v>
      </c>
      <c r="AF28" s="290">
        <f t="shared" si="96"/>
        <v>0</v>
      </c>
      <c r="AG28" s="290">
        <f t="shared" si="96"/>
        <v>1</v>
      </c>
      <c r="AH28" s="290">
        <f t="shared" si="96"/>
        <v>1</v>
      </c>
      <c r="AI28" s="290">
        <f t="shared" si="96"/>
        <v>0</v>
      </c>
      <c r="AJ28" s="290">
        <f t="shared" si="96"/>
        <v>0</v>
      </c>
      <c r="AK28" s="290">
        <f t="shared" si="96"/>
        <v>0</v>
      </c>
      <c r="AL28" s="290">
        <f t="shared" si="96"/>
        <v>0</v>
      </c>
      <c r="AM28" s="290">
        <f t="shared" si="97"/>
        <v>0</v>
      </c>
      <c r="AN28" s="290">
        <f t="shared" si="97"/>
        <v>0</v>
      </c>
      <c r="AO28" s="290">
        <f t="shared" si="97"/>
        <v>0</v>
      </c>
      <c r="AP28" s="290">
        <f t="shared" si="97"/>
        <v>1</v>
      </c>
      <c r="AQ28" s="290">
        <f t="shared" si="97"/>
        <v>0</v>
      </c>
      <c r="AR28" s="290">
        <f t="shared" si="97"/>
        <v>0</v>
      </c>
      <c r="AS28" s="290">
        <f t="shared" si="97"/>
        <v>1</v>
      </c>
      <c r="AT28" s="290">
        <f t="shared" si="97"/>
        <v>0</v>
      </c>
      <c r="AU28" s="290">
        <f t="shared" si="97"/>
        <v>0</v>
      </c>
      <c r="AV28" s="290">
        <f t="shared" si="97"/>
        <v>0</v>
      </c>
      <c r="AW28" s="290">
        <f t="shared" si="98"/>
        <v>0</v>
      </c>
      <c r="AX28" s="290">
        <f t="shared" si="98"/>
        <v>0</v>
      </c>
      <c r="AY28" s="290">
        <f t="shared" si="98"/>
        <v>0</v>
      </c>
      <c r="AZ28" s="290">
        <f t="shared" si="98"/>
        <v>0</v>
      </c>
      <c r="BA28" s="290">
        <f t="shared" si="98"/>
        <v>0</v>
      </c>
      <c r="BB28" s="290">
        <f t="shared" si="98"/>
        <v>1</v>
      </c>
      <c r="BC28" s="290">
        <f t="shared" si="98"/>
        <v>0</v>
      </c>
      <c r="BD28" s="290">
        <f t="shared" si="98"/>
        <v>0</v>
      </c>
      <c r="BE28" s="290">
        <f t="shared" si="98"/>
        <v>0</v>
      </c>
      <c r="BF28" s="290">
        <f t="shared" si="98"/>
        <v>0</v>
      </c>
      <c r="BG28" s="290">
        <f t="shared" si="99"/>
        <v>0</v>
      </c>
      <c r="BH28" s="290">
        <f t="shared" si="99"/>
        <v>0</v>
      </c>
      <c r="BI28" s="290">
        <f t="shared" si="99"/>
        <v>0</v>
      </c>
      <c r="BJ28" s="290">
        <f t="shared" si="99"/>
        <v>0</v>
      </c>
      <c r="BK28" s="290">
        <f t="shared" si="99"/>
        <v>0</v>
      </c>
      <c r="BL28" s="290">
        <f t="shared" si="99"/>
        <v>0</v>
      </c>
      <c r="BM28" s="290">
        <f t="shared" si="99"/>
        <v>1</v>
      </c>
      <c r="BN28" s="290">
        <f t="shared" si="99"/>
        <v>0</v>
      </c>
      <c r="BO28" s="290">
        <f t="shared" si="99"/>
        <v>0</v>
      </c>
      <c r="BP28" s="290"/>
      <c r="BQ28" s="290">
        <f t="shared" si="100"/>
        <v>6</v>
      </c>
      <c r="BR28" s="290">
        <f t="shared" si="101"/>
        <v>10</v>
      </c>
      <c r="BS28" s="290">
        <f t="shared" si="102"/>
        <v>1</v>
      </c>
      <c r="BT28" s="290">
        <f t="shared" si="103"/>
        <v>3</v>
      </c>
      <c r="BU28" s="290">
        <f t="shared" si="104"/>
        <v>4</v>
      </c>
      <c r="BV28" s="290">
        <f t="shared" si="105"/>
        <v>20</v>
      </c>
      <c r="BW28" s="290">
        <f t="shared" si="106"/>
        <v>9</v>
      </c>
      <c r="BX28" s="290">
        <f t="shared" si="107"/>
        <v>1</v>
      </c>
      <c r="BY28" s="290">
        <f t="shared" si="108"/>
        <v>5</v>
      </c>
      <c r="BZ28" s="290">
        <f t="shared" si="109"/>
        <v>15</v>
      </c>
      <c r="CA28" s="290">
        <f t="shared" si="110"/>
        <v>1</v>
      </c>
      <c r="CB28" s="290">
        <f t="shared" si="111"/>
        <v>1</v>
      </c>
      <c r="CC28" s="290">
        <f t="shared" si="112"/>
        <v>0</v>
      </c>
      <c r="CD28" s="290">
        <f t="shared" si="113"/>
        <v>4</v>
      </c>
      <c r="CE28" s="290">
        <f t="shared" si="114"/>
        <v>0</v>
      </c>
      <c r="CF28" s="290">
        <f t="shared" si="115"/>
        <v>0</v>
      </c>
      <c r="CG28" s="290">
        <f t="shared" si="116"/>
        <v>8</v>
      </c>
      <c r="CH28" s="290">
        <f t="shared" si="117"/>
        <v>5</v>
      </c>
      <c r="CI28" s="290">
        <f t="shared" si="118"/>
        <v>14</v>
      </c>
      <c r="CJ28" s="290">
        <f t="shared" si="119"/>
        <v>14</v>
      </c>
      <c r="CK28" s="290">
        <f t="shared" si="120"/>
        <v>2</v>
      </c>
      <c r="CL28" s="290">
        <f t="shared" si="121"/>
        <v>10</v>
      </c>
      <c r="CM28" s="290">
        <f t="shared" si="122"/>
        <v>3</v>
      </c>
      <c r="CN28" s="290">
        <f t="shared" si="123"/>
        <v>0</v>
      </c>
      <c r="CO28" s="290">
        <f t="shared" si="124"/>
        <v>11</v>
      </c>
      <c r="CP28" s="290">
        <f t="shared" si="125"/>
        <v>15</v>
      </c>
      <c r="CQ28" s="290">
        <f t="shared" si="126"/>
        <v>0</v>
      </c>
      <c r="CR28" s="290">
        <f t="shared" si="127"/>
        <v>11</v>
      </c>
      <c r="CS28" s="290">
        <f t="shared" si="128"/>
        <v>6</v>
      </c>
      <c r="CT28" s="290">
        <f t="shared" si="129"/>
        <v>6</v>
      </c>
      <c r="CU28" s="290">
        <f t="shared" si="130"/>
        <v>2</v>
      </c>
      <c r="CV28" s="290">
        <f t="shared" si="131"/>
        <v>1</v>
      </c>
      <c r="CW28" s="290">
        <f t="shared" si="132"/>
        <v>22</v>
      </c>
      <c r="CX28" s="290">
        <f t="shared" si="133"/>
        <v>2</v>
      </c>
      <c r="CY28" s="290">
        <f t="shared" si="134"/>
        <v>10</v>
      </c>
      <c r="CZ28" s="290">
        <f t="shared" si="135"/>
        <v>0</v>
      </c>
      <c r="DA28" s="290">
        <f t="shared" si="136"/>
        <v>2</v>
      </c>
      <c r="DB28" s="290">
        <f t="shared" si="137"/>
        <v>6</v>
      </c>
      <c r="DC28" s="290">
        <f t="shared" si="138"/>
        <v>17</v>
      </c>
      <c r="DD28" s="290">
        <f t="shared" si="139"/>
        <v>16</v>
      </c>
      <c r="DE28" s="290">
        <f t="shared" si="140"/>
        <v>7</v>
      </c>
      <c r="DF28" s="290">
        <f t="shared" si="141"/>
        <v>17</v>
      </c>
      <c r="DG28" s="290">
        <f t="shared" si="142"/>
        <v>3</v>
      </c>
      <c r="DH28" s="290">
        <f t="shared" si="143"/>
        <v>1</v>
      </c>
      <c r="DI28" s="290">
        <f t="shared" si="144"/>
        <v>2</v>
      </c>
      <c r="DJ28" s="290">
        <f t="shared" si="145"/>
        <v>1</v>
      </c>
      <c r="DK28" s="290">
        <f t="shared" si="146"/>
        <v>0</v>
      </c>
      <c r="DL28" s="290">
        <f t="shared" si="147"/>
        <v>3</v>
      </c>
      <c r="DM28" s="290">
        <f t="shared" si="148"/>
        <v>26</v>
      </c>
      <c r="DN28" s="290"/>
      <c r="DO28" s="290">
        <f t="shared" si="149"/>
        <v>178</v>
      </c>
      <c r="DP28" s="290">
        <f t="shared" si="150"/>
        <v>22</v>
      </c>
      <c r="DQ28" s="290">
        <f t="shared" si="151"/>
        <v>22</v>
      </c>
      <c r="DR28" s="290">
        <f t="shared" si="152"/>
        <v>1</v>
      </c>
      <c r="DS28" s="290">
        <f t="shared" si="153"/>
        <v>3</v>
      </c>
      <c r="DT28" s="290">
        <f t="shared" si="154"/>
        <v>4</v>
      </c>
      <c r="DU28" s="290"/>
      <c r="DV28" s="290">
        <f t="shared" si="155"/>
        <v>4</v>
      </c>
      <c r="DW28" s="290">
        <f t="shared" si="156"/>
        <v>3</v>
      </c>
      <c r="DX28" s="290"/>
      <c r="DY28" s="290">
        <f t="shared" si="157"/>
        <v>0</v>
      </c>
      <c r="DZ28" s="290">
        <f t="shared" si="158"/>
        <v>3</v>
      </c>
      <c r="EA28" s="290">
        <f t="shared" si="159"/>
        <v>2</v>
      </c>
      <c r="EB28" s="290">
        <f t="shared" si="160"/>
        <v>1</v>
      </c>
      <c r="EC28" s="290">
        <f t="shared" si="161"/>
        <v>1</v>
      </c>
      <c r="EE28" s="290">
        <f t="shared" si="162"/>
        <v>0</v>
      </c>
      <c r="EF28" s="290">
        <f t="shared" si="163"/>
        <v>1</v>
      </c>
    </row>
    <row r="29" spans="1:136" x14ac:dyDescent="0.2">
      <c r="A29" s="55">
        <v>42880</v>
      </c>
      <c r="B29" s="13" t="str">
        <f t="shared" si="85"/>
        <v>2-2-0-1-2</v>
      </c>
      <c r="C29" s="14" t="s">
        <v>714</v>
      </c>
      <c r="D29" s="11">
        <f t="shared" si="86"/>
        <v>2</v>
      </c>
      <c r="E29" s="11">
        <f t="shared" si="87"/>
        <v>4</v>
      </c>
      <c r="F29" s="11">
        <f t="shared" si="87"/>
        <v>7</v>
      </c>
      <c r="G29" s="11">
        <f t="shared" si="87"/>
        <v>10</v>
      </c>
      <c r="H29" s="11">
        <f t="shared" si="87"/>
        <v>13</v>
      </c>
      <c r="I29" s="11">
        <f t="shared" si="87"/>
        <v>16</v>
      </c>
      <c r="J29" s="11"/>
      <c r="K29" s="290">
        <f t="shared" si="88"/>
        <v>3</v>
      </c>
      <c r="L29" s="290">
        <f t="shared" si="89"/>
        <v>8</v>
      </c>
      <c r="M29" s="290">
        <f t="shared" si="90"/>
        <v>11</v>
      </c>
      <c r="N29" s="290">
        <f t="shared" si="91"/>
        <v>32</v>
      </c>
      <c r="O29" s="290">
        <f t="shared" si="92"/>
        <v>44</v>
      </c>
      <c r="P29" s="290">
        <f t="shared" si="93"/>
        <v>46</v>
      </c>
      <c r="Q29" s="290">
        <f t="shared" si="94"/>
        <v>12</v>
      </c>
      <c r="R29" s="290"/>
      <c r="S29" s="290">
        <f t="shared" si="95"/>
        <v>0</v>
      </c>
      <c r="T29" s="290">
        <f t="shared" si="95"/>
        <v>0</v>
      </c>
      <c r="U29" s="290">
        <f t="shared" si="95"/>
        <v>1</v>
      </c>
      <c r="V29" s="290">
        <f t="shared" si="95"/>
        <v>0</v>
      </c>
      <c r="W29" s="290">
        <f t="shared" si="95"/>
        <v>0</v>
      </c>
      <c r="X29" s="290">
        <f t="shared" si="95"/>
        <v>0</v>
      </c>
      <c r="Y29" s="290">
        <f t="shared" si="95"/>
        <v>0</v>
      </c>
      <c r="Z29" s="290">
        <f t="shared" si="95"/>
        <v>1</v>
      </c>
      <c r="AA29" s="290">
        <f t="shared" si="95"/>
        <v>0</v>
      </c>
      <c r="AB29" s="290">
        <f t="shared" si="95"/>
        <v>0</v>
      </c>
      <c r="AC29" s="290">
        <f t="shared" si="96"/>
        <v>1</v>
      </c>
      <c r="AD29" s="290">
        <f t="shared" si="96"/>
        <v>1</v>
      </c>
      <c r="AE29" s="290">
        <f t="shared" si="96"/>
        <v>0</v>
      </c>
      <c r="AF29" s="290">
        <f t="shared" si="96"/>
        <v>0</v>
      </c>
      <c r="AG29" s="290">
        <f t="shared" si="96"/>
        <v>0</v>
      </c>
      <c r="AH29" s="290">
        <f t="shared" si="96"/>
        <v>0</v>
      </c>
      <c r="AI29" s="290">
        <f t="shared" si="96"/>
        <v>0</v>
      </c>
      <c r="AJ29" s="290">
        <f t="shared" si="96"/>
        <v>0</v>
      </c>
      <c r="AK29" s="290">
        <f t="shared" si="96"/>
        <v>0</v>
      </c>
      <c r="AL29" s="290">
        <f t="shared" si="96"/>
        <v>0</v>
      </c>
      <c r="AM29" s="290">
        <f t="shared" si="97"/>
        <v>0</v>
      </c>
      <c r="AN29" s="290">
        <f t="shared" si="97"/>
        <v>0</v>
      </c>
      <c r="AO29" s="290">
        <f t="shared" si="97"/>
        <v>0</v>
      </c>
      <c r="AP29" s="290">
        <f t="shared" si="97"/>
        <v>0</v>
      </c>
      <c r="AQ29" s="290">
        <f t="shared" si="97"/>
        <v>0</v>
      </c>
      <c r="AR29" s="290">
        <f t="shared" si="97"/>
        <v>0</v>
      </c>
      <c r="AS29" s="290">
        <f t="shared" si="97"/>
        <v>0</v>
      </c>
      <c r="AT29" s="290">
        <f t="shared" si="97"/>
        <v>0</v>
      </c>
      <c r="AU29" s="290">
        <f t="shared" si="97"/>
        <v>0</v>
      </c>
      <c r="AV29" s="290">
        <f t="shared" si="97"/>
        <v>0</v>
      </c>
      <c r="AW29" s="290">
        <f t="shared" si="98"/>
        <v>0</v>
      </c>
      <c r="AX29" s="290">
        <f t="shared" si="98"/>
        <v>1</v>
      </c>
      <c r="AY29" s="290">
        <f t="shared" si="98"/>
        <v>0</v>
      </c>
      <c r="AZ29" s="290">
        <f t="shared" si="98"/>
        <v>0</v>
      </c>
      <c r="BA29" s="290">
        <f t="shared" si="98"/>
        <v>0</v>
      </c>
      <c r="BB29" s="290">
        <f t="shared" si="98"/>
        <v>0</v>
      </c>
      <c r="BC29" s="290">
        <f t="shared" si="98"/>
        <v>0</v>
      </c>
      <c r="BD29" s="290">
        <f t="shared" si="98"/>
        <v>0</v>
      </c>
      <c r="BE29" s="290">
        <f t="shared" si="98"/>
        <v>0</v>
      </c>
      <c r="BF29" s="290">
        <f t="shared" si="98"/>
        <v>0</v>
      </c>
      <c r="BG29" s="290">
        <f t="shared" si="99"/>
        <v>0</v>
      </c>
      <c r="BH29" s="290">
        <f t="shared" si="99"/>
        <v>0</v>
      </c>
      <c r="BI29" s="290">
        <f t="shared" si="99"/>
        <v>0</v>
      </c>
      <c r="BJ29" s="290">
        <f t="shared" si="99"/>
        <v>1</v>
      </c>
      <c r="BK29" s="290">
        <f t="shared" si="99"/>
        <v>0</v>
      </c>
      <c r="BL29" s="290">
        <f t="shared" si="99"/>
        <v>1</v>
      </c>
      <c r="BM29" s="290">
        <f t="shared" si="99"/>
        <v>0</v>
      </c>
      <c r="BN29" s="290">
        <f t="shared" si="99"/>
        <v>0</v>
      </c>
      <c r="BO29" s="290">
        <f t="shared" si="99"/>
        <v>0</v>
      </c>
      <c r="BP29" s="290"/>
      <c r="BQ29" s="290">
        <f t="shared" si="100"/>
        <v>5</v>
      </c>
      <c r="BR29" s="290">
        <f t="shared" si="101"/>
        <v>9</v>
      </c>
      <c r="BS29" s="290">
        <f t="shared" si="102"/>
        <v>0</v>
      </c>
      <c r="BT29" s="290">
        <f t="shared" si="103"/>
        <v>2</v>
      </c>
      <c r="BU29" s="290">
        <f t="shared" si="104"/>
        <v>3</v>
      </c>
      <c r="BV29" s="290">
        <f t="shared" si="105"/>
        <v>19</v>
      </c>
      <c r="BW29" s="290">
        <f t="shared" si="106"/>
        <v>8</v>
      </c>
      <c r="BX29" s="290">
        <f t="shared" si="107"/>
        <v>0</v>
      </c>
      <c r="BY29" s="290">
        <f t="shared" si="108"/>
        <v>4</v>
      </c>
      <c r="BZ29" s="290">
        <f t="shared" si="109"/>
        <v>14</v>
      </c>
      <c r="CA29" s="290">
        <f t="shared" si="110"/>
        <v>0</v>
      </c>
      <c r="CB29" s="290">
        <f t="shared" si="111"/>
        <v>0</v>
      </c>
      <c r="CC29" s="290">
        <f t="shared" si="112"/>
        <v>4</v>
      </c>
      <c r="CD29" s="290">
        <f t="shared" si="113"/>
        <v>3</v>
      </c>
      <c r="CE29" s="290">
        <f t="shared" si="114"/>
        <v>8</v>
      </c>
      <c r="CF29" s="290">
        <f t="shared" si="115"/>
        <v>2</v>
      </c>
      <c r="CG29" s="290">
        <f t="shared" si="116"/>
        <v>7</v>
      </c>
      <c r="CH29" s="290">
        <f t="shared" si="117"/>
        <v>4</v>
      </c>
      <c r="CI29" s="290">
        <f t="shared" si="118"/>
        <v>13</v>
      </c>
      <c r="CJ29" s="290">
        <f t="shared" si="119"/>
        <v>13</v>
      </c>
      <c r="CK29" s="290">
        <f t="shared" si="120"/>
        <v>1</v>
      </c>
      <c r="CL29" s="290">
        <f t="shared" si="121"/>
        <v>9</v>
      </c>
      <c r="CM29" s="290">
        <f t="shared" si="122"/>
        <v>2</v>
      </c>
      <c r="CN29" s="290">
        <f t="shared" si="123"/>
        <v>1</v>
      </c>
      <c r="CO29" s="290">
        <f t="shared" si="124"/>
        <v>10</v>
      </c>
      <c r="CP29" s="290">
        <f t="shared" si="125"/>
        <v>14</v>
      </c>
      <c r="CQ29" s="290">
        <f t="shared" si="126"/>
        <v>3</v>
      </c>
      <c r="CR29" s="290">
        <f t="shared" si="127"/>
        <v>10</v>
      </c>
      <c r="CS29" s="290">
        <f t="shared" si="128"/>
        <v>5</v>
      </c>
      <c r="CT29" s="290">
        <f t="shared" si="129"/>
        <v>5</v>
      </c>
      <c r="CU29" s="290">
        <f t="shared" si="130"/>
        <v>1</v>
      </c>
      <c r="CV29" s="290">
        <f t="shared" si="131"/>
        <v>0</v>
      </c>
      <c r="CW29" s="290">
        <f t="shared" si="132"/>
        <v>21</v>
      </c>
      <c r="CX29" s="290">
        <f t="shared" si="133"/>
        <v>1</v>
      </c>
      <c r="CY29" s="290">
        <f t="shared" si="134"/>
        <v>9</v>
      </c>
      <c r="CZ29" s="290">
        <f t="shared" si="135"/>
        <v>6</v>
      </c>
      <c r="DA29" s="290">
        <f t="shared" si="136"/>
        <v>1</v>
      </c>
      <c r="DB29" s="290">
        <f t="shared" si="137"/>
        <v>5</v>
      </c>
      <c r="DC29" s="290">
        <f t="shared" si="138"/>
        <v>16</v>
      </c>
      <c r="DD29" s="290">
        <f t="shared" si="139"/>
        <v>15</v>
      </c>
      <c r="DE29" s="290">
        <f t="shared" si="140"/>
        <v>6</v>
      </c>
      <c r="DF29" s="290">
        <f t="shared" si="141"/>
        <v>16</v>
      </c>
      <c r="DG29" s="290">
        <f t="shared" si="142"/>
        <v>2</v>
      </c>
      <c r="DH29" s="290">
        <f t="shared" si="143"/>
        <v>0</v>
      </c>
      <c r="DI29" s="290">
        <f t="shared" si="144"/>
        <v>1</v>
      </c>
      <c r="DJ29" s="290">
        <f t="shared" si="145"/>
        <v>0</v>
      </c>
      <c r="DK29" s="290">
        <f t="shared" si="146"/>
        <v>12</v>
      </c>
      <c r="DL29" s="290">
        <f t="shared" si="147"/>
        <v>2</v>
      </c>
      <c r="DM29" s="290">
        <f t="shared" si="148"/>
        <v>25</v>
      </c>
      <c r="DN29" s="290"/>
      <c r="DO29" s="290">
        <f t="shared" si="149"/>
        <v>156</v>
      </c>
      <c r="DP29" s="290">
        <f t="shared" si="150"/>
        <v>-80</v>
      </c>
      <c r="DQ29" s="290">
        <f t="shared" si="151"/>
        <v>80</v>
      </c>
      <c r="DR29" s="290">
        <f t="shared" si="152"/>
        <v>0</v>
      </c>
      <c r="DS29" s="290">
        <f t="shared" si="153"/>
        <v>3</v>
      </c>
      <c r="DT29" s="290">
        <f t="shared" si="154"/>
        <v>4</v>
      </c>
      <c r="DU29" s="290"/>
      <c r="DV29" s="290">
        <f t="shared" si="155"/>
        <v>2</v>
      </c>
      <c r="DW29" s="290">
        <f t="shared" si="156"/>
        <v>5</v>
      </c>
      <c r="DX29" s="290"/>
      <c r="DY29" s="290">
        <f t="shared" si="157"/>
        <v>2</v>
      </c>
      <c r="DZ29" s="290">
        <f t="shared" si="158"/>
        <v>2</v>
      </c>
      <c r="EA29" s="290">
        <f t="shared" si="159"/>
        <v>0</v>
      </c>
      <c r="EB29" s="290">
        <f t="shared" si="160"/>
        <v>1</v>
      </c>
      <c r="EC29" s="290">
        <f t="shared" si="161"/>
        <v>2</v>
      </c>
      <c r="EE29" s="290">
        <f t="shared" si="162"/>
        <v>1</v>
      </c>
      <c r="EF29" s="290">
        <f t="shared" si="163"/>
        <v>1</v>
      </c>
    </row>
    <row r="30" spans="1:136" x14ac:dyDescent="0.2">
      <c r="A30" s="55">
        <v>42877</v>
      </c>
      <c r="B30" s="13" t="str">
        <f t="shared" si="85"/>
        <v>0-0-2-3-2</v>
      </c>
      <c r="C30" s="14" t="s">
        <v>713</v>
      </c>
      <c r="D30" s="11">
        <f t="shared" si="86"/>
        <v>3</v>
      </c>
      <c r="E30" s="11">
        <f t="shared" si="87"/>
        <v>6</v>
      </c>
      <c r="F30" s="11">
        <f t="shared" si="87"/>
        <v>9</v>
      </c>
      <c r="G30" s="11">
        <f t="shared" si="87"/>
        <v>12</v>
      </c>
      <c r="H30" s="11">
        <f t="shared" si="87"/>
        <v>15</v>
      </c>
      <c r="I30" s="11">
        <f t="shared" si="87"/>
        <v>18</v>
      </c>
      <c r="J30" s="11"/>
      <c r="K30" s="290">
        <f t="shared" si="88"/>
        <v>21</v>
      </c>
      <c r="L30" s="290">
        <f t="shared" si="89"/>
        <v>24</v>
      </c>
      <c r="M30" s="290">
        <f t="shared" si="90"/>
        <v>31</v>
      </c>
      <c r="N30" s="290">
        <f t="shared" si="91"/>
        <v>34</v>
      </c>
      <c r="O30" s="290">
        <f t="shared" si="92"/>
        <v>37</v>
      </c>
      <c r="P30" s="290">
        <f t="shared" si="93"/>
        <v>44</v>
      </c>
      <c r="Q30" s="290">
        <f t="shared" si="94"/>
        <v>45</v>
      </c>
      <c r="R30" s="290"/>
      <c r="S30" s="290">
        <f t="shared" si="95"/>
        <v>0</v>
      </c>
      <c r="T30" s="290">
        <f t="shared" si="95"/>
        <v>0</v>
      </c>
      <c r="U30" s="290">
        <f t="shared" si="95"/>
        <v>0</v>
      </c>
      <c r="V30" s="290">
        <f t="shared" si="95"/>
        <v>0</v>
      </c>
      <c r="W30" s="290">
        <f t="shared" si="95"/>
        <v>0</v>
      </c>
      <c r="X30" s="290">
        <f t="shared" si="95"/>
        <v>0</v>
      </c>
      <c r="Y30" s="290">
        <f t="shared" si="95"/>
        <v>0</v>
      </c>
      <c r="Z30" s="290">
        <f t="shared" si="95"/>
        <v>0</v>
      </c>
      <c r="AA30" s="290">
        <f t="shared" si="95"/>
        <v>0</v>
      </c>
      <c r="AB30" s="290">
        <f t="shared" si="95"/>
        <v>0</v>
      </c>
      <c r="AC30" s="290">
        <f t="shared" si="96"/>
        <v>0</v>
      </c>
      <c r="AD30" s="290">
        <f t="shared" si="96"/>
        <v>0</v>
      </c>
      <c r="AE30" s="290">
        <f t="shared" si="96"/>
        <v>0</v>
      </c>
      <c r="AF30" s="290">
        <f t="shared" si="96"/>
        <v>0</v>
      </c>
      <c r="AG30" s="290">
        <f t="shared" si="96"/>
        <v>0</v>
      </c>
      <c r="AH30" s="290">
        <f t="shared" si="96"/>
        <v>0</v>
      </c>
      <c r="AI30" s="290">
        <f t="shared" si="96"/>
        <v>0</v>
      </c>
      <c r="AJ30" s="290">
        <f t="shared" si="96"/>
        <v>0</v>
      </c>
      <c r="AK30" s="290">
        <f t="shared" si="96"/>
        <v>0</v>
      </c>
      <c r="AL30" s="290">
        <f t="shared" si="96"/>
        <v>0</v>
      </c>
      <c r="AM30" s="290">
        <f t="shared" si="97"/>
        <v>1</v>
      </c>
      <c r="AN30" s="290">
        <f t="shared" si="97"/>
        <v>0</v>
      </c>
      <c r="AO30" s="290">
        <f t="shared" si="97"/>
        <v>0</v>
      </c>
      <c r="AP30" s="290">
        <f t="shared" si="97"/>
        <v>1</v>
      </c>
      <c r="AQ30" s="290">
        <f t="shared" si="97"/>
        <v>0</v>
      </c>
      <c r="AR30" s="290">
        <f t="shared" si="97"/>
        <v>0</v>
      </c>
      <c r="AS30" s="290">
        <f t="shared" si="97"/>
        <v>0</v>
      </c>
      <c r="AT30" s="290">
        <f t="shared" si="97"/>
        <v>0</v>
      </c>
      <c r="AU30" s="290">
        <f t="shared" si="97"/>
        <v>0</v>
      </c>
      <c r="AV30" s="290">
        <f t="shared" si="97"/>
        <v>0</v>
      </c>
      <c r="AW30" s="290">
        <f t="shared" si="98"/>
        <v>1</v>
      </c>
      <c r="AX30" s="290">
        <f t="shared" si="98"/>
        <v>0</v>
      </c>
      <c r="AY30" s="290">
        <f t="shared" si="98"/>
        <v>0</v>
      </c>
      <c r="AZ30" s="290">
        <f t="shared" si="98"/>
        <v>1</v>
      </c>
      <c r="BA30" s="290">
        <f t="shared" si="98"/>
        <v>0</v>
      </c>
      <c r="BB30" s="290">
        <f t="shared" si="98"/>
        <v>0</v>
      </c>
      <c r="BC30" s="290">
        <f t="shared" si="98"/>
        <v>1</v>
      </c>
      <c r="BD30" s="290">
        <f t="shared" si="98"/>
        <v>0</v>
      </c>
      <c r="BE30" s="290">
        <f t="shared" si="98"/>
        <v>0</v>
      </c>
      <c r="BF30" s="290">
        <f t="shared" si="98"/>
        <v>0</v>
      </c>
      <c r="BG30" s="290">
        <f t="shared" si="99"/>
        <v>0</v>
      </c>
      <c r="BH30" s="290">
        <f t="shared" si="99"/>
        <v>0</v>
      </c>
      <c r="BI30" s="290">
        <f t="shared" si="99"/>
        <v>0</v>
      </c>
      <c r="BJ30" s="290">
        <f t="shared" si="99"/>
        <v>1</v>
      </c>
      <c r="BK30" s="290">
        <f t="shared" si="99"/>
        <v>1</v>
      </c>
      <c r="BL30" s="290">
        <f t="shared" si="99"/>
        <v>0</v>
      </c>
      <c r="BM30" s="290">
        <f t="shared" si="99"/>
        <v>0</v>
      </c>
      <c r="BN30" s="290">
        <f t="shared" si="99"/>
        <v>0</v>
      </c>
      <c r="BO30" s="290">
        <f t="shared" si="99"/>
        <v>0</v>
      </c>
      <c r="BP30" s="290"/>
      <c r="BQ30" s="290">
        <f t="shared" si="100"/>
        <v>4</v>
      </c>
      <c r="BR30" s="290">
        <f t="shared" si="101"/>
        <v>8</v>
      </c>
      <c r="BS30" s="290">
        <f t="shared" si="102"/>
        <v>10</v>
      </c>
      <c r="BT30" s="290">
        <f t="shared" si="103"/>
        <v>1</v>
      </c>
      <c r="BU30" s="290">
        <f t="shared" si="104"/>
        <v>2</v>
      </c>
      <c r="BV30" s="290">
        <f t="shared" si="105"/>
        <v>18</v>
      </c>
      <c r="BW30" s="290">
        <f t="shared" si="106"/>
        <v>7</v>
      </c>
      <c r="BX30" s="290">
        <f t="shared" si="107"/>
        <v>2</v>
      </c>
      <c r="BY30" s="290">
        <f t="shared" si="108"/>
        <v>3</v>
      </c>
      <c r="BZ30" s="290">
        <f t="shared" si="109"/>
        <v>13</v>
      </c>
      <c r="CA30" s="290">
        <f t="shared" si="110"/>
        <v>31</v>
      </c>
      <c r="CB30" s="290">
        <f t="shared" si="111"/>
        <v>3</v>
      </c>
      <c r="CC30" s="290">
        <f t="shared" si="112"/>
        <v>3</v>
      </c>
      <c r="CD30" s="290">
        <f t="shared" si="113"/>
        <v>2</v>
      </c>
      <c r="CE30" s="290">
        <f t="shared" si="114"/>
        <v>7</v>
      </c>
      <c r="CF30" s="290">
        <f t="shared" si="115"/>
        <v>1</v>
      </c>
      <c r="CG30" s="290">
        <f t="shared" si="116"/>
        <v>6</v>
      </c>
      <c r="CH30" s="290">
        <f t="shared" si="117"/>
        <v>3</v>
      </c>
      <c r="CI30" s="290">
        <f t="shared" si="118"/>
        <v>12</v>
      </c>
      <c r="CJ30" s="290">
        <f t="shared" si="119"/>
        <v>12</v>
      </c>
      <c r="CK30" s="290">
        <f t="shared" si="120"/>
        <v>0</v>
      </c>
      <c r="CL30" s="290">
        <f t="shared" si="121"/>
        <v>8</v>
      </c>
      <c r="CM30" s="290">
        <f t="shared" si="122"/>
        <v>1</v>
      </c>
      <c r="CN30" s="290">
        <f t="shared" si="123"/>
        <v>0</v>
      </c>
      <c r="CO30" s="290">
        <f t="shared" si="124"/>
        <v>9</v>
      </c>
      <c r="CP30" s="290">
        <f t="shared" si="125"/>
        <v>13</v>
      </c>
      <c r="CQ30" s="290">
        <f t="shared" si="126"/>
        <v>2</v>
      </c>
      <c r="CR30" s="290">
        <f t="shared" si="127"/>
        <v>9</v>
      </c>
      <c r="CS30" s="290">
        <f t="shared" si="128"/>
        <v>4</v>
      </c>
      <c r="CT30" s="290">
        <f t="shared" si="129"/>
        <v>4</v>
      </c>
      <c r="CU30" s="290">
        <f t="shared" si="130"/>
        <v>0</v>
      </c>
      <c r="CV30" s="290">
        <f t="shared" si="131"/>
        <v>6</v>
      </c>
      <c r="CW30" s="290">
        <f t="shared" si="132"/>
        <v>20</v>
      </c>
      <c r="CX30" s="290">
        <f t="shared" si="133"/>
        <v>0</v>
      </c>
      <c r="CY30" s="290">
        <f t="shared" si="134"/>
        <v>8</v>
      </c>
      <c r="CZ30" s="290">
        <f t="shared" si="135"/>
        <v>5</v>
      </c>
      <c r="DA30" s="290">
        <f t="shared" si="136"/>
        <v>0</v>
      </c>
      <c r="DB30" s="290">
        <f t="shared" si="137"/>
        <v>4</v>
      </c>
      <c r="DC30" s="290">
        <f t="shared" si="138"/>
        <v>15</v>
      </c>
      <c r="DD30" s="290">
        <f t="shared" si="139"/>
        <v>14</v>
      </c>
      <c r="DE30" s="290">
        <f t="shared" si="140"/>
        <v>5</v>
      </c>
      <c r="DF30" s="290">
        <f t="shared" si="141"/>
        <v>15</v>
      </c>
      <c r="DG30" s="290">
        <f t="shared" si="142"/>
        <v>1</v>
      </c>
      <c r="DH30" s="290">
        <f t="shared" si="143"/>
        <v>0</v>
      </c>
      <c r="DI30" s="290">
        <f t="shared" si="144"/>
        <v>0</v>
      </c>
      <c r="DJ30" s="290">
        <f t="shared" si="145"/>
        <v>1</v>
      </c>
      <c r="DK30" s="290">
        <f t="shared" si="146"/>
        <v>11</v>
      </c>
      <c r="DL30" s="290">
        <f t="shared" si="147"/>
        <v>1</v>
      </c>
      <c r="DM30" s="290">
        <f t="shared" si="148"/>
        <v>24</v>
      </c>
      <c r="DN30" s="290"/>
      <c r="DO30" s="290">
        <f t="shared" si="149"/>
        <v>236</v>
      </c>
      <c r="DP30" s="290">
        <f t="shared" si="150"/>
        <v>12</v>
      </c>
      <c r="DQ30" s="290">
        <f t="shared" si="151"/>
        <v>12</v>
      </c>
      <c r="DR30" s="290">
        <f t="shared" si="152"/>
        <v>1</v>
      </c>
      <c r="DS30" s="290">
        <f t="shared" si="153"/>
        <v>5</v>
      </c>
      <c r="DT30" s="290">
        <f t="shared" si="154"/>
        <v>2</v>
      </c>
      <c r="DU30" s="290"/>
      <c r="DV30" s="290">
        <f t="shared" si="155"/>
        <v>4</v>
      </c>
      <c r="DW30" s="290">
        <f t="shared" si="156"/>
        <v>3</v>
      </c>
      <c r="DX30" s="290"/>
      <c r="DY30" s="290">
        <f t="shared" si="157"/>
        <v>0</v>
      </c>
      <c r="DZ30" s="290">
        <f t="shared" si="158"/>
        <v>0</v>
      </c>
      <c r="EA30" s="290">
        <f t="shared" si="159"/>
        <v>2</v>
      </c>
      <c r="EB30" s="290">
        <f t="shared" si="160"/>
        <v>3</v>
      </c>
      <c r="EC30" s="290">
        <f t="shared" si="161"/>
        <v>2</v>
      </c>
      <c r="EE30" s="290">
        <f t="shared" si="162"/>
        <v>1</v>
      </c>
      <c r="EF30" s="290">
        <f t="shared" si="163"/>
        <v>1</v>
      </c>
    </row>
    <row r="31" spans="1:136" x14ac:dyDescent="0.2">
      <c r="A31" s="55">
        <v>42873</v>
      </c>
      <c r="B31" s="13" t="str">
        <f t="shared" si="85"/>
        <v>1-1-1-0-4</v>
      </c>
      <c r="C31" s="14" t="s">
        <v>712</v>
      </c>
      <c r="D31" s="11">
        <f t="shared" si="86"/>
        <v>2</v>
      </c>
      <c r="E31" s="11">
        <f t="shared" si="87"/>
        <v>5</v>
      </c>
      <c r="F31" s="11">
        <f t="shared" si="87"/>
        <v>8</v>
      </c>
      <c r="G31" s="11">
        <f t="shared" si="87"/>
        <v>11</v>
      </c>
      <c r="H31" s="11">
        <f t="shared" si="87"/>
        <v>14</v>
      </c>
      <c r="I31" s="11">
        <f t="shared" si="87"/>
        <v>17</v>
      </c>
      <c r="J31" s="11"/>
      <c r="K31" s="290">
        <f t="shared" si="88"/>
        <v>4</v>
      </c>
      <c r="L31" s="290">
        <f t="shared" si="89"/>
        <v>23</v>
      </c>
      <c r="M31" s="290">
        <f t="shared" si="90"/>
        <v>43</v>
      </c>
      <c r="N31" s="290">
        <f t="shared" si="91"/>
        <v>44</v>
      </c>
      <c r="O31" s="290">
        <f t="shared" si="92"/>
        <v>46</v>
      </c>
      <c r="P31" s="290">
        <f t="shared" si="93"/>
        <v>48</v>
      </c>
      <c r="Q31" s="290">
        <f t="shared" si="94"/>
        <v>16</v>
      </c>
      <c r="R31" s="290"/>
      <c r="S31" s="290">
        <f t="shared" si="95"/>
        <v>0</v>
      </c>
      <c r="T31" s="290">
        <f t="shared" si="95"/>
        <v>0</v>
      </c>
      <c r="U31" s="290">
        <f t="shared" si="95"/>
        <v>0</v>
      </c>
      <c r="V31" s="290">
        <f t="shared" si="95"/>
        <v>1</v>
      </c>
      <c r="W31" s="290">
        <f t="shared" si="95"/>
        <v>0</v>
      </c>
      <c r="X31" s="290">
        <f t="shared" si="95"/>
        <v>0</v>
      </c>
      <c r="Y31" s="290">
        <f t="shared" si="95"/>
        <v>0</v>
      </c>
      <c r="Z31" s="290">
        <f t="shared" si="95"/>
        <v>0</v>
      </c>
      <c r="AA31" s="290">
        <f t="shared" si="95"/>
        <v>0</v>
      </c>
      <c r="AB31" s="290">
        <f t="shared" si="95"/>
        <v>0</v>
      </c>
      <c r="AC31" s="290">
        <f t="shared" si="96"/>
        <v>0</v>
      </c>
      <c r="AD31" s="290">
        <f t="shared" si="96"/>
        <v>0</v>
      </c>
      <c r="AE31" s="290">
        <f t="shared" si="96"/>
        <v>0</v>
      </c>
      <c r="AF31" s="290">
        <f t="shared" si="96"/>
        <v>0</v>
      </c>
      <c r="AG31" s="290">
        <f t="shared" si="96"/>
        <v>0</v>
      </c>
      <c r="AH31" s="290">
        <f t="shared" si="96"/>
        <v>1</v>
      </c>
      <c r="AI31" s="290">
        <f t="shared" si="96"/>
        <v>0</v>
      </c>
      <c r="AJ31" s="290">
        <f t="shared" si="96"/>
        <v>0</v>
      </c>
      <c r="AK31" s="290">
        <f t="shared" si="96"/>
        <v>0</v>
      </c>
      <c r="AL31" s="290">
        <f t="shared" si="96"/>
        <v>0</v>
      </c>
      <c r="AM31" s="290">
        <f t="shared" si="97"/>
        <v>0</v>
      </c>
      <c r="AN31" s="290">
        <f t="shared" si="97"/>
        <v>0</v>
      </c>
      <c r="AO31" s="290">
        <f t="shared" si="97"/>
        <v>1</v>
      </c>
      <c r="AP31" s="290">
        <f t="shared" si="97"/>
        <v>0</v>
      </c>
      <c r="AQ31" s="290">
        <f t="shared" si="97"/>
        <v>0</v>
      </c>
      <c r="AR31" s="290">
        <f t="shared" si="97"/>
        <v>0</v>
      </c>
      <c r="AS31" s="290">
        <f t="shared" si="97"/>
        <v>0</v>
      </c>
      <c r="AT31" s="290">
        <f t="shared" si="97"/>
        <v>0</v>
      </c>
      <c r="AU31" s="290">
        <f t="shared" si="97"/>
        <v>0</v>
      </c>
      <c r="AV31" s="290">
        <f t="shared" si="97"/>
        <v>0</v>
      </c>
      <c r="AW31" s="290">
        <f t="shared" si="98"/>
        <v>0</v>
      </c>
      <c r="AX31" s="290">
        <f t="shared" si="98"/>
        <v>0</v>
      </c>
      <c r="AY31" s="290">
        <f t="shared" si="98"/>
        <v>0</v>
      </c>
      <c r="AZ31" s="290">
        <f t="shared" si="98"/>
        <v>0</v>
      </c>
      <c r="BA31" s="290">
        <f t="shared" si="98"/>
        <v>0</v>
      </c>
      <c r="BB31" s="290">
        <f t="shared" si="98"/>
        <v>0</v>
      </c>
      <c r="BC31" s="290">
        <f t="shared" si="98"/>
        <v>0</v>
      </c>
      <c r="BD31" s="290">
        <f t="shared" si="98"/>
        <v>0</v>
      </c>
      <c r="BE31" s="290">
        <f t="shared" si="98"/>
        <v>0</v>
      </c>
      <c r="BF31" s="290">
        <f t="shared" si="98"/>
        <v>0</v>
      </c>
      <c r="BG31" s="290">
        <f t="shared" si="99"/>
        <v>0</v>
      </c>
      <c r="BH31" s="290">
        <f t="shared" si="99"/>
        <v>0</v>
      </c>
      <c r="BI31" s="290">
        <f t="shared" si="99"/>
        <v>1</v>
      </c>
      <c r="BJ31" s="290">
        <f t="shared" si="99"/>
        <v>1</v>
      </c>
      <c r="BK31" s="290">
        <f t="shared" si="99"/>
        <v>0</v>
      </c>
      <c r="BL31" s="290">
        <f t="shared" si="99"/>
        <v>1</v>
      </c>
      <c r="BM31" s="290">
        <f t="shared" si="99"/>
        <v>0</v>
      </c>
      <c r="BN31" s="290">
        <f t="shared" si="99"/>
        <v>1</v>
      </c>
      <c r="BO31" s="290">
        <f t="shared" si="99"/>
        <v>0</v>
      </c>
      <c r="BP31" s="290"/>
      <c r="BQ31" s="290">
        <f t="shared" si="100"/>
        <v>3</v>
      </c>
      <c r="BR31" s="290">
        <f t="shared" si="101"/>
        <v>7</v>
      </c>
      <c r="BS31" s="290">
        <f t="shared" si="102"/>
        <v>9</v>
      </c>
      <c r="BT31" s="290">
        <f t="shared" si="103"/>
        <v>0</v>
      </c>
      <c r="BU31" s="290">
        <f t="shared" si="104"/>
        <v>1</v>
      </c>
      <c r="BV31" s="290">
        <f t="shared" si="105"/>
        <v>17</v>
      </c>
      <c r="BW31" s="290">
        <f t="shared" si="106"/>
        <v>6</v>
      </c>
      <c r="BX31" s="290">
        <f t="shared" si="107"/>
        <v>1</v>
      </c>
      <c r="BY31" s="290">
        <f t="shared" si="108"/>
        <v>2</v>
      </c>
      <c r="BZ31" s="290">
        <f t="shared" si="109"/>
        <v>12</v>
      </c>
      <c r="CA31" s="290">
        <f t="shared" si="110"/>
        <v>30</v>
      </c>
      <c r="CB31" s="290">
        <f t="shared" si="111"/>
        <v>2</v>
      </c>
      <c r="CC31" s="290">
        <f t="shared" si="112"/>
        <v>2</v>
      </c>
      <c r="CD31" s="290">
        <f t="shared" si="113"/>
        <v>1</v>
      </c>
      <c r="CE31" s="290">
        <f t="shared" si="114"/>
        <v>6</v>
      </c>
      <c r="CF31" s="290">
        <f t="shared" si="115"/>
        <v>0</v>
      </c>
      <c r="CG31" s="290">
        <f t="shared" si="116"/>
        <v>5</v>
      </c>
      <c r="CH31" s="290">
        <f t="shared" si="117"/>
        <v>2</v>
      </c>
      <c r="CI31" s="290">
        <f t="shared" si="118"/>
        <v>11</v>
      </c>
      <c r="CJ31" s="290">
        <f t="shared" si="119"/>
        <v>11</v>
      </c>
      <c r="CK31" s="290">
        <f t="shared" si="120"/>
        <v>3</v>
      </c>
      <c r="CL31" s="290">
        <f t="shared" si="121"/>
        <v>7</v>
      </c>
      <c r="CM31" s="290">
        <f t="shared" si="122"/>
        <v>0</v>
      </c>
      <c r="CN31" s="290">
        <f t="shared" si="123"/>
        <v>1</v>
      </c>
      <c r="CO31" s="290">
        <f t="shared" si="124"/>
        <v>8</v>
      </c>
      <c r="CP31" s="290">
        <f t="shared" si="125"/>
        <v>12</v>
      </c>
      <c r="CQ31" s="290">
        <f t="shared" si="126"/>
        <v>1</v>
      </c>
      <c r="CR31" s="290">
        <f t="shared" si="127"/>
        <v>8</v>
      </c>
      <c r="CS31" s="290">
        <f t="shared" si="128"/>
        <v>3</v>
      </c>
      <c r="CT31" s="290">
        <f t="shared" si="129"/>
        <v>3</v>
      </c>
      <c r="CU31" s="290">
        <f t="shared" si="130"/>
        <v>6</v>
      </c>
      <c r="CV31" s="290">
        <f t="shared" si="131"/>
        <v>5</v>
      </c>
      <c r="CW31" s="290">
        <f t="shared" si="132"/>
        <v>19</v>
      </c>
      <c r="CX31" s="290">
        <f t="shared" si="133"/>
        <v>14</v>
      </c>
      <c r="CY31" s="290">
        <f t="shared" si="134"/>
        <v>7</v>
      </c>
      <c r="CZ31" s="290">
        <f t="shared" si="135"/>
        <v>4</v>
      </c>
      <c r="DA31" s="290">
        <f t="shared" si="136"/>
        <v>6</v>
      </c>
      <c r="DB31" s="290">
        <f t="shared" si="137"/>
        <v>3</v>
      </c>
      <c r="DC31" s="290">
        <f t="shared" si="138"/>
        <v>14</v>
      </c>
      <c r="DD31" s="290">
        <f t="shared" si="139"/>
        <v>13</v>
      </c>
      <c r="DE31" s="290">
        <f t="shared" si="140"/>
        <v>4</v>
      </c>
      <c r="DF31" s="290">
        <f t="shared" si="141"/>
        <v>14</v>
      </c>
      <c r="DG31" s="290">
        <f t="shared" si="142"/>
        <v>0</v>
      </c>
      <c r="DH31" s="290">
        <f t="shared" si="143"/>
        <v>0</v>
      </c>
      <c r="DI31" s="290">
        <f t="shared" si="144"/>
        <v>2</v>
      </c>
      <c r="DJ31" s="290">
        <f t="shared" si="145"/>
        <v>0</v>
      </c>
      <c r="DK31" s="290">
        <f t="shared" si="146"/>
        <v>10</v>
      </c>
      <c r="DL31" s="290">
        <f t="shared" si="147"/>
        <v>0</v>
      </c>
      <c r="DM31" s="290">
        <f t="shared" si="148"/>
        <v>23</v>
      </c>
      <c r="DN31" s="290"/>
      <c r="DO31" s="290">
        <f t="shared" si="149"/>
        <v>224</v>
      </c>
      <c r="DP31" s="290">
        <f t="shared" si="150"/>
        <v>107</v>
      </c>
      <c r="DQ31" s="290">
        <f t="shared" si="151"/>
        <v>107</v>
      </c>
      <c r="DR31" s="290">
        <f t="shared" si="152"/>
        <v>0</v>
      </c>
      <c r="DS31" s="290">
        <f t="shared" si="153"/>
        <v>4</v>
      </c>
      <c r="DT31" s="290">
        <f t="shared" si="154"/>
        <v>3</v>
      </c>
      <c r="DU31" s="290"/>
      <c r="DV31" s="290">
        <f t="shared" si="155"/>
        <v>2</v>
      </c>
      <c r="DW31" s="290">
        <f t="shared" si="156"/>
        <v>5</v>
      </c>
      <c r="DX31" s="290"/>
      <c r="DY31" s="290">
        <f t="shared" si="157"/>
        <v>1</v>
      </c>
      <c r="DZ31" s="290">
        <f t="shared" si="158"/>
        <v>1</v>
      </c>
      <c r="EA31" s="290">
        <f t="shared" si="159"/>
        <v>1</v>
      </c>
      <c r="EB31" s="290">
        <f t="shared" si="160"/>
        <v>0</v>
      </c>
      <c r="EC31" s="290">
        <f t="shared" si="161"/>
        <v>4</v>
      </c>
      <c r="EE31" s="290">
        <f t="shared" si="162"/>
        <v>2</v>
      </c>
      <c r="EF31" s="290">
        <f t="shared" si="163"/>
        <v>1</v>
      </c>
    </row>
    <row r="32" spans="1:136" x14ac:dyDescent="0.2">
      <c r="A32" s="55">
        <v>42870</v>
      </c>
      <c r="B32" s="13" t="str">
        <f t="shared" si="85"/>
        <v>2-2-3-0-0</v>
      </c>
      <c r="C32" s="14" t="s">
        <v>711</v>
      </c>
      <c r="D32" s="11">
        <f t="shared" si="86"/>
        <v>2</v>
      </c>
      <c r="E32" s="11">
        <f t="shared" si="87"/>
        <v>5</v>
      </c>
      <c r="F32" s="11">
        <f t="shared" si="87"/>
        <v>8</v>
      </c>
      <c r="G32" s="11">
        <f t="shared" si="87"/>
        <v>11</v>
      </c>
      <c r="H32" s="11">
        <f t="shared" si="87"/>
        <v>14</v>
      </c>
      <c r="I32" s="11">
        <f t="shared" si="87"/>
        <v>17</v>
      </c>
      <c r="J32" s="11"/>
      <c r="K32" s="290">
        <f t="shared" si="88"/>
        <v>8</v>
      </c>
      <c r="L32" s="290">
        <f t="shared" si="89"/>
        <v>14</v>
      </c>
      <c r="M32" s="290">
        <f t="shared" si="90"/>
        <v>16</v>
      </c>
      <c r="N32" s="290">
        <f t="shared" si="91"/>
        <v>23</v>
      </c>
      <c r="O32" s="290">
        <f t="shared" si="92"/>
        <v>24</v>
      </c>
      <c r="P32" s="290">
        <f t="shared" si="93"/>
        <v>27</v>
      </c>
      <c r="Q32" s="290">
        <f t="shared" si="94"/>
        <v>5</v>
      </c>
      <c r="R32" s="290"/>
      <c r="S32" s="290">
        <f t="shared" si="95"/>
        <v>0</v>
      </c>
      <c r="T32" s="290">
        <f t="shared" si="95"/>
        <v>0</v>
      </c>
      <c r="U32" s="290">
        <f t="shared" si="95"/>
        <v>0</v>
      </c>
      <c r="V32" s="290">
        <f t="shared" si="95"/>
        <v>0</v>
      </c>
      <c r="W32" s="290">
        <f t="shared" si="95"/>
        <v>1</v>
      </c>
      <c r="X32" s="290">
        <f t="shared" si="95"/>
        <v>0</v>
      </c>
      <c r="Y32" s="290">
        <f t="shared" si="95"/>
        <v>0</v>
      </c>
      <c r="Z32" s="290">
        <f t="shared" si="95"/>
        <v>1</v>
      </c>
      <c r="AA32" s="290">
        <f t="shared" si="95"/>
        <v>0</v>
      </c>
      <c r="AB32" s="290">
        <f t="shared" si="95"/>
        <v>0</v>
      </c>
      <c r="AC32" s="290">
        <f t="shared" si="96"/>
        <v>0</v>
      </c>
      <c r="AD32" s="290">
        <f t="shared" si="96"/>
        <v>0</v>
      </c>
      <c r="AE32" s="290">
        <f t="shared" si="96"/>
        <v>0</v>
      </c>
      <c r="AF32" s="290">
        <f t="shared" si="96"/>
        <v>1</v>
      </c>
      <c r="AG32" s="290">
        <f t="shared" si="96"/>
        <v>0</v>
      </c>
      <c r="AH32" s="290">
        <f t="shared" si="96"/>
        <v>1</v>
      </c>
      <c r="AI32" s="290">
        <f t="shared" si="96"/>
        <v>0</v>
      </c>
      <c r="AJ32" s="290">
        <f t="shared" si="96"/>
        <v>0</v>
      </c>
      <c r="AK32" s="290">
        <f t="shared" si="96"/>
        <v>0</v>
      </c>
      <c r="AL32" s="290">
        <f t="shared" si="96"/>
        <v>0</v>
      </c>
      <c r="AM32" s="290">
        <f t="shared" si="97"/>
        <v>0</v>
      </c>
      <c r="AN32" s="290">
        <f t="shared" si="97"/>
        <v>0</v>
      </c>
      <c r="AO32" s="290">
        <f t="shared" si="97"/>
        <v>1</v>
      </c>
      <c r="AP32" s="290">
        <f t="shared" si="97"/>
        <v>1</v>
      </c>
      <c r="AQ32" s="290">
        <f t="shared" si="97"/>
        <v>0</v>
      </c>
      <c r="AR32" s="290">
        <f t="shared" si="97"/>
        <v>0</v>
      </c>
      <c r="AS32" s="290">
        <f t="shared" si="97"/>
        <v>1</v>
      </c>
      <c r="AT32" s="290">
        <f t="shared" si="97"/>
        <v>0</v>
      </c>
      <c r="AU32" s="290">
        <f t="shared" si="97"/>
        <v>0</v>
      </c>
      <c r="AV32" s="290">
        <f t="shared" si="97"/>
        <v>0</v>
      </c>
      <c r="AW32" s="290">
        <f t="shared" si="98"/>
        <v>0</v>
      </c>
      <c r="AX32" s="290">
        <f t="shared" si="98"/>
        <v>0</v>
      </c>
      <c r="AY32" s="290">
        <f t="shared" si="98"/>
        <v>0</v>
      </c>
      <c r="AZ32" s="290">
        <f t="shared" si="98"/>
        <v>0</v>
      </c>
      <c r="BA32" s="290">
        <f t="shared" si="98"/>
        <v>0</v>
      </c>
      <c r="BB32" s="290">
        <f t="shared" si="98"/>
        <v>0</v>
      </c>
      <c r="BC32" s="290">
        <f t="shared" si="98"/>
        <v>0</v>
      </c>
      <c r="BD32" s="290">
        <f t="shared" si="98"/>
        <v>0</v>
      </c>
      <c r="BE32" s="290">
        <f t="shared" si="98"/>
        <v>0</v>
      </c>
      <c r="BF32" s="290">
        <f t="shared" si="98"/>
        <v>0</v>
      </c>
      <c r="BG32" s="290">
        <f t="shared" si="99"/>
        <v>0</v>
      </c>
      <c r="BH32" s="290">
        <f t="shared" si="99"/>
        <v>0</v>
      </c>
      <c r="BI32" s="290">
        <f t="shared" si="99"/>
        <v>0</v>
      </c>
      <c r="BJ32" s="290">
        <f t="shared" si="99"/>
        <v>0</v>
      </c>
      <c r="BK32" s="290">
        <f t="shared" si="99"/>
        <v>0</v>
      </c>
      <c r="BL32" s="290">
        <f t="shared" si="99"/>
        <v>0</v>
      </c>
      <c r="BM32" s="290">
        <f t="shared" si="99"/>
        <v>0</v>
      </c>
      <c r="BN32" s="290">
        <f t="shared" si="99"/>
        <v>0</v>
      </c>
      <c r="BO32" s="290">
        <f t="shared" si="99"/>
        <v>0</v>
      </c>
      <c r="BP32" s="290"/>
      <c r="BQ32" s="290">
        <f t="shared" si="100"/>
        <v>2</v>
      </c>
      <c r="BR32" s="290">
        <f t="shared" si="101"/>
        <v>6</v>
      </c>
      <c r="BS32" s="290">
        <f t="shared" si="102"/>
        <v>8</v>
      </c>
      <c r="BT32" s="290">
        <f t="shared" si="103"/>
        <v>3</v>
      </c>
      <c r="BU32" s="290">
        <f t="shared" si="104"/>
        <v>0</v>
      </c>
      <c r="BV32" s="290">
        <f t="shared" si="105"/>
        <v>16</v>
      </c>
      <c r="BW32" s="290">
        <f t="shared" si="106"/>
        <v>5</v>
      </c>
      <c r="BX32" s="290">
        <f t="shared" si="107"/>
        <v>0</v>
      </c>
      <c r="BY32" s="290">
        <f t="shared" si="108"/>
        <v>1</v>
      </c>
      <c r="BZ32" s="290">
        <f t="shared" si="109"/>
        <v>11</v>
      </c>
      <c r="CA32" s="290">
        <f t="shared" si="110"/>
        <v>29</v>
      </c>
      <c r="CB32" s="290">
        <f t="shared" si="111"/>
        <v>1</v>
      </c>
      <c r="CC32" s="290">
        <f t="shared" si="112"/>
        <v>1</v>
      </c>
      <c r="CD32" s="290">
        <f t="shared" si="113"/>
        <v>0</v>
      </c>
      <c r="CE32" s="290">
        <f t="shared" si="114"/>
        <v>5</v>
      </c>
      <c r="CF32" s="290">
        <f t="shared" si="115"/>
        <v>0</v>
      </c>
      <c r="CG32" s="290">
        <f t="shared" si="116"/>
        <v>4</v>
      </c>
      <c r="CH32" s="290">
        <f t="shared" si="117"/>
        <v>1</v>
      </c>
      <c r="CI32" s="290">
        <f t="shared" si="118"/>
        <v>10</v>
      </c>
      <c r="CJ32" s="290">
        <f t="shared" si="119"/>
        <v>10</v>
      </c>
      <c r="CK32" s="290">
        <f t="shared" si="120"/>
        <v>2</v>
      </c>
      <c r="CL32" s="290">
        <f t="shared" si="121"/>
        <v>6</v>
      </c>
      <c r="CM32" s="290">
        <f t="shared" si="122"/>
        <v>0</v>
      </c>
      <c r="CN32" s="290">
        <f t="shared" si="123"/>
        <v>0</v>
      </c>
      <c r="CO32" s="290">
        <f t="shared" si="124"/>
        <v>7</v>
      </c>
      <c r="CP32" s="290">
        <f t="shared" si="125"/>
        <v>11</v>
      </c>
      <c r="CQ32" s="290">
        <f t="shared" si="126"/>
        <v>0</v>
      </c>
      <c r="CR32" s="290">
        <f t="shared" si="127"/>
        <v>7</v>
      </c>
      <c r="CS32" s="290">
        <f t="shared" si="128"/>
        <v>2</v>
      </c>
      <c r="CT32" s="290">
        <f t="shared" si="129"/>
        <v>2</v>
      </c>
      <c r="CU32" s="290">
        <f t="shared" si="130"/>
        <v>5</v>
      </c>
      <c r="CV32" s="290">
        <f t="shared" si="131"/>
        <v>4</v>
      </c>
      <c r="CW32" s="290">
        <f t="shared" si="132"/>
        <v>18</v>
      </c>
      <c r="CX32" s="290">
        <f t="shared" si="133"/>
        <v>13</v>
      </c>
      <c r="CY32" s="290">
        <f t="shared" si="134"/>
        <v>6</v>
      </c>
      <c r="CZ32" s="290">
        <f t="shared" si="135"/>
        <v>3</v>
      </c>
      <c r="DA32" s="290">
        <f t="shared" si="136"/>
        <v>5</v>
      </c>
      <c r="DB32" s="290">
        <f t="shared" si="137"/>
        <v>2</v>
      </c>
      <c r="DC32" s="290">
        <f t="shared" si="138"/>
        <v>13</v>
      </c>
      <c r="DD32" s="290">
        <f t="shared" si="139"/>
        <v>12</v>
      </c>
      <c r="DE32" s="290">
        <f t="shared" si="140"/>
        <v>3</v>
      </c>
      <c r="DF32" s="290">
        <f t="shared" si="141"/>
        <v>13</v>
      </c>
      <c r="DG32" s="290">
        <f t="shared" si="142"/>
        <v>3</v>
      </c>
      <c r="DH32" s="290">
        <f t="shared" si="143"/>
        <v>8</v>
      </c>
      <c r="DI32" s="290">
        <f t="shared" si="144"/>
        <v>1</v>
      </c>
      <c r="DJ32" s="290">
        <f t="shared" si="145"/>
        <v>11</v>
      </c>
      <c r="DK32" s="290">
        <f t="shared" si="146"/>
        <v>9</v>
      </c>
      <c r="DL32" s="290">
        <f t="shared" si="147"/>
        <v>10</v>
      </c>
      <c r="DM32" s="290">
        <f t="shared" si="148"/>
        <v>22</v>
      </c>
      <c r="DN32" s="290"/>
      <c r="DO32" s="290">
        <f t="shared" si="149"/>
        <v>117</v>
      </c>
      <c r="DP32" s="290">
        <f t="shared" si="150"/>
        <v>-15</v>
      </c>
      <c r="DQ32" s="290">
        <f t="shared" si="151"/>
        <v>15</v>
      </c>
      <c r="DR32" s="290">
        <f t="shared" si="152"/>
        <v>0</v>
      </c>
      <c r="DS32" s="290">
        <f t="shared" si="153"/>
        <v>1</v>
      </c>
      <c r="DT32" s="290">
        <f t="shared" si="154"/>
        <v>6</v>
      </c>
      <c r="DU32" s="290"/>
      <c r="DV32" s="290">
        <f t="shared" si="155"/>
        <v>3</v>
      </c>
      <c r="DW32" s="290">
        <f t="shared" si="156"/>
        <v>4</v>
      </c>
      <c r="DX32" s="290"/>
      <c r="DY32" s="290">
        <f t="shared" si="157"/>
        <v>2</v>
      </c>
      <c r="DZ32" s="290">
        <f t="shared" si="158"/>
        <v>2</v>
      </c>
      <c r="EA32" s="290">
        <f t="shared" si="159"/>
        <v>3</v>
      </c>
      <c r="EB32" s="290">
        <f t="shared" si="160"/>
        <v>0</v>
      </c>
      <c r="EC32" s="290">
        <f t="shared" si="161"/>
        <v>0</v>
      </c>
      <c r="EE32" s="290">
        <f t="shared" si="162"/>
        <v>2</v>
      </c>
      <c r="EF32" s="290">
        <f t="shared" si="163"/>
        <v>1</v>
      </c>
    </row>
    <row r="33" spans="1:136" x14ac:dyDescent="0.2">
      <c r="A33" s="55">
        <v>42866</v>
      </c>
      <c r="B33" s="13" t="str">
        <f t="shared" si="85"/>
        <v>2-3-1-0-1</v>
      </c>
      <c r="C33" s="14" t="s">
        <v>710</v>
      </c>
      <c r="D33" s="11">
        <f t="shared" si="86"/>
        <v>2</v>
      </c>
      <c r="E33" s="11">
        <f t="shared" si="87"/>
        <v>4</v>
      </c>
      <c r="F33" s="11">
        <f t="shared" si="87"/>
        <v>7</v>
      </c>
      <c r="G33" s="11">
        <f t="shared" si="87"/>
        <v>10</v>
      </c>
      <c r="H33" s="11">
        <f t="shared" si="87"/>
        <v>13</v>
      </c>
      <c r="I33" s="11">
        <f t="shared" si="87"/>
        <v>16</v>
      </c>
      <c r="J33" s="11"/>
      <c r="K33" s="290">
        <f t="shared" si="88"/>
        <v>8</v>
      </c>
      <c r="L33" s="290">
        <f t="shared" si="89"/>
        <v>9</v>
      </c>
      <c r="M33" s="290">
        <f t="shared" si="90"/>
        <v>12</v>
      </c>
      <c r="N33" s="290">
        <f t="shared" si="91"/>
        <v>18</v>
      </c>
      <c r="O33" s="290">
        <f t="shared" si="92"/>
        <v>27</v>
      </c>
      <c r="P33" s="290">
        <f t="shared" si="93"/>
        <v>45</v>
      </c>
      <c r="Q33" s="290">
        <f t="shared" si="94"/>
        <v>13</v>
      </c>
      <c r="R33" s="290"/>
      <c r="S33" s="290">
        <f t="shared" si="95"/>
        <v>0</v>
      </c>
      <c r="T33" s="290">
        <f t="shared" si="95"/>
        <v>0</v>
      </c>
      <c r="U33" s="290">
        <f t="shared" si="95"/>
        <v>0</v>
      </c>
      <c r="V33" s="290">
        <f t="shared" si="95"/>
        <v>0</v>
      </c>
      <c r="W33" s="290">
        <f t="shared" si="95"/>
        <v>0</v>
      </c>
      <c r="X33" s="290">
        <f t="shared" si="95"/>
        <v>0</v>
      </c>
      <c r="Y33" s="290">
        <f t="shared" si="95"/>
        <v>0</v>
      </c>
      <c r="Z33" s="290">
        <f t="shared" si="95"/>
        <v>1</v>
      </c>
      <c r="AA33" s="290">
        <f t="shared" si="95"/>
        <v>1</v>
      </c>
      <c r="AB33" s="290">
        <f t="shared" si="95"/>
        <v>0</v>
      </c>
      <c r="AC33" s="290">
        <f t="shared" si="96"/>
        <v>0</v>
      </c>
      <c r="AD33" s="290">
        <f t="shared" si="96"/>
        <v>1</v>
      </c>
      <c r="AE33" s="290">
        <f t="shared" si="96"/>
        <v>1</v>
      </c>
      <c r="AF33" s="290">
        <f t="shared" si="96"/>
        <v>0</v>
      </c>
      <c r="AG33" s="290">
        <f t="shared" si="96"/>
        <v>0</v>
      </c>
      <c r="AH33" s="290">
        <f t="shared" si="96"/>
        <v>0</v>
      </c>
      <c r="AI33" s="290">
        <f t="shared" si="96"/>
        <v>0</v>
      </c>
      <c r="AJ33" s="290">
        <f t="shared" si="96"/>
        <v>1</v>
      </c>
      <c r="AK33" s="290">
        <f t="shared" si="96"/>
        <v>0</v>
      </c>
      <c r="AL33" s="290">
        <f t="shared" si="96"/>
        <v>0</v>
      </c>
      <c r="AM33" s="290">
        <f t="shared" si="97"/>
        <v>0</v>
      </c>
      <c r="AN33" s="290">
        <f t="shared" si="97"/>
        <v>0</v>
      </c>
      <c r="AO33" s="290">
        <f t="shared" si="97"/>
        <v>0</v>
      </c>
      <c r="AP33" s="290">
        <f t="shared" si="97"/>
        <v>0</v>
      </c>
      <c r="AQ33" s="290">
        <f t="shared" si="97"/>
        <v>0</v>
      </c>
      <c r="AR33" s="290">
        <f t="shared" si="97"/>
        <v>0</v>
      </c>
      <c r="AS33" s="290">
        <f t="shared" si="97"/>
        <v>1</v>
      </c>
      <c r="AT33" s="290">
        <f t="shared" si="97"/>
        <v>0</v>
      </c>
      <c r="AU33" s="290">
        <f t="shared" si="97"/>
        <v>0</v>
      </c>
      <c r="AV33" s="290">
        <f t="shared" si="97"/>
        <v>0</v>
      </c>
      <c r="AW33" s="290">
        <f t="shared" si="98"/>
        <v>0</v>
      </c>
      <c r="AX33" s="290">
        <f t="shared" si="98"/>
        <v>0</v>
      </c>
      <c r="AY33" s="290">
        <f t="shared" si="98"/>
        <v>0</v>
      </c>
      <c r="AZ33" s="290">
        <f t="shared" si="98"/>
        <v>0</v>
      </c>
      <c r="BA33" s="290">
        <f t="shared" si="98"/>
        <v>0</v>
      </c>
      <c r="BB33" s="290">
        <f t="shared" si="98"/>
        <v>0</v>
      </c>
      <c r="BC33" s="290">
        <f t="shared" si="98"/>
        <v>0</v>
      </c>
      <c r="BD33" s="290">
        <f t="shared" si="98"/>
        <v>0</v>
      </c>
      <c r="BE33" s="290">
        <f t="shared" si="98"/>
        <v>0</v>
      </c>
      <c r="BF33" s="290">
        <f t="shared" si="98"/>
        <v>0</v>
      </c>
      <c r="BG33" s="290">
        <f t="shared" si="99"/>
        <v>0</v>
      </c>
      <c r="BH33" s="290">
        <f t="shared" si="99"/>
        <v>0</v>
      </c>
      <c r="BI33" s="290">
        <f t="shared" si="99"/>
        <v>0</v>
      </c>
      <c r="BJ33" s="290">
        <f t="shared" si="99"/>
        <v>0</v>
      </c>
      <c r="BK33" s="290">
        <f t="shared" si="99"/>
        <v>1</v>
      </c>
      <c r="BL33" s="290">
        <f t="shared" si="99"/>
        <v>0</v>
      </c>
      <c r="BM33" s="290">
        <f t="shared" si="99"/>
        <v>0</v>
      </c>
      <c r="BN33" s="290">
        <f t="shared" si="99"/>
        <v>0</v>
      </c>
      <c r="BO33" s="290">
        <f t="shared" si="99"/>
        <v>0</v>
      </c>
      <c r="BP33" s="290"/>
      <c r="BQ33" s="290">
        <f t="shared" si="100"/>
        <v>1</v>
      </c>
      <c r="BR33" s="290">
        <f t="shared" si="101"/>
        <v>5</v>
      </c>
      <c r="BS33" s="290">
        <f t="shared" si="102"/>
        <v>7</v>
      </c>
      <c r="BT33" s="290">
        <f t="shared" si="103"/>
        <v>2</v>
      </c>
      <c r="BU33" s="290">
        <f t="shared" si="104"/>
        <v>1</v>
      </c>
      <c r="BV33" s="290">
        <f t="shared" si="105"/>
        <v>15</v>
      </c>
      <c r="BW33" s="290">
        <f t="shared" si="106"/>
        <v>4</v>
      </c>
      <c r="BX33" s="290">
        <f t="shared" si="107"/>
        <v>0</v>
      </c>
      <c r="BY33" s="290">
        <f t="shared" si="108"/>
        <v>0</v>
      </c>
      <c r="BZ33" s="290">
        <f t="shared" si="109"/>
        <v>10</v>
      </c>
      <c r="CA33" s="290">
        <f t="shared" si="110"/>
        <v>28</v>
      </c>
      <c r="CB33" s="290">
        <f t="shared" si="111"/>
        <v>0</v>
      </c>
      <c r="CC33" s="290">
        <f t="shared" si="112"/>
        <v>0</v>
      </c>
      <c r="CD33" s="290">
        <f t="shared" si="113"/>
        <v>2</v>
      </c>
      <c r="CE33" s="290">
        <f t="shared" si="114"/>
        <v>4</v>
      </c>
      <c r="CF33" s="290">
        <f t="shared" si="115"/>
        <v>8</v>
      </c>
      <c r="CG33" s="290">
        <f t="shared" si="116"/>
        <v>3</v>
      </c>
      <c r="CH33" s="290">
        <f t="shared" si="117"/>
        <v>0</v>
      </c>
      <c r="CI33" s="290">
        <f t="shared" si="118"/>
        <v>9</v>
      </c>
      <c r="CJ33" s="290">
        <f t="shared" si="119"/>
        <v>9</v>
      </c>
      <c r="CK33" s="290">
        <f t="shared" si="120"/>
        <v>1</v>
      </c>
      <c r="CL33" s="290">
        <f t="shared" si="121"/>
        <v>5</v>
      </c>
      <c r="CM33" s="290">
        <f t="shared" si="122"/>
        <v>9</v>
      </c>
      <c r="CN33" s="290">
        <f t="shared" si="123"/>
        <v>3</v>
      </c>
      <c r="CO33" s="290">
        <f t="shared" si="124"/>
        <v>6</v>
      </c>
      <c r="CP33" s="290">
        <f t="shared" si="125"/>
        <v>10</v>
      </c>
      <c r="CQ33" s="290">
        <f t="shared" si="126"/>
        <v>0</v>
      </c>
      <c r="CR33" s="290">
        <f t="shared" si="127"/>
        <v>6</v>
      </c>
      <c r="CS33" s="290">
        <f t="shared" si="128"/>
        <v>1</v>
      </c>
      <c r="CT33" s="290">
        <f t="shared" si="129"/>
        <v>1</v>
      </c>
      <c r="CU33" s="290">
        <f t="shared" si="130"/>
        <v>4</v>
      </c>
      <c r="CV33" s="290">
        <f t="shared" si="131"/>
        <v>3</v>
      </c>
      <c r="CW33" s="290">
        <f t="shared" si="132"/>
        <v>17</v>
      </c>
      <c r="CX33" s="290">
        <f t="shared" si="133"/>
        <v>12</v>
      </c>
      <c r="CY33" s="290">
        <f t="shared" si="134"/>
        <v>5</v>
      </c>
      <c r="CZ33" s="290">
        <f t="shared" si="135"/>
        <v>2</v>
      </c>
      <c r="DA33" s="290">
        <f t="shared" si="136"/>
        <v>4</v>
      </c>
      <c r="DB33" s="290">
        <f t="shared" si="137"/>
        <v>1</v>
      </c>
      <c r="DC33" s="290">
        <f t="shared" si="138"/>
        <v>12</v>
      </c>
      <c r="DD33" s="290">
        <f t="shared" si="139"/>
        <v>11</v>
      </c>
      <c r="DE33" s="290">
        <f t="shared" si="140"/>
        <v>2</v>
      </c>
      <c r="DF33" s="290">
        <f t="shared" si="141"/>
        <v>12</v>
      </c>
      <c r="DG33" s="290">
        <f t="shared" si="142"/>
        <v>2</v>
      </c>
      <c r="DH33" s="290">
        <f t="shared" si="143"/>
        <v>7</v>
      </c>
      <c r="DI33" s="290">
        <f t="shared" si="144"/>
        <v>0</v>
      </c>
      <c r="DJ33" s="290">
        <f t="shared" si="145"/>
        <v>10</v>
      </c>
      <c r="DK33" s="290">
        <f t="shared" si="146"/>
        <v>8</v>
      </c>
      <c r="DL33" s="290">
        <f t="shared" si="147"/>
        <v>9</v>
      </c>
      <c r="DM33" s="290">
        <f t="shared" si="148"/>
        <v>21</v>
      </c>
      <c r="DN33" s="290"/>
      <c r="DO33" s="290">
        <f t="shared" si="149"/>
        <v>132</v>
      </c>
      <c r="DP33" s="290">
        <f t="shared" si="150"/>
        <v>-37</v>
      </c>
      <c r="DQ33" s="290">
        <f t="shared" si="151"/>
        <v>37</v>
      </c>
      <c r="DR33" s="290">
        <f t="shared" si="152"/>
        <v>0</v>
      </c>
      <c r="DS33" s="290">
        <f t="shared" si="153"/>
        <v>2</v>
      </c>
      <c r="DT33" s="290">
        <f t="shared" si="154"/>
        <v>5</v>
      </c>
      <c r="DU33" s="290"/>
      <c r="DV33" s="290">
        <f t="shared" si="155"/>
        <v>4</v>
      </c>
      <c r="DW33" s="290">
        <f t="shared" si="156"/>
        <v>3</v>
      </c>
      <c r="DX33" s="290"/>
      <c r="DY33" s="290">
        <f t="shared" si="157"/>
        <v>2</v>
      </c>
      <c r="DZ33" s="290">
        <f t="shared" si="158"/>
        <v>3</v>
      </c>
      <c r="EA33" s="290">
        <f t="shared" si="159"/>
        <v>1</v>
      </c>
      <c r="EB33" s="290">
        <f t="shared" si="160"/>
        <v>0</v>
      </c>
      <c r="EC33" s="290">
        <f t="shared" si="161"/>
        <v>1</v>
      </c>
      <c r="EE33" s="290">
        <f t="shared" si="162"/>
        <v>1</v>
      </c>
      <c r="EF33" s="290">
        <f t="shared" si="163"/>
        <v>2</v>
      </c>
    </row>
    <row r="34" spans="1:136" x14ac:dyDescent="0.2">
      <c r="A34" s="55">
        <v>42863</v>
      </c>
      <c r="B34" s="13" t="str">
        <f t="shared" si="85"/>
        <v>2-0-2-2-1</v>
      </c>
      <c r="C34" s="14" t="s">
        <v>709</v>
      </c>
      <c r="D34" s="11">
        <f t="shared" si="86"/>
        <v>2</v>
      </c>
      <c r="E34" s="11">
        <f t="shared" si="87"/>
        <v>5</v>
      </c>
      <c r="F34" s="11">
        <f t="shared" si="87"/>
        <v>8</v>
      </c>
      <c r="G34" s="11">
        <f t="shared" si="87"/>
        <v>11</v>
      </c>
      <c r="H34" s="11">
        <f t="shared" si="87"/>
        <v>14</v>
      </c>
      <c r="I34" s="11">
        <f t="shared" si="87"/>
        <v>17</v>
      </c>
      <c r="J34" s="11"/>
      <c r="K34" s="290">
        <f t="shared" si="88"/>
        <v>5</v>
      </c>
      <c r="L34" s="290">
        <f t="shared" si="89"/>
        <v>21</v>
      </c>
      <c r="M34" s="290">
        <f t="shared" si="90"/>
        <v>29</v>
      </c>
      <c r="N34" s="290">
        <f t="shared" si="91"/>
        <v>30</v>
      </c>
      <c r="O34" s="290">
        <f t="shared" si="92"/>
        <v>38</v>
      </c>
      <c r="P34" s="290">
        <f t="shared" si="93"/>
        <v>45</v>
      </c>
      <c r="Q34" s="290">
        <f t="shared" si="94"/>
        <v>1</v>
      </c>
      <c r="R34" s="290"/>
      <c r="S34" s="290">
        <f t="shared" si="95"/>
        <v>1</v>
      </c>
      <c r="T34" s="290">
        <f t="shared" si="95"/>
        <v>0</v>
      </c>
      <c r="U34" s="290">
        <f t="shared" si="95"/>
        <v>0</v>
      </c>
      <c r="V34" s="290">
        <f t="shared" si="95"/>
        <v>0</v>
      </c>
      <c r="W34" s="290">
        <f t="shared" si="95"/>
        <v>1</v>
      </c>
      <c r="X34" s="290">
        <f t="shared" si="95"/>
        <v>0</v>
      </c>
      <c r="Y34" s="290">
        <f t="shared" si="95"/>
        <v>0</v>
      </c>
      <c r="Z34" s="290">
        <f t="shared" si="95"/>
        <v>0</v>
      </c>
      <c r="AA34" s="290">
        <f t="shared" si="95"/>
        <v>0</v>
      </c>
      <c r="AB34" s="290">
        <f t="shared" si="95"/>
        <v>0</v>
      </c>
      <c r="AC34" s="290">
        <f t="shared" si="96"/>
        <v>0</v>
      </c>
      <c r="AD34" s="290">
        <f t="shared" si="96"/>
        <v>0</v>
      </c>
      <c r="AE34" s="290">
        <f t="shared" si="96"/>
        <v>0</v>
      </c>
      <c r="AF34" s="290">
        <f t="shared" si="96"/>
        <v>0</v>
      </c>
      <c r="AG34" s="290">
        <f t="shared" si="96"/>
        <v>0</v>
      </c>
      <c r="AH34" s="290">
        <f t="shared" si="96"/>
        <v>0</v>
      </c>
      <c r="AI34" s="290">
        <f t="shared" si="96"/>
        <v>0</v>
      </c>
      <c r="AJ34" s="290">
        <f t="shared" si="96"/>
        <v>0</v>
      </c>
      <c r="AK34" s="290">
        <f t="shared" si="96"/>
        <v>0</v>
      </c>
      <c r="AL34" s="290">
        <f t="shared" si="96"/>
        <v>0</v>
      </c>
      <c r="AM34" s="290">
        <f t="shared" si="97"/>
        <v>1</v>
      </c>
      <c r="AN34" s="290">
        <f t="shared" si="97"/>
        <v>0</v>
      </c>
      <c r="AO34" s="290">
        <f t="shared" si="97"/>
        <v>0</v>
      </c>
      <c r="AP34" s="290">
        <f t="shared" si="97"/>
        <v>0</v>
      </c>
      <c r="AQ34" s="290">
        <f t="shared" si="97"/>
        <v>0</v>
      </c>
      <c r="AR34" s="290">
        <f t="shared" si="97"/>
        <v>0</v>
      </c>
      <c r="AS34" s="290">
        <f t="shared" si="97"/>
        <v>0</v>
      </c>
      <c r="AT34" s="290">
        <f t="shared" si="97"/>
        <v>0</v>
      </c>
      <c r="AU34" s="290">
        <f t="shared" si="97"/>
        <v>1</v>
      </c>
      <c r="AV34" s="290">
        <f t="shared" si="97"/>
        <v>1</v>
      </c>
      <c r="AW34" s="290">
        <f t="shared" si="98"/>
        <v>0</v>
      </c>
      <c r="AX34" s="290">
        <f t="shared" si="98"/>
        <v>0</v>
      </c>
      <c r="AY34" s="290">
        <f t="shared" si="98"/>
        <v>0</v>
      </c>
      <c r="AZ34" s="290">
        <f t="shared" si="98"/>
        <v>0</v>
      </c>
      <c r="BA34" s="290">
        <f t="shared" si="98"/>
        <v>0</v>
      </c>
      <c r="BB34" s="290">
        <f t="shared" si="98"/>
        <v>0</v>
      </c>
      <c r="BC34" s="290">
        <f t="shared" si="98"/>
        <v>0</v>
      </c>
      <c r="BD34" s="290">
        <f t="shared" si="98"/>
        <v>1</v>
      </c>
      <c r="BE34" s="290">
        <f t="shared" si="98"/>
        <v>0</v>
      </c>
      <c r="BF34" s="290">
        <f t="shared" si="98"/>
        <v>0</v>
      </c>
      <c r="BG34" s="290">
        <f t="shared" si="99"/>
        <v>0</v>
      </c>
      <c r="BH34" s="290">
        <f t="shared" si="99"/>
        <v>0</v>
      </c>
      <c r="BI34" s="290">
        <f t="shared" si="99"/>
        <v>0</v>
      </c>
      <c r="BJ34" s="290">
        <f t="shared" si="99"/>
        <v>0</v>
      </c>
      <c r="BK34" s="290">
        <f t="shared" si="99"/>
        <v>1</v>
      </c>
      <c r="BL34" s="290">
        <f t="shared" si="99"/>
        <v>0</v>
      </c>
      <c r="BM34" s="290">
        <f t="shared" si="99"/>
        <v>0</v>
      </c>
      <c r="BN34" s="290">
        <f t="shared" si="99"/>
        <v>0</v>
      </c>
      <c r="BO34" s="290">
        <f t="shared" si="99"/>
        <v>0</v>
      </c>
      <c r="BP34" s="290"/>
      <c r="BQ34" s="290">
        <f t="shared" si="100"/>
        <v>0</v>
      </c>
      <c r="BR34" s="290">
        <f t="shared" si="101"/>
        <v>4</v>
      </c>
      <c r="BS34" s="290">
        <f t="shared" si="102"/>
        <v>6</v>
      </c>
      <c r="BT34" s="290">
        <f t="shared" si="103"/>
        <v>1</v>
      </c>
      <c r="BU34" s="290">
        <f t="shared" si="104"/>
        <v>0</v>
      </c>
      <c r="BV34" s="290">
        <f t="shared" si="105"/>
        <v>14</v>
      </c>
      <c r="BW34" s="290">
        <f t="shared" si="106"/>
        <v>3</v>
      </c>
      <c r="BX34" s="290">
        <f t="shared" si="107"/>
        <v>2</v>
      </c>
      <c r="BY34" s="290">
        <f t="shared" si="108"/>
        <v>7</v>
      </c>
      <c r="BZ34" s="290">
        <f t="shared" si="109"/>
        <v>9</v>
      </c>
      <c r="CA34" s="290">
        <f t="shared" si="110"/>
        <v>27</v>
      </c>
      <c r="CB34" s="290">
        <f t="shared" si="111"/>
        <v>5</v>
      </c>
      <c r="CC34" s="290">
        <f t="shared" si="112"/>
        <v>1</v>
      </c>
      <c r="CD34" s="290">
        <f t="shared" si="113"/>
        <v>1</v>
      </c>
      <c r="CE34" s="290">
        <f t="shared" si="114"/>
        <v>3</v>
      </c>
      <c r="CF34" s="290">
        <f t="shared" si="115"/>
        <v>7</v>
      </c>
      <c r="CG34" s="290">
        <f t="shared" si="116"/>
        <v>2</v>
      </c>
      <c r="CH34" s="290">
        <f t="shared" si="117"/>
        <v>13</v>
      </c>
      <c r="CI34" s="290">
        <f t="shared" si="118"/>
        <v>8</v>
      </c>
      <c r="CJ34" s="290">
        <f t="shared" si="119"/>
        <v>8</v>
      </c>
      <c r="CK34" s="290">
        <f t="shared" si="120"/>
        <v>0</v>
      </c>
      <c r="CL34" s="290">
        <f t="shared" si="121"/>
        <v>4</v>
      </c>
      <c r="CM34" s="290">
        <f t="shared" si="122"/>
        <v>8</v>
      </c>
      <c r="CN34" s="290">
        <f t="shared" si="123"/>
        <v>2</v>
      </c>
      <c r="CO34" s="290">
        <f t="shared" si="124"/>
        <v>5</v>
      </c>
      <c r="CP34" s="290">
        <f t="shared" si="125"/>
        <v>9</v>
      </c>
      <c r="CQ34" s="290">
        <f t="shared" si="126"/>
        <v>7</v>
      </c>
      <c r="CR34" s="290">
        <f t="shared" si="127"/>
        <v>5</v>
      </c>
      <c r="CS34" s="290">
        <f t="shared" si="128"/>
        <v>0</v>
      </c>
      <c r="CT34" s="290">
        <f t="shared" si="129"/>
        <v>0</v>
      </c>
      <c r="CU34" s="290">
        <f t="shared" si="130"/>
        <v>3</v>
      </c>
      <c r="CV34" s="290">
        <f t="shared" si="131"/>
        <v>2</v>
      </c>
      <c r="CW34" s="290">
        <f t="shared" si="132"/>
        <v>16</v>
      </c>
      <c r="CX34" s="290">
        <f t="shared" si="133"/>
        <v>11</v>
      </c>
      <c r="CY34" s="290">
        <f t="shared" si="134"/>
        <v>4</v>
      </c>
      <c r="CZ34" s="290">
        <f t="shared" si="135"/>
        <v>1</v>
      </c>
      <c r="DA34" s="290">
        <f t="shared" si="136"/>
        <v>3</v>
      </c>
      <c r="DB34" s="290">
        <f t="shared" si="137"/>
        <v>0</v>
      </c>
      <c r="DC34" s="290">
        <f t="shared" si="138"/>
        <v>11</v>
      </c>
      <c r="DD34" s="290">
        <f t="shared" si="139"/>
        <v>10</v>
      </c>
      <c r="DE34" s="290">
        <f t="shared" si="140"/>
        <v>1</v>
      </c>
      <c r="DF34" s="290">
        <f t="shared" si="141"/>
        <v>11</v>
      </c>
      <c r="DG34" s="290">
        <f t="shared" si="142"/>
        <v>1</v>
      </c>
      <c r="DH34" s="290">
        <f t="shared" si="143"/>
        <v>6</v>
      </c>
      <c r="DI34" s="290">
        <f t="shared" si="144"/>
        <v>0</v>
      </c>
      <c r="DJ34" s="290">
        <f t="shared" si="145"/>
        <v>9</v>
      </c>
      <c r="DK34" s="290">
        <f t="shared" si="146"/>
        <v>7</v>
      </c>
      <c r="DL34" s="290">
        <f t="shared" si="147"/>
        <v>8</v>
      </c>
      <c r="DM34" s="290">
        <f t="shared" si="148"/>
        <v>20</v>
      </c>
      <c r="DN34" s="290"/>
      <c r="DO34" s="290">
        <f t="shared" si="149"/>
        <v>169</v>
      </c>
      <c r="DP34" s="290">
        <f t="shared" si="150"/>
        <v>-27</v>
      </c>
      <c r="DQ34" s="290">
        <f t="shared" si="151"/>
        <v>27</v>
      </c>
      <c r="DR34" s="290">
        <f t="shared" si="152"/>
        <v>0</v>
      </c>
      <c r="DS34" s="290">
        <f t="shared" si="153"/>
        <v>4</v>
      </c>
      <c r="DT34" s="290">
        <f t="shared" si="154"/>
        <v>3</v>
      </c>
      <c r="DU34" s="290"/>
      <c r="DV34" s="290">
        <f t="shared" si="155"/>
        <v>5</v>
      </c>
      <c r="DW34" s="290">
        <f t="shared" si="156"/>
        <v>2</v>
      </c>
      <c r="DX34" s="290"/>
      <c r="DY34" s="290">
        <f t="shared" si="157"/>
        <v>2</v>
      </c>
      <c r="DZ34" s="290">
        <f t="shared" si="158"/>
        <v>0</v>
      </c>
      <c r="EA34" s="290">
        <f t="shared" si="159"/>
        <v>2</v>
      </c>
      <c r="EB34" s="290">
        <f t="shared" si="160"/>
        <v>2</v>
      </c>
      <c r="EC34" s="290">
        <f t="shared" si="161"/>
        <v>1</v>
      </c>
      <c r="EE34" s="290">
        <f t="shared" si="162"/>
        <v>1</v>
      </c>
      <c r="EF34" s="290">
        <f t="shared" si="163"/>
        <v>1</v>
      </c>
    </row>
    <row r="35" spans="1:136" x14ac:dyDescent="0.2">
      <c r="A35" s="55">
        <v>42859</v>
      </c>
      <c r="B35" s="13" t="str">
        <f t="shared" si="85"/>
        <v>1-2-0-1-3</v>
      </c>
      <c r="C35" s="14" t="s">
        <v>708</v>
      </c>
      <c r="D35" s="11">
        <f t="shared" si="86"/>
        <v>2</v>
      </c>
      <c r="E35" s="11">
        <f t="shared" si="87"/>
        <v>5</v>
      </c>
      <c r="F35" s="11">
        <f t="shared" si="87"/>
        <v>8</v>
      </c>
      <c r="G35" s="11">
        <f t="shared" si="87"/>
        <v>11</v>
      </c>
      <c r="H35" s="11">
        <f t="shared" si="87"/>
        <v>14</v>
      </c>
      <c r="I35" s="11">
        <f t="shared" si="87"/>
        <v>17</v>
      </c>
      <c r="J35" s="11"/>
      <c r="K35" s="289">
        <f t="shared" si="88"/>
        <v>4</v>
      </c>
      <c r="L35" s="289">
        <f t="shared" si="89"/>
        <v>13</v>
      </c>
      <c r="M35" s="289">
        <f t="shared" si="90"/>
        <v>14</v>
      </c>
      <c r="N35" s="289">
        <f t="shared" si="91"/>
        <v>36</v>
      </c>
      <c r="O35" s="289">
        <f t="shared" si="92"/>
        <v>41</v>
      </c>
      <c r="P35" s="289">
        <f t="shared" si="93"/>
        <v>43</v>
      </c>
      <c r="Q35" s="289">
        <f t="shared" si="94"/>
        <v>45</v>
      </c>
      <c r="R35" s="289"/>
      <c r="S35" s="289">
        <f t="shared" si="95"/>
        <v>0</v>
      </c>
      <c r="T35" s="289">
        <f t="shared" si="95"/>
        <v>0</v>
      </c>
      <c r="U35" s="289">
        <f t="shared" si="95"/>
        <v>0</v>
      </c>
      <c r="V35" s="289">
        <f t="shared" si="95"/>
        <v>1</v>
      </c>
      <c r="W35" s="289">
        <f t="shared" si="95"/>
        <v>0</v>
      </c>
      <c r="X35" s="289">
        <f t="shared" si="95"/>
        <v>0</v>
      </c>
      <c r="Y35" s="289">
        <f t="shared" si="95"/>
        <v>0</v>
      </c>
      <c r="Z35" s="289">
        <f t="shared" si="95"/>
        <v>0</v>
      </c>
      <c r="AA35" s="289">
        <f t="shared" si="95"/>
        <v>0</v>
      </c>
      <c r="AB35" s="289">
        <f t="shared" si="95"/>
        <v>0</v>
      </c>
      <c r="AC35" s="289">
        <f t="shared" si="96"/>
        <v>0</v>
      </c>
      <c r="AD35" s="289">
        <f t="shared" si="96"/>
        <v>0</v>
      </c>
      <c r="AE35" s="289">
        <f t="shared" si="96"/>
        <v>1</v>
      </c>
      <c r="AF35" s="289">
        <f t="shared" si="96"/>
        <v>1</v>
      </c>
      <c r="AG35" s="289">
        <f t="shared" si="96"/>
        <v>0</v>
      </c>
      <c r="AH35" s="289">
        <f t="shared" si="96"/>
        <v>0</v>
      </c>
      <c r="AI35" s="289">
        <f t="shared" si="96"/>
        <v>0</v>
      </c>
      <c r="AJ35" s="289">
        <f t="shared" si="96"/>
        <v>0</v>
      </c>
      <c r="AK35" s="289">
        <f t="shared" si="96"/>
        <v>0</v>
      </c>
      <c r="AL35" s="289">
        <f t="shared" si="96"/>
        <v>0</v>
      </c>
      <c r="AM35" s="289">
        <f t="shared" si="97"/>
        <v>0</v>
      </c>
      <c r="AN35" s="289">
        <f t="shared" si="97"/>
        <v>0</v>
      </c>
      <c r="AO35" s="289">
        <f t="shared" si="97"/>
        <v>0</v>
      </c>
      <c r="AP35" s="289">
        <f t="shared" si="97"/>
        <v>0</v>
      </c>
      <c r="AQ35" s="289">
        <f t="shared" si="97"/>
        <v>0</v>
      </c>
      <c r="AR35" s="289">
        <f t="shared" si="97"/>
        <v>0</v>
      </c>
      <c r="AS35" s="289">
        <f t="shared" si="97"/>
        <v>0</v>
      </c>
      <c r="AT35" s="289">
        <f t="shared" si="97"/>
        <v>0</v>
      </c>
      <c r="AU35" s="289">
        <f t="shared" si="97"/>
        <v>0</v>
      </c>
      <c r="AV35" s="289">
        <f t="shared" si="97"/>
        <v>0</v>
      </c>
      <c r="AW35" s="289">
        <f t="shared" si="98"/>
        <v>0</v>
      </c>
      <c r="AX35" s="289">
        <f t="shared" si="98"/>
        <v>0</v>
      </c>
      <c r="AY35" s="289">
        <f t="shared" si="98"/>
        <v>0</v>
      </c>
      <c r="AZ35" s="289">
        <f t="shared" si="98"/>
        <v>0</v>
      </c>
      <c r="BA35" s="289">
        <f t="shared" si="98"/>
        <v>0</v>
      </c>
      <c r="BB35" s="289">
        <f t="shared" si="98"/>
        <v>1</v>
      </c>
      <c r="BC35" s="289">
        <f t="shared" si="98"/>
        <v>0</v>
      </c>
      <c r="BD35" s="289">
        <f t="shared" si="98"/>
        <v>0</v>
      </c>
      <c r="BE35" s="289">
        <f t="shared" si="98"/>
        <v>0</v>
      </c>
      <c r="BF35" s="289">
        <f t="shared" si="98"/>
        <v>0</v>
      </c>
      <c r="BG35" s="289">
        <f t="shared" si="99"/>
        <v>1</v>
      </c>
      <c r="BH35" s="289">
        <f t="shared" si="99"/>
        <v>0</v>
      </c>
      <c r="BI35" s="289">
        <f t="shared" si="99"/>
        <v>1</v>
      </c>
      <c r="BJ35" s="289">
        <f t="shared" si="99"/>
        <v>0</v>
      </c>
      <c r="BK35" s="289">
        <f t="shared" si="99"/>
        <v>1</v>
      </c>
      <c r="BL35" s="289">
        <f t="shared" si="99"/>
        <v>0</v>
      </c>
      <c r="BM35" s="289">
        <f t="shared" si="99"/>
        <v>0</v>
      </c>
      <c r="BN35" s="289">
        <f t="shared" si="99"/>
        <v>0</v>
      </c>
      <c r="BO35" s="289">
        <f t="shared" si="99"/>
        <v>0</v>
      </c>
      <c r="BP35" s="289"/>
      <c r="BQ35" s="289">
        <f t="shared" si="100"/>
        <v>9</v>
      </c>
      <c r="BR35" s="289">
        <f t="shared" si="101"/>
        <v>3</v>
      </c>
      <c r="BS35" s="289">
        <f t="shared" si="102"/>
        <v>5</v>
      </c>
      <c r="BT35" s="289">
        <f t="shared" si="103"/>
        <v>0</v>
      </c>
      <c r="BU35" s="289">
        <f t="shared" si="104"/>
        <v>12</v>
      </c>
      <c r="BV35" s="289">
        <f t="shared" si="105"/>
        <v>13</v>
      </c>
      <c r="BW35" s="289">
        <f t="shared" si="106"/>
        <v>2</v>
      </c>
      <c r="BX35" s="289">
        <f t="shared" si="107"/>
        <v>1</v>
      </c>
      <c r="BY35" s="289">
        <f t="shared" si="108"/>
        <v>6</v>
      </c>
      <c r="BZ35" s="289">
        <f t="shared" si="109"/>
        <v>8</v>
      </c>
      <c r="CA35" s="289">
        <f t="shared" si="110"/>
        <v>26</v>
      </c>
      <c r="CB35" s="289">
        <f t="shared" si="111"/>
        <v>4</v>
      </c>
      <c r="CC35" s="289">
        <f t="shared" si="112"/>
        <v>0</v>
      </c>
      <c r="CD35" s="289">
        <f t="shared" si="113"/>
        <v>0</v>
      </c>
      <c r="CE35" s="289">
        <f t="shared" si="114"/>
        <v>2</v>
      </c>
      <c r="CF35" s="289">
        <f t="shared" si="115"/>
        <v>6</v>
      </c>
      <c r="CG35" s="289">
        <f t="shared" si="116"/>
        <v>1</v>
      </c>
      <c r="CH35" s="289">
        <f t="shared" si="117"/>
        <v>12</v>
      </c>
      <c r="CI35" s="289">
        <f t="shared" si="118"/>
        <v>7</v>
      </c>
      <c r="CJ35" s="289">
        <f t="shared" si="119"/>
        <v>7</v>
      </c>
      <c r="CK35" s="289">
        <f t="shared" si="120"/>
        <v>24</v>
      </c>
      <c r="CL35" s="289">
        <f t="shared" si="121"/>
        <v>3</v>
      </c>
      <c r="CM35" s="289">
        <f t="shared" si="122"/>
        <v>7</v>
      </c>
      <c r="CN35" s="289">
        <f t="shared" si="123"/>
        <v>1</v>
      </c>
      <c r="CO35" s="289">
        <f t="shared" si="124"/>
        <v>4</v>
      </c>
      <c r="CP35" s="289">
        <f t="shared" si="125"/>
        <v>8</v>
      </c>
      <c r="CQ35" s="289">
        <f t="shared" si="126"/>
        <v>6</v>
      </c>
      <c r="CR35" s="289">
        <f t="shared" si="127"/>
        <v>4</v>
      </c>
      <c r="CS35" s="289">
        <f t="shared" si="128"/>
        <v>1</v>
      </c>
      <c r="CT35" s="289">
        <f t="shared" si="129"/>
        <v>9</v>
      </c>
      <c r="CU35" s="289">
        <f t="shared" si="130"/>
        <v>2</v>
      </c>
      <c r="CV35" s="289">
        <f t="shared" si="131"/>
        <v>1</v>
      </c>
      <c r="CW35" s="289">
        <f t="shared" si="132"/>
        <v>15</v>
      </c>
      <c r="CX35" s="289">
        <f t="shared" si="133"/>
        <v>10</v>
      </c>
      <c r="CY35" s="289">
        <f t="shared" si="134"/>
        <v>3</v>
      </c>
      <c r="CZ35" s="289">
        <f t="shared" si="135"/>
        <v>0</v>
      </c>
      <c r="DA35" s="289">
        <f t="shared" si="136"/>
        <v>2</v>
      </c>
      <c r="DB35" s="289">
        <f t="shared" si="137"/>
        <v>4</v>
      </c>
      <c r="DC35" s="289">
        <f t="shared" si="138"/>
        <v>10</v>
      </c>
      <c r="DD35" s="289">
        <f t="shared" si="139"/>
        <v>9</v>
      </c>
      <c r="DE35" s="289">
        <f t="shared" si="140"/>
        <v>0</v>
      </c>
      <c r="DF35" s="289">
        <f t="shared" si="141"/>
        <v>10</v>
      </c>
      <c r="DG35" s="289">
        <f t="shared" si="142"/>
        <v>0</v>
      </c>
      <c r="DH35" s="289">
        <f t="shared" si="143"/>
        <v>5</v>
      </c>
      <c r="DI35" s="289">
        <f t="shared" si="144"/>
        <v>0</v>
      </c>
      <c r="DJ35" s="289">
        <f t="shared" si="145"/>
        <v>8</v>
      </c>
      <c r="DK35" s="289">
        <f t="shared" si="146"/>
        <v>6</v>
      </c>
      <c r="DL35" s="289">
        <f t="shared" si="147"/>
        <v>7</v>
      </c>
      <c r="DM35" s="289">
        <f t="shared" si="148"/>
        <v>19</v>
      </c>
      <c r="DN35" s="289"/>
      <c r="DO35" s="289">
        <f t="shared" si="149"/>
        <v>196</v>
      </c>
      <c r="DP35" s="289">
        <f t="shared" si="150"/>
        <v>27</v>
      </c>
      <c r="DQ35" s="289">
        <f t="shared" si="151"/>
        <v>27</v>
      </c>
      <c r="DR35" s="289">
        <f t="shared" si="152"/>
        <v>0</v>
      </c>
      <c r="DS35" s="289">
        <f t="shared" si="153"/>
        <v>4</v>
      </c>
      <c r="DT35" s="289">
        <f t="shared" si="154"/>
        <v>3</v>
      </c>
      <c r="DU35" s="289"/>
      <c r="DV35" s="289">
        <f t="shared" si="155"/>
        <v>4</v>
      </c>
      <c r="DW35" s="289">
        <f t="shared" si="156"/>
        <v>3</v>
      </c>
      <c r="DX35" s="289"/>
      <c r="DY35" s="289">
        <f t="shared" si="157"/>
        <v>1</v>
      </c>
      <c r="DZ35" s="289">
        <f t="shared" si="158"/>
        <v>2</v>
      </c>
      <c r="EA35" s="289">
        <f t="shared" si="159"/>
        <v>0</v>
      </c>
      <c r="EB35" s="289">
        <f t="shared" si="160"/>
        <v>1</v>
      </c>
      <c r="EC35" s="289">
        <f t="shared" si="161"/>
        <v>3</v>
      </c>
      <c r="EE35" s="289">
        <f t="shared" si="162"/>
        <v>2</v>
      </c>
      <c r="EF35" s="289">
        <f t="shared" si="163"/>
        <v>1</v>
      </c>
    </row>
    <row r="36" spans="1:136" x14ac:dyDescent="0.2">
      <c r="A36" s="55">
        <v>42856</v>
      </c>
      <c r="B36" s="13" t="str">
        <f t="shared" si="85"/>
        <v>1-2-2-1-1</v>
      </c>
      <c r="C36" s="14" t="s">
        <v>707</v>
      </c>
      <c r="D36" s="11">
        <f t="shared" si="86"/>
        <v>2</v>
      </c>
      <c r="E36" s="11">
        <f t="shared" si="87"/>
        <v>5</v>
      </c>
      <c r="F36" s="11">
        <f t="shared" si="87"/>
        <v>8</v>
      </c>
      <c r="G36" s="11">
        <f t="shared" si="87"/>
        <v>11</v>
      </c>
      <c r="H36" s="11">
        <f t="shared" si="87"/>
        <v>14</v>
      </c>
      <c r="I36" s="11">
        <f t="shared" si="87"/>
        <v>17</v>
      </c>
      <c r="J36" s="11"/>
      <c r="K36" s="287">
        <f t="shared" si="88"/>
        <v>8</v>
      </c>
      <c r="L36" s="287">
        <f t="shared" si="89"/>
        <v>17</v>
      </c>
      <c r="M36" s="287">
        <f t="shared" si="90"/>
        <v>24</v>
      </c>
      <c r="N36" s="287">
        <f t="shared" si="91"/>
        <v>29</v>
      </c>
      <c r="O36" s="287">
        <f t="shared" si="92"/>
        <v>32</v>
      </c>
      <c r="P36" s="287">
        <f t="shared" si="93"/>
        <v>45</v>
      </c>
      <c r="Q36" s="287">
        <f t="shared" si="94"/>
        <v>14</v>
      </c>
      <c r="R36" s="287"/>
      <c r="S36" s="287">
        <f t="shared" ref="S36:AX36" si="164">COUNTIF($K36:$Q36,S$2)</f>
        <v>0</v>
      </c>
      <c r="T36" s="287">
        <f t="shared" si="164"/>
        <v>0</v>
      </c>
      <c r="U36" s="287">
        <f t="shared" si="164"/>
        <v>0</v>
      </c>
      <c r="V36" s="287">
        <f t="shared" si="164"/>
        <v>0</v>
      </c>
      <c r="W36" s="287">
        <f t="shared" si="164"/>
        <v>0</v>
      </c>
      <c r="X36" s="287">
        <f t="shared" si="164"/>
        <v>0</v>
      </c>
      <c r="Y36" s="287">
        <f t="shared" si="164"/>
        <v>0</v>
      </c>
      <c r="Z36" s="287">
        <f t="shared" si="164"/>
        <v>1</v>
      </c>
      <c r="AA36" s="287">
        <f t="shared" si="164"/>
        <v>0</v>
      </c>
      <c r="AB36" s="287">
        <f t="shared" si="164"/>
        <v>0</v>
      </c>
      <c r="AC36" s="287">
        <f t="shared" si="164"/>
        <v>0</v>
      </c>
      <c r="AD36" s="287">
        <f t="shared" si="164"/>
        <v>0</v>
      </c>
      <c r="AE36" s="287">
        <f t="shared" si="164"/>
        <v>0</v>
      </c>
      <c r="AF36" s="287">
        <f t="shared" si="164"/>
        <v>1</v>
      </c>
      <c r="AG36" s="287">
        <f t="shared" si="164"/>
        <v>0</v>
      </c>
      <c r="AH36" s="287">
        <f t="shared" si="164"/>
        <v>0</v>
      </c>
      <c r="AI36" s="287">
        <f t="shared" si="164"/>
        <v>1</v>
      </c>
      <c r="AJ36" s="287">
        <f t="shared" si="164"/>
        <v>0</v>
      </c>
      <c r="AK36" s="287">
        <f t="shared" si="164"/>
        <v>0</v>
      </c>
      <c r="AL36" s="287">
        <f t="shared" si="164"/>
        <v>0</v>
      </c>
      <c r="AM36" s="287">
        <f t="shared" si="164"/>
        <v>0</v>
      </c>
      <c r="AN36" s="287">
        <f t="shared" si="164"/>
        <v>0</v>
      </c>
      <c r="AO36" s="287">
        <f t="shared" si="164"/>
        <v>0</v>
      </c>
      <c r="AP36" s="287">
        <f t="shared" si="164"/>
        <v>1</v>
      </c>
      <c r="AQ36" s="287">
        <f t="shared" si="164"/>
        <v>0</v>
      </c>
      <c r="AR36" s="287">
        <f t="shared" si="164"/>
        <v>0</v>
      </c>
      <c r="AS36" s="287">
        <f t="shared" si="164"/>
        <v>0</v>
      </c>
      <c r="AT36" s="287">
        <f t="shared" si="164"/>
        <v>0</v>
      </c>
      <c r="AU36" s="287">
        <f t="shared" si="164"/>
        <v>1</v>
      </c>
      <c r="AV36" s="287">
        <f t="shared" si="164"/>
        <v>0</v>
      </c>
      <c r="AW36" s="287">
        <f t="shared" si="164"/>
        <v>0</v>
      </c>
      <c r="AX36" s="287">
        <f t="shared" si="164"/>
        <v>1</v>
      </c>
      <c r="AY36" s="287">
        <f t="shared" ref="AY36:BO36" si="165">COUNTIF($K36:$Q36,AY$2)</f>
        <v>0</v>
      </c>
      <c r="AZ36" s="287">
        <f t="shared" si="165"/>
        <v>0</v>
      </c>
      <c r="BA36" s="287">
        <f t="shared" si="165"/>
        <v>0</v>
      </c>
      <c r="BB36" s="287">
        <f t="shared" si="165"/>
        <v>0</v>
      </c>
      <c r="BC36" s="287">
        <f t="shared" si="165"/>
        <v>0</v>
      </c>
      <c r="BD36" s="287">
        <f t="shared" si="165"/>
        <v>0</v>
      </c>
      <c r="BE36" s="287">
        <f t="shared" si="165"/>
        <v>0</v>
      </c>
      <c r="BF36" s="287">
        <f t="shared" si="165"/>
        <v>0</v>
      </c>
      <c r="BG36" s="287">
        <f t="shared" si="165"/>
        <v>0</v>
      </c>
      <c r="BH36" s="287">
        <f t="shared" si="165"/>
        <v>0</v>
      </c>
      <c r="BI36" s="287">
        <f t="shared" si="165"/>
        <v>0</v>
      </c>
      <c r="BJ36" s="287">
        <f t="shared" si="165"/>
        <v>0</v>
      </c>
      <c r="BK36" s="287">
        <f t="shared" si="165"/>
        <v>1</v>
      </c>
      <c r="BL36" s="287">
        <f t="shared" si="165"/>
        <v>0</v>
      </c>
      <c r="BM36" s="287">
        <f t="shared" si="165"/>
        <v>0</v>
      </c>
      <c r="BN36" s="287">
        <f t="shared" si="165"/>
        <v>0</v>
      </c>
      <c r="BO36" s="287">
        <f t="shared" si="165"/>
        <v>0</v>
      </c>
      <c r="BP36" s="287"/>
      <c r="BQ36" s="287">
        <f t="shared" ref="BQ36:CV36" si="166">IF(S36=0,BQ37+1,0)</f>
        <v>8</v>
      </c>
      <c r="BR36" s="287">
        <f t="shared" si="166"/>
        <v>2</v>
      </c>
      <c r="BS36" s="287">
        <f t="shared" si="166"/>
        <v>4</v>
      </c>
      <c r="BT36" s="287">
        <f t="shared" si="166"/>
        <v>1</v>
      </c>
      <c r="BU36" s="287">
        <f t="shared" si="166"/>
        <v>11</v>
      </c>
      <c r="BV36" s="287">
        <f t="shared" si="166"/>
        <v>12</v>
      </c>
      <c r="BW36" s="287">
        <f t="shared" si="166"/>
        <v>1</v>
      </c>
      <c r="BX36" s="287">
        <f t="shared" si="166"/>
        <v>0</v>
      </c>
      <c r="BY36" s="287">
        <f t="shared" si="166"/>
        <v>5</v>
      </c>
      <c r="BZ36" s="287">
        <f t="shared" si="166"/>
        <v>7</v>
      </c>
      <c r="CA36" s="287">
        <f t="shared" si="166"/>
        <v>25</v>
      </c>
      <c r="CB36" s="287">
        <f t="shared" si="166"/>
        <v>3</v>
      </c>
      <c r="CC36" s="287">
        <f t="shared" si="166"/>
        <v>6</v>
      </c>
      <c r="CD36" s="287">
        <f t="shared" si="166"/>
        <v>0</v>
      </c>
      <c r="CE36" s="287">
        <f t="shared" si="166"/>
        <v>1</v>
      </c>
      <c r="CF36" s="287">
        <f t="shared" si="166"/>
        <v>5</v>
      </c>
      <c r="CG36" s="287">
        <f t="shared" si="166"/>
        <v>0</v>
      </c>
      <c r="CH36" s="287">
        <f t="shared" si="166"/>
        <v>11</v>
      </c>
      <c r="CI36" s="287">
        <f t="shared" si="166"/>
        <v>6</v>
      </c>
      <c r="CJ36" s="287">
        <f t="shared" si="166"/>
        <v>6</v>
      </c>
      <c r="CK36" s="287">
        <f t="shared" si="166"/>
        <v>23</v>
      </c>
      <c r="CL36" s="287">
        <f t="shared" si="166"/>
        <v>2</v>
      </c>
      <c r="CM36" s="287">
        <f t="shared" si="166"/>
        <v>6</v>
      </c>
      <c r="CN36" s="287">
        <f t="shared" si="166"/>
        <v>0</v>
      </c>
      <c r="CO36" s="287">
        <f t="shared" si="166"/>
        <v>3</v>
      </c>
      <c r="CP36" s="287">
        <f t="shared" si="166"/>
        <v>7</v>
      </c>
      <c r="CQ36" s="287">
        <f t="shared" si="166"/>
        <v>5</v>
      </c>
      <c r="CR36" s="287">
        <f t="shared" si="166"/>
        <v>3</v>
      </c>
      <c r="CS36" s="287">
        <f t="shared" si="166"/>
        <v>0</v>
      </c>
      <c r="CT36" s="287">
        <f t="shared" si="166"/>
        <v>8</v>
      </c>
      <c r="CU36" s="287">
        <f t="shared" si="166"/>
        <v>1</v>
      </c>
      <c r="CV36" s="287">
        <f t="shared" si="166"/>
        <v>0</v>
      </c>
      <c r="CW36" s="287">
        <f t="shared" ref="CW36:DM36" si="167">IF(AY36=0,CW37+1,0)</f>
        <v>14</v>
      </c>
      <c r="CX36" s="287">
        <f t="shared" si="167"/>
        <v>9</v>
      </c>
      <c r="CY36" s="287">
        <f t="shared" si="167"/>
        <v>2</v>
      </c>
      <c r="CZ36" s="287">
        <f t="shared" si="167"/>
        <v>2</v>
      </c>
      <c r="DA36" s="287">
        <f t="shared" si="167"/>
        <v>1</v>
      </c>
      <c r="DB36" s="287">
        <f t="shared" si="167"/>
        <v>3</v>
      </c>
      <c r="DC36" s="287">
        <f t="shared" si="167"/>
        <v>9</v>
      </c>
      <c r="DD36" s="287">
        <f t="shared" si="167"/>
        <v>8</v>
      </c>
      <c r="DE36" s="287">
        <f t="shared" si="167"/>
        <v>10</v>
      </c>
      <c r="DF36" s="287">
        <f t="shared" si="167"/>
        <v>9</v>
      </c>
      <c r="DG36" s="287">
        <f t="shared" si="167"/>
        <v>1</v>
      </c>
      <c r="DH36" s="287">
        <f t="shared" si="167"/>
        <v>4</v>
      </c>
      <c r="DI36" s="287">
        <f t="shared" si="167"/>
        <v>0</v>
      </c>
      <c r="DJ36" s="287">
        <f t="shared" si="167"/>
        <v>7</v>
      </c>
      <c r="DK36" s="287">
        <f t="shared" si="167"/>
        <v>5</v>
      </c>
      <c r="DL36" s="287">
        <f t="shared" si="167"/>
        <v>6</v>
      </c>
      <c r="DM36" s="287">
        <f t="shared" si="167"/>
        <v>18</v>
      </c>
      <c r="DN36" s="287" t="b">
        <f>ISODD(DO36)</f>
        <v>1</v>
      </c>
      <c r="DO36" s="287">
        <f t="shared" si="149"/>
        <v>169</v>
      </c>
      <c r="DP36" s="287">
        <f t="shared" si="150"/>
        <v>0</v>
      </c>
      <c r="DQ36" s="287">
        <f t="shared" si="151"/>
        <v>0</v>
      </c>
      <c r="DR36" s="287">
        <f t="shared" si="152"/>
        <v>0</v>
      </c>
      <c r="DS36" s="287">
        <f t="shared" si="153"/>
        <v>3</v>
      </c>
      <c r="DT36" s="287">
        <f t="shared" si="154"/>
        <v>4</v>
      </c>
      <c r="DU36" s="287"/>
      <c r="DV36" s="287">
        <f t="shared" si="155"/>
        <v>3</v>
      </c>
      <c r="DW36" s="287">
        <f t="shared" si="156"/>
        <v>4</v>
      </c>
      <c r="DX36" s="287"/>
      <c r="DY36" s="287">
        <f t="shared" si="157"/>
        <v>1</v>
      </c>
      <c r="DZ36" s="287">
        <f t="shared" si="158"/>
        <v>2</v>
      </c>
      <c r="EA36" s="287">
        <f t="shared" si="159"/>
        <v>2</v>
      </c>
      <c r="EB36" s="287">
        <f t="shared" si="160"/>
        <v>1</v>
      </c>
      <c r="EC36" s="287">
        <f t="shared" si="161"/>
        <v>1</v>
      </c>
      <c r="EE36" s="287">
        <f t="shared" si="162"/>
        <v>1</v>
      </c>
      <c r="EF36" s="287">
        <f t="shared" si="163"/>
        <v>0</v>
      </c>
    </row>
    <row r="37" spans="1:136" x14ac:dyDescent="0.2">
      <c r="A37" s="55">
        <v>42852</v>
      </c>
      <c r="B37" s="13" t="str">
        <f t="shared" si="85"/>
        <v>2-1-0-3-1</v>
      </c>
      <c r="C37" s="14" t="s">
        <v>704</v>
      </c>
      <c r="D37" s="11">
        <f t="shared" si="86"/>
        <v>2</v>
      </c>
      <c r="E37" s="11">
        <f t="shared" ref="E37:I39" si="168">FIND(",",$C37,D37+1)</f>
        <v>4</v>
      </c>
      <c r="F37" s="11">
        <f t="shared" si="168"/>
        <v>7</v>
      </c>
      <c r="G37" s="11">
        <f t="shared" si="168"/>
        <v>10</v>
      </c>
      <c r="H37" s="11">
        <f t="shared" si="168"/>
        <v>13</v>
      </c>
      <c r="I37" s="11">
        <f t="shared" si="168"/>
        <v>16</v>
      </c>
      <c r="J37" s="11"/>
      <c r="K37" s="287">
        <f t="shared" si="88"/>
        <v>4</v>
      </c>
      <c r="L37" s="287">
        <f t="shared" ref="L37:P39" si="169">VALUE(MID($C37,D37+1,E37-D37-1))</f>
        <v>7</v>
      </c>
      <c r="M37" s="287">
        <f t="shared" si="169"/>
        <v>15</v>
      </c>
      <c r="N37" s="287">
        <f t="shared" si="169"/>
        <v>31</v>
      </c>
      <c r="O37" s="287">
        <f t="shared" si="169"/>
        <v>32</v>
      </c>
      <c r="P37" s="287">
        <f t="shared" si="169"/>
        <v>43</v>
      </c>
      <c r="Q37" s="287">
        <f t="shared" si="94"/>
        <v>37</v>
      </c>
      <c r="R37" s="287"/>
      <c r="S37" s="287">
        <f t="shared" ref="S37:AB39" si="170">COUNTIF($K37:$Q37,S$2)</f>
        <v>0</v>
      </c>
      <c r="T37" s="287">
        <f t="shared" si="170"/>
        <v>0</v>
      </c>
      <c r="U37" s="287">
        <f t="shared" si="170"/>
        <v>0</v>
      </c>
      <c r="V37" s="287">
        <f t="shared" si="170"/>
        <v>1</v>
      </c>
      <c r="W37" s="287">
        <f t="shared" si="170"/>
        <v>0</v>
      </c>
      <c r="X37" s="287">
        <f t="shared" si="170"/>
        <v>0</v>
      </c>
      <c r="Y37" s="287">
        <f t="shared" si="170"/>
        <v>1</v>
      </c>
      <c r="Z37" s="287">
        <f t="shared" si="170"/>
        <v>0</v>
      </c>
      <c r="AA37" s="287">
        <f t="shared" si="170"/>
        <v>0</v>
      </c>
      <c r="AB37" s="287">
        <f t="shared" si="170"/>
        <v>0</v>
      </c>
      <c r="AC37" s="287">
        <f t="shared" ref="AC37:AL39" si="171">COUNTIF($K37:$Q37,AC$2)</f>
        <v>0</v>
      </c>
      <c r="AD37" s="287">
        <f t="shared" si="171"/>
        <v>0</v>
      </c>
      <c r="AE37" s="287">
        <f t="shared" si="171"/>
        <v>0</v>
      </c>
      <c r="AF37" s="287">
        <f t="shared" si="171"/>
        <v>0</v>
      </c>
      <c r="AG37" s="287">
        <f t="shared" si="171"/>
        <v>1</v>
      </c>
      <c r="AH37" s="287">
        <f t="shared" si="171"/>
        <v>0</v>
      </c>
      <c r="AI37" s="287">
        <f t="shared" si="171"/>
        <v>0</v>
      </c>
      <c r="AJ37" s="287">
        <f t="shared" si="171"/>
        <v>0</v>
      </c>
      <c r="AK37" s="287">
        <f t="shared" si="171"/>
        <v>0</v>
      </c>
      <c r="AL37" s="287">
        <f t="shared" si="171"/>
        <v>0</v>
      </c>
      <c r="AM37" s="287">
        <f t="shared" ref="AM37:AV39" si="172">COUNTIF($K37:$Q37,AM$2)</f>
        <v>0</v>
      </c>
      <c r="AN37" s="287">
        <f t="shared" si="172"/>
        <v>0</v>
      </c>
      <c r="AO37" s="287">
        <f t="shared" si="172"/>
        <v>0</v>
      </c>
      <c r="AP37" s="287">
        <f t="shared" si="172"/>
        <v>0</v>
      </c>
      <c r="AQ37" s="287">
        <f t="shared" si="172"/>
        <v>0</v>
      </c>
      <c r="AR37" s="287">
        <f t="shared" si="172"/>
        <v>0</v>
      </c>
      <c r="AS37" s="287">
        <f t="shared" si="172"/>
        <v>0</v>
      </c>
      <c r="AT37" s="287">
        <f t="shared" si="172"/>
        <v>0</v>
      </c>
      <c r="AU37" s="287">
        <f t="shared" si="172"/>
        <v>0</v>
      </c>
      <c r="AV37" s="287">
        <f t="shared" si="172"/>
        <v>0</v>
      </c>
      <c r="AW37" s="287">
        <f t="shared" ref="AW37:BF39" si="173">COUNTIF($K37:$Q37,AW$2)</f>
        <v>1</v>
      </c>
      <c r="AX37" s="287">
        <f t="shared" si="173"/>
        <v>1</v>
      </c>
      <c r="AY37" s="287">
        <f t="shared" si="173"/>
        <v>0</v>
      </c>
      <c r="AZ37" s="287">
        <f t="shared" si="173"/>
        <v>0</v>
      </c>
      <c r="BA37" s="287">
        <f t="shared" si="173"/>
        <v>0</v>
      </c>
      <c r="BB37" s="287">
        <f t="shared" si="173"/>
        <v>0</v>
      </c>
      <c r="BC37" s="287">
        <f t="shared" si="173"/>
        <v>1</v>
      </c>
      <c r="BD37" s="287">
        <f t="shared" si="173"/>
        <v>0</v>
      </c>
      <c r="BE37" s="287">
        <f t="shared" si="173"/>
        <v>0</v>
      </c>
      <c r="BF37" s="287">
        <f t="shared" si="173"/>
        <v>0</v>
      </c>
      <c r="BG37" s="287">
        <f t="shared" ref="BG37:BO39" si="174">COUNTIF($K37:$Q37,BG$2)</f>
        <v>0</v>
      </c>
      <c r="BH37" s="287">
        <f t="shared" si="174"/>
        <v>0</v>
      </c>
      <c r="BI37" s="287">
        <f t="shared" si="174"/>
        <v>1</v>
      </c>
      <c r="BJ37" s="287">
        <f t="shared" si="174"/>
        <v>0</v>
      </c>
      <c r="BK37" s="287">
        <f t="shared" si="174"/>
        <v>0</v>
      </c>
      <c r="BL37" s="287">
        <f t="shared" si="174"/>
        <v>0</v>
      </c>
      <c r="BM37" s="287">
        <f t="shared" si="174"/>
        <v>0</v>
      </c>
      <c r="BN37" s="287">
        <f t="shared" si="174"/>
        <v>0</v>
      </c>
      <c r="BO37" s="287">
        <f t="shared" si="174"/>
        <v>0</v>
      </c>
      <c r="BP37" s="287"/>
      <c r="BQ37" s="287">
        <f t="shared" ref="BQ37:BZ39" si="175">IF(S37=0,BQ38+1,0)</f>
        <v>7</v>
      </c>
      <c r="BR37" s="287">
        <f t="shared" si="175"/>
        <v>1</v>
      </c>
      <c r="BS37" s="287">
        <f t="shared" si="175"/>
        <v>3</v>
      </c>
      <c r="BT37" s="287">
        <f t="shared" si="175"/>
        <v>0</v>
      </c>
      <c r="BU37" s="287">
        <f t="shared" si="175"/>
        <v>10</v>
      </c>
      <c r="BV37" s="287">
        <f t="shared" si="175"/>
        <v>11</v>
      </c>
      <c r="BW37" s="287">
        <f t="shared" si="175"/>
        <v>0</v>
      </c>
      <c r="BX37" s="287">
        <f t="shared" si="175"/>
        <v>1</v>
      </c>
      <c r="BY37" s="287">
        <f t="shared" si="175"/>
        <v>4</v>
      </c>
      <c r="BZ37" s="287">
        <f t="shared" si="175"/>
        <v>6</v>
      </c>
      <c r="CA37" s="287">
        <f t="shared" ref="CA37:CJ39" si="176">IF(AC37=0,CA38+1,0)</f>
        <v>24</v>
      </c>
      <c r="CB37" s="287">
        <f t="shared" si="176"/>
        <v>2</v>
      </c>
      <c r="CC37" s="287">
        <f t="shared" si="176"/>
        <v>5</v>
      </c>
      <c r="CD37" s="287">
        <f t="shared" si="176"/>
        <v>16</v>
      </c>
      <c r="CE37" s="287">
        <f t="shared" si="176"/>
        <v>0</v>
      </c>
      <c r="CF37" s="287">
        <f t="shared" si="176"/>
        <v>4</v>
      </c>
      <c r="CG37" s="287">
        <f t="shared" si="176"/>
        <v>3</v>
      </c>
      <c r="CH37" s="287">
        <f t="shared" si="176"/>
        <v>10</v>
      </c>
      <c r="CI37" s="287">
        <f t="shared" si="176"/>
        <v>5</v>
      </c>
      <c r="CJ37" s="287">
        <f t="shared" si="176"/>
        <v>5</v>
      </c>
      <c r="CK37" s="287">
        <f t="shared" ref="CK37:CT39" si="177">IF(AM37=0,CK38+1,0)</f>
        <v>22</v>
      </c>
      <c r="CL37" s="287">
        <f t="shared" si="177"/>
        <v>1</v>
      </c>
      <c r="CM37" s="287">
        <f t="shared" si="177"/>
        <v>5</v>
      </c>
      <c r="CN37" s="287">
        <f t="shared" si="177"/>
        <v>8</v>
      </c>
      <c r="CO37" s="287">
        <f t="shared" si="177"/>
        <v>2</v>
      </c>
      <c r="CP37" s="287">
        <f t="shared" si="177"/>
        <v>6</v>
      </c>
      <c r="CQ37" s="287">
        <f t="shared" si="177"/>
        <v>4</v>
      </c>
      <c r="CR37" s="287">
        <f t="shared" si="177"/>
        <v>2</v>
      </c>
      <c r="CS37" s="287">
        <f t="shared" si="177"/>
        <v>5</v>
      </c>
      <c r="CT37" s="287">
        <f t="shared" si="177"/>
        <v>7</v>
      </c>
      <c r="CU37" s="287">
        <f t="shared" ref="CU37:DD39" si="178">IF(AW37=0,CU38+1,0)</f>
        <v>0</v>
      </c>
      <c r="CV37" s="287">
        <f t="shared" si="178"/>
        <v>0</v>
      </c>
      <c r="CW37" s="287">
        <f t="shared" si="178"/>
        <v>13</v>
      </c>
      <c r="CX37" s="287">
        <f t="shared" si="178"/>
        <v>8</v>
      </c>
      <c r="CY37" s="287">
        <f t="shared" si="178"/>
        <v>1</v>
      </c>
      <c r="CZ37" s="287">
        <f t="shared" si="178"/>
        <v>1</v>
      </c>
      <c r="DA37" s="287">
        <f t="shared" si="178"/>
        <v>0</v>
      </c>
      <c r="DB37" s="287">
        <f t="shared" si="178"/>
        <v>2</v>
      </c>
      <c r="DC37" s="287">
        <f t="shared" si="178"/>
        <v>8</v>
      </c>
      <c r="DD37" s="287">
        <f t="shared" si="178"/>
        <v>7</v>
      </c>
      <c r="DE37" s="287">
        <f t="shared" ref="DE37:DM39" si="179">IF(BG37=0,DE38+1,0)</f>
        <v>9</v>
      </c>
      <c r="DF37" s="287">
        <f t="shared" si="179"/>
        <v>8</v>
      </c>
      <c r="DG37" s="287">
        <f t="shared" si="179"/>
        <v>0</v>
      </c>
      <c r="DH37" s="287">
        <f t="shared" si="179"/>
        <v>3</v>
      </c>
      <c r="DI37" s="287">
        <f t="shared" si="179"/>
        <v>11</v>
      </c>
      <c r="DJ37" s="287">
        <f t="shared" si="179"/>
        <v>6</v>
      </c>
      <c r="DK37" s="287">
        <f t="shared" si="179"/>
        <v>4</v>
      </c>
      <c r="DL37" s="287">
        <f t="shared" si="179"/>
        <v>5</v>
      </c>
      <c r="DM37" s="287">
        <f t="shared" si="179"/>
        <v>17</v>
      </c>
      <c r="DN37" s="289" t="b">
        <f t="shared" ref="DN37:DN100" si="180">ISODD(DO37)</f>
        <v>1</v>
      </c>
      <c r="DO37" s="287">
        <f t="shared" si="149"/>
        <v>169</v>
      </c>
      <c r="DP37" s="287">
        <f t="shared" si="150"/>
        <v>3</v>
      </c>
      <c r="DQ37" s="287">
        <f t="shared" si="151"/>
        <v>3</v>
      </c>
      <c r="DR37" s="287">
        <f t="shared" si="152"/>
        <v>0</v>
      </c>
      <c r="DS37" s="287">
        <f t="shared" si="153"/>
        <v>4</v>
      </c>
      <c r="DT37" s="287">
        <f t="shared" si="154"/>
        <v>3</v>
      </c>
      <c r="DU37" s="287"/>
      <c r="DV37" s="287">
        <f t="shared" si="155"/>
        <v>5</v>
      </c>
      <c r="DW37" s="287">
        <f t="shared" si="156"/>
        <v>2</v>
      </c>
      <c r="DX37" s="287"/>
      <c r="DY37" s="287">
        <f t="shared" si="157"/>
        <v>2</v>
      </c>
      <c r="DZ37" s="287">
        <f t="shared" si="158"/>
        <v>1</v>
      </c>
      <c r="EA37" s="287">
        <f t="shared" si="159"/>
        <v>0</v>
      </c>
      <c r="EB37" s="287">
        <f t="shared" si="160"/>
        <v>3</v>
      </c>
      <c r="EC37" s="287">
        <f t="shared" si="161"/>
        <v>1</v>
      </c>
      <c r="EE37" s="287">
        <f t="shared" si="162"/>
        <v>2</v>
      </c>
      <c r="EF37" s="287">
        <f t="shared" si="163"/>
        <v>1</v>
      </c>
    </row>
    <row r="38" spans="1:136" x14ac:dyDescent="0.2">
      <c r="A38" s="55">
        <v>42849</v>
      </c>
      <c r="B38" s="13" t="str">
        <f t="shared" si="85"/>
        <v>2-0-1-4-0</v>
      </c>
      <c r="C38" s="14" t="s">
        <v>703</v>
      </c>
      <c r="D38" s="11">
        <f t="shared" si="86"/>
        <v>2</v>
      </c>
      <c r="E38" s="11">
        <f t="shared" si="168"/>
        <v>4</v>
      </c>
      <c r="F38" s="11">
        <f t="shared" si="168"/>
        <v>7</v>
      </c>
      <c r="G38" s="11">
        <f t="shared" si="168"/>
        <v>10</v>
      </c>
      <c r="H38" s="11">
        <f t="shared" si="168"/>
        <v>13</v>
      </c>
      <c r="I38" s="11">
        <f t="shared" si="168"/>
        <v>16</v>
      </c>
      <c r="J38" s="11"/>
      <c r="K38" s="287">
        <f t="shared" si="88"/>
        <v>2</v>
      </c>
      <c r="L38" s="287">
        <f t="shared" si="169"/>
        <v>8</v>
      </c>
      <c r="M38" s="287">
        <f t="shared" si="169"/>
        <v>22</v>
      </c>
      <c r="N38" s="287">
        <f t="shared" si="169"/>
        <v>31</v>
      </c>
      <c r="O38" s="287">
        <f t="shared" si="169"/>
        <v>32</v>
      </c>
      <c r="P38" s="287">
        <f t="shared" si="169"/>
        <v>35</v>
      </c>
      <c r="Q38" s="287">
        <f t="shared" si="94"/>
        <v>36</v>
      </c>
      <c r="R38" s="287"/>
      <c r="S38" s="287">
        <f t="shared" si="170"/>
        <v>0</v>
      </c>
      <c r="T38" s="287">
        <f t="shared" si="170"/>
        <v>1</v>
      </c>
      <c r="U38" s="287">
        <f t="shared" si="170"/>
        <v>0</v>
      </c>
      <c r="V38" s="287">
        <f t="shared" si="170"/>
        <v>0</v>
      </c>
      <c r="W38" s="287">
        <f t="shared" si="170"/>
        <v>0</v>
      </c>
      <c r="X38" s="287">
        <f t="shared" si="170"/>
        <v>0</v>
      </c>
      <c r="Y38" s="287">
        <f t="shared" si="170"/>
        <v>0</v>
      </c>
      <c r="Z38" s="287">
        <f t="shared" si="170"/>
        <v>1</v>
      </c>
      <c r="AA38" s="287">
        <f t="shared" si="170"/>
        <v>0</v>
      </c>
      <c r="AB38" s="287">
        <f t="shared" si="170"/>
        <v>0</v>
      </c>
      <c r="AC38" s="287">
        <f t="shared" si="171"/>
        <v>0</v>
      </c>
      <c r="AD38" s="287">
        <f t="shared" si="171"/>
        <v>0</v>
      </c>
      <c r="AE38" s="287">
        <f t="shared" si="171"/>
        <v>0</v>
      </c>
      <c r="AF38" s="287">
        <f t="shared" si="171"/>
        <v>0</v>
      </c>
      <c r="AG38" s="287">
        <f t="shared" si="171"/>
        <v>0</v>
      </c>
      <c r="AH38" s="287">
        <f t="shared" si="171"/>
        <v>0</v>
      </c>
      <c r="AI38" s="287">
        <f t="shared" si="171"/>
        <v>0</v>
      </c>
      <c r="AJ38" s="287">
        <f t="shared" si="171"/>
        <v>0</v>
      </c>
      <c r="AK38" s="287">
        <f t="shared" si="171"/>
        <v>0</v>
      </c>
      <c r="AL38" s="287">
        <f t="shared" si="171"/>
        <v>0</v>
      </c>
      <c r="AM38" s="287">
        <f t="shared" si="172"/>
        <v>0</v>
      </c>
      <c r="AN38" s="287">
        <f t="shared" si="172"/>
        <v>1</v>
      </c>
      <c r="AO38" s="287">
        <f t="shared" si="172"/>
        <v>0</v>
      </c>
      <c r="AP38" s="287">
        <f t="shared" si="172"/>
        <v>0</v>
      </c>
      <c r="AQ38" s="287">
        <f t="shared" si="172"/>
        <v>0</v>
      </c>
      <c r="AR38" s="287">
        <f t="shared" si="172"/>
        <v>0</v>
      </c>
      <c r="AS38" s="287">
        <f t="shared" si="172"/>
        <v>0</v>
      </c>
      <c r="AT38" s="287">
        <f t="shared" si="172"/>
        <v>0</v>
      </c>
      <c r="AU38" s="287">
        <f t="shared" si="172"/>
        <v>0</v>
      </c>
      <c r="AV38" s="287">
        <f t="shared" si="172"/>
        <v>0</v>
      </c>
      <c r="AW38" s="287">
        <f t="shared" si="173"/>
        <v>1</v>
      </c>
      <c r="AX38" s="287">
        <f t="shared" si="173"/>
        <v>1</v>
      </c>
      <c r="AY38" s="287">
        <f t="shared" si="173"/>
        <v>0</v>
      </c>
      <c r="AZ38" s="287">
        <f t="shared" si="173"/>
        <v>0</v>
      </c>
      <c r="BA38" s="287">
        <f t="shared" si="173"/>
        <v>1</v>
      </c>
      <c r="BB38" s="287">
        <f t="shared" si="173"/>
        <v>1</v>
      </c>
      <c r="BC38" s="287">
        <f t="shared" si="173"/>
        <v>0</v>
      </c>
      <c r="BD38" s="287">
        <f t="shared" si="173"/>
        <v>0</v>
      </c>
      <c r="BE38" s="287">
        <f t="shared" si="173"/>
        <v>0</v>
      </c>
      <c r="BF38" s="287">
        <f t="shared" si="173"/>
        <v>0</v>
      </c>
      <c r="BG38" s="287">
        <f t="shared" si="174"/>
        <v>0</v>
      </c>
      <c r="BH38" s="287">
        <f t="shared" si="174"/>
        <v>0</v>
      </c>
      <c r="BI38" s="287">
        <f t="shared" si="174"/>
        <v>0</v>
      </c>
      <c r="BJ38" s="287">
        <f t="shared" si="174"/>
        <v>0</v>
      </c>
      <c r="BK38" s="287">
        <f t="shared" si="174"/>
        <v>0</v>
      </c>
      <c r="BL38" s="287">
        <f t="shared" si="174"/>
        <v>0</v>
      </c>
      <c r="BM38" s="287">
        <f t="shared" si="174"/>
        <v>0</v>
      </c>
      <c r="BN38" s="287">
        <f t="shared" si="174"/>
        <v>0</v>
      </c>
      <c r="BO38" s="287">
        <f t="shared" si="174"/>
        <v>0</v>
      </c>
      <c r="BP38" s="287"/>
      <c r="BQ38" s="287">
        <f t="shared" si="175"/>
        <v>6</v>
      </c>
      <c r="BR38" s="287">
        <f t="shared" si="175"/>
        <v>0</v>
      </c>
      <c r="BS38" s="287">
        <f t="shared" si="175"/>
        <v>2</v>
      </c>
      <c r="BT38" s="287">
        <f t="shared" si="175"/>
        <v>33</v>
      </c>
      <c r="BU38" s="287">
        <f t="shared" si="175"/>
        <v>9</v>
      </c>
      <c r="BV38" s="287">
        <f t="shared" si="175"/>
        <v>10</v>
      </c>
      <c r="BW38" s="287">
        <f t="shared" si="175"/>
        <v>3</v>
      </c>
      <c r="BX38" s="287">
        <f t="shared" si="175"/>
        <v>0</v>
      </c>
      <c r="BY38" s="287">
        <f t="shared" si="175"/>
        <v>3</v>
      </c>
      <c r="BZ38" s="287">
        <f t="shared" si="175"/>
        <v>5</v>
      </c>
      <c r="CA38" s="287">
        <f t="shared" si="176"/>
        <v>23</v>
      </c>
      <c r="CB38" s="287">
        <f t="shared" si="176"/>
        <v>1</v>
      </c>
      <c r="CC38" s="287">
        <f t="shared" si="176"/>
        <v>4</v>
      </c>
      <c r="CD38" s="287">
        <f t="shared" si="176"/>
        <v>15</v>
      </c>
      <c r="CE38" s="287">
        <f t="shared" si="176"/>
        <v>11</v>
      </c>
      <c r="CF38" s="287">
        <f t="shared" si="176"/>
        <v>3</v>
      </c>
      <c r="CG38" s="287">
        <f t="shared" si="176"/>
        <v>2</v>
      </c>
      <c r="CH38" s="287">
        <f t="shared" si="176"/>
        <v>9</v>
      </c>
      <c r="CI38" s="287">
        <f t="shared" si="176"/>
        <v>4</v>
      </c>
      <c r="CJ38" s="287">
        <f t="shared" si="176"/>
        <v>4</v>
      </c>
      <c r="CK38" s="287">
        <f t="shared" si="177"/>
        <v>21</v>
      </c>
      <c r="CL38" s="287">
        <f t="shared" si="177"/>
        <v>0</v>
      </c>
      <c r="CM38" s="287">
        <f t="shared" si="177"/>
        <v>4</v>
      </c>
      <c r="CN38" s="287">
        <f t="shared" si="177"/>
        <v>7</v>
      </c>
      <c r="CO38" s="287">
        <f t="shared" si="177"/>
        <v>1</v>
      </c>
      <c r="CP38" s="287">
        <f t="shared" si="177"/>
        <v>5</v>
      </c>
      <c r="CQ38" s="287">
        <f t="shared" si="177"/>
        <v>3</v>
      </c>
      <c r="CR38" s="287">
        <f t="shared" si="177"/>
        <v>1</v>
      </c>
      <c r="CS38" s="287">
        <f t="shared" si="177"/>
        <v>4</v>
      </c>
      <c r="CT38" s="287">
        <f t="shared" si="177"/>
        <v>6</v>
      </c>
      <c r="CU38" s="287">
        <f t="shared" si="178"/>
        <v>0</v>
      </c>
      <c r="CV38" s="287">
        <f t="shared" si="178"/>
        <v>0</v>
      </c>
      <c r="CW38" s="287">
        <f t="shared" si="178"/>
        <v>12</v>
      </c>
      <c r="CX38" s="287">
        <f t="shared" si="178"/>
        <v>7</v>
      </c>
      <c r="CY38" s="287">
        <f t="shared" si="178"/>
        <v>0</v>
      </c>
      <c r="CZ38" s="287">
        <f t="shared" si="178"/>
        <v>0</v>
      </c>
      <c r="DA38" s="287">
        <f t="shared" si="178"/>
        <v>1</v>
      </c>
      <c r="DB38" s="287">
        <f t="shared" si="178"/>
        <v>1</v>
      </c>
      <c r="DC38" s="287">
        <f t="shared" si="178"/>
        <v>7</v>
      </c>
      <c r="DD38" s="287">
        <f t="shared" si="178"/>
        <v>6</v>
      </c>
      <c r="DE38" s="287">
        <f t="shared" si="179"/>
        <v>8</v>
      </c>
      <c r="DF38" s="287">
        <f t="shared" si="179"/>
        <v>7</v>
      </c>
      <c r="DG38" s="287">
        <f t="shared" si="179"/>
        <v>5</v>
      </c>
      <c r="DH38" s="287">
        <f t="shared" si="179"/>
        <v>2</v>
      </c>
      <c r="DI38" s="287">
        <f t="shared" si="179"/>
        <v>10</v>
      </c>
      <c r="DJ38" s="287">
        <f t="shared" si="179"/>
        <v>5</v>
      </c>
      <c r="DK38" s="287">
        <f t="shared" si="179"/>
        <v>3</v>
      </c>
      <c r="DL38" s="287">
        <f t="shared" si="179"/>
        <v>4</v>
      </c>
      <c r="DM38" s="287">
        <f t="shared" si="179"/>
        <v>16</v>
      </c>
      <c r="DN38" s="289" t="b">
        <f t="shared" si="180"/>
        <v>0</v>
      </c>
      <c r="DO38" s="287">
        <f t="shared" si="149"/>
        <v>166</v>
      </c>
      <c r="DP38" s="287">
        <f t="shared" si="150"/>
        <v>2</v>
      </c>
      <c r="DQ38" s="287">
        <f t="shared" si="151"/>
        <v>2</v>
      </c>
      <c r="DR38" s="287">
        <f t="shared" si="152"/>
        <v>0</v>
      </c>
      <c r="DS38" s="287">
        <f t="shared" si="153"/>
        <v>4</v>
      </c>
      <c r="DT38" s="287">
        <f t="shared" si="154"/>
        <v>3</v>
      </c>
      <c r="DU38" s="287"/>
      <c r="DV38" s="287">
        <f t="shared" si="155"/>
        <v>2</v>
      </c>
      <c r="DW38" s="287">
        <f t="shared" si="156"/>
        <v>5</v>
      </c>
      <c r="DX38" s="287"/>
      <c r="DY38" s="287">
        <f t="shared" si="157"/>
        <v>2</v>
      </c>
      <c r="DZ38" s="287">
        <f t="shared" si="158"/>
        <v>0</v>
      </c>
      <c r="EA38" s="287">
        <f t="shared" si="159"/>
        <v>1</v>
      </c>
      <c r="EB38" s="287">
        <f t="shared" si="160"/>
        <v>4</v>
      </c>
      <c r="EC38" s="287">
        <f t="shared" si="161"/>
        <v>0</v>
      </c>
      <c r="EE38" s="287">
        <f t="shared" si="162"/>
        <v>2</v>
      </c>
      <c r="EF38" s="287">
        <f t="shared" si="163"/>
        <v>2</v>
      </c>
    </row>
    <row r="39" spans="1:136" x14ac:dyDescent="0.2">
      <c r="A39" s="55">
        <v>42845</v>
      </c>
      <c r="B39" s="13" t="str">
        <f t="shared" si="85"/>
        <v>1-1-3-2-0</v>
      </c>
      <c r="C39" s="14" t="s">
        <v>702</v>
      </c>
      <c r="D39" s="11">
        <f t="shared" si="86"/>
        <v>2</v>
      </c>
      <c r="E39" s="11">
        <f t="shared" si="168"/>
        <v>5</v>
      </c>
      <c r="F39" s="11">
        <f t="shared" si="168"/>
        <v>8</v>
      </c>
      <c r="G39" s="11">
        <f t="shared" si="168"/>
        <v>11</v>
      </c>
      <c r="H39" s="11">
        <f t="shared" si="168"/>
        <v>14</v>
      </c>
      <c r="I39" s="11">
        <f t="shared" si="168"/>
        <v>17</v>
      </c>
      <c r="J39" s="11"/>
      <c r="K39" s="283">
        <f t="shared" si="88"/>
        <v>2</v>
      </c>
      <c r="L39" s="283">
        <f t="shared" si="169"/>
        <v>12</v>
      </c>
      <c r="M39" s="283">
        <f t="shared" si="169"/>
        <v>25</v>
      </c>
      <c r="N39" s="283">
        <f t="shared" si="169"/>
        <v>28</v>
      </c>
      <c r="O39" s="283">
        <f t="shared" si="169"/>
        <v>37</v>
      </c>
      <c r="P39" s="283">
        <f t="shared" si="169"/>
        <v>38</v>
      </c>
      <c r="Q39" s="283">
        <f t="shared" si="94"/>
        <v>22</v>
      </c>
      <c r="R39" s="283"/>
      <c r="S39" s="283">
        <f t="shared" si="170"/>
        <v>0</v>
      </c>
      <c r="T39" s="283">
        <f t="shared" si="170"/>
        <v>1</v>
      </c>
      <c r="U39" s="283">
        <f t="shared" si="170"/>
        <v>0</v>
      </c>
      <c r="V39" s="283">
        <f t="shared" si="170"/>
        <v>0</v>
      </c>
      <c r="W39" s="283">
        <f t="shared" si="170"/>
        <v>0</v>
      </c>
      <c r="X39" s="283">
        <f t="shared" si="170"/>
        <v>0</v>
      </c>
      <c r="Y39" s="283">
        <f t="shared" si="170"/>
        <v>0</v>
      </c>
      <c r="Z39" s="283">
        <f t="shared" si="170"/>
        <v>0</v>
      </c>
      <c r="AA39" s="283">
        <f t="shared" si="170"/>
        <v>0</v>
      </c>
      <c r="AB39" s="283">
        <f t="shared" si="170"/>
        <v>0</v>
      </c>
      <c r="AC39" s="283">
        <f t="shared" si="171"/>
        <v>0</v>
      </c>
      <c r="AD39" s="283">
        <f t="shared" si="171"/>
        <v>1</v>
      </c>
      <c r="AE39" s="283">
        <f t="shared" si="171"/>
        <v>0</v>
      </c>
      <c r="AF39" s="283">
        <f t="shared" si="171"/>
        <v>0</v>
      </c>
      <c r="AG39" s="283">
        <f t="shared" si="171"/>
        <v>0</v>
      </c>
      <c r="AH39" s="283">
        <f t="shared" si="171"/>
        <v>0</v>
      </c>
      <c r="AI39" s="283">
        <f t="shared" si="171"/>
        <v>0</v>
      </c>
      <c r="AJ39" s="283">
        <f t="shared" si="171"/>
        <v>0</v>
      </c>
      <c r="AK39" s="283">
        <f t="shared" si="171"/>
        <v>0</v>
      </c>
      <c r="AL39" s="283">
        <f t="shared" si="171"/>
        <v>0</v>
      </c>
      <c r="AM39" s="283">
        <f t="shared" si="172"/>
        <v>0</v>
      </c>
      <c r="AN39" s="283">
        <f t="shared" si="172"/>
        <v>1</v>
      </c>
      <c r="AO39" s="283">
        <f t="shared" si="172"/>
        <v>0</v>
      </c>
      <c r="AP39" s="283">
        <f t="shared" si="172"/>
        <v>0</v>
      </c>
      <c r="AQ39" s="283">
        <f t="shared" si="172"/>
        <v>1</v>
      </c>
      <c r="AR39" s="283">
        <f t="shared" si="172"/>
        <v>0</v>
      </c>
      <c r="AS39" s="283">
        <f t="shared" si="172"/>
        <v>0</v>
      </c>
      <c r="AT39" s="283">
        <f t="shared" si="172"/>
        <v>1</v>
      </c>
      <c r="AU39" s="283">
        <f t="shared" si="172"/>
        <v>0</v>
      </c>
      <c r="AV39" s="283">
        <f t="shared" si="172"/>
        <v>0</v>
      </c>
      <c r="AW39" s="283">
        <f t="shared" si="173"/>
        <v>0</v>
      </c>
      <c r="AX39" s="283">
        <f t="shared" si="173"/>
        <v>0</v>
      </c>
      <c r="AY39" s="283">
        <f t="shared" si="173"/>
        <v>0</v>
      </c>
      <c r="AZ39" s="283">
        <f t="shared" si="173"/>
        <v>0</v>
      </c>
      <c r="BA39" s="283">
        <f t="shared" si="173"/>
        <v>0</v>
      </c>
      <c r="BB39" s="283">
        <f t="shared" si="173"/>
        <v>0</v>
      </c>
      <c r="BC39" s="283">
        <f t="shared" si="173"/>
        <v>1</v>
      </c>
      <c r="BD39" s="283">
        <f t="shared" si="173"/>
        <v>1</v>
      </c>
      <c r="BE39" s="283">
        <f t="shared" si="173"/>
        <v>0</v>
      </c>
      <c r="BF39" s="283">
        <f t="shared" si="173"/>
        <v>0</v>
      </c>
      <c r="BG39" s="283">
        <f t="shared" si="174"/>
        <v>0</v>
      </c>
      <c r="BH39" s="283">
        <f t="shared" si="174"/>
        <v>0</v>
      </c>
      <c r="BI39" s="283">
        <f t="shared" si="174"/>
        <v>0</v>
      </c>
      <c r="BJ39" s="283">
        <f t="shared" si="174"/>
        <v>0</v>
      </c>
      <c r="BK39" s="283">
        <f t="shared" si="174"/>
        <v>0</v>
      </c>
      <c r="BL39" s="283">
        <f t="shared" si="174"/>
        <v>0</v>
      </c>
      <c r="BM39" s="283">
        <f t="shared" si="174"/>
        <v>0</v>
      </c>
      <c r="BN39" s="283">
        <f t="shared" si="174"/>
        <v>0</v>
      </c>
      <c r="BO39" s="283">
        <f t="shared" si="174"/>
        <v>0</v>
      </c>
      <c r="BP39" s="283"/>
      <c r="BQ39" s="283">
        <f t="shared" si="175"/>
        <v>5</v>
      </c>
      <c r="BR39" s="283">
        <f t="shared" si="175"/>
        <v>0</v>
      </c>
      <c r="BS39" s="283">
        <f t="shared" si="175"/>
        <v>1</v>
      </c>
      <c r="BT39" s="283">
        <f t="shared" si="175"/>
        <v>32</v>
      </c>
      <c r="BU39" s="283">
        <f t="shared" si="175"/>
        <v>8</v>
      </c>
      <c r="BV39" s="283">
        <f t="shared" si="175"/>
        <v>9</v>
      </c>
      <c r="BW39" s="283">
        <f t="shared" si="175"/>
        <v>2</v>
      </c>
      <c r="BX39" s="283">
        <f t="shared" si="175"/>
        <v>14</v>
      </c>
      <c r="BY39" s="283">
        <f t="shared" si="175"/>
        <v>2</v>
      </c>
      <c r="BZ39" s="283">
        <f t="shared" si="175"/>
        <v>4</v>
      </c>
      <c r="CA39" s="283">
        <f t="shared" si="176"/>
        <v>22</v>
      </c>
      <c r="CB39" s="283">
        <f t="shared" si="176"/>
        <v>0</v>
      </c>
      <c r="CC39" s="283">
        <f t="shared" si="176"/>
        <v>3</v>
      </c>
      <c r="CD39" s="283">
        <f t="shared" si="176"/>
        <v>14</v>
      </c>
      <c r="CE39" s="283">
        <f t="shared" si="176"/>
        <v>10</v>
      </c>
      <c r="CF39" s="283">
        <f t="shared" si="176"/>
        <v>2</v>
      </c>
      <c r="CG39" s="283">
        <f t="shared" si="176"/>
        <v>1</v>
      </c>
      <c r="CH39" s="283">
        <f t="shared" si="176"/>
        <v>8</v>
      </c>
      <c r="CI39" s="283">
        <f t="shared" si="176"/>
        <v>3</v>
      </c>
      <c r="CJ39" s="283">
        <f t="shared" si="176"/>
        <v>3</v>
      </c>
      <c r="CK39" s="283">
        <f t="shared" si="177"/>
        <v>20</v>
      </c>
      <c r="CL39" s="283">
        <f t="shared" si="177"/>
        <v>0</v>
      </c>
      <c r="CM39" s="283">
        <f t="shared" si="177"/>
        <v>3</v>
      </c>
      <c r="CN39" s="283">
        <f t="shared" si="177"/>
        <v>6</v>
      </c>
      <c r="CO39" s="283">
        <f t="shared" si="177"/>
        <v>0</v>
      </c>
      <c r="CP39" s="283">
        <f t="shared" si="177"/>
        <v>4</v>
      </c>
      <c r="CQ39" s="283">
        <f t="shared" si="177"/>
        <v>2</v>
      </c>
      <c r="CR39" s="283">
        <f t="shared" si="177"/>
        <v>0</v>
      </c>
      <c r="CS39" s="283">
        <f t="shared" si="177"/>
        <v>3</v>
      </c>
      <c r="CT39" s="283">
        <f t="shared" si="177"/>
        <v>5</v>
      </c>
      <c r="CU39" s="283">
        <f t="shared" si="178"/>
        <v>3</v>
      </c>
      <c r="CV39" s="283">
        <f t="shared" si="178"/>
        <v>2</v>
      </c>
      <c r="CW39" s="283">
        <f t="shared" si="178"/>
        <v>11</v>
      </c>
      <c r="CX39" s="283">
        <f t="shared" si="178"/>
        <v>6</v>
      </c>
      <c r="CY39" s="283">
        <f t="shared" si="178"/>
        <v>9</v>
      </c>
      <c r="CZ39" s="283">
        <f t="shared" si="178"/>
        <v>1</v>
      </c>
      <c r="DA39" s="283">
        <f t="shared" si="178"/>
        <v>0</v>
      </c>
      <c r="DB39" s="283">
        <f t="shared" si="178"/>
        <v>0</v>
      </c>
      <c r="DC39" s="283">
        <f t="shared" si="178"/>
        <v>6</v>
      </c>
      <c r="DD39" s="283">
        <f t="shared" si="178"/>
        <v>5</v>
      </c>
      <c r="DE39" s="283">
        <f t="shared" si="179"/>
        <v>7</v>
      </c>
      <c r="DF39" s="283">
        <f t="shared" si="179"/>
        <v>6</v>
      </c>
      <c r="DG39" s="283">
        <f t="shared" si="179"/>
        <v>4</v>
      </c>
      <c r="DH39" s="283">
        <f t="shared" si="179"/>
        <v>1</v>
      </c>
      <c r="DI39" s="283">
        <f t="shared" si="179"/>
        <v>9</v>
      </c>
      <c r="DJ39" s="283">
        <f t="shared" si="179"/>
        <v>4</v>
      </c>
      <c r="DK39" s="283">
        <f t="shared" si="179"/>
        <v>2</v>
      </c>
      <c r="DL39" s="283">
        <f t="shared" si="179"/>
        <v>3</v>
      </c>
      <c r="DM39" s="283">
        <f t="shared" si="179"/>
        <v>15</v>
      </c>
      <c r="DN39" s="289" t="b">
        <f t="shared" si="180"/>
        <v>0</v>
      </c>
      <c r="DO39" s="283">
        <f t="shared" si="149"/>
        <v>164</v>
      </c>
      <c r="DP39" s="283">
        <f t="shared" si="150"/>
        <v>-1</v>
      </c>
      <c r="DQ39" s="283">
        <f t="shared" si="151"/>
        <v>1</v>
      </c>
      <c r="DR39" s="283">
        <f t="shared" si="152"/>
        <v>0</v>
      </c>
      <c r="DS39" s="283">
        <f t="shared" si="153"/>
        <v>3</v>
      </c>
      <c r="DT39" s="283">
        <f t="shared" si="154"/>
        <v>4</v>
      </c>
      <c r="DU39" s="283"/>
      <c r="DV39" s="283">
        <f t="shared" si="155"/>
        <v>2</v>
      </c>
      <c r="DW39" s="283">
        <f t="shared" si="156"/>
        <v>5</v>
      </c>
      <c r="DX39" s="283"/>
      <c r="DY39" s="283">
        <f t="shared" si="157"/>
        <v>1</v>
      </c>
      <c r="DZ39" s="283">
        <f t="shared" si="158"/>
        <v>1</v>
      </c>
      <c r="EA39" s="283">
        <f t="shared" si="159"/>
        <v>3</v>
      </c>
      <c r="EB39" s="283">
        <f t="shared" si="160"/>
        <v>2</v>
      </c>
      <c r="EC39" s="283">
        <f t="shared" si="161"/>
        <v>0</v>
      </c>
      <c r="EE39" s="283">
        <f t="shared" si="162"/>
        <v>3</v>
      </c>
      <c r="EF39" s="283">
        <f t="shared" si="163"/>
        <v>1</v>
      </c>
    </row>
    <row r="40" spans="1:136" x14ac:dyDescent="0.2">
      <c r="A40" s="55">
        <v>42842</v>
      </c>
      <c r="B40" s="13" t="str">
        <f t="shared" ref="B40:B45" si="181">CONCATENATE(DY40,"-",DZ40,"-",EA40,"-",EB40,"-",EC40)</f>
        <v>1-2-2-1-1</v>
      </c>
      <c r="C40" s="14" t="s">
        <v>701</v>
      </c>
      <c r="D40" s="11">
        <f t="shared" ref="D40:D45" si="182">FIND(",",$C40,1)</f>
        <v>3</v>
      </c>
      <c r="E40" s="11">
        <f t="shared" ref="E40:I45" si="183">FIND(",",$C40,D40+1)</f>
        <v>6</v>
      </c>
      <c r="F40" s="11">
        <f t="shared" si="183"/>
        <v>9</v>
      </c>
      <c r="G40" s="11">
        <f t="shared" si="183"/>
        <v>12</v>
      </c>
      <c r="H40" s="11">
        <f t="shared" si="183"/>
        <v>15</v>
      </c>
      <c r="I40" s="11">
        <f t="shared" si="183"/>
        <v>18</v>
      </c>
      <c r="J40" s="11"/>
      <c r="K40" s="283">
        <f t="shared" ref="K40:K45" si="184">VALUE((LEFT(C40,D40-1)))</f>
        <v>12</v>
      </c>
      <c r="L40" s="283">
        <f t="shared" ref="L40:P45" si="185">VALUE(MID($C40,D40+1,E40-D40-1))</f>
        <v>17</v>
      </c>
      <c r="M40" s="283">
        <f t="shared" si="185"/>
        <v>25</v>
      </c>
      <c r="N40" s="283">
        <f t="shared" si="185"/>
        <v>28</v>
      </c>
      <c r="O40" s="283">
        <f t="shared" si="185"/>
        <v>36</v>
      </c>
      <c r="P40" s="283">
        <f t="shared" si="185"/>
        <v>44</v>
      </c>
      <c r="Q40" s="283">
        <f t="shared" ref="Q40:Q45" si="186">VALUE(RIGHT(C40,LEN(C40)-I40))</f>
        <v>3</v>
      </c>
      <c r="R40" s="283"/>
      <c r="S40" s="283">
        <f t="shared" ref="S40:AB45" si="187">COUNTIF($K40:$Q40,S$2)</f>
        <v>0</v>
      </c>
      <c r="T40" s="283">
        <f t="shared" si="187"/>
        <v>0</v>
      </c>
      <c r="U40" s="283">
        <f t="shared" si="187"/>
        <v>1</v>
      </c>
      <c r="V40" s="283">
        <f t="shared" si="187"/>
        <v>0</v>
      </c>
      <c r="W40" s="283">
        <f t="shared" si="187"/>
        <v>0</v>
      </c>
      <c r="X40" s="283">
        <f t="shared" si="187"/>
        <v>0</v>
      </c>
      <c r="Y40" s="283">
        <f t="shared" si="187"/>
        <v>0</v>
      </c>
      <c r="Z40" s="283">
        <f t="shared" si="187"/>
        <v>0</v>
      </c>
      <c r="AA40" s="283">
        <f t="shared" si="187"/>
        <v>0</v>
      </c>
      <c r="AB40" s="283">
        <f t="shared" si="187"/>
        <v>0</v>
      </c>
      <c r="AC40" s="283">
        <f t="shared" ref="AC40:AL45" si="188">COUNTIF($K40:$Q40,AC$2)</f>
        <v>0</v>
      </c>
      <c r="AD40" s="283">
        <f t="shared" si="188"/>
        <v>1</v>
      </c>
      <c r="AE40" s="283">
        <f t="shared" si="188"/>
        <v>0</v>
      </c>
      <c r="AF40" s="283">
        <f t="shared" si="188"/>
        <v>0</v>
      </c>
      <c r="AG40" s="283">
        <f t="shared" si="188"/>
        <v>0</v>
      </c>
      <c r="AH40" s="283">
        <f t="shared" si="188"/>
        <v>0</v>
      </c>
      <c r="AI40" s="283">
        <f t="shared" si="188"/>
        <v>1</v>
      </c>
      <c r="AJ40" s="283">
        <f t="shared" si="188"/>
        <v>0</v>
      </c>
      <c r="AK40" s="283">
        <f t="shared" si="188"/>
        <v>0</v>
      </c>
      <c r="AL40" s="283">
        <f t="shared" si="188"/>
        <v>0</v>
      </c>
      <c r="AM40" s="283">
        <f t="shared" ref="AM40:AV45" si="189">COUNTIF($K40:$Q40,AM$2)</f>
        <v>0</v>
      </c>
      <c r="AN40" s="283">
        <f t="shared" si="189"/>
        <v>0</v>
      </c>
      <c r="AO40" s="283">
        <f t="shared" si="189"/>
        <v>0</v>
      </c>
      <c r="AP40" s="283">
        <f t="shared" si="189"/>
        <v>0</v>
      </c>
      <c r="AQ40" s="283">
        <f t="shared" si="189"/>
        <v>1</v>
      </c>
      <c r="AR40" s="283">
        <f t="shared" si="189"/>
        <v>0</v>
      </c>
      <c r="AS40" s="283">
        <f t="shared" si="189"/>
        <v>0</v>
      </c>
      <c r="AT40" s="283">
        <f t="shared" si="189"/>
        <v>1</v>
      </c>
      <c r="AU40" s="283">
        <f t="shared" si="189"/>
        <v>0</v>
      </c>
      <c r="AV40" s="283">
        <f t="shared" si="189"/>
        <v>0</v>
      </c>
      <c r="AW40" s="283">
        <f t="shared" ref="AW40:BF45" si="190">COUNTIF($K40:$Q40,AW$2)</f>
        <v>0</v>
      </c>
      <c r="AX40" s="283">
        <f t="shared" si="190"/>
        <v>0</v>
      </c>
      <c r="AY40" s="283">
        <f t="shared" si="190"/>
        <v>0</v>
      </c>
      <c r="AZ40" s="283">
        <f t="shared" si="190"/>
        <v>0</v>
      </c>
      <c r="BA40" s="283">
        <f t="shared" si="190"/>
        <v>0</v>
      </c>
      <c r="BB40" s="283">
        <f t="shared" si="190"/>
        <v>1</v>
      </c>
      <c r="BC40" s="283">
        <f t="shared" si="190"/>
        <v>0</v>
      </c>
      <c r="BD40" s="283">
        <f t="shared" si="190"/>
        <v>0</v>
      </c>
      <c r="BE40" s="283">
        <f t="shared" si="190"/>
        <v>0</v>
      </c>
      <c r="BF40" s="283">
        <f t="shared" si="190"/>
        <v>0</v>
      </c>
      <c r="BG40" s="283">
        <f t="shared" ref="BG40:BO45" si="191">COUNTIF($K40:$Q40,BG$2)</f>
        <v>0</v>
      </c>
      <c r="BH40" s="283">
        <f t="shared" si="191"/>
        <v>0</v>
      </c>
      <c r="BI40" s="283">
        <f t="shared" si="191"/>
        <v>0</v>
      </c>
      <c r="BJ40" s="283">
        <f t="shared" si="191"/>
        <v>1</v>
      </c>
      <c r="BK40" s="283">
        <f t="shared" si="191"/>
        <v>0</v>
      </c>
      <c r="BL40" s="283">
        <f t="shared" si="191"/>
        <v>0</v>
      </c>
      <c r="BM40" s="283">
        <f t="shared" si="191"/>
        <v>0</v>
      </c>
      <c r="BN40" s="283">
        <f t="shared" si="191"/>
        <v>0</v>
      </c>
      <c r="BO40" s="283">
        <f t="shared" si="191"/>
        <v>0</v>
      </c>
      <c r="BP40" s="283"/>
      <c r="BQ40" s="283">
        <f t="shared" ref="BQ40:BZ45" si="192">IF(S40=0,BQ41+1,0)</f>
        <v>4</v>
      </c>
      <c r="BR40" s="283">
        <f t="shared" si="192"/>
        <v>9</v>
      </c>
      <c r="BS40" s="283">
        <f t="shared" si="192"/>
        <v>0</v>
      </c>
      <c r="BT40" s="283">
        <f t="shared" si="192"/>
        <v>31</v>
      </c>
      <c r="BU40" s="283">
        <f t="shared" si="192"/>
        <v>7</v>
      </c>
      <c r="BV40" s="283">
        <f t="shared" si="192"/>
        <v>8</v>
      </c>
      <c r="BW40" s="283">
        <f t="shared" si="192"/>
        <v>1</v>
      </c>
      <c r="BX40" s="283">
        <f t="shared" si="192"/>
        <v>13</v>
      </c>
      <c r="BY40" s="283">
        <f t="shared" si="192"/>
        <v>1</v>
      </c>
      <c r="BZ40" s="283">
        <f t="shared" si="192"/>
        <v>3</v>
      </c>
      <c r="CA40" s="283">
        <f t="shared" ref="CA40:CJ45" si="193">IF(AC40=0,CA41+1,0)</f>
        <v>21</v>
      </c>
      <c r="CB40" s="283">
        <f t="shared" si="193"/>
        <v>0</v>
      </c>
      <c r="CC40" s="283">
        <f t="shared" si="193"/>
        <v>2</v>
      </c>
      <c r="CD40" s="283">
        <f t="shared" si="193"/>
        <v>13</v>
      </c>
      <c r="CE40" s="283">
        <f t="shared" si="193"/>
        <v>9</v>
      </c>
      <c r="CF40" s="283">
        <f t="shared" si="193"/>
        <v>1</v>
      </c>
      <c r="CG40" s="283">
        <f t="shared" si="193"/>
        <v>0</v>
      </c>
      <c r="CH40" s="283">
        <f t="shared" si="193"/>
        <v>7</v>
      </c>
      <c r="CI40" s="283">
        <f t="shared" si="193"/>
        <v>2</v>
      </c>
      <c r="CJ40" s="283">
        <f t="shared" si="193"/>
        <v>2</v>
      </c>
      <c r="CK40" s="283">
        <f t="shared" ref="CK40:CT45" si="194">IF(AM40=0,CK41+1,0)</f>
        <v>19</v>
      </c>
      <c r="CL40" s="283">
        <f t="shared" si="194"/>
        <v>12</v>
      </c>
      <c r="CM40" s="283">
        <f t="shared" si="194"/>
        <v>2</v>
      </c>
      <c r="CN40" s="283">
        <f t="shared" si="194"/>
        <v>5</v>
      </c>
      <c r="CO40" s="283">
        <f t="shared" si="194"/>
        <v>0</v>
      </c>
      <c r="CP40" s="283">
        <f t="shared" si="194"/>
        <v>3</v>
      </c>
      <c r="CQ40" s="283">
        <f t="shared" si="194"/>
        <v>1</v>
      </c>
      <c r="CR40" s="283">
        <f t="shared" si="194"/>
        <v>0</v>
      </c>
      <c r="CS40" s="283">
        <f t="shared" si="194"/>
        <v>2</v>
      </c>
      <c r="CT40" s="283">
        <f t="shared" si="194"/>
        <v>4</v>
      </c>
      <c r="CU40" s="283">
        <f t="shared" ref="CU40:DD45" si="195">IF(AW40=0,CU41+1,0)</f>
        <v>2</v>
      </c>
      <c r="CV40" s="283">
        <f t="shared" si="195"/>
        <v>1</v>
      </c>
      <c r="CW40" s="283">
        <f t="shared" si="195"/>
        <v>10</v>
      </c>
      <c r="CX40" s="283">
        <f t="shared" si="195"/>
        <v>5</v>
      </c>
      <c r="CY40" s="283">
        <f t="shared" si="195"/>
        <v>8</v>
      </c>
      <c r="CZ40" s="283">
        <f t="shared" si="195"/>
        <v>0</v>
      </c>
      <c r="DA40" s="283">
        <f t="shared" si="195"/>
        <v>9</v>
      </c>
      <c r="DB40" s="283">
        <f t="shared" si="195"/>
        <v>5</v>
      </c>
      <c r="DC40" s="283">
        <f t="shared" si="195"/>
        <v>5</v>
      </c>
      <c r="DD40" s="283">
        <f t="shared" si="195"/>
        <v>4</v>
      </c>
      <c r="DE40" s="283">
        <f t="shared" ref="DE40:DM45" si="196">IF(BG40=0,DE41+1,0)</f>
        <v>6</v>
      </c>
      <c r="DF40" s="283">
        <f t="shared" si="196"/>
        <v>5</v>
      </c>
      <c r="DG40" s="283">
        <f t="shared" si="196"/>
        <v>3</v>
      </c>
      <c r="DH40" s="283">
        <f t="shared" si="196"/>
        <v>0</v>
      </c>
      <c r="DI40" s="283">
        <f t="shared" si="196"/>
        <v>8</v>
      </c>
      <c r="DJ40" s="283">
        <f t="shared" si="196"/>
        <v>3</v>
      </c>
      <c r="DK40" s="283">
        <f t="shared" si="196"/>
        <v>1</v>
      </c>
      <c r="DL40" s="283">
        <f t="shared" si="196"/>
        <v>2</v>
      </c>
      <c r="DM40" s="283">
        <f t="shared" si="196"/>
        <v>14</v>
      </c>
      <c r="DN40" s="289" t="b">
        <f t="shared" si="180"/>
        <v>1</v>
      </c>
      <c r="DO40" s="283">
        <f t="shared" ref="DO40:DO45" si="197">SUM(K40:Q40)</f>
        <v>165</v>
      </c>
      <c r="DP40" s="283">
        <f t="shared" ref="DP40:DP45" si="198">DO40-DO41</f>
        <v>-9</v>
      </c>
      <c r="DQ40" s="283">
        <f t="shared" ref="DQ40:DQ45" si="199">ABS(DP40)</f>
        <v>9</v>
      </c>
      <c r="DR40" s="283">
        <f t="shared" ref="DR40:DR45" si="200">IF(ISODD(D40),1,0)</f>
        <v>1</v>
      </c>
      <c r="DS40" s="283">
        <f t="shared" ref="DS40:DS45" si="201">COUNTIF($K40:$Q40,"&gt;25")</f>
        <v>3</v>
      </c>
      <c r="DT40" s="283">
        <f t="shared" ref="DT40:DT45" si="202">COUNTIF($K40:$Q40,"&lt;26")</f>
        <v>4</v>
      </c>
      <c r="DU40" s="283"/>
      <c r="DV40" s="283">
        <f t="shared" ref="DV40:DV45" si="203">S40+U40+W40+Y40+AA40+AC40+AE40+AG40+AI40+AK40+AM40+AO40+AQ40+AS40+AU40+AW40+AY40+BA40+BC40+BE40+BG40+BI40+BK40+BM40+BO40</f>
        <v>3</v>
      </c>
      <c r="DW40" s="283">
        <f t="shared" ref="DW40:DW45" si="204">T40+V40+X40+Z40+AB40+AD40+AF40+AH40+AJ40+AL40+AN40+AP40+AR40+AT40+AV40+AX40+AZ40+BB40+BD40+BF40+BH40+BJ40+BL40+BN40</f>
        <v>4</v>
      </c>
      <c r="DX40" s="283"/>
      <c r="DY40" s="283">
        <f t="shared" ref="DY40:DY45" si="205">COUNTIF($K40:$Q40,"&lt;10")</f>
        <v>1</v>
      </c>
      <c r="DZ40" s="283">
        <f t="shared" ref="DZ40:DZ45" si="206">COUNTIFS($K40:$Q40,"&lt;20",$K40:$Q40,"&gt;9")</f>
        <v>2</v>
      </c>
      <c r="EA40" s="283">
        <f t="shared" ref="EA40:EA45" si="207">COUNTIFS($K40:$Q40,"&lt;30",$K40:$Q40,"&gt;19")</f>
        <v>2</v>
      </c>
      <c r="EB40" s="283">
        <f t="shared" ref="EB40:EB45" si="208">COUNTIFS($K40:$Q40,"&lt;40",$K40:$Q40,"&gt;29")</f>
        <v>1</v>
      </c>
      <c r="EC40" s="283">
        <f t="shared" ref="EC40:EC45" si="209">COUNTIF($K40:$Q40,"&gt;39")</f>
        <v>1</v>
      </c>
      <c r="EE40" s="283">
        <f t="shared" ref="EE40:EE45" si="210">COUNTIF($K41:$Q41,K40)+COUNTIF($K41:$Q41,L40)+COUNTIF($K41:$Q41,M40)+COUNTIF($K41:$Q41,N40)+COUNTIF($K41:$Q41,O40)+COUNTIF($K41:$Q41,P40)+COUNTIF($K41:$Q41,Q40)</f>
        <v>1</v>
      </c>
      <c r="EF40" s="283">
        <f t="shared" ref="EF40:EF45" si="211">IF(K40=L40-1,1,0)+IF(L40=M40-1,1,0)+IF(M40=N40-1,1,0)+IF(N40=O40-1,1,0)+IF(O40=P40-1,1,0)+IF(K40=Q40-1,1,0)+IF(L40=Q40-1,1,0)+IF(M40=Q40-1,1,0)+IF(N40=Q40-1,1,0)+IF(O40=Q40-1,1,0)+IF(P40=Q40-1,1,0)</f>
        <v>0</v>
      </c>
    </row>
    <row r="41" spans="1:136" x14ac:dyDescent="0.2">
      <c r="A41" s="55">
        <v>42838</v>
      </c>
      <c r="B41" s="13" t="str">
        <f t="shared" si="181"/>
        <v>2-1-1-2-1</v>
      </c>
      <c r="C41" s="14" t="s">
        <v>697</v>
      </c>
      <c r="D41" s="11">
        <f t="shared" si="182"/>
        <v>2</v>
      </c>
      <c r="E41" s="11">
        <f t="shared" si="183"/>
        <v>4</v>
      </c>
      <c r="F41" s="11">
        <f t="shared" si="183"/>
        <v>7</v>
      </c>
      <c r="G41" s="11">
        <f t="shared" si="183"/>
        <v>10</v>
      </c>
      <c r="H41" s="11">
        <f t="shared" si="183"/>
        <v>13</v>
      </c>
      <c r="I41" s="11">
        <f t="shared" si="183"/>
        <v>16</v>
      </c>
      <c r="J41" s="11"/>
      <c r="K41" s="283">
        <f t="shared" si="184"/>
        <v>7</v>
      </c>
      <c r="L41" s="283">
        <f t="shared" si="185"/>
        <v>9</v>
      </c>
      <c r="M41" s="283">
        <f t="shared" si="185"/>
        <v>16</v>
      </c>
      <c r="N41" s="283">
        <f t="shared" si="185"/>
        <v>27</v>
      </c>
      <c r="O41" s="283">
        <f t="shared" si="185"/>
        <v>32</v>
      </c>
      <c r="P41" s="283">
        <f t="shared" si="185"/>
        <v>47</v>
      </c>
      <c r="Q41" s="283">
        <f t="shared" si="186"/>
        <v>36</v>
      </c>
      <c r="R41" s="283"/>
      <c r="S41" s="283">
        <f t="shared" si="187"/>
        <v>0</v>
      </c>
      <c r="T41" s="283">
        <f t="shared" si="187"/>
        <v>0</v>
      </c>
      <c r="U41" s="283">
        <f t="shared" si="187"/>
        <v>0</v>
      </c>
      <c r="V41" s="283">
        <f t="shared" si="187"/>
        <v>0</v>
      </c>
      <c r="W41" s="283">
        <f t="shared" si="187"/>
        <v>0</v>
      </c>
      <c r="X41" s="283">
        <f t="shared" si="187"/>
        <v>0</v>
      </c>
      <c r="Y41" s="283">
        <f t="shared" si="187"/>
        <v>1</v>
      </c>
      <c r="Z41" s="283">
        <f t="shared" si="187"/>
        <v>0</v>
      </c>
      <c r="AA41" s="283">
        <f t="shared" si="187"/>
        <v>1</v>
      </c>
      <c r="AB41" s="283">
        <f t="shared" si="187"/>
        <v>0</v>
      </c>
      <c r="AC41" s="283">
        <f t="shared" si="188"/>
        <v>0</v>
      </c>
      <c r="AD41" s="283">
        <f t="shared" si="188"/>
        <v>0</v>
      </c>
      <c r="AE41" s="283">
        <f t="shared" si="188"/>
        <v>0</v>
      </c>
      <c r="AF41" s="283">
        <f t="shared" si="188"/>
        <v>0</v>
      </c>
      <c r="AG41" s="283">
        <f t="shared" si="188"/>
        <v>0</v>
      </c>
      <c r="AH41" s="283">
        <f t="shared" si="188"/>
        <v>1</v>
      </c>
      <c r="AI41" s="283">
        <f t="shared" si="188"/>
        <v>0</v>
      </c>
      <c r="AJ41" s="283">
        <f t="shared" si="188"/>
        <v>0</v>
      </c>
      <c r="AK41" s="283">
        <f t="shared" si="188"/>
        <v>0</v>
      </c>
      <c r="AL41" s="283">
        <f t="shared" si="188"/>
        <v>0</v>
      </c>
      <c r="AM41" s="283">
        <f t="shared" si="189"/>
        <v>0</v>
      </c>
      <c r="AN41" s="283">
        <f t="shared" si="189"/>
        <v>0</v>
      </c>
      <c r="AO41" s="283">
        <f t="shared" si="189"/>
        <v>0</v>
      </c>
      <c r="AP41" s="283">
        <f t="shared" si="189"/>
        <v>0</v>
      </c>
      <c r="AQ41" s="283">
        <f t="shared" si="189"/>
        <v>0</v>
      </c>
      <c r="AR41" s="283">
        <f t="shared" si="189"/>
        <v>0</v>
      </c>
      <c r="AS41" s="283">
        <f t="shared" si="189"/>
        <v>1</v>
      </c>
      <c r="AT41" s="283">
        <f t="shared" si="189"/>
        <v>0</v>
      </c>
      <c r="AU41" s="283">
        <f t="shared" si="189"/>
        <v>0</v>
      </c>
      <c r="AV41" s="283">
        <f t="shared" si="189"/>
        <v>0</v>
      </c>
      <c r="AW41" s="283">
        <f t="shared" si="190"/>
        <v>0</v>
      </c>
      <c r="AX41" s="283">
        <f t="shared" si="190"/>
        <v>1</v>
      </c>
      <c r="AY41" s="283">
        <f t="shared" si="190"/>
        <v>0</v>
      </c>
      <c r="AZ41" s="283">
        <f t="shared" si="190"/>
        <v>0</v>
      </c>
      <c r="BA41" s="283">
        <f t="shared" si="190"/>
        <v>0</v>
      </c>
      <c r="BB41" s="283">
        <f t="shared" si="190"/>
        <v>1</v>
      </c>
      <c r="BC41" s="283">
        <f t="shared" si="190"/>
        <v>0</v>
      </c>
      <c r="BD41" s="283">
        <f t="shared" si="190"/>
        <v>0</v>
      </c>
      <c r="BE41" s="283">
        <f t="shared" si="190"/>
        <v>0</v>
      </c>
      <c r="BF41" s="283">
        <f t="shared" si="190"/>
        <v>0</v>
      </c>
      <c r="BG41" s="283">
        <f t="shared" si="191"/>
        <v>0</v>
      </c>
      <c r="BH41" s="283">
        <f t="shared" si="191"/>
        <v>0</v>
      </c>
      <c r="BI41" s="283">
        <f t="shared" si="191"/>
        <v>0</v>
      </c>
      <c r="BJ41" s="283">
        <f t="shared" si="191"/>
        <v>0</v>
      </c>
      <c r="BK41" s="283">
        <f t="shared" si="191"/>
        <v>0</v>
      </c>
      <c r="BL41" s="283">
        <f t="shared" si="191"/>
        <v>0</v>
      </c>
      <c r="BM41" s="283">
        <f t="shared" si="191"/>
        <v>1</v>
      </c>
      <c r="BN41" s="283">
        <f t="shared" si="191"/>
        <v>0</v>
      </c>
      <c r="BO41" s="283">
        <f t="shared" si="191"/>
        <v>0</v>
      </c>
      <c r="BP41" s="283"/>
      <c r="BQ41" s="283">
        <f t="shared" si="192"/>
        <v>3</v>
      </c>
      <c r="BR41" s="283">
        <f t="shared" si="192"/>
        <v>8</v>
      </c>
      <c r="BS41" s="283">
        <f t="shared" si="192"/>
        <v>11</v>
      </c>
      <c r="BT41" s="283">
        <f t="shared" si="192"/>
        <v>30</v>
      </c>
      <c r="BU41" s="283">
        <f t="shared" si="192"/>
        <v>6</v>
      </c>
      <c r="BV41" s="283">
        <f t="shared" si="192"/>
        <v>7</v>
      </c>
      <c r="BW41" s="283">
        <f t="shared" si="192"/>
        <v>0</v>
      </c>
      <c r="BX41" s="283">
        <f t="shared" si="192"/>
        <v>12</v>
      </c>
      <c r="BY41" s="283">
        <f t="shared" si="192"/>
        <v>0</v>
      </c>
      <c r="BZ41" s="283">
        <f t="shared" si="192"/>
        <v>2</v>
      </c>
      <c r="CA41" s="283">
        <f t="shared" si="193"/>
        <v>20</v>
      </c>
      <c r="CB41" s="283">
        <f t="shared" si="193"/>
        <v>2</v>
      </c>
      <c r="CC41" s="283">
        <f t="shared" si="193"/>
        <v>1</v>
      </c>
      <c r="CD41" s="283">
        <f t="shared" si="193"/>
        <v>12</v>
      </c>
      <c r="CE41" s="283">
        <f t="shared" si="193"/>
        <v>8</v>
      </c>
      <c r="CF41" s="283">
        <f t="shared" si="193"/>
        <v>0</v>
      </c>
      <c r="CG41" s="283">
        <f t="shared" si="193"/>
        <v>10</v>
      </c>
      <c r="CH41" s="283">
        <f t="shared" si="193"/>
        <v>6</v>
      </c>
      <c r="CI41" s="283">
        <f t="shared" si="193"/>
        <v>1</v>
      </c>
      <c r="CJ41" s="283">
        <f t="shared" si="193"/>
        <v>1</v>
      </c>
      <c r="CK41" s="283">
        <f t="shared" si="194"/>
        <v>18</v>
      </c>
      <c r="CL41" s="283">
        <f t="shared" si="194"/>
        <v>11</v>
      </c>
      <c r="CM41" s="283">
        <f t="shared" si="194"/>
        <v>1</v>
      </c>
      <c r="CN41" s="283">
        <f t="shared" si="194"/>
        <v>4</v>
      </c>
      <c r="CO41" s="283">
        <f t="shared" si="194"/>
        <v>6</v>
      </c>
      <c r="CP41" s="283">
        <f t="shared" si="194"/>
        <v>2</v>
      </c>
      <c r="CQ41" s="283">
        <f t="shared" si="194"/>
        <v>0</v>
      </c>
      <c r="CR41" s="283">
        <f t="shared" si="194"/>
        <v>3</v>
      </c>
      <c r="CS41" s="283">
        <f t="shared" si="194"/>
        <v>1</v>
      </c>
      <c r="CT41" s="283">
        <f t="shared" si="194"/>
        <v>3</v>
      </c>
      <c r="CU41" s="283">
        <f t="shared" si="195"/>
        <v>1</v>
      </c>
      <c r="CV41" s="283">
        <f t="shared" si="195"/>
        <v>0</v>
      </c>
      <c r="CW41" s="283">
        <f t="shared" si="195"/>
        <v>9</v>
      </c>
      <c r="CX41" s="283">
        <f t="shared" si="195"/>
        <v>4</v>
      </c>
      <c r="CY41" s="283">
        <f t="shared" si="195"/>
        <v>7</v>
      </c>
      <c r="CZ41" s="283">
        <f t="shared" si="195"/>
        <v>0</v>
      </c>
      <c r="DA41" s="283">
        <f t="shared" si="195"/>
        <v>8</v>
      </c>
      <c r="DB41" s="283">
        <f t="shared" si="195"/>
        <v>4</v>
      </c>
      <c r="DC41" s="283">
        <f t="shared" si="195"/>
        <v>4</v>
      </c>
      <c r="DD41" s="283">
        <f t="shared" si="195"/>
        <v>3</v>
      </c>
      <c r="DE41" s="283">
        <f t="shared" si="196"/>
        <v>5</v>
      </c>
      <c r="DF41" s="283">
        <f t="shared" si="196"/>
        <v>4</v>
      </c>
      <c r="DG41" s="283">
        <f t="shared" si="196"/>
        <v>2</v>
      </c>
      <c r="DH41" s="283">
        <f t="shared" si="196"/>
        <v>5</v>
      </c>
      <c r="DI41" s="283">
        <f t="shared" si="196"/>
        <v>7</v>
      </c>
      <c r="DJ41" s="283">
        <f t="shared" si="196"/>
        <v>2</v>
      </c>
      <c r="DK41" s="283">
        <f t="shared" si="196"/>
        <v>0</v>
      </c>
      <c r="DL41" s="283">
        <f t="shared" si="196"/>
        <v>1</v>
      </c>
      <c r="DM41" s="283">
        <f t="shared" si="196"/>
        <v>13</v>
      </c>
      <c r="DN41" s="289" t="b">
        <f t="shared" si="180"/>
        <v>0</v>
      </c>
      <c r="DO41" s="283">
        <f t="shared" si="197"/>
        <v>174</v>
      </c>
      <c r="DP41" s="283">
        <f t="shared" si="198"/>
        <v>-9</v>
      </c>
      <c r="DQ41" s="283">
        <f t="shared" si="199"/>
        <v>9</v>
      </c>
      <c r="DR41" s="283">
        <f t="shared" si="200"/>
        <v>0</v>
      </c>
      <c r="DS41" s="283">
        <f t="shared" si="201"/>
        <v>4</v>
      </c>
      <c r="DT41" s="283">
        <f t="shared" si="202"/>
        <v>3</v>
      </c>
      <c r="DU41" s="283"/>
      <c r="DV41" s="283">
        <f t="shared" si="203"/>
        <v>4</v>
      </c>
      <c r="DW41" s="283">
        <f t="shared" si="204"/>
        <v>3</v>
      </c>
      <c r="DX41" s="283"/>
      <c r="DY41" s="283">
        <f t="shared" si="205"/>
        <v>2</v>
      </c>
      <c r="DZ41" s="283">
        <f t="shared" si="206"/>
        <v>1</v>
      </c>
      <c r="EA41" s="283">
        <f t="shared" si="207"/>
        <v>1</v>
      </c>
      <c r="EB41" s="283">
        <f t="shared" si="208"/>
        <v>2</v>
      </c>
      <c r="EC41" s="283">
        <f t="shared" si="209"/>
        <v>1</v>
      </c>
      <c r="EE41" s="283">
        <f t="shared" si="210"/>
        <v>0</v>
      </c>
      <c r="EF41" s="283">
        <f t="shared" si="211"/>
        <v>0</v>
      </c>
    </row>
    <row r="42" spans="1:136" x14ac:dyDescent="0.2">
      <c r="A42" s="55">
        <v>42835</v>
      </c>
      <c r="B42" s="13" t="str">
        <f t="shared" si="181"/>
        <v>0-2-3-1-1</v>
      </c>
      <c r="C42" s="14" t="s">
        <v>696</v>
      </c>
      <c r="D42" s="11">
        <f t="shared" si="182"/>
        <v>3</v>
      </c>
      <c r="E42" s="11">
        <f t="shared" si="183"/>
        <v>6</v>
      </c>
      <c r="F42" s="11">
        <f t="shared" si="183"/>
        <v>9</v>
      </c>
      <c r="G42" s="11">
        <f t="shared" si="183"/>
        <v>12</v>
      </c>
      <c r="H42" s="11">
        <f t="shared" si="183"/>
        <v>15</v>
      </c>
      <c r="I42" s="11">
        <f t="shared" si="183"/>
        <v>18</v>
      </c>
      <c r="J42" s="11"/>
      <c r="K42" s="283">
        <f t="shared" si="184"/>
        <v>13</v>
      </c>
      <c r="L42" s="283">
        <f t="shared" si="185"/>
        <v>19</v>
      </c>
      <c r="M42" s="283">
        <f t="shared" si="185"/>
        <v>20</v>
      </c>
      <c r="N42" s="283">
        <f t="shared" si="185"/>
        <v>23</v>
      </c>
      <c r="O42" s="283">
        <f t="shared" si="185"/>
        <v>29</v>
      </c>
      <c r="P42" s="283">
        <f t="shared" si="185"/>
        <v>31</v>
      </c>
      <c r="Q42" s="283">
        <f t="shared" si="186"/>
        <v>48</v>
      </c>
      <c r="R42" s="283"/>
      <c r="S42" s="283">
        <f t="shared" si="187"/>
        <v>0</v>
      </c>
      <c r="T42" s="283">
        <f t="shared" si="187"/>
        <v>0</v>
      </c>
      <c r="U42" s="283">
        <f t="shared" si="187"/>
        <v>0</v>
      </c>
      <c r="V42" s="283">
        <f t="shared" si="187"/>
        <v>0</v>
      </c>
      <c r="W42" s="283">
        <f t="shared" si="187"/>
        <v>0</v>
      </c>
      <c r="X42" s="283">
        <f t="shared" si="187"/>
        <v>0</v>
      </c>
      <c r="Y42" s="283">
        <f t="shared" si="187"/>
        <v>0</v>
      </c>
      <c r="Z42" s="283">
        <f t="shared" si="187"/>
        <v>0</v>
      </c>
      <c r="AA42" s="283">
        <f t="shared" si="187"/>
        <v>0</v>
      </c>
      <c r="AB42" s="283">
        <f t="shared" si="187"/>
        <v>0</v>
      </c>
      <c r="AC42" s="283">
        <f t="shared" si="188"/>
        <v>0</v>
      </c>
      <c r="AD42" s="283">
        <f t="shared" si="188"/>
        <v>0</v>
      </c>
      <c r="AE42" s="283">
        <f t="shared" si="188"/>
        <v>1</v>
      </c>
      <c r="AF42" s="283">
        <f t="shared" si="188"/>
        <v>0</v>
      </c>
      <c r="AG42" s="283">
        <f t="shared" si="188"/>
        <v>0</v>
      </c>
      <c r="AH42" s="283">
        <f t="shared" si="188"/>
        <v>0</v>
      </c>
      <c r="AI42" s="283">
        <f t="shared" si="188"/>
        <v>0</v>
      </c>
      <c r="AJ42" s="283">
        <f t="shared" si="188"/>
        <v>0</v>
      </c>
      <c r="AK42" s="283">
        <f t="shared" si="188"/>
        <v>1</v>
      </c>
      <c r="AL42" s="283">
        <f t="shared" si="188"/>
        <v>1</v>
      </c>
      <c r="AM42" s="283">
        <f t="shared" si="189"/>
        <v>0</v>
      </c>
      <c r="AN42" s="283">
        <f t="shared" si="189"/>
        <v>0</v>
      </c>
      <c r="AO42" s="283">
        <f t="shared" si="189"/>
        <v>1</v>
      </c>
      <c r="AP42" s="283">
        <f t="shared" si="189"/>
        <v>0</v>
      </c>
      <c r="AQ42" s="283">
        <f t="shared" si="189"/>
        <v>0</v>
      </c>
      <c r="AR42" s="283">
        <f t="shared" si="189"/>
        <v>0</v>
      </c>
      <c r="AS42" s="283">
        <f t="shared" si="189"/>
        <v>0</v>
      </c>
      <c r="AT42" s="283">
        <f t="shared" si="189"/>
        <v>0</v>
      </c>
      <c r="AU42" s="283">
        <f t="shared" si="189"/>
        <v>1</v>
      </c>
      <c r="AV42" s="283">
        <f t="shared" si="189"/>
        <v>0</v>
      </c>
      <c r="AW42" s="283">
        <f t="shared" si="190"/>
        <v>1</v>
      </c>
      <c r="AX42" s="283">
        <f t="shared" si="190"/>
        <v>0</v>
      </c>
      <c r="AY42" s="283">
        <f t="shared" si="190"/>
        <v>0</v>
      </c>
      <c r="AZ42" s="283">
        <f t="shared" si="190"/>
        <v>0</v>
      </c>
      <c r="BA42" s="283">
        <f t="shared" si="190"/>
        <v>0</v>
      </c>
      <c r="BB42" s="283">
        <f t="shared" si="190"/>
        <v>0</v>
      </c>
      <c r="BC42" s="283">
        <f t="shared" si="190"/>
        <v>0</v>
      </c>
      <c r="BD42" s="283">
        <f t="shared" si="190"/>
        <v>0</v>
      </c>
      <c r="BE42" s="283">
        <f t="shared" si="190"/>
        <v>0</v>
      </c>
      <c r="BF42" s="283">
        <f t="shared" si="190"/>
        <v>0</v>
      </c>
      <c r="BG42" s="283">
        <f t="shared" si="191"/>
        <v>0</v>
      </c>
      <c r="BH42" s="283">
        <f t="shared" si="191"/>
        <v>0</v>
      </c>
      <c r="BI42" s="283">
        <f t="shared" si="191"/>
        <v>0</v>
      </c>
      <c r="BJ42" s="283">
        <f t="shared" si="191"/>
        <v>0</v>
      </c>
      <c r="BK42" s="283">
        <f t="shared" si="191"/>
        <v>0</v>
      </c>
      <c r="BL42" s="283">
        <f t="shared" si="191"/>
        <v>0</v>
      </c>
      <c r="BM42" s="283">
        <f t="shared" si="191"/>
        <v>0</v>
      </c>
      <c r="BN42" s="283">
        <f t="shared" si="191"/>
        <v>1</v>
      </c>
      <c r="BO42" s="283">
        <f t="shared" si="191"/>
        <v>0</v>
      </c>
      <c r="BP42" s="283"/>
      <c r="BQ42" s="283">
        <f t="shared" si="192"/>
        <v>2</v>
      </c>
      <c r="BR42" s="283">
        <f t="shared" si="192"/>
        <v>7</v>
      </c>
      <c r="BS42" s="283">
        <f t="shared" si="192"/>
        <v>10</v>
      </c>
      <c r="BT42" s="283">
        <f t="shared" si="192"/>
        <v>29</v>
      </c>
      <c r="BU42" s="283">
        <f t="shared" si="192"/>
        <v>5</v>
      </c>
      <c r="BV42" s="283">
        <f t="shared" si="192"/>
        <v>6</v>
      </c>
      <c r="BW42" s="283">
        <f t="shared" si="192"/>
        <v>13</v>
      </c>
      <c r="BX42" s="283">
        <f t="shared" si="192"/>
        <v>11</v>
      </c>
      <c r="BY42" s="283">
        <f t="shared" si="192"/>
        <v>7</v>
      </c>
      <c r="BZ42" s="283">
        <f t="shared" si="192"/>
        <v>1</v>
      </c>
      <c r="CA42" s="283">
        <f t="shared" si="193"/>
        <v>19</v>
      </c>
      <c r="CB42" s="283">
        <f t="shared" si="193"/>
        <v>1</v>
      </c>
      <c r="CC42" s="283">
        <f t="shared" si="193"/>
        <v>0</v>
      </c>
      <c r="CD42" s="283">
        <f t="shared" si="193"/>
        <v>11</v>
      </c>
      <c r="CE42" s="283">
        <f t="shared" si="193"/>
        <v>7</v>
      </c>
      <c r="CF42" s="283">
        <f t="shared" si="193"/>
        <v>5</v>
      </c>
      <c r="CG42" s="283">
        <f t="shared" si="193"/>
        <v>9</v>
      </c>
      <c r="CH42" s="283">
        <f t="shared" si="193"/>
        <v>5</v>
      </c>
      <c r="CI42" s="283">
        <f t="shared" si="193"/>
        <v>0</v>
      </c>
      <c r="CJ42" s="283">
        <f t="shared" si="193"/>
        <v>0</v>
      </c>
      <c r="CK42" s="283">
        <f t="shared" si="194"/>
        <v>17</v>
      </c>
      <c r="CL42" s="283">
        <f t="shared" si="194"/>
        <v>10</v>
      </c>
      <c r="CM42" s="283">
        <f t="shared" si="194"/>
        <v>0</v>
      </c>
      <c r="CN42" s="283">
        <f t="shared" si="194"/>
        <v>3</v>
      </c>
      <c r="CO42" s="283">
        <f t="shared" si="194"/>
        <v>5</v>
      </c>
      <c r="CP42" s="283">
        <f t="shared" si="194"/>
        <v>1</v>
      </c>
      <c r="CQ42" s="283">
        <f t="shared" si="194"/>
        <v>1</v>
      </c>
      <c r="CR42" s="283">
        <f t="shared" si="194"/>
        <v>2</v>
      </c>
      <c r="CS42" s="283">
        <f t="shared" si="194"/>
        <v>0</v>
      </c>
      <c r="CT42" s="283">
        <f t="shared" si="194"/>
        <v>2</v>
      </c>
      <c r="CU42" s="283">
        <f t="shared" si="195"/>
        <v>0</v>
      </c>
      <c r="CV42" s="283">
        <f t="shared" si="195"/>
        <v>2</v>
      </c>
      <c r="CW42" s="283">
        <f t="shared" si="195"/>
        <v>8</v>
      </c>
      <c r="CX42" s="283">
        <f t="shared" si="195"/>
        <v>3</v>
      </c>
      <c r="CY42" s="283">
        <f t="shared" si="195"/>
        <v>6</v>
      </c>
      <c r="CZ42" s="283">
        <f t="shared" si="195"/>
        <v>4</v>
      </c>
      <c r="DA42" s="283">
        <f t="shared" si="195"/>
        <v>7</v>
      </c>
      <c r="DB42" s="283">
        <f t="shared" si="195"/>
        <v>3</v>
      </c>
      <c r="DC42" s="283">
        <f t="shared" si="195"/>
        <v>3</v>
      </c>
      <c r="DD42" s="283">
        <f t="shared" si="195"/>
        <v>2</v>
      </c>
      <c r="DE42" s="283">
        <f t="shared" si="196"/>
        <v>4</v>
      </c>
      <c r="DF42" s="283">
        <f t="shared" si="196"/>
        <v>3</v>
      </c>
      <c r="DG42" s="283">
        <f t="shared" si="196"/>
        <v>1</v>
      </c>
      <c r="DH42" s="283">
        <f t="shared" si="196"/>
        <v>4</v>
      </c>
      <c r="DI42" s="283">
        <f t="shared" si="196"/>
        <v>6</v>
      </c>
      <c r="DJ42" s="283">
        <f t="shared" si="196"/>
        <v>1</v>
      </c>
      <c r="DK42" s="283">
        <f t="shared" si="196"/>
        <v>10</v>
      </c>
      <c r="DL42" s="283">
        <f t="shared" si="196"/>
        <v>0</v>
      </c>
      <c r="DM42" s="283">
        <f t="shared" si="196"/>
        <v>12</v>
      </c>
      <c r="DN42" s="289" t="b">
        <f t="shared" si="180"/>
        <v>1</v>
      </c>
      <c r="DO42" s="283">
        <f t="shared" si="197"/>
        <v>183</v>
      </c>
      <c r="DP42" s="283">
        <f t="shared" si="198"/>
        <v>-1</v>
      </c>
      <c r="DQ42" s="283">
        <f t="shared" si="199"/>
        <v>1</v>
      </c>
      <c r="DR42" s="283">
        <f t="shared" si="200"/>
        <v>1</v>
      </c>
      <c r="DS42" s="283">
        <f t="shared" si="201"/>
        <v>3</v>
      </c>
      <c r="DT42" s="283">
        <f t="shared" si="202"/>
        <v>4</v>
      </c>
      <c r="DU42" s="283"/>
      <c r="DV42" s="283">
        <f t="shared" si="203"/>
        <v>5</v>
      </c>
      <c r="DW42" s="283">
        <f t="shared" si="204"/>
        <v>2</v>
      </c>
      <c r="DX42" s="283"/>
      <c r="DY42" s="283">
        <f t="shared" si="205"/>
        <v>0</v>
      </c>
      <c r="DZ42" s="283">
        <f t="shared" si="206"/>
        <v>2</v>
      </c>
      <c r="EA42" s="283">
        <f t="shared" si="207"/>
        <v>3</v>
      </c>
      <c r="EB42" s="283">
        <f t="shared" si="208"/>
        <v>1</v>
      </c>
      <c r="EC42" s="283">
        <f t="shared" si="209"/>
        <v>1</v>
      </c>
      <c r="EE42" s="283">
        <f t="shared" si="210"/>
        <v>1</v>
      </c>
      <c r="EF42" s="283">
        <f t="shared" si="211"/>
        <v>1</v>
      </c>
    </row>
    <row r="43" spans="1:136" x14ac:dyDescent="0.2">
      <c r="A43" s="55">
        <v>42831</v>
      </c>
      <c r="B43" s="13" t="str">
        <f t="shared" si="181"/>
        <v>0-2-3-0-2</v>
      </c>
      <c r="C43" s="14" t="s">
        <v>695</v>
      </c>
      <c r="D43" s="11">
        <f t="shared" si="182"/>
        <v>3</v>
      </c>
      <c r="E43" s="11">
        <f t="shared" si="183"/>
        <v>6</v>
      </c>
      <c r="F43" s="11">
        <f t="shared" si="183"/>
        <v>9</v>
      </c>
      <c r="G43" s="11">
        <f t="shared" si="183"/>
        <v>12</v>
      </c>
      <c r="H43" s="11">
        <f t="shared" si="183"/>
        <v>15</v>
      </c>
      <c r="I43" s="11">
        <f t="shared" si="183"/>
        <v>18</v>
      </c>
      <c r="J43" s="11"/>
      <c r="K43" s="283">
        <f t="shared" si="184"/>
        <v>10</v>
      </c>
      <c r="L43" s="283">
        <f t="shared" si="185"/>
        <v>12</v>
      </c>
      <c r="M43" s="283">
        <f t="shared" si="185"/>
        <v>20</v>
      </c>
      <c r="N43" s="283">
        <f t="shared" si="185"/>
        <v>27</v>
      </c>
      <c r="O43" s="283">
        <f t="shared" si="185"/>
        <v>43</v>
      </c>
      <c r="P43" s="283">
        <f t="shared" si="185"/>
        <v>46</v>
      </c>
      <c r="Q43" s="283">
        <f t="shared" si="186"/>
        <v>26</v>
      </c>
      <c r="R43" s="283"/>
      <c r="S43" s="283">
        <f t="shared" si="187"/>
        <v>0</v>
      </c>
      <c r="T43" s="283">
        <f t="shared" si="187"/>
        <v>0</v>
      </c>
      <c r="U43" s="283">
        <f t="shared" si="187"/>
        <v>0</v>
      </c>
      <c r="V43" s="283">
        <f t="shared" si="187"/>
        <v>0</v>
      </c>
      <c r="W43" s="283">
        <f t="shared" si="187"/>
        <v>0</v>
      </c>
      <c r="X43" s="283">
        <f t="shared" si="187"/>
        <v>0</v>
      </c>
      <c r="Y43" s="283">
        <f t="shared" si="187"/>
        <v>0</v>
      </c>
      <c r="Z43" s="283">
        <f t="shared" si="187"/>
        <v>0</v>
      </c>
      <c r="AA43" s="283">
        <f t="shared" si="187"/>
        <v>0</v>
      </c>
      <c r="AB43" s="283">
        <f t="shared" si="187"/>
        <v>1</v>
      </c>
      <c r="AC43" s="283">
        <f t="shared" si="188"/>
        <v>0</v>
      </c>
      <c r="AD43" s="283">
        <f t="shared" si="188"/>
        <v>1</v>
      </c>
      <c r="AE43" s="283">
        <f t="shared" si="188"/>
        <v>0</v>
      </c>
      <c r="AF43" s="283">
        <f t="shared" si="188"/>
        <v>0</v>
      </c>
      <c r="AG43" s="283">
        <f t="shared" si="188"/>
        <v>0</v>
      </c>
      <c r="AH43" s="283">
        <f t="shared" si="188"/>
        <v>0</v>
      </c>
      <c r="AI43" s="283">
        <f t="shared" si="188"/>
        <v>0</v>
      </c>
      <c r="AJ43" s="283">
        <f t="shared" si="188"/>
        <v>0</v>
      </c>
      <c r="AK43" s="283">
        <f t="shared" si="188"/>
        <v>0</v>
      </c>
      <c r="AL43" s="283">
        <f t="shared" si="188"/>
        <v>1</v>
      </c>
      <c r="AM43" s="283">
        <f t="shared" si="189"/>
        <v>0</v>
      </c>
      <c r="AN43" s="283">
        <f t="shared" si="189"/>
        <v>0</v>
      </c>
      <c r="AO43" s="283">
        <f t="shared" si="189"/>
        <v>0</v>
      </c>
      <c r="AP43" s="283">
        <f t="shared" si="189"/>
        <v>0</v>
      </c>
      <c r="AQ43" s="283">
        <f t="shared" si="189"/>
        <v>0</v>
      </c>
      <c r="AR43" s="283">
        <f t="shared" si="189"/>
        <v>1</v>
      </c>
      <c r="AS43" s="283">
        <f t="shared" si="189"/>
        <v>1</v>
      </c>
      <c r="AT43" s="283">
        <f t="shared" si="189"/>
        <v>0</v>
      </c>
      <c r="AU43" s="283">
        <f t="shared" si="189"/>
        <v>0</v>
      </c>
      <c r="AV43" s="283">
        <f t="shared" si="189"/>
        <v>0</v>
      </c>
      <c r="AW43" s="283">
        <f t="shared" si="190"/>
        <v>0</v>
      </c>
      <c r="AX43" s="283">
        <f t="shared" si="190"/>
        <v>0</v>
      </c>
      <c r="AY43" s="283">
        <f t="shared" si="190"/>
        <v>0</v>
      </c>
      <c r="AZ43" s="283">
        <f t="shared" si="190"/>
        <v>0</v>
      </c>
      <c r="BA43" s="283">
        <f t="shared" si="190"/>
        <v>0</v>
      </c>
      <c r="BB43" s="283">
        <f t="shared" si="190"/>
        <v>0</v>
      </c>
      <c r="BC43" s="283">
        <f t="shared" si="190"/>
        <v>0</v>
      </c>
      <c r="BD43" s="283">
        <f t="shared" si="190"/>
        <v>0</v>
      </c>
      <c r="BE43" s="283">
        <f t="shared" si="190"/>
        <v>0</v>
      </c>
      <c r="BF43" s="283">
        <f t="shared" si="190"/>
        <v>0</v>
      </c>
      <c r="BG43" s="283">
        <f t="shared" si="191"/>
        <v>0</v>
      </c>
      <c r="BH43" s="283">
        <f t="shared" si="191"/>
        <v>0</v>
      </c>
      <c r="BI43" s="283">
        <f t="shared" si="191"/>
        <v>1</v>
      </c>
      <c r="BJ43" s="283">
        <f t="shared" si="191"/>
        <v>0</v>
      </c>
      <c r="BK43" s="283">
        <f t="shared" si="191"/>
        <v>0</v>
      </c>
      <c r="BL43" s="283">
        <f t="shared" si="191"/>
        <v>1</v>
      </c>
      <c r="BM43" s="283">
        <f t="shared" si="191"/>
        <v>0</v>
      </c>
      <c r="BN43" s="283">
        <f t="shared" si="191"/>
        <v>0</v>
      </c>
      <c r="BO43" s="283">
        <f t="shared" si="191"/>
        <v>0</v>
      </c>
      <c r="BP43" s="283"/>
      <c r="BQ43" s="283">
        <f t="shared" si="192"/>
        <v>1</v>
      </c>
      <c r="BR43" s="283">
        <f t="shared" si="192"/>
        <v>6</v>
      </c>
      <c r="BS43" s="283">
        <f t="shared" si="192"/>
        <v>9</v>
      </c>
      <c r="BT43" s="283">
        <f t="shared" si="192"/>
        <v>28</v>
      </c>
      <c r="BU43" s="283">
        <f t="shared" si="192"/>
        <v>4</v>
      </c>
      <c r="BV43" s="283">
        <f t="shared" si="192"/>
        <v>5</v>
      </c>
      <c r="BW43" s="283">
        <f t="shared" si="192"/>
        <v>12</v>
      </c>
      <c r="BX43" s="283">
        <f t="shared" si="192"/>
        <v>10</v>
      </c>
      <c r="BY43" s="283">
        <f t="shared" si="192"/>
        <v>6</v>
      </c>
      <c r="BZ43" s="283">
        <f t="shared" si="192"/>
        <v>0</v>
      </c>
      <c r="CA43" s="283">
        <f t="shared" si="193"/>
        <v>18</v>
      </c>
      <c r="CB43" s="283">
        <f t="shared" si="193"/>
        <v>0</v>
      </c>
      <c r="CC43" s="283">
        <f t="shared" si="193"/>
        <v>4</v>
      </c>
      <c r="CD43" s="283">
        <f t="shared" si="193"/>
        <v>10</v>
      </c>
      <c r="CE43" s="283">
        <f t="shared" si="193"/>
        <v>6</v>
      </c>
      <c r="CF43" s="283">
        <f t="shared" si="193"/>
        <v>4</v>
      </c>
      <c r="CG43" s="283">
        <f t="shared" si="193"/>
        <v>8</v>
      </c>
      <c r="CH43" s="283">
        <f t="shared" si="193"/>
        <v>4</v>
      </c>
      <c r="CI43" s="283">
        <f t="shared" si="193"/>
        <v>6</v>
      </c>
      <c r="CJ43" s="283">
        <f t="shared" si="193"/>
        <v>0</v>
      </c>
      <c r="CK43" s="283">
        <f t="shared" si="194"/>
        <v>16</v>
      </c>
      <c r="CL43" s="283">
        <f t="shared" si="194"/>
        <v>9</v>
      </c>
      <c r="CM43" s="283">
        <f t="shared" si="194"/>
        <v>13</v>
      </c>
      <c r="CN43" s="283">
        <f t="shared" si="194"/>
        <v>2</v>
      </c>
      <c r="CO43" s="283">
        <f t="shared" si="194"/>
        <v>4</v>
      </c>
      <c r="CP43" s="283">
        <f t="shared" si="194"/>
        <v>0</v>
      </c>
      <c r="CQ43" s="283">
        <f t="shared" si="194"/>
        <v>0</v>
      </c>
      <c r="CR43" s="283">
        <f t="shared" si="194"/>
        <v>1</v>
      </c>
      <c r="CS43" s="283">
        <f t="shared" si="194"/>
        <v>6</v>
      </c>
      <c r="CT43" s="283">
        <f t="shared" si="194"/>
        <v>1</v>
      </c>
      <c r="CU43" s="283">
        <f t="shared" si="195"/>
        <v>1</v>
      </c>
      <c r="CV43" s="283">
        <f t="shared" si="195"/>
        <v>1</v>
      </c>
      <c r="CW43" s="283">
        <f t="shared" si="195"/>
        <v>7</v>
      </c>
      <c r="CX43" s="283">
        <f t="shared" si="195"/>
        <v>2</v>
      </c>
      <c r="CY43" s="283">
        <f t="shared" si="195"/>
        <v>5</v>
      </c>
      <c r="CZ43" s="283">
        <f t="shared" si="195"/>
        <v>3</v>
      </c>
      <c r="DA43" s="283">
        <f t="shared" si="195"/>
        <v>6</v>
      </c>
      <c r="DB43" s="283">
        <f t="shared" si="195"/>
        <v>2</v>
      </c>
      <c r="DC43" s="283">
        <f t="shared" si="195"/>
        <v>2</v>
      </c>
      <c r="DD43" s="283">
        <f t="shared" si="195"/>
        <v>1</v>
      </c>
      <c r="DE43" s="283">
        <f t="shared" si="196"/>
        <v>3</v>
      </c>
      <c r="DF43" s="283">
        <f t="shared" si="196"/>
        <v>2</v>
      </c>
      <c r="DG43" s="283">
        <f t="shared" si="196"/>
        <v>0</v>
      </c>
      <c r="DH43" s="283">
        <f t="shared" si="196"/>
        <v>3</v>
      </c>
      <c r="DI43" s="283">
        <f t="shared" si="196"/>
        <v>5</v>
      </c>
      <c r="DJ43" s="283">
        <f t="shared" si="196"/>
        <v>0</v>
      </c>
      <c r="DK43" s="283">
        <f t="shared" si="196"/>
        <v>9</v>
      </c>
      <c r="DL43" s="283">
        <f t="shared" si="196"/>
        <v>1</v>
      </c>
      <c r="DM43" s="283">
        <f t="shared" si="196"/>
        <v>11</v>
      </c>
      <c r="DN43" s="289" t="b">
        <f t="shared" si="180"/>
        <v>0</v>
      </c>
      <c r="DO43" s="283">
        <f t="shared" si="197"/>
        <v>184</v>
      </c>
      <c r="DP43" s="283">
        <f t="shared" si="198"/>
        <v>-26</v>
      </c>
      <c r="DQ43" s="283">
        <f t="shared" si="199"/>
        <v>26</v>
      </c>
      <c r="DR43" s="283">
        <f t="shared" si="200"/>
        <v>1</v>
      </c>
      <c r="DS43" s="283">
        <f t="shared" si="201"/>
        <v>4</v>
      </c>
      <c r="DT43" s="283">
        <f t="shared" si="202"/>
        <v>3</v>
      </c>
      <c r="DU43" s="283"/>
      <c r="DV43" s="283">
        <f t="shared" si="203"/>
        <v>2</v>
      </c>
      <c r="DW43" s="283">
        <f t="shared" si="204"/>
        <v>5</v>
      </c>
      <c r="DX43" s="283"/>
      <c r="DY43" s="283">
        <f t="shared" si="205"/>
        <v>0</v>
      </c>
      <c r="DZ43" s="283">
        <f t="shared" si="206"/>
        <v>2</v>
      </c>
      <c r="EA43" s="283">
        <f t="shared" si="207"/>
        <v>3</v>
      </c>
      <c r="EB43" s="283">
        <f t="shared" si="208"/>
        <v>0</v>
      </c>
      <c r="EC43" s="283">
        <f t="shared" si="209"/>
        <v>2</v>
      </c>
      <c r="EE43" s="283">
        <f t="shared" si="210"/>
        <v>0</v>
      </c>
      <c r="EF43" s="283">
        <f t="shared" si="211"/>
        <v>0</v>
      </c>
    </row>
    <row r="44" spans="1:136" x14ac:dyDescent="0.2">
      <c r="A44" s="55">
        <v>42828</v>
      </c>
      <c r="B44" s="13" t="str">
        <f t="shared" si="181"/>
        <v>1-0-1-3-2</v>
      </c>
      <c r="C44" s="14" t="s">
        <v>694</v>
      </c>
      <c r="D44" s="11">
        <f t="shared" si="182"/>
        <v>2</v>
      </c>
      <c r="E44" s="11">
        <f t="shared" si="183"/>
        <v>5</v>
      </c>
      <c r="F44" s="11">
        <f t="shared" si="183"/>
        <v>8</v>
      </c>
      <c r="G44" s="11">
        <f t="shared" si="183"/>
        <v>11</v>
      </c>
      <c r="H44" s="11">
        <f t="shared" si="183"/>
        <v>14</v>
      </c>
      <c r="I44" s="11">
        <f t="shared" si="183"/>
        <v>17</v>
      </c>
      <c r="J44" s="11"/>
      <c r="K44" s="283">
        <f t="shared" si="184"/>
        <v>1</v>
      </c>
      <c r="L44" s="283">
        <f t="shared" si="185"/>
        <v>28</v>
      </c>
      <c r="M44" s="283">
        <f t="shared" si="185"/>
        <v>30</v>
      </c>
      <c r="N44" s="283">
        <f t="shared" si="185"/>
        <v>32</v>
      </c>
      <c r="O44" s="283">
        <f t="shared" si="185"/>
        <v>40</v>
      </c>
      <c r="P44" s="283">
        <f t="shared" si="185"/>
        <v>48</v>
      </c>
      <c r="Q44" s="283">
        <f t="shared" si="186"/>
        <v>31</v>
      </c>
      <c r="R44" s="283"/>
      <c r="S44" s="283">
        <f t="shared" si="187"/>
        <v>1</v>
      </c>
      <c r="T44" s="283">
        <f t="shared" si="187"/>
        <v>0</v>
      </c>
      <c r="U44" s="283">
        <f t="shared" si="187"/>
        <v>0</v>
      </c>
      <c r="V44" s="283">
        <f t="shared" si="187"/>
        <v>0</v>
      </c>
      <c r="W44" s="283">
        <f t="shared" si="187"/>
        <v>0</v>
      </c>
      <c r="X44" s="283">
        <f t="shared" si="187"/>
        <v>0</v>
      </c>
      <c r="Y44" s="283">
        <f t="shared" si="187"/>
        <v>0</v>
      </c>
      <c r="Z44" s="283">
        <f t="shared" si="187"/>
        <v>0</v>
      </c>
      <c r="AA44" s="283">
        <f t="shared" si="187"/>
        <v>0</v>
      </c>
      <c r="AB44" s="283">
        <f t="shared" si="187"/>
        <v>0</v>
      </c>
      <c r="AC44" s="283">
        <f t="shared" si="188"/>
        <v>0</v>
      </c>
      <c r="AD44" s="283">
        <f t="shared" si="188"/>
        <v>0</v>
      </c>
      <c r="AE44" s="283">
        <f t="shared" si="188"/>
        <v>0</v>
      </c>
      <c r="AF44" s="283">
        <f t="shared" si="188"/>
        <v>0</v>
      </c>
      <c r="AG44" s="283">
        <f t="shared" si="188"/>
        <v>0</v>
      </c>
      <c r="AH44" s="283">
        <f t="shared" si="188"/>
        <v>0</v>
      </c>
      <c r="AI44" s="283">
        <f t="shared" si="188"/>
        <v>0</v>
      </c>
      <c r="AJ44" s="283">
        <f t="shared" si="188"/>
        <v>0</v>
      </c>
      <c r="AK44" s="283">
        <f t="shared" si="188"/>
        <v>0</v>
      </c>
      <c r="AL44" s="283">
        <f t="shared" si="188"/>
        <v>0</v>
      </c>
      <c r="AM44" s="283">
        <f t="shared" si="189"/>
        <v>0</v>
      </c>
      <c r="AN44" s="283">
        <f t="shared" si="189"/>
        <v>0</v>
      </c>
      <c r="AO44" s="283">
        <f t="shared" si="189"/>
        <v>0</v>
      </c>
      <c r="AP44" s="283">
        <f t="shared" si="189"/>
        <v>0</v>
      </c>
      <c r="AQ44" s="283">
        <f t="shared" si="189"/>
        <v>0</v>
      </c>
      <c r="AR44" s="283">
        <f t="shared" si="189"/>
        <v>0</v>
      </c>
      <c r="AS44" s="283">
        <f t="shared" si="189"/>
        <v>0</v>
      </c>
      <c r="AT44" s="283">
        <f t="shared" si="189"/>
        <v>1</v>
      </c>
      <c r="AU44" s="283">
        <f t="shared" si="189"/>
        <v>0</v>
      </c>
      <c r="AV44" s="283">
        <f t="shared" si="189"/>
        <v>1</v>
      </c>
      <c r="AW44" s="283">
        <f t="shared" si="190"/>
        <v>1</v>
      </c>
      <c r="AX44" s="283">
        <f t="shared" si="190"/>
        <v>1</v>
      </c>
      <c r="AY44" s="283">
        <f t="shared" si="190"/>
        <v>0</v>
      </c>
      <c r="AZ44" s="283">
        <f t="shared" si="190"/>
        <v>0</v>
      </c>
      <c r="BA44" s="283">
        <f t="shared" si="190"/>
        <v>0</v>
      </c>
      <c r="BB44" s="283">
        <f t="shared" si="190"/>
        <v>0</v>
      </c>
      <c r="BC44" s="283">
        <f t="shared" si="190"/>
        <v>0</v>
      </c>
      <c r="BD44" s="283">
        <f t="shared" si="190"/>
        <v>0</v>
      </c>
      <c r="BE44" s="283">
        <f t="shared" si="190"/>
        <v>0</v>
      </c>
      <c r="BF44" s="283">
        <f t="shared" si="190"/>
        <v>1</v>
      </c>
      <c r="BG44" s="283">
        <f t="shared" si="191"/>
        <v>0</v>
      </c>
      <c r="BH44" s="283">
        <f t="shared" si="191"/>
        <v>0</v>
      </c>
      <c r="BI44" s="283">
        <f t="shared" si="191"/>
        <v>0</v>
      </c>
      <c r="BJ44" s="283">
        <f t="shared" si="191"/>
        <v>0</v>
      </c>
      <c r="BK44" s="283">
        <f t="shared" si="191"/>
        <v>0</v>
      </c>
      <c r="BL44" s="283">
        <f t="shared" si="191"/>
        <v>0</v>
      </c>
      <c r="BM44" s="283">
        <f t="shared" si="191"/>
        <v>0</v>
      </c>
      <c r="BN44" s="283">
        <f t="shared" si="191"/>
        <v>1</v>
      </c>
      <c r="BO44" s="283">
        <f t="shared" si="191"/>
        <v>0</v>
      </c>
      <c r="BP44" s="283"/>
      <c r="BQ44" s="283">
        <f t="shared" si="192"/>
        <v>0</v>
      </c>
      <c r="BR44" s="283">
        <f t="shared" si="192"/>
        <v>5</v>
      </c>
      <c r="BS44" s="283">
        <f t="shared" si="192"/>
        <v>8</v>
      </c>
      <c r="BT44" s="283">
        <f t="shared" si="192"/>
        <v>27</v>
      </c>
      <c r="BU44" s="283">
        <f t="shared" si="192"/>
        <v>3</v>
      </c>
      <c r="BV44" s="283">
        <f t="shared" si="192"/>
        <v>4</v>
      </c>
      <c r="BW44" s="283">
        <f t="shared" si="192"/>
        <v>11</v>
      </c>
      <c r="BX44" s="283">
        <f t="shared" si="192"/>
        <v>9</v>
      </c>
      <c r="BY44" s="283">
        <f t="shared" si="192"/>
        <v>5</v>
      </c>
      <c r="BZ44" s="283">
        <f t="shared" si="192"/>
        <v>14</v>
      </c>
      <c r="CA44" s="283">
        <f t="shared" si="193"/>
        <v>17</v>
      </c>
      <c r="CB44" s="283">
        <f t="shared" si="193"/>
        <v>19</v>
      </c>
      <c r="CC44" s="283">
        <f t="shared" si="193"/>
        <v>3</v>
      </c>
      <c r="CD44" s="283">
        <f t="shared" si="193"/>
        <v>9</v>
      </c>
      <c r="CE44" s="283">
        <f t="shared" si="193"/>
        <v>5</v>
      </c>
      <c r="CF44" s="283">
        <f t="shared" si="193"/>
        <v>3</v>
      </c>
      <c r="CG44" s="283">
        <f t="shared" si="193"/>
        <v>7</v>
      </c>
      <c r="CH44" s="283">
        <f t="shared" si="193"/>
        <v>3</v>
      </c>
      <c r="CI44" s="283">
        <f t="shared" si="193"/>
        <v>5</v>
      </c>
      <c r="CJ44" s="283">
        <f t="shared" si="193"/>
        <v>4</v>
      </c>
      <c r="CK44" s="283">
        <f t="shared" si="194"/>
        <v>15</v>
      </c>
      <c r="CL44" s="283">
        <f t="shared" si="194"/>
        <v>8</v>
      </c>
      <c r="CM44" s="283">
        <f t="shared" si="194"/>
        <v>12</v>
      </c>
      <c r="CN44" s="283">
        <f t="shared" si="194"/>
        <v>1</v>
      </c>
      <c r="CO44" s="283">
        <f t="shared" si="194"/>
        <v>3</v>
      </c>
      <c r="CP44" s="283">
        <f t="shared" si="194"/>
        <v>7</v>
      </c>
      <c r="CQ44" s="283">
        <f t="shared" si="194"/>
        <v>2</v>
      </c>
      <c r="CR44" s="283">
        <f t="shared" si="194"/>
        <v>0</v>
      </c>
      <c r="CS44" s="283">
        <f t="shared" si="194"/>
        <v>5</v>
      </c>
      <c r="CT44" s="283">
        <f t="shared" si="194"/>
        <v>0</v>
      </c>
      <c r="CU44" s="283">
        <f t="shared" si="195"/>
        <v>0</v>
      </c>
      <c r="CV44" s="283">
        <f t="shared" si="195"/>
        <v>0</v>
      </c>
      <c r="CW44" s="283">
        <f t="shared" si="195"/>
        <v>6</v>
      </c>
      <c r="CX44" s="283">
        <f t="shared" si="195"/>
        <v>1</v>
      </c>
      <c r="CY44" s="283">
        <f t="shared" si="195"/>
        <v>4</v>
      </c>
      <c r="CZ44" s="283">
        <f t="shared" si="195"/>
        <v>2</v>
      </c>
      <c r="DA44" s="283">
        <f t="shared" si="195"/>
        <v>5</v>
      </c>
      <c r="DB44" s="283">
        <f t="shared" si="195"/>
        <v>1</v>
      </c>
      <c r="DC44" s="283">
        <f t="shared" si="195"/>
        <v>1</v>
      </c>
      <c r="DD44" s="283">
        <f t="shared" si="195"/>
        <v>0</v>
      </c>
      <c r="DE44" s="283">
        <f t="shared" si="196"/>
        <v>2</v>
      </c>
      <c r="DF44" s="283">
        <f t="shared" si="196"/>
        <v>1</v>
      </c>
      <c r="DG44" s="283">
        <f t="shared" si="196"/>
        <v>13</v>
      </c>
      <c r="DH44" s="283">
        <f t="shared" si="196"/>
        <v>2</v>
      </c>
      <c r="DI44" s="283">
        <f t="shared" si="196"/>
        <v>4</v>
      </c>
      <c r="DJ44" s="283">
        <f t="shared" si="196"/>
        <v>1</v>
      </c>
      <c r="DK44" s="283">
        <f t="shared" si="196"/>
        <v>8</v>
      </c>
      <c r="DL44" s="283">
        <f t="shared" si="196"/>
        <v>0</v>
      </c>
      <c r="DM44" s="283">
        <f t="shared" si="196"/>
        <v>10</v>
      </c>
      <c r="DN44" s="289" t="b">
        <f t="shared" si="180"/>
        <v>0</v>
      </c>
      <c r="DO44" s="283">
        <f t="shared" si="197"/>
        <v>210</v>
      </c>
      <c r="DP44" s="283">
        <f t="shared" si="198"/>
        <v>-41</v>
      </c>
      <c r="DQ44" s="283">
        <f t="shared" si="199"/>
        <v>41</v>
      </c>
      <c r="DR44" s="283">
        <f t="shared" si="200"/>
        <v>0</v>
      </c>
      <c r="DS44" s="283">
        <f t="shared" si="201"/>
        <v>6</v>
      </c>
      <c r="DT44" s="283">
        <f t="shared" si="202"/>
        <v>1</v>
      </c>
      <c r="DU44" s="283"/>
      <c r="DV44" s="283">
        <f t="shared" si="203"/>
        <v>2</v>
      </c>
      <c r="DW44" s="283">
        <f t="shared" si="204"/>
        <v>5</v>
      </c>
      <c r="DX44" s="283"/>
      <c r="DY44" s="283">
        <f t="shared" si="205"/>
        <v>1</v>
      </c>
      <c r="DZ44" s="283">
        <f t="shared" si="206"/>
        <v>0</v>
      </c>
      <c r="EA44" s="283">
        <f t="shared" si="207"/>
        <v>1</v>
      </c>
      <c r="EB44" s="283">
        <f t="shared" si="208"/>
        <v>3</v>
      </c>
      <c r="EC44" s="283">
        <f t="shared" si="209"/>
        <v>2</v>
      </c>
      <c r="EE44" s="283">
        <f t="shared" si="210"/>
        <v>1</v>
      </c>
      <c r="EF44" s="283">
        <f t="shared" si="211"/>
        <v>1</v>
      </c>
    </row>
    <row r="45" spans="1:136" x14ac:dyDescent="0.2">
      <c r="A45" s="55">
        <v>42824</v>
      </c>
      <c r="B45" s="13" t="str">
        <f t="shared" si="181"/>
        <v>0-0-2-3-2</v>
      </c>
      <c r="C45" s="14" t="s">
        <v>693</v>
      </c>
      <c r="D45" s="11">
        <f t="shared" si="182"/>
        <v>3</v>
      </c>
      <c r="E45" s="11">
        <f t="shared" si="183"/>
        <v>6</v>
      </c>
      <c r="F45" s="11">
        <f t="shared" si="183"/>
        <v>9</v>
      </c>
      <c r="G45" s="11">
        <f t="shared" si="183"/>
        <v>12</v>
      </c>
      <c r="H45" s="11">
        <f t="shared" si="183"/>
        <v>15</v>
      </c>
      <c r="I45" s="11">
        <f t="shared" si="183"/>
        <v>18</v>
      </c>
      <c r="J45" s="11"/>
      <c r="K45" s="282">
        <f t="shared" si="184"/>
        <v>28</v>
      </c>
      <c r="L45" s="282">
        <f t="shared" si="185"/>
        <v>34</v>
      </c>
      <c r="M45" s="282">
        <f t="shared" si="185"/>
        <v>38</v>
      </c>
      <c r="N45" s="282">
        <f t="shared" si="185"/>
        <v>39</v>
      </c>
      <c r="O45" s="282">
        <f t="shared" si="185"/>
        <v>42</v>
      </c>
      <c r="P45" s="282">
        <f t="shared" si="185"/>
        <v>46</v>
      </c>
      <c r="Q45" s="282">
        <f t="shared" si="186"/>
        <v>24</v>
      </c>
      <c r="R45" s="282"/>
      <c r="S45" s="282">
        <f t="shared" si="187"/>
        <v>0</v>
      </c>
      <c r="T45" s="282">
        <f t="shared" si="187"/>
        <v>0</v>
      </c>
      <c r="U45" s="282">
        <f t="shared" si="187"/>
        <v>0</v>
      </c>
      <c r="V45" s="282">
        <f t="shared" si="187"/>
        <v>0</v>
      </c>
      <c r="W45" s="282">
        <f t="shared" si="187"/>
        <v>0</v>
      </c>
      <c r="X45" s="282">
        <f t="shared" si="187"/>
        <v>0</v>
      </c>
      <c r="Y45" s="282">
        <f t="shared" si="187"/>
        <v>0</v>
      </c>
      <c r="Z45" s="282">
        <f t="shared" si="187"/>
        <v>0</v>
      </c>
      <c r="AA45" s="282">
        <f t="shared" si="187"/>
        <v>0</v>
      </c>
      <c r="AB45" s="282">
        <f t="shared" si="187"/>
        <v>0</v>
      </c>
      <c r="AC45" s="282">
        <f t="shared" si="188"/>
        <v>0</v>
      </c>
      <c r="AD45" s="282">
        <f t="shared" si="188"/>
        <v>0</v>
      </c>
      <c r="AE45" s="282">
        <f t="shared" si="188"/>
        <v>0</v>
      </c>
      <c r="AF45" s="282">
        <f t="shared" si="188"/>
        <v>0</v>
      </c>
      <c r="AG45" s="282">
        <f t="shared" si="188"/>
        <v>0</v>
      </c>
      <c r="AH45" s="282">
        <f t="shared" si="188"/>
        <v>0</v>
      </c>
      <c r="AI45" s="282">
        <f t="shared" si="188"/>
        <v>0</v>
      </c>
      <c r="AJ45" s="282">
        <f t="shared" si="188"/>
        <v>0</v>
      </c>
      <c r="AK45" s="282">
        <f t="shared" si="188"/>
        <v>0</v>
      </c>
      <c r="AL45" s="282">
        <f t="shared" si="188"/>
        <v>0</v>
      </c>
      <c r="AM45" s="282">
        <f t="shared" si="189"/>
        <v>0</v>
      </c>
      <c r="AN45" s="282">
        <f t="shared" si="189"/>
        <v>0</v>
      </c>
      <c r="AO45" s="282">
        <f t="shared" si="189"/>
        <v>0</v>
      </c>
      <c r="AP45" s="282">
        <f t="shared" si="189"/>
        <v>1</v>
      </c>
      <c r="AQ45" s="282">
        <f t="shared" si="189"/>
        <v>0</v>
      </c>
      <c r="AR45" s="282">
        <f t="shared" si="189"/>
        <v>0</v>
      </c>
      <c r="AS45" s="282">
        <f t="shared" si="189"/>
        <v>0</v>
      </c>
      <c r="AT45" s="282">
        <f t="shared" si="189"/>
        <v>1</v>
      </c>
      <c r="AU45" s="282">
        <f t="shared" si="189"/>
        <v>0</v>
      </c>
      <c r="AV45" s="282">
        <f t="shared" si="189"/>
        <v>0</v>
      </c>
      <c r="AW45" s="282">
        <f t="shared" si="190"/>
        <v>0</v>
      </c>
      <c r="AX45" s="282">
        <f t="shared" si="190"/>
        <v>0</v>
      </c>
      <c r="AY45" s="282">
        <f t="shared" si="190"/>
        <v>0</v>
      </c>
      <c r="AZ45" s="282">
        <f t="shared" si="190"/>
        <v>1</v>
      </c>
      <c r="BA45" s="282">
        <f t="shared" si="190"/>
        <v>0</v>
      </c>
      <c r="BB45" s="282">
        <f t="shared" si="190"/>
        <v>0</v>
      </c>
      <c r="BC45" s="282">
        <f t="shared" si="190"/>
        <v>0</v>
      </c>
      <c r="BD45" s="282">
        <f t="shared" si="190"/>
        <v>1</v>
      </c>
      <c r="BE45" s="282">
        <f t="shared" si="190"/>
        <v>1</v>
      </c>
      <c r="BF45" s="282">
        <f t="shared" si="190"/>
        <v>0</v>
      </c>
      <c r="BG45" s="282">
        <f t="shared" si="191"/>
        <v>0</v>
      </c>
      <c r="BH45" s="282">
        <f t="shared" si="191"/>
        <v>1</v>
      </c>
      <c r="BI45" s="282">
        <f t="shared" si="191"/>
        <v>0</v>
      </c>
      <c r="BJ45" s="282">
        <f t="shared" si="191"/>
        <v>0</v>
      </c>
      <c r="BK45" s="282">
        <f t="shared" si="191"/>
        <v>0</v>
      </c>
      <c r="BL45" s="282">
        <f t="shared" si="191"/>
        <v>1</v>
      </c>
      <c r="BM45" s="282">
        <f t="shared" si="191"/>
        <v>0</v>
      </c>
      <c r="BN45" s="282">
        <f t="shared" si="191"/>
        <v>0</v>
      </c>
      <c r="BO45" s="282">
        <f t="shared" si="191"/>
        <v>0</v>
      </c>
      <c r="BP45" s="282"/>
      <c r="BQ45" s="282">
        <f t="shared" si="192"/>
        <v>1</v>
      </c>
      <c r="BR45" s="282">
        <f t="shared" si="192"/>
        <v>4</v>
      </c>
      <c r="BS45" s="282">
        <f t="shared" si="192"/>
        <v>7</v>
      </c>
      <c r="BT45" s="282">
        <f t="shared" si="192"/>
        <v>26</v>
      </c>
      <c r="BU45" s="282">
        <f t="shared" si="192"/>
        <v>2</v>
      </c>
      <c r="BV45" s="282">
        <f t="shared" si="192"/>
        <v>3</v>
      </c>
      <c r="BW45" s="282">
        <f t="shared" si="192"/>
        <v>10</v>
      </c>
      <c r="BX45" s="282">
        <f t="shared" si="192"/>
        <v>8</v>
      </c>
      <c r="BY45" s="282">
        <f t="shared" si="192"/>
        <v>4</v>
      </c>
      <c r="BZ45" s="282">
        <f t="shared" si="192"/>
        <v>13</v>
      </c>
      <c r="CA45" s="282">
        <f t="shared" si="193"/>
        <v>16</v>
      </c>
      <c r="CB45" s="282">
        <f t="shared" si="193"/>
        <v>18</v>
      </c>
      <c r="CC45" s="282">
        <f t="shared" si="193"/>
        <v>2</v>
      </c>
      <c r="CD45" s="282">
        <f t="shared" si="193"/>
        <v>8</v>
      </c>
      <c r="CE45" s="282">
        <f t="shared" si="193"/>
        <v>4</v>
      </c>
      <c r="CF45" s="282">
        <f t="shared" si="193"/>
        <v>2</v>
      </c>
      <c r="CG45" s="282">
        <f t="shared" si="193"/>
        <v>6</v>
      </c>
      <c r="CH45" s="282">
        <f t="shared" si="193"/>
        <v>2</v>
      </c>
      <c r="CI45" s="282">
        <f t="shared" si="193"/>
        <v>4</v>
      </c>
      <c r="CJ45" s="282">
        <f t="shared" si="193"/>
        <v>3</v>
      </c>
      <c r="CK45" s="282">
        <f t="shared" si="194"/>
        <v>14</v>
      </c>
      <c r="CL45" s="282">
        <f t="shared" si="194"/>
        <v>7</v>
      </c>
      <c r="CM45" s="282">
        <f t="shared" si="194"/>
        <v>11</v>
      </c>
      <c r="CN45" s="282">
        <f t="shared" si="194"/>
        <v>0</v>
      </c>
      <c r="CO45" s="282">
        <f t="shared" si="194"/>
        <v>2</v>
      </c>
      <c r="CP45" s="282">
        <f t="shared" si="194"/>
        <v>6</v>
      </c>
      <c r="CQ45" s="282">
        <f t="shared" si="194"/>
        <v>1</v>
      </c>
      <c r="CR45" s="282">
        <f t="shared" si="194"/>
        <v>0</v>
      </c>
      <c r="CS45" s="282">
        <f t="shared" si="194"/>
        <v>4</v>
      </c>
      <c r="CT45" s="282">
        <f t="shared" si="194"/>
        <v>3</v>
      </c>
      <c r="CU45" s="282">
        <f t="shared" si="195"/>
        <v>9</v>
      </c>
      <c r="CV45" s="282">
        <f t="shared" si="195"/>
        <v>17</v>
      </c>
      <c r="CW45" s="282">
        <f t="shared" si="195"/>
        <v>5</v>
      </c>
      <c r="CX45" s="282">
        <f t="shared" si="195"/>
        <v>0</v>
      </c>
      <c r="CY45" s="282">
        <f t="shared" si="195"/>
        <v>3</v>
      </c>
      <c r="CZ45" s="282">
        <f t="shared" si="195"/>
        <v>1</v>
      </c>
      <c r="DA45" s="282">
        <f t="shared" si="195"/>
        <v>4</v>
      </c>
      <c r="DB45" s="282">
        <f t="shared" si="195"/>
        <v>0</v>
      </c>
      <c r="DC45" s="282">
        <f t="shared" si="195"/>
        <v>0</v>
      </c>
      <c r="DD45" s="282">
        <f t="shared" si="195"/>
        <v>1</v>
      </c>
      <c r="DE45" s="282">
        <f t="shared" si="196"/>
        <v>1</v>
      </c>
      <c r="DF45" s="282">
        <f t="shared" si="196"/>
        <v>0</v>
      </c>
      <c r="DG45" s="282">
        <f t="shared" si="196"/>
        <v>12</v>
      </c>
      <c r="DH45" s="282">
        <f t="shared" si="196"/>
        <v>1</v>
      </c>
      <c r="DI45" s="282">
        <f t="shared" si="196"/>
        <v>3</v>
      </c>
      <c r="DJ45" s="282">
        <f t="shared" si="196"/>
        <v>0</v>
      </c>
      <c r="DK45" s="282">
        <f t="shared" si="196"/>
        <v>7</v>
      </c>
      <c r="DL45" s="282">
        <f t="shared" si="196"/>
        <v>12</v>
      </c>
      <c r="DM45" s="282">
        <f t="shared" si="196"/>
        <v>9</v>
      </c>
      <c r="DN45" s="289" t="b">
        <f t="shared" si="180"/>
        <v>1</v>
      </c>
      <c r="DO45" s="282">
        <f t="shared" si="197"/>
        <v>251</v>
      </c>
      <c r="DP45" s="282">
        <f t="shared" si="198"/>
        <v>34</v>
      </c>
      <c r="DQ45" s="282">
        <f t="shared" si="199"/>
        <v>34</v>
      </c>
      <c r="DR45" s="282">
        <f t="shared" si="200"/>
        <v>1</v>
      </c>
      <c r="DS45" s="282">
        <f t="shared" si="201"/>
        <v>6</v>
      </c>
      <c r="DT45" s="282">
        <f t="shared" si="202"/>
        <v>1</v>
      </c>
      <c r="DU45" s="282"/>
      <c r="DV45" s="282">
        <f t="shared" si="203"/>
        <v>1</v>
      </c>
      <c r="DW45" s="282">
        <f t="shared" si="204"/>
        <v>6</v>
      </c>
      <c r="DX45" s="282"/>
      <c r="DY45" s="282">
        <f t="shared" si="205"/>
        <v>0</v>
      </c>
      <c r="DZ45" s="282">
        <f t="shared" si="206"/>
        <v>0</v>
      </c>
      <c r="EA45" s="282">
        <f t="shared" si="207"/>
        <v>2</v>
      </c>
      <c r="EB45" s="282">
        <f t="shared" si="208"/>
        <v>3</v>
      </c>
      <c r="EC45" s="282">
        <f t="shared" si="209"/>
        <v>2</v>
      </c>
      <c r="EE45" s="282">
        <f t="shared" si="210"/>
        <v>1</v>
      </c>
      <c r="EF45" s="282">
        <f t="shared" si="211"/>
        <v>1</v>
      </c>
    </row>
    <row r="46" spans="1:136" x14ac:dyDescent="0.2">
      <c r="A46" s="55">
        <v>42821</v>
      </c>
      <c r="B46" s="13" t="str">
        <f t="shared" ref="B46:B51" si="212">CONCATENATE(DY46,"-",DZ46,"-",EA46,"-",EB46,"-",EC46)</f>
        <v>1-0-2-1-3</v>
      </c>
      <c r="C46" s="14" t="s">
        <v>692</v>
      </c>
      <c r="D46" s="11">
        <f t="shared" ref="D46:D51" si="213">FIND(",",$C46,1)</f>
        <v>2</v>
      </c>
      <c r="E46" s="11">
        <f t="shared" ref="E46:I49" si="214">FIND(",",$C46,D46+1)</f>
        <v>5</v>
      </c>
      <c r="F46" s="11">
        <f t="shared" si="214"/>
        <v>8</v>
      </c>
      <c r="G46" s="11">
        <f t="shared" si="214"/>
        <v>11</v>
      </c>
      <c r="H46" s="11">
        <f t="shared" si="214"/>
        <v>14</v>
      </c>
      <c r="I46" s="11">
        <f t="shared" si="214"/>
        <v>17</v>
      </c>
      <c r="J46" s="11"/>
      <c r="K46" s="282">
        <f t="shared" ref="K46:K51" si="215">VALUE((LEFT(C46,D46-1)))</f>
        <v>1</v>
      </c>
      <c r="L46" s="282">
        <f t="shared" ref="L46:P49" si="216">VALUE(MID($C46,D46+1,E46-D46-1))</f>
        <v>27</v>
      </c>
      <c r="M46" s="282">
        <f t="shared" si="216"/>
        <v>28</v>
      </c>
      <c r="N46" s="282">
        <f t="shared" si="216"/>
        <v>40</v>
      </c>
      <c r="O46" s="282">
        <f t="shared" si="216"/>
        <v>41</v>
      </c>
      <c r="P46" s="282">
        <f t="shared" si="216"/>
        <v>44</v>
      </c>
      <c r="Q46" s="282">
        <f t="shared" ref="Q46:Q51" si="217">VALUE(RIGHT(C46,LEN(C46)-I46))</f>
        <v>36</v>
      </c>
      <c r="R46" s="282"/>
      <c r="S46" s="282">
        <f t="shared" ref="S46:AB49" si="218">COUNTIF($K46:$Q46,S$2)</f>
        <v>1</v>
      </c>
      <c r="T46" s="282">
        <f t="shared" si="218"/>
        <v>0</v>
      </c>
      <c r="U46" s="282">
        <f t="shared" si="218"/>
        <v>0</v>
      </c>
      <c r="V46" s="282">
        <f t="shared" si="218"/>
        <v>0</v>
      </c>
      <c r="W46" s="282">
        <f t="shared" si="218"/>
        <v>0</v>
      </c>
      <c r="X46" s="282">
        <f t="shared" si="218"/>
        <v>0</v>
      </c>
      <c r="Y46" s="282">
        <f t="shared" si="218"/>
        <v>0</v>
      </c>
      <c r="Z46" s="282">
        <f t="shared" si="218"/>
        <v>0</v>
      </c>
      <c r="AA46" s="282">
        <f t="shared" si="218"/>
        <v>0</v>
      </c>
      <c r="AB46" s="282">
        <f t="shared" si="218"/>
        <v>0</v>
      </c>
      <c r="AC46" s="282">
        <f t="shared" ref="AC46:AL49" si="219">COUNTIF($K46:$Q46,AC$2)</f>
        <v>0</v>
      </c>
      <c r="AD46" s="282">
        <f t="shared" si="219"/>
        <v>0</v>
      </c>
      <c r="AE46" s="282">
        <f t="shared" si="219"/>
        <v>0</v>
      </c>
      <c r="AF46" s="282">
        <f t="shared" si="219"/>
        <v>0</v>
      </c>
      <c r="AG46" s="282">
        <f t="shared" si="219"/>
        <v>0</v>
      </c>
      <c r="AH46" s="282">
        <f t="shared" si="219"/>
        <v>0</v>
      </c>
      <c r="AI46" s="282">
        <f t="shared" si="219"/>
        <v>0</v>
      </c>
      <c r="AJ46" s="282">
        <f t="shared" si="219"/>
        <v>0</v>
      </c>
      <c r="AK46" s="282">
        <f t="shared" si="219"/>
        <v>0</v>
      </c>
      <c r="AL46" s="282">
        <f t="shared" si="219"/>
        <v>0</v>
      </c>
      <c r="AM46" s="282">
        <f t="shared" ref="AM46:AV49" si="220">COUNTIF($K46:$Q46,AM$2)</f>
        <v>0</v>
      </c>
      <c r="AN46" s="282">
        <f t="shared" si="220"/>
        <v>0</v>
      </c>
      <c r="AO46" s="282">
        <f t="shared" si="220"/>
        <v>0</v>
      </c>
      <c r="AP46" s="282">
        <f t="shared" si="220"/>
        <v>0</v>
      </c>
      <c r="AQ46" s="282">
        <f t="shared" si="220"/>
        <v>0</v>
      </c>
      <c r="AR46" s="282">
        <f t="shared" si="220"/>
        <v>0</v>
      </c>
      <c r="AS46" s="282">
        <f t="shared" si="220"/>
        <v>1</v>
      </c>
      <c r="AT46" s="282">
        <f t="shared" si="220"/>
        <v>1</v>
      </c>
      <c r="AU46" s="282">
        <f t="shared" si="220"/>
        <v>0</v>
      </c>
      <c r="AV46" s="282">
        <f t="shared" si="220"/>
        <v>0</v>
      </c>
      <c r="AW46" s="282">
        <f t="shared" ref="AW46:BF49" si="221">COUNTIF($K46:$Q46,AW$2)</f>
        <v>0</v>
      </c>
      <c r="AX46" s="282">
        <f t="shared" si="221"/>
        <v>0</v>
      </c>
      <c r="AY46" s="282">
        <f t="shared" si="221"/>
        <v>0</v>
      </c>
      <c r="AZ46" s="282">
        <f t="shared" si="221"/>
        <v>0</v>
      </c>
      <c r="BA46" s="282">
        <f t="shared" si="221"/>
        <v>0</v>
      </c>
      <c r="BB46" s="282">
        <f t="shared" si="221"/>
        <v>1</v>
      </c>
      <c r="BC46" s="282">
        <f t="shared" si="221"/>
        <v>0</v>
      </c>
      <c r="BD46" s="282">
        <f t="shared" si="221"/>
        <v>0</v>
      </c>
      <c r="BE46" s="282">
        <f t="shared" si="221"/>
        <v>0</v>
      </c>
      <c r="BF46" s="282">
        <f t="shared" si="221"/>
        <v>1</v>
      </c>
      <c r="BG46" s="282">
        <f t="shared" ref="BG46:BO49" si="222">COUNTIF($K46:$Q46,BG$2)</f>
        <v>1</v>
      </c>
      <c r="BH46" s="282">
        <f t="shared" si="222"/>
        <v>0</v>
      </c>
      <c r="BI46" s="282">
        <f t="shared" si="222"/>
        <v>0</v>
      </c>
      <c r="BJ46" s="282">
        <f t="shared" si="222"/>
        <v>1</v>
      </c>
      <c r="BK46" s="282">
        <f t="shared" si="222"/>
        <v>0</v>
      </c>
      <c r="BL46" s="282">
        <f t="shared" si="222"/>
        <v>0</v>
      </c>
      <c r="BM46" s="282">
        <f t="shared" si="222"/>
        <v>0</v>
      </c>
      <c r="BN46" s="282">
        <f t="shared" si="222"/>
        <v>0</v>
      </c>
      <c r="BO46" s="282">
        <f t="shared" si="222"/>
        <v>0</v>
      </c>
      <c r="BP46" s="282"/>
      <c r="BQ46" s="282">
        <f t="shared" ref="BQ46:BZ49" si="223">IF(S46=0,BQ47+1,0)</f>
        <v>0</v>
      </c>
      <c r="BR46" s="282">
        <f t="shared" si="223"/>
        <v>3</v>
      </c>
      <c r="BS46" s="282">
        <f t="shared" si="223"/>
        <v>6</v>
      </c>
      <c r="BT46" s="282">
        <f t="shared" si="223"/>
        <v>25</v>
      </c>
      <c r="BU46" s="282">
        <f t="shared" si="223"/>
        <v>1</v>
      </c>
      <c r="BV46" s="282">
        <f t="shared" si="223"/>
        <v>2</v>
      </c>
      <c r="BW46" s="282">
        <f t="shared" si="223"/>
        <v>9</v>
      </c>
      <c r="BX46" s="282">
        <f t="shared" si="223"/>
        <v>7</v>
      </c>
      <c r="BY46" s="282">
        <f t="shared" si="223"/>
        <v>3</v>
      </c>
      <c r="BZ46" s="282">
        <f t="shared" si="223"/>
        <v>12</v>
      </c>
      <c r="CA46" s="282">
        <f t="shared" ref="CA46:CJ49" si="224">IF(AC46=0,CA47+1,0)</f>
        <v>15</v>
      </c>
      <c r="CB46" s="282">
        <f t="shared" si="224"/>
        <v>17</v>
      </c>
      <c r="CC46" s="282">
        <f t="shared" si="224"/>
        <v>1</v>
      </c>
      <c r="CD46" s="282">
        <f t="shared" si="224"/>
        <v>7</v>
      </c>
      <c r="CE46" s="282">
        <f t="shared" si="224"/>
        <v>3</v>
      </c>
      <c r="CF46" s="282">
        <f t="shared" si="224"/>
        <v>1</v>
      </c>
      <c r="CG46" s="282">
        <f t="shared" si="224"/>
        <v>5</v>
      </c>
      <c r="CH46" s="282">
        <f t="shared" si="224"/>
        <v>1</v>
      </c>
      <c r="CI46" s="282">
        <f t="shared" si="224"/>
        <v>3</v>
      </c>
      <c r="CJ46" s="282">
        <f t="shared" si="224"/>
        <v>2</v>
      </c>
      <c r="CK46" s="282">
        <f t="shared" ref="CK46:CT49" si="225">IF(AM46=0,CK47+1,0)</f>
        <v>13</v>
      </c>
      <c r="CL46" s="282">
        <f t="shared" si="225"/>
        <v>6</v>
      </c>
      <c r="CM46" s="282">
        <f t="shared" si="225"/>
        <v>10</v>
      </c>
      <c r="CN46" s="282">
        <f t="shared" si="225"/>
        <v>12</v>
      </c>
      <c r="CO46" s="282">
        <f t="shared" si="225"/>
        <v>1</v>
      </c>
      <c r="CP46" s="282">
        <f t="shared" si="225"/>
        <v>5</v>
      </c>
      <c r="CQ46" s="282">
        <f t="shared" si="225"/>
        <v>0</v>
      </c>
      <c r="CR46" s="282">
        <f t="shared" si="225"/>
        <v>0</v>
      </c>
      <c r="CS46" s="282">
        <f t="shared" si="225"/>
        <v>3</v>
      </c>
      <c r="CT46" s="282">
        <f t="shared" si="225"/>
        <v>2</v>
      </c>
      <c r="CU46" s="282">
        <f t="shared" ref="CU46:DD49" si="226">IF(AW46=0,CU47+1,0)</f>
        <v>8</v>
      </c>
      <c r="CV46" s="282">
        <f t="shared" si="226"/>
        <v>16</v>
      </c>
      <c r="CW46" s="282">
        <f t="shared" si="226"/>
        <v>4</v>
      </c>
      <c r="CX46" s="282">
        <f t="shared" si="226"/>
        <v>13</v>
      </c>
      <c r="CY46" s="282">
        <f t="shared" si="226"/>
        <v>2</v>
      </c>
      <c r="CZ46" s="282">
        <f t="shared" si="226"/>
        <v>0</v>
      </c>
      <c r="DA46" s="282">
        <f t="shared" si="226"/>
        <v>3</v>
      </c>
      <c r="DB46" s="282">
        <f t="shared" si="226"/>
        <v>7</v>
      </c>
      <c r="DC46" s="282">
        <f t="shared" si="226"/>
        <v>4</v>
      </c>
      <c r="DD46" s="282">
        <f t="shared" si="226"/>
        <v>0</v>
      </c>
      <c r="DE46" s="282">
        <f t="shared" ref="DE46:DM49" si="227">IF(BG46=0,DE47+1,0)</f>
        <v>0</v>
      </c>
      <c r="DF46" s="282">
        <f t="shared" si="227"/>
        <v>2</v>
      </c>
      <c r="DG46" s="282">
        <f t="shared" si="227"/>
        <v>11</v>
      </c>
      <c r="DH46" s="282">
        <f t="shared" si="227"/>
        <v>0</v>
      </c>
      <c r="DI46" s="282">
        <f t="shared" si="227"/>
        <v>2</v>
      </c>
      <c r="DJ46" s="282">
        <f t="shared" si="227"/>
        <v>5</v>
      </c>
      <c r="DK46" s="282">
        <f t="shared" si="227"/>
        <v>6</v>
      </c>
      <c r="DL46" s="282">
        <f t="shared" si="227"/>
        <v>11</v>
      </c>
      <c r="DM46" s="282">
        <f t="shared" si="227"/>
        <v>8</v>
      </c>
      <c r="DN46" s="289" t="b">
        <f t="shared" si="180"/>
        <v>1</v>
      </c>
      <c r="DO46" s="282">
        <f t="shared" ref="DO46:DO51" si="228">SUM(K46:Q46)</f>
        <v>217</v>
      </c>
      <c r="DP46" s="282">
        <f t="shared" ref="DP46:DP51" si="229">DO46-DO47</f>
        <v>68</v>
      </c>
      <c r="DQ46" s="282">
        <f t="shared" ref="DQ46:DQ51" si="230">ABS(DP46)</f>
        <v>68</v>
      </c>
      <c r="DR46" s="282">
        <f t="shared" ref="DR46:DR51" si="231">IF(ISODD(D46),1,0)</f>
        <v>0</v>
      </c>
      <c r="DS46" s="282">
        <f t="shared" ref="DS46:DS51" si="232">COUNTIF($K46:$Q46,"&gt;25")</f>
        <v>6</v>
      </c>
      <c r="DT46" s="282">
        <f t="shared" ref="DT46:DT51" si="233">COUNTIF($K46:$Q46,"&lt;26")</f>
        <v>1</v>
      </c>
      <c r="DU46" s="282"/>
      <c r="DV46" s="282">
        <f t="shared" ref="DV46:DV51" si="234">S46+U46+W46+Y46+AA46+AC46+AE46+AG46+AI46+AK46+AM46+AO46+AQ46+AS46+AU46+AW46+AY46+BA46+BC46+BE46+BG46+BI46+BK46+BM46+BO46</f>
        <v>3</v>
      </c>
      <c r="DW46" s="282">
        <f t="shared" ref="DW46:DW51" si="235">T46+V46+X46+Z46+AB46+AD46+AF46+AH46+AJ46+AL46+AN46+AP46+AR46+AT46+AV46+AX46+AZ46+BB46+BD46+BF46+BH46+BJ46+BL46+BN46</f>
        <v>4</v>
      </c>
      <c r="DX46" s="282"/>
      <c r="DY46" s="282">
        <f t="shared" ref="DY46:DY51" si="236">COUNTIF($K46:$Q46,"&lt;10")</f>
        <v>1</v>
      </c>
      <c r="DZ46" s="282">
        <f t="shared" ref="DZ46:DZ51" si="237">COUNTIFS($K46:$Q46,"&lt;20",$K46:$Q46,"&gt;9")</f>
        <v>0</v>
      </c>
      <c r="EA46" s="282">
        <f t="shared" ref="EA46:EA51" si="238">COUNTIFS($K46:$Q46,"&lt;30",$K46:$Q46,"&gt;19")</f>
        <v>2</v>
      </c>
      <c r="EB46" s="282">
        <f t="shared" ref="EB46:EB51" si="239">COUNTIFS($K46:$Q46,"&lt;40",$K46:$Q46,"&gt;29")</f>
        <v>1</v>
      </c>
      <c r="EC46" s="282">
        <f t="shared" ref="EC46:EC51" si="240">COUNTIF($K46:$Q46,"&gt;39")</f>
        <v>3</v>
      </c>
      <c r="EE46" s="282">
        <f t="shared" ref="EE46:EE51" si="241">COUNTIF($K47:$Q47,K46)+COUNTIF($K47:$Q47,L46)+COUNTIF($K47:$Q47,M46)+COUNTIF($K47:$Q47,N46)+COUNTIF($K47:$Q47,O46)+COUNTIF($K47:$Q47,P46)+COUNTIF($K47:$Q47,Q46)</f>
        <v>2</v>
      </c>
      <c r="EF46" s="282">
        <f t="shared" ref="EF46:EF51" si="242">IF(K46=L46-1,1,0)+IF(L46=M46-1,1,0)+IF(M46=N46-1,1,0)+IF(N46=O46-1,1,0)+IF(O46=P46-1,1,0)+IF(K46=Q46-1,1,0)+IF(L46=Q46-1,1,0)+IF(M46=Q46-1,1,0)+IF(N46=Q46-1,1,0)+IF(O46=Q46-1,1,0)+IF(P46=Q46-1,1,0)</f>
        <v>2</v>
      </c>
    </row>
    <row r="47" spans="1:136" x14ac:dyDescent="0.2">
      <c r="A47" s="55">
        <v>42817</v>
      </c>
      <c r="B47" s="13" t="str">
        <f t="shared" si="212"/>
        <v>1-3-2-0-1</v>
      </c>
      <c r="C47" s="14" t="s">
        <v>691</v>
      </c>
      <c r="D47" s="11">
        <f t="shared" si="213"/>
        <v>2</v>
      </c>
      <c r="E47" s="11">
        <f t="shared" si="214"/>
        <v>5</v>
      </c>
      <c r="F47" s="11">
        <f t="shared" si="214"/>
        <v>8</v>
      </c>
      <c r="G47" s="11">
        <f t="shared" si="214"/>
        <v>11</v>
      </c>
      <c r="H47" s="11">
        <f t="shared" si="214"/>
        <v>14</v>
      </c>
      <c r="I47" s="11">
        <f t="shared" si="214"/>
        <v>17</v>
      </c>
      <c r="J47" s="11"/>
      <c r="K47" s="282">
        <f t="shared" si="215"/>
        <v>5</v>
      </c>
      <c r="L47" s="282">
        <f t="shared" si="216"/>
        <v>13</v>
      </c>
      <c r="M47" s="282">
        <f t="shared" si="216"/>
        <v>18</v>
      </c>
      <c r="N47" s="282">
        <f t="shared" si="216"/>
        <v>25</v>
      </c>
      <c r="O47" s="282">
        <f t="shared" si="216"/>
        <v>28</v>
      </c>
      <c r="P47" s="282">
        <f t="shared" si="216"/>
        <v>44</v>
      </c>
      <c r="Q47" s="282">
        <f t="shared" si="217"/>
        <v>16</v>
      </c>
      <c r="R47" s="282"/>
      <c r="S47" s="282">
        <f t="shared" si="218"/>
        <v>0</v>
      </c>
      <c r="T47" s="282">
        <f t="shared" si="218"/>
        <v>0</v>
      </c>
      <c r="U47" s="282">
        <f t="shared" si="218"/>
        <v>0</v>
      </c>
      <c r="V47" s="282">
        <f t="shared" si="218"/>
        <v>0</v>
      </c>
      <c r="W47" s="282">
        <f t="shared" si="218"/>
        <v>1</v>
      </c>
      <c r="X47" s="282">
        <f t="shared" si="218"/>
        <v>0</v>
      </c>
      <c r="Y47" s="282">
        <f t="shared" si="218"/>
        <v>0</v>
      </c>
      <c r="Z47" s="282">
        <f t="shared" si="218"/>
        <v>0</v>
      </c>
      <c r="AA47" s="282">
        <f t="shared" si="218"/>
        <v>0</v>
      </c>
      <c r="AB47" s="282">
        <f t="shared" si="218"/>
        <v>0</v>
      </c>
      <c r="AC47" s="282">
        <f t="shared" si="219"/>
        <v>0</v>
      </c>
      <c r="AD47" s="282">
        <f t="shared" si="219"/>
        <v>0</v>
      </c>
      <c r="AE47" s="282">
        <f t="shared" si="219"/>
        <v>1</v>
      </c>
      <c r="AF47" s="282">
        <f t="shared" si="219"/>
        <v>0</v>
      </c>
      <c r="AG47" s="282">
        <f t="shared" si="219"/>
        <v>0</v>
      </c>
      <c r="AH47" s="282">
        <f t="shared" si="219"/>
        <v>1</v>
      </c>
      <c r="AI47" s="282">
        <f t="shared" si="219"/>
        <v>0</v>
      </c>
      <c r="AJ47" s="282">
        <f t="shared" si="219"/>
        <v>1</v>
      </c>
      <c r="AK47" s="282">
        <f t="shared" si="219"/>
        <v>0</v>
      </c>
      <c r="AL47" s="282">
        <f t="shared" si="219"/>
        <v>0</v>
      </c>
      <c r="AM47" s="282">
        <f t="shared" si="220"/>
        <v>0</v>
      </c>
      <c r="AN47" s="282">
        <f t="shared" si="220"/>
        <v>0</v>
      </c>
      <c r="AO47" s="282">
        <f t="shared" si="220"/>
        <v>0</v>
      </c>
      <c r="AP47" s="282">
        <f t="shared" si="220"/>
        <v>0</v>
      </c>
      <c r="AQ47" s="282">
        <f t="shared" si="220"/>
        <v>1</v>
      </c>
      <c r="AR47" s="282">
        <f t="shared" si="220"/>
        <v>0</v>
      </c>
      <c r="AS47" s="282">
        <f t="shared" si="220"/>
        <v>0</v>
      </c>
      <c r="AT47" s="282">
        <f t="shared" si="220"/>
        <v>1</v>
      </c>
      <c r="AU47" s="282">
        <f t="shared" si="220"/>
        <v>0</v>
      </c>
      <c r="AV47" s="282">
        <f t="shared" si="220"/>
        <v>0</v>
      </c>
      <c r="AW47" s="282">
        <f t="shared" si="221"/>
        <v>0</v>
      </c>
      <c r="AX47" s="282">
        <f t="shared" si="221"/>
        <v>0</v>
      </c>
      <c r="AY47" s="282">
        <f t="shared" si="221"/>
        <v>0</v>
      </c>
      <c r="AZ47" s="282">
        <f t="shared" si="221"/>
        <v>0</v>
      </c>
      <c r="BA47" s="282">
        <f t="shared" si="221"/>
        <v>0</v>
      </c>
      <c r="BB47" s="282">
        <f t="shared" si="221"/>
        <v>0</v>
      </c>
      <c r="BC47" s="282">
        <f t="shared" si="221"/>
        <v>0</v>
      </c>
      <c r="BD47" s="282">
        <f t="shared" si="221"/>
        <v>0</v>
      </c>
      <c r="BE47" s="282">
        <f t="shared" si="221"/>
        <v>0</v>
      </c>
      <c r="BF47" s="282">
        <f t="shared" si="221"/>
        <v>0</v>
      </c>
      <c r="BG47" s="282">
        <f t="shared" si="222"/>
        <v>0</v>
      </c>
      <c r="BH47" s="282">
        <f t="shared" si="222"/>
        <v>0</v>
      </c>
      <c r="BI47" s="282">
        <f t="shared" si="222"/>
        <v>0</v>
      </c>
      <c r="BJ47" s="282">
        <f t="shared" si="222"/>
        <v>1</v>
      </c>
      <c r="BK47" s="282">
        <f t="shared" si="222"/>
        <v>0</v>
      </c>
      <c r="BL47" s="282">
        <f t="shared" si="222"/>
        <v>0</v>
      </c>
      <c r="BM47" s="282">
        <f t="shared" si="222"/>
        <v>0</v>
      </c>
      <c r="BN47" s="282">
        <f t="shared" si="222"/>
        <v>0</v>
      </c>
      <c r="BO47" s="282">
        <f t="shared" si="222"/>
        <v>0</v>
      </c>
      <c r="BP47" s="282"/>
      <c r="BQ47" s="282">
        <f t="shared" si="223"/>
        <v>23</v>
      </c>
      <c r="BR47" s="282">
        <f t="shared" si="223"/>
        <v>2</v>
      </c>
      <c r="BS47" s="282">
        <f t="shared" si="223"/>
        <v>5</v>
      </c>
      <c r="BT47" s="282">
        <f t="shared" si="223"/>
        <v>24</v>
      </c>
      <c r="BU47" s="282">
        <f t="shared" si="223"/>
        <v>0</v>
      </c>
      <c r="BV47" s="282">
        <f t="shared" si="223"/>
        <v>1</v>
      </c>
      <c r="BW47" s="282">
        <f t="shared" si="223"/>
        <v>8</v>
      </c>
      <c r="BX47" s="282">
        <f t="shared" si="223"/>
        <v>6</v>
      </c>
      <c r="BY47" s="282">
        <f t="shared" si="223"/>
        <v>2</v>
      </c>
      <c r="BZ47" s="282">
        <f t="shared" si="223"/>
        <v>11</v>
      </c>
      <c r="CA47" s="282">
        <f t="shared" si="224"/>
        <v>14</v>
      </c>
      <c r="CB47" s="282">
        <f t="shared" si="224"/>
        <v>16</v>
      </c>
      <c r="CC47" s="282">
        <f t="shared" si="224"/>
        <v>0</v>
      </c>
      <c r="CD47" s="282">
        <f t="shared" si="224"/>
        <v>6</v>
      </c>
      <c r="CE47" s="282">
        <f t="shared" si="224"/>
        <v>2</v>
      </c>
      <c r="CF47" s="282">
        <f t="shared" si="224"/>
        <v>0</v>
      </c>
      <c r="CG47" s="282">
        <f t="shared" si="224"/>
        <v>4</v>
      </c>
      <c r="CH47" s="282">
        <f t="shared" si="224"/>
        <v>0</v>
      </c>
      <c r="CI47" s="282">
        <f t="shared" si="224"/>
        <v>2</v>
      </c>
      <c r="CJ47" s="282">
        <f t="shared" si="224"/>
        <v>1</v>
      </c>
      <c r="CK47" s="282">
        <f t="shared" si="225"/>
        <v>12</v>
      </c>
      <c r="CL47" s="282">
        <f t="shared" si="225"/>
        <v>5</v>
      </c>
      <c r="CM47" s="282">
        <f t="shared" si="225"/>
        <v>9</v>
      </c>
      <c r="CN47" s="282">
        <f t="shared" si="225"/>
        <v>11</v>
      </c>
      <c r="CO47" s="282">
        <f t="shared" si="225"/>
        <v>0</v>
      </c>
      <c r="CP47" s="282">
        <f t="shared" si="225"/>
        <v>4</v>
      </c>
      <c r="CQ47" s="282">
        <f t="shared" si="225"/>
        <v>7</v>
      </c>
      <c r="CR47" s="282">
        <f t="shared" si="225"/>
        <v>0</v>
      </c>
      <c r="CS47" s="282">
        <f t="shared" si="225"/>
        <v>2</v>
      </c>
      <c r="CT47" s="282">
        <f t="shared" si="225"/>
        <v>1</v>
      </c>
      <c r="CU47" s="282">
        <f t="shared" si="226"/>
        <v>7</v>
      </c>
      <c r="CV47" s="282">
        <f t="shared" si="226"/>
        <v>15</v>
      </c>
      <c r="CW47" s="282">
        <f t="shared" si="226"/>
        <v>3</v>
      </c>
      <c r="CX47" s="282">
        <f t="shared" si="226"/>
        <v>12</v>
      </c>
      <c r="CY47" s="282">
        <f t="shared" si="226"/>
        <v>1</v>
      </c>
      <c r="CZ47" s="282">
        <f t="shared" si="226"/>
        <v>5</v>
      </c>
      <c r="DA47" s="282">
        <f t="shared" si="226"/>
        <v>2</v>
      </c>
      <c r="DB47" s="282">
        <f t="shared" si="226"/>
        <v>6</v>
      </c>
      <c r="DC47" s="282">
        <f t="shared" si="226"/>
        <v>3</v>
      </c>
      <c r="DD47" s="282">
        <f t="shared" si="226"/>
        <v>20</v>
      </c>
      <c r="DE47" s="282">
        <f t="shared" si="227"/>
        <v>1</v>
      </c>
      <c r="DF47" s="282">
        <f t="shared" si="227"/>
        <v>1</v>
      </c>
      <c r="DG47" s="282">
        <f t="shared" si="227"/>
        <v>10</v>
      </c>
      <c r="DH47" s="282">
        <f t="shared" si="227"/>
        <v>0</v>
      </c>
      <c r="DI47" s="282">
        <f t="shared" si="227"/>
        <v>1</v>
      </c>
      <c r="DJ47" s="282">
        <f t="shared" si="227"/>
        <v>4</v>
      </c>
      <c r="DK47" s="282">
        <f t="shared" si="227"/>
        <v>5</v>
      </c>
      <c r="DL47" s="282">
        <f t="shared" si="227"/>
        <v>10</v>
      </c>
      <c r="DM47" s="282">
        <f t="shared" si="227"/>
        <v>7</v>
      </c>
      <c r="DN47" s="289" t="b">
        <f t="shared" si="180"/>
        <v>1</v>
      </c>
      <c r="DO47" s="282">
        <f t="shared" si="228"/>
        <v>149</v>
      </c>
      <c r="DP47" s="282">
        <f t="shared" si="229"/>
        <v>-70</v>
      </c>
      <c r="DQ47" s="282">
        <f t="shared" si="230"/>
        <v>70</v>
      </c>
      <c r="DR47" s="282">
        <f t="shared" si="231"/>
        <v>0</v>
      </c>
      <c r="DS47" s="282">
        <f t="shared" si="232"/>
        <v>2</v>
      </c>
      <c r="DT47" s="282">
        <f t="shared" si="233"/>
        <v>5</v>
      </c>
      <c r="DU47" s="282"/>
      <c r="DV47" s="282">
        <f t="shared" si="234"/>
        <v>3</v>
      </c>
      <c r="DW47" s="282">
        <f t="shared" si="235"/>
        <v>4</v>
      </c>
      <c r="DX47" s="282"/>
      <c r="DY47" s="282">
        <f t="shared" si="236"/>
        <v>1</v>
      </c>
      <c r="DZ47" s="282">
        <f t="shared" si="237"/>
        <v>3</v>
      </c>
      <c r="EA47" s="282">
        <f t="shared" si="238"/>
        <v>2</v>
      </c>
      <c r="EB47" s="282">
        <f t="shared" si="239"/>
        <v>0</v>
      </c>
      <c r="EC47" s="282">
        <f t="shared" si="240"/>
        <v>1</v>
      </c>
      <c r="EE47" s="282">
        <f t="shared" si="241"/>
        <v>0</v>
      </c>
      <c r="EF47" s="282">
        <f t="shared" si="242"/>
        <v>0</v>
      </c>
    </row>
    <row r="48" spans="1:136" x14ac:dyDescent="0.2">
      <c r="A48" s="55">
        <v>42814</v>
      </c>
      <c r="B48" s="13" t="str">
        <f t="shared" si="212"/>
        <v>1-0-1-2-3</v>
      </c>
      <c r="C48" s="14" t="s">
        <v>690</v>
      </c>
      <c r="D48" s="11">
        <f t="shared" si="213"/>
        <v>2</v>
      </c>
      <c r="E48" s="11">
        <f t="shared" si="214"/>
        <v>5</v>
      </c>
      <c r="F48" s="11">
        <f t="shared" si="214"/>
        <v>8</v>
      </c>
      <c r="G48" s="11">
        <f t="shared" si="214"/>
        <v>11</v>
      </c>
      <c r="H48" s="11">
        <f t="shared" si="214"/>
        <v>14</v>
      </c>
      <c r="I48" s="11">
        <f t="shared" si="214"/>
        <v>17</v>
      </c>
      <c r="J48" s="11"/>
      <c r="K48" s="282">
        <f t="shared" si="215"/>
        <v>6</v>
      </c>
      <c r="L48" s="282">
        <f t="shared" si="216"/>
        <v>20</v>
      </c>
      <c r="M48" s="282">
        <f t="shared" si="216"/>
        <v>30</v>
      </c>
      <c r="N48" s="282">
        <f t="shared" si="216"/>
        <v>41</v>
      </c>
      <c r="O48" s="282">
        <f t="shared" si="216"/>
        <v>42</v>
      </c>
      <c r="P48" s="282">
        <f t="shared" si="216"/>
        <v>45</v>
      </c>
      <c r="Q48" s="282">
        <f t="shared" si="217"/>
        <v>35</v>
      </c>
      <c r="R48" s="282"/>
      <c r="S48" s="282">
        <f t="shared" si="218"/>
        <v>0</v>
      </c>
      <c r="T48" s="282">
        <f t="shared" si="218"/>
        <v>0</v>
      </c>
      <c r="U48" s="282">
        <f t="shared" si="218"/>
        <v>0</v>
      </c>
      <c r="V48" s="282">
        <f t="shared" si="218"/>
        <v>0</v>
      </c>
      <c r="W48" s="282">
        <f t="shared" si="218"/>
        <v>0</v>
      </c>
      <c r="X48" s="282">
        <f t="shared" si="218"/>
        <v>1</v>
      </c>
      <c r="Y48" s="282">
        <f t="shared" si="218"/>
        <v>0</v>
      </c>
      <c r="Z48" s="282">
        <f t="shared" si="218"/>
        <v>0</v>
      </c>
      <c r="AA48" s="282">
        <f t="shared" si="218"/>
        <v>0</v>
      </c>
      <c r="AB48" s="282">
        <f t="shared" si="218"/>
        <v>0</v>
      </c>
      <c r="AC48" s="282">
        <f t="shared" si="219"/>
        <v>0</v>
      </c>
      <c r="AD48" s="282">
        <f t="shared" si="219"/>
        <v>0</v>
      </c>
      <c r="AE48" s="282">
        <f t="shared" si="219"/>
        <v>0</v>
      </c>
      <c r="AF48" s="282">
        <f t="shared" si="219"/>
        <v>0</v>
      </c>
      <c r="AG48" s="282">
        <f t="shared" si="219"/>
        <v>0</v>
      </c>
      <c r="AH48" s="282">
        <f t="shared" si="219"/>
        <v>0</v>
      </c>
      <c r="AI48" s="282">
        <f t="shared" si="219"/>
        <v>0</v>
      </c>
      <c r="AJ48" s="282">
        <f t="shared" si="219"/>
        <v>0</v>
      </c>
      <c r="AK48" s="282">
        <f t="shared" si="219"/>
        <v>0</v>
      </c>
      <c r="AL48" s="282">
        <f t="shared" si="219"/>
        <v>1</v>
      </c>
      <c r="AM48" s="282">
        <f t="shared" si="220"/>
        <v>0</v>
      </c>
      <c r="AN48" s="282">
        <f t="shared" si="220"/>
        <v>0</v>
      </c>
      <c r="AO48" s="282">
        <f t="shared" si="220"/>
        <v>0</v>
      </c>
      <c r="AP48" s="282">
        <f t="shared" si="220"/>
        <v>0</v>
      </c>
      <c r="AQ48" s="282">
        <f t="shared" si="220"/>
        <v>0</v>
      </c>
      <c r="AR48" s="282">
        <f t="shared" si="220"/>
        <v>0</v>
      </c>
      <c r="AS48" s="282">
        <f t="shared" si="220"/>
        <v>0</v>
      </c>
      <c r="AT48" s="282">
        <f t="shared" si="220"/>
        <v>0</v>
      </c>
      <c r="AU48" s="282">
        <f t="shared" si="220"/>
        <v>0</v>
      </c>
      <c r="AV48" s="282">
        <f t="shared" si="220"/>
        <v>1</v>
      </c>
      <c r="AW48" s="282">
        <f t="shared" si="221"/>
        <v>0</v>
      </c>
      <c r="AX48" s="282">
        <f t="shared" si="221"/>
        <v>0</v>
      </c>
      <c r="AY48" s="282">
        <f t="shared" si="221"/>
        <v>0</v>
      </c>
      <c r="AZ48" s="282">
        <f t="shared" si="221"/>
        <v>0</v>
      </c>
      <c r="BA48" s="282">
        <f t="shared" si="221"/>
        <v>1</v>
      </c>
      <c r="BB48" s="282">
        <f t="shared" si="221"/>
        <v>0</v>
      </c>
      <c r="BC48" s="282">
        <f t="shared" si="221"/>
        <v>0</v>
      </c>
      <c r="BD48" s="282">
        <f t="shared" si="221"/>
        <v>0</v>
      </c>
      <c r="BE48" s="282">
        <f t="shared" si="221"/>
        <v>0</v>
      </c>
      <c r="BF48" s="282">
        <f t="shared" si="221"/>
        <v>0</v>
      </c>
      <c r="BG48" s="282">
        <f t="shared" si="222"/>
        <v>1</v>
      </c>
      <c r="BH48" s="282">
        <f t="shared" si="222"/>
        <v>1</v>
      </c>
      <c r="BI48" s="282">
        <f t="shared" si="222"/>
        <v>0</v>
      </c>
      <c r="BJ48" s="282">
        <f t="shared" si="222"/>
        <v>0</v>
      </c>
      <c r="BK48" s="282">
        <f t="shared" si="222"/>
        <v>1</v>
      </c>
      <c r="BL48" s="282">
        <f t="shared" si="222"/>
        <v>0</v>
      </c>
      <c r="BM48" s="282">
        <f t="shared" si="222"/>
        <v>0</v>
      </c>
      <c r="BN48" s="282">
        <f t="shared" si="222"/>
        <v>0</v>
      </c>
      <c r="BO48" s="282">
        <f t="shared" si="222"/>
        <v>0</v>
      </c>
      <c r="BP48" s="282"/>
      <c r="BQ48" s="282">
        <f t="shared" si="223"/>
        <v>22</v>
      </c>
      <c r="BR48" s="282">
        <f t="shared" si="223"/>
        <v>1</v>
      </c>
      <c r="BS48" s="282">
        <f t="shared" si="223"/>
        <v>4</v>
      </c>
      <c r="BT48" s="282">
        <f t="shared" si="223"/>
        <v>23</v>
      </c>
      <c r="BU48" s="282">
        <f t="shared" si="223"/>
        <v>16</v>
      </c>
      <c r="BV48" s="282">
        <f t="shared" si="223"/>
        <v>0</v>
      </c>
      <c r="BW48" s="282">
        <f t="shared" si="223"/>
        <v>7</v>
      </c>
      <c r="BX48" s="282">
        <f t="shared" si="223"/>
        <v>5</v>
      </c>
      <c r="BY48" s="282">
        <f t="shared" si="223"/>
        <v>1</v>
      </c>
      <c r="BZ48" s="282">
        <f t="shared" si="223"/>
        <v>10</v>
      </c>
      <c r="CA48" s="282">
        <f t="shared" si="224"/>
        <v>13</v>
      </c>
      <c r="CB48" s="282">
        <f t="shared" si="224"/>
        <v>15</v>
      </c>
      <c r="CC48" s="282">
        <f t="shared" si="224"/>
        <v>3</v>
      </c>
      <c r="CD48" s="282">
        <f t="shared" si="224"/>
        <v>5</v>
      </c>
      <c r="CE48" s="282">
        <f t="shared" si="224"/>
        <v>1</v>
      </c>
      <c r="CF48" s="282">
        <f t="shared" si="224"/>
        <v>4</v>
      </c>
      <c r="CG48" s="282">
        <f t="shared" si="224"/>
        <v>3</v>
      </c>
      <c r="CH48" s="282">
        <f t="shared" si="224"/>
        <v>22</v>
      </c>
      <c r="CI48" s="282">
        <f t="shared" si="224"/>
        <v>1</v>
      </c>
      <c r="CJ48" s="282">
        <f t="shared" si="224"/>
        <v>0</v>
      </c>
      <c r="CK48" s="282">
        <f t="shared" si="225"/>
        <v>11</v>
      </c>
      <c r="CL48" s="282">
        <f t="shared" si="225"/>
        <v>4</v>
      </c>
      <c r="CM48" s="282">
        <f t="shared" si="225"/>
        <v>8</v>
      </c>
      <c r="CN48" s="282">
        <f t="shared" si="225"/>
        <v>10</v>
      </c>
      <c r="CO48" s="282">
        <f t="shared" si="225"/>
        <v>6</v>
      </c>
      <c r="CP48" s="282">
        <f t="shared" si="225"/>
        <v>3</v>
      </c>
      <c r="CQ48" s="282">
        <f t="shared" si="225"/>
        <v>6</v>
      </c>
      <c r="CR48" s="282">
        <f t="shared" si="225"/>
        <v>2</v>
      </c>
      <c r="CS48" s="282">
        <f t="shared" si="225"/>
        <v>1</v>
      </c>
      <c r="CT48" s="282">
        <f t="shared" si="225"/>
        <v>0</v>
      </c>
      <c r="CU48" s="282">
        <f t="shared" si="226"/>
        <v>6</v>
      </c>
      <c r="CV48" s="282">
        <f t="shared" si="226"/>
        <v>14</v>
      </c>
      <c r="CW48" s="282">
        <f t="shared" si="226"/>
        <v>2</v>
      </c>
      <c r="CX48" s="282">
        <f t="shared" si="226"/>
        <v>11</v>
      </c>
      <c r="CY48" s="282">
        <f t="shared" si="226"/>
        <v>0</v>
      </c>
      <c r="CZ48" s="282">
        <f t="shared" si="226"/>
        <v>4</v>
      </c>
      <c r="DA48" s="282">
        <f t="shared" si="226"/>
        <v>1</v>
      </c>
      <c r="DB48" s="282">
        <f t="shared" si="226"/>
        <v>5</v>
      </c>
      <c r="DC48" s="282">
        <f t="shared" si="226"/>
        <v>2</v>
      </c>
      <c r="DD48" s="282">
        <f t="shared" si="226"/>
        <v>19</v>
      </c>
      <c r="DE48" s="282">
        <f t="shared" si="227"/>
        <v>0</v>
      </c>
      <c r="DF48" s="282">
        <f t="shared" si="227"/>
        <v>0</v>
      </c>
      <c r="DG48" s="282">
        <f t="shared" si="227"/>
        <v>9</v>
      </c>
      <c r="DH48" s="282">
        <f t="shared" si="227"/>
        <v>9</v>
      </c>
      <c r="DI48" s="282">
        <f t="shared" si="227"/>
        <v>0</v>
      </c>
      <c r="DJ48" s="282">
        <f t="shared" si="227"/>
        <v>3</v>
      </c>
      <c r="DK48" s="282">
        <f t="shared" si="227"/>
        <v>4</v>
      </c>
      <c r="DL48" s="282">
        <f t="shared" si="227"/>
        <v>9</v>
      </c>
      <c r="DM48" s="282">
        <f t="shared" si="227"/>
        <v>6</v>
      </c>
      <c r="DN48" s="289" t="b">
        <f t="shared" si="180"/>
        <v>1</v>
      </c>
      <c r="DO48" s="282">
        <f t="shared" si="228"/>
        <v>219</v>
      </c>
      <c r="DP48" s="282">
        <f t="shared" si="229"/>
        <v>88</v>
      </c>
      <c r="DQ48" s="282">
        <f t="shared" si="230"/>
        <v>88</v>
      </c>
      <c r="DR48" s="282">
        <f t="shared" si="231"/>
        <v>0</v>
      </c>
      <c r="DS48" s="282">
        <f t="shared" si="232"/>
        <v>5</v>
      </c>
      <c r="DT48" s="282">
        <f t="shared" si="233"/>
        <v>2</v>
      </c>
      <c r="DU48" s="282"/>
      <c r="DV48" s="282">
        <f t="shared" si="234"/>
        <v>3</v>
      </c>
      <c r="DW48" s="282">
        <f t="shared" si="235"/>
        <v>4</v>
      </c>
      <c r="DX48" s="282"/>
      <c r="DY48" s="282">
        <f t="shared" si="236"/>
        <v>1</v>
      </c>
      <c r="DZ48" s="282">
        <f t="shared" si="237"/>
        <v>0</v>
      </c>
      <c r="EA48" s="282">
        <f t="shared" si="238"/>
        <v>1</v>
      </c>
      <c r="EB48" s="282">
        <f t="shared" si="239"/>
        <v>2</v>
      </c>
      <c r="EC48" s="282">
        <f t="shared" si="240"/>
        <v>3</v>
      </c>
      <c r="EE48" s="282">
        <f t="shared" si="241"/>
        <v>1</v>
      </c>
      <c r="EF48" s="282">
        <f t="shared" si="242"/>
        <v>1</v>
      </c>
    </row>
    <row r="49" spans="1:136" x14ac:dyDescent="0.2">
      <c r="A49" s="55">
        <v>42810</v>
      </c>
      <c r="B49" s="13" t="str">
        <f t="shared" si="212"/>
        <v>2-2-2-1-0</v>
      </c>
      <c r="C49" s="14" t="s">
        <v>689</v>
      </c>
      <c r="D49" s="11">
        <f t="shared" si="213"/>
        <v>2</v>
      </c>
      <c r="E49" s="11">
        <f t="shared" si="214"/>
        <v>4</v>
      </c>
      <c r="F49" s="11">
        <f t="shared" si="214"/>
        <v>7</v>
      </c>
      <c r="G49" s="11">
        <f t="shared" si="214"/>
        <v>10</v>
      </c>
      <c r="H49" s="11">
        <f t="shared" si="214"/>
        <v>13</v>
      </c>
      <c r="I49" s="11">
        <f t="shared" si="214"/>
        <v>16</v>
      </c>
      <c r="J49" s="11"/>
      <c r="K49" s="281">
        <f t="shared" si="215"/>
        <v>2</v>
      </c>
      <c r="L49" s="281">
        <f t="shared" si="216"/>
        <v>9</v>
      </c>
      <c r="M49" s="281">
        <f t="shared" si="216"/>
        <v>15</v>
      </c>
      <c r="N49" s="281">
        <f t="shared" si="216"/>
        <v>19</v>
      </c>
      <c r="O49" s="281">
        <f t="shared" si="216"/>
        <v>20</v>
      </c>
      <c r="P49" s="281">
        <f t="shared" si="216"/>
        <v>37</v>
      </c>
      <c r="Q49" s="281">
        <f t="shared" si="217"/>
        <v>29</v>
      </c>
      <c r="R49" s="281"/>
      <c r="S49" s="281">
        <f t="shared" si="218"/>
        <v>0</v>
      </c>
      <c r="T49" s="281">
        <f t="shared" si="218"/>
        <v>1</v>
      </c>
      <c r="U49" s="281">
        <f t="shared" si="218"/>
        <v>0</v>
      </c>
      <c r="V49" s="281">
        <f t="shared" si="218"/>
        <v>0</v>
      </c>
      <c r="W49" s="281">
        <f t="shared" si="218"/>
        <v>0</v>
      </c>
      <c r="X49" s="281">
        <f t="shared" si="218"/>
        <v>0</v>
      </c>
      <c r="Y49" s="281">
        <f t="shared" si="218"/>
        <v>0</v>
      </c>
      <c r="Z49" s="281">
        <f t="shared" si="218"/>
        <v>0</v>
      </c>
      <c r="AA49" s="281">
        <f t="shared" si="218"/>
        <v>1</v>
      </c>
      <c r="AB49" s="281">
        <f t="shared" si="218"/>
        <v>0</v>
      </c>
      <c r="AC49" s="281">
        <f t="shared" si="219"/>
        <v>0</v>
      </c>
      <c r="AD49" s="281">
        <f t="shared" si="219"/>
        <v>0</v>
      </c>
      <c r="AE49" s="281">
        <f t="shared" si="219"/>
        <v>0</v>
      </c>
      <c r="AF49" s="281">
        <f t="shared" si="219"/>
        <v>0</v>
      </c>
      <c r="AG49" s="281">
        <f t="shared" si="219"/>
        <v>1</v>
      </c>
      <c r="AH49" s="281">
        <f t="shared" si="219"/>
        <v>0</v>
      </c>
      <c r="AI49" s="281">
        <f t="shared" si="219"/>
        <v>0</v>
      </c>
      <c r="AJ49" s="281">
        <f t="shared" si="219"/>
        <v>0</v>
      </c>
      <c r="AK49" s="281">
        <f t="shared" si="219"/>
        <v>1</v>
      </c>
      <c r="AL49" s="281">
        <f t="shared" si="219"/>
        <v>1</v>
      </c>
      <c r="AM49" s="281">
        <f t="shared" si="220"/>
        <v>0</v>
      </c>
      <c r="AN49" s="281">
        <f t="shared" si="220"/>
        <v>0</v>
      </c>
      <c r="AO49" s="281">
        <f t="shared" si="220"/>
        <v>0</v>
      </c>
      <c r="AP49" s="281">
        <f t="shared" si="220"/>
        <v>0</v>
      </c>
      <c r="AQ49" s="281">
        <f t="shared" si="220"/>
        <v>0</v>
      </c>
      <c r="AR49" s="281">
        <f t="shared" si="220"/>
        <v>0</v>
      </c>
      <c r="AS49" s="281">
        <f t="shared" si="220"/>
        <v>0</v>
      </c>
      <c r="AT49" s="281">
        <f t="shared" si="220"/>
        <v>0</v>
      </c>
      <c r="AU49" s="281">
        <f t="shared" si="220"/>
        <v>1</v>
      </c>
      <c r="AV49" s="281">
        <f t="shared" si="220"/>
        <v>0</v>
      </c>
      <c r="AW49" s="281">
        <f t="shared" si="221"/>
        <v>0</v>
      </c>
      <c r="AX49" s="281">
        <f t="shared" si="221"/>
        <v>0</v>
      </c>
      <c r="AY49" s="281">
        <f t="shared" si="221"/>
        <v>0</v>
      </c>
      <c r="AZ49" s="281">
        <f t="shared" si="221"/>
        <v>0</v>
      </c>
      <c r="BA49" s="281">
        <f t="shared" si="221"/>
        <v>0</v>
      </c>
      <c r="BB49" s="281">
        <f t="shared" si="221"/>
        <v>0</v>
      </c>
      <c r="BC49" s="281">
        <f t="shared" si="221"/>
        <v>1</v>
      </c>
      <c r="BD49" s="281">
        <f t="shared" si="221"/>
        <v>0</v>
      </c>
      <c r="BE49" s="281">
        <f t="shared" si="221"/>
        <v>0</v>
      </c>
      <c r="BF49" s="281">
        <f t="shared" si="221"/>
        <v>0</v>
      </c>
      <c r="BG49" s="281">
        <f t="shared" si="222"/>
        <v>0</v>
      </c>
      <c r="BH49" s="281">
        <f t="shared" si="222"/>
        <v>0</v>
      </c>
      <c r="BI49" s="281">
        <f t="shared" si="222"/>
        <v>0</v>
      </c>
      <c r="BJ49" s="281">
        <f t="shared" si="222"/>
        <v>0</v>
      </c>
      <c r="BK49" s="281">
        <f t="shared" si="222"/>
        <v>0</v>
      </c>
      <c r="BL49" s="281">
        <f t="shared" si="222"/>
        <v>0</v>
      </c>
      <c r="BM49" s="281">
        <f t="shared" si="222"/>
        <v>0</v>
      </c>
      <c r="BN49" s="281">
        <f t="shared" si="222"/>
        <v>0</v>
      </c>
      <c r="BO49" s="281">
        <f t="shared" si="222"/>
        <v>0</v>
      </c>
      <c r="BP49" s="281"/>
      <c r="BQ49" s="281">
        <f t="shared" si="223"/>
        <v>21</v>
      </c>
      <c r="BR49" s="281">
        <f t="shared" si="223"/>
        <v>0</v>
      </c>
      <c r="BS49" s="281">
        <f t="shared" si="223"/>
        <v>3</v>
      </c>
      <c r="BT49" s="281">
        <f t="shared" si="223"/>
        <v>22</v>
      </c>
      <c r="BU49" s="281">
        <f t="shared" si="223"/>
        <v>15</v>
      </c>
      <c r="BV49" s="281">
        <f t="shared" si="223"/>
        <v>1</v>
      </c>
      <c r="BW49" s="281">
        <f t="shared" si="223"/>
        <v>6</v>
      </c>
      <c r="BX49" s="281">
        <f t="shared" si="223"/>
        <v>4</v>
      </c>
      <c r="BY49" s="281">
        <f t="shared" si="223"/>
        <v>0</v>
      </c>
      <c r="BZ49" s="281">
        <f t="shared" si="223"/>
        <v>9</v>
      </c>
      <c r="CA49" s="281">
        <f t="shared" si="224"/>
        <v>12</v>
      </c>
      <c r="CB49" s="281">
        <f t="shared" si="224"/>
        <v>14</v>
      </c>
      <c r="CC49" s="281">
        <f t="shared" si="224"/>
        <v>2</v>
      </c>
      <c r="CD49" s="281">
        <f t="shared" si="224"/>
        <v>4</v>
      </c>
      <c r="CE49" s="281">
        <f t="shared" si="224"/>
        <v>0</v>
      </c>
      <c r="CF49" s="281">
        <f t="shared" si="224"/>
        <v>3</v>
      </c>
      <c r="CG49" s="281">
        <f t="shared" si="224"/>
        <v>2</v>
      </c>
      <c r="CH49" s="281">
        <f t="shared" si="224"/>
        <v>21</v>
      </c>
      <c r="CI49" s="281">
        <f t="shared" si="224"/>
        <v>0</v>
      </c>
      <c r="CJ49" s="281">
        <f t="shared" si="224"/>
        <v>0</v>
      </c>
      <c r="CK49" s="281">
        <f t="shared" si="225"/>
        <v>10</v>
      </c>
      <c r="CL49" s="281">
        <f t="shared" si="225"/>
        <v>3</v>
      </c>
      <c r="CM49" s="281">
        <f t="shared" si="225"/>
        <v>7</v>
      </c>
      <c r="CN49" s="281">
        <f t="shared" si="225"/>
        <v>9</v>
      </c>
      <c r="CO49" s="281">
        <f t="shared" si="225"/>
        <v>5</v>
      </c>
      <c r="CP49" s="281">
        <f t="shared" si="225"/>
        <v>2</v>
      </c>
      <c r="CQ49" s="281">
        <f t="shared" si="225"/>
        <v>5</v>
      </c>
      <c r="CR49" s="281">
        <f t="shared" si="225"/>
        <v>1</v>
      </c>
      <c r="CS49" s="281">
        <f t="shared" si="225"/>
        <v>0</v>
      </c>
      <c r="CT49" s="281">
        <f t="shared" si="225"/>
        <v>1</v>
      </c>
      <c r="CU49" s="281">
        <f t="shared" si="226"/>
        <v>5</v>
      </c>
      <c r="CV49" s="281">
        <f t="shared" si="226"/>
        <v>13</v>
      </c>
      <c r="CW49" s="281">
        <f t="shared" si="226"/>
        <v>1</v>
      </c>
      <c r="CX49" s="281">
        <f t="shared" si="226"/>
        <v>10</v>
      </c>
      <c r="CY49" s="281">
        <f t="shared" si="226"/>
        <v>1</v>
      </c>
      <c r="CZ49" s="281">
        <f t="shared" si="226"/>
        <v>3</v>
      </c>
      <c r="DA49" s="281">
        <f t="shared" si="226"/>
        <v>0</v>
      </c>
      <c r="DB49" s="281">
        <f t="shared" si="226"/>
        <v>4</v>
      </c>
      <c r="DC49" s="281">
        <f t="shared" si="226"/>
        <v>1</v>
      </c>
      <c r="DD49" s="281">
        <f t="shared" si="226"/>
        <v>18</v>
      </c>
      <c r="DE49" s="281">
        <f t="shared" si="227"/>
        <v>4</v>
      </c>
      <c r="DF49" s="281">
        <f t="shared" si="227"/>
        <v>1</v>
      </c>
      <c r="DG49" s="281">
        <f t="shared" si="227"/>
        <v>8</v>
      </c>
      <c r="DH49" s="281">
        <f t="shared" si="227"/>
        <v>8</v>
      </c>
      <c r="DI49" s="281">
        <f t="shared" si="227"/>
        <v>15</v>
      </c>
      <c r="DJ49" s="281">
        <f t="shared" si="227"/>
        <v>2</v>
      </c>
      <c r="DK49" s="281">
        <f t="shared" si="227"/>
        <v>3</v>
      </c>
      <c r="DL49" s="281">
        <f t="shared" si="227"/>
        <v>8</v>
      </c>
      <c r="DM49" s="281">
        <f t="shared" si="227"/>
        <v>5</v>
      </c>
      <c r="DN49" s="289" t="b">
        <f t="shared" si="180"/>
        <v>1</v>
      </c>
      <c r="DO49" s="281">
        <f t="shared" si="228"/>
        <v>131</v>
      </c>
      <c r="DP49" s="281">
        <f t="shared" si="229"/>
        <v>-82</v>
      </c>
      <c r="DQ49" s="281">
        <f t="shared" si="230"/>
        <v>82</v>
      </c>
      <c r="DR49" s="281">
        <f t="shared" si="231"/>
        <v>0</v>
      </c>
      <c r="DS49" s="281">
        <f t="shared" si="232"/>
        <v>2</v>
      </c>
      <c r="DT49" s="281">
        <f t="shared" si="233"/>
        <v>5</v>
      </c>
      <c r="DU49" s="281"/>
      <c r="DV49" s="281">
        <f t="shared" si="234"/>
        <v>5</v>
      </c>
      <c r="DW49" s="281">
        <f t="shared" si="235"/>
        <v>2</v>
      </c>
      <c r="DX49" s="281"/>
      <c r="DY49" s="281">
        <f t="shared" si="236"/>
        <v>2</v>
      </c>
      <c r="DZ49" s="281">
        <f t="shared" si="237"/>
        <v>2</v>
      </c>
      <c r="EA49" s="281">
        <f t="shared" si="238"/>
        <v>2</v>
      </c>
      <c r="EB49" s="281">
        <f t="shared" si="239"/>
        <v>1</v>
      </c>
      <c r="EC49" s="281">
        <f t="shared" si="240"/>
        <v>0</v>
      </c>
      <c r="EE49" s="281">
        <f t="shared" si="241"/>
        <v>0</v>
      </c>
      <c r="EF49" s="281">
        <f t="shared" si="242"/>
        <v>1</v>
      </c>
    </row>
    <row r="50" spans="1:136" x14ac:dyDescent="0.2">
      <c r="A50" s="55">
        <v>42807</v>
      </c>
      <c r="B50" s="13" t="str">
        <f t="shared" si="212"/>
        <v>1-0-1-4-1</v>
      </c>
      <c r="C50" s="14" t="s">
        <v>688</v>
      </c>
      <c r="D50" s="11">
        <f t="shared" si="213"/>
        <v>2</v>
      </c>
      <c r="E50" s="11">
        <f t="shared" ref="E50:I51" si="243">FIND(",",$C50,D50+1)</f>
        <v>5</v>
      </c>
      <c r="F50" s="11">
        <f t="shared" si="243"/>
        <v>8</v>
      </c>
      <c r="G50" s="11">
        <f t="shared" si="243"/>
        <v>11</v>
      </c>
      <c r="H50" s="11">
        <f t="shared" si="243"/>
        <v>14</v>
      </c>
      <c r="I50" s="11">
        <f t="shared" si="243"/>
        <v>17</v>
      </c>
      <c r="J50" s="11"/>
      <c r="K50" s="280">
        <f t="shared" si="215"/>
        <v>6</v>
      </c>
      <c r="L50" s="280">
        <f t="shared" ref="L50:P51" si="244">VALUE(MID($C50,D50+1,E50-D50-1))</f>
        <v>28</v>
      </c>
      <c r="M50" s="280">
        <f t="shared" si="244"/>
        <v>30</v>
      </c>
      <c r="N50" s="280">
        <f t="shared" si="244"/>
        <v>35</v>
      </c>
      <c r="O50" s="280">
        <f t="shared" si="244"/>
        <v>39</v>
      </c>
      <c r="P50" s="280">
        <f t="shared" si="244"/>
        <v>42</v>
      </c>
      <c r="Q50" s="280">
        <f t="shared" si="217"/>
        <v>33</v>
      </c>
      <c r="R50" s="280"/>
      <c r="S50" s="280">
        <f t="shared" ref="S50:AX50" si="245">COUNTIF($K50:$Q50,S$2)</f>
        <v>0</v>
      </c>
      <c r="T50" s="280">
        <f t="shared" si="245"/>
        <v>0</v>
      </c>
      <c r="U50" s="280">
        <f t="shared" si="245"/>
        <v>0</v>
      </c>
      <c r="V50" s="280">
        <f t="shared" si="245"/>
        <v>0</v>
      </c>
      <c r="W50" s="280">
        <f t="shared" si="245"/>
        <v>0</v>
      </c>
      <c r="X50" s="280">
        <f t="shared" si="245"/>
        <v>1</v>
      </c>
      <c r="Y50" s="280">
        <f t="shared" si="245"/>
        <v>0</v>
      </c>
      <c r="Z50" s="280">
        <f t="shared" si="245"/>
        <v>0</v>
      </c>
      <c r="AA50" s="280">
        <f t="shared" si="245"/>
        <v>0</v>
      </c>
      <c r="AB50" s="280">
        <f t="shared" si="245"/>
        <v>0</v>
      </c>
      <c r="AC50" s="280">
        <f t="shared" si="245"/>
        <v>0</v>
      </c>
      <c r="AD50" s="280">
        <f t="shared" si="245"/>
        <v>0</v>
      </c>
      <c r="AE50" s="280">
        <f t="shared" si="245"/>
        <v>0</v>
      </c>
      <c r="AF50" s="280">
        <f t="shared" si="245"/>
        <v>0</v>
      </c>
      <c r="AG50" s="280">
        <f t="shared" si="245"/>
        <v>0</v>
      </c>
      <c r="AH50" s="280">
        <f t="shared" si="245"/>
        <v>0</v>
      </c>
      <c r="AI50" s="280">
        <f t="shared" si="245"/>
        <v>0</v>
      </c>
      <c r="AJ50" s="280">
        <f t="shared" si="245"/>
        <v>0</v>
      </c>
      <c r="AK50" s="280">
        <f t="shared" si="245"/>
        <v>0</v>
      </c>
      <c r="AL50" s="280">
        <f t="shared" si="245"/>
        <v>0</v>
      </c>
      <c r="AM50" s="280">
        <f t="shared" si="245"/>
        <v>0</v>
      </c>
      <c r="AN50" s="280">
        <f t="shared" si="245"/>
        <v>0</v>
      </c>
      <c r="AO50" s="280">
        <f t="shared" si="245"/>
        <v>0</v>
      </c>
      <c r="AP50" s="280">
        <f t="shared" si="245"/>
        <v>0</v>
      </c>
      <c r="AQ50" s="280">
        <f t="shared" si="245"/>
        <v>0</v>
      </c>
      <c r="AR50" s="280">
        <f t="shared" si="245"/>
        <v>0</v>
      </c>
      <c r="AS50" s="280">
        <f t="shared" si="245"/>
        <v>0</v>
      </c>
      <c r="AT50" s="280">
        <f t="shared" si="245"/>
        <v>1</v>
      </c>
      <c r="AU50" s="280">
        <f t="shared" si="245"/>
        <v>0</v>
      </c>
      <c r="AV50" s="280">
        <f t="shared" si="245"/>
        <v>1</v>
      </c>
      <c r="AW50" s="280">
        <f t="shared" si="245"/>
        <v>0</v>
      </c>
      <c r="AX50" s="280">
        <f t="shared" si="245"/>
        <v>0</v>
      </c>
      <c r="AY50" s="280">
        <f t="shared" ref="AY50:BO50" si="246">COUNTIF($K50:$Q50,AY$2)</f>
        <v>1</v>
      </c>
      <c r="AZ50" s="280">
        <f t="shared" si="246"/>
        <v>0</v>
      </c>
      <c r="BA50" s="280">
        <f t="shared" si="246"/>
        <v>1</v>
      </c>
      <c r="BB50" s="280">
        <f t="shared" si="246"/>
        <v>0</v>
      </c>
      <c r="BC50" s="280">
        <f t="shared" si="246"/>
        <v>0</v>
      </c>
      <c r="BD50" s="280">
        <f t="shared" si="246"/>
        <v>0</v>
      </c>
      <c r="BE50" s="280">
        <f t="shared" si="246"/>
        <v>1</v>
      </c>
      <c r="BF50" s="280">
        <f t="shared" si="246"/>
        <v>0</v>
      </c>
      <c r="BG50" s="280">
        <f t="shared" si="246"/>
        <v>0</v>
      </c>
      <c r="BH50" s="280">
        <f t="shared" si="246"/>
        <v>1</v>
      </c>
      <c r="BI50" s="280">
        <f t="shared" si="246"/>
        <v>0</v>
      </c>
      <c r="BJ50" s="280">
        <f t="shared" si="246"/>
        <v>0</v>
      </c>
      <c r="BK50" s="280">
        <f t="shared" si="246"/>
        <v>0</v>
      </c>
      <c r="BL50" s="280">
        <f t="shared" si="246"/>
        <v>0</v>
      </c>
      <c r="BM50" s="280">
        <f t="shared" si="246"/>
        <v>0</v>
      </c>
      <c r="BN50" s="280">
        <f t="shared" si="246"/>
        <v>0</v>
      </c>
      <c r="BO50" s="280">
        <f t="shared" si="246"/>
        <v>0</v>
      </c>
      <c r="BP50" s="280"/>
      <c r="BQ50" s="280">
        <f t="shared" ref="BQ50:CV50" si="247">IF(S50=0,BQ51+1,0)</f>
        <v>20</v>
      </c>
      <c r="BR50" s="280">
        <f t="shared" si="247"/>
        <v>1</v>
      </c>
      <c r="BS50" s="280">
        <f t="shared" si="247"/>
        <v>2</v>
      </c>
      <c r="BT50" s="280">
        <f t="shared" si="247"/>
        <v>21</v>
      </c>
      <c r="BU50" s="280">
        <f t="shared" si="247"/>
        <v>14</v>
      </c>
      <c r="BV50" s="280">
        <f t="shared" si="247"/>
        <v>0</v>
      </c>
      <c r="BW50" s="280">
        <f t="shared" si="247"/>
        <v>5</v>
      </c>
      <c r="BX50" s="280">
        <f t="shared" si="247"/>
        <v>3</v>
      </c>
      <c r="BY50" s="280">
        <f t="shared" si="247"/>
        <v>1</v>
      </c>
      <c r="BZ50" s="280">
        <f t="shared" si="247"/>
        <v>8</v>
      </c>
      <c r="CA50" s="280">
        <f t="shared" si="247"/>
        <v>11</v>
      </c>
      <c r="CB50" s="280">
        <f t="shared" si="247"/>
        <v>13</v>
      </c>
      <c r="CC50" s="280">
        <f t="shared" si="247"/>
        <v>1</v>
      </c>
      <c r="CD50" s="280">
        <f t="shared" si="247"/>
        <v>3</v>
      </c>
      <c r="CE50" s="280">
        <f t="shared" si="247"/>
        <v>19</v>
      </c>
      <c r="CF50" s="280">
        <f t="shared" si="247"/>
        <v>2</v>
      </c>
      <c r="CG50" s="280">
        <f t="shared" si="247"/>
        <v>1</v>
      </c>
      <c r="CH50" s="280">
        <f t="shared" si="247"/>
        <v>20</v>
      </c>
      <c r="CI50" s="280">
        <f t="shared" si="247"/>
        <v>8</v>
      </c>
      <c r="CJ50" s="280">
        <f t="shared" si="247"/>
        <v>3</v>
      </c>
      <c r="CK50" s="280">
        <f t="shared" si="247"/>
        <v>9</v>
      </c>
      <c r="CL50" s="280">
        <f t="shared" si="247"/>
        <v>2</v>
      </c>
      <c r="CM50" s="280">
        <f t="shared" si="247"/>
        <v>6</v>
      </c>
      <c r="CN50" s="280">
        <f t="shared" si="247"/>
        <v>8</v>
      </c>
      <c r="CO50" s="280">
        <f t="shared" si="247"/>
        <v>4</v>
      </c>
      <c r="CP50" s="280">
        <f t="shared" si="247"/>
        <v>1</v>
      </c>
      <c r="CQ50" s="280">
        <f t="shared" si="247"/>
        <v>4</v>
      </c>
      <c r="CR50" s="280">
        <f t="shared" si="247"/>
        <v>0</v>
      </c>
      <c r="CS50" s="280">
        <f t="shared" si="247"/>
        <v>4</v>
      </c>
      <c r="CT50" s="280">
        <f t="shared" si="247"/>
        <v>0</v>
      </c>
      <c r="CU50" s="280">
        <f t="shared" si="247"/>
        <v>4</v>
      </c>
      <c r="CV50" s="280">
        <f t="shared" si="247"/>
        <v>12</v>
      </c>
      <c r="CW50" s="280">
        <f t="shared" ref="CW50:DM50" si="248">IF(AY50=0,CW51+1,0)</f>
        <v>0</v>
      </c>
      <c r="CX50" s="280">
        <f t="shared" si="248"/>
        <v>9</v>
      </c>
      <c r="CY50" s="280">
        <f t="shared" si="248"/>
        <v>0</v>
      </c>
      <c r="CZ50" s="280">
        <f t="shared" si="248"/>
        <v>2</v>
      </c>
      <c r="DA50" s="280">
        <f t="shared" si="248"/>
        <v>11</v>
      </c>
      <c r="DB50" s="280">
        <f t="shared" si="248"/>
        <v>3</v>
      </c>
      <c r="DC50" s="280">
        <f t="shared" si="248"/>
        <v>0</v>
      </c>
      <c r="DD50" s="280">
        <f t="shared" si="248"/>
        <v>17</v>
      </c>
      <c r="DE50" s="280">
        <f t="shared" si="248"/>
        <v>3</v>
      </c>
      <c r="DF50" s="280">
        <f t="shared" si="248"/>
        <v>0</v>
      </c>
      <c r="DG50" s="280">
        <f t="shared" si="248"/>
        <v>7</v>
      </c>
      <c r="DH50" s="280">
        <f t="shared" si="248"/>
        <v>7</v>
      </c>
      <c r="DI50" s="280">
        <f t="shared" si="248"/>
        <v>14</v>
      </c>
      <c r="DJ50" s="280">
        <f t="shared" si="248"/>
        <v>1</v>
      </c>
      <c r="DK50" s="280">
        <f t="shared" si="248"/>
        <v>2</v>
      </c>
      <c r="DL50" s="280">
        <f t="shared" si="248"/>
        <v>7</v>
      </c>
      <c r="DM50" s="280">
        <f t="shared" si="248"/>
        <v>4</v>
      </c>
      <c r="DN50" s="289" t="b">
        <f t="shared" si="180"/>
        <v>1</v>
      </c>
      <c r="DO50" s="280">
        <f t="shared" si="228"/>
        <v>213</v>
      </c>
      <c r="DP50" s="280">
        <f t="shared" si="229"/>
        <v>94</v>
      </c>
      <c r="DQ50" s="280">
        <f t="shared" si="230"/>
        <v>94</v>
      </c>
      <c r="DR50" s="280">
        <f t="shared" si="231"/>
        <v>0</v>
      </c>
      <c r="DS50" s="280">
        <f t="shared" si="232"/>
        <v>6</v>
      </c>
      <c r="DT50" s="280">
        <f t="shared" si="233"/>
        <v>1</v>
      </c>
      <c r="DU50" s="280"/>
      <c r="DV50" s="280">
        <f t="shared" si="234"/>
        <v>3</v>
      </c>
      <c r="DW50" s="280">
        <f t="shared" si="235"/>
        <v>4</v>
      </c>
      <c r="DX50" s="280"/>
      <c r="DY50" s="280">
        <f t="shared" si="236"/>
        <v>1</v>
      </c>
      <c r="DZ50" s="280">
        <f t="shared" si="237"/>
        <v>0</v>
      </c>
      <c r="EA50" s="280">
        <f t="shared" si="238"/>
        <v>1</v>
      </c>
      <c r="EB50" s="280">
        <f t="shared" si="239"/>
        <v>4</v>
      </c>
      <c r="EC50" s="280">
        <f t="shared" si="240"/>
        <v>1</v>
      </c>
      <c r="EE50" s="280">
        <f t="shared" si="241"/>
        <v>1</v>
      </c>
      <c r="EF50" s="280">
        <f t="shared" si="242"/>
        <v>0</v>
      </c>
    </row>
    <row r="51" spans="1:136" x14ac:dyDescent="0.2">
      <c r="A51" s="55">
        <v>42803</v>
      </c>
      <c r="B51" s="13" t="str">
        <f t="shared" si="212"/>
        <v>3-2-1-0-1</v>
      </c>
      <c r="C51" s="14" t="s">
        <v>687</v>
      </c>
      <c r="D51" s="11">
        <f t="shared" si="213"/>
        <v>2</v>
      </c>
      <c r="E51" s="11">
        <f t="shared" si="243"/>
        <v>4</v>
      </c>
      <c r="F51" s="11">
        <f t="shared" si="243"/>
        <v>6</v>
      </c>
      <c r="G51" s="11">
        <f t="shared" si="243"/>
        <v>9</v>
      </c>
      <c r="H51" s="11">
        <f t="shared" si="243"/>
        <v>12</v>
      </c>
      <c r="I51" s="11">
        <f t="shared" si="243"/>
        <v>15</v>
      </c>
      <c r="J51" s="11"/>
      <c r="K51" s="279">
        <f t="shared" si="215"/>
        <v>2</v>
      </c>
      <c r="L51" s="279">
        <f t="shared" si="244"/>
        <v>6</v>
      </c>
      <c r="M51" s="279">
        <f t="shared" si="244"/>
        <v>9</v>
      </c>
      <c r="N51" s="279">
        <f t="shared" si="244"/>
        <v>17</v>
      </c>
      <c r="O51" s="279">
        <f t="shared" si="244"/>
        <v>26</v>
      </c>
      <c r="P51" s="279">
        <f t="shared" si="244"/>
        <v>46</v>
      </c>
      <c r="Q51" s="279">
        <f t="shared" si="217"/>
        <v>13</v>
      </c>
      <c r="R51" s="279"/>
      <c r="S51" s="279">
        <f t="shared" ref="S51:AX51" si="249">COUNTIF($K51:$Q51,S$2)</f>
        <v>0</v>
      </c>
      <c r="T51" s="279">
        <f t="shared" si="249"/>
        <v>1</v>
      </c>
      <c r="U51" s="279">
        <f t="shared" si="249"/>
        <v>0</v>
      </c>
      <c r="V51" s="279">
        <f t="shared" si="249"/>
        <v>0</v>
      </c>
      <c r="W51" s="279">
        <f t="shared" si="249"/>
        <v>0</v>
      </c>
      <c r="X51" s="279">
        <f t="shared" si="249"/>
        <v>1</v>
      </c>
      <c r="Y51" s="279">
        <f t="shared" si="249"/>
        <v>0</v>
      </c>
      <c r="Z51" s="279">
        <f t="shared" si="249"/>
        <v>0</v>
      </c>
      <c r="AA51" s="279">
        <f t="shared" si="249"/>
        <v>1</v>
      </c>
      <c r="AB51" s="279">
        <f t="shared" si="249"/>
        <v>0</v>
      </c>
      <c r="AC51" s="279">
        <f t="shared" si="249"/>
        <v>0</v>
      </c>
      <c r="AD51" s="279">
        <f t="shared" si="249"/>
        <v>0</v>
      </c>
      <c r="AE51" s="279">
        <f t="shared" si="249"/>
        <v>1</v>
      </c>
      <c r="AF51" s="279">
        <f t="shared" si="249"/>
        <v>0</v>
      </c>
      <c r="AG51" s="279">
        <f t="shared" si="249"/>
        <v>0</v>
      </c>
      <c r="AH51" s="279">
        <f t="shared" si="249"/>
        <v>0</v>
      </c>
      <c r="AI51" s="279">
        <f t="shared" si="249"/>
        <v>1</v>
      </c>
      <c r="AJ51" s="279">
        <f t="shared" si="249"/>
        <v>0</v>
      </c>
      <c r="AK51" s="279">
        <f t="shared" si="249"/>
        <v>0</v>
      </c>
      <c r="AL51" s="279">
        <f t="shared" si="249"/>
        <v>0</v>
      </c>
      <c r="AM51" s="279">
        <f t="shared" si="249"/>
        <v>0</v>
      </c>
      <c r="AN51" s="279">
        <f t="shared" si="249"/>
        <v>0</v>
      </c>
      <c r="AO51" s="279">
        <f t="shared" si="249"/>
        <v>0</v>
      </c>
      <c r="AP51" s="279">
        <f t="shared" si="249"/>
        <v>0</v>
      </c>
      <c r="AQ51" s="279">
        <f t="shared" si="249"/>
        <v>0</v>
      </c>
      <c r="AR51" s="279">
        <f t="shared" si="249"/>
        <v>1</v>
      </c>
      <c r="AS51" s="279">
        <f t="shared" si="249"/>
        <v>0</v>
      </c>
      <c r="AT51" s="279">
        <f t="shared" si="249"/>
        <v>0</v>
      </c>
      <c r="AU51" s="279">
        <f t="shared" si="249"/>
        <v>0</v>
      </c>
      <c r="AV51" s="279">
        <f t="shared" si="249"/>
        <v>0</v>
      </c>
      <c r="AW51" s="279">
        <f t="shared" si="249"/>
        <v>0</v>
      </c>
      <c r="AX51" s="279">
        <f t="shared" si="249"/>
        <v>0</v>
      </c>
      <c r="AY51" s="279">
        <f t="shared" ref="AY51:BO51" si="250">COUNTIF($K51:$Q51,AY$2)</f>
        <v>0</v>
      </c>
      <c r="AZ51" s="279">
        <f t="shared" si="250"/>
        <v>0</v>
      </c>
      <c r="BA51" s="279">
        <f t="shared" si="250"/>
        <v>0</v>
      </c>
      <c r="BB51" s="279">
        <f t="shared" si="250"/>
        <v>0</v>
      </c>
      <c r="BC51" s="279">
        <f t="shared" si="250"/>
        <v>0</v>
      </c>
      <c r="BD51" s="279">
        <f t="shared" si="250"/>
        <v>0</v>
      </c>
      <c r="BE51" s="279">
        <f t="shared" si="250"/>
        <v>0</v>
      </c>
      <c r="BF51" s="279">
        <f t="shared" si="250"/>
        <v>0</v>
      </c>
      <c r="BG51" s="279">
        <f t="shared" si="250"/>
        <v>0</v>
      </c>
      <c r="BH51" s="279">
        <f t="shared" si="250"/>
        <v>0</v>
      </c>
      <c r="BI51" s="279">
        <f t="shared" si="250"/>
        <v>0</v>
      </c>
      <c r="BJ51" s="279">
        <f t="shared" si="250"/>
        <v>0</v>
      </c>
      <c r="BK51" s="279">
        <f t="shared" si="250"/>
        <v>0</v>
      </c>
      <c r="BL51" s="279">
        <f t="shared" si="250"/>
        <v>1</v>
      </c>
      <c r="BM51" s="279">
        <f t="shared" si="250"/>
        <v>0</v>
      </c>
      <c r="BN51" s="279">
        <f t="shared" si="250"/>
        <v>0</v>
      </c>
      <c r="BO51" s="279">
        <f t="shared" si="250"/>
        <v>0</v>
      </c>
      <c r="BP51" s="279"/>
      <c r="BQ51" s="279">
        <f t="shared" ref="BQ51:CV51" si="251">IF(S51=0,BQ52+1,0)</f>
        <v>19</v>
      </c>
      <c r="BR51" s="279">
        <f t="shared" si="251"/>
        <v>0</v>
      </c>
      <c r="BS51" s="279">
        <f t="shared" si="251"/>
        <v>1</v>
      </c>
      <c r="BT51" s="279">
        <f t="shared" si="251"/>
        <v>20</v>
      </c>
      <c r="BU51" s="279">
        <f t="shared" si="251"/>
        <v>13</v>
      </c>
      <c r="BV51" s="279">
        <f t="shared" si="251"/>
        <v>0</v>
      </c>
      <c r="BW51" s="279">
        <f t="shared" si="251"/>
        <v>4</v>
      </c>
      <c r="BX51" s="279">
        <f t="shared" si="251"/>
        <v>2</v>
      </c>
      <c r="BY51" s="279">
        <f t="shared" si="251"/>
        <v>0</v>
      </c>
      <c r="BZ51" s="279">
        <f t="shared" si="251"/>
        <v>7</v>
      </c>
      <c r="CA51" s="279">
        <f t="shared" si="251"/>
        <v>10</v>
      </c>
      <c r="CB51" s="279">
        <f t="shared" si="251"/>
        <v>12</v>
      </c>
      <c r="CC51" s="279">
        <f t="shared" si="251"/>
        <v>0</v>
      </c>
      <c r="CD51" s="279">
        <f t="shared" si="251"/>
        <v>2</v>
      </c>
      <c r="CE51" s="279">
        <f t="shared" si="251"/>
        <v>18</v>
      </c>
      <c r="CF51" s="279">
        <f t="shared" si="251"/>
        <v>1</v>
      </c>
      <c r="CG51" s="279">
        <f t="shared" si="251"/>
        <v>0</v>
      </c>
      <c r="CH51" s="279">
        <f t="shared" si="251"/>
        <v>19</v>
      </c>
      <c r="CI51" s="279">
        <f t="shared" si="251"/>
        <v>7</v>
      </c>
      <c r="CJ51" s="279">
        <f t="shared" si="251"/>
        <v>2</v>
      </c>
      <c r="CK51" s="279">
        <f t="shared" si="251"/>
        <v>8</v>
      </c>
      <c r="CL51" s="279">
        <f t="shared" si="251"/>
        <v>1</v>
      </c>
      <c r="CM51" s="279">
        <f t="shared" si="251"/>
        <v>5</v>
      </c>
      <c r="CN51" s="279">
        <f t="shared" si="251"/>
        <v>7</v>
      </c>
      <c r="CO51" s="279">
        <f t="shared" si="251"/>
        <v>3</v>
      </c>
      <c r="CP51" s="279">
        <f t="shared" si="251"/>
        <v>0</v>
      </c>
      <c r="CQ51" s="279">
        <f t="shared" si="251"/>
        <v>3</v>
      </c>
      <c r="CR51" s="279">
        <f t="shared" si="251"/>
        <v>1</v>
      </c>
      <c r="CS51" s="279">
        <f t="shared" si="251"/>
        <v>3</v>
      </c>
      <c r="CT51" s="279">
        <f t="shared" si="251"/>
        <v>9</v>
      </c>
      <c r="CU51" s="279">
        <f t="shared" si="251"/>
        <v>3</v>
      </c>
      <c r="CV51" s="279">
        <f t="shared" si="251"/>
        <v>11</v>
      </c>
      <c r="CW51" s="279">
        <f t="shared" ref="CW51:DM51" si="252">IF(AY51=0,CW52+1,0)</f>
        <v>7</v>
      </c>
      <c r="CX51" s="279">
        <f t="shared" si="252"/>
        <v>8</v>
      </c>
      <c r="CY51" s="279">
        <f t="shared" si="252"/>
        <v>2</v>
      </c>
      <c r="CZ51" s="279">
        <f t="shared" si="252"/>
        <v>1</v>
      </c>
      <c r="DA51" s="279">
        <f t="shared" si="252"/>
        <v>10</v>
      </c>
      <c r="DB51" s="279">
        <f t="shared" si="252"/>
        <v>2</v>
      </c>
      <c r="DC51" s="279">
        <f t="shared" si="252"/>
        <v>1</v>
      </c>
      <c r="DD51" s="279">
        <f t="shared" si="252"/>
        <v>16</v>
      </c>
      <c r="DE51" s="279">
        <f t="shared" si="252"/>
        <v>2</v>
      </c>
      <c r="DF51" s="279">
        <f t="shared" si="252"/>
        <v>4</v>
      </c>
      <c r="DG51" s="279">
        <f t="shared" si="252"/>
        <v>6</v>
      </c>
      <c r="DH51" s="279">
        <f t="shared" si="252"/>
        <v>6</v>
      </c>
      <c r="DI51" s="279">
        <f t="shared" si="252"/>
        <v>13</v>
      </c>
      <c r="DJ51" s="279">
        <f t="shared" si="252"/>
        <v>0</v>
      </c>
      <c r="DK51" s="279">
        <f t="shared" si="252"/>
        <v>1</v>
      </c>
      <c r="DL51" s="279">
        <f t="shared" si="252"/>
        <v>6</v>
      </c>
      <c r="DM51" s="279">
        <f t="shared" si="252"/>
        <v>3</v>
      </c>
      <c r="DN51" s="289" t="b">
        <f t="shared" si="180"/>
        <v>1</v>
      </c>
      <c r="DO51" s="279">
        <f t="shared" si="228"/>
        <v>119</v>
      </c>
      <c r="DP51" s="279">
        <f t="shared" si="229"/>
        <v>-72</v>
      </c>
      <c r="DQ51" s="279">
        <f t="shared" si="230"/>
        <v>72</v>
      </c>
      <c r="DR51" s="279">
        <f t="shared" si="231"/>
        <v>0</v>
      </c>
      <c r="DS51" s="279">
        <f t="shared" si="232"/>
        <v>2</v>
      </c>
      <c r="DT51" s="279">
        <f t="shared" si="233"/>
        <v>5</v>
      </c>
      <c r="DU51" s="279"/>
      <c r="DV51" s="279">
        <f t="shared" si="234"/>
        <v>3</v>
      </c>
      <c r="DW51" s="279">
        <f t="shared" si="235"/>
        <v>4</v>
      </c>
      <c r="DX51" s="279"/>
      <c r="DY51" s="279">
        <f t="shared" si="236"/>
        <v>3</v>
      </c>
      <c r="DZ51" s="279">
        <f t="shared" si="237"/>
        <v>2</v>
      </c>
      <c r="EA51" s="279">
        <f t="shared" si="238"/>
        <v>1</v>
      </c>
      <c r="EB51" s="279">
        <f t="shared" si="239"/>
        <v>0</v>
      </c>
      <c r="EC51" s="279">
        <f t="shared" si="240"/>
        <v>1</v>
      </c>
      <c r="EE51" s="279">
        <f t="shared" si="241"/>
        <v>0</v>
      </c>
      <c r="EF51" s="279">
        <f t="shared" si="242"/>
        <v>0</v>
      </c>
    </row>
    <row r="52" spans="1:136" x14ac:dyDescent="0.2">
      <c r="A52" s="55">
        <v>42800</v>
      </c>
      <c r="B52" s="13" t="str">
        <f t="shared" ref="B52:B57" si="253">CONCATENATE(DY52,"-",DZ52,"-",EA52,"-",EB52,"-",EC52)</f>
        <v>1-1-2-2-1</v>
      </c>
      <c r="C52" s="14" t="s">
        <v>686</v>
      </c>
      <c r="D52" s="11">
        <f t="shared" ref="D52:D57" si="254">FIND(",",$C52,1)</f>
        <v>3</v>
      </c>
      <c r="E52" s="11">
        <f t="shared" ref="E52:I53" si="255">FIND(",",$C52,D52+1)</f>
        <v>6</v>
      </c>
      <c r="F52" s="11">
        <f t="shared" si="255"/>
        <v>9</v>
      </c>
      <c r="G52" s="11">
        <f t="shared" si="255"/>
        <v>12</v>
      </c>
      <c r="H52" s="11">
        <f t="shared" si="255"/>
        <v>15</v>
      </c>
      <c r="I52" s="11">
        <f t="shared" si="255"/>
        <v>18</v>
      </c>
      <c r="J52" s="11"/>
      <c r="K52" s="278">
        <f t="shared" ref="K52:K57" si="256">VALUE((LEFT(C52,D52-1)))</f>
        <v>16</v>
      </c>
      <c r="L52" s="278">
        <f t="shared" ref="L52:P53" si="257">VALUE(MID($C52,D52+1,E52-D52-1))</f>
        <v>22</v>
      </c>
      <c r="M52" s="278">
        <f t="shared" si="257"/>
        <v>28</v>
      </c>
      <c r="N52" s="278">
        <f t="shared" si="257"/>
        <v>36</v>
      </c>
      <c r="O52" s="278">
        <f t="shared" si="257"/>
        <v>39</v>
      </c>
      <c r="P52" s="278">
        <f t="shared" si="257"/>
        <v>47</v>
      </c>
      <c r="Q52" s="278">
        <f t="shared" ref="Q52:Q57" si="258">VALUE(RIGHT(C52,LEN(C52)-I52))</f>
        <v>3</v>
      </c>
      <c r="R52" s="278"/>
      <c r="S52" s="278">
        <f t="shared" ref="S52:AX52" si="259">COUNTIF($K52:$Q52,S$2)</f>
        <v>0</v>
      </c>
      <c r="T52" s="278">
        <f t="shared" si="259"/>
        <v>0</v>
      </c>
      <c r="U52" s="278">
        <f t="shared" si="259"/>
        <v>1</v>
      </c>
      <c r="V52" s="278">
        <f t="shared" si="259"/>
        <v>0</v>
      </c>
      <c r="W52" s="278">
        <f t="shared" si="259"/>
        <v>0</v>
      </c>
      <c r="X52" s="278">
        <f t="shared" si="259"/>
        <v>0</v>
      </c>
      <c r="Y52" s="278">
        <f t="shared" si="259"/>
        <v>0</v>
      </c>
      <c r="Z52" s="278">
        <f t="shared" si="259"/>
        <v>0</v>
      </c>
      <c r="AA52" s="278">
        <f t="shared" si="259"/>
        <v>0</v>
      </c>
      <c r="AB52" s="278">
        <f t="shared" si="259"/>
        <v>0</v>
      </c>
      <c r="AC52" s="278">
        <f t="shared" si="259"/>
        <v>0</v>
      </c>
      <c r="AD52" s="278">
        <f t="shared" si="259"/>
        <v>0</v>
      </c>
      <c r="AE52" s="278">
        <f t="shared" si="259"/>
        <v>0</v>
      </c>
      <c r="AF52" s="278">
        <f t="shared" si="259"/>
        <v>0</v>
      </c>
      <c r="AG52" s="278">
        <f t="shared" si="259"/>
        <v>0</v>
      </c>
      <c r="AH52" s="278">
        <f t="shared" si="259"/>
        <v>1</v>
      </c>
      <c r="AI52" s="278">
        <f t="shared" si="259"/>
        <v>0</v>
      </c>
      <c r="AJ52" s="278">
        <f t="shared" si="259"/>
        <v>0</v>
      </c>
      <c r="AK52" s="278">
        <f t="shared" si="259"/>
        <v>0</v>
      </c>
      <c r="AL52" s="278">
        <f t="shared" si="259"/>
        <v>0</v>
      </c>
      <c r="AM52" s="278">
        <f t="shared" si="259"/>
        <v>0</v>
      </c>
      <c r="AN52" s="278">
        <f t="shared" si="259"/>
        <v>1</v>
      </c>
      <c r="AO52" s="278">
        <f t="shared" si="259"/>
        <v>0</v>
      </c>
      <c r="AP52" s="278">
        <f t="shared" si="259"/>
        <v>0</v>
      </c>
      <c r="AQ52" s="278">
        <f t="shared" si="259"/>
        <v>0</v>
      </c>
      <c r="AR52" s="278">
        <f t="shared" si="259"/>
        <v>0</v>
      </c>
      <c r="AS52" s="278">
        <f t="shared" si="259"/>
        <v>0</v>
      </c>
      <c r="AT52" s="278">
        <f t="shared" si="259"/>
        <v>1</v>
      </c>
      <c r="AU52" s="278">
        <f t="shared" si="259"/>
        <v>0</v>
      </c>
      <c r="AV52" s="278">
        <f t="shared" si="259"/>
        <v>0</v>
      </c>
      <c r="AW52" s="278">
        <f t="shared" si="259"/>
        <v>0</v>
      </c>
      <c r="AX52" s="278">
        <f t="shared" si="259"/>
        <v>0</v>
      </c>
      <c r="AY52" s="278">
        <f t="shared" ref="AY52:BO52" si="260">COUNTIF($K52:$Q52,AY$2)</f>
        <v>0</v>
      </c>
      <c r="AZ52" s="278">
        <f t="shared" si="260"/>
        <v>0</v>
      </c>
      <c r="BA52" s="278">
        <f t="shared" si="260"/>
        <v>0</v>
      </c>
      <c r="BB52" s="278">
        <f t="shared" si="260"/>
        <v>1</v>
      </c>
      <c r="BC52" s="278">
        <f t="shared" si="260"/>
        <v>0</v>
      </c>
      <c r="BD52" s="278">
        <f t="shared" si="260"/>
        <v>0</v>
      </c>
      <c r="BE52" s="278">
        <f t="shared" si="260"/>
        <v>1</v>
      </c>
      <c r="BF52" s="278">
        <f t="shared" si="260"/>
        <v>0</v>
      </c>
      <c r="BG52" s="278">
        <f t="shared" si="260"/>
        <v>0</v>
      </c>
      <c r="BH52" s="278">
        <f t="shared" si="260"/>
        <v>0</v>
      </c>
      <c r="BI52" s="278">
        <f t="shared" si="260"/>
        <v>0</v>
      </c>
      <c r="BJ52" s="278">
        <f t="shared" si="260"/>
        <v>0</v>
      </c>
      <c r="BK52" s="278">
        <f t="shared" si="260"/>
        <v>0</v>
      </c>
      <c r="BL52" s="278">
        <f t="shared" si="260"/>
        <v>0</v>
      </c>
      <c r="BM52" s="278">
        <f t="shared" si="260"/>
        <v>1</v>
      </c>
      <c r="BN52" s="278">
        <f t="shared" si="260"/>
        <v>0</v>
      </c>
      <c r="BO52" s="278">
        <f t="shared" si="260"/>
        <v>0</v>
      </c>
      <c r="BP52" s="278"/>
      <c r="BQ52" s="278">
        <f t="shared" ref="BQ52:CV52" si="261">IF(S52=0,BQ53+1,0)</f>
        <v>18</v>
      </c>
      <c r="BR52" s="278">
        <f t="shared" si="261"/>
        <v>4</v>
      </c>
      <c r="BS52" s="278">
        <f t="shared" si="261"/>
        <v>0</v>
      </c>
      <c r="BT52" s="278">
        <f t="shared" si="261"/>
        <v>19</v>
      </c>
      <c r="BU52" s="278">
        <f t="shared" si="261"/>
        <v>12</v>
      </c>
      <c r="BV52" s="278">
        <f t="shared" si="261"/>
        <v>4</v>
      </c>
      <c r="BW52" s="278">
        <f t="shared" si="261"/>
        <v>3</v>
      </c>
      <c r="BX52" s="278">
        <f t="shared" si="261"/>
        <v>1</v>
      </c>
      <c r="BY52" s="278">
        <f t="shared" si="261"/>
        <v>3</v>
      </c>
      <c r="BZ52" s="278">
        <f t="shared" si="261"/>
        <v>6</v>
      </c>
      <c r="CA52" s="278">
        <f t="shared" si="261"/>
        <v>9</v>
      </c>
      <c r="CB52" s="278">
        <f t="shared" si="261"/>
        <v>11</v>
      </c>
      <c r="CC52" s="278">
        <f t="shared" si="261"/>
        <v>4</v>
      </c>
      <c r="CD52" s="278">
        <f t="shared" si="261"/>
        <v>1</v>
      </c>
      <c r="CE52" s="278">
        <f t="shared" si="261"/>
        <v>17</v>
      </c>
      <c r="CF52" s="278">
        <f t="shared" si="261"/>
        <v>0</v>
      </c>
      <c r="CG52" s="278">
        <f t="shared" si="261"/>
        <v>4</v>
      </c>
      <c r="CH52" s="278">
        <f t="shared" si="261"/>
        <v>18</v>
      </c>
      <c r="CI52" s="278">
        <f t="shared" si="261"/>
        <v>6</v>
      </c>
      <c r="CJ52" s="278">
        <f t="shared" si="261"/>
        <v>1</v>
      </c>
      <c r="CK52" s="278">
        <f t="shared" si="261"/>
        <v>7</v>
      </c>
      <c r="CL52" s="278">
        <f t="shared" si="261"/>
        <v>0</v>
      </c>
      <c r="CM52" s="278">
        <f t="shared" si="261"/>
        <v>4</v>
      </c>
      <c r="CN52" s="278">
        <f t="shared" si="261"/>
        <v>6</v>
      </c>
      <c r="CO52" s="278">
        <f t="shared" si="261"/>
        <v>2</v>
      </c>
      <c r="CP52" s="278">
        <f t="shared" si="261"/>
        <v>33</v>
      </c>
      <c r="CQ52" s="278">
        <f t="shared" si="261"/>
        <v>2</v>
      </c>
      <c r="CR52" s="278">
        <f t="shared" si="261"/>
        <v>0</v>
      </c>
      <c r="CS52" s="278">
        <f t="shared" si="261"/>
        <v>2</v>
      </c>
      <c r="CT52" s="278">
        <f t="shared" si="261"/>
        <v>8</v>
      </c>
      <c r="CU52" s="278">
        <f t="shared" si="261"/>
        <v>2</v>
      </c>
      <c r="CV52" s="278">
        <f t="shared" si="261"/>
        <v>10</v>
      </c>
      <c r="CW52" s="278">
        <f t="shared" ref="CW52:DM52" si="262">IF(AY52=0,CW53+1,0)</f>
        <v>6</v>
      </c>
      <c r="CX52" s="278">
        <f t="shared" si="262"/>
        <v>7</v>
      </c>
      <c r="CY52" s="278">
        <f t="shared" si="262"/>
        <v>1</v>
      </c>
      <c r="CZ52" s="278">
        <f t="shared" si="262"/>
        <v>0</v>
      </c>
      <c r="DA52" s="278">
        <f t="shared" si="262"/>
        <v>9</v>
      </c>
      <c r="DB52" s="278">
        <f t="shared" si="262"/>
        <v>1</v>
      </c>
      <c r="DC52" s="278">
        <f t="shared" si="262"/>
        <v>0</v>
      </c>
      <c r="DD52" s="278">
        <f t="shared" si="262"/>
        <v>15</v>
      </c>
      <c r="DE52" s="278">
        <f t="shared" si="262"/>
        <v>1</v>
      </c>
      <c r="DF52" s="278">
        <f t="shared" si="262"/>
        <v>3</v>
      </c>
      <c r="DG52" s="278">
        <f t="shared" si="262"/>
        <v>5</v>
      </c>
      <c r="DH52" s="278">
        <f t="shared" si="262"/>
        <v>5</v>
      </c>
      <c r="DI52" s="278">
        <f t="shared" si="262"/>
        <v>12</v>
      </c>
      <c r="DJ52" s="278">
        <f t="shared" si="262"/>
        <v>4</v>
      </c>
      <c r="DK52" s="278">
        <f t="shared" si="262"/>
        <v>0</v>
      </c>
      <c r="DL52" s="278">
        <f t="shared" si="262"/>
        <v>5</v>
      </c>
      <c r="DM52" s="278">
        <f t="shared" si="262"/>
        <v>2</v>
      </c>
      <c r="DN52" s="289" t="b">
        <f t="shared" si="180"/>
        <v>1</v>
      </c>
      <c r="DO52" s="278">
        <f t="shared" ref="DO52:DO57" si="263">SUM(K52:Q52)</f>
        <v>191</v>
      </c>
      <c r="DP52" s="278">
        <f t="shared" ref="DP52:DP57" si="264">DO52-DO53</f>
        <v>-1</v>
      </c>
      <c r="DQ52" s="278">
        <f t="shared" ref="DQ52:DQ57" si="265">ABS(DP52)</f>
        <v>1</v>
      </c>
      <c r="DR52" s="278">
        <f t="shared" ref="DR52:DR57" si="266">IF(ISODD(D52),1,0)</f>
        <v>1</v>
      </c>
      <c r="DS52" s="278">
        <f t="shared" ref="DS52:DS57" si="267">COUNTIF($K52:$Q52,"&gt;25")</f>
        <v>4</v>
      </c>
      <c r="DT52" s="278">
        <f t="shared" ref="DT52:DT57" si="268">COUNTIF($K52:$Q52,"&lt;26")</f>
        <v>3</v>
      </c>
      <c r="DU52" s="278"/>
      <c r="DV52" s="278">
        <f t="shared" ref="DV52:DV57" si="269">S52+U52+W52+Y52+AA52+AC52+AE52+AG52+AI52+AK52+AM52+AO52+AQ52+AS52+AU52+AW52+AY52+BA52+BC52+BE52+BG52+BI52+BK52+BM52+BO52</f>
        <v>3</v>
      </c>
      <c r="DW52" s="278">
        <f t="shared" ref="DW52:DW57" si="270">T52+V52+X52+Z52+AB52+AD52+AF52+AH52+AJ52+AL52+AN52+AP52+AR52+AT52+AV52+AX52+AZ52+BB52+BD52+BF52+BH52+BJ52+BL52+BN52</f>
        <v>4</v>
      </c>
      <c r="DX52" s="278"/>
      <c r="DY52" s="278">
        <f t="shared" ref="DY52:DY57" si="271">COUNTIF($K52:$Q52,"&lt;10")</f>
        <v>1</v>
      </c>
      <c r="DZ52" s="278">
        <f t="shared" ref="DZ52:DZ57" si="272">COUNTIFS($K52:$Q52,"&lt;20",$K52:$Q52,"&gt;9")</f>
        <v>1</v>
      </c>
      <c r="EA52" s="278">
        <f t="shared" ref="EA52:EA57" si="273">COUNTIFS($K52:$Q52,"&lt;30",$K52:$Q52,"&gt;19")</f>
        <v>2</v>
      </c>
      <c r="EB52" s="278">
        <f t="shared" ref="EB52:EB57" si="274">COUNTIFS($K52:$Q52,"&lt;40",$K52:$Q52,"&gt;29")</f>
        <v>2</v>
      </c>
      <c r="EC52" s="278">
        <f t="shared" ref="EC52:EC57" si="275">COUNTIF($K52:$Q52,"&gt;39")</f>
        <v>1</v>
      </c>
      <c r="EE52" s="278">
        <f t="shared" ref="EE52:EE57" si="276">COUNTIF($K53:$Q53,K52)+COUNTIF($K53:$Q53,L52)+COUNTIF($K53:$Q53,M52)+COUNTIF($K53:$Q53,N52)+COUNTIF($K53:$Q53,O52)+COUNTIF($K53:$Q53,P52)+COUNTIF($K53:$Q53,Q52)</f>
        <v>1</v>
      </c>
      <c r="EF52" s="278">
        <f t="shared" ref="EF52:EF57" si="277">IF(K52=L52-1,1,0)+IF(L52=M52-1,1,0)+IF(M52=N52-1,1,0)+IF(N52=O52-1,1,0)+IF(O52=P52-1,1,0)+IF(K52=Q52-1,1,0)+IF(L52=Q52-1,1,0)+IF(M52=Q52-1,1,0)+IF(N52=Q52-1,1,0)+IF(O52=Q52-1,1,0)+IF(P52=Q52-1,1,0)</f>
        <v>0</v>
      </c>
    </row>
    <row r="53" spans="1:136" x14ac:dyDescent="0.2">
      <c r="A53" s="55">
        <v>42796</v>
      </c>
      <c r="B53" s="13" t="str">
        <f t="shared" si="253"/>
        <v>1-1-1-3-1</v>
      </c>
      <c r="C53" s="14" t="s">
        <v>685</v>
      </c>
      <c r="D53" s="11">
        <f t="shared" si="254"/>
        <v>2</v>
      </c>
      <c r="E53" s="11">
        <f t="shared" si="255"/>
        <v>5</v>
      </c>
      <c r="F53" s="11">
        <f t="shared" si="255"/>
        <v>8</v>
      </c>
      <c r="G53" s="11">
        <f t="shared" si="255"/>
        <v>11</v>
      </c>
      <c r="H53" s="11">
        <f t="shared" si="255"/>
        <v>14</v>
      </c>
      <c r="I53" s="11">
        <f t="shared" si="255"/>
        <v>17</v>
      </c>
      <c r="J53" s="11"/>
      <c r="K53" s="277">
        <f t="shared" si="256"/>
        <v>8</v>
      </c>
      <c r="L53" s="277">
        <f t="shared" si="257"/>
        <v>14</v>
      </c>
      <c r="M53" s="277">
        <f t="shared" si="257"/>
        <v>20</v>
      </c>
      <c r="N53" s="277">
        <f t="shared" si="257"/>
        <v>35</v>
      </c>
      <c r="O53" s="277">
        <f t="shared" si="257"/>
        <v>36</v>
      </c>
      <c r="P53" s="277">
        <f t="shared" si="257"/>
        <v>41</v>
      </c>
      <c r="Q53" s="277">
        <f t="shared" si="258"/>
        <v>38</v>
      </c>
      <c r="R53" s="277"/>
      <c r="S53" s="277">
        <f t="shared" ref="S53:AX53" si="278">COUNTIF($K53:$Q53,S$2)</f>
        <v>0</v>
      </c>
      <c r="T53" s="277">
        <f t="shared" si="278"/>
        <v>0</v>
      </c>
      <c r="U53" s="277">
        <f t="shared" si="278"/>
        <v>0</v>
      </c>
      <c r="V53" s="277">
        <f t="shared" si="278"/>
        <v>0</v>
      </c>
      <c r="W53" s="277">
        <f t="shared" si="278"/>
        <v>0</v>
      </c>
      <c r="X53" s="277">
        <f t="shared" si="278"/>
        <v>0</v>
      </c>
      <c r="Y53" s="277">
        <f t="shared" si="278"/>
        <v>0</v>
      </c>
      <c r="Z53" s="277">
        <f t="shared" si="278"/>
        <v>1</v>
      </c>
      <c r="AA53" s="277">
        <f t="shared" si="278"/>
        <v>0</v>
      </c>
      <c r="AB53" s="277">
        <f t="shared" si="278"/>
        <v>0</v>
      </c>
      <c r="AC53" s="277">
        <f t="shared" si="278"/>
        <v>0</v>
      </c>
      <c r="AD53" s="277">
        <f t="shared" si="278"/>
        <v>0</v>
      </c>
      <c r="AE53" s="277">
        <f t="shared" si="278"/>
        <v>0</v>
      </c>
      <c r="AF53" s="277">
        <f t="shared" si="278"/>
        <v>1</v>
      </c>
      <c r="AG53" s="277">
        <f t="shared" si="278"/>
        <v>0</v>
      </c>
      <c r="AH53" s="277">
        <f t="shared" si="278"/>
        <v>0</v>
      </c>
      <c r="AI53" s="277">
        <f t="shared" si="278"/>
        <v>0</v>
      </c>
      <c r="AJ53" s="277">
        <f t="shared" si="278"/>
        <v>0</v>
      </c>
      <c r="AK53" s="277">
        <f t="shared" si="278"/>
        <v>0</v>
      </c>
      <c r="AL53" s="277">
        <f t="shared" si="278"/>
        <v>1</v>
      </c>
      <c r="AM53" s="277">
        <f t="shared" si="278"/>
        <v>0</v>
      </c>
      <c r="AN53" s="277">
        <f t="shared" si="278"/>
        <v>0</v>
      </c>
      <c r="AO53" s="277">
        <f t="shared" si="278"/>
        <v>0</v>
      </c>
      <c r="AP53" s="277">
        <f t="shared" si="278"/>
        <v>0</v>
      </c>
      <c r="AQ53" s="277">
        <f t="shared" si="278"/>
        <v>0</v>
      </c>
      <c r="AR53" s="277">
        <f t="shared" si="278"/>
        <v>0</v>
      </c>
      <c r="AS53" s="277">
        <f t="shared" si="278"/>
        <v>0</v>
      </c>
      <c r="AT53" s="277">
        <f t="shared" si="278"/>
        <v>0</v>
      </c>
      <c r="AU53" s="277">
        <f t="shared" si="278"/>
        <v>0</v>
      </c>
      <c r="AV53" s="277">
        <f t="shared" si="278"/>
        <v>0</v>
      </c>
      <c r="AW53" s="277">
        <f t="shared" si="278"/>
        <v>0</v>
      </c>
      <c r="AX53" s="277">
        <f t="shared" si="278"/>
        <v>0</v>
      </c>
      <c r="AY53" s="277">
        <f t="shared" ref="AY53:BO53" si="279">COUNTIF($K53:$Q53,AY$2)</f>
        <v>0</v>
      </c>
      <c r="AZ53" s="277">
        <f t="shared" si="279"/>
        <v>0</v>
      </c>
      <c r="BA53" s="277">
        <f t="shared" si="279"/>
        <v>1</v>
      </c>
      <c r="BB53" s="277">
        <f t="shared" si="279"/>
        <v>1</v>
      </c>
      <c r="BC53" s="277">
        <f t="shared" si="279"/>
        <v>0</v>
      </c>
      <c r="BD53" s="277">
        <f t="shared" si="279"/>
        <v>1</v>
      </c>
      <c r="BE53" s="277">
        <f t="shared" si="279"/>
        <v>0</v>
      </c>
      <c r="BF53" s="277">
        <f t="shared" si="279"/>
        <v>0</v>
      </c>
      <c r="BG53" s="277">
        <f t="shared" si="279"/>
        <v>1</v>
      </c>
      <c r="BH53" s="277">
        <f t="shared" si="279"/>
        <v>0</v>
      </c>
      <c r="BI53" s="277">
        <f t="shared" si="279"/>
        <v>0</v>
      </c>
      <c r="BJ53" s="277">
        <f t="shared" si="279"/>
        <v>0</v>
      </c>
      <c r="BK53" s="277">
        <f t="shared" si="279"/>
        <v>0</v>
      </c>
      <c r="BL53" s="277">
        <f t="shared" si="279"/>
        <v>0</v>
      </c>
      <c r="BM53" s="277">
        <f t="shared" si="279"/>
        <v>0</v>
      </c>
      <c r="BN53" s="277">
        <f t="shared" si="279"/>
        <v>0</v>
      </c>
      <c r="BO53" s="277">
        <f t="shared" si="279"/>
        <v>0</v>
      </c>
      <c r="BP53" s="277"/>
      <c r="BQ53" s="277">
        <f t="shared" ref="BQ53:CV53" si="280">IF(S53=0,BQ54+1,0)</f>
        <v>17</v>
      </c>
      <c r="BR53" s="277">
        <f t="shared" si="280"/>
        <v>3</v>
      </c>
      <c r="BS53" s="277">
        <f t="shared" si="280"/>
        <v>3</v>
      </c>
      <c r="BT53" s="277">
        <f t="shared" si="280"/>
        <v>18</v>
      </c>
      <c r="BU53" s="277">
        <f t="shared" si="280"/>
        <v>11</v>
      </c>
      <c r="BV53" s="277">
        <f t="shared" si="280"/>
        <v>3</v>
      </c>
      <c r="BW53" s="277">
        <f t="shared" si="280"/>
        <v>2</v>
      </c>
      <c r="BX53" s="277">
        <f t="shared" si="280"/>
        <v>0</v>
      </c>
      <c r="BY53" s="277">
        <f t="shared" si="280"/>
        <v>2</v>
      </c>
      <c r="BZ53" s="277">
        <f t="shared" si="280"/>
        <v>5</v>
      </c>
      <c r="CA53" s="277">
        <f t="shared" si="280"/>
        <v>8</v>
      </c>
      <c r="CB53" s="277">
        <f t="shared" si="280"/>
        <v>10</v>
      </c>
      <c r="CC53" s="277">
        <f t="shared" si="280"/>
        <v>3</v>
      </c>
      <c r="CD53" s="277">
        <f t="shared" si="280"/>
        <v>0</v>
      </c>
      <c r="CE53" s="277">
        <f t="shared" si="280"/>
        <v>16</v>
      </c>
      <c r="CF53" s="277">
        <f t="shared" si="280"/>
        <v>10</v>
      </c>
      <c r="CG53" s="277">
        <f t="shared" si="280"/>
        <v>3</v>
      </c>
      <c r="CH53" s="277">
        <f t="shared" si="280"/>
        <v>17</v>
      </c>
      <c r="CI53" s="277">
        <f t="shared" si="280"/>
        <v>5</v>
      </c>
      <c r="CJ53" s="277">
        <f t="shared" si="280"/>
        <v>0</v>
      </c>
      <c r="CK53" s="277">
        <f t="shared" si="280"/>
        <v>6</v>
      </c>
      <c r="CL53" s="277">
        <f t="shared" si="280"/>
        <v>1</v>
      </c>
      <c r="CM53" s="277">
        <f t="shared" si="280"/>
        <v>3</v>
      </c>
      <c r="CN53" s="277">
        <f t="shared" si="280"/>
        <v>5</v>
      </c>
      <c r="CO53" s="277">
        <f t="shared" si="280"/>
        <v>1</v>
      </c>
      <c r="CP53" s="277">
        <f t="shared" si="280"/>
        <v>32</v>
      </c>
      <c r="CQ53" s="277">
        <f t="shared" si="280"/>
        <v>1</v>
      </c>
      <c r="CR53" s="277">
        <f t="shared" si="280"/>
        <v>2</v>
      </c>
      <c r="CS53" s="277">
        <f t="shared" si="280"/>
        <v>1</v>
      </c>
      <c r="CT53" s="277">
        <f t="shared" si="280"/>
        <v>7</v>
      </c>
      <c r="CU53" s="277">
        <f t="shared" si="280"/>
        <v>1</v>
      </c>
      <c r="CV53" s="277">
        <f t="shared" si="280"/>
        <v>9</v>
      </c>
      <c r="CW53" s="277">
        <f t="shared" ref="CW53:DM53" si="281">IF(AY53=0,CW54+1,0)</f>
        <v>5</v>
      </c>
      <c r="CX53" s="277">
        <f t="shared" si="281"/>
        <v>6</v>
      </c>
      <c r="CY53" s="277">
        <f t="shared" si="281"/>
        <v>0</v>
      </c>
      <c r="CZ53" s="277">
        <f t="shared" si="281"/>
        <v>0</v>
      </c>
      <c r="DA53" s="277">
        <f t="shared" si="281"/>
        <v>8</v>
      </c>
      <c r="DB53" s="277">
        <f t="shared" si="281"/>
        <v>0</v>
      </c>
      <c r="DC53" s="277">
        <f t="shared" si="281"/>
        <v>9</v>
      </c>
      <c r="DD53" s="277">
        <f t="shared" si="281"/>
        <v>14</v>
      </c>
      <c r="DE53" s="277">
        <f t="shared" si="281"/>
        <v>0</v>
      </c>
      <c r="DF53" s="277">
        <f t="shared" si="281"/>
        <v>2</v>
      </c>
      <c r="DG53" s="277">
        <f t="shared" si="281"/>
        <v>4</v>
      </c>
      <c r="DH53" s="277">
        <f t="shared" si="281"/>
        <v>4</v>
      </c>
      <c r="DI53" s="277">
        <f t="shared" si="281"/>
        <v>11</v>
      </c>
      <c r="DJ53" s="277">
        <f t="shared" si="281"/>
        <v>3</v>
      </c>
      <c r="DK53" s="277">
        <f t="shared" si="281"/>
        <v>20</v>
      </c>
      <c r="DL53" s="277">
        <f t="shared" si="281"/>
        <v>4</v>
      </c>
      <c r="DM53" s="277">
        <f t="shared" si="281"/>
        <v>1</v>
      </c>
      <c r="DN53" s="289" t="b">
        <f t="shared" si="180"/>
        <v>0</v>
      </c>
      <c r="DO53" s="277">
        <f t="shared" si="263"/>
        <v>192</v>
      </c>
      <c r="DP53" s="277">
        <f t="shared" si="264"/>
        <v>-26</v>
      </c>
      <c r="DQ53" s="277">
        <f t="shared" si="265"/>
        <v>26</v>
      </c>
      <c r="DR53" s="277">
        <f t="shared" si="266"/>
        <v>0</v>
      </c>
      <c r="DS53" s="277">
        <f t="shared" si="267"/>
        <v>4</v>
      </c>
      <c r="DT53" s="277">
        <f t="shared" si="268"/>
        <v>3</v>
      </c>
      <c r="DU53" s="277"/>
      <c r="DV53" s="277">
        <f t="shared" si="269"/>
        <v>2</v>
      </c>
      <c r="DW53" s="277">
        <f t="shared" si="270"/>
        <v>5</v>
      </c>
      <c r="DX53" s="277"/>
      <c r="DY53" s="277">
        <f t="shared" si="271"/>
        <v>1</v>
      </c>
      <c r="DZ53" s="277">
        <f t="shared" si="272"/>
        <v>1</v>
      </c>
      <c r="EA53" s="277">
        <f t="shared" si="273"/>
        <v>1</v>
      </c>
      <c r="EB53" s="277">
        <f t="shared" si="274"/>
        <v>3</v>
      </c>
      <c r="EC53" s="277">
        <f t="shared" si="275"/>
        <v>1</v>
      </c>
      <c r="EE53" s="277">
        <f t="shared" si="276"/>
        <v>1</v>
      </c>
      <c r="EF53" s="277">
        <f t="shared" si="277"/>
        <v>1</v>
      </c>
    </row>
    <row r="54" spans="1:136" x14ac:dyDescent="0.2">
      <c r="A54" s="55">
        <v>42793</v>
      </c>
      <c r="B54" s="13" t="str">
        <f t="shared" si="253"/>
        <v>0-0-4-2-1</v>
      </c>
      <c r="C54" s="14" t="s">
        <v>683</v>
      </c>
      <c r="D54" s="11">
        <f t="shared" si="254"/>
        <v>3</v>
      </c>
      <c r="E54" s="11">
        <f t="shared" ref="E54:I55" si="282">FIND(",",$C54,D54+1)</f>
        <v>6</v>
      </c>
      <c r="F54" s="11">
        <f t="shared" si="282"/>
        <v>9</v>
      </c>
      <c r="G54" s="11">
        <f t="shared" si="282"/>
        <v>12</v>
      </c>
      <c r="H54" s="11">
        <f t="shared" si="282"/>
        <v>15</v>
      </c>
      <c r="I54" s="11">
        <f t="shared" si="282"/>
        <v>18</v>
      </c>
      <c r="J54" s="11"/>
      <c r="K54" s="276">
        <f t="shared" si="256"/>
        <v>22</v>
      </c>
      <c r="L54" s="276">
        <f t="shared" ref="L54:P55" si="283">VALUE(MID($C54,D54+1,E54-D54-1))</f>
        <v>25</v>
      </c>
      <c r="M54" s="276">
        <f t="shared" si="283"/>
        <v>27</v>
      </c>
      <c r="N54" s="276">
        <f t="shared" si="283"/>
        <v>29</v>
      </c>
      <c r="O54" s="276">
        <f t="shared" si="283"/>
        <v>35</v>
      </c>
      <c r="P54" s="276">
        <f t="shared" si="283"/>
        <v>49</v>
      </c>
      <c r="Q54" s="276">
        <f t="shared" si="258"/>
        <v>31</v>
      </c>
      <c r="R54" s="276"/>
      <c r="S54" s="276">
        <f t="shared" ref="S54:AX54" si="284">COUNTIF($K54:$Q54,S$2)</f>
        <v>0</v>
      </c>
      <c r="T54" s="276">
        <f t="shared" si="284"/>
        <v>0</v>
      </c>
      <c r="U54" s="276">
        <f t="shared" si="284"/>
        <v>0</v>
      </c>
      <c r="V54" s="276">
        <f t="shared" si="284"/>
        <v>0</v>
      </c>
      <c r="W54" s="276">
        <f t="shared" si="284"/>
        <v>0</v>
      </c>
      <c r="X54" s="276">
        <f t="shared" si="284"/>
        <v>0</v>
      </c>
      <c r="Y54" s="276">
        <f t="shared" si="284"/>
        <v>0</v>
      </c>
      <c r="Z54" s="276">
        <f t="shared" si="284"/>
        <v>0</v>
      </c>
      <c r="AA54" s="276">
        <f t="shared" si="284"/>
        <v>0</v>
      </c>
      <c r="AB54" s="276">
        <f t="shared" si="284"/>
        <v>0</v>
      </c>
      <c r="AC54" s="276">
        <f t="shared" si="284"/>
        <v>0</v>
      </c>
      <c r="AD54" s="276">
        <f t="shared" si="284"/>
        <v>0</v>
      </c>
      <c r="AE54" s="276">
        <f t="shared" si="284"/>
        <v>0</v>
      </c>
      <c r="AF54" s="276">
        <f t="shared" si="284"/>
        <v>0</v>
      </c>
      <c r="AG54" s="276">
        <f t="shared" si="284"/>
        <v>0</v>
      </c>
      <c r="AH54" s="276">
        <f t="shared" si="284"/>
        <v>0</v>
      </c>
      <c r="AI54" s="276">
        <f t="shared" si="284"/>
        <v>0</v>
      </c>
      <c r="AJ54" s="276">
        <f t="shared" si="284"/>
        <v>0</v>
      </c>
      <c r="AK54" s="276">
        <f t="shared" si="284"/>
        <v>0</v>
      </c>
      <c r="AL54" s="276">
        <f t="shared" si="284"/>
        <v>0</v>
      </c>
      <c r="AM54" s="276">
        <f t="shared" si="284"/>
        <v>0</v>
      </c>
      <c r="AN54" s="276">
        <f t="shared" si="284"/>
        <v>1</v>
      </c>
      <c r="AO54" s="276">
        <f t="shared" si="284"/>
        <v>0</v>
      </c>
      <c r="AP54" s="276">
        <f t="shared" si="284"/>
        <v>0</v>
      </c>
      <c r="AQ54" s="276">
        <f t="shared" si="284"/>
        <v>1</v>
      </c>
      <c r="AR54" s="276">
        <f t="shared" si="284"/>
        <v>0</v>
      </c>
      <c r="AS54" s="276">
        <f t="shared" si="284"/>
        <v>1</v>
      </c>
      <c r="AT54" s="276">
        <f t="shared" si="284"/>
        <v>0</v>
      </c>
      <c r="AU54" s="276">
        <f t="shared" si="284"/>
        <v>1</v>
      </c>
      <c r="AV54" s="276">
        <f t="shared" si="284"/>
        <v>0</v>
      </c>
      <c r="AW54" s="276">
        <f t="shared" si="284"/>
        <v>1</v>
      </c>
      <c r="AX54" s="276">
        <f t="shared" si="284"/>
        <v>0</v>
      </c>
      <c r="AY54" s="276">
        <f t="shared" ref="AY54:BO54" si="285">COUNTIF($K54:$Q54,AY$2)</f>
        <v>0</v>
      </c>
      <c r="AZ54" s="276">
        <f t="shared" si="285"/>
        <v>0</v>
      </c>
      <c r="BA54" s="276">
        <f t="shared" si="285"/>
        <v>1</v>
      </c>
      <c r="BB54" s="276">
        <f t="shared" si="285"/>
        <v>0</v>
      </c>
      <c r="BC54" s="276">
        <f t="shared" si="285"/>
        <v>0</v>
      </c>
      <c r="BD54" s="276">
        <f t="shared" si="285"/>
        <v>0</v>
      </c>
      <c r="BE54" s="276">
        <f t="shared" si="285"/>
        <v>0</v>
      </c>
      <c r="BF54" s="276">
        <f t="shared" si="285"/>
        <v>0</v>
      </c>
      <c r="BG54" s="276">
        <f t="shared" si="285"/>
        <v>0</v>
      </c>
      <c r="BH54" s="276">
        <f t="shared" si="285"/>
        <v>0</v>
      </c>
      <c r="BI54" s="276">
        <f t="shared" si="285"/>
        <v>0</v>
      </c>
      <c r="BJ54" s="276">
        <f t="shared" si="285"/>
        <v>0</v>
      </c>
      <c r="BK54" s="276">
        <f t="shared" si="285"/>
        <v>0</v>
      </c>
      <c r="BL54" s="276">
        <f t="shared" si="285"/>
        <v>0</v>
      </c>
      <c r="BM54" s="276">
        <f t="shared" si="285"/>
        <v>0</v>
      </c>
      <c r="BN54" s="276">
        <f t="shared" si="285"/>
        <v>0</v>
      </c>
      <c r="BO54" s="276">
        <f t="shared" si="285"/>
        <v>1</v>
      </c>
      <c r="BP54" s="276"/>
      <c r="BQ54" s="276">
        <f t="shared" ref="BQ54:CV54" si="286">IF(S54=0,BQ55+1,0)</f>
        <v>16</v>
      </c>
      <c r="BR54" s="276">
        <f t="shared" si="286"/>
        <v>2</v>
      </c>
      <c r="BS54" s="276">
        <f t="shared" si="286"/>
        <v>2</v>
      </c>
      <c r="BT54" s="276">
        <f t="shared" si="286"/>
        <v>17</v>
      </c>
      <c r="BU54" s="276">
        <f t="shared" si="286"/>
        <v>10</v>
      </c>
      <c r="BV54" s="276">
        <f t="shared" si="286"/>
        <v>2</v>
      </c>
      <c r="BW54" s="276">
        <f t="shared" si="286"/>
        <v>1</v>
      </c>
      <c r="BX54" s="276">
        <f t="shared" si="286"/>
        <v>1</v>
      </c>
      <c r="BY54" s="276">
        <f t="shared" si="286"/>
        <v>1</v>
      </c>
      <c r="BZ54" s="276">
        <f t="shared" si="286"/>
        <v>4</v>
      </c>
      <c r="CA54" s="276">
        <f t="shared" si="286"/>
        <v>7</v>
      </c>
      <c r="CB54" s="276">
        <f t="shared" si="286"/>
        <v>9</v>
      </c>
      <c r="CC54" s="276">
        <f t="shared" si="286"/>
        <v>2</v>
      </c>
      <c r="CD54" s="276">
        <f t="shared" si="286"/>
        <v>6</v>
      </c>
      <c r="CE54" s="276">
        <f t="shared" si="286"/>
        <v>15</v>
      </c>
      <c r="CF54" s="276">
        <f t="shared" si="286"/>
        <v>9</v>
      </c>
      <c r="CG54" s="276">
        <f t="shared" si="286"/>
        <v>2</v>
      </c>
      <c r="CH54" s="276">
        <f t="shared" si="286"/>
        <v>16</v>
      </c>
      <c r="CI54" s="276">
        <f t="shared" si="286"/>
        <v>4</v>
      </c>
      <c r="CJ54" s="276">
        <f t="shared" si="286"/>
        <v>7</v>
      </c>
      <c r="CK54" s="276">
        <f t="shared" si="286"/>
        <v>5</v>
      </c>
      <c r="CL54" s="276">
        <f t="shared" si="286"/>
        <v>0</v>
      </c>
      <c r="CM54" s="276">
        <f t="shared" si="286"/>
        <v>2</v>
      </c>
      <c r="CN54" s="276">
        <f t="shared" si="286"/>
        <v>4</v>
      </c>
      <c r="CO54" s="276">
        <f t="shared" si="286"/>
        <v>0</v>
      </c>
      <c r="CP54" s="276">
        <f t="shared" si="286"/>
        <v>31</v>
      </c>
      <c r="CQ54" s="276">
        <f t="shared" si="286"/>
        <v>0</v>
      </c>
      <c r="CR54" s="276">
        <f t="shared" si="286"/>
        <v>1</v>
      </c>
      <c r="CS54" s="276">
        <f t="shared" si="286"/>
        <v>0</v>
      </c>
      <c r="CT54" s="276">
        <f t="shared" si="286"/>
        <v>6</v>
      </c>
      <c r="CU54" s="276">
        <f t="shared" si="286"/>
        <v>0</v>
      </c>
      <c r="CV54" s="276">
        <f t="shared" si="286"/>
        <v>8</v>
      </c>
      <c r="CW54" s="276">
        <f t="shared" ref="CW54:DM54" si="287">IF(AY54=0,CW55+1,0)</f>
        <v>4</v>
      </c>
      <c r="CX54" s="276">
        <f t="shared" si="287"/>
        <v>5</v>
      </c>
      <c r="CY54" s="276">
        <f t="shared" si="287"/>
        <v>0</v>
      </c>
      <c r="CZ54" s="276">
        <f t="shared" si="287"/>
        <v>6</v>
      </c>
      <c r="DA54" s="276">
        <f t="shared" si="287"/>
        <v>7</v>
      </c>
      <c r="DB54" s="276">
        <f t="shared" si="287"/>
        <v>16</v>
      </c>
      <c r="DC54" s="276">
        <f t="shared" si="287"/>
        <v>8</v>
      </c>
      <c r="DD54" s="276">
        <f t="shared" si="287"/>
        <v>13</v>
      </c>
      <c r="DE54" s="276">
        <f t="shared" si="287"/>
        <v>1</v>
      </c>
      <c r="DF54" s="276">
        <f t="shared" si="287"/>
        <v>1</v>
      </c>
      <c r="DG54" s="276">
        <f t="shared" si="287"/>
        <v>3</v>
      </c>
      <c r="DH54" s="276">
        <f t="shared" si="287"/>
        <v>3</v>
      </c>
      <c r="DI54" s="276">
        <f t="shared" si="287"/>
        <v>10</v>
      </c>
      <c r="DJ54" s="276">
        <f t="shared" si="287"/>
        <v>2</v>
      </c>
      <c r="DK54" s="276">
        <f t="shared" si="287"/>
        <v>19</v>
      </c>
      <c r="DL54" s="276">
        <f t="shared" si="287"/>
        <v>3</v>
      </c>
      <c r="DM54" s="276">
        <f t="shared" si="287"/>
        <v>0</v>
      </c>
      <c r="DN54" s="289" t="b">
        <f t="shared" si="180"/>
        <v>0</v>
      </c>
      <c r="DO54" s="276">
        <f t="shared" si="263"/>
        <v>218</v>
      </c>
      <c r="DP54" s="276">
        <f t="shared" si="264"/>
        <v>54</v>
      </c>
      <c r="DQ54" s="276">
        <f t="shared" si="265"/>
        <v>54</v>
      </c>
      <c r="DR54" s="276">
        <f t="shared" si="266"/>
        <v>1</v>
      </c>
      <c r="DS54" s="276">
        <f t="shared" si="267"/>
        <v>5</v>
      </c>
      <c r="DT54" s="276">
        <f t="shared" si="268"/>
        <v>2</v>
      </c>
      <c r="DU54" s="276"/>
      <c r="DV54" s="276">
        <f t="shared" si="269"/>
        <v>6</v>
      </c>
      <c r="DW54" s="276">
        <f t="shared" si="270"/>
        <v>1</v>
      </c>
      <c r="DX54" s="276"/>
      <c r="DY54" s="276">
        <f t="shared" si="271"/>
        <v>0</v>
      </c>
      <c r="DZ54" s="276">
        <f t="shared" si="272"/>
        <v>0</v>
      </c>
      <c r="EA54" s="276">
        <f t="shared" si="273"/>
        <v>4</v>
      </c>
      <c r="EB54" s="276">
        <f t="shared" si="274"/>
        <v>2</v>
      </c>
      <c r="EC54" s="276">
        <f t="shared" si="275"/>
        <v>1</v>
      </c>
      <c r="EE54" s="276">
        <f t="shared" si="276"/>
        <v>1</v>
      </c>
      <c r="EF54" s="276">
        <f t="shared" si="277"/>
        <v>0</v>
      </c>
    </row>
    <row r="55" spans="1:136" x14ac:dyDescent="0.2">
      <c r="A55" s="55">
        <v>42789</v>
      </c>
      <c r="B55" s="13" t="str">
        <f t="shared" si="253"/>
        <v>3-0-2-0-2</v>
      </c>
      <c r="C55" s="14" t="s">
        <v>682</v>
      </c>
      <c r="D55" s="11">
        <f t="shared" si="254"/>
        <v>2</v>
      </c>
      <c r="E55" s="11">
        <f t="shared" si="282"/>
        <v>4</v>
      </c>
      <c r="F55" s="11">
        <f t="shared" si="282"/>
        <v>6</v>
      </c>
      <c r="G55" s="11">
        <f t="shared" si="282"/>
        <v>9</v>
      </c>
      <c r="H55" s="11">
        <f t="shared" si="282"/>
        <v>12</v>
      </c>
      <c r="I55" s="11">
        <f t="shared" si="282"/>
        <v>15</v>
      </c>
      <c r="J55" s="11"/>
      <c r="K55" s="275">
        <f t="shared" si="256"/>
        <v>7</v>
      </c>
      <c r="L55" s="275">
        <f t="shared" si="283"/>
        <v>8</v>
      </c>
      <c r="M55" s="275">
        <f t="shared" si="283"/>
        <v>9</v>
      </c>
      <c r="N55" s="275">
        <f t="shared" si="283"/>
        <v>28</v>
      </c>
      <c r="O55" s="275">
        <f t="shared" si="283"/>
        <v>41</v>
      </c>
      <c r="P55" s="275">
        <f t="shared" si="283"/>
        <v>42</v>
      </c>
      <c r="Q55" s="275">
        <f t="shared" si="258"/>
        <v>29</v>
      </c>
      <c r="R55" s="275"/>
      <c r="S55" s="275">
        <f t="shared" ref="S55:AX55" si="288">COUNTIF($K55:$Q55,S$2)</f>
        <v>0</v>
      </c>
      <c r="T55" s="275">
        <f t="shared" si="288"/>
        <v>0</v>
      </c>
      <c r="U55" s="275">
        <f t="shared" si="288"/>
        <v>0</v>
      </c>
      <c r="V55" s="275">
        <f t="shared" si="288"/>
        <v>0</v>
      </c>
      <c r="W55" s="275">
        <f t="shared" si="288"/>
        <v>0</v>
      </c>
      <c r="X55" s="275">
        <f t="shared" si="288"/>
        <v>0</v>
      </c>
      <c r="Y55" s="275">
        <f t="shared" si="288"/>
        <v>1</v>
      </c>
      <c r="Z55" s="275">
        <f t="shared" si="288"/>
        <v>1</v>
      </c>
      <c r="AA55" s="275">
        <f t="shared" si="288"/>
        <v>1</v>
      </c>
      <c r="AB55" s="275">
        <f t="shared" si="288"/>
        <v>0</v>
      </c>
      <c r="AC55" s="275">
        <f t="shared" si="288"/>
        <v>0</v>
      </c>
      <c r="AD55" s="275">
        <f t="shared" si="288"/>
        <v>0</v>
      </c>
      <c r="AE55" s="275">
        <f t="shared" si="288"/>
        <v>0</v>
      </c>
      <c r="AF55" s="275">
        <f t="shared" si="288"/>
        <v>0</v>
      </c>
      <c r="AG55" s="275">
        <f t="shared" si="288"/>
        <v>0</v>
      </c>
      <c r="AH55" s="275">
        <f t="shared" si="288"/>
        <v>0</v>
      </c>
      <c r="AI55" s="275">
        <f t="shared" si="288"/>
        <v>0</v>
      </c>
      <c r="AJ55" s="275">
        <f t="shared" si="288"/>
        <v>0</v>
      </c>
      <c r="AK55" s="275">
        <f t="shared" si="288"/>
        <v>0</v>
      </c>
      <c r="AL55" s="275">
        <f t="shared" si="288"/>
        <v>0</v>
      </c>
      <c r="AM55" s="275">
        <f t="shared" si="288"/>
        <v>0</v>
      </c>
      <c r="AN55" s="275">
        <f t="shared" si="288"/>
        <v>0</v>
      </c>
      <c r="AO55" s="275">
        <f t="shared" si="288"/>
        <v>0</v>
      </c>
      <c r="AP55" s="275">
        <f t="shared" si="288"/>
        <v>0</v>
      </c>
      <c r="AQ55" s="275">
        <f t="shared" si="288"/>
        <v>0</v>
      </c>
      <c r="AR55" s="275">
        <f t="shared" si="288"/>
        <v>0</v>
      </c>
      <c r="AS55" s="275">
        <f t="shared" si="288"/>
        <v>0</v>
      </c>
      <c r="AT55" s="275">
        <f t="shared" si="288"/>
        <v>1</v>
      </c>
      <c r="AU55" s="275">
        <f t="shared" si="288"/>
        <v>1</v>
      </c>
      <c r="AV55" s="275">
        <f t="shared" si="288"/>
        <v>0</v>
      </c>
      <c r="AW55" s="275">
        <f t="shared" si="288"/>
        <v>0</v>
      </c>
      <c r="AX55" s="275">
        <f t="shared" si="288"/>
        <v>0</v>
      </c>
      <c r="AY55" s="275">
        <f t="shared" ref="AY55:BO55" si="289">COUNTIF($K55:$Q55,AY$2)</f>
        <v>0</v>
      </c>
      <c r="AZ55" s="275">
        <f t="shared" si="289"/>
        <v>0</v>
      </c>
      <c r="BA55" s="275">
        <f t="shared" si="289"/>
        <v>0</v>
      </c>
      <c r="BB55" s="275">
        <f t="shared" si="289"/>
        <v>0</v>
      </c>
      <c r="BC55" s="275">
        <f t="shared" si="289"/>
        <v>0</v>
      </c>
      <c r="BD55" s="275">
        <f t="shared" si="289"/>
        <v>0</v>
      </c>
      <c r="BE55" s="275">
        <f t="shared" si="289"/>
        <v>0</v>
      </c>
      <c r="BF55" s="275">
        <f t="shared" si="289"/>
        <v>0</v>
      </c>
      <c r="BG55" s="275">
        <f t="shared" si="289"/>
        <v>1</v>
      </c>
      <c r="BH55" s="275">
        <f t="shared" si="289"/>
        <v>1</v>
      </c>
      <c r="BI55" s="275">
        <f t="shared" si="289"/>
        <v>0</v>
      </c>
      <c r="BJ55" s="275">
        <f t="shared" si="289"/>
        <v>0</v>
      </c>
      <c r="BK55" s="275">
        <f t="shared" si="289"/>
        <v>0</v>
      </c>
      <c r="BL55" s="275">
        <f t="shared" si="289"/>
        <v>0</v>
      </c>
      <c r="BM55" s="275">
        <f t="shared" si="289"/>
        <v>0</v>
      </c>
      <c r="BN55" s="275">
        <f t="shared" si="289"/>
        <v>0</v>
      </c>
      <c r="BO55" s="275">
        <f t="shared" si="289"/>
        <v>0</v>
      </c>
      <c r="BP55" s="275"/>
      <c r="BQ55" s="275">
        <f t="shared" ref="BQ55:CV55" si="290">IF(S55=0,BQ56+1,0)</f>
        <v>15</v>
      </c>
      <c r="BR55" s="275">
        <f t="shared" si="290"/>
        <v>1</v>
      </c>
      <c r="BS55" s="275">
        <f t="shared" si="290"/>
        <v>1</v>
      </c>
      <c r="BT55" s="275">
        <f t="shared" si="290"/>
        <v>16</v>
      </c>
      <c r="BU55" s="275">
        <f t="shared" si="290"/>
        <v>9</v>
      </c>
      <c r="BV55" s="275">
        <f t="shared" si="290"/>
        <v>1</v>
      </c>
      <c r="BW55" s="275">
        <f t="shared" si="290"/>
        <v>0</v>
      </c>
      <c r="BX55" s="275">
        <f t="shared" si="290"/>
        <v>0</v>
      </c>
      <c r="BY55" s="275">
        <f t="shared" si="290"/>
        <v>0</v>
      </c>
      <c r="BZ55" s="275">
        <f t="shared" si="290"/>
        <v>3</v>
      </c>
      <c r="CA55" s="275">
        <f t="shared" si="290"/>
        <v>6</v>
      </c>
      <c r="CB55" s="275">
        <f t="shared" si="290"/>
        <v>8</v>
      </c>
      <c r="CC55" s="275">
        <f t="shared" si="290"/>
        <v>1</v>
      </c>
      <c r="CD55" s="275">
        <f t="shared" si="290"/>
        <v>5</v>
      </c>
      <c r="CE55" s="275">
        <f t="shared" si="290"/>
        <v>14</v>
      </c>
      <c r="CF55" s="275">
        <f t="shared" si="290"/>
        <v>8</v>
      </c>
      <c r="CG55" s="275">
        <f t="shared" si="290"/>
        <v>1</v>
      </c>
      <c r="CH55" s="275">
        <f t="shared" si="290"/>
        <v>15</v>
      </c>
      <c r="CI55" s="275">
        <f t="shared" si="290"/>
        <v>3</v>
      </c>
      <c r="CJ55" s="275">
        <f t="shared" si="290"/>
        <v>6</v>
      </c>
      <c r="CK55" s="275">
        <f t="shared" si="290"/>
        <v>4</v>
      </c>
      <c r="CL55" s="275">
        <f t="shared" si="290"/>
        <v>7</v>
      </c>
      <c r="CM55" s="275">
        <f t="shared" si="290"/>
        <v>1</v>
      </c>
      <c r="CN55" s="275">
        <f t="shared" si="290"/>
        <v>3</v>
      </c>
      <c r="CO55" s="275">
        <f t="shared" si="290"/>
        <v>5</v>
      </c>
      <c r="CP55" s="275">
        <f t="shared" si="290"/>
        <v>30</v>
      </c>
      <c r="CQ55" s="275">
        <f t="shared" si="290"/>
        <v>4</v>
      </c>
      <c r="CR55" s="275">
        <f t="shared" si="290"/>
        <v>0</v>
      </c>
      <c r="CS55" s="275">
        <f t="shared" si="290"/>
        <v>0</v>
      </c>
      <c r="CT55" s="275">
        <f t="shared" si="290"/>
        <v>5</v>
      </c>
      <c r="CU55" s="275">
        <f t="shared" si="290"/>
        <v>2</v>
      </c>
      <c r="CV55" s="275">
        <f t="shared" si="290"/>
        <v>7</v>
      </c>
      <c r="CW55" s="275">
        <f t="shared" ref="CW55:DM55" si="291">IF(AY55=0,CW56+1,0)</f>
        <v>3</v>
      </c>
      <c r="CX55" s="275">
        <f t="shared" si="291"/>
        <v>4</v>
      </c>
      <c r="CY55" s="275">
        <f t="shared" si="291"/>
        <v>11</v>
      </c>
      <c r="CZ55" s="275">
        <f t="shared" si="291"/>
        <v>5</v>
      </c>
      <c r="DA55" s="275">
        <f t="shared" si="291"/>
        <v>6</v>
      </c>
      <c r="DB55" s="275">
        <f t="shared" si="291"/>
        <v>15</v>
      </c>
      <c r="DC55" s="275">
        <f t="shared" si="291"/>
        <v>7</v>
      </c>
      <c r="DD55" s="275">
        <f t="shared" si="291"/>
        <v>12</v>
      </c>
      <c r="DE55" s="275">
        <f t="shared" si="291"/>
        <v>0</v>
      </c>
      <c r="DF55" s="275">
        <f t="shared" si="291"/>
        <v>0</v>
      </c>
      <c r="DG55" s="275">
        <f t="shared" si="291"/>
        <v>2</v>
      </c>
      <c r="DH55" s="275">
        <f t="shared" si="291"/>
        <v>2</v>
      </c>
      <c r="DI55" s="275">
        <f t="shared" si="291"/>
        <v>9</v>
      </c>
      <c r="DJ55" s="275">
        <f t="shared" si="291"/>
        <v>1</v>
      </c>
      <c r="DK55" s="275">
        <f t="shared" si="291"/>
        <v>18</v>
      </c>
      <c r="DL55" s="275">
        <f t="shared" si="291"/>
        <v>2</v>
      </c>
      <c r="DM55" s="275">
        <f t="shared" si="291"/>
        <v>9</v>
      </c>
      <c r="DN55" s="289" t="b">
        <f t="shared" si="180"/>
        <v>0</v>
      </c>
      <c r="DO55" s="275">
        <f t="shared" si="263"/>
        <v>164</v>
      </c>
      <c r="DP55" s="275">
        <f t="shared" si="264"/>
        <v>54</v>
      </c>
      <c r="DQ55" s="275">
        <f t="shared" si="265"/>
        <v>54</v>
      </c>
      <c r="DR55" s="275">
        <f t="shared" si="266"/>
        <v>0</v>
      </c>
      <c r="DS55" s="275">
        <f t="shared" si="267"/>
        <v>4</v>
      </c>
      <c r="DT55" s="275">
        <f t="shared" si="268"/>
        <v>3</v>
      </c>
      <c r="DU55" s="275"/>
      <c r="DV55" s="275">
        <f t="shared" si="269"/>
        <v>4</v>
      </c>
      <c r="DW55" s="275">
        <f t="shared" si="270"/>
        <v>3</v>
      </c>
      <c r="DX55" s="275"/>
      <c r="DY55" s="275">
        <f t="shared" si="271"/>
        <v>3</v>
      </c>
      <c r="DZ55" s="275">
        <f t="shared" si="272"/>
        <v>0</v>
      </c>
      <c r="EA55" s="275">
        <f t="shared" si="273"/>
        <v>2</v>
      </c>
      <c r="EB55" s="275">
        <f t="shared" si="274"/>
        <v>0</v>
      </c>
      <c r="EC55" s="275">
        <f t="shared" si="275"/>
        <v>2</v>
      </c>
      <c r="EE55" s="275">
        <f t="shared" si="276"/>
        <v>0</v>
      </c>
      <c r="EF55" s="275">
        <f t="shared" si="277"/>
        <v>4</v>
      </c>
    </row>
    <row r="56" spans="1:136" x14ac:dyDescent="0.2">
      <c r="A56" s="55">
        <v>42786</v>
      </c>
      <c r="B56" s="13" t="str">
        <f t="shared" si="253"/>
        <v>3-2-1-0-1</v>
      </c>
      <c r="C56" s="14" t="s">
        <v>678</v>
      </c>
      <c r="D56" s="11">
        <f t="shared" si="254"/>
        <v>2</v>
      </c>
      <c r="E56" s="11">
        <f t="shared" ref="E56:I57" si="292">FIND(",",$C56,D56+1)</f>
        <v>4</v>
      </c>
      <c r="F56" s="11">
        <f t="shared" si="292"/>
        <v>7</v>
      </c>
      <c r="G56" s="11">
        <f t="shared" si="292"/>
        <v>10</v>
      </c>
      <c r="H56" s="11">
        <f t="shared" si="292"/>
        <v>13</v>
      </c>
      <c r="I56" s="11">
        <f t="shared" si="292"/>
        <v>16</v>
      </c>
      <c r="J56" s="11"/>
      <c r="K56" s="274">
        <f t="shared" si="256"/>
        <v>2</v>
      </c>
      <c r="L56" s="274">
        <f t="shared" ref="L56:P57" si="293">VALUE(MID($C56,D56+1,E56-D56-1))</f>
        <v>6</v>
      </c>
      <c r="M56" s="274">
        <f t="shared" si="293"/>
        <v>13</v>
      </c>
      <c r="N56" s="274">
        <f t="shared" si="293"/>
        <v>17</v>
      </c>
      <c r="O56" s="274">
        <f t="shared" si="293"/>
        <v>23</v>
      </c>
      <c r="P56" s="274">
        <f t="shared" si="293"/>
        <v>46</v>
      </c>
      <c r="Q56" s="274">
        <f t="shared" si="258"/>
        <v>3</v>
      </c>
      <c r="R56" s="274"/>
      <c r="S56" s="274">
        <f t="shared" ref="S56:AX56" si="294">COUNTIF($K56:$Q56,S$2)</f>
        <v>0</v>
      </c>
      <c r="T56" s="274">
        <f t="shared" si="294"/>
        <v>1</v>
      </c>
      <c r="U56" s="274">
        <f t="shared" si="294"/>
        <v>1</v>
      </c>
      <c r="V56" s="274">
        <f t="shared" si="294"/>
        <v>0</v>
      </c>
      <c r="W56" s="274">
        <f t="shared" si="294"/>
        <v>0</v>
      </c>
      <c r="X56" s="274">
        <f t="shared" si="294"/>
        <v>1</v>
      </c>
      <c r="Y56" s="274">
        <f t="shared" si="294"/>
        <v>0</v>
      </c>
      <c r="Z56" s="274">
        <f t="shared" si="294"/>
        <v>0</v>
      </c>
      <c r="AA56" s="274">
        <f t="shared" si="294"/>
        <v>0</v>
      </c>
      <c r="AB56" s="274">
        <f t="shared" si="294"/>
        <v>0</v>
      </c>
      <c r="AC56" s="274">
        <f t="shared" si="294"/>
        <v>0</v>
      </c>
      <c r="AD56" s="274">
        <f t="shared" si="294"/>
        <v>0</v>
      </c>
      <c r="AE56" s="274">
        <f t="shared" si="294"/>
        <v>1</v>
      </c>
      <c r="AF56" s="274">
        <f t="shared" si="294"/>
        <v>0</v>
      </c>
      <c r="AG56" s="274">
        <f t="shared" si="294"/>
        <v>0</v>
      </c>
      <c r="AH56" s="274">
        <f t="shared" si="294"/>
        <v>0</v>
      </c>
      <c r="AI56" s="274">
        <f t="shared" si="294"/>
        <v>1</v>
      </c>
      <c r="AJ56" s="274">
        <f t="shared" si="294"/>
        <v>0</v>
      </c>
      <c r="AK56" s="274">
        <f t="shared" si="294"/>
        <v>0</v>
      </c>
      <c r="AL56" s="274">
        <f t="shared" si="294"/>
        <v>0</v>
      </c>
      <c r="AM56" s="274">
        <f t="shared" si="294"/>
        <v>0</v>
      </c>
      <c r="AN56" s="274">
        <f t="shared" si="294"/>
        <v>0</v>
      </c>
      <c r="AO56" s="274">
        <f t="shared" si="294"/>
        <v>1</v>
      </c>
      <c r="AP56" s="274">
        <f t="shared" si="294"/>
        <v>0</v>
      </c>
      <c r="AQ56" s="274">
        <f t="shared" si="294"/>
        <v>0</v>
      </c>
      <c r="AR56" s="274">
        <f t="shared" si="294"/>
        <v>0</v>
      </c>
      <c r="AS56" s="274">
        <f t="shared" si="294"/>
        <v>0</v>
      </c>
      <c r="AT56" s="274">
        <f t="shared" si="294"/>
        <v>0</v>
      </c>
      <c r="AU56" s="274">
        <f t="shared" si="294"/>
        <v>0</v>
      </c>
      <c r="AV56" s="274">
        <f t="shared" si="294"/>
        <v>0</v>
      </c>
      <c r="AW56" s="274">
        <f t="shared" si="294"/>
        <v>0</v>
      </c>
      <c r="AX56" s="274">
        <f t="shared" si="294"/>
        <v>0</v>
      </c>
      <c r="AY56" s="274">
        <f t="shared" ref="AY56:BO56" si="295">COUNTIF($K56:$Q56,AY$2)</f>
        <v>0</v>
      </c>
      <c r="AZ56" s="274">
        <f t="shared" si="295"/>
        <v>0</v>
      </c>
      <c r="BA56" s="274">
        <f t="shared" si="295"/>
        <v>0</v>
      </c>
      <c r="BB56" s="274">
        <f t="shared" si="295"/>
        <v>0</v>
      </c>
      <c r="BC56" s="274">
        <f t="shared" si="295"/>
        <v>0</v>
      </c>
      <c r="BD56" s="274">
        <f t="shared" si="295"/>
        <v>0</v>
      </c>
      <c r="BE56" s="274">
        <f t="shared" si="295"/>
        <v>0</v>
      </c>
      <c r="BF56" s="274">
        <f t="shared" si="295"/>
        <v>0</v>
      </c>
      <c r="BG56" s="274">
        <f t="shared" si="295"/>
        <v>0</v>
      </c>
      <c r="BH56" s="274">
        <f t="shared" si="295"/>
        <v>0</v>
      </c>
      <c r="BI56" s="274">
        <f t="shared" si="295"/>
        <v>0</v>
      </c>
      <c r="BJ56" s="274">
        <f t="shared" si="295"/>
        <v>0</v>
      </c>
      <c r="BK56" s="274">
        <f t="shared" si="295"/>
        <v>0</v>
      </c>
      <c r="BL56" s="274">
        <f t="shared" si="295"/>
        <v>1</v>
      </c>
      <c r="BM56" s="274">
        <f t="shared" si="295"/>
        <v>0</v>
      </c>
      <c r="BN56" s="274">
        <f t="shared" si="295"/>
        <v>0</v>
      </c>
      <c r="BO56" s="274">
        <f t="shared" si="295"/>
        <v>0</v>
      </c>
      <c r="BP56" s="274"/>
      <c r="BQ56" s="274">
        <f t="shared" ref="BQ56:CV56" si="296">IF(S56=0,BQ57+1,0)</f>
        <v>14</v>
      </c>
      <c r="BR56" s="274">
        <f t="shared" si="296"/>
        <v>0</v>
      </c>
      <c r="BS56" s="274">
        <f t="shared" si="296"/>
        <v>0</v>
      </c>
      <c r="BT56" s="274">
        <f t="shared" si="296"/>
        <v>15</v>
      </c>
      <c r="BU56" s="274">
        <f t="shared" si="296"/>
        <v>8</v>
      </c>
      <c r="BV56" s="274">
        <f t="shared" si="296"/>
        <v>0</v>
      </c>
      <c r="BW56" s="274">
        <f t="shared" si="296"/>
        <v>2</v>
      </c>
      <c r="BX56" s="274">
        <f t="shared" si="296"/>
        <v>1</v>
      </c>
      <c r="BY56" s="274">
        <f t="shared" si="296"/>
        <v>4</v>
      </c>
      <c r="BZ56" s="274">
        <f t="shared" si="296"/>
        <v>2</v>
      </c>
      <c r="CA56" s="274">
        <f t="shared" si="296"/>
        <v>5</v>
      </c>
      <c r="CB56" s="274">
        <f t="shared" si="296"/>
        <v>7</v>
      </c>
      <c r="CC56" s="274">
        <f t="shared" si="296"/>
        <v>0</v>
      </c>
      <c r="CD56" s="274">
        <f t="shared" si="296"/>
        <v>4</v>
      </c>
      <c r="CE56" s="274">
        <f t="shared" si="296"/>
        <v>13</v>
      </c>
      <c r="CF56" s="274">
        <f t="shared" si="296"/>
        <v>7</v>
      </c>
      <c r="CG56" s="274">
        <f t="shared" si="296"/>
        <v>0</v>
      </c>
      <c r="CH56" s="274">
        <f t="shared" si="296"/>
        <v>14</v>
      </c>
      <c r="CI56" s="274">
        <f t="shared" si="296"/>
        <v>2</v>
      </c>
      <c r="CJ56" s="274">
        <f t="shared" si="296"/>
        <v>5</v>
      </c>
      <c r="CK56" s="274">
        <f t="shared" si="296"/>
        <v>3</v>
      </c>
      <c r="CL56" s="274">
        <f t="shared" si="296"/>
        <v>6</v>
      </c>
      <c r="CM56" s="274">
        <f t="shared" si="296"/>
        <v>0</v>
      </c>
      <c r="CN56" s="274">
        <f t="shared" si="296"/>
        <v>2</v>
      </c>
      <c r="CO56" s="274">
        <f t="shared" si="296"/>
        <v>4</v>
      </c>
      <c r="CP56" s="274">
        <f t="shared" si="296"/>
        <v>29</v>
      </c>
      <c r="CQ56" s="274">
        <f t="shared" si="296"/>
        <v>3</v>
      </c>
      <c r="CR56" s="274">
        <f t="shared" si="296"/>
        <v>8</v>
      </c>
      <c r="CS56" s="274">
        <f t="shared" si="296"/>
        <v>3</v>
      </c>
      <c r="CT56" s="274">
        <f t="shared" si="296"/>
        <v>4</v>
      </c>
      <c r="CU56" s="274">
        <f t="shared" si="296"/>
        <v>1</v>
      </c>
      <c r="CV56" s="274">
        <f t="shared" si="296"/>
        <v>6</v>
      </c>
      <c r="CW56" s="274">
        <f t="shared" ref="CW56:DM56" si="297">IF(AY56=0,CW57+1,0)</f>
        <v>2</v>
      </c>
      <c r="CX56" s="274">
        <f t="shared" si="297"/>
        <v>3</v>
      </c>
      <c r="CY56" s="274">
        <f t="shared" si="297"/>
        <v>10</v>
      </c>
      <c r="CZ56" s="274">
        <f t="shared" si="297"/>
        <v>4</v>
      </c>
      <c r="DA56" s="274">
        <f t="shared" si="297"/>
        <v>5</v>
      </c>
      <c r="DB56" s="274">
        <f t="shared" si="297"/>
        <v>14</v>
      </c>
      <c r="DC56" s="274">
        <f t="shared" si="297"/>
        <v>6</v>
      </c>
      <c r="DD56" s="274">
        <f t="shared" si="297"/>
        <v>11</v>
      </c>
      <c r="DE56" s="274">
        <f t="shared" si="297"/>
        <v>29</v>
      </c>
      <c r="DF56" s="274">
        <f t="shared" si="297"/>
        <v>10</v>
      </c>
      <c r="DG56" s="274">
        <f t="shared" si="297"/>
        <v>1</v>
      </c>
      <c r="DH56" s="274">
        <f t="shared" si="297"/>
        <v>1</v>
      </c>
      <c r="DI56" s="274">
        <f t="shared" si="297"/>
        <v>8</v>
      </c>
      <c r="DJ56" s="274">
        <f t="shared" si="297"/>
        <v>0</v>
      </c>
      <c r="DK56" s="274">
        <f t="shared" si="297"/>
        <v>17</v>
      </c>
      <c r="DL56" s="274">
        <f t="shared" si="297"/>
        <v>1</v>
      </c>
      <c r="DM56" s="274">
        <f t="shared" si="297"/>
        <v>8</v>
      </c>
      <c r="DN56" s="289" t="b">
        <f t="shared" si="180"/>
        <v>0</v>
      </c>
      <c r="DO56" s="274">
        <f t="shared" si="263"/>
        <v>110</v>
      </c>
      <c r="DP56" s="274">
        <f t="shared" si="264"/>
        <v>-127</v>
      </c>
      <c r="DQ56" s="274">
        <f t="shared" si="265"/>
        <v>127</v>
      </c>
      <c r="DR56" s="274">
        <f t="shared" si="266"/>
        <v>0</v>
      </c>
      <c r="DS56" s="274">
        <f t="shared" si="267"/>
        <v>1</v>
      </c>
      <c r="DT56" s="274">
        <f t="shared" si="268"/>
        <v>6</v>
      </c>
      <c r="DU56" s="274"/>
      <c r="DV56" s="274">
        <f t="shared" si="269"/>
        <v>4</v>
      </c>
      <c r="DW56" s="274">
        <f t="shared" si="270"/>
        <v>3</v>
      </c>
      <c r="DX56" s="274"/>
      <c r="DY56" s="274">
        <f t="shared" si="271"/>
        <v>3</v>
      </c>
      <c r="DZ56" s="274">
        <f t="shared" si="272"/>
        <v>2</v>
      </c>
      <c r="EA56" s="274">
        <f t="shared" si="273"/>
        <v>1</v>
      </c>
      <c r="EB56" s="274">
        <f t="shared" si="274"/>
        <v>0</v>
      </c>
      <c r="EC56" s="274">
        <f t="shared" si="275"/>
        <v>1</v>
      </c>
      <c r="EE56" s="274">
        <f t="shared" si="276"/>
        <v>2</v>
      </c>
      <c r="EF56" s="274">
        <f t="shared" si="277"/>
        <v>1</v>
      </c>
    </row>
    <row r="57" spans="1:136" x14ac:dyDescent="0.2">
      <c r="A57" s="55">
        <v>42782</v>
      </c>
      <c r="B57" s="13" t="str">
        <f t="shared" si="253"/>
        <v>1-1-0-1-4</v>
      </c>
      <c r="C57" s="14" t="s">
        <v>676</v>
      </c>
      <c r="D57" s="11">
        <f t="shared" si="254"/>
        <v>2</v>
      </c>
      <c r="E57" s="11">
        <f t="shared" si="292"/>
        <v>5</v>
      </c>
      <c r="F57" s="11">
        <f t="shared" si="292"/>
        <v>8</v>
      </c>
      <c r="G57" s="11">
        <f t="shared" si="292"/>
        <v>11</v>
      </c>
      <c r="H57" s="11">
        <f t="shared" si="292"/>
        <v>14</v>
      </c>
      <c r="I57" s="11">
        <f t="shared" si="292"/>
        <v>17</v>
      </c>
      <c r="J57" s="11"/>
      <c r="K57" s="273">
        <f t="shared" si="256"/>
        <v>8</v>
      </c>
      <c r="L57" s="273">
        <f t="shared" si="293"/>
        <v>17</v>
      </c>
      <c r="M57" s="273">
        <f t="shared" si="293"/>
        <v>31</v>
      </c>
      <c r="N57" s="273">
        <f t="shared" si="293"/>
        <v>43</v>
      </c>
      <c r="O57" s="273">
        <f t="shared" si="293"/>
        <v>44</v>
      </c>
      <c r="P57" s="273">
        <f t="shared" si="293"/>
        <v>48</v>
      </c>
      <c r="Q57" s="273">
        <f t="shared" si="258"/>
        <v>46</v>
      </c>
      <c r="R57" s="273"/>
      <c r="S57" s="273">
        <f t="shared" ref="S57:AX57" si="298">COUNTIF($K57:$Q57,S$2)</f>
        <v>0</v>
      </c>
      <c r="T57" s="273">
        <f t="shared" si="298"/>
        <v>0</v>
      </c>
      <c r="U57" s="273">
        <f t="shared" si="298"/>
        <v>0</v>
      </c>
      <c r="V57" s="273">
        <f t="shared" si="298"/>
        <v>0</v>
      </c>
      <c r="W57" s="273">
        <f t="shared" si="298"/>
        <v>0</v>
      </c>
      <c r="X57" s="273">
        <f t="shared" si="298"/>
        <v>0</v>
      </c>
      <c r="Y57" s="273">
        <f t="shared" si="298"/>
        <v>0</v>
      </c>
      <c r="Z57" s="273">
        <f t="shared" si="298"/>
        <v>1</v>
      </c>
      <c r="AA57" s="273">
        <f t="shared" si="298"/>
        <v>0</v>
      </c>
      <c r="AB57" s="273">
        <f t="shared" si="298"/>
        <v>0</v>
      </c>
      <c r="AC57" s="273">
        <f t="shared" si="298"/>
        <v>0</v>
      </c>
      <c r="AD57" s="273">
        <f t="shared" si="298"/>
        <v>0</v>
      </c>
      <c r="AE57" s="273">
        <f t="shared" si="298"/>
        <v>0</v>
      </c>
      <c r="AF57" s="273">
        <f t="shared" si="298"/>
        <v>0</v>
      </c>
      <c r="AG57" s="273">
        <f t="shared" si="298"/>
        <v>0</v>
      </c>
      <c r="AH57" s="273">
        <f t="shared" si="298"/>
        <v>0</v>
      </c>
      <c r="AI57" s="273">
        <f t="shared" si="298"/>
        <v>1</v>
      </c>
      <c r="AJ57" s="273">
        <f t="shared" si="298"/>
        <v>0</v>
      </c>
      <c r="AK57" s="273">
        <f t="shared" si="298"/>
        <v>0</v>
      </c>
      <c r="AL57" s="273">
        <f t="shared" si="298"/>
        <v>0</v>
      </c>
      <c r="AM57" s="273">
        <f t="shared" si="298"/>
        <v>0</v>
      </c>
      <c r="AN57" s="273">
        <f t="shared" si="298"/>
        <v>0</v>
      </c>
      <c r="AO57" s="273">
        <f t="shared" si="298"/>
        <v>0</v>
      </c>
      <c r="AP57" s="273">
        <f t="shared" si="298"/>
        <v>0</v>
      </c>
      <c r="AQ57" s="273">
        <f t="shared" si="298"/>
        <v>0</v>
      </c>
      <c r="AR57" s="273">
        <f t="shared" si="298"/>
        <v>0</v>
      </c>
      <c r="AS57" s="273">
        <f t="shared" si="298"/>
        <v>0</v>
      </c>
      <c r="AT57" s="273">
        <f t="shared" si="298"/>
        <v>0</v>
      </c>
      <c r="AU57" s="273">
        <f t="shared" si="298"/>
        <v>0</v>
      </c>
      <c r="AV57" s="273">
        <f t="shared" si="298"/>
        <v>0</v>
      </c>
      <c r="AW57" s="273">
        <f t="shared" si="298"/>
        <v>1</v>
      </c>
      <c r="AX57" s="273">
        <f t="shared" si="298"/>
        <v>0</v>
      </c>
      <c r="AY57" s="273">
        <f t="shared" ref="AY57:BO57" si="299">COUNTIF($K57:$Q57,AY$2)</f>
        <v>0</v>
      </c>
      <c r="AZ57" s="273">
        <f t="shared" si="299"/>
        <v>0</v>
      </c>
      <c r="BA57" s="273">
        <f t="shared" si="299"/>
        <v>0</v>
      </c>
      <c r="BB57" s="273">
        <f t="shared" si="299"/>
        <v>0</v>
      </c>
      <c r="BC57" s="273">
        <f t="shared" si="299"/>
        <v>0</v>
      </c>
      <c r="BD57" s="273">
        <f t="shared" si="299"/>
        <v>0</v>
      </c>
      <c r="BE57" s="273">
        <f t="shared" si="299"/>
        <v>0</v>
      </c>
      <c r="BF57" s="273">
        <f t="shared" si="299"/>
        <v>0</v>
      </c>
      <c r="BG57" s="273">
        <f t="shared" si="299"/>
        <v>0</v>
      </c>
      <c r="BH57" s="273">
        <f t="shared" si="299"/>
        <v>0</v>
      </c>
      <c r="BI57" s="273">
        <f t="shared" si="299"/>
        <v>1</v>
      </c>
      <c r="BJ57" s="273">
        <f t="shared" si="299"/>
        <v>1</v>
      </c>
      <c r="BK57" s="273">
        <f t="shared" si="299"/>
        <v>0</v>
      </c>
      <c r="BL57" s="273">
        <f t="shared" si="299"/>
        <v>1</v>
      </c>
      <c r="BM57" s="273">
        <f t="shared" si="299"/>
        <v>0</v>
      </c>
      <c r="BN57" s="273">
        <f t="shared" si="299"/>
        <v>1</v>
      </c>
      <c r="BO57" s="273">
        <f t="shared" si="299"/>
        <v>0</v>
      </c>
      <c r="BP57" s="273"/>
      <c r="BQ57" s="273">
        <f t="shared" ref="BQ57:CV57" si="300">IF(S57=0,BQ58+1,0)</f>
        <v>13</v>
      </c>
      <c r="BR57" s="273">
        <f t="shared" si="300"/>
        <v>2</v>
      </c>
      <c r="BS57" s="273">
        <f t="shared" si="300"/>
        <v>1</v>
      </c>
      <c r="BT57" s="273">
        <f t="shared" si="300"/>
        <v>14</v>
      </c>
      <c r="BU57" s="273">
        <f t="shared" si="300"/>
        <v>7</v>
      </c>
      <c r="BV57" s="273">
        <f t="shared" si="300"/>
        <v>5</v>
      </c>
      <c r="BW57" s="273">
        <f t="shared" si="300"/>
        <v>1</v>
      </c>
      <c r="BX57" s="273">
        <f t="shared" si="300"/>
        <v>0</v>
      </c>
      <c r="BY57" s="273">
        <f t="shared" si="300"/>
        <v>3</v>
      </c>
      <c r="BZ57" s="273">
        <f t="shared" si="300"/>
        <v>1</v>
      </c>
      <c r="CA57" s="273">
        <f t="shared" si="300"/>
        <v>4</v>
      </c>
      <c r="CB57" s="273">
        <f t="shared" si="300"/>
        <v>6</v>
      </c>
      <c r="CC57" s="273">
        <f t="shared" si="300"/>
        <v>29</v>
      </c>
      <c r="CD57" s="273">
        <f t="shared" si="300"/>
        <v>3</v>
      </c>
      <c r="CE57" s="273">
        <f t="shared" si="300"/>
        <v>12</v>
      </c>
      <c r="CF57" s="273">
        <f t="shared" si="300"/>
        <v>6</v>
      </c>
      <c r="CG57" s="273">
        <f t="shared" si="300"/>
        <v>0</v>
      </c>
      <c r="CH57" s="273">
        <f t="shared" si="300"/>
        <v>13</v>
      </c>
      <c r="CI57" s="273">
        <f t="shared" si="300"/>
        <v>1</v>
      </c>
      <c r="CJ57" s="273">
        <f t="shared" si="300"/>
        <v>4</v>
      </c>
      <c r="CK57" s="273">
        <f t="shared" si="300"/>
        <v>2</v>
      </c>
      <c r="CL57" s="273">
        <f t="shared" si="300"/>
        <v>5</v>
      </c>
      <c r="CM57" s="273">
        <f t="shared" si="300"/>
        <v>1</v>
      </c>
      <c r="CN57" s="273">
        <f t="shared" si="300"/>
        <v>1</v>
      </c>
      <c r="CO57" s="273">
        <f t="shared" si="300"/>
        <v>3</v>
      </c>
      <c r="CP57" s="273">
        <f t="shared" si="300"/>
        <v>28</v>
      </c>
      <c r="CQ57" s="273">
        <f t="shared" si="300"/>
        <v>2</v>
      </c>
      <c r="CR57" s="273">
        <f t="shared" si="300"/>
        <v>7</v>
      </c>
      <c r="CS57" s="273">
        <f t="shared" si="300"/>
        <v>2</v>
      </c>
      <c r="CT57" s="273">
        <f t="shared" si="300"/>
        <v>3</v>
      </c>
      <c r="CU57" s="273">
        <f t="shared" si="300"/>
        <v>0</v>
      </c>
      <c r="CV57" s="273">
        <f t="shared" si="300"/>
        <v>5</v>
      </c>
      <c r="CW57" s="273">
        <f t="shared" ref="CW57:DM57" si="301">IF(AY57=0,CW58+1,0)</f>
        <v>1</v>
      </c>
      <c r="CX57" s="273">
        <f t="shared" si="301"/>
        <v>2</v>
      </c>
      <c r="CY57" s="273">
        <f t="shared" si="301"/>
        <v>9</v>
      </c>
      <c r="CZ57" s="273">
        <f t="shared" si="301"/>
        <v>3</v>
      </c>
      <c r="DA57" s="273">
        <f t="shared" si="301"/>
        <v>4</v>
      </c>
      <c r="DB57" s="273">
        <f t="shared" si="301"/>
        <v>13</v>
      </c>
      <c r="DC57" s="273">
        <f t="shared" si="301"/>
        <v>5</v>
      </c>
      <c r="DD57" s="273">
        <f t="shared" si="301"/>
        <v>10</v>
      </c>
      <c r="DE57" s="273">
        <f t="shared" si="301"/>
        <v>28</v>
      </c>
      <c r="DF57" s="273">
        <f t="shared" si="301"/>
        <v>9</v>
      </c>
      <c r="DG57" s="273">
        <f t="shared" si="301"/>
        <v>0</v>
      </c>
      <c r="DH57" s="273">
        <f t="shared" si="301"/>
        <v>0</v>
      </c>
      <c r="DI57" s="273">
        <f t="shared" si="301"/>
        <v>7</v>
      </c>
      <c r="DJ57" s="273">
        <f t="shared" si="301"/>
        <v>0</v>
      </c>
      <c r="DK57" s="273">
        <f t="shared" si="301"/>
        <v>16</v>
      </c>
      <c r="DL57" s="273">
        <f t="shared" si="301"/>
        <v>0</v>
      </c>
      <c r="DM57" s="273">
        <f t="shared" si="301"/>
        <v>7</v>
      </c>
      <c r="DN57" s="289" t="b">
        <f t="shared" si="180"/>
        <v>1</v>
      </c>
      <c r="DO57" s="273">
        <f t="shared" si="263"/>
        <v>237</v>
      </c>
      <c r="DP57" s="273">
        <f t="shared" si="264"/>
        <v>118</v>
      </c>
      <c r="DQ57" s="273">
        <f t="shared" si="265"/>
        <v>118</v>
      </c>
      <c r="DR57" s="273">
        <f t="shared" si="266"/>
        <v>0</v>
      </c>
      <c r="DS57" s="273">
        <f t="shared" si="267"/>
        <v>5</v>
      </c>
      <c r="DT57" s="273">
        <f t="shared" si="268"/>
        <v>2</v>
      </c>
      <c r="DU57" s="273"/>
      <c r="DV57" s="273">
        <f t="shared" si="269"/>
        <v>3</v>
      </c>
      <c r="DW57" s="273">
        <f t="shared" si="270"/>
        <v>4</v>
      </c>
      <c r="DX57" s="273"/>
      <c r="DY57" s="273">
        <f t="shared" si="271"/>
        <v>1</v>
      </c>
      <c r="DZ57" s="273">
        <f t="shared" si="272"/>
        <v>1</v>
      </c>
      <c r="EA57" s="273">
        <f t="shared" si="273"/>
        <v>0</v>
      </c>
      <c r="EB57" s="273">
        <f t="shared" si="274"/>
        <v>1</v>
      </c>
      <c r="EC57" s="273">
        <f t="shared" si="275"/>
        <v>4</v>
      </c>
      <c r="EE57" s="273">
        <f t="shared" si="276"/>
        <v>0</v>
      </c>
      <c r="EF57" s="273">
        <f t="shared" si="277"/>
        <v>1</v>
      </c>
    </row>
    <row r="58" spans="1:136" x14ac:dyDescent="0.2">
      <c r="A58" s="55">
        <v>42779</v>
      </c>
      <c r="B58" s="13" t="str">
        <f t="shared" ref="B58:B63" si="302">CONCATENATE(DY58,"-",DZ58,"-",EA58,"-",EB58,"-",EC58)</f>
        <v>2-2-2-1-0</v>
      </c>
      <c r="C58" s="14" t="s">
        <v>671</v>
      </c>
      <c r="D58" s="11">
        <f t="shared" ref="D58:D63" si="303">FIND(",",$C58,1)</f>
        <v>2</v>
      </c>
      <c r="E58" s="11">
        <f t="shared" ref="E58:I59" si="304">FIND(",",$C58,D58+1)</f>
        <v>5</v>
      </c>
      <c r="F58" s="11">
        <f t="shared" si="304"/>
        <v>8</v>
      </c>
      <c r="G58" s="11">
        <f t="shared" si="304"/>
        <v>11</v>
      </c>
      <c r="H58" s="11">
        <f t="shared" si="304"/>
        <v>14</v>
      </c>
      <c r="I58" s="11">
        <f t="shared" si="304"/>
        <v>17</v>
      </c>
      <c r="J58" s="11"/>
      <c r="K58" s="271">
        <f t="shared" ref="K58:K63" si="305">VALUE((LEFT(C58,D58-1)))</f>
        <v>7</v>
      </c>
      <c r="L58" s="271">
        <f t="shared" ref="L58:P59" si="306">VALUE(MID($C58,D58+1,E58-D58-1))</f>
        <v>10</v>
      </c>
      <c r="M58" s="271">
        <f t="shared" si="306"/>
        <v>19</v>
      </c>
      <c r="N58" s="271">
        <f t="shared" si="306"/>
        <v>23</v>
      </c>
      <c r="O58" s="271">
        <f t="shared" si="306"/>
        <v>24</v>
      </c>
      <c r="P58" s="271">
        <f t="shared" si="306"/>
        <v>33</v>
      </c>
      <c r="Q58" s="271">
        <f t="shared" ref="Q58:Q63" si="307">VALUE(RIGHT(C58,LEN(C58)-I58))</f>
        <v>3</v>
      </c>
      <c r="R58" s="271"/>
      <c r="S58" s="271">
        <f t="shared" ref="S58:AX58" si="308">COUNTIF($K58:$Q58,S$2)</f>
        <v>0</v>
      </c>
      <c r="T58" s="271">
        <f t="shared" si="308"/>
        <v>0</v>
      </c>
      <c r="U58" s="271">
        <f t="shared" si="308"/>
        <v>1</v>
      </c>
      <c r="V58" s="271">
        <f t="shared" si="308"/>
        <v>0</v>
      </c>
      <c r="W58" s="271">
        <f t="shared" si="308"/>
        <v>0</v>
      </c>
      <c r="X58" s="271">
        <f t="shared" si="308"/>
        <v>0</v>
      </c>
      <c r="Y58" s="271">
        <f t="shared" si="308"/>
        <v>1</v>
      </c>
      <c r="Z58" s="271">
        <f t="shared" si="308"/>
        <v>0</v>
      </c>
      <c r="AA58" s="271">
        <f t="shared" si="308"/>
        <v>0</v>
      </c>
      <c r="AB58" s="271">
        <f t="shared" si="308"/>
        <v>1</v>
      </c>
      <c r="AC58" s="271">
        <f t="shared" si="308"/>
        <v>0</v>
      </c>
      <c r="AD58" s="271">
        <f t="shared" si="308"/>
        <v>0</v>
      </c>
      <c r="AE58" s="271">
        <f t="shared" si="308"/>
        <v>0</v>
      </c>
      <c r="AF58" s="271">
        <f t="shared" si="308"/>
        <v>0</v>
      </c>
      <c r="AG58" s="271">
        <f t="shared" si="308"/>
        <v>0</v>
      </c>
      <c r="AH58" s="271">
        <f t="shared" si="308"/>
        <v>0</v>
      </c>
      <c r="AI58" s="271">
        <f t="shared" si="308"/>
        <v>0</v>
      </c>
      <c r="AJ58" s="271">
        <f t="shared" si="308"/>
        <v>0</v>
      </c>
      <c r="AK58" s="271">
        <f t="shared" si="308"/>
        <v>1</v>
      </c>
      <c r="AL58" s="271">
        <f t="shared" si="308"/>
        <v>0</v>
      </c>
      <c r="AM58" s="271">
        <f t="shared" si="308"/>
        <v>0</v>
      </c>
      <c r="AN58" s="271">
        <f t="shared" si="308"/>
        <v>0</v>
      </c>
      <c r="AO58" s="271">
        <f t="shared" si="308"/>
        <v>1</v>
      </c>
      <c r="AP58" s="271">
        <f t="shared" si="308"/>
        <v>1</v>
      </c>
      <c r="AQ58" s="271">
        <f t="shared" si="308"/>
        <v>0</v>
      </c>
      <c r="AR58" s="271">
        <f t="shared" si="308"/>
        <v>0</v>
      </c>
      <c r="AS58" s="271">
        <f t="shared" si="308"/>
        <v>0</v>
      </c>
      <c r="AT58" s="271">
        <f t="shared" si="308"/>
        <v>0</v>
      </c>
      <c r="AU58" s="271">
        <f t="shared" si="308"/>
        <v>0</v>
      </c>
      <c r="AV58" s="271">
        <f t="shared" si="308"/>
        <v>0</v>
      </c>
      <c r="AW58" s="271">
        <f t="shared" si="308"/>
        <v>0</v>
      </c>
      <c r="AX58" s="271">
        <f t="shared" si="308"/>
        <v>0</v>
      </c>
      <c r="AY58" s="271">
        <f t="shared" ref="AY58:BO58" si="309">COUNTIF($K58:$Q58,AY$2)</f>
        <v>1</v>
      </c>
      <c r="AZ58" s="271">
        <f t="shared" si="309"/>
        <v>0</v>
      </c>
      <c r="BA58" s="271">
        <f t="shared" si="309"/>
        <v>0</v>
      </c>
      <c r="BB58" s="271">
        <f t="shared" si="309"/>
        <v>0</v>
      </c>
      <c r="BC58" s="271">
        <f t="shared" si="309"/>
        <v>0</v>
      </c>
      <c r="BD58" s="271">
        <f t="shared" si="309"/>
        <v>0</v>
      </c>
      <c r="BE58" s="271">
        <f t="shared" si="309"/>
        <v>0</v>
      </c>
      <c r="BF58" s="271">
        <f t="shared" si="309"/>
        <v>0</v>
      </c>
      <c r="BG58" s="271">
        <f t="shared" si="309"/>
        <v>0</v>
      </c>
      <c r="BH58" s="271">
        <f t="shared" si="309"/>
        <v>0</v>
      </c>
      <c r="BI58" s="271">
        <f t="shared" si="309"/>
        <v>0</v>
      </c>
      <c r="BJ58" s="271">
        <f t="shared" si="309"/>
        <v>0</v>
      </c>
      <c r="BK58" s="271">
        <f t="shared" si="309"/>
        <v>0</v>
      </c>
      <c r="BL58" s="271">
        <f t="shared" si="309"/>
        <v>0</v>
      </c>
      <c r="BM58" s="271">
        <f t="shared" si="309"/>
        <v>0</v>
      </c>
      <c r="BN58" s="271">
        <f t="shared" si="309"/>
        <v>0</v>
      </c>
      <c r="BO58" s="271">
        <f t="shared" si="309"/>
        <v>0</v>
      </c>
      <c r="BP58" s="271"/>
      <c r="BQ58" s="271">
        <f t="shared" ref="BQ58:CV58" si="310">IF(S58=0,BQ59+1,0)</f>
        <v>12</v>
      </c>
      <c r="BR58" s="271">
        <f t="shared" si="310"/>
        <v>1</v>
      </c>
      <c r="BS58" s="271">
        <f t="shared" si="310"/>
        <v>0</v>
      </c>
      <c r="BT58" s="271">
        <f t="shared" si="310"/>
        <v>13</v>
      </c>
      <c r="BU58" s="271">
        <f t="shared" si="310"/>
        <v>6</v>
      </c>
      <c r="BV58" s="271">
        <f t="shared" si="310"/>
        <v>4</v>
      </c>
      <c r="BW58" s="271">
        <f t="shared" si="310"/>
        <v>0</v>
      </c>
      <c r="BX58" s="271">
        <f t="shared" si="310"/>
        <v>5</v>
      </c>
      <c r="BY58" s="271">
        <f t="shared" si="310"/>
        <v>2</v>
      </c>
      <c r="BZ58" s="271">
        <f t="shared" si="310"/>
        <v>0</v>
      </c>
      <c r="CA58" s="271">
        <f t="shared" si="310"/>
        <v>3</v>
      </c>
      <c r="CB58" s="271">
        <f t="shared" si="310"/>
        <v>5</v>
      </c>
      <c r="CC58" s="271">
        <f t="shared" si="310"/>
        <v>28</v>
      </c>
      <c r="CD58" s="271">
        <f t="shared" si="310"/>
        <v>2</v>
      </c>
      <c r="CE58" s="271">
        <f t="shared" si="310"/>
        <v>11</v>
      </c>
      <c r="CF58" s="271">
        <f t="shared" si="310"/>
        <v>5</v>
      </c>
      <c r="CG58" s="271">
        <f t="shared" si="310"/>
        <v>2</v>
      </c>
      <c r="CH58" s="271">
        <f t="shared" si="310"/>
        <v>12</v>
      </c>
      <c r="CI58" s="271">
        <f t="shared" si="310"/>
        <v>0</v>
      </c>
      <c r="CJ58" s="271">
        <f t="shared" si="310"/>
        <v>3</v>
      </c>
      <c r="CK58" s="271">
        <f t="shared" si="310"/>
        <v>1</v>
      </c>
      <c r="CL58" s="271">
        <f t="shared" si="310"/>
        <v>4</v>
      </c>
      <c r="CM58" s="271">
        <f t="shared" si="310"/>
        <v>0</v>
      </c>
      <c r="CN58" s="271">
        <f t="shared" si="310"/>
        <v>0</v>
      </c>
      <c r="CO58" s="271">
        <f t="shared" si="310"/>
        <v>2</v>
      </c>
      <c r="CP58" s="271">
        <f t="shared" si="310"/>
        <v>27</v>
      </c>
      <c r="CQ58" s="271">
        <f t="shared" si="310"/>
        <v>1</v>
      </c>
      <c r="CR58" s="271">
        <f t="shared" si="310"/>
        <v>6</v>
      </c>
      <c r="CS58" s="271">
        <f t="shared" si="310"/>
        <v>1</v>
      </c>
      <c r="CT58" s="271">
        <f t="shared" si="310"/>
        <v>2</v>
      </c>
      <c r="CU58" s="271">
        <f t="shared" si="310"/>
        <v>18</v>
      </c>
      <c r="CV58" s="271">
        <f t="shared" si="310"/>
        <v>4</v>
      </c>
      <c r="CW58" s="271">
        <f t="shared" ref="CW58:DM58" si="311">IF(AY58=0,CW59+1,0)</f>
        <v>0</v>
      </c>
      <c r="CX58" s="271">
        <f t="shared" si="311"/>
        <v>1</v>
      </c>
      <c r="CY58" s="271">
        <f t="shared" si="311"/>
        <v>8</v>
      </c>
      <c r="CZ58" s="271">
        <f t="shared" si="311"/>
        <v>2</v>
      </c>
      <c r="DA58" s="271">
        <f t="shared" si="311"/>
        <v>3</v>
      </c>
      <c r="DB58" s="271">
        <f t="shared" si="311"/>
        <v>12</v>
      </c>
      <c r="DC58" s="271">
        <f t="shared" si="311"/>
        <v>4</v>
      </c>
      <c r="DD58" s="271">
        <f t="shared" si="311"/>
        <v>9</v>
      </c>
      <c r="DE58" s="271">
        <f t="shared" si="311"/>
        <v>27</v>
      </c>
      <c r="DF58" s="271">
        <f t="shared" si="311"/>
        <v>8</v>
      </c>
      <c r="DG58" s="271">
        <f t="shared" si="311"/>
        <v>9</v>
      </c>
      <c r="DH58" s="271">
        <f t="shared" si="311"/>
        <v>2</v>
      </c>
      <c r="DI58" s="271">
        <f t="shared" si="311"/>
        <v>6</v>
      </c>
      <c r="DJ58" s="271">
        <f t="shared" si="311"/>
        <v>5</v>
      </c>
      <c r="DK58" s="271">
        <f t="shared" si="311"/>
        <v>15</v>
      </c>
      <c r="DL58" s="271">
        <f t="shared" si="311"/>
        <v>3</v>
      </c>
      <c r="DM58" s="271">
        <f t="shared" si="311"/>
        <v>6</v>
      </c>
      <c r="DN58" s="289" t="b">
        <f t="shared" si="180"/>
        <v>1</v>
      </c>
      <c r="DO58" s="271">
        <f t="shared" ref="DO58:DO63" si="312">SUM(K58:Q58)</f>
        <v>119</v>
      </c>
      <c r="DP58" s="271">
        <f t="shared" ref="DP58:DP63" si="313">DO58-DO59</f>
        <v>-25</v>
      </c>
      <c r="DQ58" s="271">
        <f t="shared" ref="DQ58:DQ63" si="314">ABS(DP58)</f>
        <v>25</v>
      </c>
      <c r="DR58" s="271">
        <f t="shared" ref="DR58:DR63" si="315">IF(ISODD(D58),1,0)</f>
        <v>0</v>
      </c>
      <c r="DS58" s="271">
        <f t="shared" ref="DS58:DS63" si="316">COUNTIF($K58:$Q58,"&gt;25")</f>
        <v>1</v>
      </c>
      <c r="DT58" s="271">
        <f t="shared" ref="DT58:DT63" si="317">COUNTIF($K58:$Q58,"&lt;26")</f>
        <v>6</v>
      </c>
      <c r="DU58" s="271"/>
      <c r="DV58" s="271">
        <f t="shared" ref="DV58:DV63" si="318">S58+U58+W58+Y58+AA58+AC58+AE58+AG58+AI58+AK58+AM58+AO58+AQ58+AS58+AU58+AW58+AY58+BA58+BC58+BE58+BG58+BI58+BK58+BM58+BO58</f>
        <v>5</v>
      </c>
      <c r="DW58" s="271">
        <f t="shared" ref="DW58:DW63" si="319">T58+V58+X58+Z58+AB58+AD58+AF58+AH58+AJ58+AL58+AN58+AP58+AR58+AT58+AV58+AX58+AZ58+BB58+BD58+BF58+BH58+BJ58+BL58+BN58</f>
        <v>2</v>
      </c>
      <c r="DX58" s="271"/>
      <c r="DY58" s="271">
        <f t="shared" ref="DY58:DY63" si="320">COUNTIF($K58:$Q58,"&lt;10")</f>
        <v>2</v>
      </c>
      <c r="DZ58" s="271">
        <f t="shared" ref="DZ58:DZ63" si="321">COUNTIFS($K58:$Q58,"&lt;20",$K58:$Q58,"&gt;9")</f>
        <v>2</v>
      </c>
      <c r="EA58" s="271">
        <f t="shared" ref="EA58:EA63" si="322">COUNTIFS($K58:$Q58,"&lt;30",$K58:$Q58,"&gt;19")</f>
        <v>2</v>
      </c>
      <c r="EB58" s="271">
        <f t="shared" ref="EB58:EB63" si="323">COUNTIFS($K58:$Q58,"&lt;40",$K58:$Q58,"&gt;29")</f>
        <v>1</v>
      </c>
      <c r="EC58" s="271">
        <f t="shared" ref="EC58:EC63" si="324">COUNTIF($K58:$Q58,"&gt;39")</f>
        <v>0</v>
      </c>
      <c r="EE58" s="271">
        <f t="shared" ref="EE58:EE63" si="325">COUNTIF($K59:$Q59,K58)+COUNTIF($K59:$Q59,L58)+COUNTIF($K59:$Q59,M58)+COUNTIF($K59:$Q59,N58)+COUNTIF($K59:$Q59,O58)+COUNTIF($K59:$Q59,P58)+COUNTIF($K59:$Q59,Q58)</f>
        <v>2</v>
      </c>
      <c r="EF58" s="271">
        <f t="shared" ref="EF58:EF63" si="326">IF(K58=L58-1,1,0)+IF(L58=M58-1,1,0)+IF(M58=N58-1,1,0)+IF(N58=O58-1,1,0)+IF(O58=P58-1,1,0)+IF(K58=Q58-1,1,0)+IF(L58=Q58-1,1,0)+IF(M58=Q58-1,1,0)+IF(N58=Q58-1,1,0)+IF(O58=Q58-1,1,0)+IF(P58=Q58-1,1,0)</f>
        <v>1</v>
      </c>
    </row>
    <row r="59" spans="1:136" x14ac:dyDescent="0.2">
      <c r="A59" s="55">
        <v>42776</v>
      </c>
      <c r="B59" s="13" t="str">
        <f t="shared" si="302"/>
        <v>2-0-4-1-0</v>
      </c>
      <c r="C59" s="14" t="s">
        <v>669</v>
      </c>
      <c r="D59" s="11">
        <f t="shared" si="303"/>
        <v>2</v>
      </c>
      <c r="E59" s="11">
        <f t="shared" si="304"/>
        <v>4</v>
      </c>
      <c r="F59" s="11">
        <f t="shared" si="304"/>
        <v>7</v>
      </c>
      <c r="G59" s="11">
        <f t="shared" si="304"/>
        <v>10</v>
      </c>
      <c r="H59" s="11">
        <f t="shared" si="304"/>
        <v>13</v>
      </c>
      <c r="I59" s="11">
        <f t="shared" si="304"/>
        <v>16</v>
      </c>
      <c r="J59" s="11"/>
      <c r="K59" s="269">
        <f t="shared" si="305"/>
        <v>2</v>
      </c>
      <c r="L59" s="269">
        <f t="shared" si="306"/>
        <v>7</v>
      </c>
      <c r="M59" s="269">
        <f t="shared" si="306"/>
        <v>24</v>
      </c>
      <c r="N59" s="269">
        <f t="shared" si="306"/>
        <v>27</v>
      </c>
      <c r="O59" s="269">
        <f t="shared" si="306"/>
        <v>29</v>
      </c>
      <c r="P59" s="269">
        <f t="shared" si="306"/>
        <v>34</v>
      </c>
      <c r="Q59" s="269">
        <f t="shared" si="307"/>
        <v>21</v>
      </c>
      <c r="R59" s="269"/>
      <c r="S59" s="269">
        <f t="shared" ref="S59:AX59" si="327">COUNTIF($K59:$Q59,S$2)</f>
        <v>0</v>
      </c>
      <c r="T59" s="269">
        <f t="shared" si="327"/>
        <v>1</v>
      </c>
      <c r="U59" s="269">
        <f t="shared" si="327"/>
        <v>0</v>
      </c>
      <c r="V59" s="269">
        <f t="shared" si="327"/>
        <v>0</v>
      </c>
      <c r="W59" s="269">
        <f t="shared" si="327"/>
        <v>0</v>
      </c>
      <c r="X59" s="269">
        <f t="shared" si="327"/>
        <v>0</v>
      </c>
      <c r="Y59" s="269">
        <f t="shared" si="327"/>
        <v>1</v>
      </c>
      <c r="Z59" s="269">
        <f t="shared" si="327"/>
        <v>0</v>
      </c>
      <c r="AA59" s="269">
        <f t="shared" si="327"/>
        <v>0</v>
      </c>
      <c r="AB59" s="269">
        <f t="shared" si="327"/>
        <v>0</v>
      </c>
      <c r="AC59" s="269">
        <f t="shared" si="327"/>
        <v>0</v>
      </c>
      <c r="AD59" s="269">
        <f t="shared" si="327"/>
        <v>0</v>
      </c>
      <c r="AE59" s="269">
        <f t="shared" si="327"/>
        <v>0</v>
      </c>
      <c r="AF59" s="269">
        <f t="shared" si="327"/>
        <v>0</v>
      </c>
      <c r="AG59" s="269">
        <f t="shared" si="327"/>
        <v>0</v>
      </c>
      <c r="AH59" s="269">
        <f t="shared" si="327"/>
        <v>0</v>
      </c>
      <c r="AI59" s="269">
        <f t="shared" si="327"/>
        <v>0</v>
      </c>
      <c r="AJ59" s="269">
        <f t="shared" si="327"/>
        <v>0</v>
      </c>
      <c r="AK59" s="269">
        <f t="shared" si="327"/>
        <v>0</v>
      </c>
      <c r="AL59" s="269">
        <f t="shared" si="327"/>
        <v>0</v>
      </c>
      <c r="AM59" s="269">
        <f t="shared" si="327"/>
        <v>1</v>
      </c>
      <c r="AN59" s="269">
        <f t="shared" si="327"/>
        <v>0</v>
      </c>
      <c r="AO59" s="269">
        <f t="shared" si="327"/>
        <v>0</v>
      </c>
      <c r="AP59" s="269">
        <f t="shared" si="327"/>
        <v>1</v>
      </c>
      <c r="AQ59" s="269">
        <f t="shared" si="327"/>
        <v>0</v>
      </c>
      <c r="AR59" s="269">
        <f t="shared" si="327"/>
        <v>0</v>
      </c>
      <c r="AS59" s="269">
        <f t="shared" si="327"/>
        <v>1</v>
      </c>
      <c r="AT59" s="269">
        <f t="shared" si="327"/>
        <v>0</v>
      </c>
      <c r="AU59" s="269">
        <f t="shared" si="327"/>
        <v>1</v>
      </c>
      <c r="AV59" s="269">
        <f t="shared" si="327"/>
        <v>0</v>
      </c>
      <c r="AW59" s="269">
        <f t="shared" si="327"/>
        <v>0</v>
      </c>
      <c r="AX59" s="269">
        <f t="shared" si="327"/>
        <v>0</v>
      </c>
      <c r="AY59" s="269">
        <f t="shared" ref="AY59:BO59" si="328">COUNTIF($K59:$Q59,AY$2)</f>
        <v>0</v>
      </c>
      <c r="AZ59" s="269">
        <f t="shared" si="328"/>
        <v>1</v>
      </c>
      <c r="BA59" s="269">
        <f t="shared" si="328"/>
        <v>0</v>
      </c>
      <c r="BB59" s="269">
        <f t="shared" si="328"/>
        <v>0</v>
      </c>
      <c r="BC59" s="269">
        <f t="shared" si="328"/>
        <v>0</v>
      </c>
      <c r="BD59" s="269">
        <f t="shared" si="328"/>
        <v>0</v>
      </c>
      <c r="BE59" s="269">
        <f t="shared" si="328"/>
        <v>0</v>
      </c>
      <c r="BF59" s="269">
        <f t="shared" si="328"/>
        <v>0</v>
      </c>
      <c r="BG59" s="269">
        <f t="shared" si="328"/>
        <v>0</v>
      </c>
      <c r="BH59" s="269">
        <f t="shared" si="328"/>
        <v>0</v>
      </c>
      <c r="BI59" s="269">
        <f t="shared" si="328"/>
        <v>0</v>
      </c>
      <c r="BJ59" s="269">
        <f t="shared" si="328"/>
        <v>0</v>
      </c>
      <c r="BK59" s="269">
        <f t="shared" si="328"/>
        <v>0</v>
      </c>
      <c r="BL59" s="269">
        <f t="shared" si="328"/>
        <v>0</v>
      </c>
      <c r="BM59" s="269">
        <f t="shared" si="328"/>
        <v>0</v>
      </c>
      <c r="BN59" s="269">
        <f t="shared" si="328"/>
        <v>0</v>
      </c>
      <c r="BO59" s="269">
        <f t="shared" si="328"/>
        <v>0</v>
      </c>
      <c r="BP59" s="269"/>
      <c r="BQ59" s="269">
        <f t="shared" ref="BQ59:CV59" si="329">IF(S59=0,BQ60+1,0)</f>
        <v>11</v>
      </c>
      <c r="BR59" s="269">
        <f t="shared" si="329"/>
        <v>0</v>
      </c>
      <c r="BS59" s="269">
        <f t="shared" si="329"/>
        <v>8</v>
      </c>
      <c r="BT59" s="269">
        <f t="shared" si="329"/>
        <v>12</v>
      </c>
      <c r="BU59" s="269">
        <f t="shared" si="329"/>
        <v>5</v>
      </c>
      <c r="BV59" s="269">
        <f t="shared" si="329"/>
        <v>3</v>
      </c>
      <c r="BW59" s="269">
        <f t="shared" si="329"/>
        <v>0</v>
      </c>
      <c r="BX59" s="269">
        <f t="shared" si="329"/>
        <v>4</v>
      </c>
      <c r="BY59" s="269">
        <f t="shared" si="329"/>
        <v>1</v>
      </c>
      <c r="BZ59" s="269">
        <f t="shared" si="329"/>
        <v>13</v>
      </c>
      <c r="CA59" s="269">
        <f t="shared" si="329"/>
        <v>2</v>
      </c>
      <c r="CB59" s="269">
        <f t="shared" si="329"/>
        <v>4</v>
      </c>
      <c r="CC59" s="269">
        <f t="shared" si="329"/>
        <v>27</v>
      </c>
      <c r="CD59" s="269">
        <f t="shared" si="329"/>
        <v>1</v>
      </c>
      <c r="CE59" s="269">
        <f t="shared" si="329"/>
        <v>10</v>
      </c>
      <c r="CF59" s="269">
        <f t="shared" si="329"/>
        <v>4</v>
      </c>
      <c r="CG59" s="269">
        <f t="shared" si="329"/>
        <v>1</v>
      </c>
      <c r="CH59" s="269">
        <f t="shared" si="329"/>
        <v>11</v>
      </c>
      <c r="CI59" s="269">
        <f t="shared" si="329"/>
        <v>4</v>
      </c>
      <c r="CJ59" s="269">
        <f t="shared" si="329"/>
        <v>2</v>
      </c>
      <c r="CK59" s="269">
        <f t="shared" si="329"/>
        <v>0</v>
      </c>
      <c r="CL59" s="269">
        <f t="shared" si="329"/>
        <v>3</v>
      </c>
      <c r="CM59" s="269">
        <f t="shared" si="329"/>
        <v>2</v>
      </c>
      <c r="CN59" s="269">
        <f t="shared" si="329"/>
        <v>0</v>
      </c>
      <c r="CO59" s="269">
        <f t="shared" si="329"/>
        <v>1</v>
      </c>
      <c r="CP59" s="269">
        <f t="shared" si="329"/>
        <v>26</v>
      </c>
      <c r="CQ59" s="269">
        <f t="shared" si="329"/>
        <v>0</v>
      </c>
      <c r="CR59" s="269">
        <f t="shared" si="329"/>
        <v>5</v>
      </c>
      <c r="CS59" s="269">
        <f t="shared" si="329"/>
        <v>0</v>
      </c>
      <c r="CT59" s="269">
        <f t="shared" si="329"/>
        <v>1</v>
      </c>
      <c r="CU59" s="269">
        <f t="shared" si="329"/>
        <v>17</v>
      </c>
      <c r="CV59" s="269">
        <f t="shared" si="329"/>
        <v>3</v>
      </c>
      <c r="CW59" s="269">
        <f t="shared" ref="CW59:DM59" si="330">IF(AY59=0,CW60+1,0)</f>
        <v>9</v>
      </c>
      <c r="CX59" s="269">
        <f t="shared" si="330"/>
        <v>0</v>
      </c>
      <c r="CY59" s="269">
        <f t="shared" si="330"/>
        <v>7</v>
      </c>
      <c r="CZ59" s="269">
        <f t="shared" si="330"/>
        <v>1</v>
      </c>
      <c r="DA59" s="269">
        <f t="shared" si="330"/>
        <v>2</v>
      </c>
      <c r="DB59" s="269">
        <f t="shared" si="330"/>
        <v>11</v>
      </c>
      <c r="DC59" s="269">
        <f t="shared" si="330"/>
        <v>3</v>
      </c>
      <c r="DD59" s="269">
        <f t="shared" si="330"/>
        <v>8</v>
      </c>
      <c r="DE59" s="269">
        <f t="shared" si="330"/>
        <v>26</v>
      </c>
      <c r="DF59" s="269">
        <f t="shared" si="330"/>
        <v>7</v>
      </c>
      <c r="DG59" s="269">
        <f t="shared" si="330"/>
        <v>8</v>
      </c>
      <c r="DH59" s="269">
        <f t="shared" si="330"/>
        <v>1</v>
      </c>
      <c r="DI59" s="269">
        <f t="shared" si="330"/>
        <v>5</v>
      </c>
      <c r="DJ59" s="269">
        <f t="shared" si="330"/>
        <v>4</v>
      </c>
      <c r="DK59" s="269">
        <f t="shared" si="330"/>
        <v>14</v>
      </c>
      <c r="DL59" s="269">
        <f t="shared" si="330"/>
        <v>2</v>
      </c>
      <c r="DM59" s="269">
        <f t="shared" si="330"/>
        <v>5</v>
      </c>
      <c r="DN59" s="289" t="b">
        <f t="shared" si="180"/>
        <v>0</v>
      </c>
      <c r="DO59" s="269">
        <f t="shared" si="312"/>
        <v>144</v>
      </c>
      <c r="DP59" s="269">
        <f t="shared" si="313"/>
        <v>-31</v>
      </c>
      <c r="DQ59" s="269">
        <f t="shared" si="314"/>
        <v>31</v>
      </c>
      <c r="DR59" s="269">
        <f t="shared" si="315"/>
        <v>0</v>
      </c>
      <c r="DS59" s="269">
        <f t="shared" si="316"/>
        <v>3</v>
      </c>
      <c r="DT59" s="269">
        <f t="shared" si="317"/>
        <v>4</v>
      </c>
      <c r="DU59" s="269"/>
      <c r="DV59" s="269">
        <f t="shared" si="318"/>
        <v>4</v>
      </c>
      <c r="DW59" s="269">
        <f t="shared" si="319"/>
        <v>3</v>
      </c>
      <c r="DX59" s="269"/>
      <c r="DY59" s="269">
        <f t="shared" si="320"/>
        <v>2</v>
      </c>
      <c r="DZ59" s="269">
        <f t="shared" si="321"/>
        <v>0</v>
      </c>
      <c r="EA59" s="269">
        <f t="shared" si="322"/>
        <v>4</v>
      </c>
      <c r="EB59" s="269">
        <f t="shared" si="323"/>
        <v>1</v>
      </c>
      <c r="EC59" s="269">
        <f t="shared" si="324"/>
        <v>0</v>
      </c>
      <c r="EE59" s="269">
        <f t="shared" si="325"/>
        <v>0</v>
      </c>
      <c r="EF59" s="269">
        <f t="shared" si="326"/>
        <v>0</v>
      </c>
    </row>
    <row r="60" spans="1:136" x14ac:dyDescent="0.2">
      <c r="A60" s="55">
        <v>42772</v>
      </c>
      <c r="B60" s="13" t="str">
        <f t="shared" si="302"/>
        <v>1-2-1-2-1</v>
      </c>
      <c r="C60" s="14" t="s">
        <v>667</v>
      </c>
      <c r="D60" s="11">
        <f t="shared" si="303"/>
        <v>2</v>
      </c>
      <c r="E60" s="11">
        <f t="shared" ref="E60:I61" si="331">FIND(",",$C60,D60+1)</f>
        <v>5</v>
      </c>
      <c r="F60" s="11">
        <f t="shared" si="331"/>
        <v>8</v>
      </c>
      <c r="G60" s="11">
        <f t="shared" si="331"/>
        <v>11</v>
      </c>
      <c r="H60" s="11">
        <f t="shared" si="331"/>
        <v>14</v>
      </c>
      <c r="I60" s="11">
        <f t="shared" si="331"/>
        <v>17</v>
      </c>
      <c r="J60" s="11"/>
      <c r="K60" s="268">
        <f t="shared" si="305"/>
        <v>9</v>
      </c>
      <c r="L60" s="268">
        <f t="shared" ref="L60:P61" si="332">VALUE(MID($C60,D60+1,E60-D60-1))</f>
        <v>14</v>
      </c>
      <c r="M60" s="268">
        <f t="shared" si="332"/>
        <v>17</v>
      </c>
      <c r="N60" s="268">
        <f t="shared" si="332"/>
        <v>25</v>
      </c>
      <c r="O60" s="268">
        <f t="shared" si="332"/>
        <v>30</v>
      </c>
      <c r="P60" s="268">
        <f t="shared" si="332"/>
        <v>36</v>
      </c>
      <c r="Q60" s="268">
        <f t="shared" si="307"/>
        <v>44</v>
      </c>
      <c r="R60" s="268"/>
      <c r="S60" s="268">
        <f t="shared" ref="S60:AX60" si="333">COUNTIF($K60:$Q60,S$2)</f>
        <v>0</v>
      </c>
      <c r="T60" s="268">
        <f t="shared" si="333"/>
        <v>0</v>
      </c>
      <c r="U60" s="268">
        <f t="shared" si="333"/>
        <v>0</v>
      </c>
      <c r="V60" s="268">
        <f t="shared" si="333"/>
        <v>0</v>
      </c>
      <c r="W60" s="268">
        <f t="shared" si="333"/>
        <v>0</v>
      </c>
      <c r="X60" s="268">
        <f t="shared" si="333"/>
        <v>0</v>
      </c>
      <c r="Y60" s="268">
        <f t="shared" si="333"/>
        <v>0</v>
      </c>
      <c r="Z60" s="268">
        <f t="shared" si="333"/>
        <v>0</v>
      </c>
      <c r="AA60" s="268">
        <f t="shared" si="333"/>
        <v>1</v>
      </c>
      <c r="AB60" s="268">
        <f t="shared" si="333"/>
        <v>0</v>
      </c>
      <c r="AC60" s="268">
        <f t="shared" si="333"/>
        <v>0</v>
      </c>
      <c r="AD60" s="268">
        <f t="shared" si="333"/>
        <v>0</v>
      </c>
      <c r="AE60" s="268">
        <f t="shared" si="333"/>
        <v>0</v>
      </c>
      <c r="AF60" s="268">
        <f t="shared" si="333"/>
        <v>1</v>
      </c>
      <c r="AG60" s="268">
        <f t="shared" si="333"/>
        <v>0</v>
      </c>
      <c r="AH60" s="268">
        <f t="shared" si="333"/>
        <v>0</v>
      </c>
      <c r="AI60" s="268">
        <f t="shared" si="333"/>
        <v>1</v>
      </c>
      <c r="AJ60" s="268">
        <f t="shared" si="333"/>
        <v>0</v>
      </c>
      <c r="AK60" s="268">
        <f t="shared" si="333"/>
        <v>0</v>
      </c>
      <c r="AL60" s="268">
        <f t="shared" si="333"/>
        <v>0</v>
      </c>
      <c r="AM60" s="268">
        <f t="shared" si="333"/>
        <v>0</v>
      </c>
      <c r="AN60" s="268">
        <f t="shared" si="333"/>
        <v>0</v>
      </c>
      <c r="AO60" s="268">
        <f t="shared" si="333"/>
        <v>0</v>
      </c>
      <c r="AP60" s="268">
        <f t="shared" si="333"/>
        <v>0</v>
      </c>
      <c r="AQ60" s="268">
        <f t="shared" si="333"/>
        <v>1</v>
      </c>
      <c r="AR60" s="268">
        <f t="shared" si="333"/>
        <v>0</v>
      </c>
      <c r="AS60" s="268">
        <f t="shared" si="333"/>
        <v>0</v>
      </c>
      <c r="AT60" s="268">
        <f t="shared" si="333"/>
        <v>0</v>
      </c>
      <c r="AU60" s="268">
        <f t="shared" si="333"/>
        <v>0</v>
      </c>
      <c r="AV60" s="268">
        <f t="shared" si="333"/>
        <v>1</v>
      </c>
      <c r="AW60" s="268">
        <f t="shared" si="333"/>
        <v>0</v>
      </c>
      <c r="AX60" s="268">
        <f t="shared" si="333"/>
        <v>0</v>
      </c>
      <c r="AY60" s="268">
        <f t="shared" ref="AY60:BO60" si="334">COUNTIF($K60:$Q60,AY$2)</f>
        <v>0</v>
      </c>
      <c r="AZ60" s="268">
        <f t="shared" si="334"/>
        <v>0</v>
      </c>
      <c r="BA60" s="268">
        <f t="shared" si="334"/>
        <v>0</v>
      </c>
      <c r="BB60" s="268">
        <f t="shared" si="334"/>
        <v>1</v>
      </c>
      <c r="BC60" s="268">
        <f t="shared" si="334"/>
        <v>0</v>
      </c>
      <c r="BD60" s="268">
        <f t="shared" si="334"/>
        <v>0</v>
      </c>
      <c r="BE60" s="268">
        <f t="shared" si="334"/>
        <v>0</v>
      </c>
      <c r="BF60" s="268">
        <f t="shared" si="334"/>
        <v>0</v>
      </c>
      <c r="BG60" s="268">
        <f t="shared" si="334"/>
        <v>0</v>
      </c>
      <c r="BH60" s="268">
        <f t="shared" si="334"/>
        <v>0</v>
      </c>
      <c r="BI60" s="268">
        <f t="shared" si="334"/>
        <v>0</v>
      </c>
      <c r="BJ60" s="268">
        <f t="shared" si="334"/>
        <v>1</v>
      </c>
      <c r="BK60" s="268">
        <f t="shared" si="334"/>
        <v>0</v>
      </c>
      <c r="BL60" s="268">
        <f t="shared" si="334"/>
        <v>0</v>
      </c>
      <c r="BM60" s="268">
        <f t="shared" si="334"/>
        <v>0</v>
      </c>
      <c r="BN60" s="268">
        <f t="shared" si="334"/>
        <v>0</v>
      </c>
      <c r="BO60" s="268">
        <f t="shared" si="334"/>
        <v>0</v>
      </c>
      <c r="BP60" s="268"/>
      <c r="BQ60" s="268">
        <f t="shared" ref="BQ60:CV60" si="335">IF(S60=0,BQ61+1,0)</f>
        <v>10</v>
      </c>
      <c r="BR60" s="268">
        <f t="shared" si="335"/>
        <v>6</v>
      </c>
      <c r="BS60" s="268">
        <f t="shared" si="335"/>
        <v>7</v>
      </c>
      <c r="BT60" s="268">
        <f t="shared" si="335"/>
        <v>11</v>
      </c>
      <c r="BU60" s="268">
        <f t="shared" si="335"/>
        <v>4</v>
      </c>
      <c r="BV60" s="268">
        <f t="shared" si="335"/>
        <v>2</v>
      </c>
      <c r="BW60" s="268">
        <f t="shared" si="335"/>
        <v>6</v>
      </c>
      <c r="BX60" s="268">
        <f t="shared" si="335"/>
        <v>3</v>
      </c>
      <c r="BY60" s="268">
        <f t="shared" si="335"/>
        <v>0</v>
      </c>
      <c r="BZ60" s="268">
        <f t="shared" si="335"/>
        <v>12</v>
      </c>
      <c r="CA60" s="268">
        <f t="shared" si="335"/>
        <v>1</v>
      </c>
      <c r="CB60" s="268">
        <f t="shared" si="335"/>
        <v>3</v>
      </c>
      <c r="CC60" s="268">
        <f t="shared" si="335"/>
        <v>26</v>
      </c>
      <c r="CD60" s="268">
        <f t="shared" si="335"/>
        <v>0</v>
      </c>
      <c r="CE60" s="268">
        <f t="shared" si="335"/>
        <v>9</v>
      </c>
      <c r="CF60" s="268">
        <f t="shared" si="335"/>
        <v>3</v>
      </c>
      <c r="CG60" s="268">
        <f t="shared" si="335"/>
        <v>0</v>
      </c>
      <c r="CH60" s="268">
        <f t="shared" si="335"/>
        <v>10</v>
      </c>
      <c r="CI60" s="268">
        <f t="shared" si="335"/>
        <v>3</v>
      </c>
      <c r="CJ60" s="268">
        <f t="shared" si="335"/>
        <v>1</v>
      </c>
      <c r="CK60" s="268">
        <f t="shared" si="335"/>
        <v>1</v>
      </c>
      <c r="CL60" s="268">
        <f t="shared" si="335"/>
        <v>2</v>
      </c>
      <c r="CM60" s="268">
        <f t="shared" si="335"/>
        <v>1</v>
      </c>
      <c r="CN60" s="268">
        <f t="shared" si="335"/>
        <v>14</v>
      </c>
      <c r="CO60" s="268">
        <f t="shared" si="335"/>
        <v>0</v>
      </c>
      <c r="CP60" s="268">
        <f t="shared" si="335"/>
        <v>25</v>
      </c>
      <c r="CQ60" s="268">
        <f t="shared" si="335"/>
        <v>2</v>
      </c>
      <c r="CR60" s="268">
        <f t="shared" si="335"/>
        <v>4</v>
      </c>
      <c r="CS60" s="268">
        <f t="shared" si="335"/>
        <v>1</v>
      </c>
      <c r="CT60" s="268">
        <f t="shared" si="335"/>
        <v>0</v>
      </c>
      <c r="CU60" s="268">
        <f t="shared" si="335"/>
        <v>16</v>
      </c>
      <c r="CV60" s="268">
        <f t="shared" si="335"/>
        <v>2</v>
      </c>
      <c r="CW60" s="268">
        <f t="shared" ref="CW60:DM60" si="336">IF(AY60=0,CW61+1,0)</f>
        <v>8</v>
      </c>
      <c r="CX60" s="268">
        <f t="shared" si="336"/>
        <v>8</v>
      </c>
      <c r="CY60" s="268">
        <f t="shared" si="336"/>
        <v>6</v>
      </c>
      <c r="CZ60" s="268">
        <f t="shared" si="336"/>
        <v>0</v>
      </c>
      <c r="DA60" s="268">
        <f t="shared" si="336"/>
        <v>1</v>
      </c>
      <c r="DB60" s="268">
        <f t="shared" si="336"/>
        <v>10</v>
      </c>
      <c r="DC60" s="268">
        <f t="shared" si="336"/>
        <v>2</v>
      </c>
      <c r="DD60" s="268">
        <f t="shared" si="336"/>
        <v>7</v>
      </c>
      <c r="DE60" s="268">
        <f t="shared" si="336"/>
        <v>25</v>
      </c>
      <c r="DF60" s="268">
        <f t="shared" si="336"/>
        <v>6</v>
      </c>
      <c r="DG60" s="268">
        <f t="shared" si="336"/>
        <v>7</v>
      </c>
      <c r="DH60" s="268">
        <f t="shared" si="336"/>
        <v>0</v>
      </c>
      <c r="DI60" s="268">
        <f t="shared" si="336"/>
        <v>4</v>
      </c>
      <c r="DJ60" s="268">
        <f t="shared" si="336"/>
        <v>3</v>
      </c>
      <c r="DK60" s="268">
        <f t="shared" si="336"/>
        <v>13</v>
      </c>
      <c r="DL60" s="268">
        <f t="shared" si="336"/>
        <v>1</v>
      </c>
      <c r="DM60" s="268">
        <f t="shared" si="336"/>
        <v>4</v>
      </c>
      <c r="DN60" s="289" t="b">
        <f t="shared" si="180"/>
        <v>1</v>
      </c>
      <c r="DO60" s="268">
        <f t="shared" si="312"/>
        <v>175</v>
      </c>
      <c r="DP60" s="268">
        <f t="shared" si="313"/>
        <v>-14</v>
      </c>
      <c r="DQ60" s="268">
        <f t="shared" si="314"/>
        <v>14</v>
      </c>
      <c r="DR60" s="268">
        <f t="shared" si="315"/>
        <v>0</v>
      </c>
      <c r="DS60" s="268">
        <f t="shared" si="316"/>
        <v>3</v>
      </c>
      <c r="DT60" s="268">
        <f t="shared" si="317"/>
        <v>4</v>
      </c>
      <c r="DU60" s="268"/>
      <c r="DV60" s="268">
        <f t="shared" si="318"/>
        <v>3</v>
      </c>
      <c r="DW60" s="268">
        <f t="shared" si="319"/>
        <v>4</v>
      </c>
      <c r="DX60" s="268"/>
      <c r="DY60" s="268">
        <f t="shared" si="320"/>
        <v>1</v>
      </c>
      <c r="DZ60" s="268">
        <f t="shared" si="321"/>
        <v>2</v>
      </c>
      <c r="EA60" s="268">
        <f t="shared" si="322"/>
        <v>1</v>
      </c>
      <c r="EB60" s="268">
        <f t="shared" si="323"/>
        <v>2</v>
      </c>
      <c r="EC60" s="268">
        <f t="shared" si="324"/>
        <v>1</v>
      </c>
      <c r="EE60" s="268">
        <f t="shared" si="325"/>
        <v>0</v>
      </c>
      <c r="EF60" s="268">
        <f t="shared" si="326"/>
        <v>0</v>
      </c>
    </row>
    <row r="61" spans="1:136" x14ac:dyDescent="0.2">
      <c r="A61" s="55">
        <v>42768</v>
      </c>
      <c r="B61" s="13" t="str">
        <f t="shared" si="302"/>
        <v>0-1-4-1-1</v>
      </c>
      <c r="C61" s="14" t="s">
        <v>665</v>
      </c>
      <c r="D61" s="11">
        <f t="shared" si="303"/>
        <v>3</v>
      </c>
      <c r="E61" s="11">
        <f t="shared" si="331"/>
        <v>6</v>
      </c>
      <c r="F61" s="11">
        <f t="shared" si="331"/>
        <v>9</v>
      </c>
      <c r="G61" s="11">
        <f t="shared" si="331"/>
        <v>12</v>
      </c>
      <c r="H61" s="11">
        <f t="shared" si="331"/>
        <v>15</v>
      </c>
      <c r="I61" s="11">
        <f t="shared" si="331"/>
        <v>18</v>
      </c>
      <c r="J61" s="11"/>
      <c r="K61" s="266">
        <f t="shared" si="305"/>
        <v>11</v>
      </c>
      <c r="L61" s="266">
        <f t="shared" si="332"/>
        <v>20</v>
      </c>
      <c r="M61" s="266">
        <f t="shared" si="332"/>
        <v>21</v>
      </c>
      <c r="N61" s="266">
        <f t="shared" si="332"/>
        <v>29</v>
      </c>
      <c r="O61" s="266">
        <f t="shared" si="332"/>
        <v>37</v>
      </c>
      <c r="P61" s="266">
        <f t="shared" si="332"/>
        <v>48</v>
      </c>
      <c r="Q61" s="266">
        <f t="shared" si="307"/>
        <v>23</v>
      </c>
      <c r="R61" s="266"/>
      <c r="S61" s="266">
        <f t="shared" ref="S61:AX61" si="337">COUNTIF($K61:$Q61,S$2)</f>
        <v>0</v>
      </c>
      <c r="T61" s="266">
        <f t="shared" si="337"/>
        <v>0</v>
      </c>
      <c r="U61" s="266">
        <f t="shared" si="337"/>
        <v>0</v>
      </c>
      <c r="V61" s="266">
        <f t="shared" si="337"/>
        <v>0</v>
      </c>
      <c r="W61" s="266">
        <f t="shared" si="337"/>
        <v>0</v>
      </c>
      <c r="X61" s="266">
        <f t="shared" si="337"/>
        <v>0</v>
      </c>
      <c r="Y61" s="266">
        <f t="shared" si="337"/>
        <v>0</v>
      </c>
      <c r="Z61" s="266">
        <f t="shared" si="337"/>
        <v>0</v>
      </c>
      <c r="AA61" s="266">
        <f t="shared" si="337"/>
        <v>0</v>
      </c>
      <c r="AB61" s="266">
        <f t="shared" si="337"/>
        <v>0</v>
      </c>
      <c r="AC61" s="266">
        <f t="shared" si="337"/>
        <v>1</v>
      </c>
      <c r="AD61" s="266">
        <f t="shared" si="337"/>
        <v>0</v>
      </c>
      <c r="AE61" s="266">
        <f t="shared" si="337"/>
        <v>0</v>
      </c>
      <c r="AF61" s="266">
        <f t="shared" si="337"/>
        <v>0</v>
      </c>
      <c r="AG61" s="266">
        <f t="shared" si="337"/>
        <v>0</v>
      </c>
      <c r="AH61" s="266">
        <f t="shared" si="337"/>
        <v>0</v>
      </c>
      <c r="AI61" s="266">
        <f t="shared" si="337"/>
        <v>0</v>
      </c>
      <c r="AJ61" s="266">
        <f t="shared" si="337"/>
        <v>0</v>
      </c>
      <c r="AK61" s="266">
        <f t="shared" si="337"/>
        <v>0</v>
      </c>
      <c r="AL61" s="266">
        <f t="shared" si="337"/>
        <v>1</v>
      </c>
      <c r="AM61" s="266">
        <f t="shared" si="337"/>
        <v>1</v>
      </c>
      <c r="AN61" s="266">
        <f t="shared" si="337"/>
        <v>0</v>
      </c>
      <c r="AO61" s="266">
        <f t="shared" si="337"/>
        <v>1</v>
      </c>
      <c r="AP61" s="266">
        <f t="shared" si="337"/>
        <v>0</v>
      </c>
      <c r="AQ61" s="266">
        <f t="shared" si="337"/>
        <v>0</v>
      </c>
      <c r="AR61" s="266">
        <f t="shared" si="337"/>
        <v>0</v>
      </c>
      <c r="AS61" s="266">
        <f t="shared" si="337"/>
        <v>0</v>
      </c>
      <c r="AT61" s="266">
        <f t="shared" si="337"/>
        <v>0</v>
      </c>
      <c r="AU61" s="266">
        <f t="shared" si="337"/>
        <v>1</v>
      </c>
      <c r="AV61" s="266">
        <f t="shared" si="337"/>
        <v>0</v>
      </c>
      <c r="AW61" s="266">
        <f t="shared" si="337"/>
        <v>0</v>
      </c>
      <c r="AX61" s="266">
        <f t="shared" si="337"/>
        <v>0</v>
      </c>
      <c r="AY61" s="266">
        <f t="shared" ref="AY61:BO61" si="338">COUNTIF($K61:$Q61,AY$2)</f>
        <v>0</v>
      </c>
      <c r="AZ61" s="266">
        <f t="shared" si="338"/>
        <v>0</v>
      </c>
      <c r="BA61" s="266">
        <f t="shared" si="338"/>
        <v>0</v>
      </c>
      <c r="BB61" s="266">
        <f t="shared" si="338"/>
        <v>0</v>
      </c>
      <c r="BC61" s="266">
        <f t="shared" si="338"/>
        <v>1</v>
      </c>
      <c r="BD61" s="266">
        <f t="shared" si="338"/>
        <v>0</v>
      </c>
      <c r="BE61" s="266">
        <f t="shared" si="338"/>
        <v>0</v>
      </c>
      <c r="BF61" s="266">
        <f t="shared" si="338"/>
        <v>0</v>
      </c>
      <c r="BG61" s="266">
        <f t="shared" si="338"/>
        <v>0</v>
      </c>
      <c r="BH61" s="266">
        <f t="shared" si="338"/>
        <v>0</v>
      </c>
      <c r="BI61" s="266">
        <f t="shared" si="338"/>
        <v>0</v>
      </c>
      <c r="BJ61" s="266">
        <f t="shared" si="338"/>
        <v>0</v>
      </c>
      <c r="BK61" s="266">
        <f t="shared" si="338"/>
        <v>0</v>
      </c>
      <c r="BL61" s="266">
        <f t="shared" si="338"/>
        <v>0</v>
      </c>
      <c r="BM61" s="266">
        <f t="shared" si="338"/>
        <v>0</v>
      </c>
      <c r="BN61" s="266">
        <f t="shared" si="338"/>
        <v>1</v>
      </c>
      <c r="BO61" s="266">
        <f t="shared" si="338"/>
        <v>0</v>
      </c>
      <c r="BP61" s="266"/>
      <c r="BQ61" s="266">
        <f t="shared" ref="BQ61:CV61" si="339">IF(S61=0,BQ62+1,0)</f>
        <v>9</v>
      </c>
      <c r="BR61" s="266">
        <f t="shared" si="339"/>
        <v>5</v>
      </c>
      <c r="BS61" s="266">
        <f t="shared" si="339"/>
        <v>6</v>
      </c>
      <c r="BT61" s="266">
        <f t="shared" si="339"/>
        <v>10</v>
      </c>
      <c r="BU61" s="266">
        <f t="shared" si="339"/>
        <v>3</v>
      </c>
      <c r="BV61" s="266">
        <f t="shared" si="339"/>
        <v>1</v>
      </c>
      <c r="BW61" s="266">
        <f t="shared" si="339"/>
        <v>5</v>
      </c>
      <c r="BX61" s="266">
        <f t="shared" si="339"/>
        <v>2</v>
      </c>
      <c r="BY61" s="266">
        <f t="shared" si="339"/>
        <v>17</v>
      </c>
      <c r="BZ61" s="266">
        <f t="shared" si="339"/>
        <v>11</v>
      </c>
      <c r="CA61" s="266">
        <f t="shared" si="339"/>
        <v>0</v>
      </c>
      <c r="CB61" s="266">
        <f t="shared" si="339"/>
        <v>2</v>
      </c>
      <c r="CC61" s="266">
        <f t="shared" si="339"/>
        <v>25</v>
      </c>
      <c r="CD61" s="266">
        <f t="shared" si="339"/>
        <v>3</v>
      </c>
      <c r="CE61" s="266">
        <f t="shared" si="339"/>
        <v>8</v>
      </c>
      <c r="CF61" s="266">
        <f t="shared" si="339"/>
        <v>2</v>
      </c>
      <c r="CG61" s="266">
        <f t="shared" si="339"/>
        <v>5</v>
      </c>
      <c r="CH61" s="266">
        <f t="shared" si="339"/>
        <v>9</v>
      </c>
      <c r="CI61" s="266">
        <f t="shared" si="339"/>
        <v>2</v>
      </c>
      <c r="CJ61" s="266">
        <f t="shared" si="339"/>
        <v>0</v>
      </c>
      <c r="CK61" s="266">
        <f t="shared" si="339"/>
        <v>0</v>
      </c>
      <c r="CL61" s="266">
        <f t="shared" si="339"/>
        <v>1</v>
      </c>
      <c r="CM61" s="266">
        <f t="shared" si="339"/>
        <v>0</v>
      </c>
      <c r="CN61" s="266">
        <f t="shared" si="339"/>
        <v>13</v>
      </c>
      <c r="CO61" s="266">
        <f t="shared" si="339"/>
        <v>1</v>
      </c>
      <c r="CP61" s="266">
        <f t="shared" si="339"/>
        <v>24</v>
      </c>
      <c r="CQ61" s="266">
        <f t="shared" si="339"/>
        <v>1</v>
      </c>
      <c r="CR61" s="266">
        <f t="shared" si="339"/>
        <v>3</v>
      </c>
      <c r="CS61" s="266">
        <f t="shared" si="339"/>
        <v>0</v>
      </c>
      <c r="CT61" s="266">
        <f t="shared" si="339"/>
        <v>9</v>
      </c>
      <c r="CU61" s="266">
        <f t="shared" si="339"/>
        <v>15</v>
      </c>
      <c r="CV61" s="266">
        <f t="shared" si="339"/>
        <v>1</v>
      </c>
      <c r="CW61" s="266">
        <f t="shared" ref="CW61:DM61" si="340">IF(AY61=0,CW62+1,0)</f>
        <v>7</v>
      </c>
      <c r="CX61" s="266">
        <f t="shared" si="340"/>
        <v>7</v>
      </c>
      <c r="CY61" s="266">
        <f t="shared" si="340"/>
        <v>5</v>
      </c>
      <c r="CZ61" s="266">
        <f t="shared" si="340"/>
        <v>10</v>
      </c>
      <c r="DA61" s="266">
        <f t="shared" si="340"/>
        <v>0</v>
      </c>
      <c r="DB61" s="266">
        <f t="shared" si="340"/>
        <v>9</v>
      </c>
      <c r="DC61" s="266">
        <f t="shared" si="340"/>
        <v>1</v>
      </c>
      <c r="DD61" s="266">
        <f t="shared" si="340"/>
        <v>6</v>
      </c>
      <c r="DE61" s="266">
        <f t="shared" si="340"/>
        <v>24</v>
      </c>
      <c r="DF61" s="266">
        <f t="shared" si="340"/>
        <v>5</v>
      </c>
      <c r="DG61" s="266">
        <f t="shared" si="340"/>
        <v>6</v>
      </c>
      <c r="DH61" s="266">
        <f t="shared" si="340"/>
        <v>4</v>
      </c>
      <c r="DI61" s="266">
        <f t="shared" si="340"/>
        <v>3</v>
      </c>
      <c r="DJ61" s="266">
        <f t="shared" si="340"/>
        <v>2</v>
      </c>
      <c r="DK61" s="266">
        <f t="shared" si="340"/>
        <v>12</v>
      </c>
      <c r="DL61" s="266">
        <f t="shared" si="340"/>
        <v>0</v>
      </c>
      <c r="DM61" s="266">
        <f t="shared" si="340"/>
        <v>3</v>
      </c>
      <c r="DN61" s="289" t="b">
        <f t="shared" si="180"/>
        <v>1</v>
      </c>
      <c r="DO61" s="266">
        <f t="shared" si="312"/>
        <v>189</v>
      </c>
      <c r="DP61" s="266">
        <f t="shared" si="313"/>
        <v>17</v>
      </c>
      <c r="DQ61" s="266">
        <f t="shared" si="314"/>
        <v>17</v>
      </c>
      <c r="DR61" s="266">
        <f t="shared" si="315"/>
        <v>1</v>
      </c>
      <c r="DS61" s="266">
        <f t="shared" si="316"/>
        <v>3</v>
      </c>
      <c r="DT61" s="266">
        <f t="shared" si="317"/>
        <v>4</v>
      </c>
      <c r="DU61" s="266"/>
      <c r="DV61" s="266">
        <f t="shared" si="318"/>
        <v>5</v>
      </c>
      <c r="DW61" s="266">
        <f t="shared" si="319"/>
        <v>2</v>
      </c>
      <c r="DX61" s="266"/>
      <c r="DY61" s="266">
        <f t="shared" si="320"/>
        <v>0</v>
      </c>
      <c r="DZ61" s="266">
        <f t="shared" si="321"/>
        <v>1</v>
      </c>
      <c r="EA61" s="266">
        <f t="shared" si="322"/>
        <v>4</v>
      </c>
      <c r="EB61" s="266">
        <f t="shared" si="323"/>
        <v>1</v>
      </c>
      <c r="EC61" s="266">
        <f t="shared" si="324"/>
        <v>1</v>
      </c>
      <c r="EE61" s="266">
        <f t="shared" si="325"/>
        <v>1</v>
      </c>
      <c r="EF61" s="266">
        <f t="shared" si="326"/>
        <v>1</v>
      </c>
    </row>
    <row r="62" spans="1:136" x14ac:dyDescent="0.2">
      <c r="A62" s="55">
        <v>42765</v>
      </c>
      <c r="B62" s="13" t="str">
        <f t="shared" si="302"/>
        <v>1-0-4-2-0</v>
      </c>
      <c r="C62" s="14" t="s">
        <v>653</v>
      </c>
      <c r="D62" s="11">
        <f t="shared" si="303"/>
        <v>3</v>
      </c>
      <c r="E62" s="11">
        <f t="shared" ref="E62:I63" si="341">FIND(",",$C62,D62+1)</f>
        <v>6</v>
      </c>
      <c r="F62" s="11">
        <f t="shared" si="341"/>
        <v>9</v>
      </c>
      <c r="G62" s="11">
        <f t="shared" si="341"/>
        <v>12</v>
      </c>
      <c r="H62" s="11">
        <f t="shared" si="341"/>
        <v>15</v>
      </c>
      <c r="I62" s="11">
        <f t="shared" si="341"/>
        <v>18</v>
      </c>
      <c r="J62" s="11"/>
      <c r="K62" s="264">
        <f t="shared" si="305"/>
        <v>21</v>
      </c>
      <c r="L62" s="264">
        <f t="shared" ref="L62:P63" si="342">VALUE(MID($C62,D62+1,E62-D62-1))</f>
        <v>22</v>
      </c>
      <c r="M62" s="264">
        <f t="shared" si="342"/>
        <v>25</v>
      </c>
      <c r="N62" s="264">
        <f t="shared" si="342"/>
        <v>27</v>
      </c>
      <c r="O62" s="264">
        <f t="shared" si="342"/>
        <v>32</v>
      </c>
      <c r="P62" s="264">
        <f t="shared" si="342"/>
        <v>39</v>
      </c>
      <c r="Q62" s="264">
        <f t="shared" si="307"/>
        <v>6</v>
      </c>
      <c r="R62" s="264"/>
      <c r="S62" s="264">
        <f t="shared" ref="S62:AX62" si="343">COUNTIF($K62:$Q62,S$2)</f>
        <v>0</v>
      </c>
      <c r="T62" s="264">
        <f t="shared" si="343"/>
        <v>0</v>
      </c>
      <c r="U62" s="264">
        <f t="shared" si="343"/>
        <v>0</v>
      </c>
      <c r="V62" s="264">
        <f t="shared" si="343"/>
        <v>0</v>
      </c>
      <c r="W62" s="264">
        <f t="shared" si="343"/>
        <v>0</v>
      </c>
      <c r="X62" s="264">
        <f t="shared" si="343"/>
        <v>1</v>
      </c>
      <c r="Y62" s="264">
        <f t="shared" si="343"/>
        <v>0</v>
      </c>
      <c r="Z62" s="264">
        <f t="shared" si="343"/>
        <v>0</v>
      </c>
      <c r="AA62" s="264">
        <f t="shared" si="343"/>
        <v>0</v>
      </c>
      <c r="AB62" s="264">
        <f t="shared" si="343"/>
        <v>0</v>
      </c>
      <c r="AC62" s="264">
        <f t="shared" si="343"/>
        <v>0</v>
      </c>
      <c r="AD62" s="264">
        <f t="shared" si="343"/>
        <v>0</v>
      </c>
      <c r="AE62" s="264">
        <f t="shared" si="343"/>
        <v>0</v>
      </c>
      <c r="AF62" s="264">
        <f t="shared" si="343"/>
        <v>0</v>
      </c>
      <c r="AG62" s="264">
        <f t="shared" si="343"/>
        <v>0</v>
      </c>
      <c r="AH62" s="264">
        <f t="shared" si="343"/>
        <v>0</v>
      </c>
      <c r="AI62" s="264">
        <f t="shared" si="343"/>
        <v>0</v>
      </c>
      <c r="AJ62" s="264">
        <f t="shared" si="343"/>
        <v>0</v>
      </c>
      <c r="AK62" s="264">
        <f t="shared" si="343"/>
        <v>0</v>
      </c>
      <c r="AL62" s="264">
        <f t="shared" si="343"/>
        <v>0</v>
      </c>
      <c r="AM62" s="264">
        <f t="shared" si="343"/>
        <v>1</v>
      </c>
      <c r="AN62" s="264">
        <f t="shared" si="343"/>
        <v>1</v>
      </c>
      <c r="AO62" s="264">
        <f t="shared" si="343"/>
        <v>0</v>
      </c>
      <c r="AP62" s="264">
        <f t="shared" si="343"/>
        <v>0</v>
      </c>
      <c r="AQ62" s="264">
        <f t="shared" si="343"/>
        <v>1</v>
      </c>
      <c r="AR62" s="264">
        <f t="shared" si="343"/>
        <v>0</v>
      </c>
      <c r="AS62" s="264">
        <f t="shared" si="343"/>
        <v>1</v>
      </c>
      <c r="AT62" s="264">
        <f t="shared" si="343"/>
        <v>0</v>
      </c>
      <c r="AU62" s="264">
        <f t="shared" si="343"/>
        <v>0</v>
      </c>
      <c r="AV62" s="264">
        <f t="shared" si="343"/>
        <v>0</v>
      </c>
      <c r="AW62" s="264">
        <f t="shared" si="343"/>
        <v>0</v>
      </c>
      <c r="AX62" s="264">
        <f t="shared" si="343"/>
        <v>1</v>
      </c>
      <c r="AY62" s="264">
        <f t="shared" ref="AY62:BO62" si="344">COUNTIF($K62:$Q62,AY$2)</f>
        <v>0</v>
      </c>
      <c r="AZ62" s="264">
        <f t="shared" si="344"/>
        <v>0</v>
      </c>
      <c r="BA62" s="264">
        <f t="shared" si="344"/>
        <v>0</v>
      </c>
      <c r="BB62" s="264">
        <f t="shared" si="344"/>
        <v>0</v>
      </c>
      <c r="BC62" s="264">
        <f t="shared" si="344"/>
        <v>0</v>
      </c>
      <c r="BD62" s="264">
        <f t="shared" si="344"/>
        <v>0</v>
      </c>
      <c r="BE62" s="264">
        <f t="shared" si="344"/>
        <v>1</v>
      </c>
      <c r="BF62" s="264">
        <f t="shared" si="344"/>
        <v>0</v>
      </c>
      <c r="BG62" s="264">
        <f t="shared" si="344"/>
        <v>0</v>
      </c>
      <c r="BH62" s="264">
        <f t="shared" si="344"/>
        <v>0</v>
      </c>
      <c r="BI62" s="264">
        <f t="shared" si="344"/>
        <v>0</v>
      </c>
      <c r="BJ62" s="264">
        <f t="shared" si="344"/>
        <v>0</v>
      </c>
      <c r="BK62" s="264">
        <f t="shared" si="344"/>
        <v>0</v>
      </c>
      <c r="BL62" s="264">
        <f t="shared" si="344"/>
        <v>0</v>
      </c>
      <c r="BM62" s="264">
        <f t="shared" si="344"/>
        <v>0</v>
      </c>
      <c r="BN62" s="264">
        <f t="shared" si="344"/>
        <v>0</v>
      </c>
      <c r="BO62" s="264">
        <f t="shared" si="344"/>
        <v>0</v>
      </c>
      <c r="BP62" s="264"/>
      <c r="BQ62" s="264">
        <f t="shared" ref="BQ62:CV62" si="345">IF(S62=0,BQ63+1,0)</f>
        <v>8</v>
      </c>
      <c r="BR62" s="264">
        <f t="shared" si="345"/>
        <v>4</v>
      </c>
      <c r="BS62" s="264">
        <f t="shared" si="345"/>
        <v>5</v>
      </c>
      <c r="BT62" s="264">
        <f t="shared" si="345"/>
        <v>9</v>
      </c>
      <c r="BU62" s="264">
        <f t="shared" si="345"/>
        <v>2</v>
      </c>
      <c r="BV62" s="264">
        <f t="shared" si="345"/>
        <v>0</v>
      </c>
      <c r="BW62" s="264">
        <f t="shared" si="345"/>
        <v>4</v>
      </c>
      <c r="BX62" s="264">
        <f t="shared" si="345"/>
        <v>1</v>
      </c>
      <c r="BY62" s="264">
        <f t="shared" si="345"/>
        <v>16</v>
      </c>
      <c r="BZ62" s="264">
        <f t="shared" si="345"/>
        <v>10</v>
      </c>
      <c r="CA62" s="264">
        <f t="shared" si="345"/>
        <v>12</v>
      </c>
      <c r="CB62" s="264">
        <f t="shared" si="345"/>
        <v>1</v>
      </c>
      <c r="CC62" s="264">
        <f t="shared" si="345"/>
        <v>24</v>
      </c>
      <c r="CD62" s="264">
        <f t="shared" si="345"/>
        <v>2</v>
      </c>
      <c r="CE62" s="264">
        <f t="shared" si="345"/>
        <v>7</v>
      </c>
      <c r="CF62" s="264">
        <f t="shared" si="345"/>
        <v>1</v>
      </c>
      <c r="CG62" s="264">
        <f t="shared" si="345"/>
        <v>4</v>
      </c>
      <c r="CH62" s="264">
        <f t="shared" si="345"/>
        <v>8</v>
      </c>
      <c r="CI62" s="264">
        <f t="shared" si="345"/>
        <v>1</v>
      </c>
      <c r="CJ62" s="264">
        <f t="shared" si="345"/>
        <v>7</v>
      </c>
      <c r="CK62" s="264">
        <f t="shared" si="345"/>
        <v>0</v>
      </c>
      <c r="CL62" s="264">
        <f t="shared" si="345"/>
        <v>0</v>
      </c>
      <c r="CM62" s="264">
        <f t="shared" si="345"/>
        <v>2</v>
      </c>
      <c r="CN62" s="264">
        <f t="shared" si="345"/>
        <v>12</v>
      </c>
      <c r="CO62" s="264">
        <f t="shared" si="345"/>
        <v>0</v>
      </c>
      <c r="CP62" s="264">
        <f t="shared" si="345"/>
        <v>23</v>
      </c>
      <c r="CQ62" s="264">
        <f t="shared" si="345"/>
        <v>0</v>
      </c>
      <c r="CR62" s="264">
        <f t="shared" si="345"/>
        <v>2</v>
      </c>
      <c r="CS62" s="264">
        <f t="shared" si="345"/>
        <v>6</v>
      </c>
      <c r="CT62" s="264">
        <f t="shared" si="345"/>
        <v>8</v>
      </c>
      <c r="CU62" s="264">
        <f t="shared" si="345"/>
        <v>14</v>
      </c>
      <c r="CV62" s="264">
        <f t="shared" si="345"/>
        <v>0</v>
      </c>
      <c r="CW62" s="264">
        <f t="shared" ref="CW62:DM62" si="346">IF(AY62=0,CW63+1,0)</f>
        <v>6</v>
      </c>
      <c r="CX62" s="264">
        <f t="shared" si="346"/>
        <v>6</v>
      </c>
      <c r="CY62" s="264">
        <f t="shared" si="346"/>
        <v>4</v>
      </c>
      <c r="CZ62" s="264">
        <f t="shared" si="346"/>
        <v>9</v>
      </c>
      <c r="DA62" s="264">
        <f t="shared" si="346"/>
        <v>11</v>
      </c>
      <c r="DB62" s="264">
        <f t="shared" si="346"/>
        <v>8</v>
      </c>
      <c r="DC62" s="264">
        <f t="shared" si="346"/>
        <v>0</v>
      </c>
      <c r="DD62" s="264">
        <f t="shared" si="346"/>
        <v>5</v>
      </c>
      <c r="DE62" s="264">
        <f t="shared" si="346"/>
        <v>23</v>
      </c>
      <c r="DF62" s="264">
        <f t="shared" si="346"/>
        <v>4</v>
      </c>
      <c r="DG62" s="264">
        <f t="shared" si="346"/>
        <v>5</v>
      </c>
      <c r="DH62" s="264">
        <f t="shared" si="346"/>
        <v>3</v>
      </c>
      <c r="DI62" s="264">
        <f t="shared" si="346"/>
        <v>2</v>
      </c>
      <c r="DJ62" s="264">
        <f t="shared" si="346"/>
        <v>1</v>
      </c>
      <c r="DK62" s="264">
        <f t="shared" si="346"/>
        <v>11</v>
      </c>
      <c r="DL62" s="264">
        <f t="shared" si="346"/>
        <v>3</v>
      </c>
      <c r="DM62" s="264">
        <f t="shared" si="346"/>
        <v>2</v>
      </c>
      <c r="DN62" s="289" t="b">
        <f t="shared" si="180"/>
        <v>0</v>
      </c>
      <c r="DO62" s="264">
        <f t="shared" si="312"/>
        <v>172</v>
      </c>
      <c r="DP62" s="264">
        <f t="shared" si="313"/>
        <v>43</v>
      </c>
      <c r="DQ62" s="264">
        <f t="shared" si="314"/>
        <v>43</v>
      </c>
      <c r="DR62" s="264">
        <f t="shared" si="315"/>
        <v>1</v>
      </c>
      <c r="DS62" s="264">
        <f t="shared" si="316"/>
        <v>3</v>
      </c>
      <c r="DT62" s="264">
        <f t="shared" si="317"/>
        <v>4</v>
      </c>
      <c r="DU62" s="264"/>
      <c r="DV62" s="264">
        <f t="shared" si="318"/>
        <v>4</v>
      </c>
      <c r="DW62" s="264">
        <f t="shared" si="319"/>
        <v>3</v>
      </c>
      <c r="DX62" s="264"/>
      <c r="DY62" s="264">
        <f t="shared" si="320"/>
        <v>1</v>
      </c>
      <c r="DZ62" s="264">
        <f t="shared" si="321"/>
        <v>0</v>
      </c>
      <c r="EA62" s="264">
        <f t="shared" si="322"/>
        <v>4</v>
      </c>
      <c r="EB62" s="264">
        <f t="shared" si="323"/>
        <v>2</v>
      </c>
      <c r="EC62" s="264">
        <f t="shared" si="324"/>
        <v>0</v>
      </c>
      <c r="EE62" s="264">
        <f t="shared" si="325"/>
        <v>2</v>
      </c>
      <c r="EF62" s="264">
        <f t="shared" si="326"/>
        <v>1</v>
      </c>
    </row>
    <row r="63" spans="1:136" x14ac:dyDescent="0.2">
      <c r="A63" s="55">
        <v>42761</v>
      </c>
      <c r="B63" s="13" t="str">
        <f t="shared" si="302"/>
        <v>2-3-1-0-1</v>
      </c>
      <c r="C63" s="14" t="s">
        <v>651</v>
      </c>
      <c r="D63" s="11">
        <f t="shared" si="303"/>
        <v>2</v>
      </c>
      <c r="E63" s="11">
        <f t="shared" si="341"/>
        <v>5</v>
      </c>
      <c r="F63" s="11">
        <f t="shared" si="341"/>
        <v>8</v>
      </c>
      <c r="G63" s="11">
        <f t="shared" si="341"/>
        <v>11</v>
      </c>
      <c r="H63" s="11">
        <f t="shared" si="341"/>
        <v>14</v>
      </c>
      <c r="I63" s="11">
        <f t="shared" si="341"/>
        <v>17</v>
      </c>
      <c r="J63" s="11"/>
      <c r="K63" s="262">
        <f t="shared" si="305"/>
        <v>8</v>
      </c>
      <c r="L63" s="262">
        <f t="shared" si="342"/>
        <v>12</v>
      </c>
      <c r="M63" s="262">
        <f t="shared" si="342"/>
        <v>16</v>
      </c>
      <c r="N63" s="262">
        <f t="shared" si="342"/>
        <v>19</v>
      </c>
      <c r="O63" s="262">
        <f t="shared" si="342"/>
        <v>22</v>
      </c>
      <c r="P63" s="262">
        <f t="shared" si="342"/>
        <v>46</v>
      </c>
      <c r="Q63" s="262">
        <f t="shared" si="307"/>
        <v>6</v>
      </c>
      <c r="R63" s="262"/>
      <c r="S63" s="262">
        <f t="shared" ref="S63:AX63" si="347">COUNTIF($K63:$Q63,S$2)</f>
        <v>0</v>
      </c>
      <c r="T63" s="262">
        <f t="shared" si="347"/>
        <v>0</v>
      </c>
      <c r="U63" s="262">
        <f t="shared" si="347"/>
        <v>0</v>
      </c>
      <c r="V63" s="262">
        <f t="shared" si="347"/>
        <v>0</v>
      </c>
      <c r="W63" s="262">
        <f t="shared" si="347"/>
        <v>0</v>
      </c>
      <c r="X63" s="262">
        <f t="shared" si="347"/>
        <v>1</v>
      </c>
      <c r="Y63" s="262">
        <f t="shared" si="347"/>
        <v>0</v>
      </c>
      <c r="Z63" s="262">
        <f t="shared" si="347"/>
        <v>1</v>
      </c>
      <c r="AA63" s="262">
        <f t="shared" si="347"/>
        <v>0</v>
      </c>
      <c r="AB63" s="262">
        <f t="shared" si="347"/>
        <v>0</v>
      </c>
      <c r="AC63" s="262">
        <f t="shared" si="347"/>
        <v>0</v>
      </c>
      <c r="AD63" s="262">
        <f t="shared" si="347"/>
        <v>1</v>
      </c>
      <c r="AE63" s="262">
        <f t="shared" si="347"/>
        <v>0</v>
      </c>
      <c r="AF63" s="262">
        <f t="shared" si="347"/>
        <v>0</v>
      </c>
      <c r="AG63" s="262">
        <f t="shared" si="347"/>
        <v>0</v>
      </c>
      <c r="AH63" s="262">
        <f t="shared" si="347"/>
        <v>1</v>
      </c>
      <c r="AI63" s="262">
        <f t="shared" si="347"/>
        <v>0</v>
      </c>
      <c r="AJ63" s="262">
        <f t="shared" si="347"/>
        <v>0</v>
      </c>
      <c r="AK63" s="262">
        <f t="shared" si="347"/>
        <v>1</v>
      </c>
      <c r="AL63" s="262">
        <f t="shared" si="347"/>
        <v>0</v>
      </c>
      <c r="AM63" s="262">
        <f t="shared" si="347"/>
        <v>0</v>
      </c>
      <c r="AN63" s="262">
        <f t="shared" si="347"/>
        <v>1</v>
      </c>
      <c r="AO63" s="262">
        <f t="shared" si="347"/>
        <v>0</v>
      </c>
      <c r="AP63" s="262">
        <f t="shared" si="347"/>
        <v>0</v>
      </c>
      <c r="AQ63" s="262">
        <f t="shared" si="347"/>
        <v>0</v>
      </c>
      <c r="AR63" s="262">
        <f t="shared" si="347"/>
        <v>0</v>
      </c>
      <c r="AS63" s="262">
        <f t="shared" si="347"/>
        <v>0</v>
      </c>
      <c r="AT63" s="262">
        <f t="shared" si="347"/>
        <v>0</v>
      </c>
      <c r="AU63" s="262">
        <f t="shared" si="347"/>
        <v>0</v>
      </c>
      <c r="AV63" s="262">
        <f t="shared" si="347"/>
        <v>0</v>
      </c>
      <c r="AW63" s="262">
        <f t="shared" si="347"/>
        <v>0</v>
      </c>
      <c r="AX63" s="262">
        <f t="shared" si="347"/>
        <v>0</v>
      </c>
      <c r="AY63" s="262">
        <f t="shared" ref="AY63:BO63" si="348">COUNTIF($K63:$Q63,AY$2)</f>
        <v>0</v>
      </c>
      <c r="AZ63" s="262">
        <f t="shared" si="348"/>
        <v>0</v>
      </c>
      <c r="BA63" s="262">
        <f t="shared" si="348"/>
        <v>0</v>
      </c>
      <c r="BB63" s="262">
        <f t="shared" si="348"/>
        <v>0</v>
      </c>
      <c r="BC63" s="262">
        <f t="shared" si="348"/>
        <v>0</v>
      </c>
      <c r="BD63" s="262">
        <f t="shared" si="348"/>
        <v>0</v>
      </c>
      <c r="BE63" s="262">
        <f t="shared" si="348"/>
        <v>0</v>
      </c>
      <c r="BF63" s="262">
        <f t="shared" si="348"/>
        <v>0</v>
      </c>
      <c r="BG63" s="262">
        <f t="shared" si="348"/>
        <v>0</v>
      </c>
      <c r="BH63" s="262">
        <f t="shared" si="348"/>
        <v>0</v>
      </c>
      <c r="BI63" s="262">
        <f t="shared" si="348"/>
        <v>0</v>
      </c>
      <c r="BJ63" s="262">
        <f t="shared" si="348"/>
        <v>0</v>
      </c>
      <c r="BK63" s="262">
        <f t="shared" si="348"/>
        <v>0</v>
      </c>
      <c r="BL63" s="262">
        <f t="shared" si="348"/>
        <v>1</v>
      </c>
      <c r="BM63" s="262">
        <f t="shared" si="348"/>
        <v>0</v>
      </c>
      <c r="BN63" s="262">
        <f t="shared" si="348"/>
        <v>0</v>
      </c>
      <c r="BO63" s="262">
        <f t="shared" si="348"/>
        <v>0</v>
      </c>
      <c r="BP63" s="262"/>
      <c r="BQ63" s="262">
        <f t="shared" ref="BQ63:CV63" si="349">IF(S63=0,BQ64+1,0)</f>
        <v>7</v>
      </c>
      <c r="BR63" s="262">
        <f t="shared" si="349"/>
        <v>3</v>
      </c>
      <c r="BS63" s="262">
        <f t="shared" si="349"/>
        <v>4</v>
      </c>
      <c r="BT63" s="262">
        <f t="shared" si="349"/>
        <v>8</v>
      </c>
      <c r="BU63" s="262">
        <f t="shared" si="349"/>
        <v>1</v>
      </c>
      <c r="BV63" s="262">
        <f t="shared" si="349"/>
        <v>0</v>
      </c>
      <c r="BW63" s="262">
        <f t="shared" si="349"/>
        <v>3</v>
      </c>
      <c r="BX63" s="262">
        <f t="shared" si="349"/>
        <v>0</v>
      </c>
      <c r="BY63" s="262">
        <f t="shared" si="349"/>
        <v>15</v>
      </c>
      <c r="BZ63" s="262">
        <f t="shared" si="349"/>
        <v>9</v>
      </c>
      <c r="CA63" s="262">
        <f t="shared" si="349"/>
        <v>11</v>
      </c>
      <c r="CB63" s="262">
        <f t="shared" si="349"/>
        <v>0</v>
      </c>
      <c r="CC63" s="262">
        <f t="shared" si="349"/>
        <v>23</v>
      </c>
      <c r="CD63" s="262">
        <f t="shared" si="349"/>
        <v>1</v>
      </c>
      <c r="CE63" s="262">
        <f t="shared" si="349"/>
        <v>6</v>
      </c>
      <c r="CF63" s="262">
        <f t="shared" si="349"/>
        <v>0</v>
      </c>
      <c r="CG63" s="262">
        <f t="shared" si="349"/>
        <v>3</v>
      </c>
      <c r="CH63" s="262">
        <f t="shared" si="349"/>
        <v>7</v>
      </c>
      <c r="CI63" s="262">
        <f t="shared" si="349"/>
        <v>0</v>
      </c>
      <c r="CJ63" s="262">
        <f t="shared" si="349"/>
        <v>6</v>
      </c>
      <c r="CK63" s="262">
        <f t="shared" si="349"/>
        <v>3</v>
      </c>
      <c r="CL63" s="262">
        <f t="shared" si="349"/>
        <v>0</v>
      </c>
      <c r="CM63" s="262">
        <f t="shared" si="349"/>
        <v>1</v>
      </c>
      <c r="CN63" s="262">
        <f t="shared" si="349"/>
        <v>11</v>
      </c>
      <c r="CO63" s="262">
        <f t="shared" si="349"/>
        <v>4</v>
      </c>
      <c r="CP63" s="262">
        <f t="shared" si="349"/>
        <v>22</v>
      </c>
      <c r="CQ63" s="262">
        <f t="shared" si="349"/>
        <v>11</v>
      </c>
      <c r="CR63" s="262">
        <f t="shared" si="349"/>
        <v>1</v>
      </c>
      <c r="CS63" s="262">
        <f t="shared" si="349"/>
        <v>5</v>
      </c>
      <c r="CT63" s="262">
        <f t="shared" si="349"/>
        <v>7</v>
      </c>
      <c r="CU63" s="262">
        <f t="shared" si="349"/>
        <v>13</v>
      </c>
      <c r="CV63" s="262">
        <f t="shared" si="349"/>
        <v>2</v>
      </c>
      <c r="CW63" s="262">
        <f t="shared" ref="CW63:DM63" si="350">IF(AY63=0,CW64+1,0)</f>
        <v>5</v>
      </c>
      <c r="CX63" s="262">
        <f t="shared" si="350"/>
        <v>5</v>
      </c>
      <c r="CY63" s="262">
        <f t="shared" si="350"/>
        <v>3</v>
      </c>
      <c r="CZ63" s="262">
        <f t="shared" si="350"/>
        <v>8</v>
      </c>
      <c r="DA63" s="262">
        <f t="shared" si="350"/>
        <v>10</v>
      </c>
      <c r="DB63" s="262">
        <f t="shared" si="350"/>
        <v>7</v>
      </c>
      <c r="DC63" s="262">
        <f t="shared" si="350"/>
        <v>1</v>
      </c>
      <c r="DD63" s="262">
        <f t="shared" si="350"/>
        <v>4</v>
      </c>
      <c r="DE63" s="262">
        <f t="shared" si="350"/>
        <v>22</v>
      </c>
      <c r="DF63" s="262">
        <f t="shared" si="350"/>
        <v>3</v>
      </c>
      <c r="DG63" s="262">
        <f t="shared" si="350"/>
        <v>4</v>
      </c>
      <c r="DH63" s="262">
        <f t="shared" si="350"/>
        <v>2</v>
      </c>
      <c r="DI63" s="262">
        <f t="shared" si="350"/>
        <v>1</v>
      </c>
      <c r="DJ63" s="262">
        <f t="shared" si="350"/>
        <v>0</v>
      </c>
      <c r="DK63" s="262">
        <f t="shared" si="350"/>
        <v>10</v>
      </c>
      <c r="DL63" s="262">
        <f t="shared" si="350"/>
        <v>2</v>
      </c>
      <c r="DM63" s="262">
        <f t="shared" si="350"/>
        <v>1</v>
      </c>
      <c r="DN63" s="289" t="b">
        <f t="shared" si="180"/>
        <v>1</v>
      </c>
      <c r="DO63" s="262">
        <f t="shared" si="312"/>
        <v>129</v>
      </c>
      <c r="DP63" s="262">
        <f t="shared" si="313"/>
        <v>-74</v>
      </c>
      <c r="DQ63" s="262">
        <f t="shared" si="314"/>
        <v>74</v>
      </c>
      <c r="DR63" s="262">
        <f t="shared" si="315"/>
        <v>0</v>
      </c>
      <c r="DS63" s="262">
        <f t="shared" si="316"/>
        <v>1</v>
      </c>
      <c r="DT63" s="262">
        <f t="shared" si="317"/>
        <v>6</v>
      </c>
      <c r="DU63" s="262"/>
      <c r="DV63" s="262">
        <f t="shared" si="318"/>
        <v>1</v>
      </c>
      <c r="DW63" s="262">
        <f t="shared" si="319"/>
        <v>6</v>
      </c>
      <c r="DX63" s="262"/>
      <c r="DY63" s="262">
        <f t="shared" si="320"/>
        <v>2</v>
      </c>
      <c r="DZ63" s="262">
        <f t="shared" si="321"/>
        <v>3</v>
      </c>
      <c r="EA63" s="262">
        <f t="shared" si="322"/>
        <v>1</v>
      </c>
      <c r="EB63" s="262">
        <f t="shared" si="323"/>
        <v>0</v>
      </c>
      <c r="EC63" s="262">
        <f t="shared" si="324"/>
        <v>1</v>
      </c>
      <c r="EE63" s="262">
        <f t="shared" si="325"/>
        <v>0</v>
      </c>
      <c r="EF63" s="262">
        <f t="shared" si="326"/>
        <v>0</v>
      </c>
    </row>
    <row r="64" spans="1:136" x14ac:dyDescent="0.2">
      <c r="A64" s="55">
        <v>42758</v>
      </c>
      <c r="B64" s="13" t="str">
        <f t="shared" ref="B64:B69" si="351">CONCATENATE(DY64,"-",DZ64,"-",EA64,"-",EB64,"-",EC64)</f>
        <v>1-1-2-1-2</v>
      </c>
      <c r="C64" s="14" t="s">
        <v>649</v>
      </c>
      <c r="D64" s="11">
        <f t="shared" ref="D64:D69" si="352">FIND(",",$C64,1)</f>
        <v>2</v>
      </c>
      <c r="E64" s="11">
        <f t="shared" ref="E64:I65" si="353">FIND(",",$C64,D64+1)</f>
        <v>5</v>
      </c>
      <c r="F64" s="11">
        <f t="shared" si="353"/>
        <v>8</v>
      </c>
      <c r="G64" s="11">
        <f t="shared" si="353"/>
        <v>11</v>
      </c>
      <c r="H64" s="11">
        <f t="shared" si="353"/>
        <v>14</v>
      </c>
      <c r="I64" s="11">
        <f t="shared" si="353"/>
        <v>17</v>
      </c>
      <c r="J64" s="11"/>
      <c r="K64" s="260">
        <f t="shared" ref="K64:K69" si="354">VALUE((LEFT(C64,D64-1)))</f>
        <v>5</v>
      </c>
      <c r="L64" s="260">
        <f t="shared" ref="L64:P65" si="355">VALUE(MID($C64,D64+1,E64-D64-1))</f>
        <v>14</v>
      </c>
      <c r="M64" s="260">
        <f t="shared" si="355"/>
        <v>23</v>
      </c>
      <c r="N64" s="260">
        <f t="shared" si="355"/>
        <v>28</v>
      </c>
      <c r="O64" s="260">
        <f t="shared" si="355"/>
        <v>45</v>
      </c>
      <c r="P64" s="260">
        <f t="shared" si="355"/>
        <v>49</v>
      </c>
      <c r="Q64" s="260">
        <f t="shared" ref="Q64:Q69" si="356">VALUE(RIGHT(C64,LEN(C64)-I64))</f>
        <v>39</v>
      </c>
      <c r="R64" s="260"/>
      <c r="S64" s="260">
        <f t="shared" ref="S64:AX64" si="357">COUNTIF($K64:$Q64,S$2)</f>
        <v>0</v>
      </c>
      <c r="T64" s="260">
        <f t="shared" si="357"/>
        <v>0</v>
      </c>
      <c r="U64" s="260">
        <f t="shared" si="357"/>
        <v>0</v>
      </c>
      <c r="V64" s="260">
        <f t="shared" si="357"/>
        <v>0</v>
      </c>
      <c r="W64" s="260">
        <f t="shared" si="357"/>
        <v>1</v>
      </c>
      <c r="X64" s="260">
        <f t="shared" si="357"/>
        <v>0</v>
      </c>
      <c r="Y64" s="260">
        <f t="shared" si="357"/>
        <v>0</v>
      </c>
      <c r="Z64" s="260">
        <f t="shared" si="357"/>
        <v>0</v>
      </c>
      <c r="AA64" s="260">
        <f t="shared" si="357"/>
        <v>0</v>
      </c>
      <c r="AB64" s="260">
        <f t="shared" si="357"/>
        <v>0</v>
      </c>
      <c r="AC64" s="260">
        <f t="shared" si="357"/>
        <v>0</v>
      </c>
      <c r="AD64" s="260">
        <f t="shared" si="357"/>
        <v>0</v>
      </c>
      <c r="AE64" s="260">
        <f t="shared" si="357"/>
        <v>0</v>
      </c>
      <c r="AF64" s="260">
        <f t="shared" si="357"/>
        <v>1</v>
      </c>
      <c r="AG64" s="260">
        <f t="shared" si="357"/>
        <v>0</v>
      </c>
      <c r="AH64" s="260">
        <f t="shared" si="357"/>
        <v>0</v>
      </c>
      <c r="AI64" s="260">
        <f t="shared" si="357"/>
        <v>0</v>
      </c>
      <c r="AJ64" s="260">
        <f t="shared" si="357"/>
        <v>0</v>
      </c>
      <c r="AK64" s="260">
        <f t="shared" si="357"/>
        <v>0</v>
      </c>
      <c r="AL64" s="260">
        <f t="shared" si="357"/>
        <v>0</v>
      </c>
      <c r="AM64" s="260">
        <f t="shared" si="357"/>
        <v>0</v>
      </c>
      <c r="AN64" s="260">
        <f t="shared" si="357"/>
        <v>0</v>
      </c>
      <c r="AO64" s="260">
        <f t="shared" si="357"/>
        <v>1</v>
      </c>
      <c r="AP64" s="260">
        <f t="shared" si="357"/>
        <v>0</v>
      </c>
      <c r="AQ64" s="260">
        <f t="shared" si="357"/>
        <v>0</v>
      </c>
      <c r="AR64" s="260">
        <f t="shared" si="357"/>
        <v>0</v>
      </c>
      <c r="AS64" s="260">
        <f t="shared" si="357"/>
        <v>0</v>
      </c>
      <c r="AT64" s="260">
        <f t="shared" si="357"/>
        <v>1</v>
      </c>
      <c r="AU64" s="260">
        <f t="shared" si="357"/>
        <v>0</v>
      </c>
      <c r="AV64" s="260">
        <f t="shared" si="357"/>
        <v>0</v>
      </c>
      <c r="AW64" s="260">
        <f t="shared" si="357"/>
        <v>0</v>
      </c>
      <c r="AX64" s="260">
        <f t="shared" si="357"/>
        <v>0</v>
      </c>
      <c r="AY64" s="260">
        <f t="shared" ref="AY64:BO64" si="358">COUNTIF($K64:$Q64,AY$2)</f>
        <v>0</v>
      </c>
      <c r="AZ64" s="260">
        <f t="shared" si="358"/>
        <v>0</v>
      </c>
      <c r="BA64" s="260">
        <f t="shared" si="358"/>
        <v>0</v>
      </c>
      <c r="BB64" s="260">
        <f t="shared" si="358"/>
        <v>0</v>
      </c>
      <c r="BC64" s="260">
        <f t="shared" si="358"/>
        <v>0</v>
      </c>
      <c r="BD64" s="260">
        <f t="shared" si="358"/>
        <v>0</v>
      </c>
      <c r="BE64" s="260">
        <f t="shared" si="358"/>
        <v>1</v>
      </c>
      <c r="BF64" s="260">
        <f t="shared" si="358"/>
        <v>0</v>
      </c>
      <c r="BG64" s="260">
        <f t="shared" si="358"/>
        <v>0</v>
      </c>
      <c r="BH64" s="260">
        <f t="shared" si="358"/>
        <v>0</v>
      </c>
      <c r="BI64" s="260">
        <f t="shared" si="358"/>
        <v>0</v>
      </c>
      <c r="BJ64" s="260">
        <f t="shared" si="358"/>
        <v>0</v>
      </c>
      <c r="BK64" s="260">
        <f t="shared" si="358"/>
        <v>1</v>
      </c>
      <c r="BL64" s="260">
        <f t="shared" si="358"/>
        <v>0</v>
      </c>
      <c r="BM64" s="260">
        <f t="shared" si="358"/>
        <v>0</v>
      </c>
      <c r="BN64" s="260">
        <f t="shared" si="358"/>
        <v>0</v>
      </c>
      <c r="BO64" s="260">
        <f t="shared" si="358"/>
        <v>1</v>
      </c>
      <c r="BP64" s="260"/>
      <c r="BQ64" s="260">
        <f t="shared" ref="BQ64:CV64" si="359">IF(S64=0,BQ65+1,0)</f>
        <v>6</v>
      </c>
      <c r="BR64" s="260">
        <f t="shared" si="359"/>
        <v>2</v>
      </c>
      <c r="BS64" s="260">
        <f t="shared" si="359"/>
        <v>3</v>
      </c>
      <c r="BT64" s="260">
        <f t="shared" si="359"/>
        <v>7</v>
      </c>
      <c r="BU64" s="260">
        <f t="shared" si="359"/>
        <v>0</v>
      </c>
      <c r="BV64" s="260">
        <f t="shared" si="359"/>
        <v>3</v>
      </c>
      <c r="BW64" s="260">
        <f t="shared" si="359"/>
        <v>2</v>
      </c>
      <c r="BX64" s="260">
        <f t="shared" si="359"/>
        <v>1</v>
      </c>
      <c r="BY64" s="260">
        <f t="shared" si="359"/>
        <v>14</v>
      </c>
      <c r="BZ64" s="260">
        <f t="shared" si="359"/>
        <v>8</v>
      </c>
      <c r="CA64" s="260">
        <f t="shared" si="359"/>
        <v>10</v>
      </c>
      <c r="CB64" s="260">
        <f t="shared" si="359"/>
        <v>3</v>
      </c>
      <c r="CC64" s="260">
        <f t="shared" si="359"/>
        <v>22</v>
      </c>
      <c r="CD64" s="260">
        <f t="shared" si="359"/>
        <v>0</v>
      </c>
      <c r="CE64" s="260">
        <f t="shared" si="359"/>
        <v>5</v>
      </c>
      <c r="CF64" s="260">
        <f t="shared" si="359"/>
        <v>1</v>
      </c>
      <c r="CG64" s="260">
        <f t="shared" si="359"/>
        <v>2</v>
      </c>
      <c r="CH64" s="260">
        <f t="shared" si="359"/>
        <v>6</v>
      </c>
      <c r="CI64" s="260">
        <f t="shared" si="359"/>
        <v>14</v>
      </c>
      <c r="CJ64" s="260">
        <f t="shared" si="359"/>
        <v>5</v>
      </c>
      <c r="CK64" s="260">
        <f t="shared" si="359"/>
        <v>2</v>
      </c>
      <c r="CL64" s="260">
        <f t="shared" si="359"/>
        <v>6</v>
      </c>
      <c r="CM64" s="260">
        <f t="shared" si="359"/>
        <v>0</v>
      </c>
      <c r="CN64" s="260">
        <f t="shared" si="359"/>
        <v>10</v>
      </c>
      <c r="CO64" s="260">
        <f t="shared" si="359"/>
        <v>3</v>
      </c>
      <c r="CP64" s="260">
        <f t="shared" si="359"/>
        <v>21</v>
      </c>
      <c r="CQ64" s="260">
        <f t="shared" si="359"/>
        <v>10</v>
      </c>
      <c r="CR64" s="260">
        <f t="shared" si="359"/>
        <v>0</v>
      </c>
      <c r="CS64" s="260">
        <f t="shared" si="359"/>
        <v>4</v>
      </c>
      <c r="CT64" s="260">
        <f t="shared" si="359"/>
        <v>6</v>
      </c>
      <c r="CU64" s="260">
        <f t="shared" si="359"/>
        <v>12</v>
      </c>
      <c r="CV64" s="260">
        <f t="shared" si="359"/>
        <v>1</v>
      </c>
      <c r="CW64" s="260">
        <f t="shared" ref="CW64:DM64" si="360">IF(AY64=0,CW65+1,0)</f>
        <v>4</v>
      </c>
      <c r="CX64" s="260">
        <f t="shared" si="360"/>
        <v>4</v>
      </c>
      <c r="CY64" s="260">
        <f t="shared" si="360"/>
        <v>2</v>
      </c>
      <c r="CZ64" s="260">
        <f t="shared" si="360"/>
        <v>7</v>
      </c>
      <c r="DA64" s="260">
        <f t="shared" si="360"/>
        <v>9</v>
      </c>
      <c r="DB64" s="260">
        <f t="shared" si="360"/>
        <v>6</v>
      </c>
      <c r="DC64" s="260">
        <f t="shared" si="360"/>
        <v>0</v>
      </c>
      <c r="DD64" s="260">
        <f t="shared" si="360"/>
        <v>3</v>
      </c>
      <c r="DE64" s="260">
        <f t="shared" si="360"/>
        <v>21</v>
      </c>
      <c r="DF64" s="260">
        <f t="shared" si="360"/>
        <v>2</v>
      </c>
      <c r="DG64" s="260">
        <f t="shared" si="360"/>
        <v>3</v>
      </c>
      <c r="DH64" s="260">
        <f t="shared" si="360"/>
        <v>1</v>
      </c>
      <c r="DI64" s="260">
        <f t="shared" si="360"/>
        <v>0</v>
      </c>
      <c r="DJ64" s="260">
        <f t="shared" si="360"/>
        <v>7</v>
      </c>
      <c r="DK64" s="260">
        <f t="shared" si="360"/>
        <v>9</v>
      </c>
      <c r="DL64" s="260">
        <f t="shared" si="360"/>
        <v>1</v>
      </c>
      <c r="DM64" s="260">
        <f t="shared" si="360"/>
        <v>0</v>
      </c>
      <c r="DN64" s="289" t="b">
        <f t="shared" si="180"/>
        <v>1</v>
      </c>
      <c r="DO64" s="260">
        <f t="shared" ref="DO64:DO69" si="361">SUM(K64:Q64)</f>
        <v>203</v>
      </c>
      <c r="DP64" s="260">
        <f t="shared" ref="DP64:DP69" si="362">DO64-DO65</f>
        <v>1</v>
      </c>
      <c r="DQ64" s="260">
        <f t="shared" ref="DQ64:DQ69" si="363">ABS(DP64)</f>
        <v>1</v>
      </c>
      <c r="DR64" s="260">
        <f t="shared" ref="DR64:DR69" si="364">IF(ISODD(D64),1,0)</f>
        <v>0</v>
      </c>
      <c r="DS64" s="260">
        <f t="shared" ref="DS64:DS69" si="365">COUNTIF($K64:$Q64,"&gt;25")</f>
        <v>4</v>
      </c>
      <c r="DT64" s="260">
        <f t="shared" ref="DT64:DT69" si="366">COUNTIF($K64:$Q64,"&lt;26")</f>
        <v>3</v>
      </c>
      <c r="DU64" s="260"/>
      <c r="DV64" s="260">
        <f t="shared" ref="DV64:DV69" si="367">S64+U64+W64+Y64+AA64+AC64+AE64+AG64+AI64+AK64+AM64+AO64+AQ64+AS64+AU64+AW64+AY64+BA64+BC64+BE64+BG64+BI64+BK64+BM64+BO64</f>
        <v>5</v>
      </c>
      <c r="DW64" s="260">
        <f t="shared" ref="DW64:DW69" si="368">T64+V64+X64+Z64+AB64+AD64+AF64+AH64+AJ64+AL64+AN64+AP64+AR64+AT64+AV64+AX64+AZ64+BB64+BD64+BF64+BH64+BJ64+BL64+BN64</f>
        <v>2</v>
      </c>
      <c r="DX64" s="260"/>
      <c r="DY64" s="260">
        <f t="shared" ref="DY64:DY69" si="369">COUNTIF($K64:$Q64,"&lt;10")</f>
        <v>1</v>
      </c>
      <c r="DZ64" s="260">
        <f t="shared" ref="DZ64:DZ69" si="370">COUNTIFS($K64:$Q64,"&lt;20",$K64:$Q64,"&gt;9")</f>
        <v>1</v>
      </c>
      <c r="EA64" s="260">
        <f t="shared" ref="EA64:EA69" si="371">COUNTIFS($K64:$Q64,"&lt;30",$K64:$Q64,"&gt;19")</f>
        <v>2</v>
      </c>
      <c r="EB64" s="260">
        <f t="shared" ref="EB64:EB69" si="372">COUNTIFS($K64:$Q64,"&lt;40",$K64:$Q64,"&gt;29")</f>
        <v>1</v>
      </c>
      <c r="EC64" s="260">
        <f t="shared" ref="EC64:EC69" si="373">COUNTIF($K64:$Q64,"&gt;39")</f>
        <v>2</v>
      </c>
      <c r="EE64" s="260">
        <f t="shared" ref="EE64:EE69" si="374">COUNTIF($K65:$Q65,K64)+COUNTIF($K65:$Q65,L64)+COUNTIF($K65:$Q65,M64)+COUNTIF($K65:$Q65,N64)+COUNTIF($K65:$Q65,O64)+COUNTIF($K65:$Q65,P64)+COUNTIF($K65:$Q65,Q64)</f>
        <v>2</v>
      </c>
      <c r="EF64" s="260">
        <f t="shared" ref="EF64:EF69" si="375">IF(K64=L64-1,1,0)+IF(L64=M64-1,1,0)+IF(M64=N64-1,1,0)+IF(N64=O64-1,1,0)+IF(O64=P64-1,1,0)+IF(K64=Q64-1,1,0)+IF(L64=Q64-1,1,0)+IF(M64=Q64-1,1,0)+IF(N64=Q64-1,1,0)+IF(O64=Q64-1,1,0)+IF(P64=Q64-1,1,0)</f>
        <v>0</v>
      </c>
    </row>
    <row r="65" spans="1:136" x14ac:dyDescent="0.2">
      <c r="A65" s="55">
        <v>42754</v>
      </c>
      <c r="B65" s="13" t="str">
        <f t="shared" si="351"/>
        <v>2-1-0-1-3</v>
      </c>
      <c r="C65" s="14" t="s">
        <v>647</v>
      </c>
      <c r="D65" s="11">
        <f t="shared" si="352"/>
        <v>2</v>
      </c>
      <c r="E65" s="11">
        <f t="shared" si="353"/>
        <v>4</v>
      </c>
      <c r="F65" s="11">
        <f t="shared" si="353"/>
        <v>7</v>
      </c>
      <c r="G65" s="11">
        <f t="shared" si="353"/>
        <v>10</v>
      </c>
      <c r="H65" s="11">
        <f t="shared" si="353"/>
        <v>13</v>
      </c>
      <c r="I65" s="11">
        <f t="shared" si="353"/>
        <v>16</v>
      </c>
      <c r="J65" s="11"/>
      <c r="K65" s="259">
        <f t="shared" si="354"/>
        <v>5</v>
      </c>
      <c r="L65" s="259">
        <f t="shared" si="355"/>
        <v>8</v>
      </c>
      <c r="M65" s="259">
        <f t="shared" si="355"/>
        <v>16</v>
      </c>
      <c r="N65" s="259">
        <f t="shared" si="355"/>
        <v>44</v>
      </c>
      <c r="O65" s="259">
        <f t="shared" si="355"/>
        <v>48</v>
      </c>
      <c r="P65" s="259">
        <f t="shared" si="355"/>
        <v>49</v>
      </c>
      <c r="Q65" s="259">
        <f t="shared" si="356"/>
        <v>32</v>
      </c>
      <c r="R65" s="259"/>
      <c r="S65" s="259">
        <f t="shared" ref="S65:AX65" si="376">COUNTIF($K65:$Q65,S$2)</f>
        <v>0</v>
      </c>
      <c r="T65" s="259">
        <f t="shared" si="376"/>
        <v>0</v>
      </c>
      <c r="U65" s="259">
        <f t="shared" si="376"/>
        <v>0</v>
      </c>
      <c r="V65" s="259">
        <f t="shared" si="376"/>
        <v>0</v>
      </c>
      <c r="W65" s="259">
        <f t="shared" si="376"/>
        <v>1</v>
      </c>
      <c r="X65" s="259">
        <f t="shared" si="376"/>
        <v>0</v>
      </c>
      <c r="Y65" s="259">
        <f t="shared" si="376"/>
        <v>0</v>
      </c>
      <c r="Z65" s="259">
        <f t="shared" si="376"/>
        <v>1</v>
      </c>
      <c r="AA65" s="259">
        <f t="shared" si="376"/>
        <v>0</v>
      </c>
      <c r="AB65" s="259">
        <f t="shared" si="376"/>
        <v>0</v>
      </c>
      <c r="AC65" s="259">
        <f t="shared" si="376"/>
        <v>0</v>
      </c>
      <c r="AD65" s="259">
        <f t="shared" si="376"/>
        <v>0</v>
      </c>
      <c r="AE65" s="259">
        <f t="shared" si="376"/>
        <v>0</v>
      </c>
      <c r="AF65" s="259">
        <f t="shared" si="376"/>
        <v>0</v>
      </c>
      <c r="AG65" s="259">
        <f t="shared" si="376"/>
        <v>0</v>
      </c>
      <c r="AH65" s="259">
        <f t="shared" si="376"/>
        <v>1</v>
      </c>
      <c r="AI65" s="259">
        <f t="shared" si="376"/>
        <v>0</v>
      </c>
      <c r="AJ65" s="259">
        <f t="shared" si="376"/>
        <v>0</v>
      </c>
      <c r="AK65" s="259">
        <f t="shared" si="376"/>
        <v>0</v>
      </c>
      <c r="AL65" s="259">
        <f t="shared" si="376"/>
        <v>0</v>
      </c>
      <c r="AM65" s="259">
        <f t="shared" si="376"/>
        <v>0</v>
      </c>
      <c r="AN65" s="259">
        <f t="shared" si="376"/>
        <v>0</v>
      </c>
      <c r="AO65" s="259">
        <f t="shared" si="376"/>
        <v>0</v>
      </c>
      <c r="AP65" s="259">
        <f t="shared" si="376"/>
        <v>0</v>
      </c>
      <c r="AQ65" s="259">
        <f t="shared" si="376"/>
        <v>0</v>
      </c>
      <c r="AR65" s="259">
        <f t="shared" si="376"/>
        <v>0</v>
      </c>
      <c r="AS65" s="259">
        <f t="shared" si="376"/>
        <v>0</v>
      </c>
      <c r="AT65" s="259">
        <f t="shared" si="376"/>
        <v>0</v>
      </c>
      <c r="AU65" s="259">
        <f t="shared" si="376"/>
        <v>0</v>
      </c>
      <c r="AV65" s="259">
        <f t="shared" si="376"/>
        <v>0</v>
      </c>
      <c r="AW65" s="259">
        <f t="shared" si="376"/>
        <v>0</v>
      </c>
      <c r="AX65" s="259">
        <f t="shared" si="376"/>
        <v>1</v>
      </c>
      <c r="AY65" s="259">
        <f t="shared" ref="AY65:BO65" si="377">COUNTIF($K65:$Q65,AY$2)</f>
        <v>0</v>
      </c>
      <c r="AZ65" s="259">
        <f t="shared" si="377"/>
        <v>0</v>
      </c>
      <c r="BA65" s="259">
        <f t="shared" si="377"/>
        <v>0</v>
      </c>
      <c r="BB65" s="259">
        <f t="shared" si="377"/>
        <v>0</v>
      </c>
      <c r="BC65" s="259">
        <f t="shared" si="377"/>
        <v>0</v>
      </c>
      <c r="BD65" s="259">
        <f t="shared" si="377"/>
        <v>0</v>
      </c>
      <c r="BE65" s="259">
        <f t="shared" si="377"/>
        <v>0</v>
      </c>
      <c r="BF65" s="259">
        <f t="shared" si="377"/>
        <v>0</v>
      </c>
      <c r="BG65" s="259">
        <f t="shared" si="377"/>
        <v>0</v>
      </c>
      <c r="BH65" s="259">
        <f t="shared" si="377"/>
        <v>0</v>
      </c>
      <c r="BI65" s="259">
        <f t="shared" si="377"/>
        <v>0</v>
      </c>
      <c r="BJ65" s="259">
        <f t="shared" si="377"/>
        <v>1</v>
      </c>
      <c r="BK65" s="259">
        <f t="shared" si="377"/>
        <v>0</v>
      </c>
      <c r="BL65" s="259">
        <f t="shared" si="377"/>
        <v>0</v>
      </c>
      <c r="BM65" s="259">
        <f t="shared" si="377"/>
        <v>0</v>
      </c>
      <c r="BN65" s="259">
        <f t="shared" si="377"/>
        <v>1</v>
      </c>
      <c r="BO65" s="259">
        <f t="shared" si="377"/>
        <v>1</v>
      </c>
      <c r="BP65" s="259"/>
      <c r="BQ65" s="259">
        <f t="shared" ref="BQ65:CV65" si="378">IF(S65=0,BQ66+1,0)</f>
        <v>5</v>
      </c>
      <c r="BR65" s="259">
        <f t="shared" si="378"/>
        <v>1</v>
      </c>
      <c r="BS65" s="259">
        <f t="shared" si="378"/>
        <v>2</v>
      </c>
      <c r="BT65" s="259">
        <f t="shared" si="378"/>
        <v>6</v>
      </c>
      <c r="BU65" s="259">
        <f t="shared" si="378"/>
        <v>0</v>
      </c>
      <c r="BV65" s="259">
        <f t="shared" si="378"/>
        <v>2</v>
      </c>
      <c r="BW65" s="259">
        <f t="shared" si="378"/>
        <v>1</v>
      </c>
      <c r="BX65" s="259">
        <f t="shared" si="378"/>
        <v>0</v>
      </c>
      <c r="BY65" s="259">
        <f t="shared" si="378"/>
        <v>13</v>
      </c>
      <c r="BZ65" s="259">
        <f t="shared" si="378"/>
        <v>7</v>
      </c>
      <c r="CA65" s="259">
        <f t="shared" si="378"/>
        <v>9</v>
      </c>
      <c r="CB65" s="259">
        <f t="shared" si="378"/>
        <v>2</v>
      </c>
      <c r="CC65" s="259">
        <f t="shared" si="378"/>
        <v>21</v>
      </c>
      <c r="CD65" s="259">
        <f t="shared" si="378"/>
        <v>11</v>
      </c>
      <c r="CE65" s="259">
        <f t="shared" si="378"/>
        <v>4</v>
      </c>
      <c r="CF65" s="259">
        <f t="shared" si="378"/>
        <v>0</v>
      </c>
      <c r="CG65" s="259">
        <f t="shared" si="378"/>
        <v>1</v>
      </c>
      <c r="CH65" s="259">
        <f t="shared" si="378"/>
        <v>5</v>
      </c>
      <c r="CI65" s="259">
        <f t="shared" si="378"/>
        <v>13</v>
      </c>
      <c r="CJ65" s="259">
        <f t="shared" si="378"/>
        <v>4</v>
      </c>
      <c r="CK65" s="259">
        <f t="shared" si="378"/>
        <v>1</v>
      </c>
      <c r="CL65" s="259">
        <f t="shared" si="378"/>
        <v>5</v>
      </c>
      <c r="CM65" s="259">
        <f t="shared" si="378"/>
        <v>7</v>
      </c>
      <c r="CN65" s="259">
        <f t="shared" si="378"/>
        <v>9</v>
      </c>
      <c r="CO65" s="259">
        <f t="shared" si="378"/>
        <v>2</v>
      </c>
      <c r="CP65" s="259">
        <f t="shared" si="378"/>
        <v>20</v>
      </c>
      <c r="CQ65" s="259">
        <f t="shared" si="378"/>
        <v>9</v>
      </c>
      <c r="CR65" s="259">
        <f t="shared" si="378"/>
        <v>7</v>
      </c>
      <c r="CS65" s="259">
        <f t="shared" si="378"/>
        <v>3</v>
      </c>
      <c r="CT65" s="259">
        <f t="shared" si="378"/>
        <v>5</v>
      </c>
      <c r="CU65" s="259">
        <f t="shared" si="378"/>
        <v>11</v>
      </c>
      <c r="CV65" s="259">
        <f t="shared" si="378"/>
        <v>0</v>
      </c>
      <c r="CW65" s="259">
        <f t="shared" ref="CW65:DM65" si="379">IF(AY65=0,CW66+1,0)</f>
        <v>3</v>
      </c>
      <c r="CX65" s="259">
        <f t="shared" si="379"/>
        <v>3</v>
      </c>
      <c r="CY65" s="259">
        <f t="shared" si="379"/>
        <v>1</v>
      </c>
      <c r="CZ65" s="259">
        <f t="shared" si="379"/>
        <v>6</v>
      </c>
      <c r="DA65" s="259">
        <f t="shared" si="379"/>
        <v>8</v>
      </c>
      <c r="DB65" s="259">
        <f t="shared" si="379"/>
        <v>5</v>
      </c>
      <c r="DC65" s="259">
        <f t="shared" si="379"/>
        <v>4</v>
      </c>
      <c r="DD65" s="259">
        <f t="shared" si="379"/>
        <v>2</v>
      </c>
      <c r="DE65" s="259">
        <f t="shared" si="379"/>
        <v>20</v>
      </c>
      <c r="DF65" s="259">
        <f t="shared" si="379"/>
        <v>1</v>
      </c>
      <c r="DG65" s="259">
        <f t="shared" si="379"/>
        <v>2</v>
      </c>
      <c r="DH65" s="259">
        <f t="shared" si="379"/>
        <v>0</v>
      </c>
      <c r="DI65" s="259">
        <f t="shared" si="379"/>
        <v>35</v>
      </c>
      <c r="DJ65" s="259">
        <f t="shared" si="379"/>
        <v>6</v>
      </c>
      <c r="DK65" s="259">
        <f t="shared" si="379"/>
        <v>8</v>
      </c>
      <c r="DL65" s="259">
        <f t="shared" si="379"/>
        <v>0</v>
      </c>
      <c r="DM65" s="259">
        <f t="shared" si="379"/>
        <v>0</v>
      </c>
      <c r="DN65" s="289" t="b">
        <f t="shared" si="180"/>
        <v>0</v>
      </c>
      <c r="DO65" s="259">
        <f t="shared" si="361"/>
        <v>202</v>
      </c>
      <c r="DP65" s="259">
        <f t="shared" si="362"/>
        <v>62</v>
      </c>
      <c r="DQ65" s="259">
        <f t="shared" si="363"/>
        <v>62</v>
      </c>
      <c r="DR65" s="259">
        <f t="shared" si="364"/>
        <v>0</v>
      </c>
      <c r="DS65" s="259">
        <f t="shared" si="365"/>
        <v>4</v>
      </c>
      <c r="DT65" s="259">
        <f t="shared" si="366"/>
        <v>3</v>
      </c>
      <c r="DU65" s="259"/>
      <c r="DV65" s="259">
        <f t="shared" si="367"/>
        <v>2</v>
      </c>
      <c r="DW65" s="259">
        <f t="shared" si="368"/>
        <v>5</v>
      </c>
      <c r="DX65" s="259"/>
      <c r="DY65" s="259">
        <f t="shared" si="369"/>
        <v>2</v>
      </c>
      <c r="DZ65" s="259">
        <f t="shared" si="370"/>
        <v>1</v>
      </c>
      <c r="EA65" s="259">
        <f t="shared" si="371"/>
        <v>0</v>
      </c>
      <c r="EB65" s="259">
        <f t="shared" si="372"/>
        <v>1</v>
      </c>
      <c r="EC65" s="259">
        <f t="shared" si="373"/>
        <v>3</v>
      </c>
      <c r="EE65" s="259">
        <f t="shared" si="374"/>
        <v>1</v>
      </c>
      <c r="EF65" s="259">
        <f t="shared" si="375"/>
        <v>1</v>
      </c>
    </row>
    <row r="66" spans="1:136" x14ac:dyDescent="0.2">
      <c r="A66" s="55">
        <v>42751</v>
      </c>
      <c r="B66" s="13" t="str">
        <f t="shared" si="351"/>
        <v>2-2-1-1-1</v>
      </c>
      <c r="C66" s="14" t="s">
        <v>646</v>
      </c>
      <c r="D66" s="11">
        <f t="shared" si="352"/>
        <v>2</v>
      </c>
      <c r="E66" s="11">
        <f t="shared" ref="E66:I67" si="380">FIND(",",$C66,D66+1)</f>
        <v>4</v>
      </c>
      <c r="F66" s="11">
        <f t="shared" si="380"/>
        <v>7</v>
      </c>
      <c r="G66" s="11">
        <f t="shared" si="380"/>
        <v>10</v>
      </c>
      <c r="H66" s="11">
        <f t="shared" si="380"/>
        <v>13</v>
      </c>
      <c r="I66" s="11">
        <f t="shared" si="380"/>
        <v>16</v>
      </c>
      <c r="J66" s="11"/>
      <c r="K66" s="254">
        <f t="shared" si="354"/>
        <v>2</v>
      </c>
      <c r="L66" s="254">
        <f t="shared" ref="L66:P67" si="381">VALUE(MID($C66,D66+1,E66-D66-1))</f>
        <v>7</v>
      </c>
      <c r="M66" s="254">
        <f t="shared" si="381"/>
        <v>17</v>
      </c>
      <c r="N66" s="254">
        <f t="shared" si="381"/>
        <v>21</v>
      </c>
      <c r="O66" s="254">
        <f t="shared" si="381"/>
        <v>35</v>
      </c>
      <c r="P66" s="254">
        <f t="shared" si="381"/>
        <v>42</v>
      </c>
      <c r="Q66" s="254">
        <f t="shared" si="356"/>
        <v>16</v>
      </c>
      <c r="R66" s="254"/>
      <c r="S66" s="254">
        <f t="shared" ref="S66:AX66" si="382">COUNTIF($K66:$Q66,S$2)</f>
        <v>0</v>
      </c>
      <c r="T66" s="254">
        <f t="shared" si="382"/>
        <v>1</v>
      </c>
      <c r="U66" s="254">
        <f t="shared" si="382"/>
        <v>0</v>
      </c>
      <c r="V66" s="254">
        <f t="shared" si="382"/>
        <v>0</v>
      </c>
      <c r="W66" s="254">
        <f t="shared" si="382"/>
        <v>0</v>
      </c>
      <c r="X66" s="254">
        <f t="shared" si="382"/>
        <v>0</v>
      </c>
      <c r="Y66" s="254">
        <f t="shared" si="382"/>
        <v>1</v>
      </c>
      <c r="Z66" s="254">
        <f t="shared" si="382"/>
        <v>0</v>
      </c>
      <c r="AA66" s="254">
        <f t="shared" si="382"/>
        <v>0</v>
      </c>
      <c r="AB66" s="254">
        <f t="shared" si="382"/>
        <v>0</v>
      </c>
      <c r="AC66" s="254">
        <f t="shared" si="382"/>
        <v>0</v>
      </c>
      <c r="AD66" s="254">
        <f t="shared" si="382"/>
        <v>0</v>
      </c>
      <c r="AE66" s="254">
        <f t="shared" si="382"/>
        <v>0</v>
      </c>
      <c r="AF66" s="254">
        <f t="shared" si="382"/>
        <v>0</v>
      </c>
      <c r="AG66" s="254">
        <f t="shared" si="382"/>
        <v>0</v>
      </c>
      <c r="AH66" s="254">
        <f t="shared" si="382"/>
        <v>1</v>
      </c>
      <c r="AI66" s="254">
        <f t="shared" si="382"/>
        <v>1</v>
      </c>
      <c r="AJ66" s="254">
        <f t="shared" si="382"/>
        <v>0</v>
      </c>
      <c r="AK66" s="254">
        <f t="shared" si="382"/>
        <v>0</v>
      </c>
      <c r="AL66" s="254">
        <f t="shared" si="382"/>
        <v>0</v>
      </c>
      <c r="AM66" s="254">
        <f t="shared" si="382"/>
        <v>1</v>
      </c>
      <c r="AN66" s="254">
        <f t="shared" si="382"/>
        <v>0</v>
      </c>
      <c r="AO66" s="254">
        <f t="shared" si="382"/>
        <v>0</v>
      </c>
      <c r="AP66" s="254">
        <f t="shared" si="382"/>
        <v>0</v>
      </c>
      <c r="AQ66" s="254">
        <f t="shared" si="382"/>
        <v>0</v>
      </c>
      <c r="AR66" s="254">
        <f t="shared" si="382"/>
        <v>0</v>
      </c>
      <c r="AS66" s="254">
        <f t="shared" si="382"/>
        <v>0</v>
      </c>
      <c r="AT66" s="254">
        <f t="shared" si="382"/>
        <v>0</v>
      </c>
      <c r="AU66" s="254">
        <f t="shared" si="382"/>
        <v>0</v>
      </c>
      <c r="AV66" s="254">
        <f t="shared" si="382"/>
        <v>0</v>
      </c>
      <c r="AW66" s="254">
        <f t="shared" si="382"/>
        <v>0</v>
      </c>
      <c r="AX66" s="254">
        <f t="shared" si="382"/>
        <v>0</v>
      </c>
      <c r="AY66" s="254">
        <f t="shared" ref="AY66:BO66" si="383">COUNTIF($K66:$Q66,AY$2)</f>
        <v>0</v>
      </c>
      <c r="AZ66" s="254">
        <f t="shared" si="383"/>
        <v>0</v>
      </c>
      <c r="BA66" s="254">
        <f t="shared" si="383"/>
        <v>1</v>
      </c>
      <c r="BB66" s="254">
        <f t="shared" si="383"/>
        <v>0</v>
      </c>
      <c r="BC66" s="254">
        <f t="shared" si="383"/>
        <v>0</v>
      </c>
      <c r="BD66" s="254">
        <f t="shared" si="383"/>
        <v>0</v>
      </c>
      <c r="BE66" s="254">
        <f t="shared" si="383"/>
        <v>0</v>
      </c>
      <c r="BF66" s="254">
        <f t="shared" si="383"/>
        <v>0</v>
      </c>
      <c r="BG66" s="254">
        <f t="shared" si="383"/>
        <v>0</v>
      </c>
      <c r="BH66" s="254">
        <f t="shared" si="383"/>
        <v>1</v>
      </c>
      <c r="BI66" s="254">
        <f t="shared" si="383"/>
        <v>0</v>
      </c>
      <c r="BJ66" s="254">
        <f t="shared" si="383"/>
        <v>0</v>
      </c>
      <c r="BK66" s="254">
        <f t="shared" si="383"/>
        <v>0</v>
      </c>
      <c r="BL66" s="254">
        <f t="shared" si="383"/>
        <v>0</v>
      </c>
      <c r="BM66" s="254">
        <f t="shared" si="383"/>
        <v>0</v>
      </c>
      <c r="BN66" s="254">
        <f t="shared" si="383"/>
        <v>0</v>
      </c>
      <c r="BO66" s="254">
        <f t="shared" si="383"/>
        <v>0</v>
      </c>
      <c r="BP66" s="254"/>
      <c r="BQ66" s="254">
        <f t="shared" ref="BQ66:CV66" si="384">IF(S66=0,BQ67+1,0)</f>
        <v>4</v>
      </c>
      <c r="BR66" s="254">
        <f t="shared" si="384"/>
        <v>0</v>
      </c>
      <c r="BS66" s="254">
        <f t="shared" si="384"/>
        <v>1</v>
      </c>
      <c r="BT66" s="254">
        <f t="shared" si="384"/>
        <v>5</v>
      </c>
      <c r="BU66" s="254">
        <f t="shared" si="384"/>
        <v>12</v>
      </c>
      <c r="BV66" s="254">
        <f t="shared" si="384"/>
        <v>1</v>
      </c>
      <c r="BW66" s="254">
        <f t="shared" si="384"/>
        <v>0</v>
      </c>
      <c r="BX66" s="254">
        <f t="shared" si="384"/>
        <v>2</v>
      </c>
      <c r="BY66" s="254">
        <f t="shared" si="384"/>
        <v>12</v>
      </c>
      <c r="BZ66" s="254">
        <f t="shared" si="384"/>
        <v>6</v>
      </c>
      <c r="CA66" s="254">
        <f t="shared" si="384"/>
        <v>8</v>
      </c>
      <c r="CB66" s="254">
        <f t="shared" si="384"/>
        <v>1</v>
      </c>
      <c r="CC66" s="254">
        <f t="shared" si="384"/>
        <v>20</v>
      </c>
      <c r="CD66" s="254">
        <f t="shared" si="384"/>
        <v>10</v>
      </c>
      <c r="CE66" s="254">
        <f t="shared" si="384"/>
        <v>3</v>
      </c>
      <c r="CF66" s="254">
        <f t="shared" si="384"/>
        <v>0</v>
      </c>
      <c r="CG66" s="254">
        <f t="shared" si="384"/>
        <v>0</v>
      </c>
      <c r="CH66" s="254">
        <f t="shared" si="384"/>
        <v>4</v>
      </c>
      <c r="CI66" s="254">
        <f t="shared" si="384"/>
        <v>12</v>
      </c>
      <c r="CJ66" s="254">
        <f t="shared" si="384"/>
        <v>3</v>
      </c>
      <c r="CK66" s="254">
        <f t="shared" si="384"/>
        <v>0</v>
      </c>
      <c r="CL66" s="254">
        <f t="shared" si="384"/>
        <v>4</v>
      </c>
      <c r="CM66" s="254">
        <f t="shared" si="384"/>
        <v>6</v>
      </c>
      <c r="CN66" s="254">
        <f t="shared" si="384"/>
        <v>8</v>
      </c>
      <c r="CO66" s="254">
        <f t="shared" si="384"/>
        <v>1</v>
      </c>
      <c r="CP66" s="254">
        <f t="shared" si="384"/>
        <v>19</v>
      </c>
      <c r="CQ66" s="254">
        <f t="shared" si="384"/>
        <v>8</v>
      </c>
      <c r="CR66" s="254">
        <f t="shared" si="384"/>
        <v>6</v>
      </c>
      <c r="CS66" s="254">
        <f t="shared" si="384"/>
        <v>2</v>
      </c>
      <c r="CT66" s="254">
        <f t="shared" si="384"/>
        <v>4</v>
      </c>
      <c r="CU66" s="254">
        <f t="shared" si="384"/>
        <v>10</v>
      </c>
      <c r="CV66" s="254">
        <f t="shared" si="384"/>
        <v>22</v>
      </c>
      <c r="CW66" s="254">
        <f t="shared" ref="CW66:DM66" si="385">IF(AY66=0,CW67+1,0)</f>
        <v>2</v>
      </c>
      <c r="CX66" s="254">
        <f t="shared" si="385"/>
        <v>2</v>
      </c>
      <c r="CY66" s="254">
        <f t="shared" si="385"/>
        <v>0</v>
      </c>
      <c r="CZ66" s="254">
        <f t="shared" si="385"/>
        <v>5</v>
      </c>
      <c r="DA66" s="254">
        <f t="shared" si="385"/>
        <v>7</v>
      </c>
      <c r="DB66" s="254">
        <f t="shared" si="385"/>
        <v>4</v>
      </c>
      <c r="DC66" s="254">
        <f t="shared" si="385"/>
        <v>3</v>
      </c>
      <c r="DD66" s="254">
        <f t="shared" si="385"/>
        <v>1</v>
      </c>
      <c r="DE66" s="254">
        <f t="shared" si="385"/>
        <v>19</v>
      </c>
      <c r="DF66" s="254">
        <f t="shared" si="385"/>
        <v>0</v>
      </c>
      <c r="DG66" s="254">
        <f t="shared" si="385"/>
        <v>1</v>
      </c>
      <c r="DH66" s="254">
        <f t="shared" si="385"/>
        <v>3</v>
      </c>
      <c r="DI66" s="254">
        <f t="shared" si="385"/>
        <v>34</v>
      </c>
      <c r="DJ66" s="254">
        <f t="shared" si="385"/>
        <v>5</v>
      </c>
      <c r="DK66" s="254">
        <f t="shared" si="385"/>
        <v>7</v>
      </c>
      <c r="DL66" s="254">
        <f t="shared" si="385"/>
        <v>14</v>
      </c>
      <c r="DM66" s="254">
        <f t="shared" si="385"/>
        <v>2</v>
      </c>
      <c r="DN66" s="289" t="b">
        <f t="shared" si="180"/>
        <v>0</v>
      </c>
      <c r="DO66" s="254">
        <f t="shared" si="361"/>
        <v>140</v>
      </c>
      <c r="DP66" s="254">
        <f t="shared" si="362"/>
        <v>-31</v>
      </c>
      <c r="DQ66" s="254">
        <f t="shared" si="363"/>
        <v>31</v>
      </c>
      <c r="DR66" s="254">
        <f t="shared" si="364"/>
        <v>0</v>
      </c>
      <c r="DS66" s="254">
        <f t="shared" si="365"/>
        <v>2</v>
      </c>
      <c r="DT66" s="254">
        <f t="shared" si="366"/>
        <v>5</v>
      </c>
      <c r="DU66" s="254"/>
      <c r="DV66" s="254">
        <f t="shared" si="367"/>
        <v>4</v>
      </c>
      <c r="DW66" s="254">
        <f t="shared" si="368"/>
        <v>3</v>
      </c>
      <c r="DX66" s="254"/>
      <c r="DY66" s="254">
        <f t="shared" si="369"/>
        <v>2</v>
      </c>
      <c r="DZ66" s="254">
        <f t="shared" si="370"/>
        <v>2</v>
      </c>
      <c r="EA66" s="254">
        <f t="shared" si="371"/>
        <v>1</v>
      </c>
      <c r="EB66" s="254">
        <f t="shared" si="372"/>
        <v>1</v>
      </c>
      <c r="EC66" s="254">
        <f t="shared" si="373"/>
        <v>1</v>
      </c>
      <c r="EE66" s="254">
        <f t="shared" si="374"/>
        <v>1</v>
      </c>
      <c r="EF66" s="254">
        <f t="shared" si="375"/>
        <v>0</v>
      </c>
    </row>
    <row r="67" spans="1:136" x14ac:dyDescent="0.2">
      <c r="A67" s="55">
        <v>42747</v>
      </c>
      <c r="B67" s="13" t="str">
        <f t="shared" si="351"/>
        <v>2-1-1-0-3</v>
      </c>
      <c r="C67" s="14" t="s">
        <v>645</v>
      </c>
      <c r="D67" s="11">
        <f t="shared" si="352"/>
        <v>2</v>
      </c>
      <c r="E67" s="11">
        <f t="shared" si="380"/>
        <v>4</v>
      </c>
      <c r="F67" s="11">
        <f t="shared" si="380"/>
        <v>7</v>
      </c>
      <c r="G67" s="11">
        <f t="shared" si="380"/>
        <v>10</v>
      </c>
      <c r="H67" s="11">
        <f t="shared" si="380"/>
        <v>13</v>
      </c>
      <c r="I67" s="11">
        <f t="shared" si="380"/>
        <v>16</v>
      </c>
      <c r="J67" s="11"/>
      <c r="K67" s="253">
        <f t="shared" si="354"/>
        <v>3</v>
      </c>
      <c r="L67" s="253">
        <f t="shared" si="381"/>
        <v>6</v>
      </c>
      <c r="M67" s="253">
        <f t="shared" si="381"/>
        <v>12</v>
      </c>
      <c r="N67" s="253">
        <f t="shared" si="381"/>
        <v>25</v>
      </c>
      <c r="O67" s="253">
        <f t="shared" si="381"/>
        <v>40</v>
      </c>
      <c r="P67" s="253">
        <f t="shared" si="381"/>
        <v>43</v>
      </c>
      <c r="Q67" s="253">
        <f t="shared" si="356"/>
        <v>42</v>
      </c>
      <c r="R67" s="253"/>
      <c r="S67" s="253">
        <f t="shared" ref="S67:AX67" si="386">COUNTIF($K67:$Q67,S$2)</f>
        <v>0</v>
      </c>
      <c r="T67" s="253">
        <f t="shared" si="386"/>
        <v>0</v>
      </c>
      <c r="U67" s="253">
        <f t="shared" si="386"/>
        <v>1</v>
      </c>
      <c r="V67" s="253">
        <f t="shared" si="386"/>
        <v>0</v>
      </c>
      <c r="W67" s="253">
        <f t="shared" si="386"/>
        <v>0</v>
      </c>
      <c r="X67" s="253">
        <f t="shared" si="386"/>
        <v>1</v>
      </c>
      <c r="Y67" s="253">
        <f t="shared" si="386"/>
        <v>0</v>
      </c>
      <c r="Z67" s="253">
        <f t="shared" si="386"/>
        <v>0</v>
      </c>
      <c r="AA67" s="253">
        <f t="shared" si="386"/>
        <v>0</v>
      </c>
      <c r="AB67" s="253">
        <f t="shared" si="386"/>
        <v>0</v>
      </c>
      <c r="AC67" s="253">
        <f t="shared" si="386"/>
        <v>0</v>
      </c>
      <c r="AD67" s="253">
        <f t="shared" si="386"/>
        <v>1</v>
      </c>
      <c r="AE67" s="253">
        <f t="shared" si="386"/>
        <v>0</v>
      </c>
      <c r="AF67" s="253">
        <f t="shared" si="386"/>
        <v>0</v>
      </c>
      <c r="AG67" s="253">
        <f t="shared" si="386"/>
        <v>0</v>
      </c>
      <c r="AH67" s="253">
        <f t="shared" si="386"/>
        <v>0</v>
      </c>
      <c r="AI67" s="253">
        <f t="shared" si="386"/>
        <v>0</v>
      </c>
      <c r="AJ67" s="253">
        <f t="shared" si="386"/>
        <v>0</v>
      </c>
      <c r="AK67" s="253">
        <f t="shared" si="386"/>
        <v>0</v>
      </c>
      <c r="AL67" s="253">
        <f t="shared" si="386"/>
        <v>0</v>
      </c>
      <c r="AM67" s="253">
        <f t="shared" si="386"/>
        <v>0</v>
      </c>
      <c r="AN67" s="253">
        <f t="shared" si="386"/>
        <v>0</v>
      </c>
      <c r="AO67" s="253">
        <f t="shared" si="386"/>
        <v>0</v>
      </c>
      <c r="AP67" s="253">
        <f t="shared" si="386"/>
        <v>0</v>
      </c>
      <c r="AQ67" s="253">
        <f t="shared" si="386"/>
        <v>1</v>
      </c>
      <c r="AR67" s="253">
        <f t="shared" si="386"/>
        <v>0</v>
      </c>
      <c r="AS67" s="253">
        <f t="shared" si="386"/>
        <v>0</v>
      </c>
      <c r="AT67" s="253">
        <f t="shared" si="386"/>
        <v>0</v>
      </c>
      <c r="AU67" s="253">
        <f t="shared" si="386"/>
        <v>0</v>
      </c>
      <c r="AV67" s="253">
        <f t="shared" si="386"/>
        <v>0</v>
      </c>
      <c r="AW67" s="253">
        <f t="shared" si="386"/>
        <v>0</v>
      </c>
      <c r="AX67" s="253">
        <f t="shared" si="386"/>
        <v>0</v>
      </c>
      <c r="AY67" s="253">
        <f t="shared" ref="AY67:BO67" si="387">COUNTIF($K67:$Q67,AY$2)</f>
        <v>0</v>
      </c>
      <c r="AZ67" s="253">
        <f t="shared" si="387"/>
        <v>0</v>
      </c>
      <c r="BA67" s="253">
        <f t="shared" si="387"/>
        <v>0</v>
      </c>
      <c r="BB67" s="253">
        <f t="shared" si="387"/>
        <v>0</v>
      </c>
      <c r="BC67" s="253">
        <f t="shared" si="387"/>
        <v>0</v>
      </c>
      <c r="BD67" s="253">
        <f t="shared" si="387"/>
        <v>0</v>
      </c>
      <c r="BE67" s="253">
        <f t="shared" si="387"/>
        <v>0</v>
      </c>
      <c r="BF67" s="253">
        <f t="shared" si="387"/>
        <v>1</v>
      </c>
      <c r="BG67" s="253">
        <f t="shared" si="387"/>
        <v>0</v>
      </c>
      <c r="BH67" s="253">
        <f t="shared" si="387"/>
        <v>1</v>
      </c>
      <c r="BI67" s="253">
        <f t="shared" si="387"/>
        <v>1</v>
      </c>
      <c r="BJ67" s="253">
        <f t="shared" si="387"/>
        <v>0</v>
      </c>
      <c r="BK67" s="253">
        <f t="shared" si="387"/>
        <v>0</v>
      </c>
      <c r="BL67" s="253">
        <f t="shared" si="387"/>
        <v>0</v>
      </c>
      <c r="BM67" s="253">
        <f t="shared" si="387"/>
        <v>0</v>
      </c>
      <c r="BN67" s="253">
        <f t="shared" si="387"/>
        <v>0</v>
      </c>
      <c r="BO67" s="253">
        <f t="shared" si="387"/>
        <v>0</v>
      </c>
      <c r="BP67" s="253"/>
      <c r="BQ67" s="253">
        <f t="shared" ref="BQ67:CV67" si="388">IF(S67=0,BQ68+1,0)</f>
        <v>3</v>
      </c>
      <c r="BR67" s="253">
        <f t="shared" si="388"/>
        <v>4</v>
      </c>
      <c r="BS67" s="253">
        <f t="shared" si="388"/>
        <v>0</v>
      </c>
      <c r="BT67" s="253">
        <f t="shared" si="388"/>
        <v>4</v>
      </c>
      <c r="BU67" s="253">
        <f t="shared" si="388"/>
        <v>11</v>
      </c>
      <c r="BV67" s="253">
        <f t="shared" si="388"/>
        <v>0</v>
      </c>
      <c r="BW67" s="253">
        <f t="shared" si="388"/>
        <v>2</v>
      </c>
      <c r="BX67" s="253">
        <f t="shared" si="388"/>
        <v>1</v>
      </c>
      <c r="BY67" s="253">
        <f t="shared" si="388"/>
        <v>11</v>
      </c>
      <c r="BZ67" s="253">
        <f t="shared" si="388"/>
        <v>5</v>
      </c>
      <c r="CA67" s="253">
        <f t="shared" si="388"/>
        <v>7</v>
      </c>
      <c r="CB67" s="253">
        <f t="shared" si="388"/>
        <v>0</v>
      </c>
      <c r="CC67" s="253">
        <f t="shared" si="388"/>
        <v>19</v>
      </c>
      <c r="CD67" s="253">
        <f t="shared" si="388"/>
        <v>9</v>
      </c>
      <c r="CE67" s="253">
        <f t="shared" si="388"/>
        <v>2</v>
      </c>
      <c r="CF67" s="253">
        <f t="shared" si="388"/>
        <v>26</v>
      </c>
      <c r="CG67" s="253">
        <f t="shared" si="388"/>
        <v>14</v>
      </c>
      <c r="CH67" s="253">
        <f t="shared" si="388"/>
        <v>3</v>
      </c>
      <c r="CI67" s="253">
        <f t="shared" si="388"/>
        <v>11</v>
      </c>
      <c r="CJ67" s="253">
        <f t="shared" si="388"/>
        <v>2</v>
      </c>
      <c r="CK67" s="253">
        <f t="shared" si="388"/>
        <v>1</v>
      </c>
      <c r="CL67" s="253">
        <f t="shared" si="388"/>
        <v>3</v>
      </c>
      <c r="CM67" s="253">
        <f t="shared" si="388"/>
        <v>5</v>
      </c>
      <c r="CN67" s="253">
        <f t="shared" si="388"/>
        <v>7</v>
      </c>
      <c r="CO67" s="253">
        <f t="shared" si="388"/>
        <v>0</v>
      </c>
      <c r="CP67" s="253">
        <f t="shared" si="388"/>
        <v>18</v>
      </c>
      <c r="CQ67" s="253">
        <f t="shared" si="388"/>
        <v>7</v>
      </c>
      <c r="CR67" s="253">
        <f t="shared" si="388"/>
        <v>5</v>
      </c>
      <c r="CS67" s="253">
        <f t="shared" si="388"/>
        <v>1</v>
      </c>
      <c r="CT67" s="253">
        <f t="shared" si="388"/>
        <v>3</v>
      </c>
      <c r="CU67" s="253">
        <f t="shared" si="388"/>
        <v>9</v>
      </c>
      <c r="CV67" s="253">
        <f t="shared" si="388"/>
        <v>21</v>
      </c>
      <c r="CW67" s="253">
        <f t="shared" ref="CW67:DM67" si="389">IF(AY67=0,CW68+1,0)</f>
        <v>1</v>
      </c>
      <c r="CX67" s="253">
        <f t="shared" si="389"/>
        <v>1</v>
      </c>
      <c r="CY67" s="253">
        <f t="shared" si="389"/>
        <v>3</v>
      </c>
      <c r="CZ67" s="253">
        <f t="shared" si="389"/>
        <v>4</v>
      </c>
      <c r="DA67" s="253">
        <f t="shared" si="389"/>
        <v>6</v>
      </c>
      <c r="DB67" s="253">
        <f t="shared" si="389"/>
        <v>3</v>
      </c>
      <c r="DC67" s="253">
        <f t="shared" si="389"/>
        <v>2</v>
      </c>
      <c r="DD67" s="253">
        <f t="shared" si="389"/>
        <v>0</v>
      </c>
      <c r="DE67" s="253">
        <f t="shared" si="389"/>
        <v>18</v>
      </c>
      <c r="DF67" s="253">
        <f t="shared" si="389"/>
        <v>0</v>
      </c>
      <c r="DG67" s="253">
        <f t="shared" si="389"/>
        <v>0</v>
      </c>
      <c r="DH67" s="253">
        <f t="shared" si="389"/>
        <v>2</v>
      </c>
      <c r="DI67" s="253">
        <f t="shared" si="389"/>
        <v>33</v>
      </c>
      <c r="DJ67" s="253">
        <f t="shared" si="389"/>
        <v>4</v>
      </c>
      <c r="DK67" s="253">
        <f t="shared" si="389"/>
        <v>6</v>
      </c>
      <c r="DL67" s="253">
        <f t="shared" si="389"/>
        <v>13</v>
      </c>
      <c r="DM67" s="253">
        <f t="shared" si="389"/>
        <v>1</v>
      </c>
      <c r="DN67" s="289" t="b">
        <f t="shared" si="180"/>
        <v>1</v>
      </c>
      <c r="DO67" s="253">
        <f t="shared" si="361"/>
        <v>171</v>
      </c>
      <c r="DP67" s="253">
        <f t="shared" si="362"/>
        <v>-45</v>
      </c>
      <c r="DQ67" s="253">
        <f t="shared" si="363"/>
        <v>45</v>
      </c>
      <c r="DR67" s="253">
        <f t="shared" si="364"/>
        <v>0</v>
      </c>
      <c r="DS67" s="253">
        <f t="shared" si="365"/>
        <v>3</v>
      </c>
      <c r="DT67" s="253">
        <f t="shared" si="366"/>
        <v>4</v>
      </c>
      <c r="DU67" s="253"/>
      <c r="DV67" s="253">
        <f t="shared" si="367"/>
        <v>3</v>
      </c>
      <c r="DW67" s="253">
        <f t="shared" si="368"/>
        <v>4</v>
      </c>
      <c r="DX67" s="253"/>
      <c r="DY67" s="253">
        <f t="shared" si="369"/>
        <v>2</v>
      </c>
      <c r="DZ67" s="253">
        <f t="shared" si="370"/>
        <v>1</v>
      </c>
      <c r="EA67" s="253">
        <f t="shared" si="371"/>
        <v>1</v>
      </c>
      <c r="EB67" s="253">
        <f t="shared" si="372"/>
        <v>0</v>
      </c>
      <c r="EC67" s="253">
        <f t="shared" si="373"/>
        <v>3</v>
      </c>
      <c r="EE67" s="253">
        <f t="shared" si="374"/>
        <v>1</v>
      </c>
      <c r="EF67" s="253">
        <f t="shared" si="375"/>
        <v>0</v>
      </c>
    </row>
    <row r="68" spans="1:136" x14ac:dyDescent="0.2">
      <c r="A68" s="55">
        <v>42744</v>
      </c>
      <c r="B68" s="13" t="str">
        <f t="shared" si="351"/>
        <v>1-0-2-2-2</v>
      </c>
      <c r="C68" s="14" t="s">
        <v>643</v>
      </c>
      <c r="D68" s="11">
        <f t="shared" si="352"/>
        <v>2</v>
      </c>
      <c r="E68" s="11">
        <f t="shared" ref="E68:I69" si="390">FIND(",",$C68,D68+1)</f>
        <v>5</v>
      </c>
      <c r="F68" s="11">
        <f t="shared" si="390"/>
        <v>8</v>
      </c>
      <c r="G68" s="11">
        <f t="shared" si="390"/>
        <v>11</v>
      </c>
      <c r="H68" s="11">
        <f t="shared" si="390"/>
        <v>14</v>
      </c>
      <c r="I68" s="11">
        <f t="shared" si="390"/>
        <v>17</v>
      </c>
      <c r="J68" s="11"/>
      <c r="K68" s="248">
        <f t="shared" si="354"/>
        <v>8</v>
      </c>
      <c r="L68" s="248">
        <f t="shared" ref="L68:P69" si="391">VALUE(MID($C68,D68+1,E68-D68-1))</f>
        <v>29</v>
      </c>
      <c r="M68" s="248">
        <f t="shared" si="391"/>
        <v>33</v>
      </c>
      <c r="N68" s="248">
        <f t="shared" si="391"/>
        <v>34</v>
      </c>
      <c r="O68" s="248">
        <f t="shared" si="391"/>
        <v>42</v>
      </c>
      <c r="P68" s="248">
        <f t="shared" si="391"/>
        <v>49</v>
      </c>
      <c r="Q68" s="248">
        <f t="shared" si="356"/>
        <v>21</v>
      </c>
      <c r="R68" s="248"/>
      <c r="S68" s="248">
        <f t="shared" ref="S68:AX68" si="392">COUNTIF($K68:$Q68,S$2)</f>
        <v>0</v>
      </c>
      <c r="T68" s="248">
        <f t="shared" si="392"/>
        <v>0</v>
      </c>
      <c r="U68" s="248">
        <f t="shared" si="392"/>
        <v>0</v>
      </c>
      <c r="V68" s="248">
        <f t="shared" si="392"/>
        <v>0</v>
      </c>
      <c r="W68" s="248">
        <f t="shared" si="392"/>
        <v>0</v>
      </c>
      <c r="X68" s="248">
        <f t="shared" si="392"/>
        <v>0</v>
      </c>
      <c r="Y68" s="248">
        <f t="shared" si="392"/>
        <v>0</v>
      </c>
      <c r="Z68" s="248">
        <f t="shared" si="392"/>
        <v>1</v>
      </c>
      <c r="AA68" s="248">
        <f t="shared" si="392"/>
        <v>0</v>
      </c>
      <c r="AB68" s="248">
        <f t="shared" si="392"/>
        <v>0</v>
      </c>
      <c r="AC68" s="248">
        <f t="shared" si="392"/>
        <v>0</v>
      </c>
      <c r="AD68" s="248">
        <f t="shared" si="392"/>
        <v>0</v>
      </c>
      <c r="AE68" s="248">
        <f t="shared" si="392"/>
        <v>0</v>
      </c>
      <c r="AF68" s="248">
        <f t="shared" si="392"/>
        <v>0</v>
      </c>
      <c r="AG68" s="248">
        <f t="shared" si="392"/>
        <v>0</v>
      </c>
      <c r="AH68" s="248">
        <f t="shared" si="392"/>
        <v>0</v>
      </c>
      <c r="AI68" s="248">
        <f t="shared" si="392"/>
        <v>0</v>
      </c>
      <c r="AJ68" s="248">
        <f t="shared" si="392"/>
        <v>0</v>
      </c>
      <c r="AK68" s="248">
        <f t="shared" si="392"/>
        <v>0</v>
      </c>
      <c r="AL68" s="248">
        <f t="shared" si="392"/>
        <v>0</v>
      </c>
      <c r="AM68" s="248">
        <f t="shared" si="392"/>
        <v>1</v>
      </c>
      <c r="AN68" s="248">
        <f t="shared" si="392"/>
        <v>0</v>
      </c>
      <c r="AO68" s="248">
        <f t="shared" si="392"/>
        <v>0</v>
      </c>
      <c r="AP68" s="248">
        <f t="shared" si="392"/>
        <v>0</v>
      </c>
      <c r="AQ68" s="248">
        <f t="shared" si="392"/>
        <v>0</v>
      </c>
      <c r="AR68" s="248">
        <f t="shared" si="392"/>
        <v>0</v>
      </c>
      <c r="AS68" s="248">
        <f t="shared" si="392"/>
        <v>0</v>
      </c>
      <c r="AT68" s="248">
        <f t="shared" si="392"/>
        <v>0</v>
      </c>
      <c r="AU68" s="248">
        <f t="shared" si="392"/>
        <v>1</v>
      </c>
      <c r="AV68" s="248">
        <f t="shared" si="392"/>
        <v>0</v>
      </c>
      <c r="AW68" s="248">
        <f t="shared" si="392"/>
        <v>0</v>
      </c>
      <c r="AX68" s="248">
        <f t="shared" si="392"/>
        <v>0</v>
      </c>
      <c r="AY68" s="248">
        <f t="shared" ref="AY68:BO68" si="393">COUNTIF($K68:$Q68,AY$2)</f>
        <v>1</v>
      </c>
      <c r="AZ68" s="248">
        <f t="shared" si="393"/>
        <v>1</v>
      </c>
      <c r="BA68" s="248">
        <f t="shared" si="393"/>
        <v>0</v>
      </c>
      <c r="BB68" s="248">
        <f t="shared" si="393"/>
        <v>0</v>
      </c>
      <c r="BC68" s="248">
        <f t="shared" si="393"/>
        <v>0</v>
      </c>
      <c r="BD68" s="248">
        <f t="shared" si="393"/>
        <v>0</v>
      </c>
      <c r="BE68" s="248">
        <f t="shared" si="393"/>
        <v>0</v>
      </c>
      <c r="BF68" s="248">
        <f t="shared" si="393"/>
        <v>0</v>
      </c>
      <c r="BG68" s="248">
        <f t="shared" si="393"/>
        <v>0</v>
      </c>
      <c r="BH68" s="248">
        <f t="shared" si="393"/>
        <v>1</v>
      </c>
      <c r="BI68" s="248">
        <f t="shared" si="393"/>
        <v>0</v>
      </c>
      <c r="BJ68" s="248">
        <f t="shared" si="393"/>
        <v>0</v>
      </c>
      <c r="BK68" s="248">
        <f t="shared" si="393"/>
        <v>0</v>
      </c>
      <c r="BL68" s="248">
        <f t="shared" si="393"/>
        <v>0</v>
      </c>
      <c r="BM68" s="248">
        <f t="shared" si="393"/>
        <v>0</v>
      </c>
      <c r="BN68" s="248">
        <f t="shared" si="393"/>
        <v>0</v>
      </c>
      <c r="BO68" s="248">
        <f t="shared" si="393"/>
        <v>1</v>
      </c>
      <c r="BP68" s="248"/>
      <c r="BQ68" s="248">
        <f t="shared" ref="BQ68:CV68" si="394">IF(S68=0,BQ69+1,0)</f>
        <v>2</v>
      </c>
      <c r="BR68" s="248">
        <f t="shared" si="394"/>
        <v>3</v>
      </c>
      <c r="BS68" s="248">
        <f t="shared" si="394"/>
        <v>5</v>
      </c>
      <c r="BT68" s="248">
        <f t="shared" si="394"/>
        <v>3</v>
      </c>
      <c r="BU68" s="248">
        <f t="shared" si="394"/>
        <v>10</v>
      </c>
      <c r="BV68" s="248">
        <f t="shared" si="394"/>
        <v>9</v>
      </c>
      <c r="BW68" s="248">
        <f t="shared" si="394"/>
        <v>1</v>
      </c>
      <c r="BX68" s="248">
        <f t="shared" si="394"/>
        <v>0</v>
      </c>
      <c r="BY68" s="248">
        <f t="shared" si="394"/>
        <v>10</v>
      </c>
      <c r="BZ68" s="248">
        <f t="shared" si="394"/>
        <v>4</v>
      </c>
      <c r="CA68" s="248">
        <f t="shared" si="394"/>
        <v>6</v>
      </c>
      <c r="CB68" s="248">
        <f t="shared" si="394"/>
        <v>11</v>
      </c>
      <c r="CC68" s="248">
        <f t="shared" si="394"/>
        <v>18</v>
      </c>
      <c r="CD68" s="248">
        <f t="shared" si="394"/>
        <v>8</v>
      </c>
      <c r="CE68" s="248">
        <f t="shared" si="394"/>
        <v>1</v>
      </c>
      <c r="CF68" s="248">
        <f t="shared" si="394"/>
        <v>25</v>
      </c>
      <c r="CG68" s="248">
        <f t="shared" si="394"/>
        <v>13</v>
      </c>
      <c r="CH68" s="248">
        <f t="shared" si="394"/>
        <v>2</v>
      </c>
      <c r="CI68" s="248">
        <f t="shared" si="394"/>
        <v>10</v>
      </c>
      <c r="CJ68" s="248">
        <f t="shared" si="394"/>
        <v>1</v>
      </c>
      <c r="CK68" s="248">
        <f t="shared" si="394"/>
        <v>0</v>
      </c>
      <c r="CL68" s="248">
        <f t="shared" si="394"/>
        <v>2</v>
      </c>
      <c r="CM68" s="248">
        <f t="shared" si="394"/>
        <v>4</v>
      </c>
      <c r="CN68" s="248">
        <f t="shared" si="394"/>
        <v>6</v>
      </c>
      <c r="CO68" s="248">
        <f t="shared" si="394"/>
        <v>4</v>
      </c>
      <c r="CP68" s="248">
        <f t="shared" si="394"/>
        <v>17</v>
      </c>
      <c r="CQ68" s="248">
        <f t="shared" si="394"/>
        <v>6</v>
      </c>
      <c r="CR68" s="248">
        <f t="shared" si="394"/>
        <v>4</v>
      </c>
      <c r="CS68" s="248">
        <f t="shared" si="394"/>
        <v>0</v>
      </c>
      <c r="CT68" s="248">
        <f t="shared" si="394"/>
        <v>2</v>
      </c>
      <c r="CU68" s="248">
        <f t="shared" si="394"/>
        <v>8</v>
      </c>
      <c r="CV68" s="248">
        <f t="shared" si="394"/>
        <v>20</v>
      </c>
      <c r="CW68" s="248">
        <f t="shared" ref="CW68:DM68" si="395">IF(AY68=0,CW69+1,0)</f>
        <v>0</v>
      </c>
      <c r="CX68" s="248">
        <f t="shared" si="395"/>
        <v>0</v>
      </c>
      <c r="CY68" s="248">
        <f t="shared" si="395"/>
        <v>2</v>
      </c>
      <c r="CZ68" s="248">
        <f t="shared" si="395"/>
        <v>3</v>
      </c>
      <c r="DA68" s="248">
        <f t="shared" si="395"/>
        <v>5</v>
      </c>
      <c r="DB68" s="248">
        <f t="shared" si="395"/>
        <v>2</v>
      </c>
      <c r="DC68" s="248">
        <f t="shared" si="395"/>
        <v>1</v>
      </c>
      <c r="DD68" s="248">
        <f t="shared" si="395"/>
        <v>13</v>
      </c>
      <c r="DE68" s="248">
        <f t="shared" si="395"/>
        <v>17</v>
      </c>
      <c r="DF68" s="248">
        <f t="shared" si="395"/>
        <v>0</v>
      </c>
      <c r="DG68" s="248">
        <f t="shared" si="395"/>
        <v>1</v>
      </c>
      <c r="DH68" s="248">
        <f t="shared" si="395"/>
        <v>1</v>
      </c>
      <c r="DI68" s="248">
        <f t="shared" si="395"/>
        <v>32</v>
      </c>
      <c r="DJ68" s="248">
        <f t="shared" si="395"/>
        <v>3</v>
      </c>
      <c r="DK68" s="248">
        <f t="shared" si="395"/>
        <v>5</v>
      </c>
      <c r="DL68" s="248">
        <f t="shared" si="395"/>
        <v>12</v>
      </c>
      <c r="DM68" s="248">
        <f t="shared" si="395"/>
        <v>0</v>
      </c>
      <c r="DN68" s="289" t="b">
        <f t="shared" si="180"/>
        <v>0</v>
      </c>
      <c r="DO68" s="248">
        <f t="shared" si="361"/>
        <v>216</v>
      </c>
      <c r="DP68" s="248">
        <f t="shared" si="362"/>
        <v>15</v>
      </c>
      <c r="DQ68" s="248">
        <f t="shared" si="363"/>
        <v>15</v>
      </c>
      <c r="DR68" s="248">
        <f t="shared" si="364"/>
        <v>0</v>
      </c>
      <c r="DS68" s="248">
        <f t="shared" si="365"/>
        <v>5</v>
      </c>
      <c r="DT68" s="248">
        <f t="shared" si="366"/>
        <v>2</v>
      </c>
      <c r="DU68" s="248"/>
      <c r="DV68" s="248">
        <f t="shared" si="367"/>
        <v>4</v>
      </c>
      <c r="DW68" s="248">
        <f t="shared" si="368"/>
        <v>3</v>
      </c>
      <c r="DX68" s="248"/>
      <c r="DY68" s="248">
        <f t="shared" si="369"/>
        <v>1</v>
      </c>
      <c r="DZ68" s="248">
        <f t="shared" si="370"/>
        <v>0</v>
      </c>
      <c r="EA68" s="248">
        <f t="shared" si="371"/>
        <v>2</v>
      </c>
      <c r="EB68" s="248">
        <f t="shared" si="372"/>
        <v>2</v>
      </c>
      <c r="EC68" s="248">
        <f t="shared" si="373"/>
        <v>2</v>
      </c>
      <c r="EE68" s="248">
        <f t="shared" si="374"/>
        <v>1</v>
      </c>
      <c r="EF68" s="248">
        <f t="shared" si="375"/>
        <v>1</v>
      </c>
    </row>
    <row r="69" spans="1:136" x14ac:dyDescent="0.2">
      <c r="A69" s="55">
        <v>42739</v>
      </c>
      <c r="B69" s="13" t="str">
        <f t="shared" si="351"/>
        <v>1-1-1-2-2</v>
      </c>
      <c r="C69" s="14" t="s">
        <v>642</v>
      </c>
      <c r="D69" s="11">
        <f t="shared" si="352"/>
        <v>2</v>
      </c>
      <c r="E69" s="11">
        <f t="shared" si="390"/>
        <v>5</v>
      </c>
      <c r="F69" s="11">
        <f t="shared" si="390"/>
        <v>8</v>
      </c>
      <c r="G69" s="11">
        <f t="shared" si="390"/>
        <v>11</v>
      </c>
      <c r="H69" s="11">
        <f t="shared" si="390"/>
        <v>14</v>
      </c>
      <c r="I69" s="11">
        <f t="shared" si="390"/>
        <v>17</v>
      </c>
      <c r="J69" s="11"/>
      <c r="K69" s="246">
        <f t="shared" si="354"/>
        <v>7</v>
      </c>
      <c r="L69" s="246">
        <f t="shared" si="391"/>
        <v>15</v>
      </c>
      <c r="M69" s="246">
        <f t="shared" si="391"/>
        <v>20</v>
      </c>
      <c r="N69" s="246">
        <f t="shared" si="391"/>
        <v>33</v>
      </c>
      <c r="O69" s="246">
        <f t="shared" si="391"/>
        <v>39</v>
      </c>
      <c r="P69" s="246">
        <f t="shared" si="391"/>
        <v>44</v>
      </c>
      <c r="Q69" s="246">
        <f t="shared" si="356"/>
        <v>43</v>
      </c>
      <c r="R69" s="246"/>
      <c r="S69" s="246">
        <f t="shared" ref="S69:AX69" si="396">COUNTIF($K69:$Q69,S$2)</f>
        <v>0</v>
      </c>
      <c r="T69" s="246">
        <f t="shared" si="396"/>
        <v>0</v>
      </c>
      <c r="U69" s="246">
        <f t="shared" si="396"/>
        <v>0</v>
      </c>
      <c r="V69" s="246">
        <f t="shared" si="396"/>
        <v>0</v>
      </c>
      <c r="W69" s="246">
        <f t="shared" si="396"/>
        <v>0</v>
      </c>
      <c r="X69" s="246">
        <f t="shared" si="396"/>
        <v>0</v>
      </c>
      <c r="Y69" s="246">
        <f t="shared" si="396"/>
        <v>1</v>
      </c>
      <c r="Z69" s="246">
        <f t="shared" si="396"/>
        <v>0</v>
      </c>
      <c r="AA69" s="246">
        <f t="shared" si="396"/>
        <v>0</v>
      </c>
      <c r="AB69" s="246">
        <f t="shared" si="396"/>
        <v>0</v>
      </c>
      <c r="AC69" s="246">
        <f t="shared" si="396"/>
        <v>0</v>
      </c>
      <c r="AD69" s="246">
        <f t="shared" si="396"/>
        <v>0</v>
      </c>
      <c r="AE69" s="246">
        <f t="shared" si="396"/>
        <v>0</v>
      </c>
      <c r="AF69" s="246">
        <f t="shared" si="396"/>
        <v>0</v>
      </c>
      <c r="AG69" s="246">
        <f t="shared" si="396"/>
        <v>1</v>
      </c>
      <c r="AH69" s="246">
        <f t="shared" si="396"/>
        <v>0</v>
      </c>
      <c r="AI69" s="246">
        <f t="shared" si="396"/>
        <v>0</v>
      </c>
      <c r="AJ69" s="246">
        <f t="shared" si="396"/>
        <v>0</v>
      </c>
      <c r="AK69" s="246">
        <f t="shared" si="396"/>
        <v>0</v>
      </c>
      <c r="AL69" s="246">
        <f t="shared" si="396"/>
        <v>1</v>
      </c>
      <c r="AM69" s="246">
        <f t="shared" si="396"/>
        <v>0</v>
      </c>
      <c r="AN69" s="246">
        <f t="shared" si="396"/>
        <v>0</v>
      </c>
      <c r="AO69" s="246">
        <f t="shared" si="396"/>
        <v>0</v>
      </c>
      <c r="AP69" s="246">
        <f t="shared" si="396"/>
        <v>0</v>
      </c>
      <c r="AQ69" s="246">
        <f t="shared" si="396"/>
        <v>0</v>
      </c>
      <c r="AR69" s="246">
        <f t="shared" si="396"/>
        <v>0</v>
      </c>
      <c r="AS69" s="246">
        <f t="shared" si="396"/>
        <v>0</v>
      </c>
      <c r="AT69" s="246">
        <f t="shared" si="396"/>
        <v>0</v>
      </c>
      <c r="AU69" s="246">
        <f t="shared" si="396"/>
        <v>0</v>
      </c>
      <c r="AV69" s="246">
        <f t="shared" si="396"/>
        <v>0</v>
      </c>
      <c r="AW69" s="246">
        <f t="shared" si="396"/>
        <v>0</v>
      </c>
      <c r="AX69" s="246">
        <f t="shared" si="396"/>
        <v>0</v>
      </c>
      <c r="AY69" s="246">
        <f t="shared" ref="AY69:BO69" si="397">COUNTIF($K69:$Q69,AY$2)</f>
        <v>1</v>
      </c>
      <c r="AZ69" s="246">
        <f t="shared" si="397"/>
        <v>0</v>
      </c>
      <c r="BA69" s="246">
        <f t="shared" si="397"/>
        <v>0</v>
      </c>
      <c r="BB69" s="246">
        <f t="shared" si="397"/>
        <v>0</v>
      </c>
      <c r="BC69" s="246">
        <f t="shared" si="397"/>
        <v>0</v>
      </c>
      <c r="BD69" s="246">
        <f t="shared" si="397"/>
        <v>0</v>
      </c>
      <c r="BE69" s="246">
        <f t="shared" si="397"/>
        <v>1</v>
      </c>
      <c r="BF69" s="246">
        <f t="shared" si="397"/>
        <v>0</v>
      </c>
      <c r="BG69" s="246">
        <f t="shared" si="397"/>
        <v>0</v>
      </c>
      <c r="BH69" s="246">
        <f t="shared" si="397"/>
        <v>0</v>
      </c>
      <c r="BI69" s="246">
        <f t="shared" si="397"/>
        <v>1</v>
      </c>
      <c r="BJ69" s="246">
        <f t="shared" si="397"/>
        <v>1</v>
      </c>
      <c r="BK69" s="246">
        <f t="shared" si="397"/>
        <v>0</v>
      </c>
      <c r="BL69" s="246">
        <f t="shared" si="397"/>
        <v>0</v>
      </c>
      <c r="BM69" s="246">
        <f t="shared" si="397"/>
        <v>0</v>
      </c>
      <c r="BN69" s="246">
        <f t="shared" si="397"/>
        <v>0</v>
      </c>
      <c r="BO69" s="246">
        <f t="shared" si="397"/>
        <v>0</v>
      </c>
      <c r="BP69" s="246"/>
      <c r="BQ69" s="246">
        <f t="shared" ref="BQ69:CV69" si="398">IF(S69=0,BQ70+1,0)</f>
        <v>1</v>
      </c>
      <c r="BR69" s="246">
        <f t="shared" si="398"/>
        <v>2</v>
      </c>
      <c r="BS69" s="246">
        <f t="shared" si="398"/>
        <v>4</v>
      </c>
      <c r="BT69" s="246">
        <f t="shared" si="398"/>
        <v>2</v>
      </c>
      <c r="BU69" s="246">
        <f t="shared" si="398"/>
        <v>9</v>
      </c>
      <c r="BV69" s="246">
        <f t="shared" si="398"/>
        <v>8</v>
      </c>
      <c r="BW69" s="246">
        <f t="shared" si="398"/>
        <v>0</v>
      </c>
      <c r="BX69" s="246">
        <f t="shared" si="398"/>
        <v>3</v>
      </c>
      <c r="BY69" s="246">
        <f t="shared" si="398"/>
        <v>9</v>
      </c>
      <c r="BZ69" s="246">
        <f t="shared" si="398"/>
        <v>3</v>
      </c>
      <c r="CA69" s="246">
        <f t="shared" si="398"/>
        <v>5</v>
      </c>
      <c r="CB69" s="246">
        <f t="shared" si="398"/>
        <v>10</v>
      </c>
      <c r="CC69" s="246">
        <f t="shared" si="398"/>
        <v>17</v>
      </c>
      <c r="CD69" s="246">
        <f t="shared" si="398"/>
        <v>7</v>
      </c>
      <c r="CE69" s="246">
        <f t="shared" si="398"/>
        <v>0</v>
      </c>
      <c r="CF69" s="246">
        <f t="shared" si="398"/>
        <v>24</v>
      </c>
      <c r="CG69" s="246">
        <f t="shared" si="398"/>
        <v>12</v>
      </c>
      <c r="CH69" s="246">
        <f t="shared" si="398"/>
        <v>1</v>
      </c>
      <c r="CI69" s="246">
        <f t="shared" si="398"/>
        <v>9</v>
      </c>
      <c r="CJ69" s="246">
        <f t="shared" si="398"/>
        <v>0</v>
      </c>
      <c r="CK69" s="246">
        <f t="shared" si="398"/>
        <v>13</v>
      </c>
      <c r="CL69" s="246">
        <f t="shared" si="398"/>
        <v>1</v>
      </c>
      <c r="CM69" s="246">
        <f t="shared" si="398"/>
        <v>3</v>
      </c>
      <c r="CN69" s="246">
        <f t="shared" si="398"/>
        <v>5</v>
      </c>
      <c r="CO69" s="246">
        <f t="shared" si="398"/>
        <v>3</v>
      </c>
      <c r="CP69" s="246">
        <f t="shared" si="398"/>
        <v>16</v>
      </c>
      <c r="CQ69" s="246">
        <f t="shared" si="398"/>
        <v>5</v>
      </c>
      <c r="CR69" s="246">
        <f t="shared" si="398"/>
        <v>3</v>
      </c>
      <c r="CS69" s="246">
        <f t="shared" si="398"/>
        <v>28</v>
      </c>
      <c r="CT69" s="246">
        <f t="shared" si="398"/>
        <v>1</v>
      </c>
      <c r="CU69" s="246">
        <f t="shared" si="398"/>
        <v>7</v>
      </c>
      <c r="CV69" s="246">
        <f t="shared" si="398"/>
        <v>19</v>
      </c>
      <c r="CW69" s="246">
        <f t="shared" ref="CW69:DM69" si="399">IF(AY69=0,CW70+1,0)</f>
        <v>0</v>
      </c>
      <c r="CX69" s="246">
        <f t="shared" si="399"/>
        <v>2</v>
      </c>
      <c r="CY69" s="246">
        <f t="shared" si="399"/>
        <v>1</v>
      </c>
      <c r="CZ69" s="246">
        <f t="shared" si="399"/>
        <v>2</v>
      </c>
      <c r="DA69" s="246">
        <f t="shared" si="399"/>
        <v>4</v>
      </c>
      <c r="DB69" s="246">
        <f t="shared" si="399"/>
        <v>1</v>
      </c>
      <c r="DC69" s="246">
        <f t="shared" si="399"/>
        <v>0</v>
      </c>
      <c r="DD69" s="246">
        <f t="shared" si="399"/>
        <v>12</v>
      </c>
      <c r="DE69" s="246">
        <f t="shared" si="399"/>
        <v>16</v>
      </c>
      <c r="DF69" s="246">
        <f t="shared" si="399"/>
        <v>2</v>
      </c>
      <c r="DG69" s="246">
        <f t="shared" si="399"/>
        <v>0</v>
      </c>
      <c r="DH69" s="246">
        <f t="shared" si="399"/>
        <v>0</v>
      </c>
      <c r="DI69" s="246">
        <f t="shared" si="399"/>
        <v>31</v>
      </c>
      <c r="DJ69" s="246">
        <f t="shared" si="399"/>
        <v>2</v>
      </c>
      <c r="DK69" s="246">
        <f t="shared" si="399"/>
        <v>4</v>
      </c>
      <c r="DL69" s="246">
        <f t="shared" si="399"/>
        <v>11</v>
      </c>
      <c r="DM69" s="246">
        <f t="shared" si="399"/>
        <v>1</v>
      </c>
      <c r="DN69" s="289" t="b">
        <f t="shared" si="180"/>
        <v>1</v>
      </c>
      <c r="DO69" s="246">
        <f t="shared" si="361"/>
        <v>201</v>
      </c>
      <c r="DP69" s="246">
        <f t="shared" si="362"/>
        <v>8</v>
      </c>
      <c r="DQ69" s="246">
        <f t="shared" si="363"/>
        <v>8</v>
      </c>
      <c r="DR69" s="246">
        <f t="shared" si="364"/>
        <v>0</v>
      </c>
      <c r="DS69" s="246">
        <f t="shared" si="365"/>
        <v>4</v>
      </c>
      <c r="DT69" s="246">
        <f t="shared" si="366"/>
        <v>3</v>
      </c>
      <c r="DU69" s="246"/>
      <c r="DV69" s="246">
        <f t="shared" si="367"/>
        <v>5</v>
      </c>
      <c r="DW69" s="246">
        <f t="shared" si="368"/>
        <v>2</v>
      </c>
      <c r="DX69" s="246"/>
      <c r="DY69" s="246">
        <f t="shared" si="369"/>
        <v>1</v>
      </c>
      <c r="DZ69" s="246">
        <f t="shared" si="370"/>
        <v>1</v>
      </c>
      <c r="EA69" s="246">
        <f t="shared" si="371"/>
        <v>1</v>
      </c>
      <c r="EB69" s="246">
        <f t="shared" si="372"/>
        <v>2</v>
      </c>
      <c r="EC69" s="246">
        <f t="shared" si="373"/>
        <v>2</v>
      </c>
      <c r="EE69" s="246">
        <f t="shared" si="374"/>
        <v>0</v>
      </c>
      <c r="EF69" s="246">
        <f t="shared" si="375"/>
        <v>0</v>
      </c>
    </row>
    <row r="70" spans="1:136" x14ac:dyDescent="0.2">
      <c r="A70" s="55">
        <v>42737</v>
      </c>
      <c r="B70" s="13" t="str">
        <f t="shared" ref="B70:B84" si="400">CONCATENATE(DY70,"-",DZ70,"-",EA70,"-",EB70,"-",EC70)</f>
        <v>1-1-1-3-1</v>
      </c>
      <c r="C70" s="14" t="s">
        <v>638</v>
      </c>
      <c r="D70" s="11">
        <f t="shared" ref="D70:D84" si="401">FIND(",",$C70,1)</f>
        <v>2</v>
      </c>
      <c r="E70" s="11">
        <f t="shared" ref="E70:I80" si="402">FIND(",",$C70,D70+1)</f>
        <v>5</v>
      </c>
      <c r="F70" s="11">
        <f t="shared" si="402"/>
        <v>8</v>
      </c>
      <c r="G70" s="11">
        <f t="shared" si="402"/>
        <v>11</v>
      </c>
      <c r="H70" s="11">
        <f t="shared" si="402"/>
        <v>14</v>
      </c>
      <c r="I70" s="11">
        <f t="shared" si="402"/>
        <v>17</v>
      </c>
      <c r="J70" s="11"/>
      <c r="K70" s="246">
        <f t="shared" ref="K70:K84" si="403">VALUE((LEFT(C70,D70-1)))</f>
        <v>1</v>
      </c>
      <c r="L70" s="246">
        <f t="shared" ref="L70:L80" si="404">VALUE(MID($C70,D70+1,E70-D70-1))</f>
        <v>18</v>
      </c>
      <c r="M70" s="246">
        <f t="shared" ref="M70:M80" si="405">VALUE(MID($C70,E70+1,F70-E70-1))</f>
        <v>22</v>
      </c>
      <c r="N70" s="246">
        <f t="shared" ref="N70:N80" si="406">VALUE(MID($C70,F70+1,G70-F70-1))</f>
        <v>35</v>
      </c>
      <c r="O70" s="246">
        <f t="shared" ref="O70:O80" si="407">VALUE(MID($C70,G70+1,H70-G70-1))</f>
        <v>38</v>
      </c>
      <c r="P70" s="246">
        <f t="shared" ref="P70:P80" si="408">VALUE(MID($C70,H70+1,I70-H70-1))</f>
        <v>49</v>
      </c>
      <c r="Q70" s="246">
        <f t="shared" ref="Q70:Q84" si="409">VALUE(RIGHT(C70,LEN(C70)-I70))</f>
        <v>30</v>
      </c>
      <c r="R70" s="246"/>
      <c r="S70" s="246">
        <f t="shared" ref="S70:AB80" si="410">COUNTIF($K70:$Q70,S$2)</f>
        <v>1</v>
      </c>
      <c r="T70" s="246">
        <f t="shared" si="410"/>
        <v>0</v>
      </c>
      <c r="U70" s="246">
        <f t="shared" si="410"/>
        <v>0</v>
      </c>
      <c r="V70" s="246">
        <f t="shared" si="410"/>
        <v>0</v>
      </c>
      <c r="W70" s="246">
        <f t="shared" si="410"/>
        <v>0</v>
      </c>
      <c r="X70" s="246">
        <f t="shared" si="410"/>
        <v>0</v>
      </c>
      <c r="Y70" s="246">
        <f t="shared" si="410"/>
        <v>0</v>
      </c>
      <c r="Z70" s="246">
        <f t="shared" si="410"/>
        <v>0</v>
      </c>
      <c r="AA70" s="246">
        <f t="shared" si="410"/>
        <v>0</v>
      </c>
      <c r="AB70" s="246">
        <f t="shared" si="410"/>
        <v>0</v>
      </c>
      <c r="AC70" s="246">
        <f t="shared" ref="AC70:AL80" si="411">COUNTIF($K70:$Q70,AC$2)</f>
        <v>0</v>
      </c>
      <c r="AD70" s="246">
        <f t="shared" si="411"/>
        <v>0</v>
      </c>
      <c r="AE70" s="246">
        <f t="shared" si="411"/>
        <v>0</v>
      </c>
      <c r="AF70" s="246">
        <f t="shared" si="411"/>
        <v>0</v>
      </c>
      <c r="AG70" s="246">
        <f t="shared" si="411"/>
        <v>0</v>
      </c>
      <c r="AH70" s="246">
        <f t="shared" si="411"/>
        <v>0</v>
      </c>
      <c r="AI70" s="246">
        <f t="shared" si="411"/>
        <v>0</v>
      </c>
      <c r="AJ70" s="246">
        <f t="shared" si="411"/>
        <v>1</v>
      </c>
      <c r="AK70" s="246">
        <f t="shared" si="411"/>
        <v>0</v>
      </c>
      <c r="AL70" s="246">
        <f t="shared" si="411"/>
        <v>0</v>
      </c>
      <c r="AM70" s="246">
        <f t="shared" ref="AM70:AV80" si="412">COUNTIF($K70:$Q70,AM$2)</f>
        <v>0</v>
      </c>
      <c r="AN70" s="246">
        <f t="shared" si="412"/>
        <v>1</v>
      </c>
      <c r="AO70" s="246">
        <f t="shared" si="412"/>
        <v>0</v>
      </c>
      <c r="AP70" s="246">
        <f t="shared" si="412"/>
        <v>0</v>
      </c>
      <c r="AQ70" s="246">
        <f t="shared" si="412"/>
        <v>0</v>
      </c>
      <c r="AR70" s="246">
        <f t="shared" si="412"/>
        <v>0</v>
      </c>
      <c r="AS70" s="246">
        <f t="shared" si="412"/>
        <v>0</v>
      </c>
      <c r="AT70" s="246">
        <f t="shared" si="412"/>
        <v>0</v>
      </c>
      <c r="AU70" s="246">
        <f t="shared" si="412"/>
        <v>0</v>
      </c>
      <c r="AV70" s="246">
        <f t="shared" si="412"/>
        <v>1</v>
      </c>
      <c r="AW70" s="246">
        <f t="shared" ref="AW70:BF80" si="413">COUNTIF($K70:$Q70,AW$2)</f>
        <v>0</v>
      </c>
      <c r="AX70" s="246">
        <f t="shared" si="413"/>
        <v>0</v>
      </c>
      <c r="AY70" s="246">
        <f t="shared" si="413"/>
        <v>0</v>
      </c>
      <c r="AZ70" s="246">
        <f t="shared" si="413"/>
        <v>0</v>
      </c>
      <c r="BA70" s="246">
        <f t="shared" si="413"/>
        <v>1</v>
      </c>
      <c r="BB70" s="246">
        <f t="shared" si="413"/>
        <v>0</v>
      </c>
      <c r="BC70" s="246">
        <f t="shared" si="413"/>
        <v>0</v>
      </c>
      <c r="BD70" s="246">
        <f t="shared" si="413"/>
        <v>1</v>
      </c>
      <c r="BE70" s="246">
        <f t="shared" si="413"/>
        <v>0</v>
      </c>
      <c r="BF70" s="246">
        <f t="shared" si="413"/>
        <v>0</v>
      </c>
      <c r="BG70" s="246">
        <f t="shared" ref="BG70:BO80" si="414">COUNTIF($K70:$Q70,BG$2)</f>
        <v>0</v>
      </c>
      <c r="BH70" s="246">
        <f t="shared" si="414"/>
        <v>0</v>
      </c>
      <c r="BI70" s="246">
        <f t="shared" si="414"/>
        <v>0</v>
      </c>
      <c r="BJ70" s="246">
        <f t="shared" si="414"/>
        <v>0</v>
      </c>
      <c r="BK70" s="246">
        <f t="shared" si="414"/>
        <v>0</v>
      </c>
      <c r="BL70" s="246">
        <f t="shared" si="414"/>
        <v>0</v>
      </c>
      <c r="BM70" s="246">
        <f t="shared" si="414"/>
        <v>0</v>
      </c>
      <c r="BN70" s="246">
        <f t="shared" si="414"/>
        <v>0</v>
      </c>
      <c r="BO70" s="246">
        <f t="shared" si="414"/>
        <v>1</v>
      </c>
      <c r="BP70" s="246"/>
      <c r="BQ70" s="246">
        <f t="shared" ref="BQ70:BQ80" si="415">IF(S70=0,BQ71+1,0)</f>
        <v>0</v>
      </c>
      <c r="BR70" s="246">
        <f t="shared" ref="BR70:BR80" si="416">IF(T70=0,BR71+1,0)</f>
        <v>1</v>
      </c>
      <c r="BS70" s="246">
        <f t="shared" ref="BS70:BS80" si="417">IF(U70=0,BS71+1,0)</f>
        <v>3</v>
      </c>
      <c r="BT70" s="246">
        <f t="shared" ref="BT70:BT80" si="418">IF(V70=0,BT71+1,0)</f>
        <v>1</v>
      </c>
      <c r="BU70" s="246">
        <f t="shared" ref="BU70:BU80" si="419">IF(W70=0,BU71+1,0)</f>
        <v>8</v>
      </c>
      <c r="BV70" s="246">
        <f t="shared" ref="BV70:BV80" si="420">IF(X70=0,BV71+1,0)</f>
        <v>7</v>
      </c>
      <c r="BW70" s="246">
        <f t="shared" ref="BW70:BW80" si="421">IF(Y70=0,BW71+1,0)</f>
        <v>22</v>
      </c>
      <c r="BX70" s="246">
        <f t="shared" ref="BX70:BX80" si="422">IF(Z70=0,BX71+1,0)</f>
        <v>2</v>
      </c>
      <c r="BY70" s="246">
        <f t="shared" ref="BY70:BY80" si="423">IF(AA70=0,BY71+1,0)</f>
        <v>8</v>
      </c>
      <c r="BZ70" s="246">
        <f t="shared" ref="BZ70:BZ80" si="424">IF(AB70=0,BZ71+1,0)</f>
        <v>2</v>
      </c>
      <c r="CA70" s="246">
        <f t="shared" ref="CA70:CA80" si="425">IF(AC70=0,CA71+1,0)</f>
        <v>4</v>
      </c>
      <c r="CB70" s="246">
        <f t="shared" ref="CB70:CB80" si="426">IF(AD70=0,CB71+1,0)</f>
        <v>9</v>
      </c>
      <c r="CC70" s="246">
        <f t="shared" ref="CC70:CC80" si="427">IF(AE70=0,CC71+1,0)</f>
        <v>16</v>
      </c>
      <c r="CD70" s="246">
        <f t="shared" ref="CD70:CD80" si="428">IF(AF70=0,CD71+1,0)</f>
        <v>6</v>
      </c>
      <c r="CE70" s="246">
        <f t="shared" ref="CE70:CE80" si="429">IF(AG70=0,CE71+1,0)</f>
        <v>1</v>
      </c>
      <c r="CF70" s="246">
        <f t="shared" ref="CF70:CF80" si="430">IF(AH70=0,CF71+1,0)</f>
        <v>23</v>
      </c>
      <c r="CG70" s="246">
        <f t="shared" ref="CG70:CG80" si="431">IF(AI70=0,CG71+1,0)</f>
        <v>11</v>
      </c>
      <c r="CH70" s="246">
        <f t="shared" ref="CH70:CH80" si="432">IF(AJ70=0,CH71+1,0)</f>
        <v>0</v>
      </c>
      <c r="CI70" s="246">
        <f t="shared" ref="CI70:CI80" si="433">IF(AK70=0,CI71+1,0)</f>
        <v>8</v>
      </c>
      <c r="CJ70" s="246">
        <f t="shared" ref="CJ70:CJ80" si="434">IF(AL70=0,CJ71+1,0)</f>
        <v>11</v>
      </c>
      <c r="CK70" s="246">
        <f t="shared" ref="CK70:CK80" si="435">IF(AM70=0,CK71+1,0)</f>
        <v>12</v>
      </c>
      <c r="CL70" s="246">
        <f t="shared" ref="CL70:CL80" si="436">IF(AN70=0,CL71+1,0)</f>
        <v>0</v>
      </c>
      <c r="CM70" s="246">
        <f t="shared" ref="CM70:CM80" si="437">IF(AO70=0,CM71+1,0)</f>
        <v>2</v>
      </c>
      <c r="CN70" s="246">
        <f t="shared" ref="CN70:CN80" si="438">IF(AP70=0,CN71+1,0)</f>
        <v>4</v>
      </c>
      <c r="CO70" s="246">
        <f t="shared" ref="CO70:CO80" si="439">IF(AQ70=0,CO71+1,0)</f>
        <v>2</v>
      </c>
      <c r="CP70" s="246">
        <f t="shared" ref="CP70:CP80" si="440">IF(AR70=0,CP71+1,0)</f>
        <v>15</v>
      </c>
      <c r="CQ70" s="246">
        <f t="shared" ref="CQ70:CQ80" si="441">IF(AS70=0,CQ71+1,0)</f>
        <v>4</v>
      </c>
      <c r="CR70" s="246">
        <f t="shared" ref="CR70:CR80" si="442">IF(AT70=0,CR71+1,0)</f>
        <v>2</v>
      </c>
      <c r="CS70" s="246">
        <f t="shared" ref="CS70:CS80" si="443">IF(AU70=0,CS71+1,0)</f>
        <v>27</v>
      </c>
      <c r="CT70" s="246">
        <f t="shared" ref="CT70:CT80" si="444">IF(AV70=0,CT71+1,0)</f>
        <v>0</v>
      </c>
      <c r="CU70" s="246">
        <f t="shared" ref="CU70:CU80" si="445">IF(AW70=0,CU71+1,0)</f>
        <v>6</v>
      </c>
      <c r="CV70" s="246">
        <f t="shared" ref="CV70:CV80" si="446">IF(AX70=0,CV71+1,0)</f>
        <v>18</v>
      </c>
      <c r="CW70" s="246">
        <f t="shared" ref="CW70:CW80" si="447">IF(AY70=0,CW71+1,0)</f>
        <v>61</v>
      </c>
      <c r="CX70" s="246">
        <f t="shared" ref="CX70:CX80" si="448">IF(AZ70=0,CX71+1,0)</f>
        <v>1</v>
      </c>
      <c r="CY70" s="246">
        <f t="shared" ref="CY70:CY80" si="449">IF(BA70=0,CY71+1,0)</f>
        <v>0</v>
      </c>
      <c r="CZ70" s="246">
        <f t="shared" ref="CZ70:CZ80" si="450">IF(BB70=0,CZ71+1,0)</f>
        <v>1</v>
      </c>
      <c r="DA70" s="246">
        <f t="shared" ref="DA70:DA80" si="451">IF(BC70=0,DA71+1,0)</f>
        <v>3</v>
      </c>
      <c r="DB70" s="246">
        <f t="shared" ref="DB70:DB80" si="452">IF(BD70=0,DB71+1,0)</f>
        <v>0</v>
      </c>
      <c r="DC70" s="246">
        <f t="shared" ref="DC70:DC80" si="453">IF(BE70=0,DC71+1,0)</f>
        <v>5</v>
      </c>
      <c r="DD70" s="246">
        <f t="shared" ref="DD70:DD80" si="454">IF(BF70=0,DD71+1,0)</f>
        <v>11</v>
      </c>
      <c r="DE70" s="246">
        <f t="shared" ref="DE70:DE80" si="455">IF(BG70=0,DE71+1,0)</f>
        <v>15</v>
      </c>
      <c r="DF70" s="246">
        <f t="shared" ref="DF70:DF80" si="456">IF(BH70=0,DF71+1,0)</f>
        <v>1</v>
      </c>
      <c r="DG70" s="246">
        <f t="shared" ref="DG70:DG80" si="457">IF(BI70=0,DG71+1,0)</f>
        <v>4</v>
      </c>
      <c r="DH70" s="246">
        <f t="shared" ref="DH70:DH80" si="458">IF(BJ70=0,DH71+1,0)</f>
        <v>3</v>
      </c>
      <c r="DI70" s="246">
        <f t="shared" ref="DI70:DI80" si="459">IF(BK70=0,DI71+1,0)</f>
        <v>30</v>
      </c>
      <c r="DJ70" s="246">
        <f t="shared" ref="DJ70:DJ80" si="460">IF(BL70=0,DJ71+1,0)</f>
        <v>1</v>
      </c>
      <c r="DK70" s="246">
        <f t="shared" ref="DK70:DK80" si="461">IF(BM70=0,DK71+1,0)</f>
        <v>3</v>
      </c>
      <c r="DL70" s="246">
        <f t="shared" ref="DL70:DL80" si="462">IF(BN70=0,DL71+1,0)</f>
        <v>10</v>
      </c>
      <c r="DM70" s="246">
        <f t="shared" ref="DM70:DM80" si="463">IF(BO70=0,DM71+1,0)</f>
        <v>0</v>
      </c>
      <c r="DN70" s="289" t="b">
        <f t="shared" si="180"/>
        <v>1</v>
      </c>
      <c r="DO70" s="246">
        <f t="shared" ref="DO70:DO84" si="464">SUM(K70:Q70)</f>
        <v>193</v>
      </c>
      <c r="DP70" s="246">
        <f t="shared" ref="DP70:DP84" si="465">DO70-DO71</f>
        <v>14</v>
      </c>
      <c r="DQ70" s="246">
        <f t="shared" ref="DQ70:DQ84" si="466">ABS(DP70)</f>
        <v>14</v>
      </c>
      <c r="DR70" s="246">
        <f t="shared" ref="DR70:DR84" si="467">IF(ISODD(D70),1,0)</f>
        <v>0</v>
      </c>
      <c r="DS70" s="246">
        <f t="shared" ref="DS70:DS84" si="468">COUNTIF($K70:$Q70,"&gt;25")</f>
        <v>4</v>
      </c>
      <c r="DT70" s="246">
        <f t="shared" ref="DT70:DT84" si="469">COUNTIF($K70:$Q70,"&lt;26")</f>
        <v>3</v>
      </c>
      <c r="DU70" s="246"/>
      <c r="DV70" s="246">
        <f t="shared" ref="DV70:DV84" si="470">S70+U70+W70+Y70+AA70+AC70+AE70+AG70+AI70+AK70+AM70+AO70+AQ70+AS70+AU70+AW70+AY70+BA70+BC70+BE70+BG70+BI70+BK70+BM70+BO70</f>
        <v>3</v>
      </c>
      <c r="DW70" s="246">
        <f t="shared" ref="DW70:DW84" si="471">T70+V70+X70+Z70+AB70+AD70+AF70+AH70+AJ70+AL70+AN70+AP70+AR70+AT70+AV70+AX70+AZ70+BB70+BD70+BF70+BH70+BJ70+BL70+BN70</f>
        <v>4</v>
      </c>
      <c r="DX70" s="246"/>
      <c r="DY70" s="246">
        <f t="shared" ref="DY70:DY84" si="472">COUNTIF($K70:$Q70,"&lt;10")</f>
        <v>1</v>
      </c>
      <c r="DZ70" s="246">
        <f t="shared" ref="DZ70:DZ84" si="473">COUNTIFS($K70:$Q70,"&lt;20",$K70:$Q70,"&gt;9")</f>
        <v>1</v>
      </c>
      <c r="EA70" s="246">
        <f t="shared" ref="EA70:EA84" si="474">COUNTIFS($K70:$Q70,"&lt;30",$K70:$Q70,"&gt;19")</f>
        <v>1</v>
      </c>
      <c r="EB70" s="246">
        <f t="shared" ref="EB70:EB84" si="475">COUNTIFS($K70:$Q70,"&lt;40",$K70:$Q70,"&gt;29")</f>
        <v>3</v>
      </c>
      <c r="EC70" s="246">
        <f t="shared" ref="EC70:EC84" si="476">COUNTIF($K70:$Q70,"&gt;39")</f>
        <v>1</v>
      </c>
      <c r="EE70" s="246">
        <f t="shared" ref="EE70:EE84" si="477">COUNTIF($K71:$Q71,K70)+COUNTIF($K71:$Q71,L70)+COUNTIF($K71:$Q71,M70)+COUNTIF($K71:$Q71,N70)+COUNTIF($K71:$Q71,O70)+COUNTIF($K71:$Q71,P70)+COUNTIF($K71:$Q71,Q70)</f>
        <v>0</v>
      </c>
      <c r="EF70" s="246">
        <f t="shared" ref="EF70:EF84" si="478">IF(K70=L70-1,1,0)+IF(L70=M70-1,1,0)+IF(M70=N70-1,1,0)+IF(N70=O70-1,1,0)+IF(O70=P70-1,1,0)+IF(K70=Q70-1,1,0)+IF(L70=Q70-1,1,0)+IF(M70=Q70-1,1,0)+IF(N70=Q70-1,1,0)+IF(O70=Q70-1,1,0)+IF(P70=Q70-1,1,0)</f>
        <v>0</v>
      </c>
    </row>
    <row r="71" spans="1:136" x14ac:dyDescent="0.2">
      <c r="A71" s="55">
        <v>42733</v>
      </c>
      <c r="B71" s="13" t="str">
        <f t="shared" si="400"/>
        <v>2-1-0-2-2</v>
      </c>
      <c r="C71" s="14" t="s">
        <v>637</v>
      </c>
      <c r="D71" s="11">
        <f t="shared" si="401"/>
        <v>2</v>
      </c>
      <c r="E71" s="11">
        <f t="shared" si="402"/>
        <v>4</v>
      </c>
      <c r="F71" s="11">
        <f t="shared" si="402"/>
        <v>7</v>
      </c>
      <c r="G71" s="11">
        <f t="shared" si="402"/>
        <v>10</v>
      </c>
      <c r="H71" s="11">
        <f t="shared" si="402"/>
        <v>13</v>
      </c>
      <c r="I71" s="11">
        <f t="shared" si="402"/>
        <v>16</v>
      </c>
      <c r="J71" s="11"/>
      <c r="K71" s="246">
        <f t="shared" si="403"/>
        <v>2</v>
      </c>
      <c r="L71" s="246">
        <f t="shared" si="404"/>
        <v>4</v>
      </c>
      <c r="M71" s="246">
        <f t="shared" si="405"/>
        <v>34</v>
      </c>
      <c r="N71" s="246">
        <f t="shared" si="406"/>
        <v>36</v>
      </c>
      <c r="O71" s="246">
        <f t="shared" si="407"/>
        <v>42</v>
      </c>
      <c r="P71" s="246">
        <f t="shared" si="408"/>
        <v>46</v>
      </c>
      <c r="Q71" s="246">
        <f t="shared" si="409"/>
        <v>15</v>
      </c>
      <c r="R71" s="246"/>
      <c r="S71" s="246">
        <f t="shared" si="410"/>
        <v>0</v>
      </c>
      <c r="T71" s="246">
        <f t="shared" si="410"/>
        <v>1</v>
      </c>
      <c r="U71" s="246">
        <f t="shared" si="410"/>
        <v>0</v>
      </c>
      <c r="V71" s="246">
        <f t="shared" si="410"/>
        <v>1</v>
      </c>
      <c r="W71" s="246">
        <f t="shared" si="410"/>
        <v>0</v>
      </c>
      <c r="X71" s="246">
        <f t="shared" si="410"/>
        <v>0</v>
      </c>
      <c r="Y71" s="246">
        <f t="shared" si="410"/>
        <v>0</v>
      </c>
      <c r="Z71" s="246">
        <f t="shared" si="410"/>
        <v>0</v>
      </c>
      <c r="AA71" s="246">
        <f t="shared" si="410"/>
        <v>0</v>
      </c>
      <c r="AB71" s="246">
        <f t="shared" si="410"/>
        <v>0</v>
      </c>
      <c r="AC71" s="246">
        <f t="shared" si="411"/>
        <v>0</v>
      </c>
      <c r="AD71" s="246">
        <f t="shared" si="411"/>
        <v>0</v>
      </c>
      <c r="AE71" s="246">
        <f t="shared" si="411"/>
        <v>0</v>
      </c>
      <c r="AF71" s="246">
        <f t="shared" si="411"/>
        <v>0</v>
      </c>
      <c r="AG71" s="246">
        <f t="shared" si="411"/>
        <v>1</v>
      </c>
      <c r="AH71" s="246">
        <f t="shared" si="411"/>
        <v>0</v>
      </c>
      <c r="AI71" s="246">
        <f t="shared" si="411"/>
        <v>0</v>
      </c>
      <c r="AJ71" s="246">
        <f t="shared" si="411"/>
        <v>0</v>
      </c>
      <c r="AK71" s="246">
        <f t="shared" si="411"/>
        <v>0</v>
      </c>
      <c r="AL71" s="246">
        <f t="shared" si="411"/>
        <v>0</v>
      </c>
      <c r="AM71" s="246">
        <f t="shared" si="412"/>
        <v>0</v>
      </c>
      <c r="AN71" s="246">
        <f t="shared" si="412"/>
        <v>0</v>
      </c>
      <c r="AO71" s="246">
        <f t="shared" si="412"/>
        <v>0</v>
      </c>
      <c r="AP71" s="246">
        <f t="shared" si="412"/>
        <v>0</v>
      </c>
      <c r="AQ71" s="246">
        <f t="shared" si="412"/>
        <v>0</v>
      </c>
      <c r="AR71" s="246">
        <f t="shared" si="412"/>
        <v>0</v>
      </c>
      <c r="AS71" s="246">
        <f t="shared" si="412"/>
        <v>0</v>
      </c>
      <c r="AT71" s="246">
        <f t="shared" si="412"/>
        <v>0</v>
      </c>
      <c r="AU71" s="246">
        <f t="shared" si="412"/>
        <v>0</v>
      </c>
      <c r="AV71" s="246">
        <f t="shared" si="412"/>
        <v>0</v>
      </c>
      <c r="AW71" s="246">
        <f t="shared" si="413"/>
        <v>0</v>
      </c>
      <c r="AX71" s="246">
        <f t="shared" si="413"/>
        <v>0</v>
      </c>
      <c r="AY71" s="246">
        <f t="shared" si="413"/>
        <v>0</v>
      </c>
      <c r="AZ71" s="246">
        <f t="shared" si="413"/>
        <v>1</v>
      </c>
      <c r="BA71" s="246">
        <f t="shared" si="413"/>
        <v>0</v>
      </c>
      <c r="BB71" s="246">
        <f t="shared" si="413"/>
        <v>1</v>
      </c>
      <c r="BC71" s="246">
        <f t="shared" si="413"/>
        <v>0</v>
      </c>
      <c r="BD71" s="246">
        <f t="shared" si="413"/>
        <v>0</v>
      </c>
      <c r="BE71" s="246">
        <f t="shared" si="413"/>
        <v>0</v>
      </c>
      <c r="BF71" s="246">
        <f t="shared" si="413"/>
        <v>0</v>
      </c>
      <c r="BG71" s="246">
        <f t="shared" si="414"/>
        <v>0</v>
      </c>
      <c r="BH71" s="246">
        <f t="shared" si="414"/>
        <v>1</v>
      </c>
      <c r="BI71" s="246">
        <f t="shared" si="414"/>
        <v>0</v>
      </c>
      <c r="BJ71" s="246">
        <f t="shared" si="414"/>
        <v>0</v>
      </c>
      <c r="BK71" s="246">
        <f t="shared" si="414"/>
        <v>0</v>
      </c>
      <c r="BL71" s="246">
        <f t="shared" si="414"/>
        <v>1</v>
      </c>
      <c r="BM71" s="246">
        <f t="shared" si="414"/>
        <v>0</v>
      </c>
      <c r="BN71" s="246">
        <f t="shared" si="414"/>
        <v>0</v>
      </c>
      <c r="BO71" s="246">
        <f t="shared" si="414"/>
        <v>0</v>
      </c>
      <c r="BP71" s="246"/>
      <c r="BQ71" s="246">
        <f t="shared" si="415"/>
        <v>12</v>
      </c>
      <c r="BR71" s="246">
        <f t="shared" si="416"/>
        <v>0</v>
      </c>
      <c r="BS71" s="246">
        <f t="shared" si="417"/>
        <v>2</v>
      </c>
      <c r="BT71" s="246">
        <f t="shared" si="418"/>
        <v>0</v>
      </c>
      <c r="BU71" s="246">
        <f t="shared" si="419"/>
        <v>7</v>
      </c>
      <c r="BV71" s="246">
        <f t="shared" si="420"/>
        <v>6</v>
      </c>
      <c r="BW71" s="246">
        <f t="shared" si="421"/>
        <v>21</v>
      </c>
      <c r="BX71" s="246">
        <f t="shared" si="422"/>
        <v>1</v>
      </c>
      <c r="BY71" s="246">
        <f t="shared" si="423"/>
        <v>7</v>
      </c>
      <c r="BZ71" s="246">
        <f t="shared" si="424"/>
        <v>1</v>
      </c>
      <c r="CA71" s="246">
        <f t="shared" si="425"/>
        <v>3</v>
      </c>
      <c r="CB71" s="246">
        <f t="shared" si="426"/>
        <v>8</v>
      </c>
      <c r="CC71" s="246">
        <f t="shared" si="427"/>
        <v>15</v>
      </c>
      <c r="CD71" s="246">
        <f t="shared" si="428"/>
        <v>5</v>
      </c>
      <c r="CE71" s="246">
        <f t="shared" si="429"/>
        <v>0</v>
      </c>
      <c r="CF71" s="246">
        <f t="shared" si="430"/>
        <v>22</v>
      </c>
      <c r="CG71" s="246">
        <f t="shared" si="431"/>
        <v>10</v>
      </c>
      <c r="CH71" s="246">
        <f t="shared" si="432"/>
        <v>1</v>
      </c>
      <c r="CI71" s="246">
        <f t="shared" si="433"/>
        <v>7</v>
      </c>
      <c r="CJ71" s="246">
        <f t="shared" si="434"/>
        <v>10</v>
      </c>
      <c r="CK71" s="246">
        <f t="shared" si="435"/>
        <v>11</v>
      </c>
      <c r="CL71" s="246">
        <f t="shared" si="436"/>
        <v>10</v>
      </c>
      <c r="CM71" s="246">
        <f t="shared" si="437"/>
        <v>1</v>
      </c>
      <c r="CN71" s="246">
        <f t="shared" si="438"/>
        <v>3</v>
      </c>
      <c r="CO71" s="246">
        <f t="shared" si="439"/>
        <v>1</v>
      </c>
      <c r="CP71" s="246">
        <f t="shared" si="440"/>
        <v>14</v>
      </c>
      <c r="CQ71" s="246">
        <f t="shared" si="441"/>
        <v>3</v>
      </c>
      <c r="CR71" s="246">
        <f t="shared" si="442"/>
        <v>1</v>
      </c>
      <c r="CS71" s="246">
        <f t="shared" si="443"/>
        <v>26</v>
      </c>
      <c r="CT71" s="246">
        <f t="shared" si="444"/>
        <v>18</v>
      </c>
      <c r="CU71" s="246">
        <f t="shared" si="445"/>
        <v>5</v>
      </c>
      <c r="CV71" s="246">
        <f t="shared" si="446"/>
        <v>17</v>
      </c>
      <c r="CW71" s="246">
        <f t="shared" si="447"/>
        <v>60</v>
      </c>
      <c r="CX71" s="246">
        <f t="shared" si="448"/>
        <v>0</v>
      </c>
      <c r="CY71" s="246">
        <f t="shared" si="449"/>
        <v>16</v>
      </c>
      <c r="CZ71" s="246">
        <f t="shared" si="450"/>
        <v>0</v>
      </c>
      <c r="DA71" s="246">
        <f t="shared" si="451"/>
        <v>2</v>
      </c>
      <c r="DB71" s="246">
        <f t="shared" si="452"/>
        <v>2</v>
      </c>
      <c r="DC71" s="246">
        <f t="shared" si="453"/>
        <v>4</v>
      </c>
      <c r="DD71" s="246">
        <f t="shared" si="454"/>
        <v>10</v>
      </c>
      <c r="DE71" s="246">
        <f t="shared" si="455"/>
        <v>14</v>
      </c>
      <c r="DF71" s="246">
        <f t="shared" si="456"/>
        <v>0</v>
      </c>
      <c r="DG71" s="246">
        <f t="shared" si="457"/>
        <v>3</v>
      </c>
      <c r="DH71" s="246">
        <f t="shared" si="458"/>
        <v>2</v>
      </c>
      <c r="DI71" s="246">
        <f t="shared" si="459"/>
        <v>29</v>
      </c>
      <c r="DJ71" s="246">
        <f t="shared" si="460"/>
        <v>0</v>
      </c>
      <c r="DK71" s="246">
        <f t="shared" si="461"/>
        <v>2</v>
      </c>
      <c r="DL71" s="246">
        <f t="shared" si="462"/>
        <v>9</v>
      </c>
      <c r="DM71" s="246">
        <f t="shared" si="463"/>
        <v>3</v>
      </c>
      <c r="DN71" s="289" t="b">
        <f t="shared" si="180"/>
        <v>1</v>
      </c>
      <c r="DO71" s="246">
        <f t="shared" si="464"/>
        <v>179</v>
      </c>
      <c r="DP71" s="246">
        <f t="shared" si="465"/>
        <v>21</v>
      </c>
      <c r="DQ71" s="246">
        <f t="shared" si="466"/>
        <v>21</v>
      </c>
      <c r="DR71" s="246">
        <f t="shared" si="467"/>
        <v>0</v>
      </c>
      <c r="DS71" s="246">
        <f t="shared" si="468"/>
        <v>4</v>
      </c>
      <c r="DT71" s="246">
        <f t="shared" si="469"/>
        <v>3</v>
      </c>
      <c r="DU71" s="246"/>
      <c r="DV71" s="246">
        <f t="shared" si="470"/>
        <v>1</v>
      </c>
      <c r="DW71" s="246">
        <f t="shared" si="471"/>
        <v>6</v>
      </c>
      <c r="DX71" s="246"/>
      <c r="DY71" s="246">
        <f t="shared" si="472"/>
        <v>2</v>
      </c>
      <c r="DZ71" s="246">
        <f t="shared" si="473"/>
        <v>1</v>
      </c>
      <c r="EA71" s="246">
        <f t="shared" si="474"/>
        <v>0</v>
      </c>
      <c r="EB71" s="246">
        <f t="shared" si="475"/>
        <v>2</v>
      </c>
      <c r="EC71" s="246">
        <f t="shared" si="476"/>
        <v>2</v>
      </c>
      <c r="EE71" s="246">
        <f t="shared" si="477"/>
        <v>1</v>
      </c>
      <c r="EF71" s="246">
        <f t="shared" si="478"/>
        <v>0</v>
      </c>
    </row>
    <row r="72" spans="1:136" x14ac:dyDescent="0.2">
      <c r="A72" s="55">
        <v>42730</v>
      </c>
      <c r="B72" s="13" t="str">
        <f t="shared" si="400"/>
        <v>1-2-3-0-1</v>
      </c>
      <c r="C72" s="14" t="s">
        <v>636</v>
      </c>
      <c r="D72" s="11">
        <f t="shared" si="401"/>
        <v>2</v>
      </c>
      <c r="E72" s="11">
        <f t="shared" si="402"/>
        <v>5</v>
      </c>
      <c r="F72" s="11">
        <f t="shared" si="402"/>
        <v>8</v>
      </c>
      <c r="G72" s="11">
        <f t="shared" si="402"/>
        <v>11</v>
      </c>
      <c r="H72" s="11">
        <f t="shared" si="402"/>
        <v>14</v>
      </c>
      <c r="I72" s="11">
        <f t="shared" si="402"/>
        <v>17</v>
      </c>
      <c r="J72" s="11"/>
      <c r="K72" s="246">
        <f t="shared" si="403"/>
        <v>8</v>
      </c>
      <c r="L72" s="246">
        <f t="shared" si="404"/>
        <v>10</v>
      </c>
      <c r="M72" s="246">
        <f t="shared" si="405"/>
        <v>18</v>
      </c>
      <c r="N72" s="246">
        <f t="shared" si="406"/>
        <v>25</v>
      </c>
      <c r="O72" s="246">
        <f t="shared" si="407"/>
        <v>28</v>
      </c>
      <c r="P72" s="246">
        <f t="shared" si="408"/>
        <v>46</v>
      </c>
      <c r="Q72" s="246">
        <f t="shared" si="409"/>
        <v>23</v>
      </c>
      <c r="R72" s="246"/>
      <c r="S72" s="246">
        <f t="shared" si="410"/>
        <v>0</v>
      </c>
      <c r="T72" s="246">
        <f t="shared" si="410"/>
        <v>0</v>
      </c>
      <c r="U72" s="246">
        <f t="shared" si="410"/>
        <v>0</v>
      </c>
      <c r="V72" s="246">
        <f t="shared" si="410"/>
        <v>0</v>
      </c>
      <c r="W72" s="246">
        <f t="shared" si="410"/>
        <v>0</v>
      </c>
      <c r="X72" s="246">
        <f t="shared" si="410"/>
        <v>0</v>
      </c>
      <c r="Y72" s="246">
        <f t="shared" si="410"/>
        <v>0</v>
      </c>
      <c r="Z72" s="246">
        <f t="shared" si="410"/>
        <v>1</v>
      </c>
      <c r="AA72" s="246">
        <f t="shared" si="410"/>
        <v>0</v>
      </c>
      <c r="AB72" s="246">
        <f t="shared" si="410"/>
        <v>1</v>
      </c>
      <c r="AC72" s="246">
        <f t="shared" si="411"/>
        <v>0</v>
      </c>
      <c r="AD72" s="246">
        <f t="shared" si="411"/>
        <v>0</v>
      </c>
      <c r="AE72" s="246">
        <f t="shared" si="411"/>
        <v>0</v>
      </c>
      <c r="AF72" s="246">
        <f t="shared" si="411"/>
        <v>0</v>
      </c>
      <c r="AG72" s="246">
        <f t="shared" si="411"/>
        <v>0</v>
      </c>
      <c r="AH72" s="246">
        <f t="shared" si="411"/>
        <v>0</v>
      </c>
      <c r="AI72" s="246">
        <f t="shared" si="411"/>
        <v>0</v>
      </c>
      <c r="AJ72" s="246">
        <f t="shared" si="411"/>
        <v>1</v>
      </c>
      <c r="AK72" s="246">
        <f t="shared" si="411"/>
        <v>0</v>
      </c>
      <c r="AL72" s="246">
        <f t="shared" si="411"/>
        <v>0</v>
      </c>
      <c r="AM72" s="246">
        <f t="shared" si="412"/>
        <v>0</v>
      </c>
      <c r="AN72" s="246">
        <f t="shared" si="412"/>
        <v>0</v>
      </c>
      <c r="AO72" s="246">
        <f t="shared" si="412"/>
        <v>1</v>
      </c>
      <c r="AP72" s="246">
        <f t="shared" si="412"/>
        <v>0</v>
      </c>
      <c r="AQ72" s="246">
        <f t="shared" si="412"/>
        <v>1</v>
      </c>
      <c r="AR72" s="246">
        <f t="shared" si="412"/>
        <v>0</v>
      </c>
      <c r="AS72" s="246">
        <f t="shared" si="412"/>
        <v>0</v>
      </c>
      <c r="AT72" s="246">
        <f t="shared" si="412"/>
        <v>1</v>
      </c>
      <c r="AU72" s="246">
        <f t="shared" si="412"/>
        <v>0</v>
      </c>
      <c r="AV72" s="246">
        <f t="shared" si="412"/>
        <v>0</v>
      </c>
      <c r="AW72" s="246">
        <f t="shared" si="413"/>
        <v>0</v>
      </c>
      <c r="AX72" s="246">
        <f t="shared" si="413"/>
        <v>0</v>
      </c>
      <c r="AY72" s="246">
        <f t="shared" si="413"/>
        <v>0</v>
      </c>
      <c r="AZ72" s="246">
        <f t="shared" si="413"/>
        <v>0</v>
      </c>
      <c r="BA72" s="246">
        <f t="shared" si="413"/>
        <v>0</v>
      </c>
      <c r="BB72" s="246">
        <f t="shared" si="413"/>
        <v>0</v>
      </c>
      <c r="BC72" s="246">
        <f t="shared" si="413"/>
        <v>0</v>
      </c>
      <c r="BD72" s="246">
        <f t="shared" si="413"/>
        <v>0</v>
      </c>
      <c r="BE72" s="246">
        <f t="shared" si="413"/>
        <v>0</v>
      </c>
      <c r="BF72" s="246">
        <f t="shared" si="413"/>
        <v>0</v>
      </c>
      <c r="BG72" s="246">
        <f t="shared" si="414"/>
        <v>0</v>
      </c>
      <c r="BH72" s="246">
        <f t="shared" si="414"/>
        <v>0</v>
      </c>
      <c r="BI72" s="246">
        <f t="shared" si="414"/>
        <v>0</v>
      </c>
      <c r="BJ72" s="246">
        <f t="shared" si="414"/>
        <v>0</v>
      </c>
      <c r="BK72" s="246">
        <f t="shared" si="414"/>
        <v>0</v>
      </c>
      <c r="BL72" s="246">
        <f t="shared" si="414"/>
        <v>1</v>
      </c>
      <c r="BM72" s="246">
        <f t="shared" si="414"/>
        <v>0</v>
      </c>
      <c r="BN72" s="246">
        <f t="shared" si="414"/>
        <v>0</v>
      </c>
      <c r="BO72" s="246">
        <f t="shared" si="414"/>
        <v>0</v>
      </c>
      <c r="BP72" s="246"/>
      <c r="BQ72" s="246">
        <f t="shared" si="415"/>
        <v>11</v>
      </c>
      <c r="BR72" s="246">
        <f t="shared" si="416"/>
        <v>4</v>
      </c>
      <c r="BS72" s="246">
        <f t="shared" si="417"/>
        <v>1</v>
      </c>
      <c r="BT72" s="246">
        <f t="shared" si="418"/>
        <v>3</v>
      </c>
      <c r="BU72" s="246">
        <f t="shared" si="419"/>
        <v>6</v>
      </c>
      <c r="BV72" s="246">
        <f t="shared" si="420"/>
        <v>5</v>
      </c>
      <c r="BW72" s="246">
        <f t="shared" si="421"/>
        <v>20</v>
      </c>
      <c r="BX72" s="246">
        <f t="shared" si="422"/>
        <v>0</v>
      </c>
      <c r="BY72" s="246">
        <f t="shared" si="423"/>
        <v>6</v>
      </c>
      <c r="BZ72" s="246">
        <f t="shared" si="424"/>
        <v>0</v>
      </c>
      <c r="CA72" s="246">
        <f t="shared" si="425"/>
        <v>2</v>
      </c>
      <c r="CB72" s="246">
        <f t="shared" si="426"/>
        <v>7</v>
      </c>
      <c r="CC72" s="246">
        <f t="shared" si="427"/>
        <v>14</v>
      </c>
      <c r="CD72" s="246">
        <f t="shared" si="428"/>
        <v>4</v>
      </c>
      <c r="CE72" s="246">
        <f t="shared" si="429"/>
        <v>8</v>
      </c>
      <c r="CF72" s="246">
        <f t="shared" si="430"/>
        <v>21</v>
      </c>
      <c r="CG72" s="246">
        <f t="shared" si="431"/>
        <v>9</v>
      </c>
      <c r="CH72" s="246">
        <f t="shared" si="432"/>
        <v>0</v>
      </c>
      <c r="CI72" s="246">
        <f t="shared" si="433"/>
        <v>6</v>
      </c>
      <c r="CJ72" s="246">
        <f t="shared" si="434"/>
        <v>9</v>
      </c>
      <c r="CK72" s="246">
        <f t="shared" si="435"/>
        <v>10</v>
      </c>
      <c r="CL72" s="246">
        <f t="shared" si="436"/>
        <v>9</v>
      </c>
      <c r="CM72" s="246">
        <f t="shared" si="437"/>
        <v>0</v>
      </c>
      <c r="CN72" s="246">
        <f t="shared" si="438"/>
        <v>2</v>
      </c>
      <c r="CO72" s="246">
        <f t="shared" si="439"/>
        <v>0</v>
      </c>
      <c r="CP72" s="246">
        <f t="shared" si="440"/>
        <v>13</v>
      </c>
      <c r="CQ72" s="246">
        <f t="shared" si="441"/>
        <v>2</v>
      </c>
      <c r="CR72" s="246">
        <f t="shared" si="442"/>
        <v>0</v>
      </c>
      <c r="CS72" s="246">
        <f t="shared" si="443"/>
        <v>25</v>
      </c>
      <c r="CT72" s="246">
        <f t="shared" si="444"/>
        <v>17</v>
      </c>
      <c r="CU72" s="246">
        <f t="shared" si="445"/>
        <v>4</v>
      </c>
      <c r="CV72" s="246">
        <f t="shared" si="446"/>
        <v>16</v>
      </c>
      <c r="CW72" s="246">
        <f t="shared" si="447"/>
        <v>59</v>
      </c>
      <c r="CX72" s="246">
        <f t="shared" si="448"/>
        <v>13</v>
      </c>
      <c r="CY72" s="246">
        <f t="shared" si="449"/>
        <v>15</v>
      </c>
      <c r="CZ72" s="246">
        <f t="shared" si="450"/>
        <v>2</v>
      </c>
      <c r="DA72" s="246">
        <f t="shared" si="451"/>
        <v>1</v>
      </c>
      <c r="DB72" s="246">
        <f t="shared" si="452"/>
        <v>1</v>
      </c>
      <c r="DC72" s="246">
        <f t="shared" si="453"/>
        <v>3</v>
      </c>
      <c r="DD72" s="246">
        <f t="shared" si="454"/>
        <v>9</v>
      </c>
      <c r="DE72" s="246">
        <f t="shared" si="455"/>
        <v>13</v>
      </c>
      <c r="DF72" s="246">
        <f t="shared" si="456"/>
        <v>13</v>
      </c>
      <c r="DG72" s="246">
        <f t="shared" si="457"/>
        <v>2</v>
      </c>
      <c r="DH72" s="246">
        <f t="shared" si="458"/>
        <v>1</v>
      </c>
      <c r="DI72" s="246">
        <f t="shared" si="459"/>
        <v>28</v>
      </c>
      <c r="DJ72" s="246">
        <f t="shared" si="460"/>
        <v>0</v>
      </c>
      <c r="DK72" s="246">
        <f t="shared" si="461"/>
        <v>1</v>
      </c>
      <c r="DL72" s="246">
        <f t="shared" si="462"/>
        <v>8</v>
      </c>
      <c r="DM72" s="246">
        <f t="shared" si="463"/>
        <v>2</v>
      </c>
      <c r="DN72" s="289" t="b">
        <f t="shared" si="180"/>
        <v>0</v>
      </c>
      <c r="DO72" s="246">
        <f t="shared" si="464"/>
        <v>158</v>
      </c>
      <c r="DP72" s="246">
        <f t="shared" si="465"/>
        <v>-85</v>
      </c>
      <c r="DQ72" s="246">
        <f t="shared" si="466"/>
        <v>85</v>
      </c>
      <c r="DR72" s="246">
        <f t="shared" si="467"/>
        <v>0</v>
      </c>
      <c r="DS72" s="246">
        <f t="shared" si="468"/>
        <v>2</v>
      </c>
      <c r="DT72" s="246">
        <f t="shared" si="469"/>
        <v>5</v>
      </c>
      <c r="DU72" s="246"/>
      <c r="DV72" s="246">
        <f t="shared" si="470"/>
        <v>2</v>
      </c>
      <c r="DW72" s="246">
        <f t="shared" si="471"/>
        <v>5</v>
      </c>
      <c r="DX72" s="246"/>
      <c r="DY72" s="246">
        <f t="shared" si="472"/>
        <v>1</v>
      </c>
      <c r="DZ72" s="246">
        <f t="shared" si="473"/>
        <v>2</v>
      </c>
      <c r="EA72" s="246">
        <f t="shared" si="474"/>
        <v>3</v>
      </c>
      <c r="EB72" s="246">
        <f t="shared" si="475"/>
        <v>0</v>
      </c>
      <c r="EC72" s="246">
        <f t="shared" si="476"/>
        <v>1</v>
      </c>
      <c r="EE72" s="246">
        <f t="shared" si="477"/>
        <v>2</v>
      </c>
      <c r="EF72" s="246">
        <f t="shared" si="478"/>
        <v>0</v>
      </c>
    </row>
    <row r="73" spans="1:136" x14ac:dyDescent="0.2">
      <c r="A73" s="55">
        <v>42726</v>
      </c>
      <c r="B73" s="13" t="str">
        <f t="shared" si="400"/>
        <v>1-0-1-2-3</v>
      </c>
      <c r="C73" s="14" t="s">
        <v>635</v>
      </c>
      <c r="D73" s="11">
        <f t="shared" si="401"/>
        <v>2</v>
      </c>
      <c r="E73" s="11">
        <f t="shared" si="402"/>
        <v>5</v>
      </c>
      <c r="F73" s="11">
        <f t="shared" si="402"/>
        <v>8</v>
      </c>
      <c r="G73" s="11">
        <f t="shared" si="402"/>
        <v>11</v>
      </c>
      <c r="H73" s="11">
        <f t="shared" si="402"/>
        <v>14</v>
      </c>
      <c r="I73" s="11">
        <f t="shared" si="402"/>
        <v>17</v>
      </c>
      <c r="J73" s="11"/>
      <c r="K73" s="246">
        <f t="shared" si="403"/>
        <v>3</v>
      </c>
      <c r="L73" s="246">
        <f t="shared" si="404"/>
        <v>28</v>
      </c>
      <c r="M73" s="246">
        <f t="shared" si="405"/>
        <v>37</v>
      </c>
      <c r="N73" s="246">
        <f t="shared" si="406"/>
        <v>38</v>
      </c>
      <c r="O73" s="246">
        <f t="shared" si="407"/>
        <v>44</v>
      </c>
      <c r="P73" s="246">
        <f t="shared" si="408"/>
        <v>47</v>
      </c>
      <c r="Q73" s="246">
        <f t="shared" si="409"/>
        <v>46</v>
      </c>
      <c r="R73" s="246"/>
      <c r="S73" s="246">
        <f t="shared" si="410"/>
        <v>0</v>
      </c>
      <c r="T73" s="246">
        <f t="shared" si="410"/>
        <v>0</v>
      </c>
      <c r="U73" s="246">
        <f t="shared" si="410"/>
        <v>1</v>
      </c>
      <c r="V73" s="246">
        <f t="shared" si="410"/>
        <v>0</v>
      </c>
      <c r="W73" s="246">
        <f t="shared" si="410"/>
        <v>0</v>
      </c>
      <c r="X73" s="246">
        <f t="shared" si="410"/>
        <v>0</v>
      </c>
      <c r="Y73" s="246">
        <f t="shared" si="410"/>
        <v>0</v>
      </c>
      <c r="Z73" s="246">
        <f t="shared" si="410"/>
        <v>0</v>
      </c>
      <c r="AA73" s="246">
        <f t="shared" si="410"/>
        <v>0</v>
      </c>
      <c r="AB73" s="246">
        <f t="shared" si="410"/>
        <v>0</v>
      </c>
      <c r="AC73" s="246">
        <f t="shared" si="411"/>
        <v>0</v>
      </c>
      <c r="AD73" s="246">
        <f t="shared" si="411"/>
        <v>0</v>
      </c>
      <c r="AE73" s="246">
        <f t="shared" si="411"/>
        <v>0</v>
      </c>
      <c r="AF73" s="246">
        <f t="shared" si="411"/>
        <v>0</v>
      </c>
      <c r="AG73" s="246">
        <f t="shared" si="411"/>
        <v>0</v>
      </c>
      <c r="AH73" s="246">
        <f t="shared" si="411"/>
        <v>0</v>
      </c>
      <c r="AI73" s="246">
        <f t="shared" si="411"/>
        <v>0</v>
      </c>
      <c r="AJ73" s="246">
        <f t="shared" si="411"/>
        <v>0</v>
      </c>
      <c r="AK73" s="246">
        <f t="shared" si="411"/>
        <v>0</v>
      </c>
      <c r="AL73" s="246">
        <f t="shared" si="411"/>
        <v>0</v>
      </c>
      <c r="AM73" s="246">
        <f t="shared" si="412"/>
        <v>0</v>
      </c>
      <c r="AN73" s="246">
        <f t="shared" si="412"/>
        <v>0</v>
      </c>
      <c r="AO73" s="246">
        <f t="shared" si="412"/>
        <v>0</v>
      </c>
      <c r="AP73" s="246">
        <f t="shared" si="412"/>
        <v>0</v>
      </c>
      <c r="AQ73" s="246">
        <f t="shared" si="412"/>
        <v>0</v>
      </c>
      <c r="AR73" s="246">
        <f t="shared" si="412"/>
        <v>0</v>
      </c>
      <c r="AS73" s="246">
        <f t="shared" si="412"/>
        <v>0</v>
      </c>
      <c r="AT73" s="246">
        <f t="shared" si="412"/>
        <v>1</v>
      </c>
      <c r="AU73" s="246">
        <f t="shared" si="412"/>
        <v>0</v>
      </c>
      <c r="AV73" s="246">
        <f t="shared" si="412"/>
        <v>0</v>
      </c>
      <c r="AW73" s="246">
        <f t="shared" si="413"/>
        <v>0</v>
      </c>
      <c r="AX73" s="246">
        <f t="shared" si="413"/>
        <v>0</v>
      </c>
      <c r="AY73" s="246">
        <f t="shared" si="413"/>
        <v>0</v>
      </c>
      <c r="AZ73" s="246">
        <f t="shared" si="413"/>
        <v>0</v>
      </c>
      <c r="BA73" s="246">
        <f t="shared" si="413"/>
        <v>0</v>
      </c>
      <c r="BB73" s="246">
        <f t="shared" si="413"/>
        <v>0</v>
      </c>
      <c r="BC73" s="246">
        <f t="shared" si="413"/>
        <v>1</v>
      </c>
      <c r="BD73" s="246">
        <f t="shared" si="413"/>
        <v>1</v>
      </c>
      <c r="BE73" s="246">
        <f t="shared" si="413"/>
        <v>0</v>
      </c>
      <c r="BF73" s="246">
        <f t="shared" si="413"/>
        <v>0</v>
      </c>
      <c r="BG73" s="246">
        <f t="shared" si="414"/>
        <v>0</v>
      </c>
      <c r="BH73" s="246">
        <f t="shared" si="414"/>
        <v>0</v>
      </c>
      <c r="BI73" s="246">
        <f t="shared" si="414"/>
        <v>0</v>
      </c>
      <c r="BJ73" s="246">
        <f t="shared" si="414"/>
        <v>1</v>
      </c>
      <c r="BK73" s="246">
        <f t="shared" si="414"/>
        <v>0</v>
      </c>
      <c r="BL73" s="246">
        <f t="shared" si="414"/>
        <v>1</v>
      </c>
      <c r="BM73" s="246">
        <f t="shared" si="414"/>
        <v>1</v>
      </c>
      <c r="BN73" s="246">
        <f t="shared" si="414"/>
        <v>0</v>
      </c>
      <c r="BO73" s="246">
        <f t="shared" si="414"/>
        <v>0</v>
      </c>
      <c r="BP73" s="246"/>
      <c r="BQ73" s="246">
        <f t="shared" si="415"/>
        <v>10</v>
      </c>
      <c r="BR73" s="246">
        <f t="shared" si="416"/>
        <v>3</v>
      </c>
      <c r="BS73" s="246">
        <f t="shared" si="417"/>
        <v>0</v>
      </c>
      <c r="BT73" s="246">
        <f t="shared" si="418"/>
        <v>2</v>
      </c>
      <c r="BU73" s="246">
        <f t="shared" si="419"/>
        <v>5</v>
      </c>
      <c r="BV73" s="246">
        <f t="shared" si="420"/>
        <v>4</v>
      </c>
      <c r="BW73" s="246">
        <f t="shared" si="421"/>
        <v>19</v>
      </c>
      <c r="BX73" s="246">
        <f t="shared" si="422"/>
        <v>4</v>
      </c>
      <c r="BY73" s="246">
        <f t="shared" si="423"/>
        <v>5</v>
      </c>
      <c r="BZ73" s="246">
        <f t="shared" si="424"/>
        <v>1</v>
      </c>
      <c r="CA73" s="246">
        <f t="shared" si="425"/>
        <v>1</v>
      </c>
      <c r="CB73" s="246">
        <f t="shared" si="426"/>
        <v>6</v>
      </c>
      <c r="CC73" s="246">
        <f t="shared" si="427"/>
        <v>13</v>
      </c>
      <c r="CD73" s="246">
        <f t="shared" si="428"/>
        <v>3</v>
      </c>
      <c r="CE73" s="246">
        <f t="shared" si="429"/>
        <v>7</v>
      </c>
      <c r="CF73" s="246">
        <f t="shared" si="430"/>
        <v>20</v>
      </c>
      <c r="CG73" s="246">
        <f t="shared" si="431"/>
        <v>8</v>
      </c>
      <c r="CH73" s="246">
        <f t="shared" si="432"/>
        <v>2</v>
      </c>
      <c r="CI73" s="246">
        <f t="shared" si="433"/>
        <v>5</v>
      </c>
      <c r="CJ73" s="246">
        <f t="shared" si="434"/>
        <v>8</v>
      </c>
      <c r="CK73" s="246">
        <f t="shared" si="435"/>
        <v>9</v>
      </c>
      <c r="CL73" s="246">
        <f t="shared" si="436"/>
        <v>8</v>
      </c>
      <c r="CM73" s="246">
        <f t="shared" si="437"/>
        <v>4</v>
      </c>
      <c r="CN73" s="246">
        <f t="shared" si="438"/>
        <v>1</v>
      </c>
      <c r="CO73" s="246">
        <f t="shared" si="439"/>
        <v>9</v>
      </c>
      <c r="CP73" s="246">
        <f t="shared" si="440"/>
        <v>12</v>
      </c>
      <c r="CQ73" s="246">
        <f t="shared" si="441"/>
        <v>1</v>
      </c>
      <c r="CR73" s="246">
        <f t="shared" si="442"/>
        <v>0</v>
      </c>
      <c r="CS73" s="246">
        <f t="shared" si="443"/>
        <v>24</v>
      </c>
      <c r="CT73" s="246">
        <f t="shared" si="444"/>
        <v>16</v>
      </c>
      <c r="CU73" s="246">
        <f t="shared" si="445"/>
        <v>3</v>
      </c>
      <c r="CV73" s="246">
        <f t="shared" si="446"/>
        <v>15</v>
      </c>
      <c r="CW73" s="246">
        <f t="shared" si="447"/>
        <v>58</v>
      </c>
      <c r="CX73" s="246">
        <f t="shared" si="448"/>
        <v>12</v>
      </c>
      <c r="CY73" s="246">
        <f t="shared" si="449"/>
        <v>14</v>
      </c>
      <c r="CZ73" s="246">
        <f t="shared" si="450"/>
        <v>1</v>
      </c>
      <c r="DA73" s="246">
        <f t="shared" si="451"/>
        <v>0</v>
      </c>
      <c r="DB73" s="246">
        <f t="shared" si="452"/>
        <v>0</v>
      </c>
      <c r="DC73" s="246">
        <f t="shared" si="453"/>
        <v>2</v>
      </c>
      <c r="DD73" s="246">
        <f t="shared" si="454"/>
        <v>8</v>
      </c>
      <c r="DE73" s="246">
        <f t="shared" si="455"/>
        <v>12</v>
      </c>
      <c r="DF73" s="246">
        <f t="shared" si="456"/>
        <v>12</v>
      </c>
      <c r="DG73" s="246">
        <f t="shared" si="457"/>
        <v>1</v>
      </c>
      <c r="DH73" s="246">
        <f t="shared" si="458"/>
        <v>0</v>
      </c>
      <c r="DI73" s="246">
        <f t="shared" si="459"/>
        <v>27</v>
      </c>
      <c r="DJ73" s="246">
        <f t="shared" si="460"/>
        <v>0</v>
      </c>
      <c r="DK73" s="246">
        <f t="shared" si="461"/>
        <v>0</v>
      </c>
      <c r="DL73" s="246">
        <f t="shared" si="462"/>
        <v>7</v>
      </c>
      <c r="DM73" s="246">
        <f t="shared" si="463"/>
        <v>1</v>
      </c>
      <c r="DN73" s="289" t="b">
        <f t="shared" si="180"/>
        <v>1</v>
      </c>
      <c r="DO73" s="246">
        <f t="shared" si="464"/>
        <v>243</v>
      </c>
      <c r="DP73" s="246">
        <f t="shared" si="465"/>
        <v>43</v>
      </c>
      <c r="DQ73" s="246">
        <f t="shared" si="466"/>
        <v>43</v>
      </c>
      <c r="DR73" s="246">
        <f t="shared" si="467"/>
        <v>0</v>
      </c>
      <c r="DS73" s="246">
        <f t="shared" si="468"/>
        <v>6</v>
      </c>
      <c r="DT73" s="246">
        <f t="shared" si="469"/>
        <v>1</v>
      </c>
      <c r="DU73" s="246"/>
      <c r="DV73" s="246">
        <f t="shared" si="470"/>
        <v>3</v>
      </c>
      <c r="DW73" s="246">
        <f t="shared" si="471"/>
        <v>4</v>
      </c>
      <c r="DX73" s="246"/>
      <c r="DY73" s="246">
        <f t="shared" si="472"/>
        <v>1</v>
      </c>
      <c r="DZ73" s="246">
        <f t="shared" si="473"/>
        <v>0</v>
      </c>
      <c r="EA73" s="246">
        <f t="shared" si="474"/>
        <v>1</v>
      </c>
      <c r="EB73" s="246">
        <f t="shared" si="475"/>
        <v>2</v>
      </c>
      <c r="EC73" s="246">
        <f t="shared" si="476"/>
        <v>3</v>
      </c>
      <c r="EE73" s="246">
        <f t="shared" si="477"/>
        <v>0</v>
      </c>
      <c r="EF73" s="246">
        <f t="shared" si="478"/>
        <v>1</v>
      </c>
    </row>
    <row r="74" spans="1:136" x14ac:dyDescent="0.2">
      <c r="A74" s="55">
        <v>42723</v>
      </c>
      <c r="B74" s="13" t="str">
        <f t="shared" si="400"/>
        <v>0-2-2-1-2</v>
      </c>
      <c r="C74" s="14" t="s">
        <v>634</v>
      </c>
      <c r="D74" s="11">
        <f t="shared" si="401"/>
        <v>3</v>
      </c>
      <c r="E74" s="11">
        <f t="shared" si="402"/>
        <v>6</v>
      </c>
      <c r="F74" s="11">
        <f t="shared" si="402"/>
        <v>9</v>
      </c>
      <c r="G74" s="11">
        <f t="shared" si="402"/>
        <v>12</v>
      </c>
      <c r="H74" s="11">
        <f t="shared" si="402"/>
        <v>15</v>
      </c>
      <c r="I74" s="11">
        <f t="shared" si="402"/>
        <v>18</v>
      </c>
      <c r="J74" s="11"/>
      <c r="K74" s="246">
        <f t="shared" si="403"/>
        <v>10</v>
      </c>
      <c r="L74" s="246">
        <f t="shared" si="404"/>
        <v>11</v>
      </c>
      <c r="M74" s="246">
        <f t="shared" si="405"/>
        <v>24</v>
      </c>
      <c r="N74" s="246">
        <f t="shared" si="406"/>
        <v>27</v>
      </c>
      <c r="O74" s="246">
        <f t="shared" si="407"/>
        <v>36</v>
      </c>
      <c r="P74" s="246">
        <f t="shared" si="408"/>
        <v>49</v>
      </c>
      <c r="Q74" s="246">
        <f t="shared" si="409"/>
        <v>43</v>
      </c>
      <c r="R74" s="246"/>
      <c r="S74" s="246">
        <f t="shared" si="410"/>
        <v>0</v>
      </c>
      <c r="T74" s="246">
        <f t="shared" si="410"/>
        <v>0</v>
      </c>
      <c r="U74" s="246">
        <f t="shared" si="410"/>
        <v>0</v>
      </c>
      <c r="V74" s="246">
        <f t="shared" si="410"/>
        <v>0</v>
      </c>
      <c r="W74" s="246">
        <f t="shared" si="410"/>
        <v>0</v>
      </c>
      <c r="X74" s="246">
        <f t="shared" si="410"/>
        <v>0</v>
      </c>
      <c r="Y74" s="246">
        <f t="shared" si="410"/>
        <v>0</v>
      </c>
      <c r="Z74" s="246">
        <f t="shared" si="410"/>
        <v>0</v>
      </c>
      <c r="AA74" s="246">
        <f t="shared" si="410"/>
        <v>0</v>
      </c>
      <c r="AB74" s="246">
        <f t="shared" si="410"/>
        <v>1</v>
      </c>
      <c r="AC74" s="246">
        <f t="shared" si="411"/>
        <v>1</v>
      </c>
      <c r="AD74" s="246">
        <f t="shared" si="411"/>
        <v>0</v>
      </c>
      <c r="AE74" s="246">
        <f t="shared" si="411"/>
        <v>0</v>
      </c>
      <c r="AF74" s="246">
        <f t="shared" si="411"/>
        <v>0</v>
      </c>
      <c r="AG74" s="246">
        <f t="shared" si="411"/>
        <v>0</v>
      </c>
      <c r="AH74" s="246">
        <f t="shared" si="411"/>
        <v>0</v>
      </c>
      <c r="AI74" s="246">
        <f t="shared" si="411"/>
        <v>0</v>
      </c>
      <c r="AJ74" s="246">
        <f t="shared" si="411"/>
        <v>0</v>
      </c>
      <c r="AK74" s="246">
        <f t="shared" si="411"/>
        <v>0</v>
      </c>
      <c r="AL74" s="246">
        <f t="shared" si="411"/>
        <v>0</v>
      </c>
      <c r="AM74" s="246">
        <f t="shared" si="412"/>
        <v>0</v>
      </c>
      <c r="AN74" s="246">
        <f t="shared" si="412"/>
        <v>0</v>
      </c>
      <c r="AO74" s="246">
        <f t="shared" si="412"/>
        <v>0</v>
      </c>
      <c r="AP74" s="246">
        <f t="shared" si="412"/>
        <v>1</v>
      </c>
      <c r="AQ74" s="246">
        <f t="shared" si="412"/>
        <v>0</v>
      </c>
      <c r="AR74" s="246">
        <f t="shared" si="412"/>
        <v>0</v>
      </c>
      <c r="AS74" s="246">
        <f t="shared" si="412"/>
        <v>1</v>
      </c>
      <c r="AT74" s="246">
        <f t="shared" si="412"/>
        <v>0</v>
      </c>
      <c r="AU74" s="246">
        <f t="shared" si="412"/>
        <v>0</v>
      </c>
      <c r="AV74" s="246">
        <f t="shared" si="412"/>
        <v>0</v>
      </c>
      <c r="AW74" s="246">
        <f t="shared" si="413"/>
        <v>0</v>
      </c>
      <c r="AX74" s="246">
        <f t="shared" si="413"/>
        <v>0</v>
      </c>
      <c r="AY74" s="246">
        <f t="shared" si="413"/>
        <v>0</v>
      </c>
      <c r="AZ74" s="246">
        <f t="shared" si="413"/>
        <v>0</v>
      </c>
      <c r="BA74" s="246">
        <f t="shared" si="413"/>
        <v>0</v>
      </c>
      <c r="BB74" s="246">
        <f t="shared" si="413"/>
        <v>1</v>
      </c>
      <c r="BC74" s="246">
        <f t="shared" si="413"/>
        <v>0</v>
      </c>
      <c r="BD74" s="246">
        <f t="shared" si="413"/>
        <v>0</v>
      </c>
      <c r="BE74" s="246">
        <f t="shared" si="413"/>
        <v>0</v>
      </c>
      <c r="BF74" s="246">
        <f t="shared" si="413"/>
        <v>0</v>
      </c>
      <c r="BG74" s="246">
        <f t="shared" si="414"/>
        <v>0</v>
      </c>
      <c r="BH74" s="246">
        <f t="shared" si="414"/>
        <v>0</v>
      </c>
      <c r="BI74" s="246">
        <f t="shared" si="414"/>
        <v>1</v>
      </c>
      <c r="BJ74" s="246">
        <f t="shared" si="414"/>
        <v>0</v>
      </c>
      <c r="BK74" s="246">
        <f t="shared" si="414"/>
        <v>0</v>
      </c>
      <c r="BL74" s="246">
        <f t="shared" si="414"/>
        <v>0</v>
      </c>
      <c r="BM74" s="246">
        <f t="shared" si="414"/>
        <v>0</v>
      </c>
      <c r="BN74" s="246">
        <f t="shared" si="414"/>
        <v>0</v>
      </c>
      <c r="BO74" s="246">
        <f t="shared" si="414"/>
        <v>1</v>
      </c>
      <c r="BP74" s="246"/>
      <c r="BQ74" s="246">
        <f t="shared" si="415"/>
        <v>9</v>
      </c>
      <c r="BR74" s="246">
        <f t="shared" si="416"/>
        <v>2</v>
      </c>
      <c r="BS74" s="246">
        <f t="shared" si="417"/>
        <v>5</v>
      </c>
      <c r="BT74" s="246">
        <f t="shared" si="418"/>
        <v>1</v>
      </c>
      <c r="BU74" s="246">
        <f t="shared" si="419"/>
        <v>4</v>
      </c>
      <c r="BV74" s="246">
        <f t="shared" si="420"/>
        <v>3</v>
      </c>
      <c r="BW74" s="246">
        <f t="shared" si="421"/>
        <v>18</v>
      </c>
      <c r="BX74" s="246">
        <f t="shared" si="422"/>
        <v>3</v>
      </c>
      <c r="BY74" s="246">
        <f t="shared" si="423"/>
        <v>4</v>
      </c>
      <c r="BZ74" s="246">
        <f t="shared" si="424"/>
        <v>0</v>
      </c>
      <c r="CA74" s="246">
        <f t="shared" si="425"/>
        <v>0</v>
      </c>
      <c r="CB74" s="246">
        <f t="shared" si="426"/>
        <v>5</v>
      </c>
      <c r="CC74" s="246">
        <f t="shared" si="427"/>
        <v>12</v>
      </c>
      <c r="CD74" s="246">
        <f t="shared" si="428"/>
        <v>2</v>
      </c>
      <c r="CE74" s="246">
        <f t="shared" si="429"/>
        <v>6</v>
      </c>
      <c r="CF74" s="246">
        <f t="shared" si="430"/>
        <v>19</v>
      </c>
      <c r="CG74" s="246">
        <f t="shared" si="431"/>
        <v>7</v>
      </c>
      <c r="CH74" s="246">
        <f t="shared" si="432"/>
        <v>1</v>
      </c>
      <c r="CI74" s="246">
        <f t="shared" si="433"/>
        <v>4</v>
      </c>
      <c r="CJ74" s="246">
        <f t="shared" si="434"/>
        <v>7</v>
      </c>
      <c r="CK74" s="246">
        <f t="shared" si="435"/>
        <v>8</v>
      </c>
      <c r="CL74" s="246">
        <f t="shared" si="436"/>
        <v>7</v>
      </c>
      <c r="CM74" s="246">
        <f t="shared" si="437"/>
        <v>3</v>
      </c>
      <c r="CN74" s="246">
        <f t="shared" si="438"/>
        <v>0</v>
      </c>
      <c r="CO74" s="246">
        <f t="shared" si="439"/>
        <v>8</v>
      </c>
      <c r="CP74" s="246">
        <f t="shared" si="440"/>
        <v>11</v>
      </c>
      <c r="CQ74" s="246">
        <f t="shared" si="441"/>
        <v>0</v>
      </c>
      <c r="CR74" s="246">
        <f t="shared" si="442"/>
        <v>22</v>
      </c>
      <c r="CS74" s="246">
        <f t="shared" si="443"/>
        <v>23</v>
      </c>
      <c r="CT74" s="246">
        <f t="shared" si="444"/>
        <v>15</v>
      </c>
      <c r="CU74" s="246">
        <f t="shared" si="445"/>
        <v>2</v>
      </c>
      <c r="CV74" s="246">
        <f t="shared" si="446"/>
        <v>14</v>
      </c>
      <c r="CW74" s="246">
        <f t="shared" si="447"/>
        <v>57</v>
      </c>
      <c r="CX74" s="246">
        <f t="shared" si="448"/>
        <v>11</v>
      </c>
      <c r="CY74" s="246">
        <f t="shared" si="449"/>
        <v>13</v>
      </c>
      <c r="CZ74" s="246">
        <f t="shared" si="450"/>
        <v>0</v>
      </c>
      <c r="DA74" s="246">
        <f t="shared" si="451"/>
        <v>3</v>
      </c>
      <c r="DB74" s="246">
        <f t="shared" si="452"/>
        <v>9</v>
      </c>
      <c r="DC74" s="246">
        <f t="shared" si="453"/>
        <v>1</v>
      </c>
      <c r="DD74" s="246">
        <f t="shared" si="454"/>
        <v>7</v>
      </c>
      <c r="DE74" s="246">
        <f t="shared" si="455"/>
        <v>11</v>
      </c>
      <c r="DF74" s="246">
        <f t="shared" si="456"/>
        <v>11</v>
      </c>
      <c r="DG74" s="246">
        <f t="shared" si="457"/>
        <v>0</v>
      </c>
      <c r="DH74" s="246">
        <f t="shared" si="458"/>
        <v>18</v>
      </c>
      <c r="DI74" s="246">
        <f t="shared" si="459"/>
        <v>26</v>
      </c>
      <c r="DJ74" s="246">
        <f t="shared" si="460"/>
        <v>1</v>
      </c>
      <c r="DK74" s="246">
        <f t="shared" si="461"/>
        <v>1</v>
      </c>
      <c r="DL74" s="246">
        <f t="shared" si="462"/>
        <v>6</v>
      </c>
      <c r="DM74" s="246">
        <f t="shared" si="463"/>
        <v>0</v>
      </c>
      <c r="DN74" s="289" t="b">
        <f t="shared" si="180"/>
        <v>0</v>
      </c>
      <c r="DO74" s="246">
        <f t="shared" si="464"/>
        <v>200</v>
      </c>
      <c r="DP74" s="246">
        <f t="shared" si="465"/>
        <v>12</v>
      </c>
      <c r="DQ74" s="246">
        <f t="shared" si="466"/>
        <v>12</v>
      </c>
      <c r="DR74" s="246">
        <f t="shared" si="467"/>
        <v>1</v>
      </c>
      <c r="DS74" s="246">
        <f t="shared" si="468"/>
        <v>4</v>
      </c>
      <c r="DT74" s="246">
        <f t="shared" si="469"/>
        <v>3</v>
      </c>
      <c r="DU74" s="246"/>
      <c r="DV74" s="246">
        <f t="shared" si="470"/>
        <v>4</v>
      </c>
      <c r="DW74" s="246">
        <f t="shared" si="471"/>
        <v>3</v>
      </c>
      <c r="DX74" s="246"/>
      <c r="DY74" s="246">
        <f t="shared" si="472"/>
        <v>0</v>
      </c>
      <c r="DZ74" s="246">
        <f t="shared" si="473"/>
        <v>2</v>
      </c>
      <c r="EA74" s="246">
        <f t="shared" si="474"/>
        <v>2</v>
      </c>
      <c r="EB74" s="246">
        <f t="shared" si="475"/>
        <v>1</v>
      </c>
      <c r="EC74" s="246">
        <f t="shared" si="476"/>
        <v>2</v>
      </c>
      <c r="EE74" s="246">
        <f t="shared" si="477"/>
        <v>2</v>
      </c>
      <c r="EF74" s="246">
        <f t="shared" si="478"/>
        <v>1</v>
      </c>
    </row>
    <row r="75" spans="1:136" x14ac:dyDescent="0.2">
      <c r="A75" s="55">
        <v>42719</v>
      </c>
      <c r="B75" s="13" t="str">
        <f t="shared" si="400"/>
        <v>1-2-1-1-2</v>
      </c>
      <c r="C75" s="14" t="s">
        <v>633</v>
      </c>
      <c r="D75" s="11">
        <f t="shared" si="401"/>
        <v>2</v>
      </c>
      <c r="E75" s="11">
        <f t="shared" si="402"/>
        <v>5</v>
      </c>
      <c r="F75" s="11">
        <f t="shared" si="402"/>
        <v>8</v>
      </c>
      <c r="G75" s="11">
        <f t="shared" si="402"/>
        <v>11</v>
      </c>
      <c r="H75" s="11">
        <f t="shared" si="402"/>
        <v>14</v>
      </c>
      <c r="I75" s="11">
        <f t="shared" si="402"/>
        <v>17</v>
      </c>
      <c r="J75" s="11"/>
      <c r="K75" s="246">
        <f t="shared" si="403"/>
        <v>4</v>
      </c>
      <c r="L75" s="246">
        <f t="shared" si="404"/>
        <v>18</v>
      </c>
      <c r="M75" s="246">
        <f t="shared" si="405"/>
        <v>24</v>
      </c>
      <c r="N75" s="246">
        <f t="shared" si="406"/>
        <v>39</v>
      </c>
      <c r="O75" s="246">
        <f t="shared" si="407"/>
        <v>46</v>
      </c>
      <c r="P75" s="246">
        <f t="shared" si="408"/>
        <v>47</v>
      </c>
      <c r="Q75" s="246">
        <f t="shared" si="409"/>
        <v>10</v>
      </c>
      <c r="R75" s="246"/>
      <c r="S75" s="246">
        <f t="shared" si="410"/>
        <v>0</v>
      </c>
      <c r="T75" s="246">
        <f t="shared" si="410"/>
        <v>0</v>
      </c>
      <c r="U75" s="246">
        <f t="shared" si="410"/>
        <v>0</v>
      </c>
      <c r="V75" s="246">
        <f t="shared" si="410"/>
        <v>1</v>
      </c>
      <c r="W75" s="246">
        <f t="shared" si="410"/>
        <v>0</v>
      </c>
      <c r="X75" s="246">
        <f t="shared" si="410"/>
        <v>0</v>
      </c>
      <c r="Y75" s="246">
        <f t="shared" si="410"/>
        <v>0</v>
      </c>
      <c r="Z75" s="246">
        <f t="shared" si="410"/>
        <v>0</v>
      </c>
      <c r="AA75" s="246">
        <f t="shared" si="410"/>
        <v>0</v>
      </c>
      <c r="AB75" s="246">
        <f t="shared" si="410"/>
        <v>1</v>
      </c>
      <c r="AC75" s="246">
        <f t="shared" si="411"/>
        <v>0</v>
      </c>
      <c r="AD75" s="246">
        <f t="shared" si="411"/>
        <v>0</v>
      </c>
      <c r="AE75" s="246">
        <f t="shared" si="411"/>
        <v>0</v>
      </c>
      <c r="AF75" s="246">
        <f t="shared" si="411"/>
        <v>0</v>
      </c>
      <c r="AG75" s="246">
        <f t="shared" si="411"/>
        <v>0</v>
      </c>
      <c r="AH75" s="246">
        <f t="shared" si="411"/>
        <v>0</v>
      </c>
      <c r="AI75" s="246">
        <f t="shared" si="411"/>
        <v>0</v>
      </c>
      <c r="AJ75" s="246">
        <f t="shared" si="411"/>
        <v>1</v>
      </c>
      <c r="AK75" s="246">
        <f t="shared" si="411"/>
        <v>0</v>
      </c>
      <c r="AL75" s="246">
        <f t="shared" si="411"/>
        <v>0</v>
      </c>
      <c r="AM75" s="246">
        <f t="shared" si="412"/>
        <v>0</v>
      </c>
      <c r="AN75" s="246">
        <f t="shared" si="412"/>
        <v>0</v>
      </c>
      <c r="AO75" s="246">
        <f t="shared" si="412"/>
        <v>0</v>
      </c>
      <c r="AP75" s="246">
        <f t="shared" si="412"/>
        <v>1</v>
      </c>
      <c r="AQ75" s="246">
        <f t="shared" si="412"/>
        <v>0</v>
      </c>
      <c r="AR75" s="246">
        <f t="shared" si="412"/>
        <v>0</v>
      </c>
      <c r="AS75" s="246">
        <f t="shared" si="412"/>
        <v>0</v>
      </c>
      <c r="AT75" s="246">
        <f t="shared" si="412"/>
        <v>0</v>
      </c>
      <c r="AU75" s="246">
        <f t="shared" si="412"/>
        <v>0</v>
      </c>
      <c r="AV75" s="246">
        <f t="shared" si="412"/>
        <v>0</v>
      </c>
      <c r="AW75" s="246">
        <f t="shared" si="413"/>
        <v>0</v>
      </c>
      <c r="AX75" s="246">
        <f t="shared" si="413"/>
        <v>0</v>
      </c>
      <c r="AY75" s="246">
        <f t="shared" si="413"/>
        <v>0</v>
      </c>
      <c r="AZ75" s="246">
        <f t="shared" si="413"/>
        <v>0</v>
      </c>
      <c r="BA75" s="246">
        <f t="shared" si="413"/>
        <v>0</v>
      </c>
      <c r="BB75" s="246">
        <f t="shared" si="413"/>
        <v>0</v>
      </c>
      <c r="BC75" s="246">
        <f t="shared" si="413"/>
        <v>0</v>
      </c>
      <c r="BD75" s="246">
        <f t="shared" si="413"/>
        <v>0</v>
      </c>
      <c r="BE75" s="246">
        <f t="shared" si="413"/>
        <v>1</v>
      </c>
      <c r="BF75" s="246">
        <f t="shared" si="413"/>
        <v>0</v>
      </c>
      <c r="BG75" s="246">
        <f t="shared" si="414"/>
        <v>0</v>
      </c>
      <c r="BH75" s="246">
        <f t="shared" si="414"/>
        <v>0</v>
      </c>
      <c r="BI75" s="246">
        <f t="shared" si="414"/>
        <v>0</v>
      </c>
      <c r="BJ75" s="246">
        <f t="shared" si="414"/>
        <v>0</v>
      </c>
      <c r="BK75" s="246">
        <f t="shared" si="414"/>
        <v>0</v>
      </c>
      <c r="BL75" s="246">
        <f t="shared" si="414"/>
        <v>1</v>
      </c>
      <c r="BM75" s="246">
        <f t="shared" si="414"/>
        <v>1</v>
      </c>
      <c r="BN75" s="246">
        <f t="shared" si="414"/>
        <v>0</v>
      </c>
      <c r="BO75" s="246">
        <f t="shared" si="414"/>
        <v>0</v>
      </c>
      <c r="BP75" s="246"/>
      <c r="BQ75" s="246">
        <f t="shared" si="415"/>
        <v>8</v>
      </c>
      <c r="BR75" s="246">
        <f t="shared" si="416"/>
        <v>1</v>
      </c>
      <c r="BS75" s="246">
        <f t="shared" si="417"/>
        <v>4</v>
      </c>
      <c r="BT75" s="246">
        <f t="shared" si="418"/>
        <v>0</v>
      </c>
      <c r="BU75" s="246">
        <f t="shared" si="419"/>
        <v>3</v>
      </c>
      <c r="BV75" s="246">
        <f t="shared" si="420"/>
        <v>2</v>
      </c>
      <c r="BW75" s="246">
        <f t="shared" si="421"/>
        <v>17</v>
      </c>
      <c r="BX75" s="246">
        <f t="shared" si="422"/>
        <v>2</v>
      </c>
      <c r="BY75" s="246">
        <f t="shared" si="423"/>
        <v>3</v>
      </c>
      <c r="BZ75" s="246">
        <f t="shared" si="424"/>
        <v>0</v>
      </c>
      <c r="CA75" s="246">
        <f t="shared" si="425"/>
        <v>2</v>
      </c>
      <c r="CB75" s="246">
        <f t="shared" si="426"/>
        <v>4</v>
      </c>
      <c r="CC75" s="246">
        <f t="shared" si="427"/>
        <v>11</v>
      </c>
      <c r="CD75" s="246">
        <f t="shared" si="428"/>
        <v>1</v>
      </c>
      <c r="CE75" s="246">
        <f t="shared" si="429"/>
        <v>5</v>
      </c>
      <c r="CF75" s="246">
        <f t="shared" si="430"/>
        <v>18</v>
      </c>
      <c r="CG75" s="246">
        <f t="shared" si="431"/>
        <v>6</v>
      </c>
      <c r="CH75" s="246">
        <f t="shared" si="432"/>
        <v>0</v>
      </c>
      <c r="CI75" s="246">
        <f t="shared" si="433"/>
        <v>3</v>
      </c>
      <c r="CJ75" s="246">
        <f t="shared" si="434"/>
        <v>6</v>
      </c>
      <c r="CK75" s="246">
        <f t="shared" si="435"/>
        <v>7</v>
      </c>
      <c r="CL75" s="246">
        <f t="shared" si="436"/>
        <v>6</v>
      </c>
      <c r="CM75" s="246">
        <f t="shared" si="437"/>
        <v>2</v>
      </c>
      <c r="CN75" s="246">
        <f t="shared" si="438"/>
        <v>0</v>
      </c>
      <c r="CO75" s="246">
        <f t="shared" si="439"/>
        <v>7</v>
      </c>
      <c r="CP75" s="246">
        <f t="shared" si="440"/>
        <v>10</v>
      </c>
      <c r="CQ75" s="246">
        <f t="shared" si="441"/>
        <v>17</v>
      </c>
      <c r="CR75" s="246">
        <f t="shared" si="442"/>
        <v>21</v>
      </c>
      <c r="CS75" s="246">
        <f t="shared" si="443"/>
        <v>22</v>
      </c>
      <c r="CT75" s="246">
        <f t="shared" si="444"/>
        <v>14</v>
      </c>
      <c r="CU75" s="246">
        <f t="shared" si="445"/>
        <v>1</v>
      </c>
      <c r="CV75" s="246">
        <f t="shared" si="446"/>
        <v>13</v>
      </c>
      <c r="CW75" s="246">
        <f t="shared" si="447"/>
        <v>56</v>
      </c>
      <c r="CX75" s="246">
        <f t="shared" si="448"/>
        <v>10</v>
      </c>
      <c r="CY75" s="246">
        <f t="shared" si="449"/>
        <v>12</v>
      </c>
      <c r="CZ75" s="246">
        <f t="shared" si="450"/>
        <v>1</v>
      </c>
      <c r="DA75" s="246">
        <f t="shared" si="451"/>
        <v>2</v>
      </c>
      <c r="DB75" s="246">
        <f t="shared" si="452"/>
        <v>8</v>
      </c>
      <c r="DC75" s="246">
        <f t="shared" si="453"/>
        <v>0</v>
      </c>
      <c r="DD75" s="246">
        <f t="shared" si="454"/>
        <v>6</v>
      </c>
      <c r="DE75" s="246">
        <f t="shared" si="455"/>
        <v>10</v>
      </c>
      <c r="DF75" s="246">
        <f t="shared" si="456"/>
        <v>10</v>
      </c>
      <c r="DG75" s="246">
        <f t="shared" si="457"/>
        <v>1</v>
      </c>
      <c r="DH75" s="246">
        <f t="shared" si="458"/>
        <v>17</v>
      </c>
      <c r="DI75" s="246">
        <f t="shared" si="459"/>
        <v>25</v>
      </c>
      <c r="DJ75" s="246">
        <f t="shared" si="460"/>
        <v>0</v>
      </c>
      <c r="DK75" s="246">
        <f t="shared" si="461"/>
        <v>0</v>
      </c>
      <c r="DL75" s="246">
        <f t="shared" si="462"/>
        <v>5</v>
      </c>
      <c r="DM75" s="246">
        <f t="shared" si="463"/>
        <v>7</v>
      </c>
      <c r="DN75" s="289" t="b">
        <f t="shared" si="180"/>
        <v>0</v>
      </c>
      <c r="DO75" s="246">
        <f t="shared" si="464"/>
        <v>188</v>
      </c>
      <c r="DP75" s="246">
        <f t="shared" si="465"/>
        <v>-23</v>
      </c>
      <c r="DQ75" s="246">
        <f t="shared" si="466"/>
        <v>23</v>
      </c>
      <c r="DR75" s="246">
        <f t="shared" si="467"/>
        <v>0</v>
      </c>
      <c r="DS75" s="246">
        <f t="shared" si="468"/>
        <v>3</v>
      </c>
      <c r="DT75" s="246">
        <f t="shared" si="469"/>
        <v>4</v>
      </c>
      <c r="DU75" s="246"/>
      <c r="DV75" s="246">
        <f t="shared" si="470"/>
        <v>2</v>
      </c>
      <c r="DW75" s="246">
        <f t="shared" si="471"/>
        <v>5</v>
      </c>
      <c r="DX75" s="246"/>
      <c r="DY75" s="246">
        <f t="shared" si="472"/>
        <v>1</v>
      </c>
      <c r="DZ75" s="246">
        <f t="shared" si="473"/>
        <v>2</v>
      </c>
      <c r="EA75" s="246">
        <f t="shared" si="474"/>
        <v>1</v>
      </c>
      <c r="EB75" s="246">
        <f t="shared" si="475"/>
        <v>1</v>
      </c>
      <c r="EC75" s="246">
        <f t="shared" si="476"/>
        <v>2</v>
      </c>
      <c r="EE75" s="246">
        <f t="shared" si="477"/>
        <v>2</v>
      </c>
      <c r="EF75" s="246">
        <f t="shared" si="478"/>
        <v>1</v>
      </c>
    </row>
    <row r="76" spans="1:136" x14ac:dyDescent="0.2">
      <c r="A76" s="55">
        <v>42716</v>
      </c>
      <c r="B76" s="13" t="str">
        <f t="shared" si="400"/>
        <v>1-1-0-3-2</v>
      </c>
      <c r="C76" s="14" t="s">
        <v>632</v>
      </c>
      <c r="D76" s="11">
        <f t="shared" si="401"/>
        <v>2</v>
      </c>
      <c r="E76" s="11">
        <f t="shared" si="402"/>
        <v>5</v>
      </c>
      <c r="F76" s="11">
        <f t="shared" si="402"/>
        <v>8</v>
      </c>
      <c r="G76" s="11">
        <f t="shared" si="402"/>
        <v>11</v>
      </c>
      <c r="H76" s="11">
        <f t="shared" si="402"/>
        <v>14</v>
      </c>
      <c r="I76" s="11">
        <f t="shared" si="402"/>
        <v>17</v>
      </c>
      <c r="J76" s="11"/>
      <c r="K76" s="246">
        <f t="shared" si="403"/>
        <v>2</v>
      </c>
      <c r="L76" s="246">
        <f t="shared" si="404"/>
        <v>14</v>
      </c>
      <c r="M76" s="246">
        <f t="shared" si="405"/>
        <v>31</v>
      </c>
      <c r="N76" s="246">
        <f t="shared" si="406"/>
        <v>36</v>
      </c>
      <c r="O76" s="246">
        <f t="shared" si="407"/>
        <v>43</v>
      </c>
      <c r="P76" s="246">
        <f t="shared" si="408"/>
        <v>46</v>
      </c>
      <c r="Q76" s="246">
        <f t="shared" si="409"/>
        <v>39</v>
      </c>
      <c r="R76" s="246"/>
      <c r="S76" s="246">
        <f t="shared" si="410"/>
        <v>0</v>
      </c>
      <c r="T76" s="246">
        <f t="shared" si="410"/>
        <v>1</v>
      </c>
      <c r="U76" s="246">
        <f t="shared" si="410"/>
        <v>0</v>
      </c>
      <c r="V76" s="246">
        <f t="shared" si="410"/>
        <v>0</v>
      </c>
      <c r="W76" s="246">
        <f t="shared" si="410"/>
        <v>0</v>
      </c>
      <c r="X76" s="246">
        <f t="shared" si="410"/>
        <v>0</v>
      </c>
      <c r="Y76" s="246">
        <f t="shared" si="410"/>
        <v>0</v>
      </c>
      <c r="Z76" s="246">
        <f t="shared" si="410"/>
        <v>0</v>
      </c>
      <c r="AA76" s="246">
        <f t="shared" si="410"/>
        <v>0</v>
      </c>
      <c r="AB76" s="246">
        <f t="shared" si="410"/>
        <v>0</v>
      </c>
      <c r="AC76" s="246">
        <f t="shared" si="411"/>
        <v>0</v>
      </c>
      <c r="AD76" s="246">
        <f t="shared" si="411"/>
        <v>0</v>
      </c>
      <c r="AE76" s="246">
        <f t="shared" si="411"/>
        <v>0</v>
      </c>
      <c r="AF76" s="246">
        <f t="shared" si="411"/>
        <v>1</v>
      </c>
      <c r="AG76" s="246">
        <f t="shared" si="411"/>
        <v>0</v>
      </c>
      <c r="AH76" s="246">
        <f t="shared" si="411"/>
        <v>0</v>
      </c>
      <c r="AI76" s="246">
        <f t="shared" si="411"/>
        <v>0</v>
      </c>
      <c r="AJ76" s="246">
        <f t="shared" si="411"/>
        <v>0</v>
      </c>
      <c r="AK76" s="246">
        <f t="shared" si="411"/>
        <v>0</v>
      </c>
      <c r="AL76" s="246">
        <f t="shared" si="411"/>
        <v>0</v>
      </c>
      <c r="AM76" s="246">
        <f t="shared" si="412"/>
        <v>0</v>
      </c>
      <c r="AN76" s="246">
        <f t="shared" si="412"/>
        <v>0</v>
      </c>
      <c r="AO76" s="246">
        <f t="shared" si="412"/>
        <v>0</v>
      </c>
      <c r="AP76" s="246">
        <f t="shared" si="412"/>
        <v>0</v>
      </c>
      <c r="AQ76" s="246">
        <f t="shared" si="412"/>
        <v>0</v>
      </c>
      <c r="AR76" s="246">
        <f t="shared" si="412"/>
        <v>0</v>
      </c>
      <c r="AS76" s="246">
        <f t="shared" si="412"/>
        <v>0</v>
      </c>
      <c r="AT76" s="246">
        <f t="shared" si="412"/>
        <v>0</v>
      </c>
      <c r="AU76" s="246">
        <f t="shared" si="412"/>
        <v>0</v>
      </c>
      <c r="AV76" s="246">
        <f t="shared" si="412"/>
        <v>0</v>
      </c>
      <c r="AW76" s="246">
        <f t="shared" si="413"/>
        <v>1</v>
      </c>
      <c r="AX76" s="246">
        <f t="shared" si="413"/>
        <v>0</v>
      </c>
      <c r="AY76" s="246">
        <f t="shared" si="413"/>
        <v>0</v>
      </c>
      <c r="AZ76" s="246">
        <f t="shared" si="413"/>
        <v>0</v>
      </c>
      <c r="BA76" s="246">
        <f t="shared" si="413"/>
        <v>0</v>
      </c>
      <c r="BB76" s="246">
        <f t="shared" si="413"/>
        <v>1</v>
      </c>
      <c r="BC76" s="246">
        <f t="shared" si="413"/>
        <v>0</v>
      </c>
      <c r="BD76" s="246">
        <f t="shared" si="413"/>
        <v>0</v>
      </c>
      <c r="BE76" s="246">
        <f t="shared" si="413"/>
        <v>1</v>
      </c>
      <c r="BF76" s="246">
        <f t="shared" si="413"/>
        <v>0</v>
      </c>
      <c r="BG76" s="246">
        <f t="shared" si="414"/>
        <v>0</v>
      </c>
      <c r="BH76" s="246">
        <f t="shared" si="414"/>
        <v>0</v>
      </c>
      <c r="BI76" s="246">
        <f t="shared" si="414"/>
        <v>1</v>
      </c>
      <c r="BJ76" s="246">
        <f t="shared" si="414"/>
        <v>0</v>
      </c>
      <c r="BK76" s="246">
        <f t="shared" si="414"/>
        <v>0</v>
      </c>
      <c r="BL76" s="246">
        <f t="shared" si="414"/>
        <v>1</v>
      </c>
      <c r="BM76" s="246">
        <f t="shared" si="414"/>
        <v>0</v>
      </c>
      <c r="BN76" s="246">
        <f t="shared" si="414"/>
        <v>0</v>
      </c>
      <c r="BO76" s="246">
        <f t="shared" si="414"/>
        <v>0</v>
      </c>
      <c r="BP76" s="246"/>
      <c r="BQ76" s="246">
        <f t="shared" si="415"/>
        <v>7</v>
      </c>
      <c r="BR76" s="246">
        <f t="shared" si="416"/>
        <v>0</v>
      </c>
      <c r="BS76" s="246">
        <f t="shared" si="417"/>
        <v>3</v>
      </c>
      <c r="BT76" s="246">
        <f t="shared" si="418"/>
        <v>3</v>
      </c>
      <c r="BU76" s="246">
        <f t="shared" si="419"/>
        <v>2</v>
      </c>
      <c r="BV76" s="246">
        <f t="shared" si="420"/>
        <v>1</v>
      </c>
      <c r="BW76" s="246">
        <f t="shared" si="421"/>
        <v>16</v>
      </c>
      <c r="BX76" s="246">
        <f t="shared" si="422"/>
        <v>1</v>
      </c>
      <c r="BY76" s="246">
        <f t="shared" si="423"/>
        <v>2</v>
      </c>
      <c r="BZ76" s="246">
        <f t="shared" si="424"/>
        <v>8</v>
      </c>
      <c r="CA76" s="246">
        <f t="shared" si="425"/>
        <v>1</v>
      </c>
      <c r="CB76" s="246">
        <f t="shared" si="426"/>
        <v>3</v>
      </c>
      <c r="CC76" s="246">
        <f t="shared" si="427"/>
        <v>10</v>
      </c>
      <c r="CD76" s="246">
        <f t="shared" si="428"/>
        <v>0</v>
      </c>
      <c r="CE76" s="246">
        <f t="shared" si="429"/>
        <v>4</v>
      </c>
      <c r="CF76" s="246">
        <f t="shared" si="430"/>
        <v>17</v>
      </c>
      <c r="CG76" s="246">
        <f t="shared" si="431"/>
        <v>5</v>
      </c>
      <c r="CH76" s="246">
        <f t="shared" si="432"/>
        <v>14</v>
      </c>
      <c r="CI76" s="246">
        <f t="shared" si="433"/>
        <v>2</v>
      </c>
      <c r="CJ76" s="246">
        <f t="shared" si="434"/>
        <v>5</v>
      </c>
      <c r="CK76" s="246">
        <f t="shared" si="435"/>
        <v>6</v>
      </c>
      <c r="CL76" s="246">
        <f t="shared" si="436"/>
        <v>5</v>
      </c>
      <c r="CM76" s="246">
        <f t="shared" si="437"/>
        <v>1</v>
      </c>
      <c r="CN76" s="246">
        <f t="shared" si="438"/>
        <v>1</v>
      </c>
      <c r="CO76" s="246">
        <f t="shared" si="439"/>
        <v>6</v>
      </c>
      <c r="CP76" s="246">
        <f t="shared" si="440"/>
        <v>9</v>
      </c>
      <c r="CQ76" s="246">
        <f t="shared" si="441"/>
        <v>16</v>
      </c>
      <c r="CR76" s="246">
        <f t="shared" si="442"/>
        <v>20</v>
      </c>
      <c r="CS76" s="246">
        <f t="shared" si="443"/>
        <v>21</v>
      </c>
      <c r="CT76" s="246">
        <f t="shared" si="444"/>
        <v>13</v>
      </c>
      <c r="CU76" s="246">
        <f t="shared" si="445"/>
        <v>0</v>
      </c>
      <c r="CV76" s="246">
        <f t="shared" si="446"/>
        <v>12</v>
      </c>
      <c r="CW76" s="246">
        <f t="shared" si="447"/>
        <v>55</v>
      </c>
      <c r="CX76" s="246">
        <f t="shared" si="448"/>
        <v>9</v>
      </c>
      <c r="CY76" s="246">
        <f t="shared" si="449"/>
        <v>11</v>
      </c>
      <c r="CZ76" s="246">
        <f t="shared" si="450"/>
        <v>0</v>
      </c>
      <c r="DA76" s="246">
        <f t="shared" si="451"/>
        <v>1</v>
      </c>
      <c r="DB76" s="246">
        <f t="shared" si="452"/>
        <v>7</v>
      </c>
      <c r="DC76" s="246">
        <f t="shared" si="453"/>
        <v>0</v>
      </c>
      <c r="DD76" s="246">
        <f t="shared" si="454"/>
        <v>5</v>
      </c>
      <c r="DE76" s="246">
        <f t="shared" si="455"/>
        <v>9</v>
      </c>
      <c r="DF76" s="246">
        <f t="shared" si="456"/>
        <v>9</v>
      </c>
      <c r="DG76" s="246">
        <f t="shared" si="457"/>
        <v>0</v>
      </c>
      <c r="DH76" s="246">
        <f t="shared" si="458"/>
        <v>16</v>
      </c>
      <c r="DI76" s="246">
        <f t="shared" si="459"/>
        <v>24</v>
      </c>
      <c r="DJ76" s="246">
        <f t="shared" si="460"/>
        <v>0</v>
      </c>
      <c r="DK76" s="246">
        <f t="shared" si="461"/>
        <v>6</v>
      </c>
      <c r="DL76" s="246">
        <f t="shared" si="462"/>
        <v>4</v>
      </c>
      <c r="DM76" s="246">
        <f t="shared" si="463"/>
        <v>6</v>
      </c>
      <c r="DN76" s="289" t="b">
        <f t="shared" si="180"/>
        <v>1</v>
      </c>
      <c r="DO76" s="246">
        <f t="shared" si="464"/>
        <v>211</v>
      </c>
      <c r="DP76" s="246">
        <f t="shared" si="465"/>
        <v>56</v>
      </c>
      <c r="DQ76" s="246">
        <f t="shared" si="466"/>
        <v>56</v>
      </c>
      <c r="DR76" s="246">
        <f t="shared" si="467"/>
        <v>0</v>
      </c>
      <c r="DS76" s="246">
        <f t="shared" si="468"/>
        <v>5</v>
      </c>
      <c r="DT76" s="246">
        <f t="shared" si="469"/>
        <v>2</v>
      </c>
      <c r="DU76" s="246"/>
      <c r="DV76" s="246">
        <f t="shared" si="470"/>
        <v>3</v>
      </c>
      <c r="DW76" s="246">
        <f t="shared" si="471"/>
        <v>4</v>
      </c>
      <c r="DX76" s="246"/>
      <c r="DY76" s="246">
        <f t="shared" si="472"/>
        <v>1</v>
      </c>
      <c r="DZ76" s="246">
        <f t="shared" si="473"/>
        <v>1</v>
      </c>
      <c r="EA76" s="246">
        <f t="shared" si="474"/>
        <v>0</v>
      </c>
      <c r="EB76" s="246">
        <f t="shared" si="475"/>
        <v>3</v>
      </c>
      <c r="EC76" s="246">
        <f t="shared" si="476"/>
        <v>2</v>
      </c>
      <c r="EE76" s="246">
        <f t="shared" si="477"/>
        <v>1</v>
      </c>
      <c r="EF76" s="246">
        <f t="shared" si="478"/>
        <v>0</v>
      </c>
    </row>
    <row r="77" spans="1:136" x14ac:dyDescent="0.2">
      <c r="A77" s="55">
        <v>42712</v>
      </c>
      <c r="B77" s="13" t="str">
        <f t="shared" si="400"/>
        <v>2-1-2-1-1</v>
      </c>
      <c r="C77" s="14" t="s">
        <v>631</v>
      </c>
      <c r="D77" s="11">
        <f t="shared" si="401"/>
        <v>2</v>
      </c>
      <c r="E77" s="11">
        <f t="shared" si="402"/>
        <v>4</v>
      </c>
      <c r="F77" s="11">
        <f t="shared" si="402"/>
        <v>7</v>
      </c>
      <c r="G77" s="11">
        <f t="shared" si="402"/>
        <v>10</v>
      </c>
      <c r="H77" s="11">
        <f t="shared" si="402"/>
        <v>13</v>
      </c>
      <c r="I77" s="11">
        <f t="shared" si="402"/>
        <v>16</v>
      </c>
      <c r="J77" s="11"/>
      <c r="K77" s="246">
        <f t="shared" si="403"/>
        <v>6</v>
      </c>
      <c r="L77" s="246">
        <f t="shared" si="404"/>
        <v>8</v>
      </c>
      <c r="M77" s="246">
        <f t="shared" si="405"/>
        <v>11</v>
      </c>
      <c r="N77" s="246">
        <f t="shared" si="406"/>
        <v>24</v>
      </c>
      <c r="O77" s="246">
        <f t="shared" si="407"/>
        <v>37</v>
      </c>
      <c r="P77" s="246">
        <f t="shared" si="408"/>
        <v>46</v>
      </c>
      <c r="Q77" s="246">
        <f t="shared" si="409"/>
        <v>23</v>
      </c>
      <c r="R77" s="246"/>
      <c r="S77" s="246">
        <f t="shared" si="410"/>
        <v>0</v>
      </c>
      <c r="T77" s="246">
        <f t="shared" si="410"/>
        <v>0</v>
      </c>
      <c r="U77" s="246">
        <f t="shared" si="410"/>
        <v>0</v>
      </c>
      <c r="V77" s="246">
        <f t="shared" si="410"/>
        <v>0</v>
      </c>
      <c r="W77" s="246">
        <f t="shared" si="410"/>
        <v>0</v>
      </c>
      <c r="X77" s="246">
        <f t="shared" si="410"/>
        <v>1</v>
      </c>
      <c r="Y77" s="246">
        <f t="shared" si="410"/>
        <v>0</v>
      </c>
      <c r="Z77" s="246">
        <f t="shared" si="410"/>
        <v>1</v>
      </c>
      <c r="AA77" s="246">
        <f t="shared" si="410"/>
        <v>0</v>
      </c>
      <c r="AB77" s="246">
        <f t="shared" si="410"/>
        <v>0</v>
      </c>
      <c r="AC77" s="246">
        <f t="shared" si="411"/>
        <v>1</v>
      </c>
      <c r="AD77" s="246">
        <f t="shared" si="411"/>
        <v>0</v>
      </c>
      <c r="AE77" s="246">
        <f t="shared" si="411"/>
        <v>0</v>
      </c>
      <c r="AF77" s="246">
        <f t="shared" si="411"/>
        <v>0</v>
      </c>
      <c r="AG77" s="246">
        <f t="shared" si="411"/>
        <v>0</v>
      </c>
      <c r="AH77" s="246">
        <f t="shared" si="411"/>
        <v>0</v>
      </c>
      <c r="AI77" s="246">
        <f t="shared" si="411"/>
        <v>0</v>
      </c>
      <c r="AJ77" s="246">
        <f t="shared" si="411"/>
        <v>0</v>
      </c>
      <c r="AK77" s="246">
        <f t="shared" si="411"/>
        <v>0</v>
      </c>
      <c r="AL77" s="246">
        <f t="shared" si="411"/>
        <v>0</v>
      </c>
      <c r="AM77" s="246">
        <f t="shared" si="412"/>
        <v>0</v>
      </c>
      <c r="AN77" s="246">
        <f t="shared" si="412"/>
        <v>0</v>
      </c>
      <c r="AO77" s="246">
        <f t="shared" si="412"/>
        <v>1</v>
      </c>
      <c r="AP77" s="246">
        <f t="shared" si="412"/>
        <v>1</v>
      </c>
      <c r="AQ77" s="246">
        <f t="shared" si="412"/>
        <v>0</v>
      </c>
      <c r="AR77" s="246">
        <f t="shared" si="412"/>
        <v>0</v>
      </c>
      <c r="AS77" s="246">
        <f t="shared" si="412"/>
        <v>0</v>
      </c>
      <c r="AT77" s="246">
        <f t="shared" si="412"/>
        <v>0</v>
      </c>
      <c r="AU77" s="246">
        <f t="shared" si="412"/>
        <v>0</v>
      </c>
      <c r="AV77" s="246">
        <f t="shared" si="412"/>
        <v>0</v>
      </c>
      <c r="AW77" s="246">
        <f t="shared" si="413"/>
        <v>0</v>
      </c>
      <c r="AX77" s="246">
        <f t="shared" si="413"/>
        <v>0</v>
      </c>
      <c r="AY77" s="246">
        <f t="shared" si="413"/>
        <v>0</v>
      </c>
      <c r="AZ77" s="246">
        <f t="shared" si="413"/>
        <v>0</v>
      </c>
      <c r="BA77" s="246">
        <f t="shared" si="413"/>
        <v>0</v>
      </c>
      <c r="BB77" s="246">
        <f t="shared" si="413"/>
        <v>0</v>
      </c>
      <c r="BC77" s="246">
        <f t="shared" si="413"/>
        <v>1</v>
      </c>
      <c r="BD77" s="246">
        <f t="shared" si="413"/>
        <v>0</v>
      </c>
      <c r="BE77" s="246">
        <f t="shared" si="413"/>
        <v>0</v>
      </c>
      <c r="BF77" s="246">
        <f t="shared" si="413"/>
        <v>0</v>
      </c>
      <c r="BG77" s="246">
        <f t="shared" si="414"/>
        <v>0</v>
      </c>
      <c r="BH77" s="246">
        <f t="shared" si="414"/>
        <v>0</v>
      </c>
      <c r="BI77" s="246">
        <f t="shared" si="414"/>
        <v>0</v>
      </c>
      <c r="BJ77" s="246">
        <f t="shared" si="414"/>
        <v>0</v>
      </c>
      <c r="BK77" s="246">
        <f t="shared" si="414"/>
        <v>0</v>
      </c>
      <c r="BL77" s="246">
        <f t="shared" si="414"/>
        <v>1</v>
      </c>
      <c r="BM77" s="246">
        <f t="shared" si="414"/>
        <v>0</v>
      </c>
      <c r="BN77" s="246">
        <f t="shared" si="414"/>
        <v>0</v>
      </c>
      <c r="BO77" s="246">
        <f t="shared" si="414"/>
        <v>0</v>
      </c>
      <c r="BP77" s="246"/>
      <c r="BQ77" s="246">
        <f t="shared" si="415"/>
        <v>6</v>
      </c>
      <c r="BR77" s="246">
        <f t="shared" si="416"/>
        <v>3</v>
      </c>
      <c r="BS77" s="246">
        <f t="shared" si="417"/>
        <v>2</v>
      </c>
      <c r="BT77" s="246">
        <f t="shared" si="418"/>
        <v>2</v>
      </c>
      <c r="BU77" s="246">
        <f t="shared" si="419"/>
        <v>1</v>
      </c>
      <c r="BV77" s="246">
        <f t="shared" si="420"/>
        <v>0</v>
      </c>
      <c r="BW77" s="246">
        <f t="shared" si="421"/>
        <v>15</v>
      </c>
      <c r="BX77" s="246">
        <f t="shared" si="422"/>
        <v>0</v>
      </c>
      <c r="BY77" s="246">
        <f t="shared" si="423"/>
        <v>1</v>
      </c>
      <c r="BZ77" s="246">
        <f t="shared" si="424"/>
        <v>7</v>
      </c>
      <c r="CA77" s="246">
        <f t="shared" si="425"/>
        <v>0</v>
      </c>
      <c r="CB77" s="246">
        <f t="shared" si="426"/>
        <v>2</v>
      </c>
      <c r="CC77" s="246">
        <f t="shared" si="427"/>
        <v>9</v>
      </c>
      <c r="CD77" s="246">
        <f t="shared" si="428"/>
        <v>10</v>
      </c>
      <c r="CE77" s="246">
        <f t="shared" si="429"/>
        <v>3</v>
      </c>
      <c r="CF77" s="246">
        <f t="shared" si="430"/>
        <v>16</v>
      </c>
      <c r="CG77" s="246">
        <f t="shared" si="431"/>
        <v>4</v>
      </c>
      <c r="CH77" s="246">
        <f t="shared" si="432"/>
        <v>13</v>
      </c>
      <c r="CI77" s="246">
        <f t="shared" si="433"/>
        <v>1</v>
      </c>
      <c r="CJ77" s="246">
        <f t="shared" si="434"/>
        <v>4</v>
      </c>
      <c r="CK77" s="246">
        <f t="shared" si="435"/>
        <v>5</v>
      </c>
      <c r="CL77" s="246">
        <f t="shared" si="436"/>
        <v>4</v>
      </c>
      <c r="CM77" s="246">
        <f t="shared" si="437"/>
        <v>0</v>
      </c>
      <c r="CN77" s="246">
        <f t="shared" si="438"/>
        <v>0</v>
      </c>
      <c r="CO77" s="246">
        <f t="shared" si="439"/>
        <v>5</v>
      </c>
      <c r="CP77" s="246">
        <f t="shared" si="440"/>
        <v>8</v>
      </c>
      <c r="CQ77" s="246">
        <f t="shared" si="441"/>
        <v>15</v>
      </c>
      <c r="CR77" s="246">
        <f t="shared" si="442"/>
        <v>19</v>
      </c>
      <c r="CS77" s="246">
        <f t="shared" si="443"/>
        <v>20</v>
      </c>
      <c r="CT77" s="246">
        <f t="shared" si="444"/>
        <v>12</v>
      </c>
      <c r="CU77" s="246">
        <f t="shared" si="445"/>
        <v>6</v>
      </c>
      <c r="CV77" s="246">
        <f t="shared" si="446"/>
        <v>11</v>
      </c>
      <c r="CW77" s="246">
        <f t="shared" si="447"/>
        <v>54</v>
      </c>
      <c r="CX77" s="246">
        <f t="shared" si="448"/>
        <v>8</v>
      </c>
      <c r="CY77" s="246">
        <f t="shared" si="449"/>
        <v>10</v>
      </c>
      <c r="CZ77" s="246">
        <f t="shared" si="450"/>
        <v>1</v>
      </c>
      <c r="DA77" s="246">
        <f t="shared" si="451"/>
        <v>0</v>
      </c>
      <c r="DB77" s="246">
        <f t="shared" si="452"/>
        <v>6</v>
      </c>
      <c r="DC77" s="246">
        <f t="shared" si="453"/>
        <v>6</v>
      </c>
      <c r="DD77" s="246">
        <f t="shared" si="454"/>
        <v>4</v>
      </c>
      <c r="DE77" s="246">
        <f t="shared" si="455"/>
        <v>8</v>
      </c>
      <c r="DF77" s="246">
        <f t="shared" si="456"/>
        <v>8</v>
      </c>
      <c r="DG77" s="246">
        <f t="shared" si="457"/>
        <v>6</v>
      </c>
      <c r="DH77" s="246">
        <f t="shared" si="458"/>
        <v>15</v>
      </c>
      <c r="DI77" s="246">
        <f t="shared" si="459"/>
        <v>23</v>
      </c>
      <c r="DJ77" s="246">
        <f t="shared" si="460"/>
        <v>0</v>
      </c>
      <c r="DK77" s="246">
        <f t="shared" si="461"/>
        <v>5</v>
      </c>
      <c r="DL77" s="246">
        <f t="shared" si="462"/>
        <v>3</v>
      </c>
      <c r="DM77" s="246">
        <f t="shared" si="463"/>
        <v>5</v>
      </c>
      <c r="DN77" s="289" t="b">
        <f t="shared" si="180"/>
        <v>1</v>
      </c>
      <c r="DO77" s="246">
        <f t="shared" si="464"/>
        <v>155</v>
      </c>
      <c r="DP77" s="246">
        <f t="shared" si="465"/>
        <v>14</v>
      </c>
      <c r="DQ77" s="246">
        <f t="shared" si="466"/>
        <v>14</v>
      </c>
      <c r="DR77" s="246">
        <f t="shared" si="467"/>
        <v>0</v>
      </c>
      <c r="DS77" s="246">
        <f t="shared" si="468"/>
        <v>2</v>
      </c>
      <c r="DT77" s="246">
        <f t="shared" si="469"/>
        <v>5</v>
      </c>
      <c r="DU77" s="246"/>
      <c r="DV77" s="246">
        <f t="shared" si="470"/>
        <v>3</v>
      </c>
      <c r="DW77" s="246">
        <f t="shared" si="471"/>
        <v>4</v>
      </c>
      <c r="DX77" s="246"/>
      <c r="DY77" s="246">
        <f t="shared" si="472"/>
        <v>2</v>
      </c>
      <c r="DZ77" s="246">
        <f t="shared" si="473"/>
        <v>1</v>
      </c>
      <c r="EA77" s="246">
        <f t="shared" si="474"/>
        <v>2</v>
      </c>
      <c r="EB77" s="246">
        <f t="shared" si="475"/>
        <v>1</v>
      </c>
      <c r="EC77" s="246">
        <f t="shared" si="476"/>
        <v>1</v>
      </c>
      <c r="EE77" s="246">
        <f t="shared" si="477"/>
        <v>3</v>
      </c>
      <c r="EF77" s="246">
        <f t="shared" si="478"/>
        <v>0</v>
      </c>
    </row>
    <row r="78" spans="1:136" x14ac:dyDescent="0.2">
      <c r="A78" s="55">
        <v>42709</v>
      </c>
      <c r="B78" s="13" t="str">
        <f t="shared" si="400"/>
        <v>2-2-1-2-0</v>
      </c>
      <c r="C78" s="14" t="s">
        <v>630</v>
      </c>
      <c r="D78" s="11">
        <f t="shared" si="401"/>
        <v>2</v>
      </c>
      <c r="E78" s="11">
        <f t="shared" si="402"/>
        <v>4</v>
      </c>
      <c r="F78" s="11">
        <f t="shared" si="402"/>
        <v>7</v>
      </c>
      <c r="G78" s="11">
        <f t="shared" si="402"/>
        <v>10</v>
      </c>
      <c r="H78" s="11">
        <f t="shared" si="402"/>
        <v>13</v>
      </c>
      <c r="I78" s="11">
        <f t="shared" si="402"/>
        <v>16</v>
      </c>
      <c r="J78" s="11"/>
      <c r="K78" s="246">
        <f t="shared" si="403"/>
        <v>5</v>
      </c>
      <c r="L78" s="246">
        <f t="shared" si="404"/>
        <v>9</v>
      </c>
      <c r="M78" s="246">
        <f t="shared" si="405"/>
        <v>11</v>
      </c>
      <c r="N78" s="246">
        <f t="shared" si="406"/>
        <v>19</v>
      </c>
      <c r="O78" s="246">
        <f t="shared" si="407"/>
        <v>24</v>
      </c>
      <c r="P78" s="246">
        <f t="shared" si="408"/>
        <v>37</v>
      </c>
      <c r="Q78" s="246">
        <f t="shared" si="409"/>
        <v>36</v>
      </c>
      <c r="R78" s="246"/>
      <c r="S78" s="246">
        <f t="shared" si="410"/>
        <v>0</v>
      </c>
      <c r="T78" s="246">
        <f t="shared" si="410"/>
        <v>0</v>
      </c>
      <c r="U78" s="246">
        <f t="shared" si="410"/>
        <v>0</v>
      </c>
      <c r="V78" s="246">
        <f t="shared" si="410"/>
        <v>0</v>
      </c>
      <c r="W78" s="246">
        <f t="shared" si="410"/>
        <v>1</v>
      </c>
      <c r="X78" s="246">
        <f t="shared" si="410"/>
        <v>0</v>
      </c>
      <c r="Y78" s="246">
        <f t="shared" si="410"/>
        <v>0</v>
      </c>
      <c r="Z78" s="246">
        <f t="shared" si="410"/>
        <v>0</v>
      </c>
      <c r="AA78" s="246">
        <f t="shared" si="410"/>
        <v>1</v>
      </c>
      <c r="AB78" s="246">
        <f t="shared" si="410"/>
        <v>0</v>
      </c>
      <c r="AC78" s="246">
        <f t="shared" si="411"/>
        <v>1</v>
      </c>
      <c r="AD78" s="246">
        <f t="shared" si="411"/>
        <v>0</v>
      </c>
      <c r="AE78" s="246">
        <f t="shared" si="411"/>
        <v>0</v>
      </c>
      <c r="AF78" s="246">
        <f t="shared" si="411"/>
        <v>0</v>
      </c>
      <c r="AG78" s="246">
        <f t="shared" si="411"/>
        <v>0</v>
      </c>
      <c r="AH78" s="246">
        <f t="shared" si="411"/>
        <v>0</v>
      </c>
      <c r="AI78" s="246">
        <f t="shared" si="411"/>
        <v>0</v>
      </c>
      <c r="AJ78" s="246">
        <f t="shared" si="411"/>
        <v>0</v>
      </c>
      <c r="AK78" s="246">
        <f t="shared" si="411"/>
        <v>1</v>
      </c>
      <c r="AL78" s="246">
        <f t="shared" si="411"/>
        <v>0</v>
      </c>
      <c r="AM78" s="246">
        <f t="shared" si="412"/>
        <v>0</v>
      </c>
      <c r="AN78" s="246">
        <f t="shared" si="412"/>
        <v>0</v>
      </c>
      <c r="AO78" s="246">
        <f t="shared" si="412"/>
        <v>0</v>
      </c>
      <c r="AP78" s="246">
        <f t="shared" si="412"/>
        <v>1</v>
      </c>
      <c r="AQ78" s="246">
        <f t="shared" si="412"/>
        <v>0</v>
      </c>
      <c r="AR78" s="246">
        <f t="shared" si="412"/>
        <v>0</v>
      </c>
      <c r="AS78" s="246">
        <f t="shared" si="412"/>
        <v>0</v>
      </c>
      <c r="AT78" s="246">
        <f t="shared" si="412"/>
        <v>0</v>
      </c>
      <c r="AU78" s="246">
        <f t="shared" si="412"/>
        <v>0</v>
      </c>
      <c r="AV78" s="246">
        <f t="shared" si="412"/>
        <v>0</v>
      </c>
      <c r="AW78" s="246">
        <f t="shared" si="413"/>
        <v>0</v>
      </c>
      <c r="AX78" s="246">
        <f t="shared" si="413"/>
        <v>0</v>
      </c>
      <c r="AY78" s="246">
        <f t="shared" si="413"/>
        <v>0</v>
      </c>
      <c r="AZ78" s="246">
        <f t="shared" si="413"/>
        <v>0</v>
      </c>
      <c r="BA78" s="246">
        <f t="shared" si="413"/>
        <v>0</v>
      </c>
      <c r="BB78" s="246">
        <f t="shared" si="413"/>
        <v>1</v>
      </c>
      <c r="BC78" s="246">
        <f t="shared" si="413"/>
        <v>1</v>
      </c>
      <c r="BD78" s="246">
        <f t="shared" si="413"/>
        <v>0</v>
      </c>
      <c r="BE78" s="246">
        <f t="shared" si="413"/>
        <v>0</v>
      </c>
      <c r="BF78" s="246">
        <f t="shared" si="413"/>
        <v>0</v>
      </c>
      <c r="BG78" s="246">
        <f t="shared" si="414"/>
        <v>0</v>
      </c>
      <c r="BH78" s="246">
        <f t="shared" si="414"/>
        <v>0</v>
      </c>
      <c r="BI78" s="246">
        <f t="shared" si="414"/>
        <v>0</v>
      </c>
      <c r="BJ78" s="246">
        <f t="shared" si="414"/>
        <v>0</v>
      </c>
      <c r="BK78" s="246">
        <f t="shared" si="414"/>
        <v>0</v>
      </c>
      <c r="BL78" s="246">
        <f t="shared" si="414"/>
        <v>0</v>
      </c>
      <c r="BM78" s="246">
        <f t="shared" si="414"/>
        <v>0</v>
      </c>
      <c r="BN78" s="246">
        <f t="shared" si="414"/>
        <v>0</v>
      </c>
      <c r="BO78" s="246">
        <f t="shared" si="414"/>
        <v>0</v>
      </c>
      <c r="BP78" s="246"/>
      <c r="BQ78" s="246">
        <f t="shared" si="415"/>
        <v>5</v>
      </c>
      <c r="BR78" s="246">
        <f t="shared" si="416"/>
        <v>2</v>
      </c>
      <c r="BS78" s="246">
        <f t="shared" si="417"/>
        <v>1</v>
      </c>
      <c r="BT78" s="246">
        <f t="shared" si="418"/>
        <v>1</v>
      </c>
      <c r="BU78" s="246">
        <f t="shared" si="419"/>
        <v>0</v>
      </c>
      <c r="BV78" s="246">
        <f t="shared" si="420"/>
        <v>2</v>
      </c>
      <c r="BW78" s="246">
        <f t="shared" si="421"/>
        <v>14</v>
      </c>
      <c r="BX78" s="246">
        <f t="shared" si="422"/>
        <v>1</v>
      </c>
      <c r="BY78" s="246">
        <f t="shared" si="423"/>
        <v>0</v>
      </c>
      <c r="BZ78" s="246">
        <f t="shared" si="424"/>
        <v>6</v>
      </c>
      <c r="CA78" s="246">
        <f t="shared" si="425"/>
        <v>0</v>
      </c>
      <c r="CB78" s="246">
        <f t="shared" si="426"/>
        <v>1</v>
      </c>
      <c r="CC78" s="246">
        <f t="shared" si="427"/>
        <v>8</v>
      </c>
      <c r="CD78" s="246">
        <f t="shared" si="428"/>
        <v>9</v>
      </c>
      <c r="CE78" s="246">
        <f t="shared" si="429"/>
        <v>2</v>
      </c>
      <c r="CF78" s="246">
        <f t="shared" si="430"/>
        <v>15</v>
      </c>
      <c r="CG78" s="246">
        <f t="shared" si="431"/>
        <v>3</v>
      </c>
      <c r="CH78" s="246">
        <f t="shared" si="432"/>
        <v>12</v>
      </c>
      <c r="CI78" s="246">
        <f t="shared" si="433"/>
        <v>0</v>
      </c>
      <c r="CJ78" s="246">
        <f t="shared" si="434"/>
        <v>3</v>
      </c>
      <c r="CK78" s="246">
        <f t="shared" si="435"/>
        <v>4</v>
      </c>
      <c r="CL78" s="246">
        <f t="shared" si="436"/>
        <v>3</v>
      </c>
      <c r="CM78" s="246">
        <f t="shared" si="437"/>
        <v>13</v>
      </c>
      <c r="CN78" s="246">
        <f t="shared" si="438"/>
        <v>0</v>
      </c>
      <c r="CO78" s="246">
        <f t="shared" si="439"/>
        <v>4</v>
      </c>
      <c r="CP78" s="246">
        <f t="shared" si="440"/>
        <v>7</v>
      </c>
      <c r="CQ78" s="246">
        <f t="shared" si="441"/>
        <v>14</v>
      </c>
      <c r="CR78" s="246">
        <f t="shared" si="442"/>
        <v>18</v>
      </c>
      <c r="CS78" s="246">
        <f t="shared" si="443"/>
        <v>19</v>
      </c>
      <c r="CT78" s="246">
        <f t="shared" si="444"/>
        <v>11</v>
      </c>
      <c r="CU78" s="246">
        <f t="shared" si="445"/>
        <v>5</v>
      </c>
      <c r="CV78" s="246">
        <f t="shared" si="446"/>
        <v>10</v>
      </c>
      <c r="CW78" s="246">
        <f t="shared" si="447"/>
        <v>53</v>
      </c>
      <c r="CX78" s="246">
        <f t="shared" si="448"/>
        <v>7</v>
      </c>
      <c r="CY78" s="246">
        <f t="shared" si="449"/>
        <v>9</v>
      </c>
      <c r="CZ78" s="246">
        <f t="shared" si="450"/>
        <v>0</v>
      </c>
      <c r="DA78" s="246">
        <f t="shared" si="451"/>
        <v>0</v>
      </c>
      <c r="DB78" s="246">
        <f t="shared" si="452"/>
        <v>5</v>
      </c>
      <c r="DC78" s="246">
        <f t="shared" si="453"/>
        <v>5</v>
      </c>
      <c r="DD78" s="246">
        <f t="shared" si="454"/>
        <v>3</v>
      </c>
      <c r="DE78" s="246">
        <f t="shared" si="455"/>
        <v>7</v>
      </c>
      <c r="DF78" s="246">
        <f t="shared" si="456"/>
        <v>7</v>
      </c>
      <c r="DG78" s="246">
        <f t="shared" si="457"/>
        <v>5</v>
      </c>
      <c r="DH78" s="246">
        <f t="shared" si="458"/>
        <v>14</v>
      </c>
      <c r="DI78" s="246">
        <f t="shared" si="459"/>
        <v>22</v>
      </c>
      <c r="DJ78" s="246">
        <f t="shared" si="460"/>
        <v>1</v>
      </c>
      <c r="DK78" s="246">
        <f t="shared" si="461"/>
        <v>4</v>
      </c>
      <c r="DL78" s="246">
        <f t="shared" si="462"/>
        <v>2</v>
      </c>
      <c r="DM78" s="246">
        <f t="shared" si="463"/>
        <v>4</v>
      </c>
      <c r="DN78" s="289" t="b">
        <f t="shared" si="180"/>
        <v>1</v>
      </c>
      <c r="DO78" s="246">
        <f t="shared" si="464"/>
        <v>141</v>
      </c>
      <c r="DP78" s="246">
        <f t="shared" si="465"/>
        <v>25</v>
      </c>
      <c r="DQ78" s="246">
        <f t="shared" si="466"/>
        <v>25</v>
      </c>
      <c r="DR78" s="246">
        <f t="shared" si="467"/>
        <v>0</v>
      </c>
      <c r="DS78" s="246">
        <f t="shared" si="468"/>
        <v>2</v>
      </c>
      <c r="DT78" s="246">
        <f t="shared" si="469"/>
        <v>5</v>
      </c>
      <c r="DU78" s="246"/>
      <c r="DV78" s="246">
        <f t="shared" si="470"/>
        <v>5</v>
      </c>
      <c r="DW78" s="246">
        <f t="shared" si="471"/>
        <v>2</v>
      </c>
      <c r="DX78" s="246"/>
      <c r="DY78" s="246">
        <f t="shared" si="472"/>
        <v>2</v>
      </c>
      <c r="DZ78" s="246">
        <f t="shared" si="473"/>
        <v>2</v>
      </c>
      <c r="EA78" s="246">
        <f t="shared" si="474"/>
        <v>1</v>
      </c>
      <c r="EB78" s="246">
        <f t="shared" si="475"/>
        <v>2</v>
      </c>
      <c r="EC78" s="246">
        <f t="shared" si="476"/>
        <v>0</v>
      </c>
      <c r="EE78" s="246">
        <f t="shared" si="477"/>
        <v>2</v>
      </c>
      <c r="EF78" s="246">
        <f t="shared" si="478"/>
        <v>0</v>
      </c>
    </row>
    <row r="79" spans="1:136" x14ac:dyDescent="0.2">
      <c r="A79" s="55">
        <v>42705</v>
      </c>
      <c r="B79" s="13" t="str">
        <f t="shared" si="400"/>
        <v>3-2-1-0-1</v>
      </c>
      <c r="C79" s="14" t="s">
        <v>629</v>
      </c>
      <c r="D79" s="11">
        <f t="shared" si="401"/>
        <v>2</v>
      </c>
      <c r="E79" s="11">
        <f t="shared" si="402"/>
        <v>4</v>
      </c>
      <c r="F79" s="11">
        <f t="shared" si="402"/>
        <v>6</v>
      </c>
      <c r="G79" s="11">
        <f t="shared" si="402"/>
        <v>9</v>
      </c>
      <c r="H79" s="11">
        <f t="shared" si="402"/>
        <v>12</v>
      </c>
      <c r="I79" s="11">
        <f t="shared" si="402"/>
        <v>15</v>
      </c>
      <c r="J79" s="11"/>
      <c r="K79" s="246">
        <f t="shared" si="403"/>
        <v>3</v>
      </c>
      <c r="L79" s="246">
        <f t="shared" si="404"/>
        <v>4</v>
      </c>
      <c r="M79" s="246">
        <f t="shared" si="405"/>
        <v>8</v>
      </c>
      <c r="N79" s="246">
        <f t="shared" si="406"/>
        <v>19</v>
      </c>
      <c r="O79" s="246">
        <f t="shared" si="407"/>
        <v>24</v>
      </c>
      <c r="P79" s="246">
        <f t="shared" si="408"/>
        <v>46</v>
      </c>
      <c r="Q79" s="246">
        <f t="shared" si="409"/>
        <v>12</v>
      </c>
      <c r="R79" s="246"/>
      <c r="S79" s="246">
        <f t="shared" si="410"/>
        <v>0</v>
      </c>
      <c r="T79" s="246">
        <f t="shared" si="410"/>
        <v>0</v>
      </c>
      <c r="U79" s="246">
        <f t="shared" si="410"/>
        <v>1</v>
      </c>
      <c r="V79" s="246">
        <f t="shared" si="410"/>
        <v>1</v>
      </c>
      <c r="W79" s="246">
        <f t="shared" si="410"/>
        <v>0</v>
      </c>
      <c r="X79" s="246">
        <f t="shared" si="410"/>
        <v>0</v>
      </c>
      <c r="Y79" s="246">
        <f t="shared" si="410"/>
        <v>0</v>
      </c>
      <c r="Z79" s="246">
        <f t="shared" si="410"/>
        <v>1</v>
      </c>
      <c r="AA79" s="246">
        <f t="shared" si="410"/>
        <v>0</v>
      </c>
      <c r="AB79" s="246">
        <f t="shared" si="410"/>
        <v>0</v>
      </c>
      <c r="AC79" s="246">
        <f t="shared" si="411"/>
        <v>0</v>
      </c>
      <c r="AD79" s="246">
        <f t="shared" si="411"/>
        <v>1</v>
      </c>
      <c r="AE79" s="246">
        <f t="shared" si="411"/>
        <v>0</v>
      </c>
      <c r="AF79" s="246">
        <f t="shared" si="411"/>
        <v>0</v>
      </c>
      <c r="AG79" s="246">
        <f t="shared" si="411"/>
        <v>0</v>
      </c>
      <c r="AH79" s="246">
        <f t="shared" si="411"/>
        <v>0</v>
      </c>
      <c r="AI79" s="246">
        <f t="shared" si="411"/>
        <v>0</v>
      </c>
      <c r="AJ79" s="246">
        <f t="shared" si="411"/>
        <v>0</v>
      </c>
      <c r="AK79" s="246">
        <f t="shared" si="411"/>
        <v>1</v>
      </c>
      <c r="AL79" s="246">
        <f t="shared" si="411"/>
        <v>0</v>
      </c>
      <c r="AM79" s="246">
        <f t="shared" si="412"/>
        <v>0</v>
      </c>
      <c r="AN79" s="246">
        <f t="shared" si="412"/>
        <v>0</v>
      </c>
      <c r="AO79" s="246">
        <f t="shared" si="412"/>
        <v>0</v>
      </c>
      <c r="AP79" s="246">
        <f t="shared" si="412"/>
        <v>1</v>
      </c>
      <c r="AQ79" s="246">
        <f t="shared" si="412"/>
        <v>0</v>
      </c>
      <c r="AR79" s="246">
        <f t="shared" si="412"/>
        <v>0</v>
      </c>
      <c r="AS79" s="246">
        <f t="shared" si="412"/>
        <v>0</v>
      </c>
      <c r="AT79" s="246">
        <f t="shared" si="412"/>
        <v>0</v>
      </c>
      <c r="AU79" s="246">
        <f t="shared" si="412"/>
        <v>0</v>
      </c>
      <c r="AV79" s="246">
        <f t="shared" si="412"/>
        <v>0</v>
      </c>
      <c r="AW79" s="246">
        <f t="shared" si="413"/>
        <v>0</v>
      </c>
      <c r="AX79" s="246">
        <f t="shared" si="413"/>
        <v>0</v>
      </c>
      <c r="AY79" s="246">
        <f t="shared" si="413"/>
        <v>0</v>
      </c>
      <c r="AZ79" s="246">
        <f t="shared" si="413"/>
        <v>0</v>
      </c>
      <c r="BA79" s="246">
        <f t="shared" si="413"/>
        <v>0</v>
      </c>
      <c r="BB79" s="246">
        <f t="shared" si="413"/>
        <v>0</v>
      </c>
      <c r="BC79" s="246">
        <f t="shared" si="413"/>
        <v>0</v>
      </c>
      <c r="BD79" s="246">
        <f t="shared" si="413"/>
        <v>0</v>
      </c>
      <c r="BE79" s="246">
        <f t="shared" si="413"/>
        <v>0</v>
      </c>
      <c r="BF79" s="246">
        <f t="shared" si="413"/>
        <v>0</v>
      </c>
      <c r="BG79" s="246">
        <f t="shared" si="414"/>
        <v>0</v>
      </c>
      <c r="BH79" s="246">
        <f t="shared" si="414"/>
        <v>0</v>
      </c>
      <c r="BI79" s="246">
        <f t="shared" si="414"/>
        <v>0</v>
      </c>
      <c r="BJ79" s="246">
        <f t="shared" si="414"/>
        <v>0</v>
      </c>
      <c r="BK79" s="246">
        <f t="shared" si="414"/>
        <v>0</v>
      </c>
      <c r="BL79" s="246">
        <f t="shared" si="414"/>
        <v>1</v>
      </c>
      <c r="BM79" s="246">
        <f t="shared" si="414"/>
        <v>0</v>
      </c>
      <c r="BN79" s="246">
        <f t="shared" si="414"/>
        <v>0</v>
      </c>
      <c r="BO79" s="246">
        <f t="shared" si="414"/>
        <v>0</v>
      </c>
      <c r="BP79" s="246"/>
      <c r="BQ79" s="246">
        <f t="shared" si="415"/>
        <v>4</v>
      </c>
      <c r="BR79" s="246">
        <f t="shared" si="416"/>
        <v>1</v>
      </c>
      <c r="BS79" s="246">
        <f t="shared" si="417"/>
        <v>0</v>
      </c>
      <c r="BT79" s="246">
        <f t="shared" si="418"/>
        <v>0</v>
      </c>
      <c r="BU79" s="246">
        <f t="shared" si="419"/>
        <v>10</v>
      </c>
      <c r="BV79" s="246">
        <f t="shared" si="420"/>
        <v>1</v>
      </c>
      <c r="BW79" s="246">
        <f t="shared" si="421"/>
        <v>13</v>
      </c>
      <c r="BX79" s="246">
        <f t="shared" si="422"/>
        <v>0</v>
      </c>
      <c r="BY79" s="246">
        <f t="shared" si="423"/>
        <v>13</v>
      </c>
      <c r="BZ79" s="246">
        <f t="shared" si="424"/>
        <v>5</v>
      </c>
      <c r="CA79" s="246">
        <f t="shared" si="425"/>
        <v>8</v>
      </c>
      <c r="CB79" s="246">
        <f t="shared" si="426"/>
        <v>0</v>
      </c>
      <c r="CC79" s="246">
        <f t="shared" si="427"/>
        <v>7</v>
      </c>
      <c r="CD79" s="246">
        <f t="shared" si="428"/>
        <v>8</v>
      </c>
      <c r="CE79" s="246">
        <f t="shared" si="429"/>
        <v>1</v>
      </c>
      <c r="CF79" s="246">
        <f t="shared" si="430"/>
        <v>14</v>
      </c>
      <c r="CG79" s="246">
        <f t="shared" si="431"/>
        <v>2</v>
      </c>
      <c r="CH79" s="246">
        <f t="shared" si="432"/>
        <v>11</v>
      </c>
      <c r="CI79" s="246">
        <f t="shared" si="433"/>
        <v>0</v>
      </c>
      <c r="CJ79" s="246">
        <f t="shared" si="434"/>
        <v>2</v>
      </c>
      <c r="CK79" s="246">
        <f t="shared" si="435"/>
        <v>3</v>
      </c>
      <c r="CL79" s="246">
        <f t="shared" si="436"/>
        <v>2</v>
      </c>
      <c r="CM79" s="246">
        <f t="shared" si="437"/>
        <v>12</v>
      </c>
      <c r="CN79" s="246">
        <f t="shared" si="438"/>
        <v>0</v>
      </c>
      <c r="CO79" s="246">
        <f t="shared" si="439"/>
        <v>3</v>
      </c>
      <c r="CP79" s="246">
        <f t="shared" si="440"/>
        <v>6</v>
      </c>
      <c r="CQ79" s="246">
        <f t="shared" si="441"/>
        <v>13</v>
      </c>
      <c r="CR79" s="246">
        <f t="shared" si="442"/>
        <v>17</v>
      </c>
      <c r="CS79" s="246">
        <f t="shared" si="443"/>
        <v>18</v>
      </c>
      <c r="CT79" s="246">
        <f t="shared" si="444"/>
        <v>10</v>
      </c>
      <c r="CU79" s="246">
        <f t="shared" si="445"/>
        <v>4</v>
      </c>
      <c r="CV79" s="246">
        <f t="shared" si="446"/>
        <v>9</v>
      </c>
      <c r="CW79" s="246">
        <f t="shared" si="447"/>
        <v>52</v>
      </c>
      <c r="CX79" s="246">
        <f t="shared" si="448"/>
        <v>6</v>
      </c>
      <c r="CY79" s="246">
        <f t="shared" si="449"/>
        <v>8</v>
      </c>
      <c r="CZ79" s="246">
        <f t="shared" si="450"/>
        <v>4</v>
      </c>
      <c r="DA79" s="246">
        <f t="shared" si="451"/>
        <v>1</v>
      </c>
      <c r="DB79" s="246">
        <f t="shared" si="452"/>
        <v>4</v>
      </c>
      <c r="DC79" s="246">
        <f t="shared" si="453"/>
        <v>4</v>
      </c>
      <c r="DD79" s="246">
        <f t="shared" si="454"/>
        <v>2</v>
      </c>
      <c r="DE79" s="246">
        <f t="shared" si="455"/>
        <v>6</v>
      </c>
      <c r="DF79" s="246">
        <f t="shared" si="456"/>
        <v>6</v>
      </c>
      <c r="DG79" s="246">
        <f t="shared" si="457"/>
        <v>4</v>
      </c>
      <c r="DH79" s="246">
        <f t="shared" si="458"/>
        <v>13</v>
      </c>
      <c r="DI79" s="246">
        <f t="shared" si="459"/>
        <v>21</v>
      </c>
      <c r="DJ79" s="246">
        <f t="shared" si="460"/>
        <v>0</v>
      </c>
      <c r="DK79" s="246">
        <f t="shared" si="461"/>
        <v>3</v>
      </c>
      <c r="DL79" s="246">
        <f t="shared" si="462"/>
        <v>1</v>
      </c>
      <c r="DM79" s="246">
        <f t="shared" si="463"/>
        <v>3</v>
      </c>
      <c r="DN79" s="289" t="b">
        <f t="shared" si="180"/>
        <v>0</v>
      </c>
      <c r="DO79" s="246">
        <f t="shared" si="464"/>
        <v>116</v>
      </c>
      <c r="DP79" s="246">
        <f t="shared" si="465"/>
        <v>-20</v>
      </c>
      <c r="DQ79" s="246">
        <f t="shared" si="466"/>
        <v>20</v>
      </c>
      <c r="DR79" s="246">
        <f t="shared" si="467"/>
        <v>0</v>
      </c>
      <c r="DS79" s="246">
        <f t="shared" si="468"/>
        <v>1</v>
      </c>
      <c r="DT79" s="246">
        <f t="shared" si="469"/>
        <v>6</v>
      </c>
      <c r="DU79" s="246"/>
      <c r="DV79" s="246">
        <f t="shared" si="470"/>
        <v>2</v>
      </c>
      <c r="DW79" s="246">
        <f t="shared" si="471"/>
        <v>5</v>
      </c>
      <c r="DX79" s="246"/>
      <c r="DY79" s="246">
        <f t="shared" si="472"/>
        <v>3</v>
      </c>
      <c r="DZ79" s="246">
        <f t="shared" si="473"/>
        <v>2</v>
      </c>
      <c r="EA79" s="246">
        <f t="shared" si="474"/>
        <v>1</v>
      </c>
      <c r="EB79" s="246">
        <f t="shared" si="475"/>
        <v>0</v>
      </c>
      <c r="EC79" s="246">
        <f t="shared" si="476"/>
        <v>1</v>
      </c>
      <c r="EE79" s="246">
        <f t="shared" si="477"/>
        <v>2</v>
      </c>
      <c r="EF79" s="246">
        <f t="shared" si="478"/>
        <v>1</v>
      </c>
    </row>
    <row r="80" spans="1:136" x14ac:dyDescent="0.2">
      <c r="A80" s="55">
        <v>42702</v>
      </c>
      <c r="B80" s="13" t="str">
        <f t="shared" si="400"/>
        <v>3-1-1-1-1</v>
      </c>
      <c r="C80" s="14" t="s">
        <v>628</v>
      </c>
      <c r="D80" s="11">
        <f t="shared" si="401"/>
        <v>2</v>
      </c>
      <c r="E80" s="11">
        <f t="shared" si="402"/>
        <v>4</v>
      </c>
      <c r="F80" s="11">
        <f t="shared" si="402"/>
        <v>7</v>
      </c>
      <c r="G80" s="11">
        <f t="shared" si="402"/>
        <v>10</v>
      </c>
      <c r="H80" s="11">
        <f t="shared" si="402"/>
        <v>13</v>
      </c>
      <c r="I80" s="11">
        <f t="shared" si="402"/>
        <v>16</v>
      </c>
      <c r="J80" s="11"/>
      <c r="K80" s="245">
        <f t="shared" si="403"/>
        <v>2</v>
      </c>
      <c r="L80" s="245">
        <f t="shared" si="404"/>
        <v>4</v>
      </c>
      <c r="M80" s="245">
        <f t="shared" si="405"/>
        <v>15</v>
      </c>
      <c r="N80" s="245">
        <f t="shared" si="406"/>
        <v>24</v>
      </c>
      <c r="O80" s="245">
        <f t="shared" si="407"/>
        <v>37</v>
      </c>
      <c r="P80" s="245">
        <f t="shared" si="408"/>
        <v>48</v>
      </c>
      <c r="Q80" s="245">
        <f t="shared" si="409"/>
        <v>6</v>
      </c>
      <c r="R80" s="245"/>
      <c r="S80" s="245">
        <f t="shared" si="410"/>
        <v>0</v>
      </c>
      <c r="T80" s="245">
        <f t="shared" si="410"/>
        <v>1</v>
      </c>
      <c r="U80" s="245">
        <f t="shared" si="410"/>
        <v>0</v>
      </c>
      <c r="V80" s="245">
        <f t="shared" si="410"/>
        <v>1</v>
      </c>
      <c r="W80" s="245">
        <f t="shared" si="410"/>
        <v>0</v>
      </c>
      <c r="X80" s="245">
        <f t="shared" si="410"/>
        <v>1</v>
      </c>
      <c r="Y80" s="245">
        <f t="shared" si="410"/>
        <v>0</v>
      </c>
      <c r="Z80" s="245">
        <f t="shared" si="410"/>
        <v>0</v>
      </c>
      <c r="AA80" s="245">
        <f t="shared" si="410"/>
        <v>0</v>
      </c>
      <c r="AB80" s="245">
        <f t="shared" si="410"/>
        <v>0</v>
      </c>
      <c r="AC80" s="245">
        <f t="shared" si="411"/>
        <v>0</v>
      </c>
      <c r="AD80" s="245">
        <f t="shared" si="411"/>
        <v>0</v>
      </c>
      <c r="AE80" s="245">
        <f t="shared" si="411"/>
        <v>0</v>
      </c>
      <c r="AF80" s="245">
        <f t="shared" si="411"/>
        <v>0</v>
      </c>
      <c r="AG80" s="245">
        <f t="shared" si="411"/>
        <v>1</v>
      </c>
      <c r="AH80" s="245">
        <f t="shared" si="411"/>
        <v>0</v>
      </c>
      <c r="AI80" s="245">
        <f t="shared" si="411"/>
        <v>0</v>
      </c>
      <c r="AJ80" s="245">
        <f t="shared" si="411"/>
        <v>0</v>
      </c>
      <c r="AK80" s="245">
        <f t="shared" si="411"/>
        <v>0</v>
      </c>
      <c r="AL80" s="245">
        <f t="shared" si="411"/>
        <v>0</v>
      </c>
      <c r="AM80" s="245">
        <f t="shared" si="412"/>
        <v>0</v>
      </c>
      <c r="AN80" s="245">
        <f t="shared" si="412"/>
        <v>0</v>
      </c>
      <c r="AO80" s="245">
        <f t="shared" si="412"/>
        <v>0</v>
      </c>
      <c r="AP80" s="245">
        <f t="shared" si="412"/>
        <v>1</v>
      </c>
      <c r="AQ80" s="245">
        <f t="shared" si="412"/>
        <v>0</v>
      </c>
      <c r="AR80" s="245">
        <f t="shared" si="412"/>
        <v>0</v>
      </c>
      <c r="AS80" s="245">
        <f t="shared" si="412"/>
        <v>0</v>
      </c>
      <c r="AT80" s="245">
        <f t="shared" si="412"/>
        <v>0</v>
      </c>
      <c r="AU80" s="245">
        <f t="shared" si="412"/>
        <v>0</v>
      </c>
      <c r="AV80" s="245">
        <f t="shared" si="412"/>
        <v>0</v>
      </c>
      <c r="AW80" s="245">
        <f t="shared" si="413"/>
        <v>0</v>
      </c>
      <c r="AX80" s="245">
        <f t="shared" si="413"/>
        <v>0</v>
      </c>
      <c r="AY80" s="245">
        <f t="shared" si="413"/>
        <v>0</v>
      </c>
      <c r="AZ80" s="245">
        <f t="shared" si="413"/>
        <v>0</v>
      </c>
      <c r="BA80" s="245">
        <f t="shared" si="413"/>
        <v>0</v>
      </c>
      <c r="BB80" s="245">
        <f t="shared" si="413"/>
        <v>0</v>
      </c>
      <c r="BC80" s="245">
        <f t="shared" si="413"/>
        <v>1</v>
      </c>
      <c r="BD80" s="245">
        <f t="shared" si="413"/>
        <v>0</v>
      </c>
      <c r="BE80" s="245">
        <f t="shared" si="413"/>
        <v>0</v>
      </c>
      <c r="BF80" s="245">
        <f t="shared" si="413"/>
        <v>0</v>
      </c>
      <c r="BG80" s="245">
        <f t="shared" si="414"/>
        <v>0</v>
      </c>
      <c r="BH80" s="245">
        <f t="shared" si="414"/>
        <v>0</v>
      </c>
      <c r="BI80" s="245">
        <f t="shared" si="414"/>
        <v>0</v>
      </c>
      <c r="BJ80" s="245">
        <f t="shared" si="414"/>
        <v>0</v>
      </c>
      <c r="BK80" s="245">
        <f t="shared" si="414"/>
        <v>0</v>
      </c>
      <c r="BL80" s="245">
        <f t="shared" si="414"/>
        <v>0</v>
      </c>
      <c r="BM80" s="245">
        <f t="shared" si="414"/>
        <v>0</v>
      </c>
      <c r="BN80" s="245">
        <f t="shared" si="414"/>
        <v>1</v>
      </c>
      <c r="BO80" s="245">
        <f t="shared" si="414"/>
        <v>0</v>
      </c>
      <c r="BP80" s="245"/>
      <c r="BQ80" s="245">
        <f t="shared" si="415"/>
        <v>3</v>
      </c>
      <c r="BR80" s="245">
        <f t="shared" si="416"/>
        <v>0</v>
      </c>
      <c r="BS80" s="245">
        <f t="shared" si="417"/>
        <v>1</v>
      </c>
      <c r="BT80" s="245">
        <f t="shared" si="418"/>
        <v>0</v>
      </c>
      <c r="BU80" s="245">
        <f t="shared" si="419"/>
        <v>9</v>
      </c>
      <c r="BV80" s="245">
        <f t="shared" si="420"/>
        <v>0</v>
      </c>
      <c r="BW80" s="245">
        <f t="shared" si="421"/>
        <v>12</v>
      </c>
      <c r="BX80" s="245">
        <f t="shared" si="422"/>
        <v>4</v>
      </c>
      <c r="BY80" s="245">
        <f t="shared" si="423"/>
        <v>12</v>
      </c>
      <c r="BZ80" s="245">
        <f t="shared" si="424"/>
        <v>4</v>
      </c>
      <c r="CA80" s="245">
        <f t="shared" si="425"/>
        <v>7</v>
      </c>
      <c r="CB80" s="245">
        <f t="shared" si="426"/>
        <v>25</v>
      </c>
      <c r="CC80" s="245">
        <f t="shared" si="427"/>
        <v>6</v>
      </c>
      <c r="CD80" s="245">
        <f t="shared" si="428"/>
        <v>7</v>
      </c>
      <c r="CE80" s="245">
        <f t="shared" si="429"/>
        <v>0</v>
      </c>
      <c r="CF80" s="245">
        <f t="shared" si="430"/>
        <v>13</v>
      </c>
      <c r="CG80" s="245">
        <f t="shared" si="431"/>
        <v>1</v>
      </c>
      <c r="CH80" s="245">
        <f t="shared" si="432"/>
        <v>10</v>
      </c>
      <c r="CI80" s="245">
        <f t="shared" si="433"/>
        <v>1</v>
      </c>
      <c r="CJ80" s="245">
        <f t="shared" si="434"/>
        <v>1</v>
      </c>
      <c r="CK80" s="245">
        <f t="shared" si="435"/>
        <v>2</v>
      </c>
      <c r="CL80" s="245">
        <f t="shared" si="436"/>
        <v>1</v>
      </c>
      <c r="CM80" s="245">
        <f t="shared" si="437"/>
        <v>11</v>
      </c>
      <c r="CN80" s="245">
        <f t="shared" si="438"/>
        <v>0</v>
      </c>
      <c r="CO80" s="245">
        <f t="shared" si="439"/>
        <v>2</v>
      </c>
      <c r="CP80" s="245">
        <f t="shared" si="440"/>
        <v>5</v>
      </c>
      <c r="CQ80" s="245">
        <f t="shared" si="441"/>
        <v>12</v>
      </c>
      <c r="CR80" s="245">
        <f t="shared" si="442"/>
        <v>16</v>
      </c>
      <c r="CS80" s="245">
        <f t="shared" si="443"/>
        <v>17</v>
      </c>
      <c r="CT80" s="245">
        <f t="shared" si="444"/>
        <v>9</v>
      </c>
      <c r="CU80" s="245">
        <f t="shared" si="445"/>
        <v>3</v>
      </c>
      <c r="CV80" s="245">
        <f t="shared" si="446"/>
        <v>8</v>
      </c>
      <c r="CW80" s="245">
        <f t="shared" si="447"/>
        <v>51</v>
      </c>
      <c r="CX80" s="245">
        <f t="shared" si="448"/>
        <v>5</v>
      </c>
      <c r="CY80" s="245">
        <f t="shared" si="449"/>
        <v>7</v>
      </c>
      <c r="CZ80" s="245">
        <f t="shared" si="450"/>
        <v>3</v>
      </c>
      <c r="DA80" s="245">
        <f t="shared" si="451"/>
        <v>0</v>
      </c>
      <c r="DB80" s="245">
        <f t="shared" si="452"/>
        <v>3</v>
      </c>
      <c r="DC80" s="245">
        <f t="shared" si="453"/>
        <v>3</v>
      </c>
      <c r="DD80" s="245">
        <f t="shared" si="454"/>
        <v>1</v>
      </c>
      <c r="DE80" s="245">
        <f t="shared" si="455"/>
        <v>5</v>
      </c>
      <c r="DF80" s="245">
        <f t="shared" si="456"/>
        <v>5</v>
      </c>
      <c r="DG80" s="245">
        <f t="shared" si="457"/>
        <v>3</v>
      </c>
      <c r="DH80" s="245">
        <f t="shared" si="458"/>
        <v>12</v>
      </c>
      <c r="DI80" s="245">
        <f t="shared" si="459"/>
        <v>20</v>
      </c>
      <c r="DJ80" s="245">
        <f t="shared" si="460"/>
        <v>9</v>
      </c>
      <c r="DK80" s="245">
        <f t="shared" si="461"/>
        <v>2</v>
      </c>
      <c r="DL80" s="245">
        <f t="shared" si="462"/>
        <v>0</v>
      </c>
      <c r="DM80" s="245">
        <f t="shared" si="463"/>
        <v>2</v>
      </c>
      <c r="DN80" s="289" t="b">
        <f t="shared" si="180"/>
        <v>0</v>
      </c>
      <c r="DO80" s="245">
        <f t="shared" si="464"/>
        <v>136</v>
      </c>
      <c r="DP80" s="245">
        <f t="shared" si="465"/>
        <v>13</v>
      </c>
      <c r="DQ80" s="245">
        <f t="shared" si="466"/>
        <v>13</v>
      </c>
      <c r="DR80" s="245">
        <f t="shared" si="467"/>
        <v>0</v>
      </c>
      <c r="DS80" s="245">
        <f t="shared" si="468"/>
        <v>2</v>
      </c>
      <c r="DT80" s="245">
        <f t="shared" si="469"/>
        <v>5</v>
      </c>
      <c r="DU80" s="245"/>
      <c r="DV80" s="245">
        <f t="shared" si="470"/>
        <v>2</v>
      </c>
      <c r="DW80" s="245">
        <f t="shared" si="471"/>
        <v>5</v>
      </c>
      <c r="DX80" s="245"/>
      <c r="DY80" s="245">
        <f t="shared" si="472"/>
        <v>3</v>
      </c>
      <c r="DZ80" s="245">
        <f t="shared" si="473"/>
        <v>1</v>
      </c>
      <c r="EA80" s="245">
        <f t="shared" si="474"/>
        <v>1</v>
      </c>
      <c r="EB80" s="245">
        <f t="shared" si="475"/>
        <v>1</v>
      </c>
      <c r="EC80" s="245">
        <f t="shared" si="476"/>
        <v>1</v>
      </c>
      <c r="EE80" s="245">
        <f t="shared" si="477"/>
        <v>1</v>
      </c>
      <c r="EF80" s="245">
        <f t="shared" si="478"/>
        <v>0</v>
      </c>
    </row>
    <row r="81" spans="1:136" x14ac:dyDescent="0.2">
      <c r="A81" s="55">
        <v>42698</v>
      </c>
      <c r="B81" s="13" t="str">
        <f t="shared" si="400"/>
        <v>2-2-2-0-1</v>
      </c>
      <c r="C81" s="14" t="s">
        <v>627</v>
      </c>
      <c r="D81" s="11">
        <f t="shared" si="401"/>
        <v>2</v>
      </c>
      <c r="E81" s="11">
        <f t="shared" ref="E81:I84" si="479">FIND(",",$C81,D81+1)</f>
        <v>4</v>
      </c>
      <c r="F81" s="11">
        <f t="shared" si="479"/>
        <v>7</v>
      </c>
      <c r="G81" s="11">
        <f t="shared" si="479"/>
        <v>10</v>
      </c>
      <c r="H81" s="11">
        <f t="shared" si="479"/>
        <v>13</v>
      </c>
      <c r="I81" s="11">
        <f t="shared" si="479"/>
        <v>16</v>
      </c>
      <c r="J81" s="11"/>
      <c r="K81" s="245">
        <f t="shared" si="403"/>
        <v>2</v>
      </c>
      <c r="L81" s="245">
        <f t="shared" ref="L81:P84" si="480">VALUE(MID($C81,D81+1,E81-D81-1))</f>
        <v>3</v>
      </c>
      <c r="M81" s="245">
        <f t="shared" si="480"/>
        <v>17</v>
      </c>
      <c r="N81" s="245">
        <f t="shared" si="480"/>
        <v>19</v>
      </c>
      <c r="O81" s="245">
        <f t="shared" si="480"/>
        <v>22</v>
      </c>
      <c r="P81" s="245">
        <f t="shared" si="480"/>
        <v>40</v>
      </c>
      <c r="Q81" s="245">
        <f t="shared" si="409"/>
        <v>20</v>
      </c>
      <c r="R81" s="245"/>
      <c r="S81" s="245">
        <f t="shared" ref="S81:AB84" si="481">COUNTIF($K81:$Q81,S$2)</f>
        <v>0</v>
      </c>
      <c r="T81" s="245">
        <f t="shared" si="481"/>
        <v>1</v>
      </c>
      <c r="U81" s="245">
        <f t="shared" si="481"/>
        <v>1</v>
      </c>
      <c r="V81" s="245">
        <f t="shared" si="481"/>
        <v>0</v>
      </c>
      <c r="W81" s="245">
        <f t="shared" si="481"/>
        <v>0</v>
      </c>
      <c r="X81" s="245">
        <f t="shared" si="481"/>
        <v>0</v>
      </c>
      <c r="Y81" s="245">
        <f t="shared" si="481"/>
        <v>0</v>
      </c>
      <c r="Z81" s="245">
        <f t="shared" si="481"/>
        <v>0</v>
      </c>
      <c r="AA81" s="245">
        <f t="shared" si="481"/>
        <v>0</v>
      </c>
      <c r="AB81" s="245">
        <f t="shared" si="481"/>
        <v>0</v>
      </c>
      <c r="AC81" s="245">
        <f t="shared" ref="AC81:AL84" si="482">COUNTIF($K81:$Q81,AC$2)</f>
        <v>0</v>
      </c>
      <c r="AD81" s="245">
        <f t="shared" si="482"/>
        <v>0</v>
      </c>
      <c r="AE81" s="245">
        <f t="shared" si="482"/>
        <v>0</v>
      </c>
      <c r="AF81" s="245">
        <f t="shared" si="482"/>
        <v>0</v>
      </c>
      <c r="AG81" s="245">
        <f t="shared" si="482"/>
        <v>0</v>
      </c>
      <c r="AH81" s="245">
        <f t="shared" si="482"/>
        <v>0</v>
      </c>
      <c r="AI81" s="245">
        <f t="shared" si="482"/>
        <v>1</v>
      </c>
      <c r="AJ81" s="245">
        <f t="shared" si="482"/>
        <v>0</v>
      </c>
      <c r="AK81" s="245">
        <f t="shared" si="482"/>
        <v>1</v>
      </c>
      <c r="AL81" s="245">
        <f t="shared" si="482"/>
        <v>1</v>
      </c>
      <c r="AM81" s="245">
        <f t="shared" ref="AM81:AV84" si="483">COUNTIF($K81:$Q81,AM$2)</f>
        <v>0</v>
      </c>
      <c r="AN81" s="245">
        <f t="shared" si="483"/>
        <v>1</v>
      </c>
      <c r="AO81" s="245">
        <f t="shared" si="483"/>
        <v>0</v>
      </c>
      <c r="AP81" s="245">
        <f t="shared" si="483"/>
        <v>0</v>
      </c>
      <c r="AQ81" s="245">
        <f t="shared" si="483"/>
        <v>0</v>
      </c>
      <c r="AR81" s="245">
        <f t="shared" si="483"/>
        <v>0</v>
      </c>
      <c r="AS81" s="245">
        <f t="shared" si="483"/>
        <v>0</v>
      </c>
      <c r="AT81" s="245">
        <f t="shared" si="483"/>
        <v>0</v>
      </c>
      <c r="AU81" s="245">
        <f t="shared" si="483"/>
        <v>0</v>
      </c>
      <c r="AV81" s="245">
        <f t="shared" si="483"/>
        <v>0</v>
      </c>
      <c r="AW81" s="245">
        <f t="shared" ref="AW81:BF84" si="484">COUNTIF($K81:$Q81,AW$2)</f>
        <v>0</v>
      </c>
      <c r="AX81" s="245">
        <f t="shared" si="484"/>
        <v>0</v>
      </c>
      <c r="AY81" s="245">
        <f t="shared" si="484"/>
        <v>0</v>
      </c>
      <c r="AZ81" s="245">
        <f t="shared" si="484"/>
        <v>0</v>
      </c>
      <c r="BA81" s="245">
        <f t="shared" si="484"/>
        <v>0</v>
      </c>
      <c r="BB81" s="245">
        <f t="shared" si="484"/>
        <v>0</v>
      </c>
      <c r="BC81" s="245">
        <f t="shared" si="484"/>
        <v>0</v>
      </c>
      <c r="BD81" s="245">
        <f t="shared" si="484"/>
        <v>0</v>
      </c>
      <c r="BE81" s="245">
        <f t="shared" si="484"/>
        <v>0</v>
      </c>
      <c r="BF81" s="245">
        <f t="shared" si="484"/>
        <v>1</v>
      </c>
      <c r="BG81" s="245">
        <f t="shared" ref="BG81:BO84" si="485">COUNTIF($K81:$Q81,BG$2)</f>
        <v>0</v>
      </c>
      <c r="BH81" s="245">
        <f t="shared" si="485"/>
        <v>0</v>
      </c>
      <c r="BI81" s="245">
        <f t="shared" si="485"/>
        <v>0</v>
      </c>
      <c r="BJ81" s="245">
        <f t="shared" si="485"/>
        <v>0</v>
      </c>
      <c r="BK81" s="245">
        <f t="shared" si="485"/>
        <v>0</v>
      </c>
      <c r="BL81" s="245">
        <f t="shared" si="485"/>
        <v>0</v>
      </c>
      <c r="BM81" s="245">
        <f t="shared" si="485"/>
        <v>0</v>
      </c>
      <c r="BN81" s="245">
        <f t="shared" si="485"/>
        <v>0</v>
      </c>
      <c r="BO81" s="245">
        <f t="shared" si="485"/>
        <v>0</v>
      </c>
      <c r="BP81" s="245"/>
      <c r="BQ81" s="245">
        <f t="shared" ref="BQ81:BZ84" si="486">IF(S81=0,BQ82+1,0)</f>
        <v>2</v>
      </c>
      <c r="BR81" s="245">
        <f t="shared" si="486"/>
        <v>0</v>
      </c>
      <c r="BS81" s="245">
        <f t="shared" si="486"/>
        <v>0</v>
      </c>
      <c r="BT81" s="245">
        <f t="shared" si="486"/>
        <v>1</v>
      </c>
      <c r="BU81" s="245">
        <f t="shared" si="486"/>
        <v>8</v>
      </c>
      <c r="BV81" s="245">
        <f t="shared" si="486"/>
        <v>14</v>
      </c>
      <c r="BW81" s="245">
        <f t="shared" si="486"/>
        <v>11</v>
      </c>
      <c r="BX81" s="245">
        <f t="shared" si="486"/>
        <v>3</v>
      </c>
      <c r="BY81" s="245">
        <f t="shared" si="486"/>
        <v>11</v>
      </c>
      <c r="BZ81" s="245">
        <f t="shared" si="486"/>
        <v>3</v>
      </c>
      <c r="CA81" s="245">
        <f t="shared" ref="CA81:CJ84" si="487">IF(AC81=0,CA82+1,0)</f>
        <v>6</v>
      </c>
      <c r="CB81" s="245">
        <f t="shared" si="487"/>
        <v>24</v>
      </c>
      <c r="CC81" s="245">
        <f t="shared" si="487"/>
        <v>5</v>
      </c>
      <c r="CD81" s="245">
        <f t="shared" si="487"/>
        <v>6</v>
      </c>
      <c r="CE81" s="245">
        <f t="shared" si="487"/>
        <v>3</v>
      </c>
      <c r="CF81" s="245">
        <f t="shared" si="487"/>
        <v>12</v>
      </c>
      <c r="CG81" s="245">
        <f t="shared" si="487"/>
        <v>0</v>
      </c>
      <c r="CH81" s="245">
        <f t="shared" si="487"/>
        <v>9</v>
      </c>
      <c r="CI81" s="245">
        <f t="shared" si="487"/>
        <v>0</v>
      </c>
      <c r="CJ81" s="245">
        <f t="shared" si="487"/>
        <v>0</v>
      </c>
      <c r="CK81" s="245">
        <f t="shared" ref="CK81:CT84" si="488">IF(AM81=0,CK82+1,0)</f>
        <v>1</v>
      </c>
      <c r="CL81" s="245">
        <f t="shared" si="488"/>
        <v>0</v>
      </c>
      <c r="CM81" s="245">
        <f t="shared" si="488"/>
        <v>10</v>
      </c>
      <c r="CN81" s="245">
        <f t="shared" si="488"/>
        <v>7</v>
      </c>
      <c r="CO81" s="245">
        <f t="shared" si="488"/>
        <v>1</v>
      </c>
      <c r="CP81" s="245">
        <f t="shared" si="488"/>
        <v>4</v>
      </c>
      <c r="CQ81" s="245">
        <f t="shared" si="488"/>
        <v>11</v>
      </c>
      <c r="CR81" s="245">
        <f t="shared" si="488"/>
        <v>15</v>
      </c>
      <c r="CS81" s="245">
        <f t="shared" si="488"/>
        <v>16</v>
      </c>
      <c r="CT81" s="245">
        <f t="shared" si="488"/>
        <v>8</v>
      </c>
      <c r="CU81" s="245">
        <f t="shared" ref="CU81:DD84" si="489">IF(AW81=0,CU82+1,0)</f>
        <v>2</v>
      </c>
      <c r="CV81" s="245">
        <f t="shared" si="489"/>
        <v>7</v>
      </c>
      <c r="CW81" s="245">
        <f t="shared" si="489"/>
        <v>50</v>
      </c>
      <c r="CX81" s="245">
        <f t="shared" si="489"/>
        <v>4</v>
      </c>
      <c r="CY81" s="245">
        <f t="shared" si="489"/>
        <v>6</v>
      </c>
      <c r="CZ81" s="245">
        <f t="shared" si="489"/>
        <v>2</v>
      </c>
      <c r="DA81" s="245">
        <f t="shared" si="489"/>
        <v>17</v>
      </c>
      <c r="DB81" s="245">
        <f t="shared" si="489"/>
        <v>2</v>
      </c>
      <c r="DC81" s="245">
        <f t="shared" si="489"/>
        <v>2</v>
      </c>
      <c r="DD81" s="245">
        <f t="shared" si="489"/>
        <v>0</v>
      </c>
      <c r="DE81" s="245">
        <f t="shared" ref="DE81:DM84" si="490">IF(BG81=0,DE82+1,0)</f>
        <v>4</v>
      </c>
      <c r="DF81" s="245">
        <f t="shared" si="490"/>
        <v>4</v>
      </c>
      <c r="DG81" s="245">
        <f t="shared" si="490"/>
        <v>2</v>
      </c>
      <c r="DH81" s="245">
        <f t="shared" si="490"/>
        <v>11</v>
      </c>
      <c r="DI81" s="245">
        <f t="shared" si="490"/>
        <v>19</v>
      </c>
      <c r="DJ81" s="245">
        <f t="shared" si="490"/>
        <v>8</v>
      </c>
      <c r="DK81" s="245">
        <f t="shared" si="490"/>
        <v>1</v>
      </c>
      <c r="DL81" s="245">
        <f t="shared" si="490"/>
        <v>1</v>
      </c>
      <c r="DM81" s="245">
        <f t="shared" si="490"/>
        <v>1</v>
      </c>
      <c r="DN81" s="289" t="b">
        <f t="shared" si="180"/>
        <v>1</v>
      </c>
      <c r="DO81" s="245">
        <f t="shared" si="464"/>
        <v>123</v>
      </c>
      <c r="DP81" s="245">
        <f t="shared" si="465"/>
        <v>-111</v>
      </c>
      <c r="DQ81" s="245">
        <f t="shared" si="466"/>
        <v>111</v>
      </c>
      <c r="DR81" s="245">
        <f t="shared" si="467"/>
        <v>0</v>
      </c>
      <c r="DS81" s="245">
        <f t="shared" si="468"/>
        <v>1</v>
      </c>
      <c r="DT81" s="245">
        <f t="shared" si="469"/>
        <v>6</v>
      </c>
      <c r="DU81" s="245"/>
      <c r="DV81" s="245">
        <f t="shared" si="470"/>
        <v>3</v>
      </c>
      <c r="DW81" s="245">
        <f t="shared" si="471"/>
        <v>4</v>
      </c>
      <c r="DX81" s="245"/>
      <c r="DY81" s="245">
        <f t="shared" si="472"/>
        <v>2</v>
      </c>
      <c r="DZ81" s="245">
        <f t="shared" si="473"/>
        <v>2</v>
      </c>
      <c r="EA81" s="245">
        <f t="shared" si="474"/>
        <v>2</v>
      </c>
      <c r="EB81" s="245">
        <f t="shared" si="475"/>
        <v>0</v>
      </c>
      <c r="EC81" s="245">
        <f t="shared" si="476"/>
        <v>1</v>
      </c>
      <c r="EE81" s="245">
        <f t="shared" si="477"/>
        <v>1</v>
      </c>
      <c r="EF81" s="245">
        <f t="shared" si="478"/>
        <v>2</v>
      </c>
    </row>
    <row r="82" spans="1:136" x14ac:dyDescent="0.2">
      <c r="A82" s="55">
        <v>42695</v>
      </c>
      <c r="B82" s="13" t="str">
        <f t="shared" si="400"/>
        <v>1-0-2-0-4</v>
      </c>
      <c r="C82" s="14" t="s">
        <v>626</v>
      </c>
      <c r="D82" s="11">
        <f t="shared" si="401"/>
        <v>2</v>
      </c>
      <c r="E82" s="11">
        <f t="shared" si="479"/>
        <v>5</v>
      </c>
      <c r="F82" s="11">
        <f t="shared" si="479"/>
        <v>8</v>
      </c>
      <c r="G82" s="11">
        <f t="shared" si="479"/>
        <v>11</v>
      </c>
      <c r="H82" s="11">
        <f t="shared" si="479"/>
        <v>14</v>
      </c>
      <c r="I82" s="11">
        <f t="shared" si="479"/>
        <v>17</v>
      </c>
      <c r="J82" s="11"/>
      <c r="K82" s="245">
        <f t="shared" si="403"/>
        <v>4</v>
      </c>
      <c r="L82" s="245">
        <f t="shared" si="480"/>
        <v>21</v>
      </c>
      <c r="M82" s="245">
        <f t="shared" si="480"/>
        <v>25</v>
      </c>
      <c r="N82" s="245">
        <f t="shared" si="480"/>
        <v>40</v>
      </c>
      <c r="O82" s="245">
        <f t="shared" si="480"/>
        <v>47</v>
      </c>
      <c r="P82" s="245">
        <f t="shared" si="480"/>
        <v>48</v>
      </c>
      <c r="Q82" s="245">
        <f t="shared" si="409"/>
        <v>49</v>
      </c>
      <c r="R82" s="245"/>
      <c r="S82" s="245">
        <f t="shared" si="481"/>
        <v>0</v>
      </c>
      <c r="T82" s="245">
        <f t="shared" si="481"/>
        <v>0</v>
      </c>
      <c r="U82" s="245">
        <f t="shared" si="481"/>
        <v>0</v>
      </c>
      <c r="V82" s="245">
        <f t="shared" si="481"/>
        <v>1</v>
      </c>
      <c r="W82" s="245">
        <f t="shared" si="481"/>
        <v>0</v>
      </c>
      <c r="X82" s="245">
        <f t="shared" si="481"/>
        <v>0</v>
      </c>
      <c r="Y82" s="245">
        <f t="shared" si="481"/>
        <v>0</v>
      </c>
      <c r="Z82" s="245">
        <f t="shared" si="481"/>
        <v>0</v>
      </c>
      <c r="AA82" s="245">
        <f t="shared" si="481"/>
        <v>0</v>
      </c>
      <c r="AB82" s="245">
        <f t="shared" si="481"/>
        <v>0</v>
      </c>
      <c r="AC82" s="245">
        <f t="shared" si="482"/>
        <v>0</v>
      </c>
      <c r="AD82" s="245">
        <f t="shared" si="482"/>
        <v>0</v>
      </c>
      <c r="AE82" s="245">
        <f t="shared" si="482"/>
        <v>0</v>
      </c>
      <c r="AF82" s="245">
        <f t="shared" si="482"/>
        <v>0</v>
      </c>
      <c r="AG82" s="245">
        <f t="shared" si="482"/>
        <v>0</v>
      </c>
      <c r="AH82" s="245">
        <f t="shared" si="482"/>
        <v>0</v>
      </c>
      <c r="AI82" s="245">
        <f t="shared" si="482"/>
        <v>0</v>
      </c>
      <c r="AJ82" s="245">
        <f t="shared" si="482"/>
        <v>0</v>
      </c>
      <c r="AK82" s="245">
        <f t="shared" si="482"/>
        <v>0</v>
      </c>
      <c r="AL82" s="245">
        <f t="shared" si="482"/>
        <v>0</v>
      </c>
      <c r="AM82" s="245">
        <f t="shared" si="483"/>
        <v>1</v>
      </c>
      <c r="AN82" s="245">
        <f t="shared" si="483"/>
        <v>0</v>
      </c>
      <c r="AO82" s="245">
        <f t="shared" si="483"/>
        <v>0</v>
      </c>
      <c r="AP82" s="245">
        <f t="shared" si="483"/>
        <v>0</v>
      </c>
      <c r="AQ82" s="245">
        <f t="shared" si="483"/>
        <v>1</v>
      </c>
      <c r="AR82" s="245">
        <f t="shared" si="483"/>
        <v>0</v>
      </c>
      <c r="AS82" s="245">
        <f t="shared" si="483"/>
        <v>0</v>
      </c>
      <c r="AT82" s="245">
        <f t="shared" si="483"/>
        <v>0</v>
      </c>
      <c r="AU82" s="245">
        <f t="shared" si="483"/>
        <v>0</v>
      </c>
      <c r="AV82" s="245">
        <f t="shared" si="483"/>
        <v>0</v>
      </c>
      <c r="AW82" s="245">
        <f t="shared" si="484"/>
        <v>0</v>
      </c>
      <c r="AX82" s="245">
        <f t="shared" si="484"/>
        <v>0</v>
      </c>
      <c r="AY82" s="245">
        <f t="shared" si="484"/>
        <v>0</v>
      </c>
      <c r="AZ82" s="245">
        <f t="shared" si="484"/>
        <v>0</v>
      </c>
      <c r="BA82" s="245">
        <f t="shared" si="484"/>
        <v>0</v>
      </c>
      <c r="BB82" s="245">
        <f t="shared" si="484"/>
        <v>0</v>
      </c>
      <c r="BC82" s="245">
        <f t="shared" si="484"/>
        <v>0</v>
      </c>
      <c r="BD82" s="245">
        <f t="shared" si="484"/>
        <v>0</v>
      </c>
      <c r="BE82" s="245">
        <f t="shared" si="484"/>
        <v>0</v>
      </c>
      <c r="BF82" s="245">
        <f t="shared" si="484"/>
        <v>1</v>
      </c>
      <c r="BG82" s="245">
        <f t="shared" si="485"/>
        <v>0</v>
      </c>
      <c r="BH82" s="245">
        <f t="shared" si="485"/>
        <v>0</v>
      </c>
      <c r="BI82" s="245">
        <f t="shared" si="485"/>
        <v>0</v>
      </c>
      <c r="BJ82" s="245">
        <f t="shared" si="485"/>
        <v>0</v>
      </c>
      <c r="BK82" s="245">
        <f t="shared" si="485"/>
        <v>0</v>
      </c>
      <c r="BL82" s="245">
        <f t="shared" si="485"/>
        <v>0</v>
      </c>
      <c r="BM82" s="245">
        <f t="shared" si="485"/>
        <v>1</v>
      </c>
      <c r="BN82" s="245">
        <f t="shared" si="485"/>
        <v>1</v>
      </c>
      <c r="BO82" s="245">
        <f t="shared" si="485"/>
        <v>1</v>
      </c>
      <c r="BP82" s="245"/>
      <c r="BQ82" s="245">
        <f t="shared" si="486"/>
        <v>1</v>
      </c>
      <c r="BR82" s="245">
        <f t="shared" si="486"/>
        <v>8</v>
      </c>
      <c r="BS82" s="245">
        <f t="shared" si="486"/>
        <v>7</v>
      </c>
      <c r="BT82" s="245">
        <f t="shared" si="486"/>
        <v>0</v>
      </c>
      <c r="BU82" s="245">
        <f t="shared" si="486"/>
        <v>7</v>
      </c>
      <c r="BV82" s="245">
        <f t="shared" si="486"/>
        <v>13</v>
      </c>
      <c r="BW82" s="245">
        <f t="shared" si="486"/>
        <v>10</v>
      </c>
      <c r="BX82" s="245">
        <f t="shared" si="486"/>
        <v>2</v>
      </c>
      <c r="BY82" s="245">
        <f t="shared" si="486"/>
        <v>10</v>
      </c>
      <c r="BZ82" s="245">
        <f t="shared" si="486"/>
        <v>2</v>
      </c>
      <c r="CA82" s="245">
        <f t="shared" si="487"/>
        <v>5</v>
      </c>
      <c r="CB82" s="245">
        <f t="shared" si="487"/>
        <v>23</v>
      </c>
      <c r="CC82" s="245">
        <f t="shared" si="487"/>
        <v>4</v>
      </c>
      <c r="CD82" s="245">
        <f t="shared" si="487"/>
        <v>5</v>
      </c>
      <c r="CE82" s="245">
        <f t="shared" si="487"/>
        <v>2</v>
      </c>
      <c r="CF82" s="245">
        <f t="shared" si="487"/>
        <v>11</v>
      </c>
      <c r="CG82" s="245">
        <f t="shared" si="487"/>
        <v>3</v>
      </c>
      <c r="CH82" s="245">
        <f t="shared" si="487"/>
        <v>8</v>
      </c>
      <c r="CI82" s="245">
        <f t="shared" si="487"/>
        <v>2</v>
      </c>
      <c r="CJ82" s="245">
        <f t="shared" si="487"/>
        <v>9</v>
      </c>
      <c r="CK82" s="245">
        <f t="shared" si="488"/>
        <v>0</v>
      </c>
      <c r="CL82" s="245">
        <f t="shared" si="488"/>
        <v>3</v>
      </c>
      <c r="CM82" s="245">
        <f t="shared" si="488"/>
        <v>9</v>
      </c>
      <c r="CN82" s="245">
        <f t="shared" si="488"/>
        <v>6</v>
      </c>
      <c r="CO82" s="245">
        <f t="shared" si="488"/>
        <v>0</v>
      </c>
      <c r="CP82" s="245">
        <f t="shared" si="488"/>
        <v>3</v>
      </c>
      <c r="CQ82" s="245">
        <f t="shared" si="488"/>
        <v>10</v>
      </c>
      <c r="CR82" s="245">
        <f t="shared" si="488"/>
        <v>14</v>
      </c>
      <c r="CS82" s="245">
        <f t="shared" si="488"/>
        <v>15</v>
      </c>
      <c r="CT82" s="245">
        <f t="shared" si="488"/>
        <v>7</v>
      </c>
      <c r="CU82" s="245">
        <f t="shared" si="489"/>
        <v>1</v>
      </c>
      <c r="CV82" s="245">
        <f t="shared" si="489"/>
        <v>6</v>
      </c>
      <c r="CW82" s="245">
        <f t="shared" si="489"/>
        <v>49</v>
      </c>
      <c r="CX82" s="245">
        <f t="shared" si="489"/>
        <v>3</v>
      </c>
      <c r="CY82" s="245">
        <f t="shared" si="489"/>
        <v>5</v>
      </c>
      <c r="CZ82" s="245">
        <f t="shared" si="489"/>
        <v>1</v>
      </c>
      <c r="DA82" s="245">
        <f t="shared" si="489"/>
        <v>16</v>
      </c>
      <c r="DB82" s="245">
        <f t="shared" si="489"/>
        <v>1</v>
      </c>
      <c r="DC82" s="245">
        <f t="shared" si="489"/>
        <v>1</v>
      </c>
      <c r="DD82" s="245">
        <f t="shared" si="489"/>
        <v>0</v>
      </c>
      <c r="DE82" s="245">
        <f t="shared" si="490"/>
        <v>3</v>
      </c>
      <c r="DF82" s="245">
        <f t="shared" si="490"/>
        <v>3</v>
      </c>
      <c r="DG82" s="245">
        <f t="shared" si="490"/>
        <v>1</v>
      </c>
      <c r="DH82" s="245">
        <f t="shared" si="490"/>
        <v>10</v>
      </c>
      <c r="DI82" s="245">
        <f t="shared" si="490"/>
        <v>18</v>
      </c>
      <c r="DJ82" s="245">
        <f t="shared" si="490"/>
        <v>7</v>
      </c>
      <c r="DK82" s="245">
        <f t="shared" si="490"/>
        <v>0</v>
      </c>
      <c r="DL82" s="245">
        <f t="shared" si="490"/>
        <v>0</v>
      </c>
      <c r="DM82" s="245">
        <f t="shared" si="490"/>
        <v>0</v>
      </c>
      <c r="DN82" s="289" t="b">
        <f t="shared" si="180"/>
        <v>0</v>
      </c>
      <c r="DO82" s="245">
        <f t="shared" si="464"/>
        <v>234</v>
      </c>
      <c r="DP82" s="245">
        <f t="shared" si="465"/>
        <v>25</v>
      </c>
      <c r="DQ82" s="245">
        <f t="shared" si="466"/>
        <v>25</v>
      </c>
      <c r="DR82" s="245">
        <f t="shared" si="467"/>
        <v>0</v>
      </c>
      <c r="DS82" s="245">
        <f t="shared" si="468"/>
        <v>4</v>
      </c>
      <c r="DT82" s="245">
        <f t="shared" si="469"/>
        <v>3</v>
      </c>
      <c r="DU82" s="245"/>
      <c r="DV82" s="245">
        <f t="shared" si="470"/>
        <v>4</v>
      </c>
      <c r="DW82" s="245">
        <f t="shared" si="471"/>
        <v>3</v>
      </c>
      <c r="DX82" s="245"/>
      <c r="DY82" s="245">
        <f t="shared" si="472"/>
        <v>1</v>
      </c>
      <c r="DZ82" s="245">
        <f t="shared" si="473"/>
        <v>0</v>
      </c>
      <c r="EA82" s="245">
        <f t="shared" si="474"/>
        <v>2</v>
      </c>
      <c r="EB82" s="245">
        <f t="shared" si="475"/>
        <v>0</v>
      </c>
      <c r="EC82" s="245">
        <f t="shared" si="476"/>
        <v>4</v>
      </c>
      <c r="EE82" s="245">
        <f t="shared" si="477"/>
        <v>1</v>
      </c>
      <c r="EF82" s="245">
        <f t="shared" si="478"/>
        <v>2</v>
      </c>
    </row>
    <row r="83" spans="1:136" x14ac:dyDescent="0.2">
      <c r="A83" s="55">
        <v>42691</v>
      </c>
      <c r="B83" s="13" t="str">
        <f t="shared" si="400"/>
        <v>1-0-1-4-1</v>
      </c>
      <c r="C83" s="14" t="s">
        <v>624</v>
      </c>
      <c r="D83" s="11">
        <f t="shared" si="401"/>
        <v>2</v>
      </c>
      <c r="E83" s="11">
        <f t="shared" si="479"/>
        <v>5</v>
      </c>
      <c r="F83" s="11">
        <f t="shared" si="479"/>
        <v>8</v>
      </c>
      <c r="G83" s="11">
        <f t="shared" si="479"/>
        <v>11</v>
      </c>
      <c r="H83" s="11">
        <f t="shared" si="479"/>
        <v>14</v>
      </c>
      <c r="I83" s="11">
        <f t="shared" si="479"/>
        <v>17</v>
      </c>
      <c r="J83" s="11"/>
      <c r="K83" s="245">
        <f t="shared" si="403"/>
        <v>1</v>
      </c>
      <c r="L83" s="245">
        <f t="shared" si="480"/>
        <v>21</v>
      </c>
      <c r="M83" s="245">
        <f t="shared" si="480"/>
        <v>31</v>
      </c>
      <c r="N83" s="245">
        <f t="shared" si="480"/>
        <v>36</v>
      </c>
      <c r="O83" s="245">
        <f t="shared" si="480"/>
        <v>39</v>
      </c>
      <c r="P83" s="245">
        <f t="shared" si="480"/>
        <v>43</v>
      </c>
      <c r="Q83" s="245">
        <f t="shared" si="409"/>
        <v>38</v>
      </c>
      <c r="R83" s="245"/>
      <c r="S83" s="245">
        <f t="shared" si="481"/>
        <v>1</v>
      </c>
      <c r="T83" s="245">
        <f t="shared" si="481"/>
        <v>0</v>
      </c>
      <c r="U83" s="245">
        <f t="shared" si="481"/>
        <v>0</v>
      </c>
      <c r="V83" s="245">
        <f t="shared" si="481"/>
        <v>0</v>
      </c>
      <c r="W83" s="245">
        <f t="shared" si="481"/>
        <v>0</v>
      </c>
      <c r="X83" s="245">
        <f t="shared" si="481"/>
        <v>0</v>
      </c>
      <c r="Y83" s="245">
        <f t="shared" si="481"/>
        <v>0</v>
      </c>
      <c r="Z83" s="245">
        <f t="shared" si="481"/>
        <v>0</v>
      </c>
      <c r="AA83" s="245">
        <f t="shared" si="481"/>
        <v>0</v>
      </c>
      <c r="AB83" s="245">
        <f t="shared" si="481"/>
        <v>0</v>
      </c>
      <c r="AC83" s="245">
        <f t="shared" si="482"/>
        <v>0</v>
      </c>
      <c r="AD83" s="245">
        <f t="shared" si="482"/>
        <v>0</v>
      </c>
      <c r="AE83" s="245">
        <f t="shared" si="482"/>
        <v>0</v>
      </c>
      <c r="AF83" s="245">
        <f t="shared" si="482"/>
        <v>0</v>
      </c>
      <c r="AG83" s="245">
        <f t="shared" si="482"/>
        <v>0</v>
      </c>
      <c r="AH83" s="245">
        <f t="shared" si="482"/>
        <v>0</v>
      </c>
      <c r="AI83" s="245">
        <f t="shared" si="482"/>
        <v>0</v>
      </c>
      <c r="AJ83" s="245">
        <f t="shared" si="482"/>
        <v>0</v>
      </c>
      <c r="AK83" s="245">
        <f t="shared" si="482"/>
        <v>0</v>
      </c>
      <c r="AL83" s="245">
        <f t="shared" si="482"/>
        <v>0</v>
      </c>
      <c r="AM83" s="245">
        <f t="shared" si="483"/>
        <v>1</v>
      </c>
      <c r="AN83" s="245">
        <f t="shared" si="483"/>
        <v>0</v>
      </c>
      <c r="AO83" s="245">
        <f t="shared" si="483"/>
        <v>0</v>
      </c>
      <c r="AP83" s="245">
        <f t="shared" si="483"/>
        <v>0</v>
      </c>
      <c r="AQ83" s="245">
        <f t="shared" si="483"/>
        <v>0</v>
      </c>
      <c r="AR83" s="245">
        <f t="shared" si="483"/>
        <v>0</v>
      </c>
      <c r="AS83" s="245">
        <f t="shared" si="483"/>
        <v>0</v>
      </c>
      <c r="AT83" s="245">
        <f t="shared" si="483"/>
        <v>0</v>
      </c>
      <c r="AU83" s="245">
        <f t="shared" si="483"/>
        <v>0</v>
      </c>
      <c r="AV83" s="245">
        <f t="shared" si="483"/>
        <v>0</v>
      </c>
      <c r="AW83" s="245">
        <f t="shared" si="484"/>
        <v>1</v>
      </c>
      <c r="AX83" s="245">
        <f t="shared" si="484"/>
        <v>0</v>
      </c>
      <c r="AY83" s="245">
        <f t="shared" si="484"/>
        <v>0</v>
      </c>
      <c r="AZ83" s="245">
        <f t="shared" si="484"/>
        <v>0</v>
      </c>
      <c r="BA83" s="245">
        <f t="shared" si="484"/>
        <v>0</v>
      </c>
      <c r="BB83" s="245">
        <f t="shared" si="484"/>
        <v>1</v>
      </c>
      <c r="BC83" s="245">
        <f t="shared" si="484"/>
        <v>0</v>
      </c>
      <c r="BD83" s="245">
        <f t="shared" si="484"/>
        <v>1</v>
      </c>
      <c r="BE83" s="245">
        <f t="shared" si="484"/>
        <v>1</v>
      </c>
      <c r="BF83" s="245">
        <f t="shared" si="484"/>
        <v>0</v>
      </c>
      <c r="BG83" s="245">
        <f t="shared" si="485"/>
        <v>0</v>
      </c>
      <c r="BH83" s="245">
        <f t="shared" si="485"/>
        <v>0</v>
      </c>
      <c r="BI83" s="245">
        <f t="shared" si="485"/>
        <v>1</v>
      </c>
      <c r="BJ83" s="245">
        <f t="shared" si="485"/>
        <v>0</v>
      </c>
      <c r="BK83" s="245">
        <f t="shared" si="485"/>
        <v>0</v>
      </c>
      <c r="BL83" s="245">
        <f t="shared" si="485"/>
        <v>0</v>
      </c>
      <c r="BM83" s="245">
        <f t="shared" si="485"/>
        <v>0</v>
      </c>
      <c r="BN83" s="245">
        <f t="shared" si="485"/>
        <v>0</v>
      </c>
      <c r="BO83" s="245">
        <f t="shared" si="485"/>
        <v>0</v>
      </c>
      <c r="BP83" s="245"/>
      <c r="BQ83" s="245">
        <f t="shared" si="486"/>
        <v>0</v>
      </c>
      <c r="BR83" s="245">
        <f t="shared" si="486"/>
        <v>7</v>
      </c>
      <c r="BS83" s="245">
        <f t="shared" si="486"/>
        <v>6</v>
      </c>
      <c r="BT83" s="245">
        <f t="shared" si="486"/>
        <v>14</v>
      </c>
      <c r="BU83" s="245">
        <f t="shared" si="486"/>
        <v>6</v>
      </c>
      <c r="BV83" s="245">
        <f t="shared" si="486"/>
        <v>12</v>
      </c>
      <c r="BW83" s="245">
        <f t="shared" si="486"/>
        <v>9</v>
      </c>
      <c r="BX83" s="245">
        <f t="shared" si="486"/>
        <v>1</v>
      </c>
      <c r="BY83" s="245">
        <f t="shared" si="486"/>
        <v>9</v>
      </c>
      <c r="BZ83" s="245">
        <f t="shared" si="486"/>
        <v>1</v>
      </c>
      <c r="CA83" s="245">
        <f t="shared" si="487"/>
        <v>4</v>
      </c>
      <c r="CB83" s="245">
        <f t="shared" si="487"/>
        <v>22</v>
      </c>
      <c r="CC83" s="245">
        <f t="shared" si="487"/>
        <v>3</v>
      </c>
      <c r="CD83" s="245">
        <f t="shared" si="487"/>
        <v>4</v>
      </c>
      <c r="CE83" s="245">
        <f t="shared" si="487"/>
        <v>1</v>
      </c>
      <c r="CF83" s="245">
        <f t="shared" si="487"/>
        <v>10</v>
      </c>
      <c r="CG83" s="245">
        <f t="shared" si="487"/>
        <v>2</v>
      </c>
      <c r="CH83" s="245">
        <f t="shared" si="487"/>
        <v>7</v>
      </c>
      <c r="CI83" s="245">
        <f t="shared" si="487"/>
        <v>1</v>
      </c>
      <c r="CJ83" s="245">
        <f t="shared" si="487"/>
        <v>8</v>
      </c>
      <c r="CK83" s="245">
        <f t="shared" si="488"/>
        <v>0</v>
      </c>
      <c r="CL83" s="245">
        <f t="shared" si="488"/>
        <v>2</v>
      </c>
      <c r="CM83" s="245">
        <f t="shared" si="488"/>
        <v>8</v>
      </c>
      <c r="CN83" s="245">
        <f t="shared" si="488"/>
        <v>5</v>
      </c>
      <c r="CO83" s="245">
        <f t="shared" si="488"/>
        <v>12</v>
      </c>
      <c r="CP83" s="245">
        <f t="shared" si="488"/>
        <v>2</v>
      </c>
      <c r="CQ83" s="245">
        <f t="shared" si="488"/>
        <v>9</v>
      </c>
      <c r="CR83" s="245">
        <f t="shared" si="488"/>
        <v>13</v>
      </c>
      <c r="CS83" s="245">
        <f t="shared" si="488"/>
        <v>14</v>
      </c>
      <c r="CT83" s="245">
        <f t="shared" si="488"/>
        <v>6</v>
      </c>
      <c r="CU83" s="245">
        <f t="shared" si="489"/>
        <v>0</v>
      </c>
      <c r="CV83" s="245">
        <f t="shared" si="489"/>
        <v>5</v>
      </c>
      <c r="CW83" s="245">
        <f t="shared" si="489"/>
        <v>48</v>
      </c>
      <c r="CX83" s="245">
        <f t="shared" si="489"/>
        <v>2</v>
      </c>
      <c r="CY83" s="245">
        <f t="shared" si="489"/>
        <v>4</v>
      </c>
      <c r="CZ83" s="245">
        <f t="shared" si="489"/>
        <v>0</v>
      </c>
      <c r="DA83" s="245">
        <f t="shared" si="489"/>
        <v>15</v>
      </c>
      <c r="DB83" s="245">
        <f t="shared" si="489"/>
        <v>0</v>
      </c>
      <c r="DC83" s="245">
        <f t="shared" si="489"/>
        <v>0</v>
      </c>
      <c r="DD83" s="245">
        <f t="shared" si="489"/>
        <v>1</v>
      </c>
      <c r="DE83" s="245">
        <f t="shared" si="490"/>
        <v>2</v>
      </c>
      <c r="DF83" s="245">
        <f t="shared" si="490"/>
        <v>2</v>
      </c>
      <c r="DG83" s="245">
        <f t="shared" si="490"/>
        <v>0</v>
      </c>
      <c r="DH83" s="245">
        <f t="shared" si="490"/>
        <v>9</v>
      </c>
      <c r="DI83" s="245">
        <f t="shared" si="490"/>
        <v>17</v>
      </c>
      <c r="DJ83" s="245">
        <f t="shared" si="490"/>
        <v>6</v>
      </c>
      <c r="DK83" s="245">
        <f t="shared" si="490"/>
        <v>2</v>
      </c>
      <c r="DL83" s="245">
        <f t="shared" si="490"/>
        <v>3</v>
      </c>
      <c r="DM83" s="245">
        <f t="shared" si="490"/>
        <v>3</v>
      </c>
      <c r="DN83" s="289" t="b">
        <f t="shared" si="180"/>
        <v>1</v>
      </c>
      <c r="DO83" s="245">
        <f t="shared" si="464"/>
        <v>209</v>
      </c>
      <c r="DP83" s="245">
        <f t="shared" si="465"/>
        <v>48</v>
      </c>
      <c r="DQ83" s="245">
        <f t="shared" si="466"/>
        <v>48</v>
      </c>
      <c r="DR83" s="245">
        <f t="shared" si="467"/>
        <v>0</v>
      </c>
      <c r="DS83" s="245">
        <f t="shared" si="468"/>
        <v>5</v>
      </c>
      <c r="DT83" s="245">
        <f t="shared" si="469"/>
        <v>2</v>
      </c>
      <c r="DU83" s="245"/>
      <c r="DV83" s="245">
        <f t="shared" si="470"/>
        <v>5</v>
      </c>
      <c r="DW83" s="245">
        <f t="shared" si="471"/>
        <v>2</v>
      </c>
      <c r="DX83" s="245"/>
      <c r="DY83" s="245">
        <f t="shared" si="472"/>
        <v>1</v>
      </c>
      <c r="DZ83" s="245">
        <f t="shared" si="473"/>
        <v>0</v>
      </c>
      <c r="EA83" s="245">
        <f t="shared" si="474"/>
        <v>1</v>
      </c>
      <c r="EB83" s="245">
        <f t="shared" si="475"/>
        <v>4</v>
      </c>
      <c r="EC83" s="245">
        <f t="shared" si="476"/>
        <v>1</v>
      </c>
      <c r="EE83" s="245">
        <f t="shared" si="477"/>
        <v>2</v>
      </c>
      <c r="EF83" s="245">
        <f t="shared" si="478"/>
        <v>0</v>
      </c>
    </row>
    <row r="84" spans="1:136" x14ac:dyDescent="0.2">
      <c r="A84" s="55">
        <v>42688</v>
      </c>
      <c r="B84" s="13" t="str">
        <f t="shared" si="400"/>
        <v>1-3-0-2-1</v>
      </c>
      <c r="C84" s="14" t="s">
        <v>623</v>
      </c>
      <c r="D84" s="11">
        <f t="shared" si="401"/>
        <v>2</v>
      </c>
      <c r="E84" s="11">
        <f t="shared" si="479"/>
        <v>5</v>
      </c>
      <c r="F84" s="11">
        <f t="shared" si="479"/>
        <v>8</v>
      </c>
      <c r="G84" s="11">
        <f t="shared" si="479"/>
        <v>11</v>
      </c>
      <c r="H84" s="11">
        <f t="shared" si="479"/>
        <v>14</v>
      </c>
      <c r="I84" s="11">
        <f t="shared" si="479"/>
        <v>17</v>
      </c>
      <c r="J84" s="11"/>
      <c r="K84" s="244">
        <f t="shared" si="403"/>
        <v>8</v>
      </c>
      <c r="L84" s="244">
        <f t="shared" si="480"/>
        <v>10</v>
      </c>
      <c r="M84" s="244">
        <f t="shared" si="480"/>
        <v>15</v>
      </c>
      <c r="N84" s="244">
        <f t="shared" si="480"/>
        <v>31</v>
      </c>
      <c r="O84" s="244">
        <f t="shared" si="480"/>
        <v>38</v>
      </c>
      <c r="P84" s="244">
        <f t="shared" si="480"/>
        <v>40</v>
      </c>
      <c r="Q84" s="244">
        <f t="shared" si="409"/>
        <v>19</v>
      </c>
      <c r="R84" s="244"/>
      <c r="S84" s="244">
        <f t="shared" si="481"/>
        <v>0</v>
      </c>
      <c r="T84" s="244">
        <f t="shared" si="481"/>
        <v>0</v>
      </c>
      <c r="U84" s="244">
        <f t="shared" si="481"/>
        <v>0</v>
      </c>
      <c r="V84" s="244">
        <f t="shared" si="481"/>
        <v>0</v>
      </c>
      <c r="W84" s="244">
        <f t="shared" si="481"/>
        <v>0</v>
      </c>
      <c r="X84" s="244">
        <f t="shared" si="481"/>
        <v>0</v>
      </c>
      <c r="Y84" s="244">
        <f t="shared" si="481"/>
        <v>0</v>
      </c>
      <c r="Z84" s="244">
        <f t="shared" si="481"/>
        <v>1</v>
      </c>
      <c r="AA84" s="244">
        <f t="shared" si="481"/>
        <v>0</v>
      </c>
      <c r="AB84" s="244">
        <f t="shared" si="481"/>
        <v>1</v>
      </c>
      <c r="AC84" s="244">
        <f t="shared" si="482"/>
        <v>0</v>
      </c>
      <c r="AD84" s="244">
        <f t="shared" si="482"/>
        <v>0</v>
      </c>
      <c r="AE84" s="244">
        <f t="shared" si="482"/>
        <v>0</v>
      </c>
      <c r="AF84" s="244">
        <f t="shared" si="482"/>
        <v>0</v>
      </c>
      <c r="AG84" s="244">
        <f t="shared" si="482"/>
        <v>1</v>
      </c>
      <c r="AH84" s="244">
        <f t="shared" si="482"/>
        <v>0</v>
      </c>
      <c r="AI84" s="244">
        <f t="shared" si="482"/>
        <v>0</v>
      </c>
      <c r="AJ84" s="244">
        <f t="shared" si="482"/>
        <v>0</v>
      </c>
      <c r="AK84" s="244">
        <f t="shared" si="482"/>
        <v>1</v>
      </c>
      <c r="AL84" s="244">
        <f t="shared" si="482"/>
        <v>0</v>
      </c>
      <c r="AM84" s="244">
        <f t="shared" si="483"/>
        <v>0</v>
      </c>
      <c r="AN84" s="244">
        <f t="shared" si="483"/>
        <v>0</v>
      </c>
      <c r="AO84" s="244">
        <f t="shared" si="483"/>
        <v>0</v>
      </c>
      <c r="AP84" s="244">
        <f t="shared" si="483"/>
        <v>0</v>
      </c>
      <c r="AQ84" s="244">
        <f t="shared" si="483"/>
        <v>0</v>
      </c>
      <c r="AR84" s="244">
        <f t="shared" si="483"/>
        <v>0</v>
      </c>
      <c r="AS84" s="244">
        <f t="shared" si="483"/>
        <v>0</v>
      </c>
      <c r="AT84" s="244">
        <f t="shared" si="483"/>
        <v>0</v>
      </c>
      <c r="AU84" s="244">
        <f t="shared" si="483"/>
        <v>0</v>
      </c>
      <c r="AV84" s="244">
        <f t="shared" si="483"/>
        <v>0</v>
      </c>
      <c r="AW84" s="244">
        <f t="shared" si="484"/>
        <v>1</v>
      </c>
      <c r="AX84" s="244">
        <f t="shared" si="484"/>
        <v>0</v>
      </c>
      <c r="AY84" s="244">
        <f t="shared" si="484"/>
        <v>0</v>
      </c>
      <c r="AZ84" s="244">
        <f t="shared" si="484"/>
        <v>0</v>
      </c>
      <c r="BA84" s="244">
        <f t="shared" si="484"/>
        <v>0</v>
      </c>
      <c r="BB84" s="244">
        <f t="shared" si="484"/>
        <v>0</v>
      </c>
      <c r="BC84" s="244">
        <f t="shared" si="484"/>
        <v>0</v>
      </c>
      <c r="BD84" s="244">
        <f t="shared" si="484"/>
        <v>1</v>
      </c>
      <c r="BE84" s="244">
        <f t="shared" si="484"/>
        <v>0</v>
      </c>
      <c r="BF84" s="244">
        <f t="shared" si="484"/>
        <v>1</v>
      </c>
      <c r="BG84" s="244">
        <f t="shared" si="485"/>
        <v>0</v>
      </c>
      <c r="BH84" s="244">
        <f t="shared" si="485"/>
        <v>0</v>
      </c>
      <c r="BI84" s="244">
        <f t="shared" si="485"/>
        <v>0</v>
      </c>
      <c r="BJ84" s="244">
        <f t="shared" si="485"/>
        <v>0</v>
      </c>
      <c r="BK84" s="244">
        <f t="shared" si="485"/>
        <v>0</v>
      </c>
      <c r="BL84" s="244">
        <f t="shared" si="485"/>
        <v>0</v>
      </c>
      <c r="BM84" s="244">
        <f t="shared" si="485"/>
        <v>0</v>
      </c>
      <c r="BN84" s="244">
        <f t="shared" si="485"/>
        <v>0</v>
      </c>
      <c r="BO84" s="244">
        <f t="shared" si="485"/>
        <v>0</v>
      </c>
      <c r="BP84" s="244"/>
      <c r="BQ84" s="244">
        <f t="shared" si="486"/>
        <v>2</v>
      </c>
      <c r="BR84" s="244">
        <f t="shared" si="486"/>
        <v>6</v>
      </c>
      <c r="BS84" s="244">
        <f t="shared" si="486"/>
        <v>5</v>
      </c>
      <c r="BT84" s="244">
        <f t="shared" si="486"/>
        <v>13</v>
      </c>
      <c r="BU84" s="244">
        <f t="shared" si="486"/>
        <v>5</v>
      </c>
      <c r="BV84" s="244">
        <f t="shared" si="486"/>
        <v>11</v>
      </c>
      <c r="BW84" s="244">
        <f t="shared" si="486"/>
        <v>8</v>
      </c>
      <c r="BX84" s="244">
        <f t="shared" si="486"/>
        <v>0</v>
      </c>
      <c r="BY84" s="244">
        <f t="shared" si="486"/>
        <v>8</v>
      </c>
      <c r="BZ84" s="244">
        <f t="shared" si="486"/>
        <v>0</v>
      </c>
      <c r="CA84" s="244">
        <f t="shared" si="487"/>
        <v>3</v>
      </c>
      <c r="CB84" s="244">
        <f t="shared" si="487"/>
        <v>21</v>
      </c>
      <c r="CC84" s="244">
        <f t="shared" si="487"/>
        <v>2</v>
      </c>
      <c r="CD84" s="244">
        <f t="shared" si="487"/>
        <v>3</v>
      </c>
      <c r="CE84" s="244">
        <f t="shared" si="487"/>
        <v>0</v>
      </c>
      <c r="CF84" s="244">
        <f t="shared" si="487"/>
        <v>9</v>
      </c>
      <c r="CG84" s="244">
        <f t="shared" si="487"/>
        <v>1</v>
      </c>
      <c r="CH84" s="244">
        <f t="shared" si="487"/>
        <v>6</v>
      </c>
      <c r="CI84" s="244">
        <f t="shared" si="487"/>
        <v>0</v>
      </c>
      <c r="CJ84" s="244">
        <f t="shared" si="487"/>
        <v>7</v>
      </c>
      <c r="CK84" s="244">
        <f t="shared" si="488"/>
        <v>2</v>
      </c>
      <c r="CL84" s="244">
        <f t="shared" si="488"/>
        <v>1</v>
      </c>
      <c r="CM84" s="244">
        <f t="shared" si="488"/>
        <v>7</v>
      </c>
      <c r="CN84" s="244">
        <f t="shared" si="488"/>
        <v>4</v>
      </c>
      <c r="CO84" s="244">
        <f t="shared" si="488"/>
        <v>11</v>
      </c>
      <c r="CP84" s="244">
        <f t="shared" si="488"/>
        <v>1</v>
      </c>
      <c r="CQ84" s="244">
        <f t="shared" si="488"/>
        <v>8</v>
      </c>
      <c r="CR84" s="244">
        <f t="shared" si="488"/>
        <v>12</v>
      </c>
      <c r="CS84" s="244">
        <f t="shared" si="488"/>
        <v>13</v>
      </c>
      <c r="CT84" s="244">
        <f t="shared" si="488"/>
        <v>5</v>
      </c>
      <c r="CU84" s="244">
        <f t="shared" si="489"/>
        <v>0</v>
      </c>
      <c r="CV84" s="244">
        <f t="shared" si="489"/>
        <v>4</v>
      </c>
      <c r="CW84" s="244">
        <f t="shared" si="489"/>
        <v>47</v>
      </c>
      <c r="CX84" s="244">
        <f t="shared" si="489"/>
        <v>1</v>
      </c>
      <c r="CY84" s="244">
        <f t="shared" si="489"/>
        <v>3</v>
      </c>
      <c r="CZ84" s="244">
        <f t="shared" si="489"/>
        <v>4</v>
      </c>
      <c r="DA84" s="244">
        <f t="shared" si="489"/>
        <v>14</v>
      </c>
      <c r="DB84" s="244">
        <f t="shared" si="489"/>
        <v>0</v>
      </c>
      <c r="DC84" s="244">
        <f t="shared" si="489"/>
        <v>3</v>
      </c>
      <c r="DD84" s="244">
        <f t="shared" si="489"/>
        <v>0</v>
      </c>
      <c r="DE84" s="244">
        <f t="shared" si="490"/>
        <v>1</v>
      </c>
      <c r="DF84" s="244">
        <f t="shared" si="490"/>
        <v>1</v>
      </c>
      <c r="DG84" s="244">
        <f t="shared" si="490"/>
        <v>34</v>
      </c>
      <c r="DH84" s="244">
        <f t="shared" si="490"/>
        <v>8</v>
      </c>
      <c r="DI84" s="244">
        <f t="shared" si="490"/>
        <v>16</v>
      </c>
      <c r="DJ84" s="244">
        <f t="shared" si="490"/>
        <v>5</v>
      </c>
      <c r="DK84" s="244">
        <f t="shared" si="490"/>
        <v>1</v>
      </c>
      <c r="DL84" s="244">
        <f t="shared" si="490"/>
        <v>2</v>
      </c>
      <c r="DM84" s="244">
        <f t="shared" si="490"/>
        <v>2</v>
      </c>
      <c r="DN84" s="289" t="b">
        <f t="shared" si="180"/>
        <v>1</v>
      </c>
      <c r="DO84" s="244">
        <f t="shared" si="464"/>
        <v>161</v>
      </c>
      <c r="DP84" s="244">
        <f t="shared" si="465"/>
        <v>-68</v>
      </c>
      <c r="DQ84" s="244">
        <f t="shared" si="466"/>
        <v>68</v>
      </c>
      <c r="DR84" s="244">
        <f t="shared" si="467"/>
        <v>0</v>
      </c>
      <c r="DS84" s="244">
        <f t="shared" si="468"/>
        <v>3</v>
      </c>
      <c r="DT84" s="244">
        <f t="shared" si="469"/>
        <v>4</v>
      </c>
      <c r="DU84" s="244"/>
      <c r="DV84" s="244">
        <f t="shared" si="470"/>
        <v>3</v>
      </c>
      <c r="DW84" s="244">
        <f t="shared" si="471"/>
        <v>4</v>
      </c>
      <c r="DX84" s="244"/>
      <c r="DY84" s="244">
        <f t="shared" si="472"/>
        <v>1</v>
      </c>
      <c r="DZ84" s="244">
        <f t="shared" si="473"/>
        <v>3</v>
      </c>
      <c r="EA84" s="244">
        <f t="shared" si="474"/>
        <v>0</v>
      </c>
      <c r="EB84" s="244">
        <f t="shared" si="475"/>
        <v>2</v>
      </c>
      <c r="EC84" s="244">
        <f t="shared" si="476"/>
        <v>1</v>
      </c>
      <c r="EE84" s="244">
        <f t="shared" si="477"/>
        <v>0</v>
      </c>
      <c r="EF84" s="244">
        <f t="shared" si="478"/>
        <v>0</v>
      </c>
    </row>
    <row r="85" spans="1:136" x14ac:dyDescent="0.2">
      <c r="A85" s="55">
        <v>42684</v>
      </c>
      <c r="B85" s="13" t="str">
        <f t="shared" ref="B85:B91" si="491">CONCATENATE(DY85,"-",DZ85,"-",EA85,"-",EB85,"-",EC85)</f>
        <v>0-1-2-1-3</v>
      </c>
      <c r="C85" s="14" t="s">
        <v>621</v>
      </c>
      <c r="D85" s="11">
        <f t="shared" ref="D85:D91" si="492">FIND(",",$C85,1)</f>
        <v>3</v>
      </c>
      <c r="E85" s="11">
        <f t="shared" ref="E85:I86" si="493">FIND(",",$C85,D85+1)</f>
        <v>6</v>
      </c>
      <c r="F85" s="11">
        <f t="shared" si="493"/>
        <v>9</v>
      </c>
      <c r="G85" s="11">
        <f t="shared" si="493"/>
        <v>12</v>
      </c>
      <c r="H85" s="11">
        <f t="shared" si="493"/>
        <v>15</v>
      </c>
      <c r="I85" s="11">
        <f t="shared" si="493"/>
        <v>18</v>
      </c>
      <c r="J85" s="11"/>
      <c r="K85" s="244">
        <f t="shared" ref="K85:K91" si="494">VALUE((LEFT(C85,D85-1)))</f>
        <v>17</v>
      </c>
      <c r="L85" s="244">
        <f t="shared" ref="L85:P86" si="495">VALUE(MID($C85,D85+1,E85-D85-1))</f>
        <v>22</v>
      </c>
      <c r="M85" s="244">
        <f t="shared" si="495"/>
        <v>26</v>
      </c>
      <c r="N85" s="244">
        <f t="shared" si="495"/>
        <v>34</v>
      </c>
      <c r="O85" s="244">
        <f t="shared" si="495"/>
        <v>41</v>
      </c>
      <c r="P85" s="244">
        <f t="shared" si="495"/>
        <v>47</v>
      </c>
      <c r="Q85" s="244">
        <f t="shared" ref="Q85:Q91" si="496">VALUE(RIGHT(C85,LEN(C85)-I85))</f>
        <v>42</v>
      </c>
      <c r="R85" s="244"/>
      <c r="S85" s="244">
        <f t="shared" ref="S85:AB86" si="497">COUNTIF($K85:$Q85,S$2)</f>
        <v>0</v>
      </c>
      <c r="T85" s="244">
        <f t="shared" si="497"/>
        <v>0</v>
      </c>
      <c r="U85" s="244">
        <f t="shared" si="497"/>
        <v>0</v>
      </c>
      <c r="V85" s="244">
        <f t="shared" si="497"/>
        <v>0</v>
      </c>
      <c r="W85" s="244">
        <f t="shared" si="497"/>
        <v>0</v>
      </c>
      <c r="X85" s="244">
        <f t="shared" si="497"/>
        <v>0</v>
      </c>
      <c r="Y85" s="244">
        <f t="shared" si="497"/>
        <v>0</v>
      </c>
      <c r="Z85" s="244">
        <f t="shared" si="497"/>
        <v>0</v>
      </c>
      <c r="AA85" s="244">
        <f t="shared" si="497"/>
        <v>0</v>
      </c>
      <c r="AB85" s="244">
        <f t="shared" si="497"/>
        <v>0</v>
      </c>
      <c r="AC85" s="244">
        <f t="shared" ref="AC85:AL86" si="498">COUNTIF($K85:$Q85,AC$2)</f>
        <v>0</v>
      </c>
      <c r="AD85" s="244">
        <f t="shared" si="498"/>
        <v>0</v>
      </c>
      <c r="AE85" s="244">
        <f t="shared" si="498"/>
        <v>0</v>
      </c>
      <c r="AF85" s="244">
        <f t="shared" si="498"/>
        <v>0</v>
      </c>
      <c r="AG85" s="244">
        <f t="shared" si="498"/>
        <v>0</v>
      </c>
      <c r="AH85" s="244">
        <f t="shared" si="498"/>
        <v>0</v>
      </c>
      <c r="AI85" s="244">
        <f t="shared" si="498"/>
        <v>1</v>
      </c>
      <c r="AJ85" s="244">
        <f t="shared" si="498"/>
        <v>0</v>
      </c>
      <c r="AK85" s="244">
        <f t="shared" si="498"/>
        <v>0</v>
      </c>
      <c r="AL85" s="244">
        <f t="shared" si="498"/>
        <v>0</v>
      </c>
      <c r="AM85" s="244">
        <f t="shared" ref="AM85:AV86" si="499">COUNTIF($K85:$Q85,AM$2)</f>
        <v>0</v>
      </c>
      <c r="AN85" s="244">
        <f t="shared" si="499"/>
        <v>1</v>
      </c>
      <c r="AO85" s="244">
        <f t="shared" si="499"/>
        <v>0</v>
      </c>
      <c r="AP85" s="244">
        <f t="shared" si="499"/>
        <v>0</v>
      </c>
      <c r="AQ85" s="244">
        <f t="shared" si="499"/>
        <v>0</v>
      </c>
      <c r="AR85" s="244">
        <f t="shared" si="499"/>
        <v>1</v>
      </c>
      <c r="AS85" s="244">
        <f t="shared" si="499"/>
        <v>0</v>
      </c>
      <c r="AT85" s="244">
        <f t="shared" si="499"/>
        <v>0</v>
      </c>
      <c r="AU85" s="244">
        <f t="shared" si="499"/>
        <v>0</v>
      </c>
      <c r="AV85" s="244">
        <f t="shared" si="499"/>
        <v>0</v>
      </c>
      <c r="AW85" s="244">
        <f t="shared" ref="AW85:BF86" si="500">COUNTIF($K85:$Q85,AW$2)</f>
        <v>0</v>
      </c>
      <c r="AX85" s="244">
        <f t="shared" si="500"/>
        <v>0</v>
      </c>
      <c r="AY85" s="244">
        <f t="shared" si="500"/>
        <v>0</v>
      </c>
      <c r="AZ85" s="244">
        <f t="shared" si="500"/>
        <v>1</v>
      </c>
      <c r="BA85" s="244">
        <f t="shared" si="500"/>
        <v>0</v>
      </c>
      <c r="BB85" s="244">
        <f t="shared" si="500"/>
        <v>0</v>
      </c>
      <c r="BC85" s="244">
        <f t="shared" si="500"/>
        <v>0</v>
      </c>
      <c r="BD85" s="244">
        <f t="shared" si="500"/>
        <v>0</v>
      </c>
      <c r="BE85" s="244">
        <f t="shared" si="500"/>
        <v>0</v>
      </c>
      <c r="BF85" s="244">
        <f t="shared" si="500"/>
        <v>0</v>
      </c>
      <c r="BG85" s="244">
        <f t="shared" ref="BG85:BO86" si="501">COUNTIF($K85:$Q85,BG$2)</f>
        <v>1</v>
      </c>
      <c r="BH85" s="244">
        <f t="shared" si="501"/>
        <v>1</v>
      </c>
      <c r="BI85" s="244">
        <f t="shared" si="501"/>
        <v>0</v>
      </c>
      <c r="BJ85" s="244">
        <f t="shared" si="501"/>
        <v>0</v>
      </c>
      <c r="BK85" s="244">
        <f t="shared" si="501"/>
        <v>0</v>
      </c>
      <c r="BL85" s="244">
        <f t="shared" si="501"/>
        <v>0</v>
      </c>
      <c r="BM85" s="244">
        <f t="shared" si="501"/>
        <v>1</v>
      </c>
      <c r="BN85" s="244">
        <f t="shared" si="501"/>
        <v>0</v>
      </c>
      <c r="BO85" s="244">
        <f t="shared" si="501"/>
        <v>0</v>
      </c>
      <c r="BP85" s="244"/>
      <c r="BQ85" s="244">
        <f t="shared" ref="BQ85:BZ86" si="502">IF(S85=0,BQ86+1,0)</f>
        <v>1</v>
      </c>
      <c r="BR85" s="244">
        <f t="shared" si="502"/>
        <v>5</v>
      </c>
      <c r="BS85" s="244">
        <f t="shared" si="502"/>
        <v>4</v>
      </c>
      <c r="BT85" s="244">
        <f t="shared" si="502"/>
        <v>12</v>
      </c>
      <c r="BU85" s="244">
        <f t="shared" si="502"/>
        <v>4</v>
      </c>
      <c r="BV85" s="244">
        <f t="shared" si="502"/>
        <v>10</v>
      </c>
      <c r="BW85" s="244">
        <f t="shared" si="502"/>
        <v>7</v>
      </c>
      <c r="BX85" s="244">
        <f t="shared" si="502"/>
        <v>4</v>
      </c>
      <c r="BY85" s="244">
        <f t="shared" si="502"/>
        <v>7</v>
      </c>
      <c r="BZ85" s="244">
        <f t="shared" si="502"/>
        <v>17</v>
      </c>
      <c r="CA85" s="244">
        <f t="shared" ref="CA85:CJ86" si="503">IF(AC85=0,CA86+1,0)</f>
        <v>2</v>
      </c>
      <c r="CB85" s="244">
        <f t="shared" si="503"/>
        <v>20</v>
      </c>
      <c r="CC85" s="244">
        <f t="shared" si="503"/>
        <v>1</v>
      </c>
      <c r="CD85" s="244">
        <f t="shared" si="503"/>
        <v>2</v>
      </c>
      <c r="CE85" s="244">
        <f t="shared" si="503"/>
        <v>5</v>
      </c>
      <c r="CF85" s="244">
        <f t="shared" si="503"/>
        <v>8</v>
      </c>
      <c r="CG85" s="244">
        <f t="shared" si="503"/>
        <v>0</v>
      </c>
      <c r="CH85" s="244">
        <f t="shared" si="503"/>
        <v>5</v>
      </c>
      <c r="CI85" s="244">
        <f t="shared" si="503"/>
        <v>2</v>
      </c>
      <c r="CJ85" s="244">
        <f t="shared" si="503"/>
        <v>6</v>
      </c>
      <c r="CK85" s="244">
        <f t="shared" ref="CK85:CT86" si="504">IF(AM85=0,CK86+1,0)</f>
        <v>1</v>
      </c>
      <c r="CL85" s="244">
        <f t="shared" si="504"/>
        <v>0</v>
      </c>
      <c r="CM85" s="244">
        <f t="shared" si="504"/>
        <v>6</v>
      </c>
      <c r="CN85" s="244">
        <f t="shared" si="504"/>
        <v>3</v>
      </c>
      <c r="CO85" s="244">
        <f t="shared" si="504"/>
        <v>10</v>
      </c>
      <c r="CP85" s="244">
        <f t="shared" si="504"/>
        <v>0</v>
      </c>
      <c r="CQ85" s="244">
        <f t="shared" si="504"/>
        <v>7</v>
      </c>
      <c r="CR85" s="244">
        <f t="shared" si="504"/>
        <v>11</v>
      </c>
      <c r="CS85" s="244">
        <f t="shared" si="504"/>
        <v>12</v>
      </c>
      <c r="CT85" s="244">
        <f t="shared" si="504"/>
        <v>4</v>
      </c>
      <c r="CU85" s="244">
        <f t="shared" ref="CU85:DD86" si="505">IF(AW85=0,CU86+1,0)</f>
        <v>8</v>
      </c>
      <c r="CV85" s="244">
        <f t="shared" si="505"/>
        <v>3</v>
      </c>
      <c r="CW85" s="244">
        <f t="shared" si="505"/>
        <v>46</v>
      </c>
      <c r="CX85" s="244">
        <f t="shared" si="505"/>
        <v>0</v>
      </c>
      <c r="CY85" s="244">
        <f t="shared" si="505"/>
        <v>2</v>
      </c>
      <c r="CZ85" s="244">
        <f t="shared" si="505"/>
        <v>3</v>
      </c>
      <c r="DA85" s="244">
        <f t="shared" si="505"/>
        <v>13</v>
      </c>
      <c r="DB85" s="244">
        <f t="shared" si="505"/>
        <v>16</v>
      </c>
      <c r="DC85" s="244">
        <f t="shared" si="505"/>
        <v>2</v>
      </c>
      <c r="DD85" s="244">
        <f t="shared" si="505"/>
        <v>4</v>
      </c>
      <c r="DE85" s="244">
        <f t="shared" ref="DE85:DM86" si="506">IF(BG85=0,DE86+1,0)</f>
        <v>0</v>
      </c>
      <c r="DF85" s="244">
        <f t="shared" si="506"/>
        <v>0</v>
      </c>
      <c r="DG85" s="244">
        <f t="shared" si="506"/>
        <v>33</v>
      </c>
      <c r="DH85" s="244">
        <f t="shared" si="506"/>
        <v>7</v>
      </c>
      <c r="DI85" s="244">
        <f t="shared" si="506"/>
        <v>15</v>
      </c>
      <c r="DJ85" s="244">
        <f t="shared" si="506"/>
        <v>4</v>
      </c>
      <c r="DK85" s="244">
        <f t="shared" si="506"/>
        <v>0</v>
      </c>
      <c r="DL85" s="244">
        <f t="shared" si="506"/>
        <v>1</v>
      </c>
      <c r="DM85" s="244">
        <f t="shared" si="506"/>
        <v>1</v>
      </c>
      <c r="DN85" s="289" t="b">
        <f t="shared" si="180"/>
        <v>1</v>
      </c>
      <c r="DO85" s="244">
        <f t="shared" ref="DO85:DO91" si="507">SUM(K85:Q85)</f>
        <v>229</v>
      </c>
      <c r="DP85" s="244">
        <f t="shared" ref="DP85:DP91" si="508">DO85-DO86</f>
        <v>34</v>
      </c>
      <c r="DQ85" s="244">
        <f t="shared" ref="DQ85:DQ91" si="509">ABS(DP85)</f>
        <v>34</v>
      </c>
      <c r="DR85" s="244">
        <f t="shared" ref="DR85:DR91" si="510">IF(ISODD(D85),1,0)</f>
        <v>1</v>
      </c>
      <c r="DS85" s="244">
        <f t="shared" ref="DS85:DS91" si="511">COUNTIF($K85:$Q85,"&gt;25")</f>
        <v>5</v>
      </c>
      <c r="DT85" s="244">
        <f t="shared" ref="DT85:DT91" si="512">COUNTIF($K85:$Q85,"&lt;26")</f>
        <v>2</v>
      </c>
      <c r="DU85" s="244"/>
      <c r="DV85" s="244">
        <f t="shared" ref="DV85:DV91" si="513">S85+U85+W85+Y85+AA85+AC85+AE85+AG85+AI85+AK85+AM85+AO85+AQ85+AS85+AU85+AW85+AY85+BA85+BC85+BE85+BG85+BI85+BK85+BM85+BO85</f>
        <v>3</v>
      </c>
      <c r="DW85" s="244">
        <f t="shared" ref="DW85:DW91" si="514">T85+V85+X85+Z85+AB85+AD85+AF85+AH85+AJ85+AL85+AN85+AP85+AR85+AT85+AV85+AX85+AZ85+BB85+BD85+BF85+BH85+BJ85+BL85+BN85</f>
        <v>4</v>
      </c>
      <c r="DX85" s="244"/>
      <c r="DY85" s="244">
        <f t="shared" ref="DY85:DY91" si="515">COUNTIF($K85:$Q85,"&lt;10")</f>
        <v>0</v>
      </c>
      <c r="DZ85" s="244">
        <f t="shared" ref="DZ85:DZ91" si="516">COUNTIFS($K85:$Q85,"&lt;20",$K85:$Q85,"&gt;9")</f>
        <v>1</v>
      </c>
      <c r="EA85" s="244">
        <f t="shared" ref="EA85:EA91" si="517">COUNTIFS($K85:$Q85,"&lt;30",$K85:$Q85,"&gt;19")</f>
        <v>2</v>
      </c>
      <c r="EB85" s="244">
        <f t="shared" ref="EB85:EB91" si="518">COUNTIFS($K85:$Q85,"&lt;40",$K85:$Q85,"&gt;29")</f>
        <v>1</v>
      </c>
      <c r="EC85" s="244">
        <f t="shared" ref="EC85:EC91" si="519">COUNTIF($K85:$Q85,"&gt;39")</f>
        <v>3</v>
      </c>
      <c r="EE85" s="244">
        <f t="shared" ref="EE85:EE91" si="520">COUNTIF($K86:$Q86,K85)+COUNTIF($K86:$Q86,L85)+COUNTIF($K86:$Q86,M85)+COUNTIF($K86:$Q86,N85)+COUNTIF($K86:$Q86,O85)+COUNTIF($K86:$Q86,P85)+COUNTIF($K86:$Q86,Q85)</f>
        <v>2</v>
      </c>
      <c r="EF85" s="244">
        <f t="shared" ref="EF85:EF91" si="521">IF(K85=L85-1,1,0)+IF(L85=M85-1,1,0)+IF(M85=N85-1,1,0)+IF(N85=O85-1,1,0)+IF(O85=P85-1,1,0)+IF(K85=Q85-1,1,0)+IF(L85=Q85-1,1,0)+IF(M85=Q85-1,1,0)+IF(N85=Q85-1,1,0)+IF(O85=Q85-1,1,0)+IF(P85=Q85-1,1,0)</f>
        <v>1</v>
      </c>
    </row>
    <row r="86" spans="1:136" x14ac:dyDescent="0.2">
      <c r="A86" s="55">
        <v>42681</v>
      </c>
      <c r="B86" s="13" t="str">
        <f t="shared" si="491"/>
        <v>1-1-2-0-3</v>
      </c>
      <c r="C86" s="14" t="s">
        <v>620</v>
      </c>
      <c r="D86" s="11">
        <f t="shared" si="492"/>
        <v>2</v>
      </c>
      <c r="E86" s="11">
        <f t="shared" si="493"/>
        <v>5</v>
      </c>
      <c r="F86" s="11">
        <f t="shared" si="493"/>
        <v>8</v>
      </c>
      <c r="G86" s="11">
        <f t="shared" si="493"/>
        <v>11</v>
      </c>
      <c r="H86" s="11">
        <f t="shared" si="493"/>
        <v>14</v>
      </c>
      <c r="I86" s="11">
        <f t="shared" si="493"/>
        <v>17</v>
      </c>
      <c r="J86" s="11"/>
      <c r="K86" s="243">
        <f t="shared" si="494"/>
        <v>1</v>
      </c>
      <c r="L86" s="243">
        <f t="shared" si="495"/>
        <v>13</v>
      </c>
      <c r="M86" s="243">
        <f t="shared" si="495"/>
        <v>21</v>
      </c>
      <c r="N86" s="243">
        <f t="shared" si="495"/>
        <v>41</v>
      </c>
      <c r="O86" s="243">
        <f t="shared" si="495"/>
        <v>48</v>
      </c>
      <c r="P86" s="243">
        <f t="shared" si="495"/>
        <v>49</v>
      </c>
      <c r="Q86" s="243">
        <f t="shared" si="496"/>
        <v>22</v>
      </c>
      <c r="R86" s="243"/>
      <c r="S86" s="243">
        <f t="shared" si="497"/>
        <v>1</v>
      </c>
      <c r="T86" s="243">
        <f t="shared" si="497"/>
        <v>0</v>
      </c>
      <c r="U86" s="243">
        <f t="shared" si="497"/>
        <v>0</v>
      </c>
      <c r="V86" s="243">
        <f t="shared" si="497"/>
        <v>0</v>
      </c>
      <c r="W86" s="243">
        <f t="shared" si="497"/>
        <v>0</v>
      </c>
      <c r="X86" s="243">
        <f t="shared" si="497"/>
        <v>0</v>
      </c>
      <c r="Y86" s="243">
        <f t="shared" si="497"/>
        <v>0</v>
      </c>
      <c r="Z86" s="243">
        <f t="shared" si="497"/>
        <v>0</v>
      </c>
      <c r="AA86" s="243">
        <f t="shared" si="497"/>
        <v>0</v>
      </c>
      <c r="AB86" s="243">
        <f t="shared" si="497"/>
        <v>0</v>
      </c>
      <c r="AC86" s="243">
        <f t="shared" si="498"/>
        <v>0</v>
      </c>
      <c r="AD86" s="243">
        <f t="shared" si="498"/>
        <v>0</v>
      </c>
      <c r="AE86" s="243">
        <f t="shared" si="498"/>
        <v>1</v>
      </c>
      <c r="AF86" s="243">
        <f t="shared" si="498"/>
        <v>0</v>
      </c>
      <c r="AG86" s="243">
        <f t="shared" si="498"/>
        <v>0</v>
      </c>
      <c r="AH86" s="243">
        <f t="shared" si="498"/>
        <v>0</v>
      </c>
      <c r="AI86" s="243">
        <f t="shared" si="498"/>
        <v>0</v>
      </c>
      <c r="AJ86" s="243">
        <f t="shared" si="498"/>
        <v>0</v>
      </c>
      <c r="AK86" s="243">
        <f t="shared" si="498"/>
        <v>0</v>
      </c>
      <c r="AL86" s="243">
        <f t="shared" si="498"/>
        <v>0</v>
      </c>
      <c r="AM86" s="243">
        <f t="shared" si="499"/>
        <v>1</v>
      </c>
      <c r="AN86" s="243">
        <f t="shared" si="499"/>
        <v>1</v>
      </c>
      <c r="AO86" s="243">
        <f t="shared" si="499"/>
        <v>0</v>
      </c>
      <c r="AP86" s="243">
        <f t="shared" si="499"/>
        <v>0</v>
      </c>
      <c r="AQ86" s="243">
        <f t="shared" si="499"/>
        <v>0</v>
      </c>
      <c r="AR86" s="243">
        <f t="shared" si="499"/>
        <v>0</v>
      </c>
      <c r="AS86" s="243">
        <f t="shared" si="499"/>
        <v>0</v>
      </c>
      <c r="AT86" s="243">
        <f t="shared" si="499"/>
        <v>0</v>
      </c>
      <c r="AU86" s="243">
        <f t="shared" si="499"/>
        <v>0</v>
      </c>
      <c r="AV86" s="243">
        <f t="shared" si="499"/>
        <v>0</v>
      </c>
      <c r="AW86" s="243">
        <f t="shared" si="500"/>
        <v>0</v>
      </c>
      <c r="AX86" s="243">
        <f t="shared" si="500"/>
        <v>0</v>
      </c>
      <c r="AY86" s="243">
        <f t="shared" si="500"/>
        <v>0</v>
      </c>
      <c r="AZ86" s="243">
        <f t="shared" si="500"/>
        <v>0</v>
      </c>
      <c r="BA86" s="243">
        <f t="shared" si="500"/>
        <v>0</v>
      </c>
      <c r="BB86" s="243">
        <f t="shared" si="500"/>
        <v>0</v>
      </c>
      <c r="BC86" s="243">
        <f t="shared" si="500"/>
        <v>0</v>
      </c>
      <c r="BD86" s="243">
        <f t="shared" si="500"/>
        <v>0</v>
      </c>
      <c r="BE86" s="243">
        <f t="shared" si="500"/>
        <v>0</v>
      </c>
      <c r="BF86" s="243">
        <f t="shared" si="500"/>
        <v>0</v>
      </c>
      <c r="BG86" s="243">
        <f t="shared" si="501"/>
        <v>1</v>
      </c>
      <c r="BH86" s="243">
        <f t="shared" si="501"/>
        <v>0</v>
      </c>
      <c r="BI86" s="243">
        <f t="shared" si="501"/>
        <v>0</v>
      </c>
      <c r="BJ86" s="243">
        <f t="shared" si="501"/>
        <v>0</v>
      </c>
      <c r="BK86" s="243">
        <f t="shared" si="501"/>
        <v>0</v>
      </c>
      <c r="BL86" s="243">
        <f t="shared" si="501"/>
        <v>0</v>
      </c>
      <c r="BM86" s="243">
        <f t="shared" si="501"/>
        <v>0</v>
      </c>
      <c r="BN86" s="243">
        <f t="shared" si="501"/>
        <v>1</v>
      </c>
      <c r="BO86" s="243">
        <f t="shared" si="501"/>
        <v>1</v>
      </c>
      <c r="BP86" s="243"/>
      <c r="BQ86" s="243">
        <f t="shared" si="502"/>
        <v>0</v>
      </c>
      <c r="BR86" s="243">
        <f t="shared" si="502"/>
        <v>4</v>
      </c>
      <c r="BS86" s="243">
        <f t="shared" si="502"/>
        <v>3</v>
      </c>
      <c r="BT86" s="243">
        <f t="shared" si="502"/>
        <v>11</v>
      </c>
      <c r="BU86" s="243">
        <f t="shared" si="502"/>
        <v>3</v>
      </c>
      <c r="BV86" s="243">
        <f t="shared" si="502"/>
        <v>9</v>
      </c>
      <c r="BW86" s="243">
        <f t="shared" si="502"/>
        <v>6</v>
      </c>
      <c r="BX86" s="243">
        <f t="shared" si="502"/>
        <v>3</v>
      </c>
      <c r="BY86" s="243">
        <f t="shared" si="502"/>
        <v>6</v>
      </c>
      <c r="BZ86" s="243">
        <f t="shared" si="502"/>
        <v>16</v>
      </c>
      <c r="CA86" s="243">
        <f t="shared" si="503"/>
        <v>1</v>
      </c>
      <c r="CB86" s="243">
        <f t="shared" si="503"/>
        <v>19</v>
      </c>
      <c r="CC86" s="243">
        <f t="shared" si="503"/>
        <v>0</v>
      </c>
      <c r="CD86" s="243">
        <f t="shared" si="503"/>
        <v>1</v>
      </c>
      <c r="CE86" s="243">
        <f t="shared" si="503"/>
        <v>4</v>
      </c>
      <c r="CF86" s="243">
        <f t="shared" si="503"/>
        <v>7</v>
      </c>
      <c r="CG86" s="243">
        <f t="shared" si="503"/>
        <v>14</v>
      </c>
      <c r="CH86" s="243">
        <f t="shared" si="503"/>
        <v>4</v>
      </c>
      <c r="CI86" s="243">
        <f t="shared" si="503"/>
        <v>1</v>
      </c>
      <c r="CJ86" s="243">
        <f t="shared" si="503"/>
        <v>5</v>
      </c>
      <c r="CK86" s="243">
        <f t="shared" si="504"/>
        <v>0</v>
      </c>
      <c r="CL86" s="243">
        <f t="shared" si="504"/>
        <v>0</v>
      </c>
      <c r="CM86" s="243">
        <f t="shared" si="504"/>
        <v>5</v>
      </c>
      <c r="CN86" s="243">
        <f t="shared" si="504"/>
        <v>2</v>
      </c>
      <c r="CO86" s="243">
        <f t="shared" si="504"/>
        <v>9</v>
      </c>
      <c r="CP86" s="243">
        <f t="shared" si="504"/>
        <v>1</v>
      </c>
      <c r="CQ86" s="243">
        <f t="shared" si="504"/>
        <v>6</v>
      </c>
      <c r="CR86" s="243">
        <f t="shared" si="504"/>
        <v>10</v>
      </c>
      <c r="CS86" s="243">
        <f t="shared" si="504"/>
        <v>11</v>
      </c>
      <c r="CT86" s="243">
        <f t="shared" si="504"/>
        <v>3</v>
      </c>
      <c r="CU86" s="243">
        <f t="shared" si="505"/>
        <v>7</v>
      </c>
      <c r="CV86" s="243">
        <f t="shared" si="505"/>
        <v>2</v>
      </c>
      <c r="CW86" s="243">
        <f t="shared" si="505"/>
        <v>45</v>
      </c>
      <c r="CX86" s="243">
        <f t="shared" si="505"/>
        <v>4</v>
      </c>
      <c r="CY86" s="243">
        <f t="shared" si="505"/>
        <v>1</v>
      </c>
      <c r="CZ86" s="243">
        <f t="shared" si="505"/>
        <v>2</v>
      </c>
      <c r="DA86" s="243">
        <f t="shared" si="505"/>
        <v>12</v>
      </c>
      <c r="DB86" s="243">
        <f t="shared" si="505"/>
        <v>15</v>
      </c>
      <c r="DC86" s="243">
        <f t="shared" si="505"/>
        <v>1</v>
      </c>
      <c r="DD86" s="243">
        <f t="shared" si="505"/>
        <v>3</v>
      </c>
      <c r="DE86" s="243">
        <f t="shared" si="506"/>
        <v>0</v>
      </c>
      <c r="DF86" s="243">
        <f t="shared" si="506"/>
        <v>2</v>
      </c>
      <c r="DG86" s="243">
        <f t="shared" si="506"/>
        <v>32</v>
      </c>
      <c r="DH86" s="243">
        <f t="shared" si="506"/>
        <v>6</v>
      </c>
      <c r="DI86" s="243">
        <f t="shared" si="506"/>
        <v>14</v>
      </c>
      <c r="DJ86" s="243">
        <f t="shared" si="506"/>
        <v>3</v>
      </c>
      <c r="DK86" s="243">
        <f t="shared" si="506"/>
        <v>37</v>
      </c>
      <c r="DL86" s="243">
        <f t="shared" si="506"/>
        <v>0</v>
      </c>
      <c r="DM86" s="243">
        <f t="shared" si="506"/>
        <v>0</v>
      </c>
      <c r="DN86" s="289" t="b">
        <f t="shared" si="180"/>
        <v>1</v>
      </c>
      <c r="DO86" s="243">
        <f t="shared" si="507"/>
        <v>195</v>
      </c>
      <c r="DP86" s="243">
        <f t="shared" si="508"/>
        <v>50</v>
      </c>
      <c r="DQ86" s="243">
        <f t="shared" si="509"/>
        <v>50</v>
      </c>
      <c r="DR86" s="243">
        <f t="shared" si="510"/>
        <v>0</v>
      </c>
      <c r="DS86" s="243">
        <f t="shared" si="511"/>
        <v>3</v>
      </c>
      <c r="DT86" s="243">
        <f t="shared" si="512"/>
        <v>4</v>
      </c>
      <c r="DU86" s="243"/>
      <c r="DV86" s="243">
        <f t="shared" si="513"/>
        <v>5</v>
      </c>
      <c r="DW86" s="243">
        <f t="shared" si="514"/>
        <v>2</v>
      </c>
      <c r="DX86" s="243"/>
      <c r="DY86" s="243">
        <f t="shared" si="515"/>
        <v>1</v>
      </c>
      <c r="DZ86" s="243">
        <f t="shared" si="516"/>
        <v>1</v>
      </c>
      <c r="EA86" s="243">
        <f t="shared" si="517"/>
        <v>2</v>
      </c>
      <c r="EB86" s="243">
        <f t="shared" si="518"/>
        <v>0</v>
      </c>
      <c r="EC86" s="243">
        <f t="shared" si="519"/>
        <v>3</v>
      </c>
      <c r="EE86" s="243">
        <f t="shared" si="520"/>
        <v>1</v>
      </c>
      <c r="EF86" s="243">
        <f t="shared" si="521"/>
        <v>2</v>
      </c>
    </row>
    <row r="87" spans="1:136" x14ac:dyDescent="0.2">
      <c r="A87" s="55">
        <v>42677</v>
      </c>
      <c r="B87" s="13" t="str">
        <f t="shared" si="491"/>
        <v>1-3-1-2-0</v>
      </c>
      <c r="C87" s="14" t="s">
        <v>618</v>
      </c>
      <c r="D87" s="11">
        <f t="shared" si="492"/>
        <v>2</v>
      </c>
      <c r="E87" s="11">
        <f t="shared" ref="E87:I88" si="522">FIND(",",$C87,D87+1)</f>
        <v>5</v>
      </c>
      <c r="F87" s="11">
        <f t="shared" si="522"/>
        <v>8</v>
      </c>
      <c r="G87" s="11">
        <f t="shared" si="522"/>
        <v>11</v>
      </c>
      <c r="H87" s="11">
        <f t="shared" si="522"/>
        <v>14</v>
      </c>
      <c r="I87" s="11">
        <f t="shared" si="522"/>
        <v>17</v>
      </c>
      <c r="J87" s="11"/>
      <c r="K87" s="231">
        <f t="shared" si="494"/>
        <v>1</v>
      </c>
      <c r="L87" s="231">
        <f t="shared" ref="L87:P88" si="523">VALUE(MID($C87,D87+1,E87-D87-1))</f>
        <v>11</v>
      </c>
      <c r="M87" s="231">
        <f t="shared" si="523"/>
        <v>19</v>
      </c>
      <c r="N87" s="231">
        <f t="shared" si="523"/>
        <v>26</v>
      </c>
      <c r="O87" s="231">
        <f t="shared" si="523"/>
        <v>35</v>
      </c>
      <c r="P87" s="231">
        <f t="shared" si="523"/>
        <v>39</v>
      </c>
      <c r="Q87" s="231">
        <f t="shared" si="496"/>
        <v>14</v>
      </c>
      <c r="R87" s="231"/>
      <c r="S87" s="231">
        <f t="shared" ref="S87:AX87" si="524">COUNTIF($K87:$Q87,S$2)</f>
        <v>1</v>
      </c>
      <c r="T87" s="231">
        <f t="shared" si="524"/>
        <v>0</v>
      </c>
      <c r="U87" s="231">
        <f t="shared" si="524"/>
        <v>0</v>
      </c>
      <c r="V87" s="231">
        <f t="shared" si="524"/>
        <v>0</v>
      </c>
      <c r="W87" s="231">
        <f t="shared" si="524"/>
        <v>0</v>
      </c>
      <c r="X87" s="231">
        <f t="shared" si="524"/>
        <v>0</v>
      </c>
      <c r="Y87" s="231">
        <f t="shared" si="524"/>
        <v>0</v>
      </c>
      <c r="Z87" s="231">
        <f t="shared" si="524"/>
        <v>0</v>
      </c>
      <c r="AA87" s="231">
        <f t="shared" si="524"/>
        <v>0</v>
      </c>
      <c r="AB87" s="231">
        <f t="shared" si="524"/>
        <v>0</v>
      </c>
      <c r="AC87" s="231">
        <f t="shared" si="524"/>
        <v>1</v>
      </c>
      <c r="AD87" s="231">
        <f t="shared" si="524"/>
        <v>0</v>
      </c>
      <c r="AE87" s="231">
        <f t="shared" si="524"/>
        <v>0</v>
      </c>
      <c r="AF87" s="231">
        <f t="shared" si="524"/>
        <v>1</v>
      </c>
      <c r="AG87" s="231">
        <f t="shared" si="524"/>
        <v>0</v>
      </c>
      <c r="AH87" s="231">
        <f t="shared" si="524"/>
        <v>0</v>
      </c>
      <c r="AI87" s="231">
        <f t="shared" si="524"/>
        <v>0</v>
      </c>
      <c r="AJ87" s="231">
        <f t="shared" si="524"/>
        <v>0</v>
      </c>
      <c r="AK87" s="231">
        <f t="shared" si="524"/>
        <v>1</v>
      </c>
      <c r="AL87" s="231">
        <f t="shared" si="524"/>
        <v>0</v>
      </c>
      <c r="AM87" s="231">
        <f t="shared" si="524"/>
        <v>0</v>
      </c>
      <c r="AN87" s="231">
        <f t="shared" si="524"/>
        <v>0</v>
      </c>
      <c r="AO87" s="231">
        <f t="shared" si="524"/>
        <v>0</v>
      </c>
      <c r="AP87" s="231">
        <f t="shared" si="524"/>
        <v>0</v>
      </c>
      <c r="AQ87" s="231">
        <f t="shared" si="524"/>
        <v>0</v>
      </c>
      <c r="AR87" s="231">
        <f t="shared" si="524"/>
        <v>1</v>
      </c>
      <c r="AS87" s="231">
        <f t="shared" si="524"/>
        <v>0</v>
      </c>
      <c r="AT87" s="231">
        <f t="shared" si="524"/>
        <v>0</v>
      </c>
      <c r="AU87" s="231">
        <f t="shared" si="524"/>
        <v>0</v>
      </c>
      <c r="AV87" s="231">
        <f t="shared" si="524"/>
        <v>0</v>
      </c>
      <c r="AW87" s="231">
        <f t="shared" si="524"/>
        <v>0</v>
      </c>
      <c r="AX87" s="231">
        <f t="shared" si="524"/>
        <v>0</v>
      </c>
      <c r="AY87" s="231">
        <f t="shared" ref="AY87:BO87" si="525">COUNTIF($K87:$Q87,AY$2)</f>
        <v>0</v>
      </c>
      <c r="AZ87" s="231">
        <f t="shared" si="525"/>
        <v>0</v>
      </c>
      <c r="BA87" s="231">
        <f t="shared" si="525"/>
        <v>1</v>
      </c>
      <c r="BB87" s="231">
        <f t="shared" si="525"/>
        <v>0</v>
      </c>
      <c r="BC87" s="231">
        <f t="shared" si="525"/>
        <v>0</v>
      </c>
      <c r="BD87" s="231">
        <f t="shared" si="525"/>
        <v>0</v>
      </c>
      <c r="BE87" s="231">
        <f t="shared" si="525"/>
        <v>1</v>
      </c>
      <c r="BF87" s="231">
        <f t="shared" si="525"/>
        <v>0</v>
      </c>
      <c r="BG87" s="231">
        <f t="shared" si="525"/>
        <v>0</v>
      </c>
      <c r="BH87" s="231">
        <f t="shared" si="525"/>
        <v>0</v>
      </c>
      <c r="BI87" s="231">
        <f t="shared" si="525"/>
        <v>0</v>
      </c>
      <c r="BJ87" s="231">
        <f t="shared" si="525"/>
        <v>0</v>
      </c>
      <c r="BK87" s="231">
        <f t="shared" si="525"/>
        <v>0</v>
      </c>
      <c r="BL87" s="231">
        <f t="shared" si="525"/>
        <v>0</v>
      </c>
      <c r="BM87" s="231">
        <f t="shared" si="525"/>
        <v>0</v>
      </c>
      <c r="BN87" s="231">
        <f t="shared" si="525"/>
        <v>0</v>
      </c>
      <c r="BO87" s="231">
        <f t="shared" si="525"/>
        <v>0</v>
      </c>
      <c r="BP87" s="231"/>
      <c r="BQ87" s="231">
        <f t="shared" ref="BQ87:CV87" si="526">IF(S87=0,BQ88+1,0)</f>
        <v>0</v>
      </c>
      <c r="BR87" s="231">
        <f t="shared" si="526"/>
        <v>3</v>
      </c>
      <c r="BS87" s="231">
        <f t="shared" si="526"/>
        <v>2</v>
      </c>
      <c r="BT87" s="231">
        <f t="shared" si="526"/>
        <v>10</v>
      </c>
      <c r="BU87" s="231">
        <f t="shared" si="526"/>
        <v>2</v>
      </c>
      <c r="BV87" s="231">
        <f t="shared" si="526"/>
        <v>8</v>
      </c>
      <c r="BW87" s="231">
        <f t="shared" si="526"/>
        <v>5</v>
      </c>
      <c r="BX87" s="231">
        <f t="shared" si="526"/>
        <v>2</v>
      </c>
      <c r="BY87" s="231">
        <f t="shared" si="526"/>
        <v>5</v>
      </c>
      <c r="BZ87" s="231">
        <f t="shared" si="526"/>
        <v>15</v>
      </c>
      <c r="CA87" s="231">
        <f t="shared" si="526"/>
        <v>0</v>
      </c>
      <c r="CB87" s="231">
        <f t="shared" si="526"/>
        <v>18</v>
      </c>
      <c r="CC87" s="231">
        <f t="shared" si="526"/>
        <v>6</v>
      </c>
      <c r="CD87" s="231">
        <f t="shared" si="526"/>
        <v>0</v>
      </c>
      <c r="CE87" s="231">
        <f t="shared" si="526"/>
        <v>3</v>
      </c>
      <c r="CF87" s="231">
        <f t="shared" si="526"/>
        <v>6</v>
      </c>
      <c r="CG87" s="231">
        <f t="shared" si="526"/>
        <v>13</v>
      </c>
      <c r="CH87" s="231">
        <f t="shared" si="526"/>
        <v>3</v>
      </c>
      <c r="CI87" s="231">
        <f t="shared" si="526"/>
        <v>0</v>
      </c>
      <c r="CJ87" s="231">
        <f t="shared" si="526"/>
        <v>4</v>
      </c>
      <c r="CK87" s="231">
        <f t="shared" si="526"/>
        <v>2</v>
      </c>
      <c r="CL87" s="231">
        <f t="shared" si="526"/>
        <v>15</v>
      </c>
      <c r="CM87" s="231">
        <f t="shared" si="526"/>
        <v>4</v>
      </c>
      <c r="CN87" s="231">
        <f t="shared" si="526"/>
        <v>1</v>
      </c>
      <c r="CO87" s="231">
        <f t="shared" si="526"/>
        <v>8</v>
      </c>
      <c r="CP87" s="231">
        <f t="shared" si="526"/>
        <v>0</v>
      </c>
      <c r="CQ87" s="231">
        <f t="shared" si="526"/>
        <v>5</v>
      </c>
      <c r="CR87" s="231">
        <f t="shared" si="526"/>
        <v>9</v>
      </c>
      <c r="CS87" s="231">
        <f t="shared" si="526"/>
        <v>10</v>
      </c>
      <c r="CT87" s="231">
        <f t="shared" si="526"/>
        <v>2</v>
      </c>
      <c r="CU87" s="231">
        <f t="shared" si="526"/>
        <v>6</v>
      </c>
      <c r="CV87" s="231">
        <f t="shared" si="526"/>
        <v>1</v>
      </c>
      <c r="CW87" s="231">
        <f t="shared" ref="CW87:DM87" si="527">IF(AY87=0,CW88+1,0)</f>
        <v>44</v>
      </c>
      <c r="CX87" s="231">
        <f t="shared" si="527"/>
        <v>3</v>
      </c>
      <c r="CY87" s="231">
        <f t="shared" si="527"/>
        <v>0</v>
      </c>
      <c r="CZ87" s="231">
        <f t="shared" si="527"/>
        <v>1</v>
      </c>
      <c r="DA87" s="231">
        <f t="shared" si="527"/>
        <v>11</v>
      </c>
      <c r="DB87" s="231">
        <f t="shared" si="527"/>
        <v>14</v>
      </c>
      <c r="DC87" s="231">
        <f t="shared" si="527"/>
        <v>0</v>
      </c>
      <c r="DD87" s="231">
        <f t="shared" si="527"/>
        <v>2</v>
      </c>
      <c r="DE87" s="231">
        <f t="shared" si="527"/>
        <v>6</v>
      </c>
      <c r="DF87" s="231">
        <f t="shared" si="527"/>
        <v>1</v>
      </c>
      <c r="DG87" s="231">
        <f t="shared" si="527"/>
        <v>31</v>
      </c>
      <c r="DH87" s="231">
        <f t="shared" si="527"/>
        <v>5</v>
      </c>
      <c r="DI87" s="231">
        <f t="shared" si="527"/>
        <v>13</v>
      </c>
      <c r="DJ87" s="231">
        <f t="shared" si="527"/>
        <v>2</v>
      </c>
      <c r="DK87" s="231">
        <f t="shared" si="527"/>
        <v>36</v>
      </c>
      <c r="DL87" s="231">
        <f t="shared" si="527"/>
        <v>3</v>
      </c>
      <c r="DM87" s="231">
        <f t="shared" si="527"/>
        <v>4</v>
      </c>
      <c r="DN87" s="289" t="b">
        <f t="shared" si="180"/>
        <v>1</v>
      </c>
      <c r="DO87" s="231">
        <f t="shared" si="507"/>
        <v>145</v>
      </c>
      <c r="DP87" s="231">
        <f t="shared" si="508"/>
        <v>-57</v>
      </c>
      <c r="DQ87" s="231">
        <f t="shared" si="509"/>
        <v>57</v>
      </c>
      <c r="DR87" s="231">
        <f t="shared" si="510"/>
        <v>0</v>
      </c>
      <c r="DS87" s="231">
        <f t="shared" si="511"/>
        <v>3</v>
      </c>
      <c r="DT87" s="231">
        <f t="shared" si="512"/>
        <v>4</v>
      </c>
      <c r="DU87" s="231"/>
      <c r="DV87" s="231">
        <f t="shared" si="513"/>
        <v>5</v>
      </c>
      <c r="DW87" s="231">
        <f t="shared" si="514"/>
        <v>2</v>
      </c>
      <c r="DX87" s="231"/>
      <c r="DY87" s="231">
        <f t="shared" si="515"/>
        <v>1</v>
      </c>
      <c r="DZ87" s="231">
        <f t="shared" si="516"/>
        <v>3</v>
      </c>
      <c r="EA87" s="231">
        <f t="shared" si="517"/>
        <v>1</v>
      </c>
      <c r="EB87" s="231">
        <f t="shared" si="518"/>
        <v>2</v>
      </c>
      <c r="EC87" s="231">
        <f t="shared" si="519"/>
        <v>0</v>
      </c>
      <c r="EE87" s="231">
        <f t="shared" si="520"/>
        <v>3</v>
      </c>
      <c r="EF87" s="231">
        <f t="shared" si="521"/>
        <v>0</v>
      </c>
    </row>
    <row r="88" spans="1:136" x14ac:dyDescent="0.2">
      <c r="A88" s="55">
        <v>42674</v>
      </c>
      <c r="B88" s="13" t="str">
        <f t="shared" si="491"/>
        <v>0-2-1-3-1</v>
      </c>
      <c r="C88" s="14" t="s">
        <v>616</v>
      </c>
      <c r="D88" s="11">
        <f t="shared" si="492"/>
        <v>3</v>
      </c>
      <c r="E88" s="11">
        <f t="shared" si="522"/>
        <v>6</v>
      </c>
      <c r="F88" s="11">
        <f t="shared" si="522"/>
        <v>9</v>
      </c>
      <c r="G88" s="11">
        <f t="shared" si="522"/>
        <v>12</v>
      </c>
      <c r="H88" s="11">
        <f t="shared" si="522"/>
        <v>15</v>
      </c>
      <c r="I88" s="11">
        <f t="shared" si="522"/>
        <v>18</v>
      </c>
      <c r="J88" s="11"/>
      <c r="K88" s="226">
        <f t="shared" si="494"/>
        <v>14</v>
      </c>
      <c r="L88" s="226">
        <f t="shared" si="523"/>
        <v>19</v>
      </c>
      <c r="M88" s="226">
        <f t="shared" si="523"/>
        <v>24</v>
      </c>
      <c r="N88" s="226">
        <f t="shared" si="523"/>
        <v>32</v>
      </c>
      <c r="O88" s="226">
        <f t="shared" si="523"/>
        <v>36</v>
      </c>
      <c r="P88" s="226">
        <f t="shared" si="523"/>
        <v>42</v>
      </c>
      <c r="Q88" s="226">
        <f t="shared" si="496"/>
        <v>35</v>
      </c>
      <c r="R88" s="226"/>
      <c r="S88" s="226">
        <f t="shared" ref="S88:AX88" si="528">COUNTIF($K88:$Q88,S$2)</f>
        <v>0</v>
      </c>
      <c r="T88" s="226">
        <f t="shared" si="528"/>
        <v>0</v>
      </c>
      <c r="U88" s="226">
        <f t="shared" si="528"/>
        <v>0</v>
      </c>
      <c r="V88" s="226">
        <f t="shared" si="528"/>
        <v>0</v>
      </c>
      <c r="W88" s="226">
        <f t="shared" si="528"/>
        <v>0</v>
      </c>
      <c r="X88" s="226">
        <f t="shared" si="528"/>
        <v>0</v>
      </c>
      <c r="Y88" s="226">
        <f t="shared" si="528"/>
        <v>0</v>
      </c>
      <c r="Z88" s="226">
        <f t="shared" si="528"/>
        <v>0</v>
      </c>
      <c r="AA88" s="226">
        <f t="shared" si="528"/>
        <v>0</v>
      </c>
      <c r="AB88" s="226">
        <f t="shared" si="528"/>
        <v>0</v>
      </c>
      <c r="AC88" s="226">
        <f t="shared" si="528"/>
        <v>0</v>
      </c>
      <c r="AD88" s="226">
        <f t="shared" si="528"/>
        <v>0</v>
      </c>
      <c r="AE88" s="226">
        <f t="shared" si="528"/>
        <v>0</v>
      </c>
      <c r="AF88" s="226">
        <f t="shared" si="528"/>
        <v>1</v>
      </c>
      <c r="AG88" s="226">
        <f t="shared" si="528"/>
        <v>0</v>
      </c>
      <c r="AH88" s="226">
        <f t="shared" si="528"/>
        <v>0</v>
      </c>
      <c r="AI88" s="226">
        <f t="shared" si="528"/>
        <v>0</v>
      </c>
      <c r="AJ88" s="226">
        <f t="shared" si="528"/>
        <v>0</v>
      </c>
      <c r="AK88" s="226">
        <f t="shared" si="528"/>
        <v>1</v>
      </c>
      <c r="AL88" s="226">
        <f t="shared" si="528"/>
        <v>0</v>
      </c>
      <c r="AM88" s="226">
        <f t="shared" si="528"/>
        <v>0</v>
      </c>
      <c r="AN88" s="226">
        <f t="shared" si="528"/>
        <v>0</v>
      </c>
      <c r="AO88" s="226">
        <f t="shared" si="528"/>
        <v>0</v>
      </c>
      <c r="AP88" s="226">
        <f t="shared" si="528"/>
        <v>1</v>
      </c>
      <c r="AQ88" s="226">
        <f t="shared" si="528"/>
        <v>0</v>
      </c>
      <c r="AR88" s="226">
        <f t="shared" si="528"/>
        <v>0</v>
      </c>
      <c r="AS88" s="226">
        <f t="shared" si="528"/>
        <v>0</v>
      </c>
      <c r="AT88" s="226">
        <f t="shared" si="528"/>
        <v>0</v>
      </c>
      <c r="AU88" s="226">
        <f t="shared" si="528"/>
        <v>0</v>
      </c>
      <c r="AV88" s="226">
        <f t="shared" si="528"/>
        <v>0</v>
      </c>
      <c r="AW88" s="226">
        <f t="shared" si="528"/>
        <v>0</v>
      </c>
      <c r="AX88" s="226">
        <f t="shared" si="528"/>
        <v>1</v>
      </c>
      <c r="AY88" s="226">
        <f t="shared" ref="AY88:BO88" si="529">COUNTIF($K88:$Q88,AY$2)</f>
        <v>0</v>
      </c>
      <c r="AZ88" s="226">
        <f t="shared" si="529"/>
        <v>0</v>
      </c>
      <c r="BA88" s="226">
        <f t="shared" si="529"/>
        <v>1</v>
      </c>
      <c r="BB88" s="226">
        <f t="shared" si="529"/>
        <v>1</v>
      </c>
      <c r="BC88" s="226">
        <f t="shared" si="529"/>
        <v>0</v>
      </c>
      <c r="BD88" s="226">
        <f t="shared" si="529"/>
        <v>0</v>
      </c>
      <c r="BE88" s="226">
        <f t="shared" si="529"/>
        <v>0</v>
      </c>
      <c r="BF88" s="226">
        <f t="shared" si="529"/>
        <v>0</v>
      </c>
      <c r="BG88" s="226">
        <f t="shared" si="529"/>
        <v>0</v>
      </c>
      <c r="BH88" s="226">
        <f t="shared" si="529"/>
        <v>1</v>
      </c>
      <c r="BI88" s="226">
        <f t="shared" si="529"/>
        <v>0</v>
      </c>
      <c r="BJ88" s="226">
        <f t="shared" si="529"/>
        <v>0</v>
      </c>
      <c r="BK88" s="226">
        <f t="shared" si="529"/>
        <v>0</v>
      </c>
      <c r="BL88" s="226">
        <f t="shared" si="529"/>
        <v>0</v>
      </c>
      <c r="BM88" s="226">
        <f t="shared" si="529"/>
        <v>0</v>
      </c>
      <c r="BN88" s="226">
        <f t="shared" si="529"/>
        <v>0</v>
      </c>
      <c r="BO88" s="226">
        <f t="shared" si="529"/>
        <v>0</v>
      </c>
      <c r="BP88" s="226"/>
      <c r="BQ88" s="226">
        <f t="shared" ref="BQ88:CV88" si="530">IF(S88=0,BQ89+1,0)</f>
        <v>9</v>
      </c>
      <c r="BR88" s="226">
        <f t="shared" si="530"/>
        <v>2</v>
      </c>
      <c r="BS88" s="226">
        <f t="shared" si="530"/>
        <v>1</v>
      </c>
      <c r="BT88" s="226">
        <f t="shared" si="530"/>
        <v>9</v>
      </c>
      <c r="BU88" s="226">
        <f t="shared" si="530"/>
        <v>1</v>
      </c>
      <c r="BV88" s="226">
        <f t="shared" si="530"/>
        <v>7</v>
      </c>
      <c r="BW88" s="226">
        <f t="shared" si="530"/>
        <v>4</v>
      </c>
      <c r="BX88" s="226">
        <f t="shared" si="530"/>
        <v>1</v>
      </c>
      <c r="BY88" s="226">
        <f t="shared" si="530"/>
        <v>4</v>
      </c>
      <c r="BZ88" s="226">
        <f t="shared" si="530"/>
        <v>14</v>
      </c>
      <c r="CA88" s="226">
        <f t="shared" si="530"/>
        <v>11</v>
      </c>
      <c r="CB88" s="226">
        <f t="shared" si="530"/>
        <v>17</v>
      </c>
      <c r="CC88" s="226">
        <f t="shared" si="530"/>
        <v>5</v>
      </c>
      <c r="CD88" s="226">
        <f t="shared" si="530"/>
        <v>0</v>
      </c>
      <c r="CE88" s="226">
        <f t="shared" si="530"/>
        <v>2</v>
      </c>
      <c r="CF88" s="226">
        <f t="shared" si="530"/>
        <v>5</v>
      </c>
      <c r="CG88" s="226">
        <f t="shared" si="530"/>
        <v>12</v>
      </c>
      <c r="CH88" s="226">
        <f t="shared" si="530"/>
        <v>2</v>
      </c>
      <c r="CI88" s="226">
        <f t="shared" si="530"/>
        <v>0</v>
      </c>
      <c r="CJ88" s="226">
        <f t="shared" si="530"/>
        <v>3</v>
      </c>
      <c r="CK88" s="226">
        <f t="shared" si="530"/>
        <v>1</v>
      </c>
      <c r="CL88" s="226">
        <f t="shared" si="530"/>
        <v>14</v>
      </c>
      <c r="CM88" s="226">
        <f t="shared" si="530"/>
        <v>3</v>
      </c>
      <c r="CN88" s="226">
        <f t="shared" si="530"/>
        <v>0</v>
      </c>
      <c r="CO88" s="226">
        <f t="shared" si="530"/>
        <v>7</v>
      </c>
      <c r="CP88" s="226">
        <f t="shared" si="530"/>
        <v>7</v>
      </c>
      <c r="CQ88" s="226">
        <f t="shared" si="530"/>
        <v>4</v>
      </c>
      <c r="CR88" s="226">
        <f t="shared" si="530"/>
        <v>8</v>
      </c>
      <c r="CS88" s="226">
        <f t="shared" si="530"/>
        <v>9</v>
      </c>
      <c r="CT88" s="226">
        <f t="shared" si="530"/>
        <v>1</v>
      </c>
      <c r="CU88" s="226">
        <f t="shared" si="530"/>
        <v>5</v>
      </c>
      <c r="CV88" s="226">
        <f t="shared" si="530"/>
        <v>0</v>
      </c>
      <c r="CW88" s="226">
        <f t="shared" ref="CW88:DM88" si="531">IF(AY88=0,CW89+1,0)</f>
        <v>43</v>
      </c>
      <c r="CX88" s="226">
        <f t="shared" si="531"/>
        <v>2</v>
      </c>
      <c r="CY88" s="226">
        <f t="shared" si="531"/>
        <v>0</v>
      </c>
      <c r="CZ88" s="226">
        <f t="shared" si="531"/>
        <v>0</v>
      </c>
      <c r="DA88" s="226">
        <f t="shared" si="531"/>
        <v>10</v>
      </c>
      <c r="DB88" s="226">
        <f t="shared" si="531"/>
        <v>13</v>
      </c>
      <c r="DC88" s="226">
        <f t="shared" si="531"/>
        <v>4</v>
      </c>
      <c r="DD88" s="226">
        <f t="shared" si="531"/>
        <v>1</v>
      </c>
      <c r="DE88" s="226">
        <f t="shared" si="531"/>
        <v>5</v>
      </c>
      <c r="DF88" s="226">
        <f t="shared" si="531"/>
        <v>0</v>
      </c>
      <c r="DG88" s="226">
        <f t="shared" si="531"/>
        <v>30</v>
      </c>
      <c r="DH88" s="226">
        <f t="shared" si="531"/>
        <v>4</v>
      </c>
      <c r="DI88" s="226">
        <f t="shared" si="531"/>
        <v>12</v>
      </c>
      <c r="DJ88" s="226">
        <f t="shared" si="531"/>
        <v>1</v>
      </c>
      <c r="DK88" s="226">
        <f t="shared" si="531"/>
        <v>35</v>
      </c>
      <c r="DL88" s="226">
        <f t="shared" si="531"/>
        <v>2</v>
      </c>
      <c r="DM88" s="226">
        <f t="shared" si="531"/>
        <v>3</v>
      </c>
      <c r="DN88" s="289" t="b">
        <f t="shared" si="180"/>
        <v>0</v>
      </c>
      <c r="DO88" s="226">
        <f t="shared" si="507"/>
        <v>202</v>
      </c>
      <c r="DP88" s="226">
        <f t="shared" si="508"/>
        <v>49</v>
      </c>
      <c r="DQ88" s="226">
        <f t="shared" si="509"/>
        <v>49</v>
      </c>
      <c r="DR88" s="226">
        <f t="shared" si="510"/>
        <v>1</v>
      </c>
      <c r="DS88" s="226">
        <f t="shared" si="511"/>
        <v>4</v>
      </c>
      <c r="DT88" s="226">
        <f t="shared" si="512"/>
        <v>3</v>
      </c>
      <c r="DU88" s="226"/>
      <c r="DV88" s="226">
        <f t="shared" si="513"/>
        <v>2</v>
      </c>
      <c r="DW88" s="226">
        <f t="shared" si="514"/>
        <v>5</v>
      </c>
      <c r="DX88" s="226"/>
      <c r="DY88" s="226">
        <f t="shared" si="515"/>
        <v>0</v>
      </c>
      <c r="DZ88" s="226">
        <f t="shared" si="516"/>
        <v>2</v>
      </c>
      <c r="EA88" s="226">
        <f t="shared" si="517"/>
        <v>1</v>
      </c>
      <c r="EB88" s="226">
        <f t="shared" si="518"/>
        <v>3</v>
      </c>
      <c r="EC88" s="226">
        <f t="shared" si="519"/>
        <v>1</v>
      </c>
      <c r="EE88" s="226">
        <f t="shared" si="520"/>
        <v>0</v>
      </c>
      <c r="EF88" s="226">
        <f t="shared" si="521"/>
        <v>0</v>
      </c>
    </row>
    <row r="89" spans="1:136" x14ac:dyDescent="0.2">
      <c r="A89" s="55">
        <v>42670</v>
      </c>
      <c r="B89" s="13" t="str">
        <f t="shared" si="491"/>
        <v>3-0-1-1-2</v>
      </c>
      <c r="C89" s="14" t="s">
        <v>603</v>
      </c>
      <c r="D89" s="11">
        <f t="shared" si="492"/>
        <v>2</v>
      </c>
      <c r="E89" s="11">
        <f t="shared" ref="E89:I92" si="532">FIND(",",$C89,D89+1)</f>
        <v>4</v>
      </c>
      <c r="F89" s="11">
        <f t="shared" si="532"/>
        <v>6</v>
      </c>
      <c r="G89" s="11">
        <f t="shared" si="532"/>
        <v>9</v>
      </c>
      <c r="H89" s="11">
        <f t="shared" si="532"/>
        <v>12</v>
      </c>
      <c r="I89" s="11">
        <f t="shared" si="532"/>
        <v>15</v>
      </c>
      <c r="J89" s="11"/>
      <c r="K89" s="226">
        <f t="shared" si="494"/>
        <v>3</v>
      </c>
      <c r="L89" s="226">
        <f t="shared" ref="L89:P92" si="533">VALUE(MID($C89,D89+1,E89-D89-1))</f>
        <v>5</v>
      </c>
      <c r="M89" s="226">
        <f t="shared" si="533"/>
        <v>8</v>
      </c>
      <c r="N89" s="226">
        <f t="shared" si="533"/>
        <v>21</v>
      </c>
      <c r="O89" s="226">
        <f t="shared" si="533"/>
        <v>40</v>
      </c>
      <c r="P89" s="226">
        <f t="shared" si="533"/>
        <v>46</v>
      </c>
      <c r="Q89" s="226">
        <f t="shared" si="496"/>
        <v>30</v>
      </c>
      <c r="R89" s="226"/>
      <c r="S89" s="226">
        <f t="shared" ref="S89:AB91" si="534">COUNTIF($K89:$Q89,S$2)</f>
        <v>0</v>
      </c>
      <c r="T89" s="226">
        <f t="shared" si="534"/>
        <v>0</v>
      </c>
      <c r="U89" s="226">
        <f t="shared" si="534"/>
        <v>1</v>
      </c>
      <c r="V89" s="226">
        <f t="shared" si="534"/>
        <v>0</v>
      </c>
      <c r="W89" s="226">
        <f t="shared" si="534"/>
        <v>1</v>
      </c>
      <c r="X89" s="226">
        <f t="shared" si="534"/>
        <v>0</v>
      </c>
      <c r="Y89" s="226">
        <f t="shared" si="534"/>
        <v>0</v>
      </c>
      <c r="Z89" s="226">
        <f t="shared" si="534"/>
        <v>1</v>
      </c>
      <c r="AA89" s="226">
        <f t="shared" si="534"/>
        <v>0</v>
      </c>
      <c r="AB89" s="226">
        <f t="shared" si="534"/>
        <v>0</v>
      </c>
      <c r="AC89" s="226">
        <f t="shared" ref="AC89:AL91" si="535">COUNTIF($K89:$Q89,AC$2)</f>
        <v>0</v>
      </c>
      <c r="AD89" s="226">
        <f t="shared" si="535"/>
        <v>0</v>
      </c>
      <c r="AE89" s="226">
        <f t="shared" si="535"/>
        <v>0</v>
      </c>
      <c r="AF89" s="226">
        <f t="shared" si="535"/>
        <v>0</v>
      </c>
      <c r="AG89" s="226">
        <f t="shared" si="535"/>
        <v>0</v>
      </c>
      <c r="AH89" s="226">
        <f t="shared" si="535"/>
        <v>0</v>
      </c>
      <c r="AI89" s="226">
        <f t="shared" si="535"/>
        <v>0</v>
      </c>
      <c r="AJ89" s="226">
        <f t="shared" si="535"/>
        <v>0</v>
      </c>
      <c r="AK89" s="226">
        <f t="shared" si="535"/>
        <v>0</v>
      </c>
      <c r="AL89" s="226">
        <f t="shared" si="535"/>
        <v>0</v>
      </c>
      <c r="AM89" s="226">
        <f t="shared" ref="AM89:AV91" si="536">COUNTIF($K89:$Q89,AM$2)</f>
        <v>1</v>
      </c>
      <c r="AN89" s="226">
        <f t="shared" si="536"/>
        <v>0</v>
      </c>
      <c r="AO89" s="226">
        <f t="shared" si="536"/>
        <v>0</v>
      </c>
      <c r="AP89" s="226">
        <f t="shared" si="536"/>
        <v>0</v>
      </c>
      <c r="AQ89" s="226">
        <f t="shared" si="536"/>
        <v>0</v>
      </c>
      <c r="AR89" s="226">
        <f t="shared" si="536"/>
        <v>0</v>
      </c>
      <c r="AS89" s="226">
        <f t="shared" si="536"/>
        <v>0</v>
      </c>
      <c r="AT89" s="226">
        <f t="shared" si="536"/>
        <v>0</v>
      </c>
      <c r="AU89" s="226">
        <f t="shared" si="536"/>
        <v>0</v>
      </c>
      <c r="AV89" s="226">
        <f t="shared" si="536"/>
        <v>1</v>
      </c>
      <c r="AW89" s="226">
        <f t="shared" ref="AW89:BF91" si="537">COUNTIF($K89:$Q89,AW$2)</f>
        <v>0</v>
      </c>
      <c r="AX89" s="226">
        <f t="shared" si="537"/>
        <v>0</v>
      </c>
      <c r="AY89" s="226">
        <f t="shared" si="537"/>
        <v>0</v>
      </c>
      <c r="AZ89" s="226">
        <f t="shared" si="537"/>
        <v>0</v>
      </c>
      <c r="BA89" s="226">
        <f t="shared" si="537"/>
        <v>0</v>
      </c>
      <c r="BB89" s="226">
        <f t="shared" si="537"/>
        <v>0</v>
      </c>
      <c r="BC89" s="226">
        <f t="shared" si="537"/>
        <v>0</v>
      </c>
      <c r="BD89" s="226">
        <f t="shared" si="537"/>
        <v>0</v>
      </c>
      <c r="BE89" s="226">
        <f t="shared" si="537"/>
        <v>0</v>
      </c>
      <c r="BF89" s="226">
        <f t="shared" si="537"/>
        <v>1</v>
      </c>
      <c r="BG89" s="226">
        <f t="shared" ref="BG89:BO91" si="538">COUNTIF($K89:$Q89,BG$2)</f>
        <v>0</v>
      </c>
      <c r="BH89" s="226">
        <f t="shared" si="538"/>
        <v>0</v>
      </c>
      <c r="BI89" s="226">
        <f t="shared" si="538"/>
        <v>0</v>
      </c>
      <c r="BJ89" s="226">
        <f t="shared" si="538"/>
        <v>0</v>
      </c>
      <c r="BK89" s="226">
        <f t="shared" si="538"/>
        <v>0</v>
      </c>
      <c r="BL89" s="226">
        <f t="shared" si="538"/>
        <v>1</v>
      </c>
      <c r="BM89" s="226">
        <f t="shared" si="538"/>
        <v>0</v>
      </c>
      <c r="BN89" s="226">
        <f t="shared" si="538"/>
        <v>0</v>
      </c>
      <c r="BO89" s="226">
        <f t="shared" si="538"/>
        <v>0</v>
      </c>
      <c r="BP89" s="226"/>
      <c r="BQ89" s="226">
        <f t="shared" ref="BQ89:BZ91" si="539">IF(S89=0,BQ90+1,0)</f>
        <v>8</v>
      </c>
      <c r="BR89" s="226">
        <f t="shared" si="539"/>
        <v>1</v>
      </c>
      <c r="BS89" s="226">
        <f t="shared" si="539"/>
        <v>0</v>
      </c>
      <c r="BT89" s="226">
        <f t="shared" si="539"/>
        <v>8</v>
      </c>
      <c r="BU89" s="226">
        <f t="shared" si="539"/>
        <v>0</v>
      </c>
      <c r="BV89" s="226">
        <f t="shared" si="539"/>
        <v>6</v>
      </c>
      <c r="BW89" s="226">
        <f t="shared" si="539"/>
        <v>3</v>
      </c>
      <c r="BX89" s="226">
        <f t="shared" si="539"/>
        <v>0</v>
      </c>
      <c r="BY89" s="226">
        <f t="shared" si="539"/>
        <v>3</v>
      </c>
      <c r="BZ89" s="226">
        <f t="shared" si="539"/>
        <v>13</v>
      </c>
      <c r="CA89" s="226">
        <f t="shared" ref="CA89:CJ91" si="540">IF(AC89=0,CA90+1,0)</f>
        <v>10</v>
      </c>
      <c r="CB89" s="226">
        <f t="shared" si="540"/>
        <v>16</v>
      </c>
      <c r="CC89" s="226">
        <f t="shared" si="540"/>
        <v>4</v>
      </c>
      <c r="CD89" s="226">
        <f t="shared" si="540"/>
        <v>2</v>
      </c>
      <c r="CE89" s="226">
        <f t="shared" si="540"/>
        <v>1</v>
      </c>
      <c r="CF89" s="226">
        <f t="shared" si="540"/>
        <v>4</v>
      </c>
      <c r="CG89" s="226">
        <f t="shared" si="540"/>
        <v>11</v>
      </c>
      <c r="CH89" s="226">
        <f t="shared" si="540"/>
        <v>1</v>
      </c>
      <c r="CI89" s="226">
        <f t="shared" si="540"/>
        <v>6</v>
      </c>
      <c r="CJ89" s="226">
        <f t="shared" si="540"/>
        <v>2</v>
      </c>
      <c r="CK89" s="226">
        <f t="shared" ref="CK89:CT91" si="541">IF(AM89=0,CK90+1,0)</f>
        <v>0</v>
      </c>
      <c r="CL89" s="226">
        <f t="shared" si="541"/>
        <v>13</v>
      </c>
      <c r="CM89" s="226">
        <f t="shared" si="541"/>
        <v>2</v>
      </c>
      <c r="CN89" s="226">
        <f t="shared" si="541"/>
        <v>1</v>
      </c>
      <c r="CO89" s="226">
        <f t="shared" si="541"/>
        <v>6</v>
      </c>
      <c r="CP89" s="226">
        <f t="shared" si="541"/>
        <v>6</v>
      </c>
      <c r="CQ89" s="226">
        <f t="shared" si="541"/>
        <v>3</v>
      </c>
      <c r="CR89" s="226">
        <f t="shared" si="541"/>
        <v>7</v>
      </c>
      <c r="CS89" s="226">
        <f t="shared" si="541"/>
        <v>8</v>
      </c>
      <c r="CT89" s="226">
        <f t="shared" si="541"/>
        <v>0</v>
      </c>
      <c r="CU89" s="226">
        <f t="shared" ref="CU89:DD91" si="542">IF(AW89=0,CU90+1,0)</f>
        <v>4</v>
      </c>
      <c r="CV89" s="226">
        <f t="shared" si="542"/>
        <v>4</v>
      </c>
      <c r="CW89" s="226">
        <f t="shared" si="542"/>
        <v>42</v>
      </c>
      <c r="CX89" s="226">
        <f t="shared" si="542"/>
        <v>1</v>
      </c>
      <c r="CY89" s="226">
        <f t="shared" si="542"/>
        <v>1</v>
      </c>
      <c r="CZ89" s="226">
        <f t="shared" si="542"/>
        <v>2</v>
      </c>
      <c r="DA89" s="226">
        <f t="shared" si="542"/>
        <v>9</v>
      </c>
      <c r="DB89" s="226">
        <f t="shared" si="542"/>
        <v>12</v>
      </c>
      <c r="DC89" s="226">
        <f t="shared" si="542"/>
        <v>3</v>
      </c>
      <c r="DD89" s="226">
        <f t="shared" si="542"/>
        <v>0</v>
      </c>
      <c r="DE89" s="226">
        <f t="shared" ref="DE89:DM91" si="543">IF(BG89=0,DE90+1,0)</f>
        <v>4</v>
      </c>
      <c r="DF89" s="226">
        <f t="shared" si="543"/>
        <v>24</v>
      </c>
      <c r="DG89" s="226">
        <f t="shared" si="543"/>
        <v>29</v>
      </c>
      <c r="DH89" s="226">
        <f t="shared" si="543"/>
        <v>3</v>
      </c>
      <c r="DI89" s="226">
        <f t="shared" si="543"/>
        <v>11</v>
      </c>
      <c r="DJ89" s="226">
        <f t="shared" si="543"/>
        <v>0</v>
      </c>
      <c r="DK89" s="226">
        <f t="shared" si="543"/>
        <v>34</v>
      </c>
      <c r="DL89" s="226">
        <f t="shared" si="543"/>
        <v>1</v>
      </c>
      <c r="DM89" s="226">
        <f t="shared" si="543"/>
        <v>2</v>
      </c>
      <c r="DN89" s="289" t="b">
        <f t="shared" si="180"/>
        <v>1</v>
      </c>
      <c r="DO89" s="226">
        <f t="shared" si="507"/>
        <v>153</v>
      </c>
      <c r="DP89" s="226">
        <f t="shared" si="508"/>
        <v>-23</v>
      </c>
      <c r="DQ89" s="226">
        <f t="shared" si="509"/>
        <v>23</v>
      </c>
      <c r="DR89" s="226">
        <f t="shared" si="510"/>
        <v>0</v>
      </c>
      <c r="DS89" s="226">
        <f t="shared" si="511"/>
        <v>3</v>
      </c>
      <c r="DT89" s="226">
        <f t="shared" si="512"/>
        <v>4</v>
      </c>
      <c r="DU89" s="226"/>
      <c r="DV89" s="226">
        <f t="shared" si="513"/>
        <v>3</v>
      </c>
      <c r="DW89" s="226">
        <f t="shared" si="514"/>
        <v>4</v>
      </c>
      <c r="DX89" s="226"/>
      <c r="DY89" s="226">
        <f t="shared" si="515"/>
        <v>3</v>
      </c>
      <c r="DZ89" s="226">
        <f t="shared" si="516"/>
        <v>0</v>
      </c>
      <c r="EA89" s="226">
        <f t="shared" si="517"/>
        <v>1</v>
      </c>
      <c r="EB89" s="226">
        <f t="shared" si="518"/>
        <v>1</v>
      </c>
      <c r="EC89" s="226">
        <f t="shared" si="519"/>
        <v>2</v>
      </c>
      <c r="EE89" s="226">
        <f t="shared" si="520"/>
        <v>0</v>
      </c>
      <c r="EF89" s="226">
        <f t="shared" si="521"/>
        <v>0</v>
      </c>
    </row>
    <row r="90" spans="1:136" x14ac:dyDescent="0.2">
      <c r="A90" s="55">
        <v>42667</v>
      </c>
      <c r="B90" s="13" t="str">
        <f t="shared" si="491"/>
        <v>1-2-1-2-1</v>
      </c>
      <c r="C90" s="14" t="s">
        <v>602</v>
      </c>
      <c r="D90" s="11">
        <f t="shared" si="492"/>
        <v>2</v>
      </c>
      <c r="E90" s="11">
        <f t="shared" si="532"/>
        <v>5</v>
      </c>
      <c r="F90" s="11">
        <f t="shared" si="532"/>
        <v>8</v>
      </c>
      <c r="G90" s="11">
        <f t="shared" si="532"/>
        <v>11</v>
      </c>
      <c r="H90" s="11">
        <f t="shared" si="532"/>
        <v>14</v>
      </c>
      <c r="I90" s="11">
        <f t="shared" si="532"/>
        <v>17</v>
      </c>
      <c r="J90" s="11"/>
      <c r="K90" s="226">
        <f t="shared" si="494"/>
        <v>2</v>
      </c>
      <c r="L90" s="226">
        <f t="shared" si="533"/>
        <v>15</v>
      </c>
      <c r="M90" s="226">
        <f t="shared" si="533"/>
        <v>18</v>
      </c>
      <c r="N90" s="226">
        <f t="shared" si="533"/>
        <v>24</v>
      </c>
      <c r="O90" s="226">
        <f t="shared" si="533"/>
        <v>34</v>
      </c>
      <c r="P90" s="226">
        <f t="shared" si="533"/>
        <v>35</v>
      </c>
      <c r="Q90" s="226">
        <f t="shared" si="496"/>
        <v>48</v>
      </c>
      <c r="R90" s="226"/>
      <c r="S90" s="226">
        <f t="shared" si="534"/>
        <v>0</v>
      </c>
      <c r="T90" s="226">
        <f t="shared" si="534"/>
        <v>1</v>
      </c>
      <c r="U90" s="226">
        <f t="shared" si="534"/>
        <v>0</v>
      </c>
      <c r="V90" s="226">
        <f t="shared" si="534"/>
        <v>0</v>
      </c>
      <c r="W90" s="226">
        <f t="shared" si="534"/>
        <v>0</v>
      </c>
      <c r="X90" s="226">
        <f t="shared" si="534"/>
        <v>0</v>
      </c>
      <c r="Y90" s="226">
        <f t="shared" si="534"/>
        <v>0</v>
      </c>
      <c r="Z90" s="226">
        <f t="shared" si="534"/>
        <v>0</v>
      </c>
      <c r="AA90" s="226">
        <f t="shared" si="534"/>
        <v>0</v>
      </c>
      <c r="AB90" s="226">
        <f t="shared" si="534"/>
        <v>0</v>
      </c>
      <c r="AC90" s="226">
        <f t="shared" si="535"/>
        <v>0</v>
      </c>
      <c r="AD90" s="226">
        <f t="shared" si="535"/>
        <v>0</v>
      </c>
      <c r="AE90" s="226">
        <f t="shared" si="535"/>
        <v>0</v>
      </c>
      <c r="AF90" s="226">
        <f t="shared" si="535"/>
        <v>0</v>
      </c>
      <c r="AG90" s="226">
        <f t="shared" si="535"/>
        <v>1</v>
      </c>
      <c r="AH90" s="226">
        <f t="shared" si="535"/>
        <v>0</v>
      </c>
      <c r="AI90" s="226">
        <f t="shared" si="535"/>
        <v>0</v>
      </c>
      <c r="AJ90" s="226">
        <f t="shared" si="535"/>
        <v>1</v>
      </c>
      <c r="AK90" s="226">
        <f t="shared" si="535"/>
        <v>0</v>
      </c>
      <c r="AL90" s="226">
        <f t="shared" si="535"/>
        <v>0</v>
      </c>
      <c r="AM90" s="226">
        <f t="shared" si="536"/>
        <v>0</v>
      </c>
      <c r="AN90" s="226">
        <f t="shared" si="536"/>
        <v>0</v>
      </c>
      <c r="AO90" s="226">
        <f t="shared" si="536"/>
        <v>0</v>
      </c>
      <c r="AP90" s="226">
        <f t="shared" si="536"/>
        <v>1</v>
      </c>
      <c r="AQ90" s="226">
        <f t="shared" si="536"/>
        <v>0</v>
      </c>
      <c r="AR90" s="226">
        <f t="shared" si="536"/>
        <v>0</v>
      </c>
      <c r="AS90" s="226">
        <f t="shared" si="536"/>
        <v>0</v>
      </c>
      <c r="AT90" s="226">
        <f t="shared" si="536"/>
        <v>0</v>
      </c>
      <c r="AU90" s="226">
        <f t="shared" si="536"/>
        <v>0</v>
      </c>
      <c r="AV90" s="226">
        <f t="shared" si="536"/>
        <v>0</v>
      </c>
      <c r="AW90" s="226">
        <f t="shared" si="537"/>
        <v>0</v>
      </c>
      <c r="AX90" s="226">
        <f t="shared" si="537"/>
        <v>0</v>
      </c>
      <c r="AY90" s="226">
        <f t="shared" si="537"/>
        <v>0</v>
      </c>
      <c r="AZ90" s="226">
        <f t="shared" si="537"/>
        <v>1</v>
      </c>
      <c r="BA90" s="226">
        <f t="shared" si="537"/>
        <v>1</v>
      </c>
      <c r="BB90" s="226">
        <f t="shared" si="537"/>
        <v>0</v>
      </c>
      <c r="BC90" s="226">
        <f t="shared" si="537"/>
        <v>0</v>
      </c>
      <c r="BD90" s="226">
        <f t="shared" si="537"/>
        <v>0</v>
      </c>
      <c r="BE90" s="226">
        <f t="shared" si="537"/>
        <v>0</v>
      </c>
      <c r="BF90" s="226">
        <f t="shared" si="537"/>
        <v>0</v>
      </c>
      <c r="BG90" s="226">
        <f t="shared" si="538"/>
        <v>0</v>
      </c>
      <c r="BH90" s="226">
        <f t="shared" si="538"/>
        <v>0</v>
      </c>
      <c r="BI90" s="226">
        <f t="shared" si="538"/>
        <v>0</v>
      </c>
      <c r="BJ90" s="226">
        <f t="shared" si="538"/>
        <v>0</v>
      </c>
      <c r="BK90" s="226">
        <f t="shared" si="538"/>
        <v>0</v>
      </c>
      <c r="BL90" s="226">
        <f t="shared" si="538"/>
        <v>0</v>
      </c>
      <c r="BM90" s="226">
        <f t="shared" si="538"/>
        <v>0</v>
      </c>
      <c r="BN90" s="226">
        <f t="shared" si="538"/>
        <v>1</v>
      </c>
      <c r="BO90" s="226">
        <f t="shared" si="538"/>
        <v>0</v>
      </c>
      <c r="BP90" s="226"/>
      <c r="BQ90" s="226">
        <f t="shared" si="539"/>
        <v>7</v>
      </c>
      <c r="BR90" s="226">
        <f t="shared" si="539"/>
        <v>0</v>
      </c>
      <c r="BS90" s="226">
        <f t="shared" si="539"/>
        <v>2</v>
      </c>
      <c r="BT90" s="226">
        <f t="shared" si="539"/>
        <v>7</v>
      </c>
      <c r="BU90" s="226">
        <f t="shared" si="539"/>
        <v>1</v>
      </c>
      <c r="BV90" s="226">
        <f t="shared" si="539"/>
        <v>5</v>
      </c>
      <c r="BW90" s="226">
        <f t="shared" si="539"/>
        <v>2</v>
      </c>
      <c r="BX90" s="226">
        <f t="shared" si="539"/>
        <v>9</v>
      </c>
      <c r="BY90" s="226">
        <f t="shared" si="539"/>
        <v>2</v>
      </c>
      <c r="BZ90" s="226">
        <f t="shared" si="539"/>
        <v>12</v>
      </c>
      <c r="CA90" s="226">
        <f t="shared" si="540"/>
        <v>9</v>
      </c>
      <c r="CB90" s="226">
        <f t="shared" si="540"/>
        <v>15</v>
      </c>
      <c r="CC90" s="226">
        <f t="shared" si="540"/>
        <v>3</v>
      </c>
      <c r="CD90" s="226">
        <f t="shared" si="540"/>
        <v>1</v>
      </c>
      <c r="CE90" s="226">
        <f t="shared" si="540"/>
        <v>0</v>
      </c>
      <c r="CF90" s="226">
        <f t="shared" si="540"/>
        <v>3</v>
      </c>
      <c r="CG90" s="226">
        <f t="shared" si="540"/>
        <v>10</v>
      </c>
      <c r="CH90" s="226">
        <f t="shared" si="540"/>
        <v>0</v>
      </c>
      <c r="CI90" s="226">
        <f t="shared" si="540"/>
        <v>5</v>
      </c>
      <c r="CJ90" s="226">
        <f t="shared" si="540"/>
        <v>1</v>
      </c>
      <c r="CK90" s="226">
        <f t="shared" si="541"/>
        <v>11</v>
      </c>
      <c r="CL90" s="226">
        <f t="shared" si="541"/>
        <v>12</v>
      </c>
      <c r="CM90" s="226">
        <f t="shared" si="541"/>
        <v>1</v>
      </c>
      <c r="CN90" s="226">
        <f t="shared" si="541"/>
        <v>0</v>
      </c>
      <c r="CO90" s="226">
        <f t="shared" si="541"/>
        <v>5</v>
      </c>
      <c r="CP90" s="226">
        <f t="shared" si="541"/>
        <v>5</v>
      </c>
      <c r="CQ90" s="226">
        <f t="shared" si="541"/>
        <v>2</v>
      </c>
      <c r="CR90" s="226">
        <f t="shared" si="541"/>
        <v>6</v>
      </c>
      <c r="CS90" s="226">
        <f t="shared" si="541"/>
        <v>7</v>
      </c>
      <c r="CT90" s="226">
        <f t="shared" si="541"/>
        <v>1</v>
      </c>
      <c r="CU90" s="226">
        <f t="shared" si="542"/>
        <v>3</v>
      </c>
      <c r="CV90" s="226">
        <f t="shared" si="542"/>
        <v>3</v>
      </c>
      <c r="CW90" s="226">
        <f t="shared" si="542"/>
        <v>41</v>
      </c>
      <c r="CX90" s="226">
        <f t="shared" si="542"/>
        <v>0</v>
      </c>
      <c r="CY90" s="226">
        <f t="shared" si="542"/>
        <v>0</v>
      </c>
      <c r="CZ90" s="226">
        <f t="shared" si="542"/>
        <v>1</v>
      </c>
      <c r="DA90" s="226">
        <f t="shared" si="542"/>
        <v>8</v>
      </c>
      <c r="DB90" s="226">
        <f t="shared" si="542"/>
        <v>11</v>
      </c>
      <c r="DC90" s="226">
        <f t="shared" si="542"/>
        <v>2</v>
      </c>
      <c r="DD90" s="226">
        <f t="shared" si="542"/>
        <v>3</v>
      </c>
      <c r="DE90" s="226">
        <f t="shared" si="543"/>
        <v>3</v>
      </c>
      <c r="DF90" s="226">
        <f t="shared" si="543"/>
        <v>23</v>
      </c>
      <c r="DG90" s="226">
        <f t="shared" si="543"/>
        <v>28</v>
      </c>
      <c r="DH90" s="226">
        <f t="shared" si="543"/>
        <v>2</v>
      </c>
      <c r="DI90" s="226">
        <f t="shared" si="543"/>
        <v>10</v>
      </c>
      <c r="DJ90" s="226">
        <f t="shared" si="543"/>
        <v>6</v>
      </c>
      <c r="DK90" s="226">
        <f t="shared" si="543"/>
        <v>33</v>
      </c>
      <c r="DL90" s="226">
        <f t="shared" si="543"/>
        <v>0</v>
      </c>
      <c r="DM90" s="226">
        <f t="shared" si="543"/>
        <v>1</v>
      </c>
      <c r="DN90" s="289" t="b">
        <f t="shared" si="180"/>
        <v>0</v>
      </c>
      <c r="DO90" s="226">
        <f t="shared" si="507"/>
        <v>176</v>
      </c>
      <c r="DP90" s="226">
        <f t="shared" si="508"/>
        <v>-1</v>
      </c>
      <c r="DQ90" s="226">
        <f t="shared" si="509"/>
        <v>1</v>
      </c>
      <c r="DR90" s="226">
        <f t="shared" si="510"/>
        <v>0</v>
      </c>
      <c r="DS90" s="226">
        <f t="shared" si="511"/>
        <v>3</v>
      </c>
      <c r="DT90" s="226">
        <f t="shared" si="512"/>
        <v>4</v>
      </c>
      <c r="DU90" s="226"/>
      <c r="DV90" s="226">
        <f t="shared" si="513"/>
        <v>2</v>
      </c>
      <c r="DW90" s="226">
        <f t="shared" si="514"/>
        <v>5</v>
      </c>
      <c r="DX90" s="226"/>
      <c r="DY90" s="226">
        <f t="shared" si="515"/>
        <v>1</v>
      </c>
      <c r="DZ90" s="226">
        <f t="shared" si="516"/>
        <v>2</v>
      </c>
      <c r="EA90" s="226">
        <f t="shared" si="517"/>
        <v>1</v>
      </c>
      <c r="EB90" s="226">
        <f t="shared" si="518"/>
        <v>2</v>
      </c>
      <c r="EC90" s="226">
        <f t="shared" si="519"/>
        <v>1</v>
      </c>
      <c r="EE90" s="226">
        <f t="shared" si="520"/>
        <v>0</v>
      </c>
      <c r="EF90" s="226">
        <f t="shared" si="521"/>
        <v>1</v>
      </c>
    </row>
    <row r="91" spans="1:136" x14ac:dyDescent="0.2">
      <c r="A91" s="55">
        <v>42663</v>
      </c>
      <c r="B91" s="13" t="str">
        <f t="shared" si="491"/>
        <v>1-1-2-2-1</v>
      </c>
      <c r="C91" s="14" t="s">
        <v>601</v>
      </c>
      <c r="D91" s="11">
        <f t="shared" si="492"/>
        <v>2</v>
      </c>
      <c r="E91" s="11">
        <f t="shared" si="532"/>
        <v>5</v>
      </c>
      <c r="F91" s="11">
        <f t="shared" si="532"/>
        <v>8</v>
      </c>
      <c r="G91" s="11">
        <f t="shared" si="532"/>
        <v>11</v>
      </c>
      <c r="H91" s="11">
        <f t="shared" si="532"/>
        <v>14</v>
      </c>
      <c r="I91" s="11">
        <f t="shared" si="532"/>
        <v>17</v>
      </c>
      <c r="J91" s="11"/>
      <c r="K91" s="225">
        <f t="shared" si="494"/>
        <v>5</v>
      </c>
      <c r="L91" s="225">
        <f t="shared" si="533"/>
        <v>14</v>
      </c>
      <c r="M91" s="225">
        <f t="shared" si="533"/>
        <v>20</v>
      </c>
      <c r="N91" s="225">
        <f t="shared" si="533"/>
        <v>23</v>
      </c>
      <c r="O91" s="225">
        <f t="shared" si="533"/>
        <v>36</v>
      </c>
      <c r="P91" s="225">
        <f t="shared" si="533"/>
        <v>49</v>
      </c>
      <c r="Q91" s="225">
        <f t="shared" si="496"/>
        <v>30</v>
      </c>
      <c r="R91" s="225"/>
      <c r="S91" s="225">
        <f t="shared" si="534"/>
        <v>0</v>
      </c>
      <c r="T91" s="225">
        <f t="shared" si="534"/>
        <v>0</v>
      </c>
      <c r="U91" s="225">
        <f t="shared" si="534"/>
        <v>0</v>
      </c>
      <c r="V91" s="225">
        <f t="shared" si="534"/>
        <v>0</v>
      </c>
      <c r="W91" s="225">
        <f t="shared" si="534"/>
        <v>1</v>
      </c>
      <c r="X91" s="225">
        <f t="shared" si="534"/>
        <v>0</v>
      </c>
      <c r="Y91" s="225">
        <f t="shared" si="534"/>
        <v>0</v>
      </c>
      <c r="Z91" s="225">
        <f t="shared" si="534"/>
        <v>0</v>
      </c>
      <c r="AA91" s="225">
        <f t="shared" si="534"/>
        <v>0</v>
      </c>
      <c r="AB91" s="225">
        <f t="shared" si="534"/>
        <v>0</v>
      </c>
      <c r="AC91" s="225">
        <f t="shared" si="535"/>
        <v>0</v>
      </c>
      <c r="AD91" s="225">
        <f t="shared" si="535"/>
        <v>0</v>
      </c>
      <c r="AE91" s="225">
        <f t="shared" si="535"/>
        <v>0</v>
      </c>
      <c r="AF91" s="225">
        <f t="shared" si="535"/>
        <v>1</v>
      </c>
      <c r="AG91" s="225">
        <f t="shared" si="535"/>
        <v>0</v>
      </c>
      <c r="AH91" s="225">
        <f t="shared" si="535"/>
        <v>0</v>
      </c>
      <c r="AI91" s="225">
        <f t="shared" si="535"/>
        <v>0</v>
      </c>
      <c r="AJ91" s="225">
        <f t="shared" si="535"/>
        <v>0</v>
      </c>
      <c r="AK91" s="225">
        <f t="shared" si="535"/>
        <v>0</v>
      </c>
      <c r="AL91" s="225">
        <f t="shared" si="535"/>
        <v>1</v>
      </c>
      <c r="AM91" s="225">
        <f t="shared" si="536"/>
        <v>0</v>
      </c>
      <c r="AN91" s="225">
        <f t="shared" si="536"/>
        <v>0</v>
      </c>
      <c r="AO91" s="225">
        <f t="shared" si="536"/>
        <v>1</v>
      </c>
      <c r="AP91" s="225">
        <f t="shared" si="536"/>
        <v>0</v>
      </c>
      <c r="AQ91" s="225">
        <f t="shared" si="536"/>
        <v>0</v>
      </c>
      <c r="AR91" s="225">
        <f t="shared" si="536"/>
        <v>0</v>
      </c>
      <c r="AS91" s="225">
        <f t="shared" si="536"/>
        <v>0</v>
      </c>
      <c r="AT91" s="225">
        <f t="shared" si="536"/>
        <v>0</v>
      </c>
      <c r="AU91" s="225">
        <f t="shared" si="536"/>
        <v>0</v>
      </c>
      <c r="AV91" s="225">
        <f t="shared" si="536"/>
        <v>1</v>
      </c>
      <c r="AW91" s="225">
        <f t="shared" si="537"/>
        <v>0</v>
      </c>
      <c r="AX91" s="225">
        <f t="shared" si="537"/>
        <v>0</v>
      </c>
      <c r="AY91" s="225">
        <f t="shared" si="537"/>
        <v>0</v>
      </c>
      <c r="AZ91" s="225">
        <f t="shared" si="537"/>
        <v>0</v>
      </c>
      <c r="BA91" s="225">
        <f t="shared" si="537"/>
        <v>0</v>
      </c>
      <c r="BB91" s="225">
        <f t="shared" si="537"/>
        <v>1</v>
      </c>
      <c r="BC91" s="225">
        <f t="shared" si="537"/>
        <v>0</v>
      </c>
      <c r="BD91" s="225">
        <f t="shared" si="537"/>
        <v>0</v>
      </c>
      <c r="BE91" s="225">
        <f t="shared" si="537"/>
        <v>0</v>
      </c>
      <c r="BF91" s="225">
        <f t="shared" si="537"/>
        <v>0</v>
      </c>
      <c r="BG91" s="225">
        <f t="shared" si="538"/>
        <v>0</v>
      </c>
      <c r="BH91" s="225">
        <f t="shared" si="538"/>
        <v>0</v>
      </c>
      <c r="BI91" s="225">
        <f t="shared" si="538"/>
        <v>0</v>
      </c>
      <c r="BJ91" s="225">
        <f t="shared" si="538"/>
        <v>0</v>
      </c>
      <c r="BK91" s="225">
        <f t="shared" si="538"/>
        <v>0</v>
      </c>
      <c r="BL91" s="225">
        <f t="shared" si="538"/>
        <v>0</v>
      </c>
      <c r="BM91" s="225">
        <f t="shared" si="538"/>
        <v>0</v>
      </c>
      <c r="BN91" s="225">
        <f t="shared" si="538"/>
        <v>0</v>
      </c>
      <c r="BO91" s="225">
        <f t="shared" si="538"/>
        <v>1</v>
      </c>
      <c r="BP91" s="225"/>
      <c r="BQ91" s="225">
        <f t="shared" si="539"/>
        <v>6</v>
      </c>
      <c r="BR91" s="225">
        <f t="shared" si="539"/>
        <v>5</v>
      </c>
      <c r="BS91" s="225">
        <f t="shared" si="539"/>
        <v>1</v>
      </c>
      <c r="BT91" s="225">
        <f t="shared" si="539"/>
        <v>6</v>
      </c>
      <c r="BU91" s="225">
        <f t="shared" si="539"/>
        <v>0</v>
      </c>
      <c r="BV91" s="225">
        <f t="shared" si="539"/>
        <v>4</v>
      </c>
      <c r="BW91" s="225">
        <f t="shared" si="539"/>
        <v>1</v>
      </c>
      <c r="BX91" s="225">
        <f t="shared" si="539"/>
        <v>8</v>
      </c>
      <c r="BY91" s="225">
        <f t="shared" si="539"/>
        <v>1</v>
      </c>
      <c r="BZ91" s="225">
        <f t="shared" si="539"/>
        <v>11</v>
      </c>
      <c r="CA91" s="225">
        <f t="shared" si="540"/>
        <v>8</v>
      </c>
      <c r="CB91" s="225">
        <f t="shared" si="540"/>
        <v>14</v>
      </c>
      <c r="CC91" s="225">
        <f t="shared" si="540"/>
        <v>2</v>
      </c>
      <c r="CD91" s="225">
        <f t="shared" si="540"/>
        <v>0</v>
      </c>
      <c r="CE91" s="225">
        <f t="shared" si="540"/>
        <v>7</v>
      </c>
      <c r="CF91" s="225">
        <f t="shared" si="540"/>
        <v>2</v>
      </c>
      <c r="CG91" s="225">
        <f t="shared" si="540"/>
        <v>9</v>
      </c>
      <c r="CH91" s="225">
        <f t="shared" si="540"/>
        <v>3</v>
      </c>
      <c r="CI91" s="225">
        <f t="shared" si="540"/>
        <v>4</v>
      </c>
      <c r="CJ91" s="225">
        <f t="shared" si="540"/>
        <v>0</v>
      </c>
      <c r="CK91" s="225">
        <f t="shared" si="541"/>
        <v>10</v>
      </c>
      <c r="CL91" s="225">
        <f t="shared" si="541"/>
        <v>11</v>
      </c>
      <c r="CM91" s="225">
        <f t="shared" si="541"/>
        <v>0</v>
      </c>
      <c r="CN91" s="225">
        <f t="shared" si="541"/>
        <v>3</v>
      </c>
      <c r="CO91" s="225">
        <f t="shared" si="541"/>
        <v>4</v>
      </c>
      <c r="CP91" s="225">
        <f t="shared" si="541"/>
        <v>4</v>
      </c>
      <c r="CQ91" s="225">
        <f t="shared" si="541"/>
        <v>1</v>
      </c>
      <c r="CR91" s="225">
        <f t="shared" si="541"/>
        <v>5</v>
      </c>
      <c r="CS91" s="225">
        <f t="shared" si="541"/>
        <v>6</v>
      </c>
      <c r="CT91" s="225">
        <f t="shared" si="541"/>
        <v>0</v>
      </c>
      <c r="CU91" s="225">
        <f t="shared" si="542"/>
        <v>2</v>
      </c>
      <c r="CV91" s="225">
        <f t="shared" si="542"/>
        <v>2</v>
      </c>
      <c r="CW91" s="225">
        <f t="shared" si="542"/>
        <v>40</v>
      </c>
      <c r="CX91" s="225">
        <f t="shared" si="542"/>
        <v>6</v>
      </c>
      <c r="CY91" s="225">
        <f t="shared" si="542"/>
        <v>3</v>
      </c>
      <c r="CZ91" s="225">
        <f t="shared" si="542"/>
        <v>0</v>
      </c>
      <c r="DA91" s="225">
        <f t="shared" si="542"/>
        <v>7</v>
      </c>
      <c r="DB91" s="225">
        <f t="shared" si="542"/>
        <v>10</v>
      </c>
      <c r="DC91" s="225">
        <f t="shared" si="542"/>
        <v>1</v>
      </c>
      <c r="DD91" s="225">
        <f t="shared" si="542"/>
        <v>2</v>
      </c>
      <c r="DE91" s="225">
        <f t="shared" si="543"/>
        <v>2</v>
      </c>
      <c r="DF91" s="225">
        <f t="shared" si="543"/>
        <v>22</v>
      </c>
      <c r="DG91" s="225">
        <f t="shared" si="543"/>
        <v>27</v>
      </c>
      <c r="DH91" s="225">
        <f t="shared" si="543"/>
        <v>1</v>
      </c>
      <c r="DI91" s="225">
        <f t="shared" si="543"/>
        <v>9</v>
      </c>
      <c r="DJ91" s="225">
        <f t="shared" si="543"/>
        <v>5</v>
      </c>
      <c r="DK91" s="225">
        <f t="shared" si="543"/>
        <v>32</v>
      </c>
      <c r="DL91" s="225">
        <f t="shared" si="543"/>
        <v>1</v>
      </c>
      <c r="DM91" s="225">
        <f t="shared" si="543"/>
        <v>0</v>
      </c>
      <c r="DN91" s="289" t="b">
        <f t="shared" si="180"/>
        <v>1</v>
      </c>
      <c r="DO91" s="225">
        <f t="shared" si="507"/>
        <v>177</v>
      </c>
      <c r="DP91" s="225">
        <f t="shared" si="508"/>
        <v>0</v>
      </c>
      <c r="DQ91" s="225">
        <f t="shared" si="509"/>
        <v>0</v>
      </c>
      <c r="DR91" s="225">
        <f t="shared" si="510"/>
        <v>0</v>
      </c>
      <c r="DS91" s="225">
        <f t="shared" si="511"/>
        <v>3</v>
      </c>
      <c r="DT91" s="225">
        <f t="shared" si="512"/>
        <v>4</v>
      </c>
      <c r="DU91" s="225"/>
      <c r="DV91" s="225">
        <f t="shared" si="513"/>
        <v>3</v>
      </c>
      <c r="DW91" s="225">
        <f t="shared" si="514"/>
        <v>4</v>
      </c>
      <c r="DX91" s="225"/>
      <c r="DY91" s="225">
        <f t="shared" si="515"/>
        <v>1</v>
      </c>
      <c r="DZ91" s="225">
        <f t="shared" si="516"/>
        <v>1</v>
      </c>
      <c r="EA91" s="225">
        <f t="shared" si="517"/>
        <v>2</v>
      </c>
      <c r="EB91" s="225">
        <f t="shared" si="518"/>
        <v>2</v>
      </c>
      <c r="EC91" s="225">
        <f t="shared" si="519"/>
        <v>1</v>
      </c>
      <c r="EE91" s="225">
        <f t="shared" si="520"/>
        <v>0</v>
      </c>
      <c r="EF91" s="225">
        <f t="shared" si="521"/>
        <v>0</v>
      </c>
    </row>
    <row r="92" spans="1:136" x14ac:dyDescent="0.2">
      <c r="A92" s="55">
        <v>42660</v>
      </c>
      <c r="B92" s="13" t="str">
        <f t="shared" ref="B92:B97" si="544">CONCATENATE(DY92,"-",DZ92,"-",EA92,"-",EB92,"-",EC92)</f>
        <v>3-0-1-1-2</v>
      </c>
      <c r="C92" s="14" t="s">
        <v>599</v>
      </c>
      <c r="D92" s="11">
        <f t="shared" ref="D92:D97" si="545">FIND(",",$C92,1)</f>
        <v>2</v>
      </c>
      <c r="E92" s="11">
        <f t="shared" si="532"/>
        <v>4</v>
      </c>
      <c r="F92" s="11">
        <f t="shared" si="532"/>
        <v>6</v>
      </c>
      <c r="G92" s="11">
        <f t="shared" si="532"/>
        <v>9</v>
      </c>
      <c r="H92" s="11">
        <f t="shared" si="532"/>
        <v>12</v>
      </c>
      <c r="I92" s="11">
        <f t="shared" si="532"/>
        <v>15</v>
      </c>
      <c r="J92" s="11"/>
      <c r="K92" s="224">
        <f t="shared" ref="K92:K97" si="546">VALUE((LEFT(C92,D92-1)))</f>
        <v>3</v>
      </c>
      <c r="L92" s="224">
        <f t="shared" si="533"/>
        <v>7</v>
      </c>
      <c r="M92" s="224">
        <f t="shared" si="533"/>
        <v>9</v>
      </c>
      <c r="N92" s="224">
        <f t="shared" si="533"/>
        <v>27</v>
      </c>
      <c r="O92" s="224">
        <f t="shared" si="533"/>
        <v>39</v>
      </c>
      <c r="P92" s="224">
        <f t="shared" si="533"/>
        <v>44</v>
      </c>
      <c r="Q92" s="224">
        <f t="shared" ref="Q92:Q97" si="547">VALUE(RIGHT(C92,LEN(C92)-I92))</f>
        <v>48</v>
      </c>
      <c r="R92" s="224"/>
      <c r="S92" s="224">
        <f t="shared" ref="S92:AX92" si="548">COUNTIF($K92:$Q92,S$2)</f>
        <v>0</v>
      </c>
      <c r="T92" s="224">
        <f t="shared" si="548"/>
        <v>0</v>
      </c>
      <c r="U92" s="224">
        <f t="shared" si="548"/>
        <v>1</v>
      </c>
      <c r="V92" s="224">
        <f t="shared" si="548"/>
        <v>0</v>
      </c>
      <c r="W92" s="224">
        <f t="shared" si="548"/>
        <v>0</v>
      </c>
      <c r="X92" s="224">
        <f t="shared" si="548"/>
        <v>0</v>
      </c>
      <c r="Y92" s="224">
        <f t="shared" si="548"/>
        <v>1</v>
      </c>
      <c r="Z92" s="224">
        <f t="shared" si="548"/>
        <v>0</v>
      </c>
      <c r="AA92" s="224">
        <f t="shared" si="548"/>
        <v>1</v>
      </c>
      <c r="AB92" s="224">
        <f t="shared" si="548"/>
        <v>0</v>
      </c>
      <c r="AC92" s="224">
        <f t="shared" si="548"/>
        <v>0</v>
      </c>
      <c r="AD92" s="224">
        <f t="shared" si="548"/>
        <v>0</v>
      </c>
      <c r="AE92" s="224">
        <f t="shared" si="548"/>
        <v>0</v>
      </c>
      <c r="AF92" s="224">
        <f t="shared" si="548"/>
        <v>0</v>
      </c>
      <c r="AG92" s="224">
        <f t="shared" si="548"/>
        <v>0</v>
      </c>
      <c r="AH92" s="224">
        <f t="shared" si="548"/>
        <v>0</v>
      </c>
      <c r="AI92" s="224">
        <f t="shared" si="548"/>
        <v>0</v>
      </c>
      <c r="AJ92" s="224">
        <f t="shared" si="548"/>
        <v>0</v>
      </c>
      <c r="AK92" s="224">
        <f t="shared" si="548"/>
        <v>0</v>
      </c>
      <c r="AL92" s="224">
        <f t="shared" si="548"/>
        <v>0</v>
      </c>
      <c r="AM92" s="224">
        <f t="shared" si="548"/>
        <v>0</v>
      </c>
      <c r="AN92" s="224">
        <f t="shared" si="548"/>
        <v>0</v>
      </c>
      <c r="AO92" s="224">
        <f t="shared" si="548"/>
        <v>0</v>
      </c>
      <c r="AP92" s="224">
        <f t="shared" si="548"/>
        <v>0</v>
      </c>
      <c r="AQ92" s="224">
        <f t="shared" si="548"/>
        <v>0</v>
      </c>
      <c r="AR92" s="224">
        <f t="shared" si="548"/>
        <v>0</v>
      </c>
      <c r="AS92" s="224">
        <f t="shared" si="548"/>
        <v>1</v>
      </c>
      <c r="AT92" s="224">
        <f t="shared" si="548"/>
        <v>0</v>
      </c>
      <c r="AU92" s="224">
        <f t="shared" si="548"/>
        <v>0</v>
      </c>
      <c r="AV92" s="224">
        <f t="shared" si="548"/>
        <v>0</v>
      </c>
      <c r="AW92" s="224">
        <f t="shared" si="548"/>
        <v>0</v>
      </c>
      <c r="AX92" s="224">
        <f t="shared" si="548"/>
        <v>0</v>
      </c>
      <c r="AY92" s="224">
        <f t="shared" ref="AY92:BO92" si="549">COUNTIF($K92:$Q92,AY$2)</f>
        <v>0</v>
      </c>
      <c r="AZ92" s="224">
        <f t="shared" si="549"/>
        <v>0</v>
      </c>
      <c r="BA92" s="224">
        <f t="shared" si="549"/>
        <v>0</v>
      </c>
      <c r="BB92" s="224">
        <f t="shared" si="549"/>
        <v>0</v>
      </c>
      <c r="BC92" s="224">
        <f t="shared" si="549"/>
        <v>0</v>
      </c>
      <c r="BD92" s="224">
        <f t="shared" si="549"/>
        <v>0</v>
      </c>
      <c r="BE92" s="224">
        <f t="shared" si="549"/>
        <v>1</v>
      </c>
      <c r="BF92" s="224">
        <f t="shared" si="549"/>
        <v>0</v>
      </c>
      <c r="BG92" s="224">
        <f t="shared" si="549"/>
        <v>0</v>
      </c>
      <c r="BH92" s="224">
        <f t="shared" si="549"/>
        <v>0</v>
      </c>
      <c r="BI92" s="224">
        <f t="shared" si="549"/>
        <v>0</v>
      </c>
      <c r="BJ92" s="224">
        <f t="shared" si="549"/>
        <v>1</v>
      </c>
      <c r="BK92" s="224">
        <f t="shared" si="549"/>
        <v>0</v>
      </c>
      <c r="BL92" s="224">
        <f t="shared" si="549"/>
        <v>0</v>
      </c>
      <c r="BM92" s="224">
        <f t="shared" si="549"/>
        <v>0</v>
      </c>
      <c r="BN92" s="224">
        <f t="shared" si="549"/>
        <v>1</v>
      </c>
      <c r="BO92" s="224">
        <f t="shared" si="549"/>
        <v>0</v>
      </c>
      <c r="BP92" s="224"/>
      <c r="BQ92" s="224">
        <f t="shared" ref="BQ92:CV92" si="550">IF(S92=0,BQ93+1,0)</f>
        <v>5</v>
      </c>
      <c r="BR92" s="224">
        <f t="shared" si="550"/>
        <v>4</v>
      </c>
      <c r="BS92" s="224">
        <f t="shared" si="550"/>
        <v>0</v>
      </c>
      <c r="BT92" s="224">
        <f t="shared" si="550"/>
        <v>5</v>
      </c>
      <c r="BU92" s="224">
        <f t="shared" si="550"/>
        <v>15</v>
      </c>
      <c r="BV92" s="224">
        <f t="shared" si="550"/>
        <v>3</v>
      </c>
      <c r="BW92" s="224">
        <f t="shared" si="550"/>
        <v>0</v>
      </c>
      <c r="BX92" s="224">
        <f t="shared" si="550"/>
        <v>7</v>
      </c>
      <c r="BY92" s="224">
        <f t="shared" si="550"/>
        <v>0</v>
      </c>
      <c r="BZ92" s="224">
        <f t="shared" si="550"/>
        <v>10</v>
      </c>
      <c r="CA92" s="224">
        <f t="shared" si="550"/>
        <v>7</v>
      </c>
      <c r="CB92" s="224">
        <f t="shared" si="550"/>
        <v>13</v>
      </c>
      <c r="CC92" s="224">
        <f t="shared" si="550"/>
        <v>1</v>
      </c>
      <c r="CD92" s="224">
        <f t="shared" si="550"/>
        <v>4</v>
      </c>
      <c r="CE92" s="224">
        <f t="shared" si="550"/>
        <v>6</v>
      </c>
      <c r="CF92" s="224">
        <f t="shared" si="550"/>
        <v>1</v>
      </c>
      <c r="CG92" s="224">
        <f t="shared" si="550"/>
        <v>8</v>
      </c>
      <c r="CH92" s="224">
        <f t="shared" si="550"/>
        <v>2</v>
      </c>
      <c r="CI92" s="224">
        <f t="shared" si="550"/>
        <v>3</v>
      </c>
      <c r="CJ92" s="224">
        <f t="shared" si="550"/>
        <v>1</v>
      </c>
      <c r="CK92" s="224">
        <f t="shared" si="550"/>
        <v>9</v>
      </c>
      <c r="CL92" s="224">
        <f t="shared" si="550"/>
        <v>10</v>
      </c>
      <c r="CM92" s="224">
        <f t="shared" si="550"/>
        <v>14</v>
      </c>
      <c r="CN92" s="224">
        <f t="shared" si="550"/>
        <v>2</v>
      </c>
      <c r="CO92" s="224">
        <f t="shared" si="550"/>
        <v>3</v>
      </c>
      <c r="CP92" s="224">
        <f t="shared" si="550"/>
        <v>3</v>
      </c>
      <c r="CQ92" s="224">
        <f t="shared" si="550"/>
        <v>0</v>
      </c>
      <c r="CR92" s="224">
        <f t="shared" si="550"/>
        <v>4</v>
      </c>
      <c r="CS92" s="224">
        <f t="shared" si="550"/>
        <v>5</v>
      </c>
      <c r="CT92" s="224">
        <f t="shared" si="550"/>
        <v>2</v>
      </c>
      <c r="CU92" s="224">
        <f t="shared" si="550"/>
        <v>1</v>
      </c>
      <c r="CV92" s="224">
        <f t="shared" si="550"/>
        <v>1</v>
      </c>
      <c r="CW92" s="224">
        <f t="shared" ref="CW92:DM92" si="551">IF(AY92=0,CW93+1,0)</f>
        <v>39</v>
      </c>
      <c r="CX92" s="224">
        <f t="shared" si="551"/>
        <v>5</v>
      </c>
      <c r="CY92" s="224">
        <f t="shared" si="551"/>
        <v>2</v>
      </c>
      <c r="CZ92" s="224">
        <f t="shared" si="551"/>
        <v>16</v>
      </c>
      <c r="DA92" s="224">
        <f t="shared" si="551"/>
        <v>6</v>
      </c>
      <c r="DB92" s="224">
        <f t="shared" si="551"/>
        <v>9</v>
      </c>
      <c r="DC92" s="224">
        <f t="shared" si="551"/>
        <v>0</v>
      </c>
      <c r="DD92" s="224">
        <f t="shared" si="551"/>
        <v>1</v>
      </c>
      <c r="DE92" s="224">
        <f t="shared" si="551"/>
        <v>1</v>
      </c>
      <c r="DF92" s="224">
        <f t="shared" si="551"/>
        <v>21</v>
      </c>
      <c r="DG92" s="224">
        <f t="shared" si="551"/>
        <v>26</v>
      </c>
      <c r="DH92" s="224">
        <f t="shared" si="551"/>
        <v>0</v>
      </c>
      <c r="DI92" s="224">
        <f t="shared" si="551"/>
        <v>8</v>
      </c>
      <c r="DJ92" s="224">
        <f t="shared" si="551"/>
        <v>4</v>
      </c>
      <c r="DK92" s="224">
        <f t="shared" si="551"/>
        <v>31</v>
      </c>
      <c r="DL92" s="224">
        <f t="shared" si="551"/>
        <v>0</v>
      </c>
      <c r="DM92" s="224">
        <f t="shared" si="551"/>
        <v>2</v>
      </c>
      <c r="DN92" s="289" t="b">
        <f t="shared" si="180"/>
        <v>1</v>
      </c>
      <c r="DO92" s="224">
        <f t="shared" ref="DO92:DO97" si="552">SUM(K92:Q92)</f>
        <v>177</v>
      </c>
      <c r="DP92" s="224">
        <f t="shared" ref="DP92:DP97" si="553">DO92-DO93</f>
        <v>-16</v>
      </c>
      <c r="DQ92" s="224">
        <f t="shared" ref="DQ92:DQ97" si="554">ABS(DP92)</f>
        <v>16</v>
      </c>
      <c r="DR92" s="224">
        <f t="shared" ref="DR92:DR97" si="555">IF(ISODD(D92),1,0)</f>
        <v>0</v>
      </c>
      <c r="DS92" s="224">
        <f t="shared" ref="DS92:DS97" si="556">COUNTIF($K92:$Q92,"&gt;25")</f>
        <v>4</v>
      </c>
      <c r="DT92" s="224">
        <f t="shared" ref="DT92:DT97" si="557">COUNTIF($K92:$Q92,"&lt;26")</f>
        <v>3</v>
      </c>
      <c r="DU92" s="224"/>
      <c r="DV92" s="224">
        <f t="shared" ref="DV92:DV97" si="558">S92+U92+W92+Y92+AA92+AC92+AE92+AG92+AI92+AK92+AM92+AO92+AQ92+AS92+AU92+AW92+AY92+BA92+BC92+BE92+BG92+BI92+BK92+BM92+BO92</f>
        <v>5</v>
      </c>
      <c r="DW92" s="224">
        <f t="shared" ref="DW92:DW97" si="559">T92+V92+X92+Z92+AB92+AD92+AF92+AH92+AJ92+AL92+AN92+AP92+AR92+AT92+AV92+AX92+AZ92+BB92+BD92+BF92+BH92+BJ92+BL92+BN92</f>
        <v>2</v>
      </c>
      <c r="DX92" s="224"/>
      <c r="DY92" s="224">
        <f t="shared" ref="DY92:DY97" si="560">COUNTIF($K92:$Q92,"&lt;10")</f>
        <v>3</v>
      </c>
      <c r="DZ92" s="224">
        <f t="shared" ref="DZ92:DZ97" si="561">COUNTIFS($K92:$Q92,"&lt;20",$K92:$Q92,"&gt;9")</f>
        <v>0</v>
      </c>
      <c r="EA92" s="224">
        <f t="shared" ref="EA92:EA97" si="562">COUNTIFS($K92:$Q92,"&lt;30",$K92:$Q92,"&gt;19")</f>
        <v>1</v>
      </c>
      <c r="EB92" s="224">
        <f t="shared" ref="EB92:EB97" si="563">COUNTIFS($K92:$Q92,"&lt;40",$K92:$Q92,"&gt;29")</f>
        <v>1</v>
      </c>
      <c r="EC92" s="224">
        <f t="shared" ref="EC92:EC97" si="564">COUNTIF($K92:$Q92,"&gt;39")</f>
        <v>2</v>
      </c>
      <c r="EE92" s="224">
        <f t="shared" ref="EE92:EE97" si="565">COUNTIF($K93:$Q93,K92)+COUNTIF($K93:$Q93,L92)+COUNTIF($K93:$Q93,M92)+COUNTIF($K93:$Q93,N92)+COUNTIF($K93:$Q93,O92)+COUNTIF($K93:$Q93,P92)+COUNTIF($K93:$Q93,Q92)</f>
        <v>0</v>
      </c>
      <c r="EF92" s="224">
        <f t="shared" ref="EF92:EF97" si="566">IF(K92=L92-1,1,0)+IF(L92=M92-1,1,0)+IF(M92=N92-1,1,0)+IF(N92=O92-1,1,0)+IF(O92=P92-1,1,0)+IF(K92=Q92-1,1,0)+IF(L92=Q92-1,1,0)+IF(M92=Q92-1,1,0)+IF(N92=Q92-1,1,0)+IF(O92=Q92-1,1,0)+IF(P92=Q92-1,1,0)</f>
        <v>0</v>
      </c>
    </row>
    <row r="93" spans="1:136" x14ac:dyDescent="0.2">
      <c r="A93" s="55">
        <v>42656</v>
      </c>
      <c r="B93" s="13" t="str">
        <f t="shared" si="544"/>
        <v>0-2-1-2-2</v>
      </c>
      <c r="C93" s="14" t="s">
        <v>598</v>
      </c>
      <c r="D93" s="11">
        <f t="shared" si="545"/>
        <v>3</v>
      </c>
      <c r="E93" s="11">
        <f t="shared" ref="E93:I95" si="567">FIND(",",$C93,D93+1)</f>
        <v>6</v>
      </c>
      <c r="F93" s="11">
        <f t="shared" si="567"/>
        <v>9</v>
      </c>
      <c r="G93" s="11">
        <f t="shared" si="567"/>
        <v>12</v>
      </c>
      <c r="H93" s="11">
        <f t="shared" si="567"/>
        <v>15</v>
      </c>
      <c r="I93" s="11">
        <f t="shared" si="567"/>
        <v>18</v>
      </c>
      <c r="J93" s="11"/>
      <c r="K93" s="224">
        <f t="shared" si="546"/>
        <v>16</v>
      </c>
      <c r="L93" s="224">
        <f t="shared" ref="L93:P95" si="568">VALUE(MID($C93,D93+1,E93-D93-1))</f>
        <v>20</v>
      </c>
      <c r="M93" s="224">
        <f t="shared" si="568"/>
        <v>31</v>
      </c>
      <c r="N93" s="224">
        <f t="shared" si="568"/>
        <v>32</v>
      </c>
      <c r="O93" s="224">
        <f t="shared" si="568"/>
        <v>40</v>
      </c>
      <c r="P93" s="224">
        <f t="shared" si="568"/>
        <v>41</v>
      </c>
      <c r="Q93" s="224">
        <f t="shared" si="547"/>
        <v>13</v>
      </c>
      <c r="R93" s="224"/>
      <c r="S93" s="224">
        <f t="shared" ref="S93:AB94" si="569">COUNTIF($K93:$Q93,S$2)</f>
        <v>0</v>
      </c>
      <c r="T93" s="224">
        <f t="shared" si="569"/>
        <v>0</v>
      </c>
      <c r="U93" s="224">
        <f t="shared" si="569"/>
        <v>0</v>
      </c>
      <c r="V93" s="224">
        <f t="shared" si="569"/>
        <v>0</v>
      </c>
      <c r="W93" s="224">
        <f t="shared" si="569"/>
        <v>0</v>
      </c>
      <c r="X93" s="224">
        <f t="shared" si="569"/>
        <v>0</v>
      </c>
      <c r="Y93" s="224">
        <f t="shared" si="569"/>
        <v>0</v>
      </c>
      <c r="Z93" s="224">
        <f t="shared" si="569"/>
        <v>0</v>
      </c>
      <c r="AA93" s="224">
        <f t="shared" si="569"/>
        <v>0</v>
      </c>
      <c r="AB93" s="224">
        <f t="shared" si="569"/>
        <v>0</v>
      </c>
      <c r="AC93" s="224">
        <f t="shared" ref="AC93:AL94" si="570">COUNTIF($K93:$Q93,AC$2)</f>
        <v>0</v>
      </c>
      <c r="AD93" s="224">
        <f t="shared" si="570"/>
        <v>0</v>
      </c>
      <c r="AE93" s="224">
        <f t="shared" si="570"/>
        <v>1</v>
      </c>
      <c r="AF93" s="224">
        <f t="shared" si="570"/>
        <v>0</v>
      </c>
      <c r="AG93" s="224">
        <f t="shared" si="570"/>
        <v>0</v>
      </c>
      <c r="AH93" s="224">
        <f t="shared" si="570"/>
        <v>1</v>
      </c>
      <c r="AI93" s="224">
        <f t="shared" si="570"/>
        <v>0</v>
      </c>
      <c r="AJ93" s="224">
        <f t="shared" si="570"/>
        <v>0</v>
      </c>
      <c r="AK93" s="224">
        <f t="shared" si="570"/>
        <v>0</v>
      </c>
      <c r="AL93" s="224">
        <f t="shared" si="570"/>
        <v>1</v>
      </c>
      <c r="AM93" s="224">
        <f t="shared" ref="AM93:AV94" si="571">COUNTIF($K93:$Q93,AM$2)</f>
        <v>0</v>
      </c>
      <c r="AN93" s="224">
        <f t="shared" si="571"/>
        <v>0</v>
      </c>
      <c r="AO93" s="224">
        <f t="shared" si="571"/>
        <v>0</v>
      </c>
      <c r="AP93" s="224">
        <f t="shared" si="571"/>
        <v>0</v>
      </c>
      <c r="AQ93" s="224">
        <f t="shared" si="571"/>
        <v>0</v>
      </c>
      <c r="AR93" s="224">
        <f t="shared" si="571"/>
        <v>0</v>
      </c>
      <c r="AS93" s="224">
        <f t="shared" si="571"/>
        <v>0</v>
      </c>
      <c r="AT93" s="224">
        <f t="shared" si="571"/>
        <v>0</v>
      </c>
      <c r="AU93" s="224">
        <f t="shared" si="571"/>
        <v>0</v>
      </c>
      <c r="AV93" s="224">
        <f t="shared" si="571"/>
        <v>0</v>
      </c>
      <c r="AW93" s="224">
        <f t="shared" ref="AW93:BF94" si="572">COUNTIF($K93:$Q93,AW$2)</f>
        <v>1</v>
      </c>
      <c r="AX93" s="224">
        <f t="shared" si="572"/>
        <v>1</v>
      </c>
      <c r="AY93" s="224">
        <f t="shared" si="572"/>
        <v>0</v>
      </c>
      <c r="AZ93" s="224">
        <f t="shared" si="572"/>
        <v>0</v>
      </c>
      <c r="BA93" s="224">
        <f t="shared" si="572"/>
        <v>0</v>
      </c>
      <c r="BB93" s="224">
        <f t="shared" si="572"/>
        <v>0</v>
      </c>
      <c r="BC93" s="224">
        <f t="shared" si="572"/>
        <v>0</v>
      </c>
      <c r="BD93" s="224">
        <f t="shared" si="572"/>
        <v>0</v>
      </c>
      <c r="BE93" s="224">
        <f t="shared" si="572"/>
        <v>0</v>
      </c>
      <c r="BF93" s="224">
        <f t="shared" si="572"/>
        <v>1</v>
      </c>
      <c r="BG93" s="224">
        <f t="shared" ref="BG93:BO94" si="573">COUNTIF($K93:$Q93,BG$2)</f>
        <v>1</v>
      </c>
      <c r="BH93" s="224">
        <f t="shared" si="573"/>
        <v>0</v>
      </c>
      <c r="BI93" s="224">
        <f t="shared" si="573"/>
        <v>0</v>
      </c>
      <c r="BJ93" s="224">
        <f t="shared" si="573"/>
        <v>0</v>
      </c>
      <c r="BK93" s="224">
        <f t="shared" si="573"/>
        <v>0</v>
      </c>
      <c r="BL93" s="224">
        <f t="shared" si="573"/>
        <v>0</v>
      </c>
      <c r="BM93" s="224">
        <f t="shared" si="573"/>
        <v>0</v>
      </c>
      <c r="BN93" s="224">
        <f t="shared" si="573"/>
        <v>0</v>
      </c>
      <c r="BO93" s="224">
        <f t="shared" si="573"/>
        <v>0</v>
      </c>
      <c r="BP93" s="224"/>
      <c r="BQ93" s="224">
        <f t="shared" ref="BQ93:BZ94" si="574">IF(S93=0,BQ94+1,0)</f>
        <v>4</v>
      </c>
      <c r="BR93" s="224">
        <f t="shared" si="574"/>
        <v>3</v>
      </c>
      <c r="BS93" s="224">
        <f t="shared" si="574"/>
        <v>1</v>
      </c>
      <c r="BT93" s="224">
        <f t="shared" si="574"/>
        <v>4</v>
      </c>
      <c r="BU93" s="224">
        <f t="shared" si="574"/>
        <v>14</v>
      </c>
      <c r="BV93" s="224">
        <f t="shared" si="574"/>
        <v>2</v>
      </c>
      <c r="BW93" s="224">
        <f t="shared" si="574"/>
        <v>11</v>
      </c>
      <c r="BX93" s="224">
        <f t="shared" si="574"/>
        <v>6</v>
      </c>
      <c r="BY93" s="224">
        <f t="shared" si="574"/>
        <v>3</v>
      </c>
      <c r="BZ93" s="224">
        <f t="shared" si="574"/>
        <v>9</v>
      </c>
      <c r="CA93" s="224">
        <f t="shared" ref="CA93:CJ94" si="575">IF(AC93=0,CA94+1,0)</f>
        <v>6</v>
      </c>
      <c r="CB93" s="224">
        <f t="shared" si="575"/>
        <v>12</v>
      </c>
      <c r="CC93" s="224">
        <f t="shared" si="575"/>
        <v>0</v>
      </c>
      <c r="CD93" s="224">
        <f t="shared" si="575"/>
        <v>3</v>
      </c>
      <c r="CE93" s="224">
        <f t="shared" si="575"/>
        <v>5</v>
      </c>
      <c r="CF93" s="224">
        <f t="shared" si="575"/>
        <v>0</v>
      </c>
      <c r="CG93" s="224">
        <f t="shared" si="575"/>
        <v>7</v>
      </c>
      <c r="CH93" s="224">
        <f t="shared" si="575"/>
        <v>1</v>
      </c>
      <c r="CI93" s="224">
        <f t="shared" si="575"/>
        <v>2</v>
      </c>
      <c r="CJ93" s="224">
        <f t="shared" si="575"/>
        <v>0</v>
      </c>
      <c r="CK93" s="224">
        <f t="shared" ref="CK93:CT94" si="576">IF(AM93=0,CK94+1,0)</f>
        <v>8</v>
      </c>
      <c r="CL93" s="224">
        <f t="shared" si="576"/>
        <v>9</v>
      </c>
      <c r="CM93" s="224">
        <f t="shared" si="576"/>
        <v>13</v>
      </c>
      <c r="CN93" s="224">
        <f t="shared" si="576"/>
        <v>1</v>
      </c>
      <c r="CO93" s="224">
        <f t="shared" si="576"/>
        <v>2</v>
      </c>
      <c r="CP93" s="224">
        <f t="shared" si="576"/>
        <v>2</v>
      </c>
      <c r="CQ93" s="224">
        <f t="shared" si="576"/>
        <v>3</v>
      </c>
      <c r="CR93" s="224">
        <f t="shared" si="576"/>
        <v>3</v>
      </c>
      <c r="CS93" s="224">
        <f t="shared" si="576"/>
        <v>4</v>
      </c>
      <c r="CT93" s="224">
        <f t="shared" si="576"/>
        <v>1</v>
      </c>
      <c r="CU93" s="224">
        <f t="shared" ref="CU93:DD94" si="577">IF(AW93=0,CU94+1,0)</f>
        <v>0</v>
      </c>
      <c r="CV93" s="224">
        <f t="shared" si="577"/>
        <v>0</v>
      </c>
      <c r="CW93" s="224">
        <f t="shared" si="577"/>
        <v>38</v>
      </c>
      <c r="CX93" s="224">
        <f t="shared" si="577"/>
        <v>4</v>
      </c>
      <c r="CY93" s="224">
        <f t="shared" si="577"/>
        <v>1</v>
      </c>
      <c r="CZ93" s="224">
        <f t="shared" si="577"/>
        <v>15</v>
      </c>
      <c r="DA93" s="224">
        <f t="shared" si="577"/>
        <v>5</v>
      </c>
      <c r="DB93" s="224">
        <f t="shared" si="577"/>
        <v>8</v>
      </c>
      <c r="DC93" s="224">
        <f t="shared" si="577"/>
        <v>2</v>
      </c>
      <c r="DD93" s="224">
        <f t="shared" si="577"/>
        <v>0</v>
      </c>
      <c r="DE93" s="224">
        <f t="shared" ref="DE93:DM94" si="578">IF(BG93=0,DE94+1,0)</f>
        <v>0</v>
      </c>
      <c r="DF93" s="224">
        <f t="shared" si="578"/>
        <v>20</v>
      </c>
      <c r="DG93" s="224">
        <f t="shared" si="578"/>
        <v>25</v>
      </c>
      <c r="DH93" s="224">
        <f t="shared" si="578"/>
        <v>1</v>
      </c>
      <c r="DI93" s="224">
        <f t="shared" si="578"/>
        <v>7</v>
      </c>
      <c r="DJ93" s="224">
        <f t="shared" si="578"/>
        <v>3</v>
      </c>
      <c r="DK93" s="224">
        <f t="shared" si="578"/>
        <v>30</v>
      </c>
      <c r="DL93" s="224">
        <f t="shared" si="578"/>
        <v>4</v>
      </c>
      <c r="DM93" s="224">
        <f t="shared" si="578"/>
        <v>1</v>
      </c>
      <c r="DN93" s="289" t="b">
        <f t="shared" si="180"/>
        <v>1</v>
      </c>
      <c r="DO93" s="224">
        <f t="shared" si="552"/>
        <v>193</v>
      </c>
      <c r="DP93" s="224">
        <f t="shared" si="553"/>
        <v>-10</v>
      </c>
      <c r="DQ93" s="224">
        <f t="shared" si="554"/>
        <v>10</v>
      </c>
      <c r="DR93" s="224">
        <f t="shared" si="555"/>
        <v>1</v>
      </c>
      <c r="DS93" s="224">
        <f t="shared" si="556"/>
        <v>4</v>
      </c>
      <c r="DT93" s="224">
        <f t="shared" si="557"/>
        <v>3</v>
      </c>
      <c r="DU93" s="224"/>
      <c r="DV93" s="224">
        <f t="shared" si="558"/>
        <v>3</v>
      </c>
      <c r="DW93" s="224">
        <f t="shared" si="559"/>
        <v>4</v>
      </c>
      <c r="DX93" s="224"/>
      <c r="DY93" s="224">
        <f t="shared" si="560"/>
        <v>0</v>
      </c>
      <c r="DZ93" s="224">
        <f t="shared" si="561"/>
        <v>2</v>
      </c>
      <c r="EA93" s="224">
        <f t="shared" si="562"/>
        <v>1</v>
      </c>
      <c r="EB93" s="224">
        <f t="shared" si="563"/>
        <v>2</v>
      </c>
      <c r="EC93" s="224">
        <f t="shared" si="564"/>
        <v>2</v>
      </c>
      <c r="EE93" s="224">
        <f t="shared" si="565"/>
        <v>0</v>
      </c>
      <c r="EF93" s="224">
        <f t="shared" si="566"/>
        <v>2</v>
      </c>
    </row>
    <row r="94" spans="1:136" x14ac:dyDescent="0.2">
      <c r="A94" s="55">
        <v>42653</v>
      </c>
      <c r="B94" s="13" t="str">
        <f t="shared" si="544"/>
        <v>1-1-1-2-2</v>
      </c>
      <c r="C94" s="14" t="s">
        <v>597</v>
      </c>
      <c r="D94" s="11">
        <f t="shared" si="545"/>
        <v>2</v>
      </c>
      <c r="E94" s="11">
        <f t="shared" si="567"/>
        <v>5</v>
      </c>
      <c r="F94" s="11">
        <f t="shared" si="567"/>
        <v>8</v>
      </c>
      <c r="G94" s="11">
        <f t="shared" si="567"/>
        <v>11</v>
      </c>
      <c r="H94" s="11">
        <f t="shared" si="567"/>
        <v>14</v>
      </c>
      <c r="I94" s="11">
        <f t="shared" si="567"/>
        <v>17</v>
      </c>
      <c r="J94" s="11"/>
      <c r="K94" s="223">
        <f t="shared" si="546"/>
        <v>3</v>
      </c>
      <c r="L94" s="223">
        <f t="shared" si="568"/>
        <v>18</v>
      </c>
      <c r="M94" s="223">
        <f t="shared" si="568"/>
        <v>24</v>
      </c>
      <c r="N94" s="223">
        <f t="shared" si="568"/>
        <v>30</v>
      </c>
      <c r="O94" s="223">
        <f t="shared" si="568"/>
        <v>35</v>
      </c>
      <c r="P94" s="223">
        <f t="shared" si="568"/>
        <v>49</v>
      </c>
      <c r="Q94" s="223">
        <f t="shared" si="547"/>
        <v>44</v>
      </c>
      <c r="R94" s="223"/>
      <c r="S94" s="223">
        <f t="shared" si="569"/>
        <v>0</v>
      </c>
      <c r="T94" s="223">
        <f t="shared" si="569"/>
        <v>0</v>
      </c>
      <c r="U94" s="223">
        <f t="shared" si="569"/>
        <v>1</v>
      </c>
      <c r="V94" s="223">
        <f t="shared" si="569"/>
        <v>0</v>
      </c>
      <c r="W94" s="223">
        <f t="shared" si="569"/>
        <v>0</v>
      </c>
      <c r="X94" s="223">
        <f t="shared" si="569"/>
        <v>0</v>
      </c>
      <c r="Y94" s="223">
        <f t="shared" si="569"/>
        <v>0</v>
      </c>
      <c r="Z94" s="223">
        <f t="shared" si="569"/>
        <v>0</v>
      </c>
      <c r="AA94" s="223">
        <f t="shared" si="569"/>
        <v>0</v>
      </c>
      <c r="AB94" s="223">
        <f t="shared" si="569"/>
        <v>0</v>
      </c>
      <c r="AC94" s="223">
        <f t="shared" si="570"/>
        <v>0</v>
      </c>
      <c r="AD94" s="223">
        <f t="shared" si="570"/>
        <v>0</v>
      </c>
      <c r="AE94" s="223">
        <f t="shared" si="570"/>
        <v>0</v>
      </c>
      <c r="AF94" s="223">
        <f t="shared" si="570"/>
        <v>0</v>
      </c>
      <c r="AG94" s="223">
        <f t="shared" si="570"/>
        <v>0</v>
      </c>
      <c r="AH94" s="223">
        <f t="shared" si="570"/>
        <v>0</v>
      </c>
      <c r="AI94" s="223">
        <f t="shared" si="570"/>
        <v>0</v>
      </c>
      <c r="AJ94" s="223">
        <f t="shared" si="570"/>
        <v>1</v>
      </c>
      <c r="AK94" s="223">
        <f t="shared" si="570"/>
        <v>0</v>
      </c>
      <c r="AL94" s="223">
        <f t="shared" si="570"/>
        <v>0</v>
      </c>
      <c r="AM94" s="223">
        <f t="shared" si="571"/>
        <v>0</v>
      </c>
      <c r="AN94" s="223">
        <f t="shared" si="571"/>
        <v>0</v>
      </c>
      <c r="AO94" s="223">
        <f t="shared" si="571"/>
        <v>0</v>
      </c>
      <c r="AP94" s="223">
        <f t="shared" si="571"/>
        <v>1</v>
      </c>
      <c r="AQ94" s="223">
        <f t="shared" si="571"/>
        <v>0</v>
      </c>
      <c r="AR94" s="223">
        <f t="shared" si="571"/>
        <v>0</v>
      </c>
      <c r="AS94" s="223">
        <f t="shared" si="571"/>
        <v>0</v>
      </c>
      <c r="AT94" s="223">
        <f t="shared" si="571"/>
        <v>0</v>
      </c>
      <c r="AU94" s="223">
        <f t="shared" si="571"/>
        <v>0</v>
      </c>
      <c r="AV94" s="223">
        <f t="shared" si="571"/>
        <v>1</v>
      </c>
      <c r="AW94" s="223">
        <f t="shared" si="572"/>
        <v>0</v>
      </c>
      <c r="AX94" s="223">
        <f t="shared" si="572"/>
        <v>0</v>
      </c>
      <c r="AY94" s="223">
        <f t="shared" si="572"/>
        <v>0</v>
      </c>
      <c r="AZ94" s="223">
        <f t="shared" si="572"/>
        <v>0</v>
      </c>
      <c r="BA94" s="223">
        <f t="shared" si="572"/>
        <v>1</v>
      </c>
      <c r="BB94" s="223">
        <f t="shared" si="572"/>
        <v>0</v>
      </c>
      <c r="BC94" s="223">
        <f t="shared" si="572"/>
        <v>0</v>
      </c>
      <c r="BD94" s="223">
        <f t="shared" si="572"/>
        <v>0</v>
      </c>
      <c r="BE94" s="223">
        <f t="shared" si="572"/>
        <v>0</v>
      </c>
      <c r="BF94" s="223">
        <f t="shared" si="572"/>
        <v>0</v>
      </c>
      <c r="BG94" s="223">
        <f t="shared" si="573"/>
        <v>0</v>
      </c>
      <c r="BH94" s="223">
        <f t="shared" si="573"/>
        <v>0</v>
      </c>
      <c r="BI94" s="223">
        <f t="shared" si="573"/>
        <v>0</v>
      </c>
      <c r="BJ94" s="223">
        <f t="shared" si="573"/>
        <v>1</v>
      </c>
      <c r="BK94" s="223">
        <f t="shared" si="573"/>
        <v>0</v>
      </c>
      <c r="BL94" s="223">
        <f t="shared" si="573"/>
        <v>0</v>
      </c>
      <c r="BM94" s="223">
        <f t="shared" si="573"/>
        <v>0</v>
      </c>
      <c r="BN94" s="223">
        <f t="shared" si="573"/>
        <v>0</v>
      </c>
      <c r="BO94" s="223">
        <f t="shared" si="573"/>
        <v>1</v>
      </c>
      <c r="BP94" s="223"/>
      <c r="BQ94" s="223">
        <f t="shared" si="574"/>
        <v>3</v>
      </c>
      <c r="BR94" s="223">
        <f t="shared" si="574"/>
        <v>2</v>
      </c>
      <c r="BS94" s="223">
        <f t="shared" si="574"/>
        <v>0</v>
      </c>
      <c r="BT94" s="223">
        <f t="shared" si="574"/>
        <v>3</v>
      </c>
      <c r="BU94" s="223">
        <f t="shared" si="574"/>
        <v>13</v>
      </c>
      <c r="BV94" s="223">
        <f t="shared" si="574"/>
        <v>1</v>
      </c>
      <c r="BW94" s="223">
        <f t="shared" si="574"/>
        <v>10</v>
      </c>
      <c r="BX94" s="223">
        <f t="shared" si="574"/>
        <v>5</v>
      </c>
      <c r="BY94" s="223">
        <f t="shared" si="574"/>
        <v>2</v>
      </c>
      <c r="BZ94" s="223">
        <f t="shared" si="574"/>
        <v>8</v>
      </c>
      <c r="CA94" s="223">
        <f t="shared" si="575"/>
        <v>5</v>
      </c>
      <c r="CB94" s="223">
        <f t="shared" si="575"/>
        <v>11</v>
      </c>
      <c r="CC94" s="223">
        <f t="shared" si="575"/>
        <v>1</v>
      </c>
      <c r="CD94" s="223">
        <f t="shared" si="575"/>
        <v>2</v>
      </c>
      <c r="CE94" s="223">
        <f t="shared" si="575"/>
        <v>4</v>
      </c>
      <c r="CF94" s="223">
        <f t="shared" si="575"/>
        <v>16</v>
      </c>
      <c r="CG94" s="223">
        <f t="shared" si="575"/>
        <v>6</v>
      </c>
      <c r="CH94" s="223">
        <f t="shared" si="575"/>
        <v>0</v>
      </c>
      <c r="CI94" s="223">
        <f t="shared" si="575"/>
        <v>1</v>
      </c>
      <c r="CJ94" s="223">
        <f t="shared" si="575"/>
        <v>7</v>
      </c>
      <c r="CK94" s="223">
        <f t="shared" si="576"/>
        <v>7</v>
      </c>
      <c r="CL94" s="223">
        <f t="shared" si="576"/>
        <v>8</v>
      </c>
      <c r="CM94" s="223">
        <f t="shared" si="576"/>
        <v>12</v>
      </c>
      <c r="CN94" s="223">
        <f t="shared" si="576"/>
        <v>0</v>
      </c>
      <c r="CO94" s="223">
        <f t="shared" si="576"/>
        <v>1</v>
      </c>
      <c r="CP94" s="223">
        <f t="shared" si="576"/>
        <v>1</v>
      </c>
      <c r="CQ94" s="223">
        <f t="shared" si="576"/>
        <v>2</v>
      </c>
      <c r="CR94" s="223">
        <f t="shared" si="576"/>
        <v>2</v>
      </c>
      <c r="CS94" s="223">
        <f t="shared" si="576"/>
        <v>3</v>
      </c>
      <c r="CT94" s="223">
        <f t="shared" si="576"/>
        <v>0</v>
      </c>
      <c r="CU94" s="223">
        <f t="shared" si="577"/>
        <v>6</v>
      </c>
      <c r="CV94" s="223">
        <f t="shared" si="577"/>
        <v>10</v>
      </c>
      <c r="CW94" s="223">
        <f t="shared" si="577"/>
        <v>37</v>
      </c>
      <c r="CX94" s="223">
        <f t="shared" si="577"/>
        <v>3</v>
      </c>
      <c r="CY94" s="223">
        <f t="shared" si="577"/>
        <v>0</v>
      </c>
      <c r="CZ94" s="223">
        <f t="shared" si="577"/>
        <v>14</v>
      </c>
      <c r="DA94" s="223">
        <f t="shared" si="577"/>
        <v>4</v>
      </c>
      <c r="DB94" s="223">
        <f t="shared" si="577"/>
        <v>7</v>
      </c>
      <c r="DC94" s="223">
        <f t="shared" si="577"/>
        <v>1</v>
      </c>
      <c r="DD94" s="223">
        <f t="shared" si="577"/>
        <v>5</v>
      </c>
      <c r="DE94" s="223">
        <f t="shared" si="578"/>
        <v>6</v>
      </c>
      <c r="DF94" s="223">
        <f t="shared" si="578"/>
        <v>19</v>
      </c>
      <c r="DG94" s="223">
        <f t="shared" si="578"/>
        <v>24</v>
      </c>
      <c r="DH94" s="223">
        <f t="shared" si="578"/>
        <v>0</v>
      </c>
      <c r="DI94" s="223">
        <f t="shared" si="578"/>
        <v>6</v>
      </c>
      <c r="DJ94" s="223">
        <f t="shared" si="578"/>
        <v>2</v>
      </c>
      <c r="DK94" s="223">
        <f t="shared" si="578"/>
        <v>29</v>
      </c>
      <c r="DL94" s="223">
        <f t="shared" si="578"/>
        <v>3</v>
      </c>
      <c r="DM94" s="223">
        <f t="shared" si="578"/>
        <v>0</v>
      </c>
      <c r="DN94" s="289" t="b">
        <f t="shared" si="180"/>
        <v>1</v>
      </c>
      <c r="DO94" s="223">
        <f t="shared" si="552"/>
        <v>203</v>
      </c>
      <c r="DP94" s="223">
        <f t="shared" si="553"/>
        <v>40</v>
      </c>
      <c r="DQ94" s="223">
        <f t="shared" si="554"/>
        <v>40</v>
      </c>
      <c r="DR94" s="223">
        <f t="shared" si="555"/>
        <v>0</v>
      </c>
      <c r="DS94" s="223">
        <f t="shared" si="556"/>
        <v>4</v>
      </c>
      <c r="DT94" s="223">
        <f t="shared" si="557"/>
        <v>3</v>
      </c>
      <c r="DU94" s="223"/>
      <c r="DV94" s="223">
        <f t="shared" si="558"/>
        <v>3</v>
      </c>
      <c r="DW94" s="223">
        <f t="shared" si="559"/>
        <v>4</v>
      </c>
      <c r="DX94" s="223"/>
      <c r="DY94" s="223">
        <f t="shared" si="560"/>
        <v>1</v>
      </c>
      <c r="DZ94" s="223">
        <f t="shared" si="561"/>
        <v>1</v>
      </c>
      <c r="EA94" s="223">
        <f t="shared" si="562"/>
        <v>1</v>
      </c>
      <c r="EB94" s="223">
        <f t="shared" si="563"/>
        <v>2</v>
      </c>
      <c r="EC94" s="223">
        <f t="shared" si="564"/>
        <v>2</v>
      </c>
      <c r="EE94" s="223">
        <f t="shared" si="565"/>
        <v>1</v>
      </c>
      <c r="EF94" s="223">
        <f t="shared" si="566"/>
        <v>0</v>
      </c>
    </row>
    <row r="95" spans="1:136" x14ac:dyDescent="0.2">
      <c r="A95" s="55">
        <v>42649</v>
      </c>
      <c r="B95" s="13" t="str">
        <f t="shared" si="544"/>
        <v>1-2-2-2-0</v>
      </c>
      <c r="C95" s="14" t="s">
        <v>595</v>
      </c>
      <c r="D95" s="11">
        <f t="shared" si="545"/>
        <v>2</v>
      </c>
      <c r="E95" s="11">
        <f t="shared" si="567"/>
        <v>5</v>
      </c>
      <c r="F95" s="11">
        <f t="shared" si="567"/>
        <v>8</v>
      </c>
      <c r="G95" s="11">
        <f t="shared" si="567"/>
        <v>11</v>
      </c>
      <c r="H95" s="11">
        <f t="shared" si="567"/>
        <v>14</v>
      </c>
      <c r="I95" s="11">
        <f t="shared" si="567"/>
        <v>17</v>
      </c>
      <c r="J95" s="11"/>
      <c r="K95" s="222">
        <f t="shared" si="546"/>
        <v>6</v>
      </c>
      <c r="L95" s="222">
        <f t="shared" si="568"/>
        <v>13</v>
      </c>
      <c r="M95" s="222">
        <f t="shared" si="568"/>
        <v>19</v>
      </c>
      <c r="N95" s="222">
        <f t="shared" si="568"/>
        <v>25</v>
      </c>
      <c r="O95" s="222">
        <f t="shared" si="568"/>
        <v>26</v>
      </c>
      <c r="P95" s="222">
        <f t="shared" si="568"/>
        <v>39</v>
      </c>
      <c r="Q95" s="222">
        <f t="shared" si="547"/>
        <v>35</v>
      </c>
      <c r="R95" s="222"/>
      <c r="S95" s="222">
        <f t="shared" ref="S95:AX95" si="579">COUNTIF($K95:$Q95,S$2)</f>
        <v>0</v>
      </c>
      <c r="T95" s="222">
        <f t="shared" si="579"/>
        <v>0</v>
      </c>
      <c r="U95" s="222">
        <f t="shared" si="579"/>
        <v>0</v>
      </c>
      <c r="V95" s="222">
        <f t="shared" si="579"/>
        <v>0</v>
      </c>
      <c r="W95" s="222">
        <f t="shared" si="579"/>
        <v>0</v>
      </c>
      <c r="X95" s="222">
        <f t="shared" si="579"/>
        <v>1</v>
      </c>
      <c r="Y95" s="222">
        <f t="shared" si="579"/>
        <v>0</v>
      </c>
      <c r="Z95" s="222">
        <f t="shared" si="579"/>
        <v>0</v>
      </c>
      <c r="AA95" s="222">
        <f t="shared" si="579"/>
        <v>0</v>
      </c>
      <c r="AB95" s="222">
        <f t="shared" si="579"/>
        <v>0</v>
      </c>
      <c r="AC95" s="222">
        <f t="shared" si="579"/>
        <v>0</v>
      </c>
      <c r="AD95" s="222">
        <f t="shared" si="579"/>
        <v>0</v>
      </c>
      <c r="AE95" s="222">
        <f t="shared" si="579"/>
        <v>1</v>
      </c>
      <c r="AF95" s="222">
        <f t="shared" si="579"/>
        <v>0</v>
      </c>
      <c r="AG95" s="222">
        <f t="shared" si="579"/>
        <v>0</v>
      </c>
      <c r="AH95" s="222">
        <f t="shared" si="579"/>
        <v>0</v>
      </c>
      <c r="AI95" s="222">
        <f t="shared" si="579"/>
        <v>0</v>
      </c>
      <c r="AJ95" s="222">
        <f t="shared" si="579"/>
        <v>0</v>
      </c>
      <c r="AK95" s="222">
        <f t="shared" si="579"/>
        <v>1</v>
      </c>
      <c r="AL95" s="222">
        <f t="shared" si="579"/>
        <v>0</v>
      </c>
      <c r="AM95" s="222">
        <f t="shared" si="579"/>
        <v>0</v>
      </c>
      <c r="AN95" s="222">
        <f t="shared" si="579"/>
        <v>0</v>
      </c>
      <c r="AO95" s="222">
        <f t="shared" si="579"/>
        <v>0</v>
      </c>
      <c r="AP95" s="222">
        <f t="shared" si="579"/>
        <v>0</v>
      </c>
      <c r="AQ95" s="222">
        <f t="shared" si="579"/>
        <v>1</v>
      </c>
      <c r="AR95" s="222">
        <f t="shared" si="579"/>
        <v>1</v>
      </c>
      <c r="AS95" s="222">
        <f t="shared" si="579"/>
        <v>0</v>
      </c>
      <c r="AT95" s="222">
        <f t="shared" si="579"/>
        <v>0</v>
      </c>
      <c r="AU95" s="222">
        <f t="shared" si="579"/>
        <v>0</v>
      </c>
      <c r="AV95" s="222">
        <f t="shared" si="579"/>
        <v>0</v>
      </c>
      <c r="AW95" s="222">
        <f t="shared" si="579"/>
        <v>0</v>
      </c>
      <c r="AX95" s="222">
        <f t="shared" si="579"/>
        <v>0</v>
      </c>
      <c r="AY95" s="222">
        <f t="shared" ref="AY95:BO95" si="580">COUNTIF($K95:$Q95,AY$2)</f>
        <v>0</v>
      </c>
      <c r="AZ95" s="222">
        <f t="shared" si="580"/>
        <v>0</v>
      </c>
      <c r="BA95" s="222">
        <f t="shared" si="580"/>
        <v>1</v>
      </c>
      <c r="BB95" s="222">
        <f t="shared" si="580"/>
        <v>0</v>
      </c>
      <c r="BC95" s="222">
        <f t="shared" si="580"/>
        <v>0</v>
      </c>
      <c r="BD95" s="222">
        <f t="shared" si="580"/>
        <v>0</v>
      </c>
      <c r="BE95" s="222">
        <f t="shared" si="580"/>
        <v>1</v>
      </c>
      <c r="BF95" s="222">
        <f t="shared" si="580"/>
        <v>0</v>
      </c>
      <c r="BG95" s="222">
        <f t="shared" si="580"/>
        <v>0</v>
      </c>
      <c r="BH95" s="222">
        <f t="shared" si="580"/>
        <v>0</v>
      </c>
      <c r="BI95" s="222">
        <f t="shared" si="580"/>
        <v>0</v>
      </c>
      <c r="BJ95" s="222">
        <f t="shared" si="580"/>
        <v>0</v>
      </c>
      <c r="BK95" s="222">
        <f t="shared" si="580"/>
        <v>0</v>
      </c>
      <c r="BL95" s="222">
        <f t="shared" si="580"/>
        <v>0</v>
      </c>
      <c r="BM95" s="222">
        <f t="shared" si="580"/>
        <v>0</v>
      </c>
      <c r="BN95" s="222">
        <f t="shared" si="580"/>
        <v>0</v>
      </c>
      <c r="BO95" s="222">
        <f t="shared" si="580"/>
        <v>0</v>
      </c>
      <c r="BP95" s="222"/>
      <c r="BQ95" s="222">
        <f t="shared" ref="BQ95:CV95" si="581">IF(S95=0,BQ96+1,0)</f>
        <v>2</v>
      </c>
      <c r="BR95" s="222">
        <f t="shared" si="581"/>
        <v>1</v>
      </c>
      <c r="BS95" s="222">
        <f t="shared" si="581"/>
        <v>2</v>
      </c>
      <c r="BT95" s="222">
        <f t="shared" si="581"/>
        <v>2</v>
      </c>
      <c r="BU95" s="222">
        <f t="shared" si="581"/>
        <v>12</v>
      </c>
      <c r="BV95" s="222">
        <f t="shared" si="581"/>
        <v>0</v>
      </c>
      <c r="BW95" s="222">
        <f t="shared" si="581"/>
        <v>9</v>
      </c>
      <c r="BX95" s="222">
        <f t="shared" si="581"/>
        <v>4</v>
      </c>
      <c r="BY95" s="222">
        <f t="shared" si="581"/>
        <v>1</v>
      </c>
      <c r="BZ95" s="222">
        <f t="shared" si="581"/>
        <v>7</v>
      </c>
      <c r="CA95" s="222">
        <f t="shared" si="581"/>
        <v>4</v>
      </c>
      <c r="CB95" s="222">
        <f t="shared" si="581"/>
        <v>10</v>
      </c>
      <c r="CC95" s="222">
        <f t="shared" si="581"/>
        <v>0</v>
      </c>
      <c r="CD95" s="222">
        <f t="shared" si="581"/>
        <v>1</v>
      </c>
      <c r="CE95" s="222">
        <f t="shared" si="581"/>
        <v>3</v>
      </c>
      <c r="CF95" s="222">
        <f t="shared" si="581"/>
        <v>15</v>
      </c>
      <c r="CG95" s="222">
        <f t="shared" si="581"/>
        <v>5</v>
      </c>
      <c r="CH95" s="222">
        <f t="shared" si="581"/>
        <v>7</v>
      </c>
      <c r="CI95" s="222">
        <f t="shared" si="581"/>
        <v>0</v>
      </c>
      <c r="CJ95" s="222">
        <f t="shared" si="581"/>
        <v>6</v>
      </c>
      <c r="CK95" s="222">
        <f t="shared" si="581"/>
        <v>6</v>
      </c>
      <c r="CL95" s="222">
        <f t="shared" si="581"/>
        <v>7</v>
      </c>
      <c r="CM95" s="222">
        <f t="shared" si="581"/>
        <v>11</v>
      </c>
      <c r="CN95" s="222">
        <f t="shared" si="581"/>
        <v>2</v>
      </c>
      <c r="CO95" s="222">
        <f t="shared" si="581"/>
        <v>0</v>
      </c>
      <c r="CP95" s="222">
        <f t="shared" si="581"/>
        <v>0</v>
      </c>
      <c r="CQ95" s="222">
        <f t="shared" si="581"/>
        <v>1</v>
      </c>
      <c r="CR95" s="222">
        <f t="shared" si="581"/>
        <v>1</v>
      </c>
      <c r="CS95" s="222">
        <f t="shared" si="581"/>
        <v>2</v>
      </c>
      <c r="CT95" s="222">
        <f t="shared" si="581"/>
        <v>5</v>
      </c>
      <c r="CU95" s="222">
        <f t="shared" si="581"/>
        <v>5</v>
      </c>
      <c r="CV95" s="222">
        <f t="shared" si="581"/>
        <v>9</v>
      </c>
      <c r="CW95" s="222">
        <f t="shared" ref="CW95:DM95" si="582">IF(AY95=0,CW96+1,0)</f>
        <v>36</v>
      </c>
      <c r="CX95" s="222">
        <f t="shared" si="582"/>
        <v>2</v>
      </c>
      <c r="CY95" s="222">
        <f t="shared" si="582"/>
        <v>0</v>
      </c>
      <c r="CZ95" s="222">
        <f t="shared" si="582"/>
        <v>13</v>
      </c>
      <c r="DA95" s="222">
        <f t="shared" si="582"/>
        <v>3</v>
      </c>
      <c r="DB95" s="222">
        <f t="shared" si="582"/>
        <v>6</v>
      </c>
      <c r="DC95" s="222">
        <f t="shared" si="582"/>
        <v>0</v>
      </c>
      <c r="DD95" s="222">
        <f t="shared" si="582"/>
        <v>4</v>
      </c>
      <c r="DE95" s="222">
        <f t="shared" si="582"/>
        <v>5</v>
      </c>
      <c r="DF95" s="222">
        <f t="shared" si="582"/>
        <v>18</v>
      </c>
      <c r="DG95" s="222">
        <f t="shared" si="582"/>
        <v>23</v>
      </c>
      <c r="DH95" s="222">
        <f t="shared" si="582"/>
        <v>12</v>
      </c>
      <c r="DI95" s="222">
        <f t="shared" si="582"/>
        <v>5</v>
      </c>
      <c r="DJ95" s="222">
        <f t="shared" si="582"/>
        <v>1</v>
      </c>
      <c r="DK95" s="222">
        <f t="shared" si="582"/>
        <v>28</v>
      </c>
      <c r="DL95" s="222">
        <f t="shared" si="582"/>
        <v>2</v>
      </c>
      <c r="DM95" s="222">
        <f t="shared" si="582"/>
        <v>7</v>
      </c>
      <c r="DN95" s="289" t="b">
        <f t="shared" si="180"/>
        <v>1</v>
      </c>
      <c r="DO95" s="222">
        <f t="shared" si="552"/>
        <v>163</v>
      </c>
      <c r="DP95" s="222">
        <f t="shared" si="553"/>
        <v>31</v>
      </c>
      <c r="DQ95" s="222">
        <f t="shared" si="554"/>
        <v>31</v>
      </c>
      <c r="DR95" s="222">
        <f t="shared" si="555"/>
        <v>0</v>
      </c>
      <c r="DS95" s="222">
        <f t="shared" si="556"/>
        <v>3</v>
      </c>
      <c r="DT95" s="222">
        <f t="shared" si="557"/>
        <v>4</v>
      </c>
      <c r="DU95" s="222"/>
      <c r="DV95" s="222">
        <f t="shared" si="558"/>
        <v>5</v>
      </c>
      <c r="DW95" s="222">
        <f t="shared" si="559"/>
        <v>2</v>
      </c>
      <c r="DX95" s="222"/>
      <c r="DY95" s="222">
        <f t="shared" si="560"/>
        <v>1</v>
      </c>
      <c r="DZ95" s="222">
        <f t="shared" si="561"/>
        <v>2</v>
      </c>
      <c r="EA95" s="222">
        <f t="shared" si="562"/>
        <v>2</v>
      </c>
      <c r="EB95" s="222">
        <f t="shared" si="563"/>
        <v>2</v>
      </c>
      <c r="EC95" s="222">
        <f t="shared" si="564"/>
        <v>0</v>
      </c>
      <c r="EE95" s="222">
        <f t="shared" si="565"/>
        <v>1</v>
      </c>
      <c r="EF95" s="222">
        <f t="shared" si="566"/>
        <v>1</v>
      </c>
    </row>
    <row r="96" spans="1:136" x14ac:dyDescent="0.2">
      <c r="A96" s="55">
        <v>42646</v>
      </c>
      <c r="B96" s="13" t="str">
        <f t="shared" si="544"/>
        <v>3-1-2-0-1</v>
      </c>
      <c r="C96" s="14" t="s">
        <v>593</v>
      </c>
      <c r="D96" s="11">
        <f t="shared" si="545"/>
        <v>2</v>
      </c>
      <c r="E96" s="11">
        <f t="shared" ref="E96:I97" si="583">FIND(",",$C96,D96+1)</f>
        <v>4</v>
      </c>
      <c r="F96" s="11">
        <f t="shared" si="583"/>
        <v>7</v>
      </c>
      <c r="G96" s="11">
        <f t="shared" si="583"/>
        <v>10</v>
      </c>
      <c r="H96" s="11">
        <f t="shared" si="583"/>
        <v>13</v>
      </c>
      <c r="I96" s="11">
        <f t="shared" si="583"/>
        <v>16</v>
      </c>
      <c r="J96" s="11"/>
      <c r="K96" s="222">
        <f t="shared" si="546"/>
        <v>6</v>
      </c>
      <c r="L96" s="222">
        <f t="shared" ref="L96:P97" si="584">VALUE(MID($C96,D96+1,E96-D96-1))</f>
        <v>9</v>
      </c>
      <c r="M96" s="222">
        <f t="shared" si="584"/>
        <v>14</v>
      </c>
      <c r="N96" s="222">
        <f t="shared" si="584"/>
        <v>27</v>
      </c>
      <c r="O96" s="222">
        <f t="shared" si="584"/>
        <v>28</v>
      </c>
      <c r="P96" s="222">
        <f t="shared" si="584"/>
        <v>46</v>
      </c>
      <c r="Q96" s="222">
        <f t="shared" si="547"/>
        <v>2</v>
      </c>
      <c r="R96" s="222"/>
      <c r="S96" s="222">
        <f t="shared" ref="S96:AB97" si="585">COUNTIF($K96:$Q96,S$2)</f>
        <v>0</v>
      </c>
      <c r="T96" s="222">
        <f t="shared" si="585"/>
        <v>1</v>
      </c>
      <c r="U96" s="222">
        <f t="shared" si="585"/>
        <v>0</v>
      </c>
      <c r="V96" s="222">
        <f t="shared" si="585"/>
        <v>0</v>
      </c>
      <c r="W96" s="222">
        <f t="shared" si="585"/>
        <v>0</v>
      </c>
      <c r="X96" s="222">
        <f t="shared" si="585"/>
        <v>1</v>
      </c>
      <c r="Y96" s="222">
        <f t="shared" si="585"/>
        <v>0</v>
      </c>
      <c r="Z96" s="222">
        <f t="shared" si="585"/>
        <v>0</v>
      </c>
      <c r="AA96" s="222">
        <f t="shared" si="585"/>
        <v>1</v>
      </c>
      <c r="AB96" s="222">
        <f t="shared" si="585"/>
        <v>0</v>
      </c>
      <c r="AC96" s="222">
        <f t="shared" ref="AC96:AL97" si="586">COUNTIF($K96:$Q96,AC$2)</f>
        <v>0</v>
      </c>
      <c r="AD96" s="222">
        <f t="shared" si="586"/>
        <v>0</v>
      </c>
      <c r="AE96" s="222">
        <f t="shared" si="586"/>
        <v>0</v>
      </c>
      <c r="AF96" s="222">
        <f t="shared" si="586"/>
        <v>1</v>
      </c>
      <c r="AG96" s="222">
        <f t="shared" si="586"/>
        <v>0</v>
      </c>
      <c r="AH96" s="222">
        <f t="shared" si="586"/>
        <v>0</v>
      </c>
      <c r="AI96" s="222">
        <f t="shared" si="586"/>
        <v>0</v>
      </c>
      <c r="AJ96" s="222">
        <f t="shared" si="586"/>
        <v>0</v>
      </c>
      <c r="AK96" s="222">
        <f t="shared" si="586"/>
        <v>0</v>
      </c>
      <c r="AL96" s="222">
        <f t="shared" si="586"/>
        <v>0</v>
      </c>
      <c r="AM96" s="222">
        <f t="shared" ref="AM96:AV97" si="587">COUNTIF($K96:$Q96,AM$2)</f>
        <v>0</v>
      </c>
      <c r="AN96" s="222">
        <f t="shared" si="587"/>
        <v>0</v>
      </c>
      <c r="AO96" s="222">
        <f t="shared" si="587"/>
        <v>0</v>
      </c>
      <c r="AP96" s="222">
        <f t="shared" si="587"/>
        <v>0</v>
      </c>
      <c r="AQ96" s="222">
        <f t="shared" si="587"/>
        <v>0</v>
      </c>
      <c r="AR96" s="222">
        <f t="shared" si="587"/>
        <v>0</v>
      </c>
      <c r="AS96" s="222">
        <f t="shared" si="587"/>
        <v>1</v>
      </c>
      <c r="AT96" s="222">
        <f t="shared" si="587"/>
        <v>1</v>
      </c>
      <c r="AU96" s="222">
        <f t="shared" si="587"/>
        <v>0</v>
      </c>
      <c r="AV96" s="222">
        <f t="shared" si="587"/>
        <v>0</v>
      </c>
      <c r="AW96" s="222">
        <f t="shared" ref="AW96:BF97" si="588">COUNTIF($K96:$Q96,AW$2)</f>
        <v>0</v>
      </c>
      <c r="AX96" s="222">
        <f t="shared" si="588"/>
        <v>0</v>
      </c>
      <c r="AY96" s="222">
        <f t="shared" si="588"/>
        <v>0</v>
      </c>
      <c r="AZ96" s="222">
        <f t="shared" si="588"/>
        <v>0</v>
      </c>
      <c r="BA96" s="222">
        <f t="shared" si="588"/>
        <v>0</v>
      </c>
      <c r="BB96" s="222">
        <f t="shared" si="588"/>
        <v>0</v>
      </c>
      <c r="BC96" s="222">
        <f t="shared" si="588"/>
        <v>0</v>
      </c>
      <c r="BD96" s="222">
        <f t="shared" si="588"/>
        <v>0</v>
      </c>
      <c r="BE96" s="222">
        <f t="shared" si="588"/>
        <v>0</v>
      </c>
      <c r="BF96" s="222">
        <f t="shared" si="588"/>
        <v>0</v>
      </c>
      <c r="BG96" s="222">
        <f t="shared" ref="BG96:BO97" si="589">COUNTIF($K96:$Q96,BG$2)</f>
        <v>0</v>
      </c>
      <c r="BH96" s="222">
        <f t="shared" si="589"/>
        <v>0</v>
      </c>
      <c r="BI96" s="222">
        <f t="shared" si="589"/>
        <v>0</v>
      </c>
      <c r="BJ96" s="222">
        <f t="shared" si="589"/>
        <v>0</v>
      </c>
      <c r="BK96" s="222">
        <f t="shared" si="589"/>
        <v>0</v>
      </c>
      <c r="BL96" s="222">
        <f t="shared" si="589"/>
        <v>1</v>
      </c>
      <c r="BM96" s="222">
        <f t="shared" si="589"/>
        <v>0</v>
      </c>
      <c r="BN96" s="222">
        <f t="shared" si="589"/>
        <v>0</v>
      </c>
      <c r="BO96" s="222">
        <f t="shared" si="589"/>
        <v>0</v>
      </c>
      <c r="BP96" s="222"/>
      <c r="BQ96" s="222">
        <f t="shared" ref="BQ96:BZ97" si="590">IF(S96=0,BQ97+1,0)</f>
        <v>1</v>
      </c>
      <c r="BR96" s="222">
        <f t="shared" si="590"/>
        <v>0</v>
      </c>
      <c r="BS96" s="222">
        <f t="shared" si="590"/>
        <v>1</v>
      </c>
      <c r="BT96" s="222">
        <f t="shared" si="590"/>
        <v>1</v>
      </c>
      <c r="BU96" s="222">
        <f t="shared" si="590"/>
        <v>11</v>
      </c>
      <c r="BV96" s="222">
        <f t="shared" si="590"/>
        <v>0</v>
      </c>
      <c r="BW96" s="222">
        <f t="shared" si="590"/>
        <v>8</v>
      </c>
      <c r="BX96" s="222">
        <f t="shared" si="590"/>
        <v>3</v>
      </c>
      <c r="BY96" s="222">
        <f t="shared" si="590"/>
        <v>0</v>
      </c>
      <c r="BZ96" s="222">
        <f t="shared" si="590"/>
        <v>6</v>
      </c>
      <c r="CA96" s="222">
        <f t="shared" ref="CA96:CJ97" si="591">IF(AC96=0,CA97+1,0)</f>
        <v>3</v>
      </c>
      <c r="CB96" s="222">
        <f t="shared" si="591"/>
        <v>9</v>
      </c>
      <c r="CC96" s="222">
        <f t="shared" si="591"/>
        <v>7</v>
      </c>
      <c r="CD96" s="222">
        <f t="shared" si="591"/>
        <v>0</v>
      </c>
      <c r="CE96" s="222">
        <f t="shared" si="591"/>
        <v>2</v>
      </c>
      <c r="CF96" s="222">
        <f t="shared" si="591"/>
        <v>14</v>
      </c>
      <c r="CG96" s="222">
        <f t="shared" si="591"/>
        <v>4</v>
      </c>
      <c r="CH96" s="222">
        <f t="shared" si="591"/>
        <v>6</v>
      </c>
      <c r="CI96" s="222">
        <f t="shared" si="591"/>
        <v>10</v>
      </c>
      <c r="CJ96" s="222">
        <f t="shared" si="591"/>
        <v>5</v>
      </c>
      <c r="CK96" s="222">
        <f t="shared" ref="CK96:CT97" si="592">IF(AM96=0,CK97+1,0)</f>
        <v>5</v>
      </c>
      <c r="CL96" s="222">
        <f t="shared" si="592"/>
        <v>6</v>
      </c>
      <c r="CM96" s="222">
        <f t="shared" si="592"/>
        <v>10</v>
      </c>
      <c r="CN96" s="222">
        <f t="shared" si="592"/>
        <v>1</v>
      </c>
      <c r="CO96" s="222">
        <f t="shared" si="592"/>
        <v>5</v>
      </c>
      <c r="CP96" s="222">
        <f t="shared" si="592"/>
        <v>4</v>
      </c>
      <c r="CQ96" s="222">
        <f t="shared" si="592"/>
        <v>0</v>
      </c>
      <c r="CR96" s="222">
        <f t="shared" si="592"/>
        <v>0</v>
      </c>
      <c r="CS96" s="222">
        <f t="shared" si="592"/>
        <v>1</v>
      </c>
      <c r="CT96" s="222">
        <f t="shared" si="592"/>
        <v>4</v>
      </c>
      <c r="CU96" s="222">
        <f t="shared" ref="CU96:DD97" si="593">IF(AW96=0,CU97+1,0)</f>
        <v>4</v>
      </c>
      <c r="CV96" s="222">
        <f t="shared" si="593"/>
        <v>8</v>
      </c>
      <c r="CW96" s="222">
        <f t="shared" si="593"/>
        <v>35</v>
      </c>
      <c r="CX96" s="222">
        <f t="shared" si="593"/>
        <v>1</v>
      </c>
      <c r="CY96" s="222">
        <f t="shared" si="593"/>
        <v>11</v>
      </c>
      <c r="CZ96" s="222">
        <f t="shared" si="593"/>
        <v>12</v>
      </c>
      <c r="DA96" s="222">
        <f t="shared" si="593"/>
        <v>2</v>
      </c>
      <c r="DB96" s="222">
        <f t="shared" si="593"/>
        <v>5</v>
      </c>
      <c r="DC96" s="222">
        <f t="shared" si="593"/>
        <v>18</v>
      </c>
      <c r="DD96" s="222">
        <f t="shared" si="593"/>
        <v>3</v>
      </c>
      <c r="DE96" s="222">
        <f t="shared" ref="DE96:DM97" si="594">IF(BG96=0,DE97+1,0)</f>
        <v>4</v>
      </c>
      <c r="DF96" s="222">
        <f t="shared" si="594"/>
        <v>17</v>
      </c>
      <c r="DG96" s="222">
        <f t="shared" si="594"/>
        <v>22</v>
      </c>
      <c r="DH96" s="222">
        <f t="shared" si="594"/>
        <v>11</v>
      </c>
      <c r="DI96" s="222">
        <f t="shared" si="594"/>
        <v>4</v>
      </c>
      <c r="DJ96" s="222">
        <f t="shared" si="594"/>
        <v>0</v>
      </c>
      <c r="DK96" s="222">
        <f t="shared" si="594"/>
        <v>27</v>
      </c>
      <c r="DL96" s="222">
        <f t="shared" si="594"/>
        <v>1</v>
      </c>
      <c r="DM96" s="222">
        <f t="shared" si="594"/>
        <v>6</v>
      </c>
      <c r="DN96" s="289" t="b">
        <f t="shared" si="180"/>
        <v>0</v>
      </c>
      <c r="DO96" s="222">
        <f t="shared" si="552"/>
        <v>132</v>
      </c>
      <c r="DP96" s="222">
        <f t="shared" si="553"/>
        <v>-11</v>
      </c>
      <c r="DQ96" s="222">
        <f t="shared" si="554"/>
        <v>11</v>
      </c>
      <c r="DR96" s="222">
        <f t="shared" si="555"/>
        <v>0</v>
      </c>
      <c r="DS96" s="222">
        <f t="shared" si="556"/>
        <v>3</v>
      </c>
      <c r="DT96" s="222">
        <f t="shared" si="557"/>
        <v>4</v>
      </c>
      <c r="DU96" s="222"/>
      <c r="DV96" s="222">
        <f t="shared" si="558"/>
        <v>2</v>
      </c>
      <c r="DW96" s="222">
        <f t="shared" si="559"/>
        <v>5</v>
      </c>
      <c r="DX96" s="222"/>
      <c r="DY96" s="222">
        <f t="shared" si="560"/>
        <v>3</v>
      </c>
      <c r="DZ96" s="222">
        <f t="shared" si="561"/>
        <v>1</v>
      </c>
      <c r="EA96" s="222">
        <f t="shared" si="562"/>
        <v>2</v>
      </c>
      <c r="EB96" s="222">
        <f t="shared" si="563"/>
        <v>0</v>
      </c>
      <c r="EC96" s="222">
        <f t="shared" si="564"/>
        <v>1</v>
      </c>
      <c r="EE96" s="222">
        <f t="shared" si="565"/>
        <v>0</v>
      </c>
      <c r="EF96" s="222">
        <f t="shared" si="566"/>
        <v>1</v>
      </c>
    </row>
    <row r="97" spans="1:136" x14ac:dyDescent="0.2">
      <c r="A97" s="55">
        <v>42642</v>
      </c>
      <c r="B97" s="13" t="str">
        <f t="shared" si="544"/>
        <v>3-0-2-1-1</v>
      </c>
      <c r="C97" s="14" t="s">
        <v>592</v>
      </c>
      <c r="D97" s="11">
        <f t="shared" si="545"/>
        <v>2</v>
      </c>
      <c r="E97" s="11">
        <f t="shared" si="583"/>
        <v>4</v>
      </c>
      <c r="F97" s="11">
        <f t="shared" si="583"/>
        <v>6</v>
      </c>
      <c r="G97" s="11">
        <f t="shared" si="583"/>
        <v>9</v>
      </c>
      <c r="H97" s="11">
        <f t="shared" si="583"/>
        <v>12</v>
      </c>
      <c r="I97" s="11">
        <f t="shared" si="583"/>
        <v>15</v>
      </c>
      <c r="J97" s="11"/>
      <c r="K97" s="220">
        <f t="shared" si="546"/>
        <v>1</v>
      </c>
      <c r="L97" s="220">
        <f t="shared" si="584"/>
        <v>3</v>
      </c>
      <c r="M97" s="220">
        <f t="shared" si="584"/>
        <v>4</v>
      </c>
      <c r="N97" s="220">
        <f t="shared" si="584"/>
        <v>24</v>
      </c>
      <c r="O97" s="220">
        <f t="shared" si="584"/>
        <v>34</v>
      </c>
      <c r="P97" s="220">
        <f t="shared" si="584"/>
        <v>48</v>
      </c>
      <c r="Q97" s="220">
        <f t="shared" si="547"/>
        <v>29</v>
      </c>
      <c r="R97" s="220"/>
      <c r="S97" s="220">
        <f t="shared" si="585"/>
        <v>1</v>
      </c>
      <c r="T97" s="220">
        <f t="shared" si="585"/>
        <v>0</v>
      </c>
      <c r="U97" s="220">
        <f t="shared" si="585"/>
        <v>1</v>
      </c>
      <c r="V97" s="220">
        <f t="shared" si="585"/>
        <v>1</v>
      </c>
      <c r="W97" s="220">
        <f t="shared" si="585"/>
        <v>0</v>
      </c>
      <c r="X97" s="220">
        <f t="shared" si="585"/>
        <v>0</v>
      </c>
      <c r="Y97" s="220">
        <f t="shared" si="585"/>
        <v>0</v>
      </c>
      <c r="Z97" s="220">
        <f t="shared" si="585"/>
        <v>0</v>
      </c>
      <c r="AA97" s="220">
        <f t="shared" si="585"/>
        <v>0</v>
      </c>
      <c r="AB97" s="220">
        <f t="shared" si="585"/>
        <v>0</v>
      </c>
      <c r="AC97" s="220">
        <f t="shared" si="586"/>
        <v>0</v>
      </c>
      <c r="AD97" s="220">
        <f t="shared" si="586"/>
        <v>0</v>
      </c>
      <c r="AE97" s="220">
        <f t="shared" si="586"/>
        <v>0</v>
      </c>
      <c r="AF97" s="220">
        <f t="shared" si="586"/>
        <v>0</v>
      </c>
      <c r="AG97" s="220">
        <f t="shared" si="586"/>
        <v>0</v>
      </c>
      <c r="AH97" s="220">
        <f t="shared" si="586"/>
        <v>0</v>
      </c>
      <c r="AI97" s="220">
        <f t="shared" si="586"/>
        <v>0</v>
      </c>
      <c r="AJ97" s="220">
        <f t="shared" si="586"/>
        <v>0</v>
      </c>
      <c r="AK97" s="220">
        <f t="shared" si="586"/>
        <v>0</v>
      </c>
      <c r="AL97" s="220">
        <f t="shared" si="586"/>
        <v>0</v>
      </c>
      <c r="AM97" s="220">
        <f t="shared" si="587"/>
        <v>0</v>
      </c>
      <c r="AN97" s="220">
        <f t="shared" si="587"/>
        <v>0</v>
      </c>
      <c r="AO97" s="220">
        <f t="shared" si="587"/>
        <v>0</v>
      </c>
      <c r="AP97" s="220">
        <f t="shared" si="587"/>
        <v>1</v>
      </c>
      <c r="AQ97" s="220">
        <f t="shared" si="587"/>
        <v>0</v>
      </c>
      <c r="AR97" s="220">
        <f t="shared" si="587"/>
        <v>0</v>
      </c>
      <c r="AS97" s="220">
        <f t="shared" si="587"/>
        <v>0</v>
      </c>
      <c r="AT97" s="220">
        <f t="shared" si="587"/>
        <v>0</v>
      </c>
      <c r="AU97" s="220">
        <f t="shared" si="587"/>
        <v>1</v>
      </c>
      <c r="AV97" s="220">
        <f t="shared" si="587"/>
        <v>0</v>
      </c>
      <c r="AW97" s="220">
        <f t="shared" si="588"/>
        <v>0</v>
      </c>
      <c r="AX97" s="220">
        <f t="shared" si="588"/>
        <v>0</v>
      </c>
      <c r="AY97" s="220">
        <f t="shared" si="588"/>
        <v>0</v>
      </c>
      <c r="AZ97" s="220">
        <f t="shared" si="588"/>
        <v>1</v>
      </c>
      <c r="BA97" s="220">
        <f t="shared" si="588"/>
        <v>0</v>
      </c>
      <c r="BB97" s="220">
        <f t="shared" si="588"/>
        <v>0</v>
      </c>
      <c r="BC97" s="220">
        <f t="shared" si="588"/>
        <v>0</v>
      </c>
      <c r="BD97" s="220">
        <f t="shared" si="588"/>
        <v>0</v>
      </c>
      <c r="BE97" s="220">
        <f t="shared" si="588"/>
        <v>0</v>
      </c>
      <c r="BF97" s="220">
        <f t="shared" si="588"/>
        <v>0</v>
      </c>
      <c r="BG97" s="220">
        <f t="shared" si="589"/>
        <v>0</v>
      </c>
      <c r="BH97" s="220">
        <f t="shared" si="589"/>
        <v>0</v>
      </c>
      <c r="BI97" s="220">
        <f t="shared" si="589"/>
        <v>0</v>
      </c>
      <c r="BJ97" s="220">
        <f t="shared" si="589"/>
        <v>0</v>
      </c>
      <c r="BK97" s="220">
        <f t="shared" si="589"/>
        <v>0</v>
      </c>
      <c r="BL97" s="220">
        <f t="shared" si="589"/>
        <v>0</v>
      </c>
      <c r="BM97" s="220">
        <f t="shared" si="589"/>
        <v>0</v>
      </c>
      <c r="BN97" s="220">
        <f t="shared" si="589"/>
        <v>1</v>
      </c>
      <c r="BO97" s="220">
        <f t="shared" si="589"/>
        <v>0</v>
      </c>
      <c r="BP97" s="220"/>
      <c r="BQ97" s="220">
        <f t="shared" si="590"/>
        <v>0</v>
      </c>
      <c r="BR97" s="220">
        <f t="shared" si="590"/>
        <v>4</v>
      </c>
      <c r="BS97" s="220">
        <f t="shared" si="590"/>
        <v>0</v>
      </c>
      <c r="BT97" s="220">
        <f t="shared" si="590"/>
        <v>0</v>
      </c>
      <c r="BU97" s="220">
        <f t="shared" si="590"/>
        <v>10</v>
      </c>
      <c r="BV97" s="220">
        <f t="shared" si="590"/>
        <v>1</v>
      </c>
      <c r="BW97" s="220">
        <f t="shared" si="590"/>
        <v>7</v>
      </c>
      <c r="BX97" s="220">
        <f t="shared" si="590"/>
        <v>2</v>
      </c>
      <c r="BY97" s="220">
        <f t="shared" si="590"/>
        <v>1</v>
      </c>
      <c r="BZ97" s="220">
        <f t="shared" si="590"/>
        <v>5</v>
      </c>
      <c r="CA97" s="220">
        <f t="shared" si="591"/>
        <v>2</v>
      </c>
      <c r="CB97" s="220">
        <f t="shared" si="591"/>
        <v>8</v>
      </c>
      <c r="CC97" s="220">
        <f t="shared" si="591"/>
        <v>6</v>
      </c>
      <c r="CD97" s="220">
        <f t="shared" si="591"/>
        <v>3</v>
      </c>
      <c r="CE97" s="220">
        <f t="shared" si="591"/>
        <v>1</v>
      </c>
      <c r="CF97" s="220">
        <f t="shared" si="591"/>
        <v>13</v>
      </c>
      <c r="CG97" s="220">
        <f t="shared" si="591"/>
        <v>3</v>
      </c>
      <c r="CH97" s="220">
        <f t="shared" si="591"/>
        <v>5</v>
      </c>
      <c r="CI97" s="220">
        <f t="shared" si="591"/>
        <v>9</v>
      </c>
      <c r="CJ97" s="220">
        <f t="shared" si="591"/>
        <v>4</v>
      </c>
      <c r="CK97" s="220">
        <f t="shared" si="592"/>
        <v>4</v>
      </c>
      <c r="CL97" s="220">
        <f t="shared" si="592"/>
        <v>5</v>
      </c>
      <c r="CM97" s="220">
        <f t="shared" si="592"/>
        <v>9</v>
      </c>
      <c r="CN97" s="220">
        <f t="shared" si="592"/>
        <v>0</v>
      </c>
      <c r="CO97" s="220">
        <f t="shared" si="592"/>
        <v>4</v>
      </c>
      <c r="CP97" s="220">
        <f t="shared" si="592"/>
        <v>3</v>
      </c>
      <c r="CQ97" s="220">
        <f t="shared" si="592"/>
        <v>1</v>
      </c>
      <c r="CR97" s="220">
        <f t="shared" si="592"/>
        <v>2</v>
      </c>
      <c r="CS97" s="220">
        <f t="shared" si="592"/>
        <v>0</v>
      </c>
      <c r="CT97" s="220">
        <f t="shared" si="592"/>
        <v>3</v>
      </c>
      <c r="CU97" s="220">
        <f t="shared" si="593"/>
        <v>3</v>
      </c>
      <c r="CV97" s="220">
        <f t="shared" si="593"/>
        <v>7</v>
      </c>
      <c r="CW97" s="220">
        <f t="shared" si="593"/>
        <v>34</v>
      </c>
      <c r="CX97" s="220">
        <f t="shared" si="593"/>
        <v>0</v>
      </c>
      <c r="CY97" s="220">
        <f t="shared" si="593"/>
        <v>10</v>
      </c>
      <c r="CZ97" s="220">
        <f t="shared" si="593"/>
        <v>11</v>
      </c>
      <c r="DA97" s="220">
        <f t="shared" si="593"/>
        <v>1</v>
      </c>
      <c r="DB97" s="220">
        <f t="shared" si="593"/>
        <v>4</v>
      </c>
      <c r="DC97" s="220">
        <f t="shared" si="593"/>
        <v>17</v>
      </c>
      <c r="DD97" s="220">
        <f t="shared" si="593"/>
        <v>2</v>
      </c>
      <c r="DE97" s="220">
        <f t="shared" si="594"/>
        <v>3</v>
      </c>
      <c r="DF97" s="220">
        <f t="shared" si="594"/>
        <v>16</v>
      </c>
      <c r="DG97" s="220">
        <f t="shared" si="594"/>
        <v>21</v>
      </c>
      <c r="DH97" s="220">
        <f t="shared" si="594"/>
        <v>10</v>
      </c>
      <c r="DI97" s="220">
        <f t="shared" si="594"/>
        <v>3</v>
      </c>
      <c r="DJ97" s="220">
        <f t="shared" si="594"/>
        <v>2</v>
      </c>
      <c r="DK97" s="220">
        <f t="shared" si="594"/>
        <v>26</v>
      </c>
      <c r="DL97" s="220">
        <f t="shared" si="594"/>
        <v>0</v>
      </c>
      <c r="DM97" s="220">
        <f t="shared" si="594"/>
        <v>5</v>
      </c>
      <c r="DN97" s="289" t="b">
        <f t="shared" si="180"/>
        <v>1</v>
      </c>
      <c r="DO97" s="220">
        <f t="shared" si="552"/>
        <v>143</v>
      </c>
      <c r="DP97" s="220">
        <f t="shared" si="553"/>
        <v>-23</v>
      </c>
      <c r="DQ97" s="220">
        <f t="shared" si="554"/>
        <v>23</v>
      </c>
      <c r="DR97" s="220">
        <f t="shared" si="555"/>
        <v>0</v>
      </c>
      <c r="DS97" s="220">
        <f t="shared" si="556"/>
        <v>3</v>
      </c>
      <c r="DT97" s="220">
        <f t="shared" si="557"/>
        <v>4</v>
      </c>
      <c r="DU97" s="220"/>
      <c r="DV97" s="220">
        <f t="shared" si="558"/>
        <v>3</v>
      </c>
      <c r="DW97" s="220">
        <f t="shared" si="559"/>
        <v>4</v>
      </c>
      <c r="DX97" s="220"/>
      <c r="DY97" s="220">
        <f t="shared" si="560"/>
        <v>3</v>
      </c>
      <c r="DZ97" s="220">
        <f t="shared" si="561"/>
        <v>0</v>
      </c>
      <c r="EA97" s="220">
        <f t="shared" si="562"/>
        <v>2</v>
      </c>
      <c r="EB97" s="220">
        <f t="shared" si="563"/>
        <v>1</v>
      </c>
      <c r="EC97" s="220">
        <f t="shared" si="564"/>
        <v>1</v>
      </c>
      <c r="EE97" s="220">
        <f t="shared" si="565"/>
        <v>2</v>
      </c>
      <c r="EF97" s="220">
        <f t="shared" si="566"/>
        <v>1</v>
      </c>
    </row>
    <row r="98" spans="1:136" x14ac:dyDescent="0.2">
      <c r="A98" s="55">
        <v>42639</v>
      </c>
      <c r="B98" s="13" t="str">
        <f t="shared" ref="B98:B104" si="595">CONCATENATE(DY98,"-",DZ98,"-",EA98,"-",EB98,"-",EC98)</f>
        <v>2-1-2-1-1</v>
      </c>
      <c r="C98" s="14" t="s">
        <v>591</v>
      </c>
      <c r="D98" s="11">
        <f t="shared" ref="D98:D104" si="596">FIND(",",$C98,1)</f>
        <v>2</v>
      </c>
      <c r="E98" s="11">
        <f t="shared" ref="E98:I100" si="597">FIND(",",$C98,D98+1)</f>
        <v>4</v>
      </c>
      <c r="F98" s="11">
        <f t="shared" si="597"/>
        <v>7</v>
      </c>
      <c r="G98" s="11">
        <f t="shared" si="597"/>
        <v>10</v>
      </c>
      <c r="H98" s="11">
        <f t="shared" si="597"/>
        <v>13</v>
      </c>
      <c r="I98" s="11">
        <f t="shared" si="597"/>
        <v>16</v>
      </c>
      <c r="J98" s="11"/>
      <c r="K98" s="220">
        <f t="shared" ref="K98:K104" si="598">VALUE((LEFT(C98,D98-1)))</f>
        <v>6</v>
      </c>
      <c r="L98" s="220">
        <f t="shared" ref="L98:P100" si="599">VALUE(MID($C98,D98+1,E98-D98-1))</f>
        <v>9</v>
      </c>
      <c r="M98" s="220">
        <f t="shared" si="599"/>
        <v>15</v>
      </c>
      <c r="N98" s="220">
        <f t="shared" si="599"/>
        <v>27</v>
      </c>
      <c r="O98" s="220">
        <f t="shared" si="599"/>
        <v>37</v>
      </c>
      <c r="P98" s="220">
        <f t="shared" si="599"/>
        <v>48</v>
      </c>
      <c r="Q98" s="220">
        <f t="shared" ref="Q98:Q104" si="600">VALUE(RIGHT(C98,LEN(C98)-I98))</f>
        <v>24</v>
      </c>
      <c r="R98" s="220"/>
      <c r="S98" s="220">
        <f t="shared" ref="S98:AB99" si="601">COUNTIF($K98:$Q98,S$2)</f>
        <v>0</v>
      </c>
      <c r="T98" s="220">
        <f t="shared" si="601"/>
        <v>0</v>
      </c>
      <c r="U98" s="220">
        <f t="shared" si="601"/>
        <v>0</v>
      </c>
      <c r="V98" s="220">
        <f t="shared" si="601"/>
        <v>0</v>
      </c>
      <c r="W98" s="220">
        <f t="shared" si="601"/>
        <v>0</v>
      </c>
      <c r="X98" s="220">
        <f t="shared" si="601"/>
        <v>1</v>
      </c>
      <c r="Y98" s="220">
        <f t="shared" si="601"/>
        <v>0</v>
      </c>
      <c r="Z98" s="220">
        <f t="shared" si="601"/>
        <v>0</v>
      </c>
      <c r="AA98" s="220">
        <f t="shared" si="601"/>
        <v>1</v>
      </c>
      <c r="AB98" s="220">
        <f t="shared" si="601"/>
        <v>0</v>
      </c>
      <c r="AC98" s="220">
        <f t="shared" ref="AC98:AL99" si="602">COUNTIF($K98:$Q98,AC$2)</f>
        <v>0</v>
      </c>
      <c r="AD98" s="220">
        <f t="shared" si="602"/>
        <v>0</v>
      </c>
      <c r="AE98" s="220">
        <f t="shared" si="602"/>
        <v>0</v>
      </c>
      <c r="AF98" s="220">
        <f t="shared" si="602"/>
        <v>0</v>
      </c>
      <c r="AG98" s="220">
        <f t="shared" si="602"/>
        <v>1</v>
      </c>
      <c r="AH98" s="220">
        <f t="shared" si="602"/>
        <v>0</v>
      </c>
      <c r="AI98" s="220">
        <f t="shared" si="602"/>
        <v>0</v>
      </c>
      <c r="AJ98" s="220">
        <f t="shared" si="602"/>
        <v>0</v>
      </c>
      <c r="AK98" s="220">
        <f t="shared" si="602"/>
        <v>0</v>
      </c>
      <c r="AL98" s="220">
        <f t="shared" si="602"/>
        <v>0</v>
      </c>
      <c r="AM98" s="220">
        <f t="shared" ref="AM98:AV99" si="603">COUNTIF($K98:$Q98,AM$2)</f>
        <v>0</v>
      </c>
      <c r="AN98" s="220">
        <f t="shared" si="603"/>
        <v>0</v>
      </c>
      <c r="AO98" s="220">
        <f t="shared" si="603"/>
        <v>0</v>
      </c>
      <c r="AP98" s="220">
        <f t="shared" si="603"/>
        <v>1</v>
      </c>
      <c r="AQ98" s="220">
        <f t="shared" si="603"/>
        <v>0</v>
      </c>
      <c r="AR98" s="220">
        <f t="shared" si="603"/>
        <v>0</v>
      </c>
      <c r="AS98" s="220">
        <f t="shared" si="603"/>
        <v>1</v>
      </c>
      <c r="AT98" s="220">
        <f t="shared" si="603"/>
        <v>0</v>
      </c>
      <c r="AU98" s="220">
        <f t="shared" si="603"/>
        <v>0</v>
      </c>
      <c r="AV98" s="220">
        <f t="shared" si="603"/>
        <v>0</v>
      </c>
      <c r="AW98" s="220">
        <f t="shared" ref="AW98:BF99" si="604">COUNTIF($K98:$Q98,AW$2)</f>
        <v>0</v>
      </c>
      <c r="AX98" s="220">
        <f t="shared" si="604"/>
        <v>0</v>
      </c>
      <c r="AY98" s="220">
        <f t="shared" si="604"/>
        <v>0</v>
      </c>
      <c r="AZ98" s="220">
        <f t="shared" si="604"/>
        <v>0</v>
      </c>
      <c r="BA98" s="220">
        <f t="shared" si="604"/>
        <v>0</v>
      </c>
      <c r="BB98" s="220">
        <f t="shared" si="604"/>
        <v>0</v>
      </c>
      <c r="BC98" s="220">
        <f t="shared" si="604"/>
        <v>1</v>
      </c>
      <c r="BD98" s="220">
        <f t="shared" si="604"/>
        <v>0</v>
      </c>
      <c r="BE98" s="220">
        <f t="shared" si="604"/>
        <v>0</v>
      </c>
      <c r="BF98" s="220">
        <f t="shared" si="604"/>
        <v>0</v>
      </c>
      <c r="BG98" s="220">
        <f t="shared" ref="BG98:BO99" si="605">COUNTIF($K98:$Q98,BG$2)</f>
        <v>0</v>
      </c>
      <c r="BH98" s="220">
        <f t="shared" si="605"/>
        <v>0</v>
      </c>
      <c r="BI98" s="220">
        <f t="shared" si="605"/>
        <v>0</v>
      </c>
      <c r="BJ98" s="220">
        <f t="shared" si="605"/>
        <v>0</v>
      </c>
      <c r="BK98" s="220">
        <f t="shared" si="605"/>
        <v>0</v>
      </c>
      <c r="BL98" s="220">
        <f t="shared" si="605"/>
        <v>0</v>
      </c>
      <c r="BM98" s="220">
        <f t="shared" si="605"/>
        <v>0</v>
      </c>
      <c r="BN98" s="220">
        <f t="shared" si="605"/>
        <v>1</v>
      </c>
      <c r="BO98" s="220">
        <f t="shared" si="605"/>
        <v>0</v>
      </c>
      <c r="BP98" s="220"/>
      <c r="BQ98" s="220">
        <f t="shared" ref="BQ98:BZ99" si="606">IF(S98=0,BQ99+1,0)</f>
        <v>10</v>
      </c>
      <c r="BR98" s="220">
        <f t="shared" si="606"/>
        <v>3</v>
      </c>
      <c r="BS98" s="220">
        <f t="shared" si="606"/>
        <v>4</v>
      </c>
      <c r="BT98" s="220">
        <f t="shared" si="606"/>
        <v>5</v>
      </c>
      <c r="BU98" s="220">
        <f t="shared" si="606"/>
        <v>9</v>
      </c>
      <c r="BV98" s="220">
        <f t="shared" si="606"/>
        <v>0</v>
      </c>
      <c r="BW98" s="220">
        <f t="shared" si="606"/>
        <v>6</v>
      </c>
      <c r="BX98" s="220">
        <f t="shared" si="606"/>
        <v>1</v>
      </c>
      <c r="BY98" s="220">
        <f t="shared" si="606"/>
        <v>0</v>
      </c>
      <c r="BZ98" s="220">
        <f t="shared" si="606"/>
        <v>4</v>
      </c>
      <c r="CA98" s="220">
        <f t="shared" ref="CA98:CJ99" si="607">IF(AC98=0,CA99+1,0)</f>
        <v>1</v>
      </c>
      <c r="CB98" s="220">
        <f t="shared" si="607"/>
        <v>7</v>
      </c>
      <c r="CC98" s="220">
        <f t="shared" si="607"/>
        <v>5</v>
      </c>
      <c r="CD98" s="220">
        <f t="shared" si="607"/>
        <v>2</v>
      </c>
      <c r="CE98" s="220">
        <f t="shared" si="607"/>
        <v>0</v>
      </c>
      <c r="CF98" s="220">
        <f t="shared" si="607"/>
        <v>12</v>
      </c>
      <c r="CG98" s="220">
        <f t="shared" si="607"/>
        <v>2</v>
      </c>
      <c r="CH98" s="220">
        <f t="shared" si="607"/>
        <v>4</v>
      </c>
      <c r="CI98" s="220">
        <f t="shared" si="607"/>
        <v>8</v>
      </c>
      <c r="CJ98" s="220">
        <f t="shared" si="607"/>
        <v>3</v>
      </c>
      <c r="CK98" s="220">
        <f t="shared" ref="CK98:CT99" si="608">IF(AM98=0,CK99+1,0)</f>
        <v>3</v>
      </c>
      <c r="CL98" s="220">
        <f t="shared" si="608"/>
        <v>4</v>
      </c>
      <c r="CM98" s="220">
        <f t="shared" si="608"/>
        <v>8</v>
      </c>
      <c r="CN98" s="220">
        <f t="shared" si="608"/>
        <v>0</v>
      </c>
      <c r="CO98" s="220">
        <f t="shared" si="608"/>
        <v>3</v>
      </c>
      <c r="CP98" s="220">
        <f t="shared" si="608"/>
        <v>2</v>
      </c>
      <c r="CQ98" s="220">
        <f t="shared" si="608"/>
        <v>0</v>
      </c>
      <c r="CR98" s="220">
        <f t="shared" si="608"/>
        <v>1</v>
      </c>
      <c r="CS98" s="220">
        <f t="shared" si="608"/>
        <v>12</v>
      </c>
      <c r="CT98" s="220">
        <f t="shared" si="608"/>
        <v>2</v>
      </c>
      <c r="CU98" s="220">
        <f t="shared" ref="CU98:DD99" si="609">IF(AW98=0,CU99+1,0)</f>
        <v>2</v>
      </c>
      <c r="CV98" s="220">
        <f t="shared" si="609"/>
        <v>6</v>
      </c>
      <c r="CW98" s="220">
        <f t="shared" si="609"/>
        <v>33</v>
      </c>
      <c r="CX98" s="220">
        <f t="shared" si="609"/>
        <v>1</v>
      </c>
      <c r="CY98" s="220">
        <f t="shared" si="609"/>
        <v>9</v>
      </c>
      <c r="CZ98" s="220">
        <f t="shared" si="609"/>
        <v>10</v>
      </c>
      <c r="DA98" s="220">
        <f t="shared" si="609"/>
        <v>0</v>
      </c>
      <c r="DB98" s="220">
        <f t="shared" si="609"/>
        <v>3</v>
      </c>
      <c r="DC98" s="220">
        <f t="shared" si="609"/>
        <v>16</v>
      </c>
      <c r="DD98" s="220">
        <f t="shared" si="609"/>
        <v>1</v>
      </c>
      <c r="DE98" s="220">
        <f t="shared" ref="DE98:DM99" si="610">IF(BG98=0,DE99+1,0)</f>
        <v>2</v>
      </c>
      <c r="DF98" s="220">
        <f t="shared" si="610"/>
        <v>15</v>
      </c>
      <c r="DG98" s="220">
        <f t="shared" si="610"/>
        <v>20</v>
      </c>
      <c r="DH98" s="220">
        <f t="shared" si="610"/>
        <v>9</v>
      </c>
      <c r="DI98" s="220">
        <f t="shared" si="610"/>
        <v>2</v>
      </c>
      <c r="DJ98" s="220">
        <f t="shared" si="610"/>
        <v>1</v>
      </c>
      <c r="DK98" s="220">
        <f t="shared" si="610"/>
        <v>25</v>
      </c>
      <c r="DL98" s="220">
        <f t="shared" si="610"/>
        <v>0</v>
      </c>
      <c r="DM98" s="220">
        <f t="shared" si="610"/>
        <v>4</v>
      </c>
      <c r="DN98" s="289" t="b">
        <f t="shared" si="180"/>
        <v>0</v>
      </c>
      <c r="DO98" s="220">
        <f t="shared" ref="DO98:DO104" si="611">SUM(K98:Q98)</f>
        <v>166</v>
      </c>
      <c r="DP98" s="220">
        <f t="shared" ref="DP98:DP104" si="612">DO98-DO99</f>
        <v>-49</v>
      </c>
      <c r="DQ98" s="220">
        <f t="shared" ref="DQ98:DQ104" si="613">ABS(DP98)</f>
        <v>49</v>
      </c>
      <c r="DR98" s="220">
        <f t="shared" ref="DR98:DR104" si="614">IF(ISODD(D98),1,0)</f>
        <v>0</v>
      </c>
      <c r="DS98" s="220">
        <f t="shared" ref="DS98:DS104" si="615">COUNTIF($K98:$Q98,"&gt;25")</f>
        <v>3</v>
      </c>
      <c r="DT98" s="220">
        <f t="shared" ref="DT98:DT104" si="616">COUNTIF($K98:$Q98,"&lt;26")</f>
        <v>4</v>
      </c>
      <c r="DU98" s="220"/>
      <c r="DV98" s="220">
        <f t="shared" ref="DV98:DV104" si="617">S98+U98+W98+Y98+AA98+AC98+AE98+AG98+AI98+AK98+AM98+AO98+AQ98+AS98+AU98+AW98+AY98+BA98+BC98+BE98+BG98+BI98+BK98+BM98+BO98</f>
        <v>4</v>
      </c>
      <c r="DW98" s="220">
        <f t="shared" ref="DW98:DW104" si="618">T98+V98+X98+Z98+AB98+AD98+AF98+AH98+AJ98+AL98+AN98+AP98+AR98+AT98+AV98+AX98+AZ98+BB98+BD98+BF98+BH98+BJ98+BL98+BN98</f>
        <v>3</v>
      </c>
      <c r="DX98" s="220"/>
      <c r="DY98" s="220">
        <f t="shared" ref="DY98:DY104" si="619">COUNTIF($K98:$Q98,"&lt;10")</f>
        <v>2</v>
      </c>
      <c r="DZ98" s="220">
        <f t="shared" ref="DZ98:DZ104" si="620">COUNTIFS($K98:$Q98,"&lt;20",$K98:$Q98,"&gt;9")</f>
        <v>1</v>
      </c>
      <c r="EA98" s="220">
        <f t="shared" ref="EA98:EA104" si="621">COUNTIFS($K98:$Q98,"&lt;30",$K98:$Q98,"&gt;19")</f>
        <v>2</v>
      </c>
      <c r="EB98" s="220">
        <f t="shared" ref="EB98:EB104" si="622">COUNTIFS($K98:$Q98,"&lt;40",$K98:$Q98,"&gt;29")</f>
        <v>1</v>
      </c>
      <c r="EC98" s="220">
        <f t="shared" ref="EC98:EC104" si="623">COUNTIF($K98:$Q98,"&gt;39")</f>
        <v>1</v>
      </c>
      <c r="EE98" s="220">
        <f t="shared" ref="EE98:EE104" si="624">COUNTIF($K99:$Q99,K98)+COUNTIF($K99:$Q99,L98)+COUNTIF($K99:$Q99,M98)+COUNTIF($K99:$Q99,N98)+COUNTIF($K99:$Q99,O98)+COUNTIF($K99:$Q99,P98)+COUNTIF($K99:$Q99,Q98)</f>
        <v>1</v>
      </c>
      <c r="EF98" s="220">
        <f t="shared" ref="EF98:EF104" si="625">IF(K98=L98-1,1,0)+IF(L98=M98-1,1,0)+IF(M98=N98-1,1,0)+IF(N98=O98-1,1,0)+IF(O98=P98-1,1,0)+IF(K98=Q98-1,1,0)+IF(L98=Q98-1,1,0)+IF(M98=Q98-1,1,0)+IF(N98=Q98-1,1,0)+IF(O98=Q98-1,1,0)+IF(P98=Q98-1,1,0)</f>
        <v>0</v>
      </c>
    </row>
    <row r="99" spans="1:136" x14ac:dyDescent="0.2">
      <c r="A99" s="55">
        <v>42635</v>
      </c>
      <c r="B99" s="13" t="str">
        <f t="shared" si="595"/>
        <v>1-1-1-1-3</v>
      </c>
      <c r="C99" s="14" t="s">
        <v>590</v>
      </c>
      <c r="D99" s="11">
        <f t="shared" si="596"/>
        <v>2</v>
      </c>
      <c r="E99" s="11">
        <f t="shared" si="597"/>
        <v>5</v>
      </c>
      <c r="F99" s="11">
        <f t="shared" si="597"/>
        <v>8</v>
      </c>
      <c r="G99" s="11">
        <f t="shared" si="597"/>
        <v>11</v>
      </c>
      <c r="H99" s="11">
        <f t="shared" si="597"/>
        <v>14</v>
      </c>
      <c r="I99" s="11">
        <f t="shared" si="597"/>
        <v>17</v>
      </c>
      <c r="J99" s="11"/>
      <c r="K99" s="217">
        <f t="shared" si="598"/>
        <v>8</v>
      </c>
      <c r="L99" s="217">
        <f t="shared" si="599"/>
        <v>11</v>
      </c>
      <c r="M99" s="217">
        <f t="shared" si="599"/>
        <v>28</v>
      </c>
      <c r="N99" s="217">
        <f t="shared" si="599"/>
        <v>34</v>
      </c>
      <c r="O99" s="217">
        <f t="shared" si="599"/>
        <v>40</v>
      </c>
      <c r="P99" s="217">
        <f t="shared" si="599"/>
        <v>46</v>
      </c>
      <c r="Q99" s="217">
        <f t="shared" si="600"/>
        <v>48</v>
      </c>
      <c r="R99" s="217"/>
      <c r="S99" s="217">
        <f t="shared" si="601"/>
        <v>0</v>
      </c>
      <c r="T99" s="217">
        <f t="shared" si="601"/>
        <v>0</v>
      </c>
      <c r="U99" s="217">
        <f t="shared" si="601"/>
        <v>0</v>
      </c>
      <c r="V99" s="217">
        <f t="shared" si="601"/>
        <v>0</v>
      </c>
      <c r="W99" s="217">
        <f t="shared" si="601"/>
        <v>0</v>
      </c>
      <c r="X99" s="217">
        <f t="shared" si="601"/>
        <v>0</v>
      </c>
      <c r="Y99" s="217">
        <f t="shared" si="601"/>
        <v>0</v>
      </c>
      <c r="Z99" s="217">
        <f t="shared" si="601"/>
        <v>1</v>
      </c>
      <c r="AA99" s="217">
        <f t="shared" si="601"/>
        <v>0</v>
      </c>
      <c r="AB99" s="217">
        <f t="shared" si="601"/>
        <v>0</v>
      </c>
      <c r="AC99" s="217">
        <f t="shared" si="602"/>
        <v>1</v>
      </c>
      <c r="AD99" s="217">
        <f t="shared" si="602"/>
        <v>0</v>
      </c>
      <c r="AE99" s="217">
        <f t="shared" si="602"/>
        <v>0</v>
      </c>
      <c r="AF99" s="217">
        <f t="shared" si="602"/>
        <v>0</v>
      </c>
      <c r="AG99" s="217">
        <f t="shared" si="602"/>
        <v>0</v>
      </c>
      <c r="AH99" s="217">
        <f t="shared" si="602"/>
        <v>0</v>
      </c>
      <c r="AI99" s="217">
        <f t="shared" si="602"/>
        <v>0</v>
      </c>
      <c r="AJ99" s="217">
        <f t="shared" si="602"/>
        <v>0</v>
      </c>
      <c r="AK99" s="217">
        <f t="shared" si="602"/>
        <v>0</v>
      </c>
      <c r="AL99" s="217">
        <f t="shared" si="602"/>
        <v>0</v>
      </c>
      <c r="AM99" s="217">
        <f t="shared" si="603"/>
        <v>0</v>
      </c>
      <c r="AN99" s="217">
        <f t="shared" si="603"/>
        <v>0</v>
      </c>
      <c r="AO99" s="217">
        <f t="shared" si="603"/>
        <v>0</v>
      </c>
      <c r="AP99" s="217">
        <f t="shared" si="603"/>
        <v>0</v>
      </c>
      <c r="AQ99" s="217">
        <f t="shared" si="603"/>
        <v>0</v>
      </c>
      <c r="AR99" s="217">
        <f t="shared" si="603"/>
        <v>0</v>
      </c>
      <c r="AS99" s="217">
        <f t="shared" si="603"/>
        <v>0</v>
      </c>
      <c r="AT99" s="217">
        <f t="shared" si="603"/>
        <v>1</v>
      </c>
      <c r="AU99" s="217">
        <f t="shared" si="603"/>
        <v>0</v>
      </c>
      <c r="AV99" s="217">
        <f t="shared" si="603"/>
        <v>0</v>
      </c>
      <c r="AW99" s="217">
        <f t="shared" si="604"/>
        <v>0</v>
      </c>
      <c r="AX99" s="217">
        <f t="shared" si="604"/>
        <v>0</v>
      </c>
      <c r="AY99" s="217">
        <f t="shared" si="604"/>
        <v>0</v>
      </c>
      <c r="AZ99" s="217">
        <f t="shared" si="604"/>
        <v>1</v>
      </c>
      <c r="BA99" s="217">
        <f t="shared" si="604"/>
        <v>0</v>
      </c>
      <c r="BB99" s="217">
        <f t="shared" si="604"/>
        <v>0</v>
      </c>
      <c r="BC99" s="217">
        <f t="shared" si="604"/>
        <v>0</v>
      </c>
      <c r="BD99" s="217">
        <f t="shared" si="604"/>
        <v>0</v>
      </c>
      <c r="BE99" s="217">
        <f t="shared" si="604"/>
        <v>0</v>
      </c>
      <c r="BF99" s="217">
        <f t="shared" si="604"/>
        <v>1</v>
      </c>
      <c r="BG99" s="217">
        <f t="shared" si="605"/>
        <v>0</v>
      </c>
      <c r="BH99" s="217">
        <f t="shared" si="605"/>
        <v>0</v>
      </c>
      <c r="BI99" s="217">
        <f t="shared" si="605"/>
        <v>0</v>
      </c>
      <c r="BJ99" s="217">
        <f t="shared" si="605"/>
        <v>0</v>
      </c>
      <c r="BK99" s="217">
        <f t="shared" si="605"/>
        <v>0</v>
      </c>
      <c r="BL99" s="217">
        <f t="shared" si="605"/>
        <v>1</v>
      </c>
      <c r="BM99" s="217">
        <f t="shared" si="605"/>
        <v>0</v>
      </c>
      <c r="BN99" s="217">
        <f t="shared" si="605"/>
        <v>1</v>
      </c>
      <c r="BO99" s="217">
        <f t="shared" si="605"/>
        <v>0</v>
      </c>
      <c r="BP99" s="217"/>
      <c r="BQ99" s="217">
        <f t="shared" si="606"/>
        <v>9</v>
      </c>
      <c r="BR99" s="217">
        <f t="shared" si="606"/>
        <v>2</v>
      </c>
      <c r="BS99" s="217">
        <f t="shared" si="606"/>
        <v>3</v>
      </c>
      <c r="BT99" s="217">
        <f t="shared" si="606"/>
        <v>4</v>
      </c>
      <c r="BU99" s="217">
        <f t="shared" si="606"/>
        <v>8</v>
      </c>
      <c r="BV99" s="217">
        <f t="shared" si="606"/>
        <v>4</v>
      </c>
      <c r="BW99" s="217">
        <f t="shared" si="606"/>
        <v>5</v>
      </c>
      <c r="BX99" s="217">
        <f t="shared" si="606"/>
        <v>0</v>
      </c>
      <c r="BY99" s="217">
        <f t="shared" si="606"/>
        <v>5</v>
      </c>
      <c r="BZ99" s="217">
        <f t="shared" si="606"/>
        <v>3</v>
      </c>
      <c r="CA99" s="217">
        <f t="shared" si="607"/>
        <v>0</v>
      </c>
      <c r="CB99" s="217">
        <f t="shared" si="607"/>
        <v>6</v>
      </c>
      <c r="CC99" s="217">
        <f t="shared" si="607"/>
        <v>4</v>
      </c>
      <c r="CD99" s="217">
        <f t="shared" si="607"/>
        <v>1</v>
      </c>
      <c r="CE99" s="217">
        <f t="shared" si="607"/>
        <v>6</v>
      </c>
      <c r="CF99" s="217">
        <f t="shared" si="607"/>
        <v>11</v>
      </c>
      <c r="CG99" s="217">
        <f t="shared" si="607"/>
        <v>1</v>
      </c>
      <c r="CH99" s="217">
        <f t="shared" si="607"/>
        <v>3</v>
      </c>
      <c r="CI99" s="217">
        <f t="shared" si="607"/>
        <v>7</v>
      </c>
      <c r="CJ99" s="217">
        <f t="shared" si="607"/>
        <v>2</v>
      </c>
      <c r="CK99" s="217">
        <f t="shared" si="608"/>
        <v>2</v>
      </c>
      <c r="CL99" s="217">
        <f t="shared" si="608"/>
        <v>3</v>
      </c>
      <c r="CM99" s="217">
        <f t="shared" si="608"/>
        <v>7</v>
      </c>
      <c r="CN99" s="217">
        <f t="shared" si="608"/>
        <v>15</v>
      </c>
      <c r="CO99" s="217">
        <f t="shared" si="608"/>
        <v>2</v>
      </c>
      <c r="CP99" s="217">
        <f t="shared" si="608"/>
        <v>1</v>
      </c>
      <c r="CQ99" s="217">
        <f t="shared" si="608"/>
        <v>2</v>
      </c>
      <c r="CR99" s="217">
        <f t="shared" si="608"/>
        <v>0</v>
      </c>
      <c r="CS99" s="217">
        <f t="shared" si="608"/>
        <v>11</v>
      </c>
      <c r="CT99" s="217">
        <f t="shared" si="608"/>
        <v>1</v>
      </c>
      <c r="CU99" s="217">
        <f t="shared" si="609"/>
        <v>1</v>
      </c>
      <c r="CV99" s="217">
        <f t="shared" si="609"/>
        <v>5</v>
      </c>
      <c r="CW99" s="217">
        <f t="shared" si="609"/>
        <v>32</v>
      </c>
      <c r="CX99" s="217">
        <f t="shared" si="609"/>
        <v>0</v>
      </c>
      <c r="CY99" s="217">
        <f t="shared" si="609"/>
        <v>8</v>
      </c>
      <c r="CZ99" s="217">
        <f t="shared" si="609"/>
        <v>9</v>
      </c>
      <c r="DA99" s="217">
        <f t="shared" si="609"/>
        <v>14</v>
      </c>
      <c r="DB99" s="217">
        <f t="shared" si="609"/>
        <v>2</v>
      </c>
      <c r="DC99" s="217">
        <f t="shared" si="609"/>
        <v>15</v>
      </c>
      <c r="DD99" s="217">
        <f t="shared" si="609"/>
        <v>0</v>
      </c>
      <c r="DE99" s="217">
        <f t="shared" si="610"/>
        <v>1</v>
      </c>
      <c r="DF99" s="217">
        <f t="shared" si="610"/>
        <v>14</v>
      </c>
      <c r="DG99" s="217">
        <f t="shared" si="610"/>
        <v>19</v>
      </c>
      <c r="DH99" s="217">
        <f t="shared" si="610"/>
        <v>8</v>
      </c>
      <c r="DI99" s="217">
        <f t="shared" si="610"/>
        <v>1</v>
      </c>
      <c r="DJ99" s="217">
        <f t="shared" si="610"/>
        <v>0</v>
      </c>
      <c r="DK99" s="217">
        <f t="shared" si="610"/>
        <v>24</v>
      </c>
      <c r="DL99" s="217">
        <f t="shared" si="610"/>
        <v>0</v>
      </c>
      <c r="DM99" s="217">
        <f t="shared" si="610"/>
        <v>3</v>
      </c>
      <c r="DN99" s="289" t="b">
        <f t="shared" si="180"/>
        <v>1</v>
      </c>
      <c r="DO99" s="217">
        <f t="shared" si="611"/>
        <v>215</v>
      </c>
      <c r="DP99" s="217">
        <f t="shared" si="612"/>
        <v>11</v>
      </c>
      <c r="DQ99" s="217">
        <f t="shared" si="613"/>
        <v>11</v>
      </c>
      <c r="DR99" s="217">
        <f t="shared" si="614"/>
        <v>0</v>
      </c>
      <c r="DS99" s="217">
        <f t="shared" si="615"/>
        <v>5</v>
      </c>
      <c r="DT99" s="217">
        <f t="shared" si="616"/>
        <v>2</v>
      </c>
      <c r="DU99" s="217"/>
      <c r="DV99" s="217">
        <f t="shared" si="617"/>
        <v>1</v>
      </c>
      <c r="DW99" s="217">
        <f t="shared" si="618"/>
        <v>6</v>
      </c>
      <c r="DX99" s="217"/>
      <c r="DY99" s="217">
        <f t="shared" si="619"/>
        <v>1</v>
      </c>
      <c r="DZ99" s="217">
        <f t="shared" si="620"/>
        <v>1</v>
      </c>
      <c r="EA99" s="217">
        <f t="shared" si="621"/>
        <v>1</v>
      </c>
      <c r="EB99" s="217">
        <f t="shared" si="622"/>
        <v>1</v>
      </c>
      <c r="EC99" s="217">
        <f t="shared" si="623"/>
        <v>3</v>
      </c>
      <c r="EE99" s="217">
        <f t="shared" si="624"/>
        <v>0</v>
      </c>
      <c r="EF99" s="217">
        <f t="shared" si="625"/>
        <v>0</v>
      </c>
    </row>
    <row r="100" spans="1:136" x14ac:dyDescent="0.2">
      <c r="A100" s="55">
        <v>42632</v>
      </c>
      <c r="B100" s="13" t="str">
        <f t="shared" si="595"/>
        <v>0-2-1-2-2</v>
      </c>
      <c r="C100" s="14" t="s">
        <v>589</v>
      </c>
      <c r="D100" s="11">
        <f t="shared" si="596"/>
        <v>3</v>
      </c>
      <c r="E100" s="11">
        <f t="shared" si="597"/>
        <v>6</v>
      </c>
      <c r="F100" s="11">
        <f t="shared" si="597"/>
        <v>9</v>
      </c>
      <c r="G100" s="11">
        <f t="shared" si="597"/>
        <v>12</v>
      </c>
      <c r="H100" s="11">
        <f t="shared" si="597"/>
        <v>15</v>
      </c>
      <c r="I100" s="11">
        <f t="shared" si="597"/>
        <v>18</v>
      </c>
      <c r="J100" s="11"/>
      <c r="K100" s="216">
        <f t="shared" si="598"/>
        <v>14</v>
      </c>
      <c r="L100" s="216">
        <f t="shared" si="599"/>
        <v>17</v>
      </c>
      <c r="M100" s="216">
        <f t="shared" si="599"/>
        <v>26</v>
      </c>
      <c r="N100" s="216">
        <f t="shared" si="599"/>
        <v>31</v>
      </c>
      <c r="O100" s="216">
        <f t="shared" si="599"/>
        <v>41</v>
      </c>
      <c r="P100" s="216">
        <f t="shared" si="599"/>
        <v>45</v>
      </c>
      <c r="Q100" s="216">
        <f t="shared" si="600"/>
        <v>30</v>
      </c>
      <c r="R100" s="216"/>
      <c r="S100" s="216">
        <f t="shared" ref="S100:AX100" si="626">COUNTIF($K100:$Q100,S$2)</f>
        <v>0</v>
      </c>
      <c r="T100" s="216">
        <f t="shared" si="626"/>
        <v>0</v>
      </c>
      <c r="U100" s="216">
        <f t="shared" si="626"/>
        <v>0</v>
      </c>
      <c r="V100" s="216">
        <f t="shared" si="626"/>
        <v>0</v>
      </c>
      <c r="W100" s="216">
        <f t="shared" si="626"/>
        <v>0</v>
      </c>
      <c r="X100" s="216">
        <f t="shared" si="626"/>
        <v>0</v>
      </c>
      <c r="Y100" s="216">
        <f t="shared" si="626"/>
        <v>0</v>
      </c>
      <c r="Z100" s="216">
        <f t="shared" si="626"/>
        <v>0</v>
      </c>
      <c r="AA100" s="216">
        <f t="shared" si="626"/>
        <v>0</v>
      </c>
      <c r="AB100" s="216">
        <f t="shared" si="626"/>
        <v>0</v>
      </c>
      <c r="AC100" s="216">
        <f t="shared" si="626"/>
        <v>0</v>
      </c>
      <c r="AD100" s="216">
        <f t="shared" si="626"/>
        <v>0</v>
      </c>
      <c r="AE100" s="216">
        <f t="shared" si="626"/>
        <v>0</v>
      </c>
      <c r="AF100" s="216">
        <f t="shared" si="626"/>
        <v>1</v>
      </c>
      <c r="AG100" s="216">
        <f t="shared" si="626"/>
        <v>0</v>
      </c>
      <c r="AH100" s="216">
        <f t="shared" si="626"/>
        <v>0</v>
      </c>
      <c r="AI100" s="216">
        <f t="shared" si="626"/>
        <v>1</v>
      </c>
      <c r="AJ100" s="216">
        <f t="shared" si="626"/>
        <v>0</v>
      </c>
      <c r="AK100" s="216">
        <f t="shared" si="626"/>
        <v>0</v>
      </c>
      <c r="AL100" s="216">
        <f t="shared" si="626"/>
        <v>0</v>
      </c>
      <c r="AM100" s="216">
        <f t="shared" si="626"/>
        <v>0</v>
      </c>
      <c r="AN100" s="216">
        <f t="shared" si="626"/>
        <v>0</v>
      </c>
      <c r="AO100" s="216">
        <f t="shared" si="626"/>
        <v>0</v>
      </c>
      <c r="AP100" s="216">
        <f t="shared" si="626"/>
        <v>0</v>
      </c>
      <c r="AQ100" s="216">
        <f t="shared" si="626"/>
        <v>0</v>
      </c>
      <c r="AR100" s="216">
        <f t="shared" si="626"/>
        <v>1</v>
      </c>
      <c r="AS100" s="216">
        <f t="shared" si="626"/>
        <v>0</v>
      </c>
      <c r="AT100" s="216">
        <f t="shared" si="626"/>
        <v>0</v>
      </c>
      <c r="AU100" s="216">
        <f t="shared" si="626"/>
        <v>0</v>
      </c>
      <c r="AV100" s="216">
        <f t="shared" si="626"/>
        <v>1</v>
      </c>
      <c r="AW100" s="216">
        <f t="shared" si="626"/>
        <v>1</v>
      </c>
      <c r="AX100" s="216">
        <f t="shared" si="626"/>
        <v>0</v>
      </c>
      <c r="AY100" s="216">
        <f t="shared" ref="AY100:BO100" si="627">COUNTIF($K100:$Q100,AY$2)</f>
        <v>0</v>
      </c>
      <c r="AZ100" s="216">
        <f t="shared" si="627"/>
        <v>0</v>
      </c>
      <c r="BA100" s="216">
        <f t="shared" si="627"/>
        <v>0</v>
      </c>
      <c r="BB100" s="216">
        <f t="shared" si="627"/>
        <v>0</v>
      </c>
      <c r="BC100" s="216">
        <f t="shared" si="627"/>
        <v>0</v>
      </c>
      <c r="BD100" s="216">
        <f t="shared" si="627"/>
        <v>0</v>
      </c>
      <c r="BE100" s="216">
        <f t="shared" si="627"/>
        <v>0</v>
      </c>
      <c r="BF100" s="216">
        <f t="shared" si="627"/>
        <v>0</v>
      </c>
      <c r="BG100" s="216">
        <f t="shared" si="627"/>
        <v>1</v>
      </c>
      <c r="BH100" s="216">
        <f t="shared" si="627"/>
        <v>0</v>
      </c>
      <c r="BI100" s="216">
        <f t="shared" si="627"/>
        <v>0</v>
      </c>
      <c r="BJ100" s="216">
        <f t="shared" si="627"/>
        <v>0</v>
      </c>
      <c r="BK100" s="216">
        <f t="shared" si="627"/>
        <v>1</v>
      </c>
      <c r="BL100" s="216">
        <f t="shared" si="627"/>
        <v>0</v>
      </c>
      <c r="BM100" s="216">
        <f t="shared" si="627"/>
        <v>0</v>
      </c>
      <c r="BN100" s="216">
        <f t="shared" si="627"/>
        <v>0</v>
      </c>
      <c r="BO100" s="216">
        <f t="shared" si="627"/>
        <v>0</v>
      </c>
      <c r="BP100" s="216"/>
      <c r="BQ100" s="216">
        <f t="shared" ref="BQ100:CV100" si="628">IF(S100=0,BQ101+1,0)</f>
        <v>8</v>
      </c>
      <c r="BR100" s="216">
        <f t="shared" si="628"/>
        <v>1</v>
      </c>
      <c r="BS100" s="216">
        <f t="shared" si="628"/>
        <v>2</v>
      </c>
      <c r="BT100" s="216">
        <f t="shared" si="628"/>
        <v>3</v>
      </c>
      <c r="BU100" s="216">
        <f t="shared" si="628"/>
        <v>7</v>
      </c>
      <c r="BV100" s="216">
        <f t="shared" si="628"/>
        <v>3</v>
      </c>
      <c r="BW100" s="216">
        <f t="shared" si="628"/>
        <v>4</v>
      </c>
      <c r="BX100" s="216">
        <f t="shared" si="628"/>
        <v>5</v>
      </c>
      <c r="BY100" s="216">
        <f t="shared" si="628"/>
        <v>4</v>
      </c>
      <c r="BZ100" s="216">
        <f t="shared" si="628"/>
        <v>2</v>
      </c>
      <c r="CA100" s="216">
        <f t="shared" si="628"/>
        <v>3</v>
      </c>
      <c r="CB100" s="216">
        <f t="shared" si="628"/>
        <v>5</v>
      </c>
      <c r="CC100" s="216">
        <f t="shared" si="628"/>
        <v>3</v>
      </c>
      <c r="CD100" s="216">
        <f t="shared" si="628"/>
        <v>0</v>
      </c>
      <c r="CE100" s="216">
        <f t="shared" si="628"/>
        <v>5</v>
      </c>
      <c r="CF100" s="216">
        <f t="shared" si="628"/>
        <v>10</v>
      </c>
      <c r="CG100" s="216">
        <f t="shared" si="628"/>
        <v>0</v>
      </c>
      <c r="CH100" s="216">
        <f t="shared" si="628"/>
        <v>2</v>
      </c>
      <c r="CI100" s="216">
        <f t="shared" si="628"/>
        <v>6</v>
      </c>
      <c r="CJ100" s="216">
        <f t="shared" si="628"/>
        <v>1</v>
      </c>
      <c r="CK100" s="216">
        <f t="shared" si="628"/>
        <v>1</v>
      </c>
      <c r="CL100" s="216">
        <f t="shared" si="628"/>
        <v>2</v>
      </c>
      <c r="CM100" s="216">
        <f t="shared" si="628"/>
        <v>6</v>
      </c>
      <c r="CN100" s="216">
        <f t="shared" si="628"/>
        <v>14</v>
      </c>
      <c r="CO100" s="216">
        <f t="shared" si="628"/>
        <v>1</v>
      </c>
      <c r="CP100" s="216">
        <f t="shared" si="628"/>
        <v>0</v>
      </c>
      <c r="CQ100" s="216">
        <f t="shared" si="628"/>
        <v>1</v>
      </c>
      <c r="CR100" s="216">
        <f t="shared" si="628"/>
        <v>1</v>
      </c>
      <c r="CS100" s="216">
        <f t="shared" si="628"/>
        <v>10</v>
      </c>
      <c r="CT100" s="216">
        <f t="shared" si="628"/>
        <v>0</v>
      </c>
      <c r="CU100" s="216">
        <f t="shared" si="628"/>
        <v>0</v>
      </c>
      <c r="CV100" s="216">
        <f t="shared" si="628"/>
        <v>4</v>
      </c>
      <c r="CW100" s="216">
        <f t="shared" ref="CW100:DM100" si="629">IF(AY100=0,CW101+1,0)</f>
        <v>31</v>
      </c>
      <c r="CX100" s="216">
        <f t="shared" si="629"/>
        <v>6</v>
      </c>
      <c r="CY100" s="216">
        <f t="shared" si="629"/>
        <v>7</v>
      </c>
      <c r="CZ100" s="216">
        <f t="shared" si="629"/>
        <v>8</v>
      </c>
      <c r="DA100" s="216">
        <f t="shared" si="629"/>
        <v>13</v>
      </c>
      <c r="DB100" s="216">
        <f t="shared" si="629"/>
        <v>1</v>
      </c>
      <c r="DC100" s="216">
        <f t="shared" si="629"/>
        <v>14</v>
      </c>
      <c r="DD100" s="216">
        <f t="shared" si="629"/>
        <v>4</v>
      </c>
      <c r="DE100" s="216">
        <f t="shared" si="629"/>
        <v>0</v>
      </c>
      <c r="DF100" s="216">
        <f t="shared" si="629"/>
        <v>13</v>
      </c>
      <c r="DG100" s="216">
        <f t="shared" si="629"/>
        <v>18</v>
      </c>
      <c r="DH100" s="216">
        <f t="shared" si="629"/>
        <v>7</v>
      </c>
      <c r="DI100" s="216">
        <f t="shared" si="629"/>
        <v>0</v>
      </c>
      <c r="DJ100" s="216">
        <f t="shared" si="629"/>
        <v>11</v>
      </c>
      <c r="DK100" s="216">
        <f t="shared" si="629"/>
        <v>23</v>
      </c>
      <c r="DL100" s="216">
        <f t="shared" si="629"/>
        <v>2</v>
      </c>
      <c r="DM100" s="216">
        <f t="shared" si="629"/>
        <v>2</v>
      </c>
      <c r="DN100" s="289" t="b">
        <f t="shared" si="180"/>
        <v>0</v>
      </c>
      <c r="DO100" s="216">
        <f t="shared" si="611"/>
        <v>204</v>
      </c>
      <c r="DP100" s="216">
        <f t="shared" si="612"/>
        <v>43</v>
      </c>
      <c r="DQ100" s="216">
        <f t="shared" si="613"/>
        <v>43</v>
      </c>
      <c r="DR100" s="216">
        <f t="shared" si="614"/>
        <v>1</v>
      </c>
      <c r="DS100" s="216">
        <f t="shared" si="615"/>
        <v>5</v>
      </c>
      <c r="DT100" s="216">
        <f t="shared" si="616"/>
        <v>2</v>
      </c>
      <c r="DU100" s="216"/>
      <c r="DV100" s="216">
        <f t="shared" si="617"/>
        <v>4</v>
      </c>
      <c r="DW100" s="216">
        <f t="shared" si="618"/>
        <v>3</v>
      </c>
      <c r="DX100" s="216"/>
      <c r="DY100" s="216">
        <f t="shared" si="619"/>
        <v>0</v>
      </c>
      <c r="DZ100" s="216">
        <f t="shared" si="620"/>
        <v>2</v>
      </c>
      <c r="EA100" s="216">
        <f t="shared" si="621"/>
        <v>1</v>
      </c>
      <c r="EB100" s="216">
        <f t="shared" si="622"/>
        <v>2</v>
      </c>
      <c r="EC100" s="216">
        <f t="shared" si="623"/>
        <v>2</v>
      </c>
      <c r="EE100" s="216">
        <f t="shared" si="624"/>
        <v>0</v>
      </c>
      <c r="EF100" s="216">
        <f t="shared" si="625"/>
        <v>0</v>
      </c>
    </row>
    <row r="101" spans="1:136" x14ac:dyDescent="0.2">
      <c r="A101" s="55">
        <v>42628</v>
      </c>
      <c r="B101" s="13" t="str">
        <f t="shared" si="595"/>
        <v>1-0-5-1-0</v>
      </c>
      <c r="C101" s="14" t="s">
        <v>575</v>
      </c>
      <c r="D101" s="11">
        <f t="shared" si="596"/>
        <v>2</v>
      </c>
      <c r="E101" s="11">
        <f t="shared" ref="E101:I102" si="630">FIND(",",$C101,D101+1)</f>
        <v>5</v>
      </c>
      <c r="F101" s="11">
        <f t="shared" si="630"/>
        <v>8</v>
      </c>
      <c r="G101" s="11">
        <f t="shared" si="630"/>
        <v>11</v>
      </c>
      <c r="H101" s="11">
        <f t="shared" si="630"/>
        <v>14</v>
      </c>
      <c r="I101" s="11">
        <f t="shared" si="630"/>
        <v>17</v>
      </c>
      <c r="J101" s="11"/>
      <c r="K101" s="216">
        <f t="shared" si="598"/>
        <v>2</v>
      </c>
      <c r="L101" s="216">
        <f t="shared" ref="L101:P102" si="631">VALUE(MID($C101,D101+1,E101-D101-1))</f>
        <v>20</v>
      </c>
      <c r="M101" s="216">
        <f t="shared" si="631"/>
        <v>21</v>
      </c>
      <c r="N101" s="216">
        <f t="shared" si="631"/>
        <v>25</v>
      </c>
      <c r="O101" s="216">
        <f t="shared" si="631"/>
        <v>27</v>
      </c>
      <c r="P101" s="216">
        <f t="shared" si="631"/>
        <v>38</v>
      </c>
      <c r="Q101" s="216">
        <f t="shared" si="600"/>
        <v>28</v>
      </c>
      <c r="R101" s="216"/>
      <c r="S101" s="216">
        <f t="shared" ref="S101:AB102" si="632">COUNTIF($K101:$Q101,S$2)</f>
        <v>0</v>
      </c>
      <c r="T101" s="216">
        <f t="shared" si="632"/>
        <v>1</v>
      </c>
      <c r="U101" s="216">
        <f t="shared" si="632"/>
        <v>0</v>
      </c>
      <c r="V101" s="216">
        <f t="shared" si="632"/>
        <v>0</v>
      </c>
      <c r="W101" s="216">
        <f t="shared" si="632"/>
        <v>0</v>
      </c>
      <c r="X101" s="216">
        <f t="shared" si="632"/>
        <v>0</v>
      </c>
      <c r="Y101" s="216">
        <f t="shared" si="632"/>
        <v>0</v>
      </c>
      <c r="Z101" s="216">
        <f t="shared" si="632"/>
        <v>0</v>
      </c>
      <c r="AA101" s="216">
        <f t="shared" si="632"/>
        <v>0</v>
      </c>
      <c r="AB101" s="216">
        <f t="shared" si="632"/>
        <v>0</v>
      </c>
      <c r="AC101" s="216">
        <f t="shared" ref="AC101:AL102" si="633">COUNTIF($K101:$Q101,AC$2)</f>
        <v>0</v>
      </c>
      <c r="AD101" s="216">
        <f t="shared" si="633"/>
        <v>0</v>
      </c>
      <c r="AE101" s="216">
        <f t="shared" si="633"/>
        <v>0</v>
      </c>
      <c r="AF101" s="216">
        <f t="shared" si="633"/>
        <v>0</v>
      </c>
      <c r="AG101" s="216">
        <f t="shared" si="633"/>
        <v>0</v>
      </c>
      <c r="AH101" s="216">
        <f t="shared" si="633"/>
        <v>0</v>
      </c>
      <c r="AI101" s="216">
        <f t="shared" si="633"/>
        <v>0</v>
      </c>
      <c r="AJ101" s="216">
        <f t="shared" si="633"/>
        <v>0</v>
      </c>
      <c r="AK101" s="216">
        <f t="shared" si="633"/>
        <v>0</v>
      </c>
      <c r="AL101" s="216">
        <f t="shared" si="633"/>
        <v>1</v>
      </c>
      <c r="AM101" s="216">
        <f t="shared" ref="AM101:AV102" si="634">COUNTIF($K101:$Q101,AM$2)</f>
        <v>1</v>
      </c>
      <c r="AN101" s="216">
        <f t="shared" si="634"/>
        <v>0</v>
      </c>
      <c r="AO101" s="216">
        <f t="shared" si="634"/>
        <v>0</v>
      </c>
      <c r="AP101" s="216">
        <f t="shared" si="634"/>
        <v>0</v>
      </c>
      <c r="AQ101" s="216">
        <f t="shared" si="634"/>
        <v>1</v>
      </c>
      <c r="AR101" s="216">
        <f t="shared" si="634"/>
        <v>0</v>
      </c>
      <c r="AS101" s="216">
        <f t="shared" si="634"/>
        <v>1</v>
      </c>
      <c r="AT101" s="216">
        <f t="shared" si="634"/>
        <v>1</v>
      </c>
      <c r="AU101" s="216">
        <f t="shared" si="634"/>
        <v>0</v>
      </c>
      <c r="AV101" s="216">
        <f t="shared" si="634"/>
        <v>0</v>
      </c>
      <c r="AW101" s="216">
        <f t="shared" ref="AW101:BF102" si="635">COUNTIF($K101:$Q101,AW$2)</f>
        <v>0</v>
      </c>
      <c r="AX101" s="216">
        <f t="shared" si="635"/>
        <v>0</v>
      </c>
      <c r="AY101" s="216">
        <f t="shared" si="635"/>
        <v>0</v>
      </c>
      <c r="AZ101" s="216">
        <f t="shared" si="635"/>
        <v>0</v>
      </c>
      <c r="BA101" s="216">
        <f t="shared" si="635"/>
        <v>0</v>
      </c>
      <c r="BB101" s="216">
        <f t="shared" si="635"/>
        <v>0</v>
      </c>
      <c r="BC101" s="216">
        <f t="shared" si="635"/>
        <v>0</v>
      </c>
      <c r="BD101" s="216">
        <f t="shared" si="635"/>
        <v>1</v>
      </c>
      <c r="BE101" s="216">
        <f t="shared" si="635"/>
        <v>0</v>
      </c>
      <c r="BF101" s="216">
        <f t="shared" si="635"/>
        <v>0</v>
      </c>
      <c r="BG101" s="216">
        <f t="shared" ref="BG101:BO102" si="636">COUNTIF($K101:$Q101,BG$2)</f>
        <v>0</v>
      </c>
      <c r="BH101" s="216">
        <f t="shared" si="636"/>
        <v>0</v>
      </c>
      <c r="BI101" s="216">
        <f t="shared" si="636"/>
        <v>0</v>
      </c>
      <c r="BJ101" s="216">
        <f t="shared" si="636"/>
        <v>0</v>
      </c>
      <c r="BK101" s="216">
        <f t="shared" si="636"/>
        <v>0</v>
      </c>
      <c r="BL101" s="216">
        <f t="shared" si="636"/>
        <v>0</v>
      </c>
      <c r="BM101" s="216">
        <f t="shared" si="636"/>
        <v>0</v>
      </c>
      <c r="BN101" s="216">
        <f t="shared" si="636"/>
        <v>0</v>
      </c>
      <c r="BO101" s="216">
        <f t="shared" si="636"/>
        <v>0</v>
      </c>
      <c r="BP101" s="216"/>
      <c r="BQ101" s="216">
        <f t="shared" ref="BQ101:BZ102" si="637">IF(S101=0,BQ102+1,0)</f>
        <v>7</v>
      </c>
      <c r="BR101" s="216">
        <f t="shared" si="637"/>
        <v>0</v>
      </c>
      <c r="BS101" s="216">
        <f t="shared" si="637"/>
        <v>1</v>
      </c>
      <c r="BT101" s="216">
        <f t="shared" si="637"/>
        <v>2</v>
      </c>
      <c r="BU101" s="216">
        <f t="shared" si="637"/>
        <v>6</v>
      </c>
      <c r="BV101" s="216">
        <f t="shared" si="637"/>
        <v>2</v>
      </c>
      <c r="BW101" s="216">
        <f t="shared" si="637"/>
        <v>3</v>
      </c>
      <c r="BX101" s="216">
        <f t="shared" si="637"/>
        <v>4</v>
      </c>
      <c r="BY101" s="216">
        <f t="shared" si="637"/>
        <v>3</v>
      </c>
      <c r="BZ101" s="216">
        <f t="shared" si="637"/>
        <v>1</v>
      </c>
      <c r="CA101" s="216">
        <f t="shared" ref="CA101:CJ102" si="638">IF(AC101=0,CA102+1,0)</f>
        <v>2</v>
      </c>
      <c r="CB101" s="216">
        <f t="shared" si="638"/>
        <v>4</v>
      </c>
      <c r="CC101" s="216">
        <f t="shared" si="638"/>
        <v>2</v>
      </c>
      <c r="CD101" s="216">
        <f t="shared" si="638"/>
        <v>3</v>
      </c>
      <c r="CE101" s="216">
        <f t="shared" si="638"/>
        <v>4</v>
      </c>
      <c r="CF101" s="216">
        <f t="shared" si="638"/>
        <v>9</v>
      </c>
      <c r="CG101" s="216">
        <f t="shared" si="638"/>
        <v>2</v>
      </c>
      <c r="CH101" s="216">
        <f t="shared" si="638"/>
        <v>1</v>
      </c>
      <c r="CI101" s="216">
        <f t="shared" si="638"/>
        <v>5</v>
      </c>
      <c r="CJ101" s="216">
        <f t="shared" si="638"/>
        <v>0</v>
      </c>
      <c r="CK101" s="216">
        <f t="shared" ref="CK101:CT102" si="639">IF(AM101=0,CK102+1,0)</f>
        <v>0</v>
      </c>
      <c r="CL101" s="216">
        <f t="shared" si="639"/>
        <v>1</v>
      </c>
      <c r="CM101" s="216">
        <f t="shared" si="639"/>
        <v>5</v>
      </c>
      <c r="CN101" s="216">
        <f t="shared" si="639"/>
        <v>13</v>
      </c>
      <c r="CO101" s="216">
        <f t="shared" si="639"/>
        <v>0</v>
      </c>
      <c r="CP101" s="216">
        <f t="shared" si="639"/>
        <v>2</v>
      </c>
      <c r="CQ101" s="216">
        <f t="shared" si="639"/>
        <v>0</v>
      </c>
      <c r="CR101" s="216">
        <f t="shared" si="639"/>
        <v>0</v>
      </c>
      <c r="CS101" s="216">
        <f t="shared" si="639"/>
        <v>9</v>
      </c>
      <c r="CT101" s="216">
        <f t="shared" si="639"/>
        <v>10</v>
      </c>
      <c r="CU101" s="216">
        <f t="shared" ref="CU101:DD102" si="640">IF(AW101=0,CU102+1,0)</f>
        <v>2</v>
      </c>
      <c r="CV101" s="216">
        <f t="shared" si="640"/>
        <v>3</v>
      </c>
      <c r="CW101" s="216">
        <f t="shared" si="640"/>
        <v>30</v>
      </c>
      <c r="CX101" s="216">
        <f t="shared" si="640"/>
        <v>5</v>
      </c>
      <c r="CY101" s="216">
        <f t="shared" si="640"/>
        <v>6</v>
      </c>
      <c r="CZ101" s="216">
        <f t="shared" si="640"/>
        <v>7</v>
      </c>
      <c r="DA101" s="216">
        <f t="shared" si="640"/>
        <v>12</v>
      </c>
      <c r="DB101" s="216">
        <f t="shared" si="640"/>
        <v>0</v>
      </c>
      <c r="DC101" s="216">
        <f t="shared" si="640"/>
        <v>13</v>
      </c>
      <c r="DD101" s="216">
        <f t="shared" si="640"/>
        <v>3</v>
      </c>
      <c r="DE101" s="216">
        <f t="shared" ref="DE101:DM102" si="641">IF(BG101=0,DE102+1,0)</f>
        <v>1</v>
      </c>
      <c r="DF101" s="216">
        <f t="shared" si="641"/>
        <v>12</v>
      </c>
      <c r="DG101" s="216">
        <f t="shared" si="641"/>
        <v>17</v>
      </c>
      <c r="DH101" s="216">
        <f t="shared" si="641"/>
        <v>6</v>
      </c>
      <c r="DI101" s="216">
        <f t="shared" si="641"/>
        <v>10</v>
      </c>
      <c r="DJ101" s="216">
        <f t="shared" si="641"/>
        <v>10</v>
      </c>
      <c r="DK101" s="216">
        <f t="shared" si="641"/>
        <v>22</v>
      </c>
      <c r="DL101" s="216">
        <f t="shared" si="641"/>
        <v>1</v>
      </c>
      <c r="DM101" s="216">
        <f t="shared" si="641"/>
        <v>1</v>
      </c>
      <c r="DN101" s="289" t="b">
        <f t="shared" ref="DN101:DN164" si="642">ISODD(DO101)</f>
        <v>1</v>
      </c>
      <c r="DO101" s="216">
        <f t="shared" si="611"/>
        <v>161</v>
      </c>
      <c r="DP101" s="216">
        <f t="shared" si="612"/>
        <v>-30</v>
      </c>
      <c r="DQ101" s="216">
        <f t="shared" si="613"/>
        <v>30</v>
      </c>
      <c r="DR101" s="216">
        <f t="shared" si="614"/>
        <v>0</v>
      </c>
      <c r="DS101" s="216">
        <f t="shared" si="615"/>
        <v>3</v>
      </c>
      <c r="DT101" s="216">
        <f t="shared" si="616"/>
        <v>4</v>
      </c>
      <c r="DU101" s="216"/>
      <c r="DV101" s="216">
        <f t="shared" si="617"/>
        <v>3</v>
      </c>
      <c r="DW101" s="216">
        <f t="shared" si="618"/>
        <v>4</v>
      </c>
      <c r="DX101" s="216"/>
      <c r="DY101" s="216">
        <f t="shared" si="619"/>
        <v>1</v>
      </c>
      <c r="DZ101" s="216">
        <f t="shared" si="620"/>
        <v>0</v>
      </c>
      <c r="EA101" s="216">
        <f t="shared" si="621"/>
        <v>5</v>
      </c>
      <c r="EB101" s="216">
        <f t="shared" si="622"/>
        <v>1</v>
      </c>
      <c r="EC101" s="216">
        <f t="shared" si="623"/>
        <v>0</v>
      </c>
      <c r="EE101" s="216">
        <f t="shared" si="624"/>
        <v>0</v>
      </c>
      <c r="EF101" s="216">
        <f t="shared" si="625"/>
        <v>2</v>
      </c>
    </row>
    <row r="102" spans="1:136" x14ac:dyDescent="0.2">
      <c r="A102" s="55">
        <v>42625</v>
      </c>
      <c r="B102" s="13" t="str">
        <f t="shared" si="595"/>
        <v>1-2-1-0-3</v>
      </c>
      <c r="C102" s="14" t="s">
        <v>573</v>
      </c>
      <c r="D102" s="11">
        <f t="shared" si="596"/>
        <v>2</v>
      </c>
      <c r="E102" s="11">
        <f t="shared" si="630"/>
        <v>5</v>
      </c>
      <c r="F102" s="11">
        <f t="shared" si="630"/>
        <v>8</v>
      </c>
      <c r="G102" s="11">
        <f t="shared" si="630"/>
        <v>11</v>
      </c>
      <c r="H102" s="11">
        <f t="shared" si="630"/>
        <v>14</v>
      </c>
      <c r="I102" s="11">
        <f t="shared" si="630"/>
        <v>17</v>
      </c>
      <c r="J102" s="11"/>
      <c r="K102" s="214">
        <f t="shared" si="598"/>
        <v>3</v>
      </c>
      <c r="L102" s="214">
        <f t="shared" si="631"/>
        <v>10</v>
      </c>
      <c r="M102" s="214">
        <f t="shared" si="631"/>
        <v>18</v>
      </c>
      <c r="N102" s="214">
        <f t="shared" si="631"/>
        <v>22</v>
      </c>
      <c r="O102" s="214">
        <f t="shared" si="631"/>
        <v>48</v>
      </c>
      <c r="P102" s="214">
        <f t="shared" si="631"/>
        <v>49</v>
      </c>
      <c r="Q102" s="214">
        <f t="shared" si="600"/>
        <v>41</v>
      </c>
      <c r="R102" s="214"/>
      <c r="S102" s="214">
        <f t="shared" si="632"/>
        <v>0</v>
      </c>
      <c r="T102" s="214">
        <f t="shared" si="632"/>
        <v>0</v>
      </c>
      <c r="U102" s="214">
        <f t="shared" si="632"/>
        <v>1</v>
      </c>
      <c r="V102" s="214">
        <f t="shared" si="632"/>
        <v>0</v>
      </c>
      <c r="W102" s="214">
        <f t="shared" si="632"/>
        <v>0</v>
      </c>
      <c r="X102" s="214">
        <f t="shared" si="632"/>
        <v>0</v>
      </c>
      <c r="Y102" s="214">
        <f t="shared" si="632"/>
        <v>0</v>
      </c>
      <c r="Z102" s="214">
        <f t="shared" si="632"/>
        <v>0</v>
      </c>
      <c r="AA102" s="214">
        <f t="shared" si="632"/>
        <v>0</v>
      </c>
      <c r="AB102" s="214">
        <f t="shared" si="632"/>
        <v>1</v>
      </c>
      <c r="AC102" s="214">
        <f t="shared" si="633"/>
        <v>0</v>
      </c>
      <c r="AD102" s="214">
        <f t="shared" si="633"/>
        <v>0</v>
      </c>
      <c r="AE102" s="214">
        <f t="shared" si="633"/>
        <v>0</v>
      </c>
      <c r="AF102" s="214">
        <f t="shared" si="633"/>
        <v>0</v>
      </c>
      <c r="AG102" s="214">
        <f t="shared" si="633"/>
        <v>0</v>
      </c>
      <c r="AH102" s="214">
        <f t="shared" si="633"/>
        <v>0</v>
      </c>
      <c r="AI102" s="214">
        <f t="shared" si="633"/>
        <v>0</v>
      </c>
      <c r="AJ102" s="214">
        <f t="shared" si="633"/>
        <v>1</v>
      </c>
      <c r="AK102" s="214">
        <f t="shared" si="633"/>
        <v>0</v>
      </c>
      <c r="AL102" s="214">
        <f t="shared" si="633"/>
        <v>0</v>
      </c>
      <c r="AM102" s="214">
        <f t="shared" si="634"/>
        <v>0</v>
      </c>
      <c r="AN102" s="214">
        <f t="shared" si="634"/>
        <v>1</v>
      </c>
      <c r="AO102" s="214">
        <f t="shared" si="634"/>
        <v>0</v>
      </c>
      <c r="AP102" s="214">
        <f t="shared" si="634"/>
        <v>0</v>
      </c>
      <c r="AQ102" s="214">
        <f t="shared" si="634"/>
        <v>0</v>
      </c>
      <c r="AR102" s="214">
        <f t="shared" si="634"/>
        <v>0</v>
      </c>
      <c r="AS102" s="214">
        <f t="shared" si="634"/>
        <v>0</v>
      </c>
      <c r="AT102" s="214">
        <f t="shared" si="634"/>
        <v>0</v>
      </c>
      <c r="AU102" s="214">
        <f t="shared" si="634"/>
        <v>0</v>
      </c>
      <c r="AV102" s="214">
        <f t="shared" si="634"/>
        <v>0</v>
      </c>
      <c r="AW102" s="214">
        <f t="shared" si="635"/>
        <v>0</v>
      </c>
      <c r="AX102" s="214">
        <f t="shared" si="635"/>
        <v>0</v>
      </c>
      <c r="AY102" s="214">
        <f t="shared" si="635"/>
        <v>0</v>
      </c>
      <c r="AZ102" s="214">
        <f t="shared" si="635"/>
        <v>0</v>
      </c>
      <c r="BA102" s="214">
        <f t="shared" si="635"/>
        <v>0</v>
      </c>
      <c r="BB102" s="214">
        <f t="shared" si="635"/>
        <v>0</v>
      </c>
      <c r="BC102" s="214">
        <f t="shared" si="635"/>
        <v>0</v>
      </c>
      <c r="BD102" s="214">
        <f t="shared" si="635"/>
        <v>0</v>
      </c>
      <c r="BE102" s="214">
        <f t="shared" si="635"/>
        <v>0</v>
      </c>
      <c r="BF102" s="214">
        <f t="shared" si="635"/>
        <v>0</v>
      </c>
      <c r="BG102" s="214">
        <f t="shared" si="636"/>
        <v>1</v>
      </c>
      <c r="BH102" s="214">
        <f t="shared" si="636"/>
        <v>0</v>
      </c>
      <c r="BI102" s="214">
        <f t="shared" si="636"/>
        <v>0</v>
      </c>
      <c r="BJ102" s="214">
        <f t="shared" si="636"/>
        <v>0</v>
      </c>
      <c r="BK102" s="214">
        <f t="shared" si="636"/>
        <v>0</v>
      </c>
      <c r="BL102" s="214">
        <f t="shared" si="636"/>
        <v>0</v>
      </c>
      <c r="BM102" s="214">
        <f t="shared" si="636"/>
        <v>0</v>
      </c>
      <c r="BN102" s="214">
        <f t="shared" si="636"/>
        <v>1</v>
      </c>
      <c r="BO102" s="214">
        <f t="shared" si="636"/>
        <v>1</v>
      </c>
      <c r="BP102" s="214"/>
      <c r="BQ102" s="214">
        <f t="shared" si="637"/>
        <v>6</v>
      </c>
      <c r="BR102" s="214">
        <f t="shared" si="637"/>
        <v>7</v>
      </c>
      <c r="BS102" s="214">
        <f t="shared" si="637"/>
        <v>0</v>
      </c>
      <c r="BT102" s="214">
        <f t="shared" si="637"/>
        <v>1</v>
      </c>
      <c r="BU102" s="214">
        <f t="shared" si="637"/>
        <v>5</v>
      </c>
      <c r="BV102" s="214">
        <f t="shared" si="637"/>
        <v>1</v>
      </c>
      <c r="BW102" s="214">
        <f t="shared" si="637"/>
        <v>2</v>
      </c>
      <c r="BX102" s="214">
        <f t="shared" si="637"/>
        <v>3</v>
      </c>
      <c r="BY102" s="214">
        <f t="shared" si="637"/>
        <v>2</v>
      </c>
      <c r="BZ102" s="214">
        <f t="shared" si="637"/>
        <v>0</v>
      </c>
      <c r="CA102" s="214">
        <f t="shared" si="638"/>
        <v>1</v>
      </c>
      <c r="CB102" s="214">
        <f t="shared" si="638"/>
        <v>3</v>
      </c>
      <c r="CC102" s="214">
        <f t="shared" si="638"/>
        <v>1</v>
      </c>
      <c r="CD102" s="214">
        <f t="shared" si="638"/>
        <v>2</v>
      </c>
      <c r="CE102" s="214">
        <f t="shared" si="638"/>
        <v>3</v>
      </c>
      <c r="CF102" s="214">
        <f t="shared" si="638"/>
        <v>8</v>
      </c>
      <c r="CG102" s="214">
        <f t="shared" si="638"/>
        <v>1</v>
      </c>
      <c r="CH102" s="214">
        <f t="shared" si="638"/>
        <v>0</v>
      </c>
      <c r="CI102" s="214">
        <f t="shared" si="638"/>
        <v>4</v>
      </c>
      <c r="CJ102" s="214">
        <f t="shared" si="638"/>
        <v>23</v>
      </c>
      <c r="CK102" s="214">
        <f t="shared" si="639"/>
        <v>2</v>
      </c>
      <c r="CL102" s="214">
        <f t="shared" si="639"/>
        <v>0</v>
      </c>
      <c r="CM102" s="214">
        <f t="shared" si="639"/>
        <v>4</v>
      </c>
      <c r="CN102" s="214">
        <f t="shared" si="639"/>
        <v>12</v>
      </c>
      <c r="CO102" s="214">
        <f t="shared" si="639"/>
        <v>5</v>
      </c>
      <c r="CP102" s="214">
        <f t="shared" si="639"/>
        <v>1</v>
      </c>
      <c r="CQ102" s="214">
        <f t="shared" si="639"/>
        <v>12</v>
      </c>
      <c r="CR102" s="214">
        <f t="shared" si="639"/>
        <v>3</v>
      </c>
      <c r="CS102" s="214">
        <f t="shared" si="639"/>
        <v>8</v>
      </c>
      <c r="CT102" s="214">
        <f t="shared" si="639"/>
        <v>9</v>
      </c>
      <c r="CU102" s="214">
        <f t="shared" si="640"/>
        <v>1</v>
      </c>
      <c r="CV102" s="214">
        <f t="shared" si="640"/>
        <v>2</v>
      </c>
      <c r="CW102" s="214">
        <f t="shared" si="640"/>
        <v>29</v>
      </c>
      <c r="CX102" s="214">
        <f t="shared" si="640"/>
        <v>4</v>
      </c>
      <c r="CY102" s="214">
        <f t="shared" si="640"/>
        <v>5</v>
      </c>
      <c r="CZ102" s="214">
        <f t="shared" si="640"/>
        <v>6</v>
      </c>
      <c r="DA102" s="214">
        <f t="shared" si="640"/>
        <v>11</v>
      </c>
      <c r="DB102" s="214">
        <f t="shared" si="640"/>
        <v>8</v>
      </c>
      <c r="DC102" s="214">
        <f t="shared" si="640"/>
        <v>12</v>
      </c>
      <c r="DD102" s="214">
        <f t="shared" si="640"/>
        <v>2</v>
      </c>
      <c r="DE102" s="214">
        <f t="shared" si="641"/>
        <v>0</v>
      </c>
      <c r="DF102" s="214">
        <f t="shared" si="641"/>
        <v>11</v>
      </c>
      <c r="DG102" s="214">
        <f t="shared" si="641"/>
        <v>16</v>
      </c>
      <c r="DH102" s="214">
        <f t="shared" si="641"/>
        <v>5</v>
      </c>
      <c r="DI102" s="214">
        <f t="shared" si="641"/>
        <v>9</v>
      </c>
      <c r="DJ102" s="214">
        <f t="shared" si="641"/>
        <v>9</v>
      </c>
      <c r="DK102" s="214">
        <f t="shared" si="641"/>
        <v>21</v>
      </c>
      <c r="DL102" s="214">
        <f t="shared" si="641"/>
        <v>0</v>
      </c>
      <c r="DM102" s="214">
        <f t="shared" si="641"/>
        <v>0</v>
      </c>
      <c r="DN102" s="289" t="b">
        <f t="shared" si="642"/>
        <v>1</v>
      </c>
      <c r="DO102" s="214">
        <f t="shared" si="611"/>
        <v>191</v>
      </c>
      <c r="DP102" s="214">
        <f t="shared" si="612"/>
        <v>83</v>
      </c>
      <c r="DQ102" s="214">
        <f t="shared" si="613"/>
        <v>83</v>
      </c>
      <c r="DR102" s="214">
        <f t="shared" si="614"/>
        <v>0</v>
      </c>
      <c r="DS102" s="214">
        <f t="shared" si="615"/>
        <v>3</v>
      </c>
      <c r="DT102" s="214">
        <f t="shared" si="616"/>
        <v>4</v>
      </c>
      <c r="DU102" s="214"/>
      <c r="DV102" s="214">
        <f t="shared" si="617"/>
        <v>3</v>
      </c>
      <c r="DW102" s="214">
        <f t="shared" si="618"/>
        <v>4</v>
      </c>
      <c r="DX102" s="214"/>
      <c r="DY102" s="214">
        <f t="shared" si="619"/>
        <v>1</v>
      </c>
      <c r="DZ102" s="214">
        <f t="shared" si="620"/>
        <v>2</v>
      </c>
      <c r="EA102" s="214">
        <f t="shared" si="621"/>
        <v>1</v>
      </c>
      <c r="EB102" s="214">
        <f t="shared" si="622"/>
        <v>0</v>
      </c>
      <c r="EC102" s="214">
        <f t="shared" si="623"/>
        <v>3</v>
      </c>
      <c r="EE102" s="214">
        <f t="shared" si="624"/>
        <v>0</v>
      </c>
      <c r="EF102" s="214">
        <f t="shared" si="625"/>
        <v>1</v>
      </c>
    </row>
    <row r="103" spans="1:136" x14ac:dyDescent="0.2">
      <c r="A103" s="55">
        <v>42621</v>
      </c>
      <c r="B103" s="13" t="str">
        <f t="shared" si="595"/>
        <v>2-3-1-1-0</v>
      </c>
      <c r="C103" s="14" t="s">
        <v>572</v>
      </c>
      <c r="D103" s="11">
        <f t="shared" si="596"/>
        <v>2</v>
      </c>
      <c r="E103" s="11">
        <f t="shared" ref="E103:I104" si="643">FIND(",",$C103,D103+1)</f>
        <v>4</v>
      </c>
      <c r="F103" s="11">
        <f t="shared" si="643"/>
        <v>7</v>
      </c>
      <c r="G103" s="11">
        <f t="shared" si="643"/>
        <v>10</v>
      </c>
      <c r="H103" s="11">
        <f t="shared" si="643"/>
        <v>13</v>
      </c>
      <c r="I103" s="11">
        <f t="shared" si="643"/>
        <v>16</v>
      </c>
      <c r="J103" s="11"/>
      <c r="K103" s="213">
        <f t="shared" si="598"/>
        <v>4</v>
      </c>
      <c r="L103" s="213">
        <f t="shared" ref="L103:P104" si="644">VALUE(MID($C103,D103+1,E103-D103-1))</f>
        <v>6</v>
      </c>
      <c r="M103" s="213">
        <f t="shared" si="644"/>
        <v>11</v>
      </c>
      <c r="N103" s="213">
        <f t="shared" si="644"/>
        <v>13</v>
      </c>
      <c r="O103" s="213">
        <f t="shared" si="644"/>
        <v>26</v>
      </c>
      <c r="P103" s="213">
        <f t="shared" si="644"/>
        <v>31</v>
      </c>
      <c r="Q103" s="213">
        <f t="shared" si="600"/>
        <v>17</v>
      </c>
      <c r="R103" s="213"/>
      <c r="S103" s="213">
        <f t="shared" ref="S103:AX103" si="645">COUNTIF($K103:$Q103,S$2)</f>
        <v>0</v>
      </c>
      <c r="T103" s="213">
        <f t="shared" si="645"/>
        <v>0</v>
      </c>
      <c r="U103" s="213">
        <f t="shared" si="645"/>
        <v>0</v>
      </c>
      <c r="V103" s="213">
        <f t="shared" si="645"/>
        <v>1</v>
      </c>
      <c r="W103" s="213">
        <f t="shared" si="645"/>
        <v>0</v>
      </c>
      <c r="X103" s="213">
        <f t="shared" si="645"/>
        <v>1</v>
      </c>
      <c r="Y103" s="213">
        <f t="shared" si="645"/>
        <v>0</v>
      </c>
      <c r="Z103" s="213">
        <f t="shared" si="645"/>
        <v>0</v>
      </c>
      <c r="AA103" s="213">
        <f t="shared" si="645"/>
        <v>0</v>
      </c>
      <c r="AB103" s="213">
        <f t="shared" si="645"/>
        <v>0</v>
      </c>
      <c r="AC103" s="213">
        <f t="shared" si="645"/>
        <v>1</v>
      </c>
      <c r="AD103" s="213">
        <f t="shared" si="645"/>
        <v>0</v>
      </c>
      <c r="AE103" s="213">
        <f t="shared" si="645"/>
        <v>1</v>
      </c>
      <c r="AF103" s="213">
        <f t="shared" si="645"/>
        <v>0</v>
      </c>
      <c r="AG103" s="213">
        <f t="shared" si="645"/>
        <v>0</v>
      </c>
      <c r="AH103" s="213">
        <f t="shared" si="645"/>
        <v>0</v>
      </c>
      <c r="AI103" s="213">
        <f t="shared" si="645"/>
        <v>1</v>
      </c>
      <c r="AJ103" s="213">
        <f t="shared" si="645"/>
        <v>0</v>
      </c>
      <c r="AK103" s="213">
        <f t="shared" si="645"/>
        <v>0</v>
      </c>
      <c r="AL103" s="213">
        <f t="shared" si="645"/>
        <v>0</v>
      </c>
      <c r="AM103" s="213">
        <f t="shared" si="645"/>
        <v>0</v>
      </c>
      <c r="AN103" s="213">
        <f t="shared" si="645"/>
        <v>0</v>
      </c>
      <c r="AO103" s="213">
        <f t="shared" si="645"/>
        <v>0</v>
      </c>
      <c r="AP103" s="213">
        <f t="shared" si="645"/>
        <v>0</v>
      </c>
      <c r="AQ103" s="213">
        <f t="shared" si="645"/>
        <v>0</v>
      </c>
      <c r="AR103" s="213">
        <f t="shared" si="645"/>
        <v>1</v>
      </c>
      <c r="AS103" s="213">
        <f t="shared" si="645"/>
        <v>0</v>
      </c>
      <c r="AT103" s="213">
        <f t="shared" si="645"/>
        <v>0</v>
      </c>
      <c r="AU103" s="213">
        <f t="shared" si="645"/>
        <v>0</v>
      </c>
      <c r="AV103" s="213">
        <f t="shared" si="645"/>
        <v>0</v>
      </c>
      <c r="AW103" s="213">
        <f t="shared" si="645"/>
        <v>1</v>
      </c>
      <c r="AX103" s="213">
        <f t="shared" si="645"/>
        <v>0</v>
      </c>
      <c r="AY103" s="213">
        <f t="shared" ref="AY103:BO103" si="646">COUNTIF($K103:$Q103,AY$2)</f>
        <v>0</v>
      </c>
      <c r="AZ103" s="213">
        <f t="shared" si="646"/>
        <v>0</v>
      </c>
      <c r="BA103" s="213">
        <f t="shared" si="646"/>
        <v>0</v>
      </c>
      <c r="BB103" s="213">
        <f t="shared" si="646"/>
        <v>0</v>
      </c>
      <c r="BC103" s="213">
        <f t="shared" si="646"/>
        <v>0</v>
      </c>
      <c r="BD103" s="213">
        <f t="shared" si="646"/>
        <v>0</v>
      </c>
      <c r="BE103" s="213">
        <f t="shared" si="646"/>
        <v>0</v>
      </c>
      <c r="BF103" s="213">
        <f t="shared" si="646"/>
        <v>0</v>
      </c>
      <c r="BG103" s="213">
        <f t="shared" si="646"/>
        <v>0</v>
      </c>
      <c r="BH103" s="213">
        <f t="shared" si="646"/>
        <v>0</v>
      </c>
      <c r="BI103" s="213">
        <f t="shared" si="646"/>
        <v>0</v>
      </c>
      <c r="BJ103" s="213">
        <f t="shared" si="646"/>
        <v>0</v>
      </c>
      <c r="BK103" s="213">
        <f t="shared" si="646"/>
        <v>0</v>
      </c>
      <c r="BL103" s="213">
        <f t="shared" si="646"/>
        <v>0</v>
      </c>
      <c r="BM103" s="213">
        <f t="shared" si="646"/>
        <v>0</v>
      </c>
      <c r="BN103" s="213">
        <f t="shared" si="646"/>
        <v>0</v>
      </c>
      <c r="BO103" s="213">
        <f t="shared" si="646"/>
        <v>0</v>
      </c>
      <c r="BP103" s="213"/>
      <c r="BQ103" s="213">
        <f t="shared" ref="BQ103:CV103" si="647">IF(S103=0,BQ104+1,0)</f>
        <v>5</v>
      </c>
      <c r="BR103" s="213">
        <f t="shared" si="647"/>
        <v>6</v>
      </c>
      <c r="BS103" s="213">
        <f t="shared" si="647"/>
        <v>1</v>
      </c>
      <c r="BT103" s="213">
        <f t="shared" si="647"/>
        <v>0</v>
      </c>
      <c r="BU103" s="213">
        <f t="shared" si="647"/>
        <v>4</v>
      </c>
      <c r="BV103" s="213">
        <f t="shared" si="647"/>
        <v>0</v>
      </c>
      <c r="BW103" s="213">
        <f t="shared" si="647"/>
        <v>1</v>
      </c>
      <c r="BX103" s="213">
        <f t="shared" si="647"/>
        <v>2</v>
      </c>
      <c r="BY103" s="213">
        <f t="shared" si="647"/>
        <v>1</v>
      </c>
      <c r="BZ103" s="213">
        <f t="shared" si="647"/>
        <v>5</v>
      </c>
      <c r="CA103" s="213">
        <f t="shared" si="647"/>
        <v>0</v>
      </c>
      <c r="CB103" s="213">
        <f t="shared" si="647"/>
        <v>2</v>
      </c>
      <c r="CC103" s="213">
        <f t="shared" si="647"/>
        <v>0</v>
      </c>
      <c r="CD103" s="213">
        <f t="shared" si="647"/>
        <v>1</v>
      </c>
      <c r="CE103" s="213">
        <f t="shared" si="647"/>
        <v>2</v>
      </c>
      <c r="CF103" s="213">
        <f t="shared" si="647"/>
        <v>7</v>
      </c>
      <c r="CG103" s="213">
        <f t="shared" si="647"/>
        <v>0</v>
      </c>
      <c r="CH103" s="213">
        <f t="shared" si="647"/>
        <v>6</v>
      </c>
      <c r="CI103" s="213">
        <f t="shared" si="647"/>
        <v>3</v>
      </c>
      <c r="CJ103" s="213">
        <f t="shared" si="647"/>
        <v>22</v>
      </c>
      <c r="CK103" s="213">
        <f t="shared" si="647"/>
        <v>1</v>
      </c>
      <c r="CL103" s="213">
        <f t="shared" si="647"/>
        <v>8</v>
      </c>
      <c r="CM103" s="213">
        <f t="shared" si="647"/>
        <v>3</v>
      </c>
      <c r="CN103" s="213">
        <f t="shared" si="647"/>
        <v>11</v>
      </c>
      <c r="CO103" s="213">
        <f t="shared" si="647"/>
        <v>4</v>
      </c>
      <c r="CP103" s="213">
        <f t="shared" si="647"/>
        <v>0</v>
      </c>
      <c r="CQ103" s="213">
        <f t="shared" si="647"/>
        <v>11</v>
      </c>
      <c r="CR103" s="213">
        <f t="shared" si="647"/>
        <v>2</v>
      </c>
      <c r="CS103" s="213">
        <f t="shared" si="647"/>
        <v>7</v>
      </c>
      <c r="CT103" s="213">
        <f t="shared" si="647"/>
        <v>8</v>
      </c>
      <c r="CU103" s="213">
        <f t="shared" si="647"/>
        <v>0</v>
      </c>
      <c r="CV103" s="213">
        <f t="shared" si="647"/>
        <v>1</v>
      </c>
      <c r="CW103" s="213">
        <f t="shared" ref="CW103:DM103" si="648">IF(AY103=0,CW104+1,0)</f>
        <v>28</v>
      </c>
      <c r="CX103" s="213">
        <f t="shared" si="648"/>
        <v>3</v>
      </c>
      <c r="CY103" s="213">
        <f t="shared" si="648"/>
        <v>4</v>
      </c>
      <c r="CZ103" s="213">
        <f t="shared" si="648"/>
        <v>5</v>
      </c>
      <c r="DA103" s="213">
        <f t="shared" si="648"/>
        <v>10</v>
      </c>
      <c r="DB103" s="213">
        <f t="shared" si="648"/>
        <v>7</v>
      </c>
      <c r="DC103" s="213">
        <f t="shared" si="648"/>
        <v>11</v>
      </c>
      <c r="DD103" s="213">
        <f t="shared" si="648"/>
        <v>1</v>
      </c>
      <c r="DE103" s="213">
        <f t="shared" si="648"/>
        <v>5</v>
      </c>
      <c r="DF103" s="213">
        <f t="shared" si="648"/>
        <v>10</v>
      </c>
      <c r="DG103" s="213">
        <f t="shared" si="648"/>
        <v>15</v>
      </c>
      <c r="DH103" s="213">
        <f t="shared" si="648"/>
        <v>4</v>
      </c>
      <c r="DI103" s="213">
        <f t="shared" si="648"/>
        <v>8</v>
      </c>
      <c r="DJ103" s="213">
        <f t="shared" si="648"/>
        <v>8</v>
      </c>
      <c r="DK103" s="213">
        <f t="shared" si="648"/>
        <v>20</v>
      </c>
      <c r="DL103" s="213">
        <f t="shared" si="648"/>
        <v>2</v>
      </c>
      <c r="DM103" s="213">
        <f t="shared" si="648"/>
        <v>3</v>
      </c>
      <c r="DN103" s="289" t="b">
        <f t="shared" si="642"/>
        <v>0</v>
      </c>
      <c r="DO103" s="213">
        <f t="shared" si="611"/>
        <v>108</v>
      </c>
      <c r="DP103" s="213">
        <f t="shared" si="612"/>
        <v>-18</v>
      </c>
      <c r="DQ103" s="213">
        <f t="shared" si="613"/>
        <v>18</v>
      </c>
      <c r="DR103" s="213">
        <f t="shared" si="614"/>
        <v>0</v>
      </c>
      <c r="DS103" s="213">
        <f t="shared" si="615"/>
        <v>2</v>
      </c>
      <c r="DT103" s="213">
        <f t="shared" si="616"/>
        <v>5</v>
      </c>
      <c r="DU103" s="213"/>
      <c r="DV103" s="213">
        <f t="shared" si="617"/>
        <v>4</v>
      </c>
      <c r="DW103" s="213">
        <f t="shared" si="618"/>
        <v>3</v>
      </c>
      <c r="DX103" s="213"/>
      <c r="DY103" s="213">
        <f t="shared" si="619"/>
        <v>2</v>
      </c>
      <c r="DZ103" s="213">
        <f t="shared" si="620"/>
        <v>3</v>
      </c>
      <c r="EA103" s="213">
        <f t="shared" si="621"/>
        <v>1</v>
      </c>
      <c r="EB103" s="213">
        <f t="shared" si="622"/>
        <v>1</v>
      </c>
      <c r="EC103" s="213">
        <f t="shared" si="623"/>
        <v>0</v>
      </c>
      <c r="EE103" s="213">
        <f t="shared" si="624"/>
        <v>0</v>
      </c>
      <c r="EF103" s="213">
        <f t="shared" si="625"/>
        <v>0</v>
      </c>
    </row>
    <row r="104" spans="1:136" x14ac:dyDescent="0.2">
      <c r="A104" s="55">
        <v>42618</v>
      </c>
      <c r="B104" s="13" t="str">
        <f t="shared" si="595"/>
        <v>3-1-1-1-1</v>
      </c>
      <c r="C104" s="14" t="s">
        <v>570</v>
      </c>
      <c r="D104" s="11">
        <f t="shared" si="596"/>
        <v>2</v>
      </c>
      <c r="E104" s="11">
        <f t="shared" si="643"/>
        <v>4</v>
      </c>
      <c r="F104" s="11">
        <f t="shared" si="643"/>
        <v>7</v>
      </c>
      <c r="G104" s="11">
        <f t="shared" si="643"/>
        <v>10</v>
      </c>
      <c r="H104" s="11">
        <f t="shared" si="643"/>
        <v>13</v>
      </c>
      <c r="I104" s="11">
        <f t="shared" si="643"/>
        <v>16</v>
      </c>
      <c r="J104" s="11"/>
      <c r="K104" s="211">
        <f t="shared" si="598"/>
        <v>3</v>
      </c>
      <c r="L104" s="211">
        <f t="shared" si="644"/>
        <v>9</v>
      </c>
      <c r="M104" s="211">
        <f t="shared" si="644"/>
        <v>14</v>
      </c>
      <c r="N104" s="211">
        <f t="shared" si="644"/>
        <v>21</v>
      </c>
      <c r="O104" s="211">
        <f t="shared" si="644"/>
        <v>32</v>
      </c>
      <c r="P104" s="211">
        <f t="shared" si="644"/>
        <v>40</v>
      </c>
      <c r="Q104" s="211">
        <f t="shared" si="600"/>
        <v>7</v>
      </c>
      <c r="R104" s="211"/>
      <c r="S104" s="211">
        <f t="shared" ref="S104:AX104" si="649">COUNTIF($K104:$Q104,S$2)</f>
        <v>0</v>
      </c>
      <c r="T104" s="211">
        <f t="shared" si="649"/>
        <v>0</v>
      </c>
      <c r="U104" s="211">
        <f t="shared" si="649"/>
        <v>1</v>
      </c>
      <c r="V104" s="211">
        <f t="shared" si="649"/>
        <v>0</v>
      </c>
      <c r="W104" s="211">
        <f t="shared" si="649"/>
        <v>0</v>
      </c>
      <c r="X104" s="211">
        <f t="shared" si="649"/>
        <v>0</v>
      </c>
      <c r="Y104" s="211">
        <f t="shared" si="649"/>
        <v>1</v>
      </c>
      <c r="Z104" s="211">
        <f t="shared" si="649"/>
        <v>0</v>
      </c>
      <c r="AA104" s="211">
        <f t="shared" si="649"/>
        <v>1</v>
      </c>
      <c r="AB104" s="211">
        <f t="shared" si="649"/>
        <v>0</v>
      </c>
      <c r="AC104" s="211">
        <f t="shared" si="649"/>
        <v>0</v>
      </c>
      <c r="AD104" s="211">
        <f t="shared" si="649"/>
        <v>0</v>
      </c>
      <c r="AE104" s="211">
        <f t="shared" si="649"/>
        <v>0</v>
      </c>
      <c r="AF104" s="211">
        <f t="shared" si="649"/>
        <v>1</v>
      </c>
      <c r="AG104" s="211">
        <f t="shared" si="649"/>
        <v>0</v>
      </c>
      <c r="AH104" s="211">
        <f t="shared" si="649"/>
        <v>0</v>
      </c>
      <c r="AI104" s="211">
        <f t="shared" si="649"/>
        <v>0</v>
      </c>
      <c r="AJ104" s="211">
        <f t="shared" si="649"/>
        <v>0</v>
      </c>
      <c r="AK104" s="211">
        <f t="shared" si="649"/>
        <v>0</v>
      </c>
      <c r="AL104" s="211">
        <f t="shared" si="649"/>
        <v>0</v>
      </c>
      <c r="AM104" s="211">
        <f t="shared" si="649"/>
        <v>1</v>
      </c>
      <c r="AN104" s="211">
        <f t="shared" si="649"/>
        <v>0</v>
      </c>
      <c r="AO104" s="211">
        <f t="shared" si="649"/>
        <v>0</v>
      </c>
      <c r="AP104" s="211">
        <f t="shared" si="649"/>
        <v>0</v>
      </c>
      <c r="AQ104" s="211">
        <f t="shared" si="649"/>
        <v>0</v>
      </c>
      <c r="AR104" s="211">
        <f t="shared" si="649"/>
        <v>0</v>
      </c>
      <c r="AS104" s="211">
        <f t="shared" si="649"/>
        <v>0</v>
      </c>
      <c r="AT104" s="211">
        <f t="shared" si="649"/>
        <v>0</v>
      </c>
      <c r="AU104" s="211">
        <f t="shared" si="649"/>
        <v>0</v>
      </c>
      <c r="AV104" s="211">
        <f t="shared" si="649"/>
        <v>0</v>
      </c>
      <c r="AW104" s="211">
        <f t="shared" si="649"/>
        <v>0</v>
      </c>
      <c r="AX104" s="211">
        <f t="shared" si="649"/>
        <v>1</v>
      </c>
      <c r="AY104" s="211">
        <f t="shared" ref="AY104:BO104" si="650">COUNTIF($K104:$Q104,AY$2)</f>
        <v>0</v>
      </c>
      <c r="AZ104" s="211">
        <f t="shared" si="650"/>
        <v>0</v>
      </c>
      <c r="BA104" s="211">
        <f t="shared" si="650"/>
        <v>0</v>
      </c>
      <c r="BB104" s="211">
        <f t="shared" si="650"/>
        <v>0</v>
      </c>
      <c r="BC104" s="211">
        <f t="shared" si="650"/>
        <v>0</v>
      </c>
      <c r="BD104" s="211">
        <f t="shared" si="650"/>
        <v>0</v>
      </c>
      <c r="BE104" s="211">
        <f t="shared" si="650"/>
        <v>0</v>
      </c>
      <c r="BF104" s="211">
        <f t="shared" si="650"/>
        <v>1</v>
      </c>
      <c r="BG104" s="211">
        <f t="shared" si="650"/>
        <v>0</v>
      </c>
      <c r="BH104" s="211">
        <f t="shared" si="650"/>
        <v>0</v>
      </c>
      <c r="BI104" s="211">
        <f t="shared" si="650"/>
        <v>0</v>
      </c>
      <c r="BJ104" s="211">
        <f t="shared" si="650"/>
        <v>0</v>
      </c>
      <c r="BK104" s="211">
        <f t="shared" si="650"/>
        <v>0</v>
      </c>
      <c r="BL104" s="211">
        <f t="shared" si="650"/>
        <v>0</v>
      </c>
      <c r="BM104" s="211">
        <f t="shared" si="650"/>
        <v>0</v>
      </c>
      <c r="BN104" s="211">
        <f t="shared" si="650"/>
        <v>0</v>
      </c>
      <c r="BO104" s="211">
        <f t="shared" si="650"/>
        <v>0</v>
      </c>
      <c r="BP104" s="211"/>
      <c r="BQ104" s="211">
        <f t="shared" ref="BQ104:CV104" si="651">IF(S104=0,BQ105+1,0)</f>
        <v>4</v>
      </c>
      <c r="BR104" s="211">
        <f t="shared" si="651"/>
        <v>5</v>
      </c>
      <c r="BS104" s="211">
        <f t="shared" si="651"/>
        <v>0</v>
      </c>
      <c r="BT104" s="211">
        <f t="shared" si="651"/>
        <v>1</v>
      </c>
      <c r="BU104" s="211">
        <f t="shared" si="651"/>
        <v>3</v>
      </c>
      <c r="BV104" s="211">
        <f t="shared" si="651"/>
        <v>3</v>
      </c>
      <c r="BW104" s="211">
        <f t="shared" si="651"/>
        <v>0</v>
      </c>
      <c r="BX104" s="211">
        <f t="shared" si="651"/>
        <v>1</v>
      </c>
      <c r="BY104" s="211">
        <f t="shared" si="651"/>
        <v>0</v>
      </c>
      <c r="BZ104" s="211">
        <f t="shared" si="651"/>
        <v>4</v>
      </c>
      <c r="CA104" s="211">
        <f t="shared" si="651"/>
        <v>2</v>
      </c>
      <c r="CB104" s="211">
        <f t="shared" si="651"/>
        <v>1</v>
      </c>
      <c r="CC104" s="211">
        <f t="shared" si="651"/>
        <v>7</v>
      </c>
      <c r="CD104" s="211">
        <f t="shared" si="651"/>
        <v>0</v>
      </c>
      <c r="CE104" s="211">
        <f t="shared" si="651"/>
        <v>1</v>
      </c>
      <c r="CF104" s="211">
        <f t="shared" si="651"/>
        <v>6</v>
      </c>
      <c r="CG104" s="211">
        <f t="shared" si="651"/>
        <v>31</v>
      </c>
      <c r="CH104" s="211">
        <f t="shared" si="651"/>
        <v>5</v>
      </c>
      <c r="CI104" s="211">
        <f t="shared" si="651"/>
        <v>2</v>
      </c>
      <c r="CJ104" s="211">
        <f t="shared" si="651"/>
        <v>21</v>
      </c>
      <c r="CK104" s="211">
        <f t="shared" si="651"/>
        <v>0</v>
      </c>
      <c r="CL104" s="211">
        <f t="shared" si="651"/>
        <v>7</v>
      </c>
      <c r="CM104" s="211">
        <f t="shared" si="651"/>
        <v>2</v>
      </c>
      <c r="CN104" s="211">
        <f t="shared" si="651"/>
        <v>10</v>
      </c>
      <c r="CO104" s="211">
        <f t="shared" si="651"/>
        <v>3</v>
      </c>
      <c r="CP104" s="211">
        <f t="shared" si="651"/>
        <v>5</v>
      </c>
      <c r="CQ104" s="211">
        <f t="shared" si="651"/>
        <v>10</v>
      </c>
      <c r="CR104" s="211">
        <f t="shared" si="651"/>
        <v>1</v>
      </c>
      <c r="CS104" s="211">
        <f t="shared" si="651"/>
        <v>6</v>
      </c>
      <c r="CT104" s="211">
        <f t="shared" si="651"/>
        <v>7</v>
      </c>
      <c r="CU104" s="211">
        <f t="shared" si="651"/>
        <v>6</v>
      </c>
      <c r="CV104" s="211">
        <f t="shared" si="651"/>
        <v>0</v>
      </c>
      <c r="CW104" s="211">
        <f t="shared" ref="CW104:DM104" si="652">IF(AY104=0,CW105+1,0)</f>
        <v>27</v>
      </c>
      <c r="CX104" s="211">
        <f t="shared" si="652"/>
        <v>2</v>
      </c>
      <c r="CY104" s="211">
        <f t="shared" si="652"/>
        <v>3</v>
      </c>
      <c r="CZ104" s="211">
        <f t="shared" si="652"/>
        <v>4</v>
      </c>
      <c r="DA104" s="211">
        <f t="shared" si="652"/>
        <v>9</v>
      </c>
      <c r="DB104" s="211">
        <f t="shared" si="652"/>
        <v>6</v>
      </c>
      <c r="DC104" s="211">
        <f t="shared" si="652"/>
        <v>10</v>
      </c>
      <c r="DD104" s="211">
        <f t="shared" si="652"/>
        <v>0</v>
      </c>
      <c r="DE104" s="211">
        <f t="shared" si="652"/>
        <v>4</v>
      </c>
      <c r="DF104" s="211">
        <f t="shared" si="652"/>
        <v>9</v>
      </c>
      <c r="DG104" s="211">
        <f t="shared" si="652"/>
        <v>14</v>
      </c>
      <c r="DH104" s="211">
        <f t="shared" si="652"/>
        <v>3</v>
      </c>
      <c r="DI104" s="211">
        <f t="shared" si="652"/>
        <v>7</v>
      </c>
      <c r="DJ104" s="211">
        <f t="shared" si="652"/>
        <v>7</v>
      </c>
      <c r="DK104" s="211">
        <f t="shared" si="652"/>
        <v>19</v>
      </c>
      <c r="DL104" s="211">
        <f t="shared" si="652"/>
        <v>1</v>
      </c>
      <c r="DM104" s="211">
        <f t="shared" si="652"/>
        <v>2</v>
      </c>
      <c r="DN104" s="289" t="b">
        <f t="shared" si="642"/>
        <v>0</v>
      </c>
      <c r="DO104" s="211">
        <f t="shared" si="611"/>
        <v>126</v>
      </c>
      <c r="DP104" s="211">
        <f t="shared" si="612"/>
        <v>8</v>
      </c>
      <c r="DQ104" s="211">
        <f t="shared" si="613"/>
        <v>8</v>
      </c>
      <c r="DR104" s="211">
        <f t="shared" si="614"/>
        <v>0</v>
      </c>
      <c r="DS104" s="211">
        <f t="shared" si="615"/>
        <v>2</v>
      </c>
      <c r="DT104" s="211">
        <f t="shared" si="616"/>
        <v>5</v>
      </c>
      <c r="DU104" s="211"/>
      <c r="DV104" s="211">
        <f t="shared" si="617"/>
        <v>4</v>
      </c>
      <c r="DW104" s="211">
        <f t="shared" si="618"/>
        <v>3</v>
      </c>
      <c r="DX104" s="211"/>
      <c r="DY104" s="211">
        <f t="shared" si="619"/>
        <v>3</v>
      </c>
      <c r="DZ104" s="211">
        <f t="shared" si="620"/>
        <v>1</v>
      </c>
      <c r="EA104" s="211">
        <f t="shared" si="621"/>
        <v>1</v>
      </c>
      <c r="EB104" s="211">
        <f t="shared" si="622"/>
        <v>1</v>
      </c>
      <c r="EC104" s="211">
        <f t="shared" si="623"/>
        <v>1</v>
      </c>
      <c r="EE104" s="211">
        <f t="shared" si="624"/>
        <v>1</v>
      </c>
      <c r="EF104" s="211">
        <f t="shared" si="625"/>
        <v>0</v>
      </c>
    </row>
    <row r="105" spans="1:136" x14ac:dyDescent="0.2">
      <c r="A105" s="55">
        <v>42614</v>
      </c>
      <c r="B105" s="13" t="str">
        <f t="shared" ref="B105:B110" si="653">CONCATENATE(DY105,"-",DZ105,"-",EA105,"-",EB105,"-",EC105)</f>
        <v>3-2-1-0-1</v>
      </c>
      <c r="C105" s="14" t="s">
        <v>569</v>
      </c>
      <c r="D105" s="11">
        <f t="shared" ref="D105:D110" si="654">FIND(",",$C105,1)</f>
        <v>2</v>
      </c>
      <c r="E105" s="11">
        <f t="shared" ref="E105:I106" si="655">FIND(",",$C105,D105+1)</f>
        <v>4</v>
      </c>
      <c r="F105" s="11">
        <f t="shared" si="655"/>
        <v>7</v>
      </c>
      <c r="G105" s="11">
        <f t="shared" si="655"/>
        <v>10</v>
      </c>
      <c r="H105" s="11">
        <f t="shared" si="655"/>
        <v>13</v>
      </c>
      <c r="I105" s="11">
        <f t="shared" si="655"/>
        <v>16</v>
      </c>
      <c r="J105" s="11"/>
      <c r="K105" s="209">
        <f t="shared" ref="K105:K110" si="656">VALUE((LEFT(C105,D105-1)))</f>
        <v>3</v>
      </c>
      <c r="L105" s="209">
        <f t="shared" ref="L105:P106" si="657">VALUE(MID($C105,D105+1,E105-D105-1))</f>
        <v>4</v>
      </c>
      <c r="M105" s="209">
        <f t="shared" si="657"/>
        <v>12</v>
      </c>
      <c r="N105" s="209">
        <f t="shared" si="657"/>
        <v>15</v>
      </c>
      <c r="O105" s="209">
        <f t="shared" si="657"/>
        <v>28</v>
      </c>
      <c r="P105" s="209">
        <f t="shared" si="657"/>
        <v>48</v>
      </c>
      <c r="Q105" s="209">
        <f t="shared" ref="Q105:Q110" si="658">VALUE(RIGHT(C105,LEN(C105)-I105))</f>
        <v>8</v>
      </c>
      <c r="R105" s="209"/>
      <c r="S105" s="209">
        <f t="shared" ref="S105:AX105" si="659">COUNTIF($K105:$Q105,S$2)</f>
        <v>0</v>
      </c>
      <c r="T105" s="209">
        <f t="shared" si="659"/>
        <v>0</v>
      </c>
      <c r="U105" s="209">
        <f t="shared" si="659"/>
        <v>1</v>
      </c>
      <c r="V105" s="209">
        <f t="shared" si="659"/>
        <v>1</v>
      </c>
      <c r="W105" s="209">
        <f t="shared" si="659"/>
        <v>0</v>
      </c>
      <c r="X105" s="209">
        <f t="shared" si="659"/>
        <v>0</v>
      </c>
      <c r="Y105" s="209">
        <f t="shared" si="659"/>
        <v>0</v>
      </c>
      <c r="Z105" s="209">
        <f t="shared" si="659"/>
        <v>1</v>
      </c>
      <c r="AA105" s="209">
        <f t="shared" si="659"/>
        <v>0</v>
      </c>
      <c r="AB105" s="209">
        <f t="shared" si="659"/>
        <v>0</v>
      </c>
      <c r="AC105" s="209">
        <f t="shared" si="659"/>
        <v>0</v>
      </c>
      <c r="AD105" s="209">
        <f t="shared" si="659"/>
        <v>1</v>
      </c>
      <c r="AE105" s="209">
        <f t="shared" si="659"/>
        <v>0</v>
      </c>
      <c r="AF105" s="209">
        <f t="shared" si="659"/>
        <v>0</v>
      </c>
      <c r="AG105" s="209">
        <f t="shared" si="659"/>
        <v>1</v>
      </c>
      <c r="AH105" s="209">
        <f t="shared" si="659"/>
        <v>0</v>
      </c>
      <c r="AI105" s="209">
        <f t="shared" si="659"/>
        <v>0</v>
      </c>
      <c r="AJ105" s="209">
        <f t="shared" si="659"/>
        <v>0</v>
      </c>
      <c r="AK105" s="209">
        <f t="shared" si="659"/>
        <v>0</v>
      </c>
      <c r="AL105" s="209">
        <f t="shared" si="659"/>
        <v>0</v>
      </c>
      <c r="AM105" s="209">
        <f t="shared" si="659"/>
        <v>0</v>
      </c>
      <c r="AN105" s="209">
        <f t="shared" si="659"/>
        <v>0</v>
      </c>
      <c r="AO105" s="209">
        <f t="shared" si="659"/>
        <v>0</v>
      </c>
      <c r="AP105" s="209">
        <f t="shared" si="659"/>
        <v>0</v>
      </c>
      <c r="AQ105" s="209">
        <f t="shared" si="659"/>
        <v>0</v>
      </c>
      <c r="AR105" s="209">
        <f t="shared" si="659"/>
        <v>0</v>
      </c>
      <c r="AS105" s="209">
        <f t="shared" si="659"/>
        <v>0</v>
      </c>
      <c r="AT105" s="209">
        <f t="shared" si="659"/>
        <v>1</v>
      </c>
      <c r="AU105" s="209">
        <f t="shared" si="659"/>
        <v>0</v>
      </c>
      <c r="AV105" s="209">
        <f t="shared" si="659"/>
        <v>0</v>
      </c>
      <c r="AW105" s="209">
        <f t="shared" si="659"/>
        <v>0</v>
      </c>
      <c r="AX105" s="209">
        <f t="shared" si="659"/>
        <v>0</v>
      </c>
      <c r="AY105" s="209">
        <f t="shared" ref="AY105:BO105" si="660">COUNTIF($K105:$Q105,AY$2)</f>
        <v>0</v>
      </c>
      <c r="AZ105" s="209">
        <f t="shared" si="660"/>
        <v>0</v>
      </c>
      <c r="BA105" s="209">
        <f t="shared" si="660"/>
        <v>0</v>
      </c>
      <c r="BB105" s="209">
        <f t="shared" si="660"/>
        <v>0</v>
      </c>
      <c r="BC105" s="209">
        <f t="shared" si="660"/>
        <v>0</v>
      </c>
      <c r="BD105" s="209">
        <f t="shared" si="660"/>
        <v>0</v>
      </c>
      <c r="BE105" s="209">
        <f t="shared" si="660"/>
        <v>0</v>
      </c>
      <c r="BF105" s="209">
        <f t="shared" si="660"/>
        <v>0</v>
      </c>
      <c r="BG105" s="209">
        <f t="shared" si="660"/>
        <v>0</v>
      </c>
      <c r="BH105" s="209">
        <f t="shared" si="660"/>
        <v>0</v>
      </c>
      <c r="BI105" s="209">
        <f t="shared" si="660"/>
        <v>0</v>
      </c>
      <c r="BJ105" s="209">
        <f t="shared" si="660"/>
        <v>0</v>
      </c>
      <c r="BK105" s="209">
        <f t="shared" si="660"/>
        <v>0</v>
      </c>
      <c r="BL105" s="209">
        <f t="shared" si="660"/>
        <v>0</v>
      </c>
      <c r="BM105" s="209">
        <f t="shared" si="660"/>
        <v>0</v>
      </c>
      <c r="BN105" s="209">
        <f t="shared" si="660"/>
        <v>1</v>
      </c>
      <c r="BO105" s="209">
        <f t="shared" si="660"/>
        <v>0</v>
      </c>
      <c r="BP105" s="209"/>
      <c r="BQ105" s="209">
        <f t="shared" ref="BQ105:CV105" si="661">IF(S105=0,BQ106+1,0)</f>
        <v>3</v>
      </c>
      <c r="BR105" s="209">
        <f t="shared" si="661"/>
        <v>4</v>
      </c>
      <c r="BS105" s="209">
        <f t="shared" si="661"/>
        <v>0</v>
      </c>
      <c r="BT105" s="209">
        <f t="shared" si="661"/>
        <v>0</v>
      </c>
      <c r="BU105" s="209">
        <f t="shared" si="661"/>
        <v>2</v>
      </c>
      <c r="BV105" s="209">
        <f t="shared" si="661"/>
        <v>2</v>
      </c>
      <c r="BW105" s="209">
        <f t="shared" si="661"/>
        <v>15</v>
      </c>
      <c r="BX105" s="209">
        <f t="shared" si="661"/>
        <v>0</v>
      </c>
      <c r="BY105" s="209">
        <f t="shared" si="661"/>
        <v>7</v>
      </c>
      <c r="BZ105" s="209">
        <f t="shared" si="661"/>
        <v>3</v>
      </c>
      <c r="CA105" s="209">
        <f t="shared" si="661"/>
        <v>1</v>
      </c>
      <c r="CB105" s="209">
        <f t="shared" si="661"/>
        <v>0</v>
      </c>
      <c r="CC105" s="209">
        <f t="shared" si="661"/>
        <v>6</v>
      </c>
      <c r="CD105" s="209">
        <f t="shared" si="661"/>
        <v>9</v>
      </c>
      <c r="CE105" s="209">
        <f t="shared" si="661"/>
        <v>0</v>
      </c>
      <c r="CF105" s="209">
        <f t="shared" si="661"/>
        <v>5</v>
      </c>
      <c r="CG105" s="209">
        <f t="shared" si="661"/>
        <v>30</v>
      </c>
      <c r="CH105" s="209">
        <f t="shared" si="661"/>
        <v>4</v>
      </c>
      <c r="CI105" s="209">
        <f t="shared" si="661"/>
        <v>1</v>
      </c>
      <c r="CJ105" s="209">
        <f t="shared" si="661"/>
        <v>20</v>
      </c>
      <c r="CK105" s="209">
        <f t="shared" si="661"/>
        <v>4</v>
      </c>
      <c r="CL105" s="209">
        <f t="shared" si="661"/>
        <v>6</v>
      </c>
      <c r="CM105" s="209">
        <f t="shared" si="661"/>
        <v>1</v>
      </c>
      <c r="CN105" s="209">
        <f t="shared" si="661"/>
        <v>9</v>
      </c>
      <c r="CO105" s="209">
        <f t="shared" si="661"/>
        <v>2</v>
      </c>
      <c r="CP105" s="209">
        <f t="shared" si="661"/>
        <v>4</v>
      </c>
      <c r="CQ105" s="209">
        <f t="shared" si="661"/>
        <v>9</v>
      </c>
      <c r="CR105" s="209">
        <f t="shared" si="661"/>
        <v>0</v>
      </c>
      <c r="CS105" s="209">
        <f t="shared" si="661"/>
        <v>5</v>
      </c>
      <c r="CT105" s="209">
        <f t="shared" si="661"/>
        <v>6</v>
      </c>
      <c r="CU105" s="209">
        <f t="shared" si="661"/>
        <v>5</v>
      </c>
      <c r="CV105" s="209">
        <f t="shared" si="661"/>
        <v>1</v>
      </c>
      <c r="CW105" s="209">
        <f t="shared" ref="CW105:DM105" si="662">IF(AY105=0,CW106+1,0)</f>
        <v>26</v>
      </c>
      <c r="CX105" s="209">
        <f t="shared" si="662"/>
        <v>1</v>
      </c>
      <c r="CY105" s="209">
        <f t="shared" si="662"/>
        <v>2</v>
      </c>
      <c r="CZ105" s="209">
        <f t="shared" si="662"/>
        <v>3</v>
      </c>
      <c r="DA105" s="209">
        <f t="shared" si="662"/>
        <v>8</v>
      </c>
      <c r="DB105" s="209">
        <f t="shared" si="662"/>
        <v>5</v>
      </c>
      <c r="DC105" s="209">
        <f t="shared" si="662"/>
        <v>9</v>
      </c>
      <c r="DD105" s="209">
        <f t="shared" si="662"/>
        <v>2</v>
      </c>
      <c r="DE105" s="209">
        <f t="shared" si="662"/>
        <v>3</v>
      </c>
      <c r="DF105" s="209">
        <f t="shared" si="662"/>
        <v>8</v>
      </c>
      <c r="DG105" s="209">
        <f t="shared" si="662"/>
        <v>13</v>
      </c>
      <c r="DH105" s="209">
        <f t="shared" si="662"/>
        <v>2</v>
      </c>
      <c r="DI105" s="209">
        <f t="shared" si="662"/>
        <v>6</v>
      </c>
      <c r="DJ105" s="209">
        <f t="shared" si="662"/>
        <v>6</v>
      </c>
      <c r="DK105" s="209">
        <f t="shared" si="662"/>
        <v>18</v>
      </c>
      <c r="DL105" s="209">
        <f t="shared" si="662"/>
        <v>0</v>
      </c>
      <c r="DM105" s="209">
        <f t="shared" si="662"/>
        <v>1</v>
      </c>
      <c r="DN105" s="289" t="b">
        <f t="shared" si="642"/>
        <v>0</v>
      </c>
      <c r="DO105" s="209">
        <f t="shared" ref="DO105:DO110" si="663">SUM(K105:Q105)</f>
        <v>118</v>
      </c>
      <c r="DP105" s="209">
        <f t="shared" ref="DP105:DP110" si="664">DO105-DO106</f>
        <v>-98</v>
      </c>
      <c r="DQ105" s="209">
        <f t="shared" ref="DQ105:DQ110" si="665">ABS(DP105)</f>
        <v>98</v>
      </c>
      <c r="DR105" s="209">
        <f t="shared" ref="DR105:DR110" si="666">IF(ISODD(D105),1,0)</f>
        <v>0</v>
      </c>
      <c r="DS105" s="209">
        <f t="shared" ref="DS105:DS110" si="667">COUNTIF($K105:$Q105,"&gt;25")</f>
        <v>2</v>
      </c>
      <c r="DT105" s="209">
        <f t="shared" ref="DT105:DT110" si="668">COUNTIF($K105:$Q105,"&lt;26")</f>
        <v>5</v>
      </c>
      <c r="DU105" s="209"/>
      <c r="DV105" s="209">
        <f t="shared" ref="DV105:DV110" si="669">S105+U105+W105+Y105+AA105+AC105+AE105+AG105+AI105+AK105+AM105+AO105+AQ105+AS105+AU105+AW105+AY105+BA105+BC105+BE105+BG105+BI105+BK105+BM105+BO105</f>
        <v>2</v>
      </c>
      <c r="DW105" s="209">
        <f t="shared" ref="DW105:DW110" si="670">T105+V105+X105+Z105+AB105+AD105+AF105+AH105+AJ105+AL105+AN105+AP105+AR105+AT105+AV105+AX105+AZ105+BB105+BD105+BF105+BH105+BJ105+BL105+BN105</f>
        <v>5</v>
      </c>
      <c r="DX105" s="209"/>
      <c r="DY105" s="209">
        <f t="shared" ref="DY105:DY110" si="671">COUNTIF($K105:$Q105,"&lt;10")</f>
        <v>3</v>
      </c>
      <c r="DZ105" s="209">
        <f t="shared" ref="DZ105:DZ110" si="672">COUNTIFS($K105:$Q105,"&lt;20",$K105:$Q105,"&gt;9")</f>
        <v>2</v>
      </c>
      <c r="EA105" s="209">
        <f t="shared" ref="EA105:EA110" si="673">COUNTIFS($K105:$Q105,"&lt;30",$K105:$Q105,"&gt;19")</f>
        <v>1</v>
      </c>
      <c r="EB105" s="209">
        <f t="shared" ref="EB105:EB110" si="674">COUNTIFS($K105:$Q105,"&lt;40",$K105:$Q105,"&gt;29")</f>
        <v>0</v>
      </c>
      <c r="EC105" s="209">
        <f t="shared" ref="EC105:EC110" si="675">COUNTIF($K105:$Q105,"&gt;39")</f>
        <v>1</v>
      </c>
      <c r="EE105" s="209">
        <f t="shared" ref="EE105:EE110" si="676">COUNTIF($K106:$Q106,K105)+COUNTIF($K106:$Q106,L105)+COUNTIF($K106:$Q106,M105)+COUNTIF($K106:$Q106,N105)+COUNTIF($K106:$Q106,O105)+COUNTIF($K106:$Q106,P105)+COUNTIF($K106:$Q106,Q105)</f>
        <v>1</v>
      </c>
      <c r="EF105" s="209">
        <f t="shared" ref="EF105:EF110" si="677">IF(K105=L105-1,1,0)+IF(L105=M105-1,1,0)+IF(M105=N105-1,1,0)+IF(N105=O105-1,1,0)+IF(O105=P105-1,1,0)+IF(K105=Q105-1,1,0)+IF(L105=Q105-1,1,0)+IF(M105=Q105-1,1,0)+IF(N105=Q105-1,1,0)+IF(O105=Q105-1,1,0)+IF(P105=Q105-1,1,0)</f>
        <v>1</v>
      </c>
    </row>
    <row r="106" spans="1:136" x14ac:dyDescent="0.2">
      <c r="A106" s="55">
        <v>42611</v>
      </c>
      <c r="B106" s="13" t="str">
        <f t="shared" si="653"/>
        <v>0-2-1-2-2</v>
      </c>
      <c r="C106" s="14" t="s">
        <v>568</v>
      </c>
      <c r="D106" s="11">
        <f t="shared" si="654"/>
        <v>3</v>
      </c>
      <c r="E106" s="11">
        <f t="shared" si="655"/>
        <v>6</v>
      </c>
      <c r="F106" s="11">
        <f t="shared" si="655"/>
        <v>9</v>
      </c>
      <c r="G106" s="11">
        <f t="shared" si="655"/>
        <v>12</v>
      </c>
      <c r="H106" s="11">
        <f t="shared" si="655"/>
        <v>15</v>
      </c>
      <c r="I106" s="11">
        <f t="shared" si="655"/>
        <v>18</v>
      </c>
      <c r="J106" s="11"/>
      <c r="K106" s="202">
        <f t="shared" si="656"/>
        <v>11</v>
      </c>
      <c r="L106" s="202">
        <f t="shared" si="657"/>
        <v>19</v>
      </c>
      <c r="M106" s="202">
        <f t="shared" si="657"/>
        <v>23</v>
      </c>
      <c r="N106" s="202">
        <f t="shared" si="657"/>
        <v>32</v>
      </c>
      <c r="O106" s="202">
        <f t="shared" si="657"/>
        <v>48</v>
      </c>
      <c r="P106" s="202">
        <f t="shared" si="657"/>
        <v>49</v>
      </c>
      <c r="Q106" s="202">
        <f t="shared" si="658"/>
        <v>34</v>
      </c>
      <c r="R106" s="202"/>
      <c r="S106" s="202">
        <f t="shared" ref="S106:AX106" si="678">COUNTIF($K106:$Q106,S$2)</f>
        <v>0</v>
      </c>
      <c r="T106" s="202">
        <f t="shared" si="678"/>
        <v>0</v>
      </c>
      <c r="U106" s="202">
        <f t="shared" si="678"/>
        <v>0</v>
      </c>
      <c r="V106" s="202">
        <f t="shared" si="678"/>
        <v>0</v>
      </c>
      <c r="W106" s="202">
        <f t="shared" si="678"/>
        <v>0</v>
      </c>
      <c r="X106" s="202">
        <f t="shared" si="678"/>
        <v>0</v>
      </c>
      <c r="Y106" s="202">
        <f t="shared" si="678"/>
        <v>0</v>
      </c>
      <c r="Z106" s="202">
        <f t="shared" si="678"/>
        <v>0</v>
      </c>
      <c r="AA106" s="202">
        <f t="shared" si="678"/>
        <v>0</v>
      </c>
      <c r="AB106" s="202">
        <f t="shared" si="678"/>
        <v>0</v>
      </c>
      <c r="AC106" s="202">
        <f t="shared" si="678"/>
        <v>1</v>
      </c>
      <c r="AD106" s="202">
        <f t="shared" si="678"/>
        <v>0</v>
      </c>
      <c r="AE106" s="202">
        <f t="shared" si="678"/>
        <v>0</v>
      </c>
      <c r="AF106" s="202">
        <f t="shared" si="678"/>
        <v>0</v>
      </c>
      <c r="AG106" s="202">
        <f t="shared" si="678"/>
        <v>0</v>
      </c>
      <c r="AH106" s="202">
        <f t="shared" si="678"/>
        <v>0</v>
      </c>
      <c r="AI106" s="202">
        <f t="shared" si="678"/>
        <v>0</v>
      </c>
      <c r="AJ106" s="202">
        <f t="shared" si="678"/>
        <v>0</v>
      </c>
      <c r="AK106" s="202">
        <f t="shared" si="678"/>
        <v>1</v>
      </c>
      <c r="AL106" s="202">
        <f t="shared" si="678"/>
        <v>0</v>
      </c>
      <c r="AM106" s="202">
        <f t="shared" si="678"/>
        <v>0</v>
      </c>
      <c r="AN106" s="202">
        <f t="shared" si="678"/>
        <v>0</v>
      </c>
      <c r="AO106" s="202">
        <f t="shared" si="678"/>
        <v>1</v>
      </c>
      <c r="AP106" s="202">
        <f t="shared" si="678"/>
        <v>0</v>
      </c>
      <c r="AQ106" s="202">
        <f t="shared" si="678"/>
        <v>0</v>
      </c>
      <c r="AR106" s="202">
        <f t="shared" si="678"/>
        <v>0</v>
      </c>
      <c r="AS106" s="202">
        <f t="shared" si="678"/>
        <v>0</v>
      </c>
      <c r="AT106" s="202">
        <f t="shared" si="678"/>
        <v>0</v>
      </c>
      <c r="AU106" s="202">
        <f t="shared" si="678"/>
        <v>0</v>
      </c>
      <c r="AV106" s="202">
        <f t="shared" si="678"/>
        <v>0</v>
      </c>
      <c r="AW106" s="202">
        <f t="shared" si="678"/>
        <v>0</v>
      </c>
      <c r="AX106" s="202">
        <f t="shared" si="678"/>
        <v>1</v>
      </c>
      <c r="AY106" s="202">
        <f t="shared" ref="AY106:BO106" si="679">COUNTIF($K106:$Q106,AY$2)</f>
        <v>0</v>
      </c>
      <c r="AZ106" s="202">
        <f t="shared" si="679"/>
        <v>1</v>
      </c>
      <c r="BA106" s="202">
        <f t="shared" si="679"/>
        <v>0</v>
      </c>
      <c r="BB106" s="202">
        <f t="shared" si="679"/>
        <v>0</v>
      </c>
      <c r="BC106" s="202">
        <f t="shared" si="679"/>
        <v>0</v>
      </c>
      <c r="BD106" s="202">
        <f t="shared" si="679"/>
        <v>0</v>
      </c>
      <c r="BE106" s="202">
        <f t="shared" si="679"/>
        <v>0</v>
      </c>
      <c r="BF106" s="202">
        <f t="shared" si="679"/>
        <v>0</v>
      </c>
      <c r="BG106" s="202">
        <f t="shared" si="679"/>
        <v>0</v>
      </c>
      <c r="BH106" s="202">
        <f t="shared" si="679"/>
        <v>0</v>
      </c>
      <c r="BI106" s="202">
        <f t="shared" si="679"/>
        <v>0</v>
      </c>
      <c r="BJ106" s="202">
        <f t="shared" si="679"/>
        <v>0</v>
      </c>
      <c r="BK106" s="202">
        <f t="shared" si="679"/>
        <v>0</v>
      </c>
      <c r="BL106" s="202">
        <f t="shared" si="679"/>
        <v>0</v>
      </c>
      <c r="BM106" s="202">
        <f t="shared" si="679"/>
        <v>0</v>
      </c>
      <c r="BN106" s="202">
        <f t="shared" si="679"/>
        <v>1</v>
      </c>
      <c r="BO106" s="202">
        <f t="shared" si="679"/>
        <v>1</v>
      </c>
      <c r="BP106" s="202"/>
      <c r="BQ106" s="202">
        <f t="shared" ref="BQ106:CV106" si="680">IF(S106=0,BQ107+1,0)</f>
        <v>2</v>
      </c>
      <c r="BR106" s="202">
        <f t="shared" si="680"/>
        <v>3</v>
      </c>
      <c r="BS106" s="202">
        <f t="shared" si="680"/>
        <v>4</v>
      </c>
      <c r="BT106" s="202">
        <f t="shared" si="680"/>
        <v>6</v>
      </c>
      <c r="BU106" s="202">
        <f t="shared" si="680"/>
        <v>1</v>
      </c>
      <c r="BV106" s="202">
        <f t="shared" si="680"/>
        <v>1</v>
      </c>
      <c r="BW106" s="202">
        <f t="shared" si="680"/>
        <v>14</v>
      </c>
      <c r="BX106" s="202">
        <f t="shared" si="680"/>
        <v>7</v>
      </c>
      <c r="BY106" s="202">
        <f t="shared" si="680"/>
        <v>6</v>
      </c>
      <c r="BZ106" s="202">
        <f t="shared" si="680"/>
        <v>2</v>
      </c>
      <c r="CA106" s="202">
        <f t="shared" si="680"/>
        <v>0</v>
      </c>
      <c r="CB106" s="202">
        <f t="shared" si="680"/>
        <v>17</v>
      </c>
      <c r="CC106" s="202">
        <f t="shared" si="680"/>
        <v>5</v>
      </c>
      <c r="CD106" s="202">
        <f t="shared" si="680"/>
        <v>8</v>
      </c>
      <c r="CE106" s="202">
        <f t="shared" si="680"/>
        <v>9</v>
      </c>
      <c r="CF106" s="202">
        <f t="shared" si="680"/>
        <v>4</v>
      </c>
      <c r="CG106" s="202">
        <f t="shared" si="680"/>
        <v>29</v>
      </c>
      <c r="CH106" s="202">
        <f t="shared" si="680"/>
        <v>3</v>
      </c>
      <c r="CI106" s="202">
        <f t="shared" si="680"/>
        <v>0</v>
      </c>
      <c r="CJ106" s="202">
        <f t="shared" si="680"/>
        <v>19</v>
      </c>
      <c r="CK106" s="202">
        <f t="shared" si="680"/>
        <v>3</v>
      </c>
      <c r="CL106" s="202">
        <f t="shared" si="680"/>
        <v>5</v>
      </c>
      <c r="CM106" s="202">
        <f t="shared" si="680"/>
        <v>0</v>
      </c>
      <c r="CN106" s="202">
        <f t="shared" si="680"/>
        <v>8</v>
      </c>
      <c r="CO106" s="202">
        <f t="shared" si="680"/>
        <v>1</v>
      </c>
      <c r="CP106" s="202">
        <f t="shared" si="680"/>
        <v>3</v>
      </c>
      <c r="CQ106" s="202">
        <f t="shared" si="680"/>
        <v>8</v>
      </c>
      <c r="CR106" s="202">
        <f t="shared" si="680"/>
        <v>23</v>
      </c>
      <c r="CS106" s="202">
        <f t="shared" si="680"/>
        <v>4</v>
      </c>
      <c r="CT106" s="202">
        <f t="shared" si="680"/>
        <v>5</v>
      </c>
      <c r="CU106" s="202">
        <f t="shared" si="680"/>
        <v>4</v>
      </c>
      <c r="CV106" s="202">
        <f t="shared" si="680"/>
        <v>0</v>
      </c>
      <c r="CW106" s="202">
        <f t="shared" ref="CW106:DM106" si="681">IF(AY106=0,CW107+1,0)</f>
        <v>25</v>
      </c>
      <c r="CX106" s="202">
        <f t="shared" si="681"/>
        <v>0</v>
      </c>
      <c r="CY106" s="202">
        <f t="shared" si="681"/>
        <v>1</v>
      </c>
      <c r="CZ106" s="202">
        <f t="shared" si="681"/>
        <v>2</v>
      </c>
      <c r="DA106" s="202">
        <f t="shared" si="681"/>
        <v>7</v>
      </c>
      <c r="DB106" s="202">
        <f t="shared" si="681"/>
        <v>4</v>
      </c>
      <c r="DC106" s="202">
        <f t="shared" si="681"/>
        <v>8</v>
      </c>
      <c r="DD106" s="202">
        <f t="shared" si="681"/>
        <v>1</v>
      </c>
      <c r="DE106" s="202">
        <f t="shared" si="681"/>
        <v>2</v>
      </c>
      <c r="DF106" s="202">
        <f t="shared" si="681"/>
        <v>7</v>
      </c>
      <c r="DG106" s="202">
        <f t="shared" si="681"/>
        <v>12</v>
      </c>
      <c r="DH106" s="202">
        <f t="shared" si="681"/>
        <v>1</v>
      </c>
      <c r="DI106" s="202">
        <f t="shared" si="681"/>
        <v>5</v>
      </c>
      <c r="DJ106" s="202">
        <f t="shared" si="681"/>
        <v>5</v>
      </c>
      <c r="DK106" s="202">
        <f t="shared" si="681"/>
        <v>17</v>
      </c>
      <c r="DL106" s="202">
        <f t="shared" si="681"/>
        <v>0</v>
      </c>
      <c r="DM106" s="202">
        <f t="shared" si="681"/>
        <v>0</v>
      </c>
      <c r="DN106" s="289" t="b">
        <f t="shared" si="642"/>
        <v>0</v>
      </c>
      <c r="DO106" s="202">
        <f t="shared" si="663"/>
        <v>216</v>
      </c>
      <c r="DP106" s="202">
        <f t="shared" si="664"/>
        <v>50</v>
      </c>
      <c r="DQ106" s="202">
        <f t="shared" si="665"/>
        <v>50</v>
      </c>
      <c r="DR106" s="202">
        <f t="shared" si="666"/>
        <v>1</v>
      </c>
      <c r="DS106" s="202">
        <f t="shared" si="667"/>
        <v>4</v>
      </c>
      <c r="DT106" s="202">
        <f t="shared" si="668"/>
        <v>3</v>
      </c>
      <c r="DU106" s="202"/>
      <c r="DV106" s="202">
        <f t="shared" si="669"/>
        <v>4</v>
      </c>
      <c r="DW106" s="202">
        <f t="shared" si="670"/>
        <v>3</v>
      </c>
      <c r="DX106" s="202"/>
      <c r="DY106" s="202">
        <f t="shared" si="671"/>
        <v>0</v>
      </c>
      <c r="DZ106" s="202">
        <f t="shared" si="672"/>
        <v>2</v>
      </c>
      <c r="EA106" s="202">
        <f t="shared" si="673"/>
        <v>1</v>
      </c>
      <c r="EB106" s="202">
        <f t="shared" si="674"/>
        <v>2</v>
      </c>
      <c r="EC106" s="202">
        <f t="shared" si="675"/>
        <v>2</v>
      </c>
      <c r="EE106" s="202">
        <f t="shared" si="676"/>
        <v>1</v>
      </c>
      <c r="EF106" s="202">
        <f t="shared" si="677"/>
        <v>1</v>
      </c>
    </row>
    <row r="107" spans="1:136" x14ac:dyDescent="0.2">
      <c r="A107" s="55">
        <v>42607</v>
      </c>
      <c r="B107" s="13" t="str">
        <f t="shared" si="653"/>
        <v>2-1-1-1-2</v>
      </c>
      <c r="C107" s="14" t="s">
        <v>565</v>
      </c>
      <c r="D107" s="11">
        <f t="shared" si="654"/>
        <v>2</v>
      </c>
      <c r="E107" s="11">
        <f t="shared" ref="E107:I108" si="682">FIND(",",$C107,D107+1)</f>
        <v>4</v>
      </c>
      <c r="F107" s="11">
        <f t="shared" si="682"/>
        <v>7</v>
      </c>
      <c r="G107" s="11">
        <f t="shared" si="682"/>
        <v>10</v>
      </c>
      <c r="H107" s="11">
        <f t="shared" si="682"/>
        <v>13</v>
      </c>
      <c r="I107" s="11">
        <f t="shared" si="682"/>
        <v>16</v>
      </c>
      <c r="J107" s="11"/>
      <c r="K107" s="200">
        <f t="shared" si="656"/>
        <v>5</v>
      </c>
      <c r="L107" s="200">
        <f t="shared" ref="L107:P108" si="683">VALUE(MID($C107,D107+1,E107-D107-1))</f>
        <v>6</v>
      </c>
      <c r="M107" s="200">
        <f t="shared" si="683"/>
        <v>11</v>
      </c>
      <c r="N107" s="200">
        <f t="shared" si="683"/>
        <v>25</v>
      </c>
      <c r="O107" s="200">
        <f t="shared" si="683"/>
        <v>35</v>
      </c>
      <c r="P107" s="200">
        <f t="shared" si="683"/>
        <v>40</v>
      </c>
      <c r="Q107" s="200">
        <f t="shared" si="658"/>
        <v>44</v>
      </c>
      <c r="R107" s="200"/>
      <c r="S107" s="200">
        <f t="shared" ref="S107:AX107" si="684">COUNTIF($K107:$Q107,S$2)</f>
        <v>0</v>
      </c>
      <c r="T107" s="200">
        <f t="shared" si="684"/>
        <v>0</v>
      </c>
      <c r="U107" s="200">
        <f t="shared" si="684"/>
        <v>0</v>
      </c>
      <c r="V107" s="200">
        <f t="shared" si="684"/>
        <v>0</v>
      </c>
      <c r="W107" s="200">
        <f t="shared" si="684"/>
        <v>1</v>
      </c>
      <c r="X107" s="200">
        <f t="shared" si="684"/>
        <v>1</v>
      </c>
      <c r="Y107" s="200">
        <f t="shared" si="684"/>
        <v>0</v>
      </c>
      <c r="Z107" s="200">
        <f t="shared" si="684"/>
        <v>0</v>
      </c>
      <c r="AA107" s="200">
        <f t="shared" si="684"/>
        <v>0</v>
      </c>
      <c r="AB107" s="200">
        <f t="shared" si="684"/>
        <v>0</v>
      </c>
      <c r="AC107" s="200">
        <f t="shared" si="684"/>
        <v>1</v>
      </c>
      <c r="AD107" s="200">
        <f t="shared" si="684"/>
        <v>0</v>
      </c>
      <c r="AE107" s="200">
        <f t="shared" si="684"/>
        <v>0</v>
      </c>
      <c r="AF107" s="200">
        <f t="shared" si="684"/>
        <v>0</v>
      </c>
      <c r="AG107" s="200">
        <f t="shared" si="684"/>
        <v>0</v>
      </c>
      <c r="AH107" s="200">
        <f t="shared" si="684"/>
        <v>0</v>
      </c>
      <c r="AI107" s="200">
        <f t="shared" si="684"/>
        <v>0</v>
      </c>
      <c r="AJ107" s="200">
        <f t="shared" si="684"/>
        <v>0</v>
      </c>
      <c r="AK107" s="200">
        <f t="shared" si="684"/>
        <v>0</v>
      </c>
      <c r="AL107" s="200">
        <f t="shared" si="684"/>
        <v>0</v>
      </c>
      <c r="AM107" s="200">
        <f t="shared" si="684"/>
        <v>0</v>
      </c>
      <c r="AN107" s="200">
        <f t="shared" si="684"/>
        <v>0</v>
      </c>
      <c r="AO107" s="200">
        <f t="shared" si="684"/>
        <v>0</v>
      </c>
      <c r="AP107" s="200">
        <f t="shared" si="684"/>
        <v>0</v>
      </c>
      <c r="AQ107" s="200">
        <f t="shared" si="684"/>
        <v>1</v>
      </c>
      <c r="AR107" s="200">
        <f t="shared" si="684"/>
        <v>0</v>
      </c>
      <c r="AS107" s="200">
        <f t="shared" si="684"/>
        <v>0</v>
      </c>
      <c r="AT107" s="200">
        <f t="shared" si="684"/>
        <v>0</v>
      </c>
      <c r="AU107" s="200">
        <f t="shared" si="684"/>
        <v>0</v>
      </c>
      <c r="AV107" s="200">
        <f t="shared" si="684"/>
        <v>0</v>
      </c>
      <c r="AW107" s="200">
        <f t="shared" si="684"/>
        <v>0</v>
      </c>
      <c r="AX107" s="200">
        <f t="shared" si="684"/>
        <v>0</v>
      </c>
      <c r="AY107" s="200">
        <f t="shared" ref="AY107:BO107" si="685">COUNTIF($K107:$Q107,AY$2)</f>
        <v>0</v>
      </c>
      <c r="AZ107" s="200">
        <f t="shared" si="685"/>
        <v>0</v>
      </c>
      <c r="BA107" s="200">
        <f t="shared" si="685"/>
        <v>1</v>
      </c>
      <c r="BB107" s="200">
        <f t="shared" si="685"/>
        <v>0</v>
      </c>
      <c r="BC107" s="200">
        <f t="shared" si="685"/>
        <v>0</v>
      </c>
      <c r="BD107" s="200">
        <f t="shared" si="685"/>
        <v>0</v>
      </c>
      <c r="BE107" s="200">
        <f t="shared" si="685"/>
        <v>0</v>
      </c>
      <c r="BF107" s="200">
        <f t="shared" si="685"/>
        <v>1</v>
      </c>
      <c r="BG107" s="200">
        <f t="shared" si="685"/>
        <v>0</v>
      </c>
      <c r="BH107" s="200">
        <f t="shared" si="685"/>
        <v>0</v>
      </c>
      <c r="BI107" s="200">
        <f t="shared" si="685"/>
        <v>0</v>
      </c>
      <c r="BJ107" s="200">
        <f t="shared" si="685"/>
        <v>1</v>
      </c>
      <c r="BK107" s="200">
        <f t="shared" si="685"/>
        <v>0</v>
      </c>
      <c r="BL107" s="200">
        <f t="shared" si="685"/>
        <v>0</v>
      </c>
      <c r="BM107" s="200">
        <f t="shared" si="685"/>
        <v>0</v>
      </c>
      <c r="BN107" s="200">
        <f t="shared" si="685"/>
        <v>0</v>
      </c>
      <c r="BO107" s="200">
        <f t="shared" si="685"/>
        <v>0</v>
      </c>
      <c r="BP107" s="200"/>
      <c r="BQ107" s="200">
        <f t="shared" ref="BQ107:CV107" si="686">IF(S107=0,BQ108+1,0)</f>
        <v>1</v>
      </c>
      <c r="BR107" s="200">
        <f t="shared" si="686"/>
        <v>2</v>
      </c>
      <c r="BS107" s="200">
        <f t="shared" si="686"/>
        <v>3</v>
      </c>
      <c r="BT107" s="200">
        <f t="shared" si="686"/>
        <v>5</v>
      </c>
      <c r="BU107" s="200">
        <f t="shared" si="686"/>
        <v>0</v>
      </c>
      <c r="BV107" s="200">
        <f t="shared" si="686"/>
        <v>0</v>
      </c>
      <c r="BW107" s="200">
        <f t="shared" si="686"/>
        <v>13</v>
      </c>
      <c r="BX107" s="200">
        <f t="shared" si="686"/>
        <v>6</v>
      </c>
      <c r="BY107" s="200">
        <f t="shared" si="686"/>
        <v>5</v>
      </c>
      <c r="BZ107" s="200">
        <f t="shared" si="686"/>
        <v>1</v>
      </c>
      <c r="CA107" s="200">
        <f t="shared" si="686"/>
        <v>0</v>
      </c>
      <c r="CB107" s="200">
        <f t="shared" si="686"/>
        <v>16</v>
      </c>
      <c r="CC107" s="200">
        <f t="shared" si="686"/>
        <v>4</v>
      </c>
      <c r="CD107" s="200">
        <f t="shared" si="686"/>
        <v>7</v>
      </c>
      <c r="CE107" s="200">
        <f t="shared" si="686"/>
        <v>8</v>
      </c>
      <c r="CF107" s="200">
        <f t="shared" si="686"/>
        <v>3</v>
      </c>
      <c r="CG107" s="200">
        <f t="shared" si="686"/>
        <v>28</v>
      </c>
      <c r="CH107" s="200">
        <f t="shared" si="686"/>
        <v>2</v>
      </c>
      <c r="CI107" s="200">
        <f t="shared" si="686"/>
        <v>12</v>
      </c>
      <c r="CJ107" s="200">
        <f t="shared" si="686"/>
        <v>18</v>
      </c>
      <c r="CK107" s="200">
        <f t="shared" si="686"/>
        <v>2</v>
      </c>
      <c r="CL107" s="200">
        <f t="shared" si="686"/>
        <v>4</v>
      </c>
      <c r="CM107" s="200">
        <f t="shared" si="686"/>
        <v>5</v>
      </c>
      <c r="CN107" s="200">
        <f t="shared" si="686"/>
        <v>7</v>
      </c>
      <c r="CO107" s="200">
        <f t="shared" si="686"/>
        <v>0</v>
      </c>
      <c r="CP107" s="200">
        <f t="shared" si="686"/>
        <v>2</v>
      </c>
      <c r="CQ107" s="200">
        <f t="shared" si="686"/>
        <v>7</v>
      </c>
      <c r="CR107" s="200">
        <f t="shared" si="686"/>
        <v>22</v>
      </c>
      <c r="CS107" s="200">
        <f t="shared" si="686"/>
        <v>3</v>
      </c>
      <c r="CT107" s="200">
        <f t="shared" si="686"/>
        <v>4</v>
      </c>
      <c r="CU107" s="200">
        <f t="shared" si="686"/>
        <v>3</v>
      </c>
      <c r="CV107" s="200">
        <f t="shared" si="686"/>
        <v>4</v>
      </c>
      <c r="CW107" s="200">
        <f t="shared" ref="CW107:DM107" si="687">IF(AY107=0,CW108+1,0)</f>
        <v>24</v>
      </c>
      <c r="CX107" s="200">
        <f t="shared" si="687"/>
        <v>5</v>
      </c>
      <c r="CY107" s="200">
        <f t="shared" si="687"/>
        <v>0</v>
      </c>
      <c r="CZ107" s="200">
        <f t="shared" si="687"/>
        <v>1</v>
      </c>
      <c r="DA107" s="200">
        <f t="shared" si="687"/>
        <v>6</v>
      </c>
      <c r="DB107" s="200">
        <f t="shared" si="687"/>
        <v>3</v>
      </c>
      <c r="DC107" s="200">
        <f t="shared" si="687"/>
        <v>7</v>
      </c>
      <c r="DD107" s="200">
        <f t="shared" si="687"/>
        <v>0</v>
      </c>
      <c r="DE107" s="200">
        <f t="shared" si="687"/>
        <v>1</v>
      </c>
      <c r="DF107" s="200">
        <f t="shared" si="687"/>
        <v>6</v>
      </c>
      <c r="DG107" s="200">
        <f t="shared" si="687"/>
        <v>11</v>
      </c>
      <c r="DH107" s="200">
        <f t="shared" si="687"/>
        <v>0</v>
      </c>
      <c r="DI107" s="200">
        <f t="shared" si="687"/>
        <v>4</v>
      </c>
      <c r="DJ107" s="200">
        <f t="shared" si="687"/>
        <v>4</v>
      </c>
      <c r="DK107" s="200">
        <f t="shared" si="687"/>
        <v>16</v>
      </c>
      <c r="DL107" s="200">
        <f t="shared" si="687"/>
        <v>1</v>
      </c>
      <c r="DM107" s="200">
        <f t="shared" si="687"/>
        <v>1</v>
      </c>
      <c r="DN107" s="289" t="b">
        <f t="shared" si="642"/>
        <v>0</v>
      </c>
      <c r="DO107" s="200">
        <f t="shared" si="663"/>
        <v>166</v>
      </c>
      <c r="DP107" s="200">
        <f t="shared" si="664"/>
        <v>-54</v>
      </c>
      <c r="DQ107" s="200">
        <f t="shared" si="665"/>
        <v>54</v>
      </c>
      <c r="DR107" s="200">
        <f t="shared" si="666"/>
        <v>0</v>
      </c>
      <c r="DS107" s="200">
        <f t="shared" si="667"/>
        <v>3</v>
      </c>
      <c r="DT107" s="200">
        <f t="shared" si="668"/>
        <v>4</v>
      </c>
      <c r="DU107" s="200"/>
      <c r="DV107" s="200">
        <f t="shared" si="669"/>
        <v>4</v>
      </c>
      <c r="DW107" s="200">
        <f t="shared" si="670"/>
        <v>3</v>
      </c>
      <c r="DX107" s="200"/>
      <c r="DY107" s="200">
        <f t="shared" si="671"/>
        <v>2</v>
      </c>
      <c r="DZ107" s="200">
        <f t="shared" si="672"/>
        <v>1</v>
      </c>
      <c r="EA107" s="200">
        <f t="shared" si="673"/>
        <v>1</v>
      </c>
      <c r="EB107" s="200">
        <f t="shared" si="674"/>
        <v>1</v>
      </c>
      <c r="EC107" s="200">
        <f t="shared" si="675"/>
        <v>2</v>
      </c>
      <c r="EE107" s="200">
        <f t="shared" si="676"/>
        <v>1</v>
      </c>
      <c r="EF107" s="200">
        <f t="shared" si="677"/>
        <v>1</v>
      </c>
    </row>
    <row r="108" spans="1:136" x14ac:dyDescent="0.2">
      <c r="A108" s="55">
        <v>42604</v>
      </c>
      <c r="B108" s="13" t="str">
        <f t="shared" si="653"/>
        <v>1-1-0-2-3</v>
      </c>
      <c r="C108" s="14" t="s">
        <v>511</v>
      </c>
      <c r="D108" s="11">
        <f t="shared" si="654"/>
        <v>2</v>
      </c>
      <c r="E108" s="11">
        <f t="shared" si="682"/>
        <v>5</v>
      </c>
      <c r="F108" s="11">
        <f t="shared" si="682"/>
        <v>8</v>
      </c>
      <c r="G108" s="11">
        <f t="shared" si="682"/>
        <v>11</v>
      </c>
      <c r="H108" s="11">
        <f t="shared" si="682"/>
        <v>14</v>
      </c>
      <c r="I108" s="11">
        <f t="shared" si="682"/>
        <v>17</v>
      </c>
      <c r="J108" s="11"/>
      <c r="K108" s="199">
        <f t="shared" si="656"/>
        <v>1</v>
      </c>
      <c r="L108" s="199">
        <f t="shared" si="683"/>
        <v>10</v>
      </c>
      <c r="M108" s="199">
        <f t="shared" si="683"/>
        <v>35</v>
      </c>
      <c r="N108" s="199">
        <f t="shared" si="683"/>
        <v>36</v>
      </c>
      <c r="O108" s="199">
        <f t="shared" si="683"/>
        <v>41</v>
      </c>
      <c r="P108" s="199">
        <f t="shared" si="683"/>
        <v>49</v>
      </c>
      <c r="Q108" s="199">
        <f t="shared" si="658"/>
        <v>48</v>
      </c>
      <c r="R108" s="199"/>
      <c r="S108" s="199">
        <f t="shared" ref="S108:AX108" si="688">COUNTIF($K108:$Q108,S$2)</f>
        <v>1</v>
      </c>
      <c r="T108" s="199">
        <f t="shared" si="688"/>
        <v>0</v>
      </c>
      <c r="U108" s="199">
        <f t="shared" si="688"/>
        <v>0</v>
      </c>
      <c r="V108" s="199">
        <f t="shared" si="688"/>
        <v>0</v>
      </c>
      <c r="W108" s="199">
        <f t="shared" si="688"/>
        <v>0</v>
      </c>
      <c r="X108" s="199">
        <f t="shared" si="688"/>
        <v>0</v>
      </c>
      <c r="Y108" s="199">
        <f t="shared" si="688"/>
        <v>0</v>
      </c>
      <c r="Z108" s="199">
        <f t="shared" si="688"/>
        <v>0</v>
      </c>
      <c r="AA108" s="199">
        <f t="shared" si="688"/>
        <v>0</v>
      </c>
      <c r="AB108" s="199">
        <f t="shared" si="688"/>
        <v>1</v>
      </c>
      <c r="AC108" s="199">
        <f t="shared" si="688"/>
        <v>0</v>
      </c>
      <c r="AD108" s="199">
        <f t="shared" si="688"/>
        <v>0</v>
      </c>
      <c r="AE108" s="199">
        <f t="shared" si="688"/>
        <v>0</v>
      </c>
      <c r="AF108" s="199">
        <f t="shared" si="688"/>
        <v>0</v>
      </c>
      <c r="AG108" s="199">
        <f t="shared" si="688"/>
        <v>0</v>
      </c>
      <c r="AH108" s="199">
        <f t="shared" si="688"/>
        <v>0</v>
      </c>
      <c r="AI108" s="199">
        <f t="shared" si="688"/>
        <v>0</v>
      </c>
      <c r="AJ108" s="199">
        <f t="shared" si="688"/>
        <v>0</v>
      </c>
      <c r="AK108" s="199">
        <f t="shared" si="688"/>
        <v>0</v>
      </c>
      <c r="AL108" s="199">
        <f t="shared" si="688"/>
        <v>0</v>
      </c>
      <c r="AM108" s="199">
        <f t="shared" si="688"/>
        <v>0</v>
      </c>
      <c r="AN108" s="199">
        <f t="shared" si="688"/>
        <v>0</v>
      </c>
      <c r="AO108" s="199">
        <f t="shared" si="688"/>
        <v>0</v>
      </c>
      <c r="AP108" s="199">
        <f t="shared" si="688"/>
        <v>0</v>
      </c>
      <c r="AQ108" s="199">
        <f t="shared" si="688"/>
        <v>0</v>
      </c>
      <c r="AR108" s="199">
        <f t="shared" si="688"/>
        <v>0</v>
      </c>
      <c r="AS108" s="199">
        <f t="shared" si="688"/>
        <v>0</v>
      </c>
      <c r="AT108" s="199">
        <f t="shared" si="688"/>
        <v>0</v>
      </c>
      <c r="AU108" s="199">
        <f t="shared" si="688"/>
        <v>0</v>
      </c>
      <c r="AV108" s="199">
        <f t="shared" si="688"/>
        <v>0</v>
      </c>
      <c r="AW108" s="199">
        <f t="shared" si="688"/>
        <v>0</v>
      </c>
      <c r="AX108" s="199">
        <f t="shared" si="688"/>
        <v>0</v>
      </c>
      <c r="AY108" s="199">
        <f t="shared" ref="AY108:BO108" si="689">COUNTIF($K108:$Q108,AY$2)</f>
        <v>0</v>
      </c>
      <c r="AZ108" s="199">
        <f t="shared" si="689"/>
        <v>0</v>
      </c>
      <c r="BA108" s="199">
        <f t="shared" si="689"/>
        <v>1</v>
      </c>
      <c r="BB108" s="199">
        <f t="shared" si="689"/>
        <v>1</v>
      </c>
      <c r="BC108" s="199">
        <f t="shared" si="689"/>
        <v>0</v>
      </c>
      <c r="BD108" s="199">
        <f t="shared" si="689"/>
        <v>0</v>
      </c>
      <c r="BE108" s="199">
        <f t="shared" si="689"/>
        <v>0</v>
      </c>
      <c r="BF108" s="199">
        <f t="shared" si="689"/>
        <v>0</v>
      </c>
      <c r="BG108" s="199">
        <f t="shared" si="689"/>
        <v>1</v>
      </c>
      <c r="BH108" s="199">
        <f t="shared" si="689"/>
        <v>0</v>
      </c>
      <c r="BI108" s="199">
        <f t="shared" si="689"/>
        <v>0</v>
      </c>
      <c r="BJ108" s="199">
        <f t="shared" si="689"/>
        <v>0</v>
      </c>
      <c r="BK108" s="199">
        <f t="shared" si="689"/>
        <v>0</v>
      </c>
      <c r="BL108" s="199">
        <f t="shared" si="689"/>
        <v>0</v>
      </c>
      <c r="BM108" s="199">
        <f t="shared" si="689"/>
        <v>0</v>
      </c>
      <c r="BN108" s="199">
        <f t="shared" si="689"/>
        <v>1</v>
      </c>
      <c r="BO108" s="199">
        <f t="shared" si="689"/>
        <v>1</v>
      </c>
      <c r="BP108" s="199"/>
      <c r="BQ108" s="199">
        <f t="shared" ref="BQ108:CV108" si="690">IF(S108=0,BQ109+1,0)</f>
        <v>0</v>
      </c>
      <c r="BR108" s="199">
        <f t="shared" si="690"/>
        <v>1</v>
      </c>
      <c r="BS108" s="199">
        <f t="shared" si="690"/>
        <v>2</v>
      </c>
      <c r="BT108" s="199">
        <f t="shared" si="690"/>
        <v>4</v>
      </c>
      <c r="BU108" s="199">
        <f t="shared" si="690"/>
        <v>17</v>
      </c>
      <c r="BV108" s="199">
        <f t="shared" si="690"/>
        <v>6</v>
      </c>
      <c r="BW108" s="199">
        <f t="shared" si="690"/>
        <v>12</v>
      </c>
      <c r="BX108" s="199">
        <f t="shared" si="690"/>
        <v>5</v>
      </c>
      <c r="BY108" s="199">
        <f t="shared" si="690"/>
        <v>4</v>
      </c>
      <c r="BZ108" s="199">
        <f t="shared" si="690"/>
        <v>0</v>
      </c>
      <c r="CA108" s="199">
        <f t="shared" si="690"/>
        <v>1</v>
      </c>
      <c r="CB108" s="199">
        <f t="shared" si="690"/>
        <v>15</v>
      </c>
      <c r="CC108" s="199">
        <f t="shared" si="690"/>
        <v>3</v>
      </c>
      <c r="CD108" s="199">
        <f t="shared" si="690"/>
        <v>6</v>
      </c>
      <c r="CE108" s="199">
        <f t="shared" si="690"/>
        <v>7</v>
      </c>
      <c r="CF108" s="199">
        <f t="shared" si="690"/>
        <v>2</v>
      </c>
      <c r="CG108" s="199">
        <f t="shared" si="690"/>
        <v>27</v>
      </c>
      <c r="CH108" s="199">
        <f t="shared" si="690"/>
        <v>1</v>
      </c>
      <c r="CI108" s="199">
        <f t="shared" si="690"/>
        <v>11</v>
      </c>
      <c r="CJ108" s="199">
        <f t="shared" si="690"/>
        <v>17</v>
      </c>
      <c r="CK108" s="199">
        <f t="shared" si="690"/>
        <v>1</v>
      </c>
      <c r="CL108" s="199">
        <f t="shared" si="690"/>
        <v>3</v>
      </c>
      <c r="CM108" s="199">
        <f t="shared" si="690"/>
        <v>4</v>
      </c>
      <c r="CN108" s="199">
        <f t="shared" si="690"/>
        <v>6</v>
      </c>
      <c r="CO108" s="199">
        <f t="shared" si="690"/>
        <v>23</v>
      </c>
      <c r="CP108" s="199">
        <f t="shared" si="690"/>
        <v>1</v>
      </c>
      <c r="CQ108" s="199">
        <f t="shared" si="690"/>
        <v>6</v>
      </c>
      <c r="CR108" s="199">
        <f t="shared" si="690"/>
        <v>21</v>
      </c>
      <c r="CS108" s="199">
        <f t="shared" si="690"/>
        <v>2</v>
      </c>
      <c r="CT108" s="199">
        <f t="shared" si="690"/>
        <v>3</v>
      </c>
      <c r="CU108" s="199">
        <f t="shared" si="690"/>
        <v>2</v>
      </c>
      <c r="CV108" s="199">
        <f t="shared" si="690"/>
        <v>3</v>
      </c>
      <c r="CW108" s="199">
        <f t="shared" ref="CW108:DM108" si="691">IF(AY108=0,CW109+1,0)</f>
        <v>23</v>
      </c>
      <c r="CX108" s="199">
        <f t="shared" si="691"/>
        <v>4</v>
      </c>
      <c r="CY108" s="199">
        <f t="shared" si="691"/>
        <v>0</v>
      </c>
      <c r="CZ108" s="199">
        <f t="shared" si="691"/>
        <v>0</v>
      </c>
      <c r="DA108" s="199">
        <f t="shared" si="691"/>
        <v>5</v>
      </c>
      <c r="DB108" s="199">
        <f t="shared" si="691"/>
        <v>2</v>
      </c>
      <c r="DC108" s="199">
        <f t="shared" si="691"/>
        <v>6</v>
      </c>
      <c r="DD108" s="199">
        <f t="shared" si="691"/>
        <v>8</v>
      </c>
      <c r="DE108" s="199">
        <f t="shared" si="691"/>
        <v>0</v>
      </c>
      <c r="DF108" s="199">
        <f t="shared" si="691"/>
        <v>5</v>
      </c>
      <c r="DG108" s="199">
        <f t="shared" si="691"/>
        <v>10</v>
      </c>
      <c r="DH108" s="199">
        <f t="shared" si="691"/>
        <v>4</v>
      </c>
      <c r="DI108" s="199">
        <f t="shared" si="691"/>
        <v>3</v>
      </c>
      <c r="DJ108" s="199">
        <f t="shared" si="691"/>
        <v>3</v>
      </c>
      <c r="DK108" s="199">
        <f t="shared" si="691"/>
        <v>15</v>
      </c>
      <c r="DL108" s="199">
        <f t="shared" si="691"/>
        <v>0</v>
      </c>
      <c r="DM108" s="199">
        <f t="shared" si="691"/>
        <v>0</v>
      </c>
      <c r="DN108" s="289" t="b">
        <f t="shared" si="642"/>
        <v>0</v>
      </c>
      <c r="DO108" s="199">
        <f t="shared" si="663"/>
        <v>220</v>
      </c>
      <c r="DP108" s="199">
        <f t="shared" si="664"/>
        <v>96</v>
      </c>
      <c r="DQ108" s="199">
        <f t="shared" si="665"/>
        <v>96</v>
      </c>
      <c r="DR108" s="199">
        <f t="shared" si="666"/>
        <v>0</v>
      </c>
      <c r="DS108" s="199">
        <f t="shared" si="667"/>
        <v>5</v>
      </c>
      <c r="DT108" s="199">
        <f t="shared" si="668"/>
        <v>2</v>
      </c>
      <c r="DU108" s="199"/>
      <c r="DV108" s="199">
        <f t="shared" si="669"/>
        <v>4</v>
      </c>
      <c r="DW108" s="199">
        <f t="shared" si="670"/>
        <v>3</v>
      </c>
      <c r="DX108" s="199"/>
      <c r="DY108" s="199">
        <f t="shared" si="671"/>
        <v>1</v>
      </c>
      <c r="DZ108" s="199">
        <f t="shared" si="672"/>
        <v>1</v>
      </c>
      <c r="EA108" s="199">
        <f t="shared" si="673"/>
        <v>0</v>
      </c>
      <c r="EB108" s="199">
        <f t="shared" si="674"/>
        <v>2</v>
      </c>
      <c r="EC108" s="199">
        <f t="shared" si="675"/>
        <v>3</v>
      </c>
      <c r="EE108" s="199">
        <f t="shared" si="676"/>
        <v>2</v>
      </c>
      <c r="EF108" s="199">
        <f t="shared" si="677"/>
        <v>1</v>
      </c>
    </row>
    <row r="109" spans="1:136" x14ac:dyDescent="0.2">
      <c r="A109" s="55">
        <v>42600</v>
      </c>
      <c r="B109" s="13" t="str">
        <f t="shared" si="653"/>
        <v>1-3-2-1-0</v>
      </c>
      <c r="C109" s="14" t="s">
        <v>510</v>
      </c>
      <c r="D109" s="11">
        <f t="shared" si="654"/>
        <v>2</v>
      </c>
      <c r="E109" s="11">
        <f t="shared" ref="E109:I110" si="692">FIND(",",$C109,D109+1)</f>
        <v>5</v>
      </c>
      <c r="F109" s="11">
        <f t="shared" si="692"/>
        <v>8</v>
      </c>
      <c r="G109" s="11">
        <f t="shared" si="692"/>
        <v>11</v>
      </c>
      <c r="H109" s="11">
        <f t="shared" si="692"/>
        <v>14</v>
      </c>
      <c r="I109" s="11">
        <f t="shared" si="692"/>
        <v>17</v>
      </c>
      <c r="J109" s="11"/>
      <c r="K109" s="198">
        <f t="shared" si="656"/>
        <v>2</v>
      </c>
      <c r="L109" s="198">
        <f t="shared" ref="L109:P110" si="693">VALUE(MID($C109,D109+1,E109-D109-1))</f>
        <v>10</v>
      </c>
      <c r="M109" s="198">
        <f t="shared" si="693"/>
        <v>11</v>
      </c>
      <c r="N109" s="198">
        <f t="shared" si="693"/>
        <v>21</v>
      </c>
      <c r="O109" s="198">
        <f t="shared" si="693"/>
        <v>26</v>
      </c>
      <c r="P109" s="198">
        <f t="shared" si="693"/>
        <v>36</v>
      </c>
      <c r="Q109" s="198">
        <f t="shared" si="658"/>
        <v>18</v>
      </c>
      <c r="R109" s="198"/>
      <c r="S109" s="198">
        <f t="shared" ref="S109:AX109" si="694">COUNTIF($K109:$Q109,S$2)</f>
        <v>0</v>
      </c>
      <c r="T109" s="198">
        <f t="shared" si="694"/>
        <v>1</v>
      </c>
      <c r="U109" s="198">
        <f t="shared" si="694"/>
        <v>0</v>
      </c>
      <c r="V109" s="198">
        <f t="shared" si="694"/>
        <v>0</v>
      </c>
      <c r="W109" s="198">
        <f t="shared" si="694"/>
        <v>0</v>
      </c>
      <c r="X109" s="198">
        <f t="shared" si="694"/>
        <v>0</v>
      </c>
      <c r="Y109" s="198">
        <f t="shared" si="694"/>
        <v>0</v>
      </c>
      <c r="Z109" s="198">
        <f t="shared" si="694"/>
        <v>0</v>
      </c>
      <c r="AA109" s="198">
        <f t="shared" si="694"/>
        <v>0</v>
      </c>
      <c r="AB109" s="198">
        <f t="shared" si="694"/>
        <v>1</v>
      </c>
      <c r="AC109" s="198">
        <f t="shared" si="694"/>
        <v>1</v>
      </c>
      <c r="AD109" s="198">
        <f t="shared" si="694"/>
        <v>0</v>
      </c>
      <c r="AE109" s="198">
        <f t="shared" si="694"/>
        <v>0</v>
      </c>
      <c r="AF109" s="198">
        <f t="shared" si="694"/>
        <v>0</v>
      </c>
      <c r="AG109" s="198">
        <f t="shared" si="694"/>
        <v>0</v>
      </c>
      <c r="AH109" s="198">
        <f t="shared" si="694"/>
        <v>0</v>
      </c>
      <c r="AI109" s="198">
        <f t="shared" si="694"/>
        <v>0</v>
      </c>
      <c r="AJ109" s="198">
        <f t="shared" si="694"/>
        <v>1</v>
      </c>
      <c r="AK109" s="198">
        <f t="shared" si="694"/>
        <v>0</v>
      </c>
      <c r="AL109" s="198">
        <f t="shared" si="694"/>
        <v>0</v>
      </c>
      <c r="AM109" s="198">
        <f t="shared" si="694"/>
        <v>1</v>
      </c>
      <c r="AN109" s="198">
        <f t="shared" si="694"/>
        <v>0</v>
      </c>
      <c r="AO109" s="198">
        <f t="shared" si="694"/>
        <v>0</v>
      </c>
      <c r="AP109" s="198">
        <f t="shared" si="694"/>
        <v>0</v>
      </c>
      <c r="AQ109" s="198">
        <f t="shared" si="694"/>
        <v>0</v>
      </c>
      <c r="AR109" s="198">
        <f t="shared" si="694"/>
        <v>1</v>
      </c>
      <c r="AS109" s="198">
        <f t="shared" si="694"/>
        <v>0</v>
      </c>
      <c r="AT109" s="198">
        <f t="shared" si="694"/>
        <v>0</v>
      </c>
      <c r="AU109" s="198">
        <f t="shared" si="694"/>
        <v>0</v>
      </c>
      <c r="AV109" s="198">
        <f t="shared" si="694"/>
        <v>0</v>
      </c>
      <c r="AW109" s="198">
        <f t="shared" si="694"/>
        <v>0</v>
      </c>
      <c r="AX109" s="198">
        <f t="shared" si="694"/>
        <v>0</v>
      </c>
      <c r="AY109" s="198">
        <f t="shared" ref="AY109:BO109" si="695">COUNTIF($K109:$Q109,AY$2)</f>
        <v>0</v>
      </c>
      <c r="AZ109" s="198">
        <f t="shared" si="695"/>
        <v>0</v>
      </c>
      <c r="BA109" s="198">
        <f t="shared" si="695"/>
        <v>0</v>
      </c>
      <c r="BB109" s="198">
        <f t="shared" si="695"/>
        <v>1</v>
      </c>
      <c r="BC109" s="198">
        <f t="shared" si="695"/>
        <v>0</v>
      </c>
      <c r="BD109" s="198">
        <f t="shared" si="695"/>
        <v>0</v>
      </c>
      <c r="BE109" s="198">
        <f t="shared" si="695"/>
        <v>0</v>
      </c>
      <c r="BF109" s="198">
        <f t="shared" si="695"/>
        <v>0</v>
      </c>
      <c r="BG109" s="198">
        <f t="shared" si="695"/>
        <v>0</v>
      </c>
      <c r="BH109" s="198">
        <f t="shared" si="695"/>
        <v>0</v>
      </c>
      <c r="BI109" s="198">
        <f t="shared" si="695"/>
        <v>0</v>
      </c>
      <c r="BJ109" s="198">
        <f t="shared" si="695"/>
        <v>0</v>
      </c>
      <c r="BK109" s="198">
        <f t="shared" si="695"/>
        <v>0</v>
      </c>
      <c r="BL109" s="198">
        <f t="shared" si="695"/>
        <v>0</v>
      </c>
      <c r="BM109" s="198">
        <f t="shared" si="695"/>
        <v>0</v>
      </c>
      <c r="BN109" s="198">
        <f t="shared" si="695"/>
        <v>0</v>
      </c>
      <c r="BO109" s="198">
        <f t="shared" si="695"/>
        <v>0</v>
      </c>
      <c r="BP109" s="198"/>
      <c r="BQ109" s="198">
        <f t="shared" ref="BQ109:CV109" si="696">IF(S109=0,BQ110+1,0)</f>
        <v>4</v>
      </c>
      <c r="BR109" s="198">
        <f t="shared" si="696"/>
        <v>0</v>
      </c>
      <c r="BS109" s="198">
        <f t="shared" si="696"/>
        <v>1</v>
      </c>
      <c r="BT109" s="198">
        <f t="shared" si="696"/>
        <v>3</v>
      </c>
      <c r="BU109" s="198">
        <f t="shared" si="696"/>
        <v>16</v>
      </c>
      <c r="BV109" s="198">
        <f t="shared" si="696"/>
        <v>5</v>
      </c>
      <c r="BW109" s="198">
        <f t="shared" si="696"/>
        <v>11</v>
      </c>
      <c r="BX109" s="198">
        <f t="shared" si="696"/>
        <v>4</v>
      </c>
      <c r="BY109" s="198">
        <f t="shared" si="696"/>
        <v>3</v>
      </c>
      <c r="BZ109" s="198">
        <f t="shared" si="696"/>
        <v>0</v>
      </c>
      <c r="CA109" s="198">
        <f t="shared" si="696"/>
        <v>0</v>
      </c>
      <c r="CB109" s="198">
        <f t="shared" si="696"/>
        <v>14</v>
      </c>
      <c r="CC109" s="198">
        <f t="shared" si="696"/>
        <v>2</v>
      </c>
      <c r="CD109" s="198">
        <f t="shared" si="696"/>
        <v>5</v>
      </c>
      <c r="CE109" s="198">
        <f t="shared" si="696"/>
        <v>6</v>
      </c>
      <c r="CF109" s="198">
        <f t="shared" si="696"/>
        <v>1</v>
      </c>
      <c r="CG109" s="198">
        <f t="shared" si="696"/>
        <v>26</v>
      </c>
      <c r="CH109" s="198">
        <f t="shared" si="696"/>
        <v>0</v>
      </c>
      <c r="CI109" s="198">
        <f t="shared" si="696"/>
        <v>10</v>
      </c>
      <c r="CJ109" s="198">
        <f t="shared" si="696"/>
        <v>16</v>
      </c>
      <c r="CK109" s="198">
        <f t="shared" si="696"/>
        <v>0</v>
      </c>
      <c r="CL109" s="198">
        <f t="shared" si="696"/>
        <v>2</v>
      </c>
      <c r="CM109" s="198">
        <f t="shared" si="696"/>
        <v>3</v>
      </c>
      <c r="CN109" s="198">
        <f t="shared" si="696"/>
        <v>5</v>
      </c>
      <c r="CO109" s="198">
        <f t="shared" si="696"/>
        <v>22</v>
      </c>
      <c r="CP109" s="198">
        <f t="shared" si="696"/>
        <v>0</v>
      </c>
      <c r="CQ109" s="198">
        <f t="shared" si="696"/>
        <v>5</v>
      </c>
      <c r="CR109" s="198">
        <f t="shared" si="696"/>
        <v>20</v>
      </c>
      <c r="CS109" s="198">
        <f t="shared" si="696"/>
        <v>1</v>
      </c>
      <c r="CT109" s="198">
        <f t="shared" si="696"/>
        <v>2</v>
      </c>
      <c r="CU109" s="198">
        <f t="shared" si="696"/>
        <v>1</v>
      </c>
      <c r="CV109" s="198">
        <f t="shared" si="696"/>
        <v>2</v>
      </c>
      <c r="CW109" s="198">
        <f t="shared" ref="CW109:DM109" si="697">IF(AY109=0,CW110+1,0)</f>
        <v>22</v>
      </c>
      <c r="CX109" s="198">
        <f t="shared" si="697"/>
        <v>3</v>
      </c>
      <c r="CY109" s="198">
        <f t="shared" si="697"/>
        <v>1</v>
      </c>
      <c r="CZ109" s="198">
        <f t="shared" si="697"/>
        <v>0</v>
      </c>
      <c r="DA109" s="198">
        <f t="shared" si="697"/>
        <v>4</v>
      </c>
      <c r="DB109" s="198">
        <f t="shared" si="697"/>
        <v>1</v>
      </c>
      <c r="DC109" s="198">
        <f t="shared" si="697"/>
        <v>5</v>
      </c>
      <c r="DD109" s="198">
        <f t="shared" si="697"/>
        <v>7</v>
      </c>
      <c r="DE109" s="198">
        <f t="shared" si="697"/>
        <v>33</v>
      </c>
      <c r="DF109" s="198">
        <f t="shared" si="697"/>
        <v>4</v>
      </c>
      <c r="DG109" s="198">
        <f t="shared" si="697"/>
        <v>9</v>
      </c>
      <c r="DH109" s="198">
        <f t="shared" si="697"/>
        <v>3</v>
      </c>
      <c r="DI109" s="198">
        <f t="shared" si="697"/>
        <v>2</v>
      </c>
      <c r="DJ109" s="198">
        <f t="shared" si="697"/>
        <v>2</v>
      </c>
      <c r="DK109" s="198">
        <f t="shared" si="697"/>
        <v>14</v>
      </c>
      <c r="DL109" s="198">
        <f t="shared" si="697"/>
        <v>28</v>
      </c>
      <c r="DM109" s="198">
        <f t="shared" si="697"/>
        <v>7</v>
      </c>
      <c r="DN109" s="289" t="b">
        <f t="shared" si="642"/>
        <v>0</v>
      </c>
      <c r="DO109" s="198">
        <f t="shared" si="663"/>
        <v>124</v>
      </c>
      <c r="DP109" s="198">
        <f t="shared" si="664"/>
        <v>-46</v>
      </c>
      <c r="DQ109" s="198">
        <f t="shared" si="665"/>
        <v>46</v>
      </c>
      <c r="DR109" s="198">
        <f t="shared" si="666"/>
        <v>0</v>
      </c>
      <c r="DS109" s="198">
        <f t="shared" si="667"/>
        <v>2</v>
      </c>
      <c r="DT109" s="198">
        <f t="shared" si="668"/>
        <v>5</v>
      </c>
      <c r="DU109" s="198"/>
      <c r="DV109" s="198">
        <f t="shared" si="669"/>
        <v>2</v>
      </c>
      <c r="DW109" s="198">
        <f t="shared" si="670"/>
        <v>5</v>
      </c>
      <c r="DX109" s="198"/>
      <c r="DY109" s="198">
        <f t="shared" si="671"/>
        <v>1</v>
      </c>
      <c r="DZ109" s="198">
        <f t="shared" si="672"/>
        <v>3</v>
      </c>
      <c r="EA109" s="198">
        <f t="shared" si="673"/>
        <v>2</v>
      </c>
      <c r="EB109" s="198">
        <f t="shared" si="674"/>
        <v>1</v>
      </c>
      <c r="EC109" s="198">
        <f t="shared" si="675"/>
        <v>0</v>
      </c>
      <c r="EE109" s="198">
        <f t="shared" si="676"/>
        <v>1</v>
      </c>
      <c r="EF109" s="198">
        <f t="shared" si="677"/>
        <v>1</v>
      </c>
    </row>
    <row r="110" spans="1:136" x14ac:dyDescent="0.2">
      <c r="A110" s="55">
        <v>42597</v>
      </c>
      <c r="B110" s="13" t="str">
        <f t="shared" si="653"/>
        <v>1-2-1-3-0</v>
      </c>
      <c r="C110" s="14" t="s">
        <v>507</v>
      </c>
      <c r="D110" s="11">
        <f t="shared" si="654"/>
        <v>2</v>
      </c>
      <c r="E110" s="11">
        <f t="shared" si="692"/>
        <v>5</v>
      </c>
      <c r="F110" s="11">
        <f t="shared" si="692"/>
        <v>8</v>
      </c>
      <c r="G110" s="11">
        <f t="shared" si="692"/>
        <v>11</v>
      </c>
      <c r="H110" s="11">
        <f t="shared" si="692"/>
        <v>14</v>
      </c>
      <c r="I110" s="11">
        <f t="shared" si="692"/>
        <v>17</v>
      </c>
      <c r="J110" s="11"/>
      <c r="K110" s="197">
        <f t="shared" si="656"/>
        <v>3</v>
      </c>
      <c r="L110" s="197">
        <f t="shared" si="693"/>
        <v>16</v>
      </c>
      <c r="M110" s="197">
        <f t="shared" si="693"/>
        <v>18</v>
      </c>
      <c r="N110" s="197">
        <f t="shared" si="693"/>
        <v>31</v>
      </c>
      <c r="O110" s="197">
        <f t="shared" si="693"/>
        <v>35</v>
      </c>
      <c r="P110" s="197">
        <f t="shared" si="693"/>
        <v>38</v>
      </c>
      <c r="Q110" s="197">
        <f t="shared" si="658"/>
        <v>29</v>
      </c>
      <c r="R110" s="197"/>
      <c r="S110" s="197">
        <f t="shared" ref="S110:AX110" si="698">COUNTIF($K110:$Q110,S$2)</f>
        <v>0</v>
      </c>
      <c r="T110" s="197">
        <f t="shared" si="698"/>
        <v>0</v>
      </c>
      <c r="U110" s="197">
        <f t="shared" si="698"/>
        <v>1</v>
      </c>
      <c r="V110" s="197">
        <f t="shared" si="698"/>
        <v>0</v>
      </c>
      <c r="W110" s="197">
        <f t="shared" si="698"/>
        <v>0</v>
      </c>
      <c r="X110" s="197">
        <f t="shared" si="698"/>
        <v>0</v>
      </c>
      <c r="Y110" s="197">
        <f t="shared" si="698"/>
        <v>0</v>
      </c>
      <c r="Z110" s="197">
        <f t="shared" si="698"/>
        <v>0</v>
      </c>
      <c r="AA110" s="197">
        <f t="shared" si="698"/>
        <v>0</v>
      </c>
      <c r="AB110" s="197">
        <f t="shared" si="698"/>
        <v>0</v>
      </c>
      <c r="AC110" s="197">
        <f t="shared" si="698"/>
        <v>0</v>
      </c>
      <c r="AD110" s="197">
        <f t="shared" si="698"/>
        <v>0</v>
      </c>
      <c r="AE110" s="197">
        <f t="shared" si="698"/>
        <v>0</v>
      </c>
      <c r="AF110" s="197">
        <f t="shared" si="698"/>
        <v>0</v>
      </c>
      <c r="AG110" s="197">
        <f t="shared" si="698"/>
        <v>0</v>
      </c>
      <c r="AH110" s="197">
        <f t="shared" si="698"/>
        <v>1</v>
      </c>
      <c r="AI110" s="197">
        <f t="shared" si="698"/>
        <v>0</v>
      </c>
      <c r="AJ110" s="197">
        <f t="shared" si="698"/>
        <v>1</v>
      </c>
      <c r="AK110" s="197">
        <f t="shared" si="698"/>
        <v>0</v>
      </c>
      <c r="AL110" s="197">
        <f t="shared" si="698"/>
        <v>0</v>
      </c>
      <c r="AM110" s="197">
        <f t="shared" si="698"/>
        <v>0</v>
      </c>
      <c r="AN110" s="197">
        <f t="shared" si="698"/>
        <v>0</v>
      </c>
      <c r="AO110" s="197">
        <f t="shared" si="698"/>
        <v>0</v>
      </c>
      <c r="AP110" s="197">
        <f t="shared" si="698"/>
        <v>0</v>
      </c>
      <c r="AQ110" s="197">
        <f t="shared" si="698"/>
        <v>0</v>
      </c>
      <c r="AR110" s="197">
        <f t="shared" si="698"/>
        <v>0</v>
      </c>
      <c r="AS110" s="197">
        <f t="shared" si="698"/>
        <v>0</v>
      </c>
      <c r="AT110" s="197">
        <f t="shared" si="698"/>
        <v>0</v>
      </c>
      <c r="AU110" s="197">
        <f t="shared" si="698"/>
        <v>1</v>
      </c>
      <c r="AV110" s="197">
        <f t="shared" si="698"/>
        <v>0</v>
      </c>
      <c r="AW110" s="197">
        <f t="shared" si="698"/>
        <v>1</v>
      </c>
      <c r="AX110" s="197">
        <f t="shared" si="698"/>
        <v>0</v>
      </c>
      <c r="AY110" s="197">
        <f t="shared" ref="AY110:BO110" si="699">COUNTIF($K110:$Q110,AY$2)</f>
        <v>0</v>
      </c>
      <c r="AZ110" s="197">
        <f t="shared" si="699"/>
        <v>0</v>
      </c>
      <c r="BA110" s="197">
        <f t="shared" si="699"/>
        <v>1</v>
      </c>
      <c r="BB110" s="197">
        <f t="shared" si="699"/>
        <v>0</v>
      </c>
      <c r="BC110" s="197">
        <f t="shared" si="699"/>
        <v>0</v>
      </c>
      <c r="BD110" s="197">
        <f t="shared" si="699"/>
        <v>1</v>
      </c>
      <c r="BE110" s="197">
        <f t="shared" si="699"/>
        <v>0</v>
      </c>
      <c r="BF110" s="197">
        <f t="shared" si="699"/>
        <v>0</v>
      </c>
      <c r="BG110" s="197">
        <f t="shared" si="699"/>
        <v>0</v>
      </c>
      <c r="BH110" s="197">
        <f t="shared" si="699"/>
        <v>0</v>
      </c>
      <c r="BI110" s="197">
        <f t="shared" si="699"/>
        <v>0</v>
      </c>
      <c r="BJ110" s="197">
        <f t="shared" si="699"/>
        <v>0</v>
      </c>
      <c r="BK110" s="197">
        <f t="shared" si="699"/>
        <v>0</v>
      </c>
      <c r="BL110" s="197">
        <f t="shared" si="699"/>
        <v>0</v>
      </c>
      <c r="BM110" s="197">
        <f t="shared" si="699"/>
        <v>0</v>
      </c>
      <c r="BN110" s="197">
        <f t="shared" si="699"/>
        <v>0</v>
      </c>
      <c r="BO110" s="197">
        <f t="shared" si="699"/>
        <v>0</v>
      </c>
      <c r="BP110" s="197"/>
      <c r="BQ110" s="197">
        <f t="shared" ref="BQ110:CV110" si="700">IF(S110=0,BQ111+1,0)</f>
        <v>3</v>
      </c>
      <c r="BR110" s="197">
        <f t="shared" si="700"/>
        <v>7</v>
      </c>
      <c r="BS110" s="197">
        <f t="shared" si="700"/>
        <v>0</v>
      </c>
      <c r="BT110" s="197">
        <f t="shared" si="700"/>
        <v>2</v>
      </c>
      <c r="BU110" s="197">
        <f t="shared" si="700"/>
        <v>15</v>
      </c>
      <c r="BV110" s="197">
        <f t="shared" si="700"/>
        <v>4</v>
      </c>
      <c r="BW110" s="197">
        <f t="shared" si="700"/>
        <v>10</v>
      </c>
      <c r="BX110" s="197">
        <f t="shared" si="700"/>
        <v>3</v>
      </c>
      <c r="BY110" s="197">
        <f t="shared" si="700"/>
        <v>2</v>
      </c>
      <c r="BZ110" s="197">
        <f t="shared" si="700"/>
        <v>26</v>
      </c>
      <c r="CA110" s="197">
        <f t="shared" si="700"/>
        <v>8</v>
      </c>
      <c r="CB110" s="197">
        <f t="shared" si="700"/>
        <v>13</v>
      </c>
      <c r="CC110" s="197">
        <f t="shared" si="700"/>
        <v>1</v>
      </c>
      <c r="CD110" s="197">
        <f t="shared" si="700"/>
        <v>4</v>
      </c>
      <c r="CE110" s="197">
        <f t="shared" si="700"/>
        <v>5</v>
      </c>
      <c r="CF110" s="197">
        <f t="shared" si="700"/>
        <v>0</v>
      </c>
      <c r="CG110" s="197">
        <f t="shared" si="700"/>
        <v>25</v>
      </c>
      <c r="CH110" s="197">
        <f t="shared" si="700"/>
        <v>0</v>
      </c>
      <c r="CI110" s="197">
        <f t="shared" si="700"/>
        <v>9</v>
      </c>
      <c r="CJ110" s="197">
        <f t="shared" si="700"/>
        <v>15</v>
      </c>
      <c r="CK110" s="197">
        <f t="shared" si="700"/>
        <v>2</v>
      </c>
      <c r="CL110" s="197">
        <f t="shared" si="700"/>
        <v>1</v>
      </c>
      <c r="CM110" s="197">
        <f t="shared" si="700"/>
        <v>2</v>
      </c>
      <c r="CN110" s="197">
        <f t="shared" si="700"/>
        <v>4</v>
      </c>
      <c r="CO110" s="197">
        <f t="shared" si="700"/>
        <v>21</v>
      </c>
      <c r="CP110" s="197">
        <f t="shared" si="700"/>
        <v>2</v>
      </c>
      <c r="CQ110" s="197">
        <f t="shared" si="700"/>
        <v>4</v>
      </c>
      <c r="CR110" s="197">
        <f t="shared" si="700"/>
        <v>19</v>
      </c>
      <c r="CS110" s="197">
        <f t="shared" si="700"/>
        <v>0</v>
      </c>
      <c r="CT110" s="197">
        <f t="shared" si="700"/>
        <v>1</v>
      </c>
      <c r="CU110" s="197">
        <f t="shared" si="700"/>
        <v>0</v>
      </c>
      <c r="CV110" s="197">
        <f t="shared" si="700"/>
        <v>1</v>
      </c>
      <c r="CW110" s="197">
        <f t="shared" ref="CW110:DM110" si="701">IF(AY110=0,CW111+1,0)</f>
        <v>21</v>
      </c>
      <c r="CX110" s="197">
        <f t="shared" si="701"/>
        <v>2</v>
      </c>
      <c r="CY110" s="197">
        <f t="shared" si="701"/>
        <v>0</v>
      </c>
      <c r="CZ110" s="197">
        <f t="shared" si="701"/>
        <v>4</v>
      </c>
      <c r="DA110" s="197">
        <f t="shared" si="701"/>
        <v>3</v>
      </c>
      <c r="DB110" s="197">
        <f t="shared" si="701"/>
        <v>0</v>
      </c>
      <c r="DC110" s="197">
        <f t="shared" si="701"/>
        <v>4</v>
      </c>
      <c r="DD110" s="197">
        <f t="shared" si="701"/>
        <v>6</v>
      </c>
      <c r="DE110" s="197">
        <f t="shared" si="701"/>
        <v>32</v>
      </c>
      <c r="DF110" s="197">
        <f t="shared" si="701"/>
        <v>3</v>
      </c>
      <c r="DG110" s="197">
        <f t="shared" si="701"/>
        <v>8</v>
      </c>
      <c r="DH110" s="197">
        <f t="shared" si="701"/>
        <v>2</v>
      </c>
      <c r="DI110" s="197">
        <f t="shared" si="701"/>
        <v>1</v>
      </c>
      <c r="DJ110" s="197">
        <f t="shared" si="701"/>
        <v>1</v>
      </c>
      <c r="DK110" s="197">
        <f t="shared" si="701"/>
        <v>13</v>
      </c>
      <c r="DL110" s="197">
        <f t="shared" si="701"/>
        <v>27</v>
      </c>
      <c r="DM110" s="197">
        <f t="shared" si="701"/>
        <v>6</v>
      </c>
      <c r="DN110" s="289" t="b">
        <f t="shared" si="642"/>
        <v>0</v>
      </c>
      <c r="DO110" s="197">
        <f t="shared" si="663"/>
        <v>170</v>
      </c>
      <c r="DP110" s="197">
        <f t="shared" si="664"/>
        <v>-47</v>
      </c>
      <c r="DQ110" s="197">
        <f t="shared" si="665"/>
        <v>47</v>
      </c>
      <c r="DR110" s="197">
        <f t="shared" si="666"/>
        <v>0</v>
      </c>
      <c r="DS110" s="197">
        <f t="shared" si="667"/>
        <v>4</v>
      </c>
      <c r="DT110" s="197">
        <f t="shared" si="668"/>
        <v>3</v>
      </c>
      <c r="DU110" s="197"/>
      <c r="DV110" s="197">
        <f t="shared" si="669"/>
        <v>4</v>
      </c>
      <c r="DW110" s="197">
        <f t="shared" si="670"/>
        <v>3</v>
      </c>
      <c r="DX110" s="197"/>
      <c r="DY110" s="197">
        <f t="shared" si="671"/>
        <v>1</v>
      </c>
      <c r="DZ110" s="197">
        <f t="shared" si="672"/>
        <v>2</v>
      </c>
      <c r="EA110" s="197">
        <f t="shared" si="673"/>
        <v>1</v>
      </c>
      <c r="EB110" s="197">
        <f t="shared" si="674"/>
        <v>3</v>
      </c>
      <c r="EC110" s="197">
        <f t="shared" si="675"/>
        <v>0</v>
      </c>
      <c r="EE110" s="197">
        <f t="shared" si="676"/>
        <v>1</v>
      </c>
      <c r="EF110" s="197">
        <f t="shared" si="677"/>
        <v>0</v>
      </c>
    </row>
    <row r="111" spans="1:136" x14ac:dyDescent="0.2">
      <c r="A111" s="55">
        <v>42593</v>
      </c>
      <c r="B111" s="13" t="str">
        <f t="shared" ref="B111:B117" si="702">CONCATENATE(DY111,"-",DZ111,"-",EA111,"-",EB111,"-",EC111)</f>
        <v>0-1-2-2-2</v>
      </c>
      <c r="C111" s="14" t="s">
        <v>505</v>
      </c>
      <c r="D111" s="11">
        <f t="shared" ref="D111:D117" si="703">FIND(",",$C111,1)</f>
        <v>3</v>
      </c>
      <c r="E111" s="11">
        <f t="shared" ref="E111:I112" si="704">FIND(",",$C111,D111+1)</f>
        <v>6</v>
      </c>
      <c r="F111" s="11">
        <f t="shared" si="704"/>
        <v>9</v>
      </c>
      <c r="G111" s="11">
        <f t="shared" si="704"/>
        <v>12</v>
      </c>
      <c r="H111" s="11">
        <f t="shared" si="704"/>
        <v>15</v>
      </c>
      <c r="I111" s="11">
        <f t="shared" si="704"/>
        <v>18</v>
      </c>
      <c r="J111" s="11"/>
      <c r="K111" s="197">
        <f t="shared" ref="K111:K117" si="705">VALUE((LEFT(C111,D111-1)))</f>
        <v>13</v>
      </c>
      <c r="L111" s="197">
        <f t="shared" ref="L111:P112" si="706">VALUE(MID($C111,D111+1,E111-D111-1))</f>
        <v>22</v>
      </c>
      <c r="M111" s="197">
        <f t="shared" si="706"/>
        <v>30</v>
      </c>
      <c r="N111" s="197">
        <f t="shared" si="706"/>
        <v>32</v>
      </c>
      <c r="O111" s="197">
        <f t="shared" si="706"/>
        <v>45</v>
      </c>
      <c r="P111" s="197">
        <f t="shared" si="706"/>
        <v>46</v>
      </c>
      <c r="Q111" s="197">
        <f t="shared" ref="Q111:Q117" si="707">VALUE(RIGHT(C111,LEN(C111)-I111))</f>
        <v>29</v>
      </c>
      <c r="R111" s="197"/>
      <c r="S111" s="197">
        <f t="shared" ref="S111:AB112" si="708">COUNTIF($K111:$Q111,S$2)</f>
        <v>0</v>
      </c>
      <c r="T111" s="197">
        <f t="shared" si="708"/>
        <v>0</v>
      </c>
      <c r="U111" s="197">
        <f t="shared" si="708"/>
        <v>0</v>
      </c>
      <c r="V111" s="197">
        <f t="shared" si="708"/>
        <v>0</v>
      </c>
      <c r="W111" s="197">
        <f t="shared" si="708"/>
        <v>0</v>
      </c>
      <c r="X111" s="197">
        <f t="shared" si="708"/>
        <v>0</v>
      </c>
      <c r="Y111" s="197">
        <f t="shared" si="708"/>
        <v>0</v>
      </c>
      <c r="Z111" s="197">
        <f t="shared" si="708"/>
        <v>0</v>
      </c>
      <c r="AA111" s="197">
        <f t="shared" si="708"/>
        <v>0</v>
      </c>
      <c r="AB111" s="197">
        <f t="shared" si="708"/>
        <v>0</v>
      </c>
      <c r="AC111" s="197">
        <f t="shared" ref="AC111:AL112" si="709">COUNTIF($K111:$Q111,AC$2)</f>
        <v>0</v>
      </c>
      <c r="AD111" s="197">
        <f t="shared" si="709"/>
        <v>0</v>
      </c>
      <c r="AE111" s="197">
        <f t="shared" si="709"/>
        <v>1</v>
      </c>
      <c r="AF111" s="197">
        <f t="shared" si="709"/>
        <v>0</v>
      </c>
      <c r="AG111" s="197">
        <f t="shared" si="709"/>
        <v>0</v>
      </c>
      <c r="AH111" s="197">
        <f t="shared" si="709"/>
        <v>0</v>
      </c>
      <c r="AI111" s="197">
        <f t="shared" si="709"/>
        <v>0</v>
      </c>
      <c r="AJ111" s="197">
        <f t="shared" si="709"/>
        <v>0</v>
      </c>
      <c r="AK111" s="197">
        <f t="shared" si="709"/>
        <v>0</v>
      </c>
      <c r="AL111" s="197">
        <f t="shared" si="709"/>
        <v>0</v>
      </c>
      <c r="AM111" s="197">
        <f t="shared" ref="AM111:AV112" si="710">COUNTIF($K111:$Q111,AM$2)</f>
        <v>0</v>
      </c>
      <c r="AN111" s="197">
        <f t="shared" si="710"/>
        <v>1</v>
      </c>
      <c r="AO111" s="197">
        <f t="shared" si="710"/>
        <v>0</v>
      </c>
      <c r="AP111" s="197">
        <f t="shared" si="710"/>
        <v>0</v>
      </c>
      <c r="AQ111" s="197">
        <f t="shared" si="710"/>
        <v>0</v>
      </c>
      <c r="AR111" s="197">
        <f t="shared" si="710"/>
        <v>0</v>
      </c>
      <c r="AS111" s="197">
        <f t="shared" si="710"/>
        <v>0</v>
      </c>
      <c r="AT111" s="197">
        <f t="shared" si="710"/>
        <v>0</v>
      </c>
      <c r="AU111" s="197">
        <f t="shared" si="710"/>
        <v>1</v>
      </c>
      <c r="AV111" s="197">
        <f t="shared" si="710"/>
        <v>1</v>
      </c>
      <c r="AW111" s="197">
        <f t="shared" ref="AW111:BF112" si="711">COUNTIF($K111:$Q111,AW$2)</f>
        <v>0</v>
      </c>
      <c r="AX111" s="197">
        <f t="shared" si="711"/>
        <v>1</v>
      </c>
      <c r="AY111" s="197">
        <f t="shared" si="711"/>
        <v>0</v>
      </c>
      <c r="AZ111" s="197">
        <f t="shared" si="711"/>
        <v>0</v>
      </c>
      <c r="BA111" s="197">
        <f t="shared" si="711"/>
        <v>0</v>
      </c>
      <c r="BB111" s="197">
        <f t="shared" si="711"/>
        <v>0</v>
      </c>
      <c r="BC111" s="197">
        <f t="shared" si="711"/>
        <v>0</v>
      </c>
      <c r="BD111" s="197">
        <f t="shared" si="711"/>
        <v>0</v>
      </c>
      <c r="BE111" s="197">
        <f t="shared" si="711"/>
        <v>0</v>
      </c>
      <c r="BF111" s="197">
        <f t="shared" si="711"/>
        <v>0</v>
      </c>
      <c r="BG111" s="197">
        <f t="shared" ref="BG111:BO112" si="712">COUNTIF($K111:$Q111,BG$2)</f>
        <v>0</v>
      </c>
      <c r="BH111" s="197">
        <f t="shared" si="712"/>
        <v>0</v>
      </c>
      <c r="BI111" s="197">
        <f t="shared" si="712"/>
        <v>0</v>
      </c>
      <c r="BJ111" s="197">
        <f t="shared" si="712"/>
        <v>0</v>
      </c>
      <c r="BK111" s="197">
        <f t="shared" si="712"/>
        <v>1</v>
      </c>
      <c r="BL111" s="197">
        <f t="shared" si="712"/>
        <v>1</v>
      </c>
      <c r="BM111" s="197">
        <f t="shared" si="712"/>
        <v>0</v>
      </c>
      <c r="BN111" s="197">
        <f t="shared" si="712"/>
        <v>0</v>
      </c>
      <c r="BO111" s="197">
        <f t="shared" si="712"/>
        <v>0</v>
      </c>
      <c r="BP111" s="197"/>
      <c r="BQ111" s="197">
        <f t="shared" ref="BQ111:BZ112" si="713">IF(S111=0,BQ112+1,0)</f>
        <v>2</v>
      </c>
      <c r="BR111" s="197">
        <f t="shared" si="713"/>
        <v>6</v>
      </c>
      <c r="BS111" s="197">
        <f t="shared" si="713"/>
        <v>14</v>
      </c>
      <c r="BT111" s="197">
        <f t="shared" si="713"/>
        <v>1</v>
      </c>
      <c r="BU111" s="197">
        <f t="shared" si="713"/>
        <v>14</v>
      </c>
      <c r="BV111" s="197">
        <f t="shared" si="713"/>
        <v>3</v>
      </c>
      <c r="BW111" s="197">
        <f t="shared" si="713"/>
        <v>9</v>
      </c>
      <c r="BX111" s="197">
        <f t="shared" si="713"/>
        <v>2</v>
      </c>
      <c r="BY111" s="197">
        <f t="shared" si="713"/>
        <v>1</v>
      </c>
      <c r="BZ111" s="197">
        <f t="shared" si="713"/>
        <v>25</v>
      </c>
      <c r="CA111" s="197">
        <f t="shared" ref="CA111:CJ112" si="714">IF(AC111=0,CA112+1,0)</f>
        <v>7</v>
      </c>
      <c r="CB111" s="197">
        <f t="shared" si="714"/>
        <v>12</v>
      </c>
      <c r="CC111" s="197">
        <f t="shared" si="714"/>
        <v>0</v>
      </c>
      <c r="CD111" s="197">
        <f t="shared" si="714"/>
        <v>3</v>
      </c>
      <c r="CE111" s="197">
        <f t="shared" si="714"/>
        <v>4</v>
      </c>
      <c r="CF111" s="197">
        <f t="shared" si="714"/>
        <v>5</v>
      </c>
      <c r="CG111" s="197">
        <f t="shared" si="714"/>
        <v>24</v>
      </c>
      <c r="CH111" s="197">
        <f t="shared" si="714"/>
        <v>6</v>
      </c>
      <c r="CI111" s="197">
        <f t="shared" si="714"/>
        <v>8</v>
      </c>
      <c r="CJ111" s="197">
        <f t="shared" si="714"/>
        <v>14</v>
      </c>
      <c r="CK111" s="197">
        <f t="shared" ref="CK111:CT112" si="715">IF(AM111=0,CK112+1,0)</f>
        <v>1</v>
      </c>
      <c r="CL111" s="197">
        <f t="shared" si="715"/>
        <v>0</v>
      </c>
      <c r="CM111" s="197">
        <f t="shared" si="715"/>
        <v>1</v>
      </c>
      <c r="CN111" s="197">
        <f t="shared" si="715"/>
        <v>3</v>
      </c>
      <c r="CO111" s="197">
        <f t="shared" si="715"/>
        <v>20</v>
      </c>
      <c r="CP111" s="197">
        <f t="shared" si="715"/>
        <v>1</v>
      </c>
      <c r="CQ111" s="197">
        <f t="shared" si="715"/>
        <v>3</v>
      </c>
      <c r="CR111" s="197">
        <f t="shared" si="715"/>
        <v>18</v>
      </c>
      <c r="CS111" s="197">
        <f t="shared" si="715"/>
        <v>0</v>
      </c>
      <c r="CT111" s="197">
        <f t="shared" si="715"/>
        <v>0</v>
      </c>
      <c r="CU111" s="197">
        <f t="shared" ref="CU111:DD112" si="716">IF(AW111=0,CU112+1,0)</f>
        <v>2</v>
      </c>
      <c r="CV111" s="197">
        <f t="shared" si="716"/>
        <v>0</v>
      </c>
      <c r="CW111" s="197">
        <f t="shared" si="716"/>
        <v>20</v>
      </c>
      <c r="CX111" s="197">
        <f t="shared" si="716"/>
        <v>1</v>
      </c>
      <c r="CY111" s="197">
        <f t="shared" si="716"/>
        <v>7</v>
      </c>
      <c r="CZ111" s="197">
        <f t="shared" si="716"/>
        <v>3</v>
      </c>
      <c r="DA111" s="197">
        <f t="shared" si="716"/>
        <v>2</v>
      </c>
      <c r="DB111" s="197">
        <f t="shared" si="716"/>
        <v>5</v>
      </c>
      <c r="DC111" s="197">
        <f t="shared" si="716"/>
        <v>3</v>
      </c>
      <c r="DD111" s="197">
        <f t="shared" si="716"/>
        <v>5</v>
      </c>
      <c r="DE111" s="197">
        <f t="shared" ref="DE111:DM112" si="717">IF(BG111=0,DE112+1,0)</f>
        <v>31</v>
      </c>
      <c r="DF111" s="197">
        <f t="shared" si="717"/>
        <v>2</v>
      </c>
      <c r="DG111" s="197">
        <f t="shared" si="717"/>
        <v>7</v>
      </c>
      <c r="DH111" s="197">
        <f t="shared" si="717"/>
        <v>1</v>
      </c>
      <c r="DI111" s="197">
        <f t="shared" si="717"/>
        <v>0</v>
      </c>
      <c r="DJ111" s="197">
        <f t="shared" si="717"/>
        <v>0</v>
      </c>
      <c r="DK111" s="197">
        <f t="shared" si="717"/>
        <v>12</v>
      </c>
      <c r="DL111" s="197">
        <f t="shared" si="717"/>
        <v>26</v>
      </c>
      <c r="DM111" s="197">
        <f t="shared" si="717"/>
        <v>5</v>
      </c>
      <c r="DN111" s="289" t="b">
        <f t="shared" si="642"/>
        <v>1</v>
      </c>
      <c r="DO111" s="197">
        <f t="shared" ref="DO111:DO117" si="718">SUM(K111:Q111)</f>
        <v>217</v>
      </c>
      <c r="DP111" s="197">
        <f t="shared" ref="DP111:DP117" si="719">DO111-DO112</f>
        <v>56</v>
      </c>
      <c r="DQ111" s="197">
        <f t="shared" ref="DQ111:DQ117" si="720">ABS(DP111)</f>
        <v>56</v>
      </c>
      <c r="DR111" s="197">
        <f t="shared" ref="DR111:DR117" si="721">IF(ISODD(D111),1,0)</f>
        <v>1</v>
      </c>
      <c r="DS111" s="197">
        <f t="shared" ref="DS111:DS117" si="722">COUNTIF($K111:$Q111,"&gt;25")</f>
        <v>5</v>
      </c>
      <c r="DT111" s="197">
        <f t="shared" ref="DT111:DT117" si="723">COUNTIF($K111:$Q111,"&lt;26")</f>
        <v>2</v>
      </c>
      <c r="DU111" s="197"/>
      <c r="DV111" s="197">
        <f t="shared" ref="DV111:DV117" si="724">S111+U111+W111+Y111+AA111+AC111+AE111+AG111+AI111+AK111+AM111+AO111+AQ111+AS111+AU111+AW111+AY111+BA111+BC111+BE111+BG111+BI111+BK111+BM111+BO111</f>
        <v>3</v>
      </c>
      <c r="DW111" s="197">
        <f t="shared" ref="DW111:DW117" si="725">T111+V111+X111+Z111+AB111+AD111+AF111+AH111+AJ111+AL111+AN111+AP111+AR111+AT111+AV111+AX111+AZ111+BB111+BD111+BF111+BH111+BJ111+BL111+BN111</f>
        <v>4</v>
      </c>
      <c r="DX111" s="197"/>
      <c r="DY111" s="197">
        <f t="shared" ref="DY111:DY117" si="726">COUNTIF($K111:$Q111,"&lt;10")</f>
        <v>0</v>
      </c>
      <c r="DZ111" s="197">
        <f t="shared" ref="DZ111:DZ117" si="727">COUNTIFS($K111:$Q111,"&lt;20",$K111:$Q111,"&gt;9")</f>
        <v>1</v>
      </c>
      <c r="EA111" s="197">
        <f t="shared" ref="EA111:EA117" si="728">COUNTIFS($K111:$Q111,"&lt;30",$K111:$Q111,"&gt;19")</f>
        <v>2</v>
      </c>
      <c r="EB111" s="197">
        <f t="shared" ref="EB111:EB117" si="729">COUNTIFS($K111:$Q111,"&lt;40",$K111:$Q111,"&gt;29")</f>
        <v>2</v>
      </c>
      <c r="EC111" s="197">
        <f t="shared" ref="EC111:EC117" si="730">COUNTIF($K111:$Q111,"&gt;39")</f>
        <v>2</v>
      </c>
      <c r="EE111" s="197">
        <f t="shared" ref="EE111:EE117" si="731">COUNTIF($K112:$Q112,K111)+COUNTIF($K112:$Q112,L111)+COUNTIF($K112:$Q112,M111)+COUNTIF($K112:$Q112,N111)+COUNTIF($K112:$Q112,O111)+COUNTIF($K112:$Q112,P111)+COUNTIF($K112:$Q112,Q111)</f>
        <v>0</v>
      </c>
      <c r="EF111" s="197">
        <f t="shared" ref="EF111:EF117" si="732">IF(K111=L111-1,1,0)+IF(L111=M111-1,1,0)+IF(M111=N111-1,1,0)+IF(N111=O111-1,1,0)+IF(O111=P111-1,1,0)+IF(K111=Q111-1,1,0)+IF(L111=Q111-1,1,0)+IF(M111=Q111-1,1,0)+IF(N111=Q111-1,1,0)+IF(O111=Q111-1,1,0)+IF(P111=Q111-1,1,0)</f>
        <v>1</v>
      </c>
    </row>
    <row r="112" spans="1:136" x14ac:dyDescent="0.2">
      <c r="A112" s="55">
        <v>42590</v>
      </c>
      <c r="B112" s="13" t="str">
        <f t="shared" si="702"/>
        <v>2-0-3-1-1</v>
      </c>
      <c r="C112" s="14" t="s">
        <v>503</v>
      </c>
      <c r="D112" s="11">
        <f t="shared" si="703"/>
        <v>2</v>
      </c>
      <c r="E112" s="11">
        <f t="shared" si="704"/>
        <v>4</v>
      </c>
      <c r="F112" s="11">
        <f t="shared" si="704"/>
        <v>7</v>
      </c>
      <c r="G112" s="11">
        <f t="shared" si="704"/>
        <v>10</v>
      </c>
      <c r="H112" s="11">
        <f t="shared" si="704"/>
        <v>13</v>
      </c>
      <c r="I112" s="11">
        <f t="shared" si="704"/>
        <v>16</v>
      </c>
      <c r="J112" s="11"/>
      <c r="K112" s="196">
        <f t="shared" si="705"/>
        <v>4</v>
      </c>
      <c r="L112" s="196">
        <f t="shared" si="706"/>
        <v>9</v>
      </c>
      <c r="M112" s="196">
        <f t="shared" si="706"/>
        <v>23</v>
      </c>
      <c r="N112" s="196">
        <f t="shared" si="706"/>
        <v>26</v>
      </c>
      <c r="O112" s="196">
        <f t="shared" si="706"/>
        <v>34</v>
      </c>
      <c r="P112" s="196">
        <f t="shared" si="706"/>
        <v>44</v>
      </c>
      <c r="Q112" s="196">
        <f t="shared" si="707"/>
        <v>21</v>
      </c>
      <c r="R112" s="196"/>
      <c r="S112" s="196">
        <f t="shared" si="708"/>
        <v>0</v>
      </c>
      <c r="T112" s="196">
        <f t="shared" si="708"/>
        <v>0</v>
      </c>
      <c r="U112" s="196">
        <f t="shared" si="708"/>
        <v>0</v>
      </c>
      <c r="V112" s="196">
        <f t="shared" si="708"/>
        <v>1</v>
      </c>
      <c r="W112" s="196">
        <f t="shared" si="708"/>
        <v>0</v>
      </c>
      <c r="X112" s="196">
        <f t="shared" si="708"/>
        <v>0</v>
      </c>
      <c r="Y112" s="196">
        <f t="shared" si="708"/>
        <v>0</v>
      </c>
      <c r="Z112" s="196">
        <f t="shared" si="708"/>
        <v>0</v>
      </c>
      <c r="AA112" s="196">
        <f t="shared" si="708"/>
        <v>1</v>
      </c>
      <c r="AB112" s="196">
        <f t="shared" si="708"/>
        <v>0</v>
      </c>
      <c r="AC112" s="196">
        <f t="shared" si="709"/>
        <v>0</v>
      </c>
      <c r="AD112" s="196">
        <f t="shared" si="709"/>
        <v>0</v>
      </c>
      <c r="AE112" s="196">
        <f t="shared" si="709"/>
        <v>0</v>
      </c>
      <c r="AF112" s="196">
        <f t="shared" si="709"/>
        <v>0</v>
      </c>
      <c r="AG112" s="196">
        <f t="shared" si="709"/>
        <v>0</v>
      </c>
      <c r="AH112" s="196">
        <f t="shared" si="709"/>
        <v>0</v>
      </c>
      <c r="AI112" s="196">
        <f t="shared" si="709"/>
        <v>0</v>
      </c>
      <c r="AJ112" s="196">
        <f t="shared" si="709"/>
        <v>0</v>
      </c>
      <c r="AK112" s="196">
        <f t="shared" si="709"/>
        <v>0</v>
      </c>
      <c r="AL112" s="196">
        <f t="shared" si="709"/>
        <v>0</v>
      </c>
      <c r="AM112" s="196">
        <f t="shared" si="710"/>
        <v>1</v>
      </c>
      <c r="AN112" s="196">
        <f t="shared" si="710"/>
        <v>0</v>
      </c>
      <c r="AO112" s="196">
        <f t="shared" si="710"/>
        <v>1</v>
      </c>
      <c r="AP112" s="196">
        <f t="shared" si="710"/>
        <v>0</v>
      </c>
      <c r="AQ112" s="196">
        <f t="shared" si="710"/>
        <v>0</v>
      </c>
      <c r="AR112" s="196">
        <f t="shared" si="710"/>
        <v>1</v>
      </c>
      <c r="AS112" s="196">
        <f t="shared" si="710"/>
        <v>0</v>
      </c>
      <c r="AT112" s="196">
        <f t="shared" si="710"/>
        <v>0</v>
      </c>
      <c r="AU112" s="196">
        <f t="shared" si="710"/>
        <v>0</v>
      </c>
      <c r="AV112" s="196">
        <f t="shared" si="710"/>
        <v>0</v>
      </c>
      <c r="AW112" s="196">
        <f t="shared" si="711"/>
        <v>0</v>
      </c>
      <c r="AX112" s="196">
        <f t="shared" si="711"/>
        <v>0</v>
      </c>
      <c r="AY112" s="196">
        <f t="shared" si="711"/>
        <v>0</v>
      </c>
      <c r="AZ112" s="196">
        <f t="shared" si="711"/>
        <v>1</v>
      </c>
      <c r="BA112" s="196">
        <f t="shared" si="711"/>
        <v>0</v>
      </c>
      <c r="BB112" s="196">
        <f t="shared" si="711"/>
        <v>0</v>
      </c>
      <c r="BC112" s="196">
        <f t="shared" si="711"/>
        <v>0</v>
      </c>
      <c r="BD112" s="196">
        <f t="shared" si="711"/>
        <v>0</v>
      </c>
      <c r="BE112" s="196">
        <f t="shared" si="711"/>
        <v>0</v>
      </c>
      <c r="BF112" s="196">
        <f t="shared" si="711"/>
        <v>0</v>
      </c>
      <c r="BG112" s="196">
        <f t="shared" si="712"/>
        <v>0</v>
      </c>
      <c r="BH112" s="196">
        <f t="shared" si="712"/>
        <v>0</v>
      </c>
      <c r="BI112" s="196">
        <f t="shared" si="712"/>
        <v>0</v>
      </c>
      <c r="BJ112" s="196">
        <f t="shared" si="712"/>
        <v>1</v>
      </c>
      <c r="BK112" s="196">
        <f t="shared" si="712"/>
        <v>0</v>
      </c>
      <c r="BL112" s="196">
        <f t="shared" si="712"/>
        <v>0</v>
      </c>
      <c r="BM112" s="196">
        <f t="shared" si="712"/>
        <v>0</v>
      </c>
      <c r="BN112" s="196">
        <f t="shared" si="712"/>
        <v>0</v>
      </c>
      <c r="BO112" s="196">
        <f t="shared" si="712"/>
        <v>0</v>
      </c>
      <c r="BP112" s="196"/>
      <c r="BQ112" s="196">
        <f t="shared" si="713"/>
        <v>1</v>
      </c>
      <c r="BR112" s="196">
        <f t="shared" si="713"/>
        <v>5</v>
      </c>
      <c r="BS112" s="196">
        <f t="shared" si="713"/>
        <v>13</v>
      </c>
      <c r="BT112" s="196">
        <f t="shared" si="713"/>
        <v>0</v>
      </c>
      <c r="BU112" s="196">
        <f t="shared" si="713"/>
        <v>13</v>
      </c>
      <c r="BV112" s="196">
        <f t="shared" si="713"/>
        <v>2</v>
      </c>
      <c r="BW112" s="196">
        <f t="shared" si="713"/>
        <v>8</v>
      </c>
      <c r="BX112" s="196">
        <f t="shared" si="713"/>
        <v>1</v>
      </c>
      <c r="BY112" s="196">
        <f t="shared" si="713"/>
        <v>0</v>
      </c>
      <c r="BZ112" s="196">
        <f t="shared" si="713"/>
        <v>24</v>
      </c>
      <c r="CA112" s="196">
        <f t="shared" si="714"/>
        <v>6</v>
      </c>
      <c r="CB112" s="196">
        <f t="shared" si="714"/>
        <v>11</v>
      </c>
      <c r="CC112" s="196">
        <f t="shared" si="714"/>
        <v>9</v>
      </c>
      <c r="CD112" s="196">
        <f t="shared" si="714"/>
        <v>2</v>
      </c>
      <c r="CE112" s="196">
        <f t="shared" si="714"/>
        <v>3</v>
      </c>
      <c r="CF112" s="196">
        <f t="shared" si="714"/>
        <v>4</v>
      </c>
      <c r="CG112" s="196">
        <f t="shared" si="714"/>
        <v>23</v>
      </c>
      <c r="CH112" s="196">
        <f t="shared" si="714"/>
        <v>5</v>
      </c>
      <c r="CI112" s="196">
        <f t="shared" si="714"/>
        <v>7</v>
      </c>
      <c r="CJ112" s="196">
        <f t="shared" si="714"/>
        <v>13</v>
      </c>
      <c r="CK112" s="196">
        <f t="shared" si="715"/>
        <v>0</v>
      </c>
      <c r="CL112" s="196">
        <f t="shared" si="715"/>
        <v>6</v>
      </c>
      <c r="CM112" s="196">
        <f t="shared" si="715"/>
        <v>0</v>
      </c>
      <c r="CN112" s="196">
        <f t="shared" si="715"/>
        <v>2</v>
      </c>
      <c r="CO112" s="196">
        <f t="shared" si="715"/>
        <v>19</v>
      </c>
      <c r="CP112" s="196">
        <f t="shared" si="715"/>
        <v>0</v>
      </c>
      <c r="CQ112" s="196">
        <f t="shared" si="715"/>
        <v>2</v>
      </c>
      <c r="CR112" s="196">
        <f t="shared" si="715"/>
        <v>17</v>
      </c>
      <c r="CS112" s="196">
        <f t="shared" si="715"/>
        <v>1</v>
      </c>
      <c r="CT112" s="196">
        <f t="shared" si="715"/>
        <v>8</v>
      </c>
      <c r="CU112" s="196">
        <f t="shared" si="716"/>
        <v>1</v>
      </c>
      <c r="CV112" s="196">
        <f t="shared" si="716"/>
        <v>11</v>
      </c>
      <c r="CW112" s="196">
        <f t="shared" si="716"/>
        <v>19</v>
      </c>
      <c r="CX112" s="196">
        <f t="shared" si="716"/>
        <v>0</v>
      </c>
      <c r="CY112" s="196">
        <f t="shared" si="716"/>
        <v>6</v>
      </c>
      <c r="CZ112" s="196">
        <f t="shared" si="716"/>
        <v>2</v>
      </c>
      <c r="DA112" s="196">
        <f t="shared" si="716"/>
        <v>1</v>
      </c>
      <c r="DB112" s="196">
        <f t="shared" si="716"/>
        <v>4</v>
      </c>
      <c r="DC112" s="196">
        <f t="shared" si="716"/>
        <v>2</v>
      </c>
      <c r="DD112" s="196">
        <f t="shared" si="716"/>
        <v>4</v>
      </c>
      <c r="DE112" s="196">
        <f t="shared" si="717"/>
        <v>30</v>
      </c>
      <c r="DF112" s="196">
        <f t="shared" si="717"/>
        <v>1</v>
      </c>
      <c r="DG112" s="196">
        <f t="shared" si="717"/>
        <v>6</v>
      </c>
      <c r="DH112" s="196">
        <f t="shared" si="717"/>
        <v>0</v>
      </c>
      <c r="DI112" s="196">
        <f t="shared" si="717"/>
        <v>44</v>
      </c>
      <c r="DJ112" s="196">
        <f t="shared" si="717"/>
        <v>6</v>
      </c>
      <c r="DK112" s="196">
        <f t="shared" si="717"/>
        <v>11</v>
      </c>
      <c r="DL112" s="196">
        <f t="shared" si="717"/>
        <v>25</v>
      </c>
      <c r="DM112" s="196">
        <f t="shared" si="717"/>
        <v>4</v>
      </c>
      <c r="DN112" s="289" t="b">
        <f t="shared" si="642"/>
        <v>1</v>
      </c>
      <c r="DO112" s="196">
        <f t="shared" si="718"/>
        <v>161</v>
      </c>
      <c r="DP112" s="196">
        <f t="shared" si="719"/>
        <v>-10</v>
      </c>
      <c r="DQ112" s="196">
        <f t="shared" si="720"/>
        <v>10</v>
      </c>
      <c r="DR112" s="196">
        <f t="shared" si="721"/>
        <v>0</v>
      </c>
      <c r="DS112" s="196">
        <f t="shared" si="722"/>
        <v>3</v>
      </c>
      <c r="DT112" s="196">
        <f t="shared" si="723"/>
        <v>4</v>
      </c>
      <c r="DU112" s="196"/>
      <c r="DV112" s="196">
        <f t="shared" si="724"/>
        <v>3</v>
      </c>
      <c r="DW112" s="196">
        <f t="shared" si="725"/>
        <v>4</v>
      </c>
      <c r="DX112" s="196"/>
      <c r="DY112" s="196">
        <f t="shared" si="726"/>
        <v>2</v>
      </c>
      <c r="DZ112" s="196">
        <f t="shared" si="727"/>
        <v>0</v>
      </c>
      <c r="EA112" s="196">
        <f t="shared" si="728"/>
        <v>3</v>
      </c>
      <c r="EB112" s="196">
        <f t="shared" si="729"/>
        <v>1</v>
      </c>
      <c r="EC112" s="196">
        <f t="shared" si="730"/>
        <v>1</v>
      </c>
      <c r="EE112" s="196">
        <f t="shared" si="731"/>
        <v>1</v>
      </c>
      <c r="EF112" s="196">
        <f t="shared" si="732"/>
        <v>0</v>
      </c>
    </row>
    <row r="113" spans="1:136" x14ac:dyDescent="0.2">
      <c r="A113" s="55">
        <v>42586</v>
      </c>
      <c r="B113" s="13" t="str">
        <f t="shared" si="702"/>
        <v>2-0-2-2-1</v>
      </c>
      <c r="C113" s="14" t="s">
        <v>502</v>
      </c>
      <c r="D113" s="11">
        <f t="shared" si="703"/>
        <v>2</v>
      </c>
      <c r="E113" s="11">
        <f t="shared" ref="E113:I114" si="733">FIND(",",$C113,D113+1)</f>
        <v>4</v>
      </c>
      <c r="F113" s="11">
        <f t="shared" si="733"/>
        <v>7</v>
      </c>
      <c r="G113" s="11">
        <f t="shared" si="733"/>
        <v>10</v>
      </c>
      <c r="H113" s="11">
        <f t="shared" si="733"/>
        <v>13</v>
      </c>
      <c r="I113" s="11">
        <f t="shared" si="733"/>
        <v>16</v>
      </c>
      <c r="J113" s="11"/>
      <c r="K113" s="196">
        <f t="shared" si="705"/>
        <v>1</v>
      </c>
      <c r="L113" s="196">
        <f t="shared" ref="L113:P114" si="734">VALUE(MID($C113,D113+1,E113-D113-1))</f>
        <v>8</v>
      </c>
      <c r="M113" s="196">
        <f t="shared" si="734"/>
        <v>29</v>
      </c>
      <c r="N113" s="196">
        <f t="shared" si="734"/>
        <v>31</v>
      </c>
      <c r="O113" s="196">
        <f t="shared" si="734"/>
        <v>37</v>
      </c>
      <c r="P113" s="196">
        <f t="shared" si="734"/>
        <v>42</v>
      </c>
      <c r="Q113" s="196">
        <f t="shared" si="707"/>
        <v>23</v>
      </c>
      <c r="R113" s="196"/>
      <c r="S113" s="196">
        <f t="shared" ref="S113:AX113" si="735">COUNTIF($K113:$Q113,S$2)</f>
        <v>1</v>
      </c>
      <c r="T113" s="196">
        <f t="shared" si="735"/>
        <v>0</v>
      </c>
      <c r="U113" s="196">
        <f t="shared" si="735"/>
        <v>0</v>
      </c>
      <c r="V113" s="196">
        <f t="shared" si="735"/>
        <v>0</v>
      </c>
      <c r="W113" s="196">
        <f t="shared" si="735"/>
        <v>0</v>
      </c>
      <c r="X113" s="196">
        <f t="shared" si="735"/>
        <v>0</v>
      </c>
      <c r="Y113" s="196">
        <f t="shared" si="735"/>
        <v>0</v>
      </c>
      <c r="Z113" s="196">
        <f t="shared" si="735"/>
        <v>1</v>
      </c>
      <c r="AA113" s="196">
        <f t="shared" si="735"/>
        <v>0</v>
      </c>
      <c r="AB113" s="196">
        <f t="shared" si="735"/>
        <v>0</v>
      </c>
      <c r="AC113" s="196">
        <f t="shared" si="735"/>
        <v>0</v>
      </c>
      <c r="AD113" s="196">
        <f t="shared" si="735"/>
        <v>0</v>
      </c>
      <c r="AE113" s="196">
        <f t="shared" si="735"/>
        <v>0</v>
      </c>
      <c r="AF113" s="196">
        <f t="shared" si="735"/>
        <v>0</v>
      </c>
      <c r="AG113" s="196">
        <f t="shared" si="735"/>
        <v>0</v>
      </c>
      <c r="AH113" s="196">
        <f t="shared" si="735"/>
        <v>0</v>
      </c>
      <c r="AI113" s="196">
        <f t="shared" si="735"/>
        <v>0</v>
      </c>
      <c r="AJ113" s="196">
        <f t="shared" si="735"/>
        <v>0</v>
      </c>
      <c r="AK113" s="196">
        <f t="shared" si="735"/>
        <v>0</v>
      </c>
      <c r="AL113" s="196">
        <f t="shared" si="735"/>
        <v>0</v>
      </c>
      <c r="AM113" s="196">
        <f t="shared" si="735"/>
        <v>0</v>
      </c>
      <c r="AN113" s="196">
        <f t="shared" si="735"/>
        <v>0</v>
      </c>
      <c r="AO113" s="196">
        <f t="shared" si="735"/>
        <v>1</v>
      </c>
      <c r="AP113" s="196">
        <f t="shared" si="735"/>
        <v>0</v>
      </c>
      <c r="AQ113" s="196">
        <f t="shared" si="735"/>
        <v>0</v>
      </c>
      <c r="AR113" s="196">
        <f t="shared" si="735"/>
        <v>0</v>
      </c>
      <c r="AS113" s="196">
        <f t="shared" si="735"/>
        <v>0</v>
      </c>
      <c r="AT113" s="196">
        <f t="shared" si="735"/>
        <v>0</v>
      </c>
      <c r="AU113" s="196">
        <f t="shared" si="735"/>
        <v>1</v>
      </c>
      <c r="AV113" s="196">
        <f t="shared" si="735"/>
        <v>0</v>
      </c>
      <c r="AW113" s="196">
        <f t="shared" si="735"/>
        <v>1</v>
      </c>
      <c r="AX113" s="196">
        <f t="shared" si="735"/>
        <v>0</v>
      </c>
      <c r="AY113" s="196">
        <f t="shared" ref="AY113:BO113" si="736">COUNTIF($K113:$Q113,AY$2)</f>
        <v>0</v>
      </c>
      <c r="AZ113" s="196">
        <f t="shared" si="736"/>
        <v>0</v>
      </c>
      <c r="BA113" s="196">
        <f t="shared" si="736"/>
        <v>0</v>
      </c>
      <c r="BB113" s="196">
        <f t="shared" si="736"/>
        <v>0</v>
      </c>
      <c r="BC113" s="196">
        <f t="shared" si="736"/>
        <v>1</v>
      </c>
      <c r="BD113" s="196">
        <f t="shared" si="736"/>
        <v>0</v>
      </c>
      <c r="BE113" s="196">
        <f t="shared" si="736"/>
        <v>0</v>
      </c>
      <c r="BF113" s="196">
        <f t="shared" si="736"/>
        <v>0</v>
      </c>
      <c r="BG113" s="196">
        <f t="shared" si="736"/>
        <v>0</v>
      </c>
      <c r="BH113" s="196">
        <f t="shared" si="736"/>
        <v>1</v>
      </c>
      <c r="BI113" s="196">
        <f t="shared" si="736"/>
        <v>0</v>
      </c>
      <c r="BJ113" s="196">
        <f t="shared" si="736"/>
        <v>0</v>
      </c>
      <c r="BK113" s="196">
        <f t="shared" si="736"/>
        <v>0</v>
      </c>
      <c r="BL113" s="196">
        <f t="shared" si="736"/>
        <v>0</v>
      </c>
      <c r="BM113" s="196">
        <f t="shared" si="736"/>
        <v>0</v>
      </c>
      <c r="BN113" s="196">
        <f t="shared" si="736"/>
        <v>0</v>
      </c>
      <c r="BO113" s="196">
        <f t="shared" si="736"/>
        <v>0</v>
      </c>
      <c r="BP113" s="196"/>
      <c r="BQ113" s="196">
        <f t="shared" ref="BQ113:CV113" si="737">IF(S113=0,BQ114+1,0)</f>
        <v>0</v>
      </c>
      <c r="BR113" s="196">
        <f t="shared" si="737"/>
        <v>4</v>
      </c>
      <c r="BS113" s="196">
        <f t="shared" si="737"/>
        <v>12</v>
      </c>
      <c r="BT113" s="196">
        <f t="shared" si="737"/>
        <v>2</v>
      </c>
      <c r="BU113" s="196">
        <f t="shared" si="737"/>
        <v>12</v>
      </c>
      <c r="BV113" s="196">
        <f t="shared" si="737"/>
        <v>1</v>
      </c>
      <c r="BW113" s="196">
        <f t="shared" si="737"/>
        <v>7</v>
      </c>
      <c r="BX113" s="196">
        <f t="shared" si="737"/>
        <v>0</v>
      </c>
      <c r="BY113" s="196">
        <f t="shared" si="737"/>
        <v>2</v>
      </c>
      <c r="BZ113" s="196">
        <f t="shared" si="737"/>
        <v>23</v>
      </c>
      <c r="CA113" s="196">
        <f t="shared" si="737"/>
        <v>5</v>
      </c>
      <c r="CB113" s="196">
        <f t="shared" si="737"/>
        <v>10</v>
      </c>
      <c r="CC113" s="196">
        <f t="shared" si="737"/>
        <v>8</v>
      </c>
      <c r="CD113" s="196">
        <f t="shared" si="737"/>
        <v>1</v>
      </c>
      <c r="CE113" s="196">
        <f t="shared" si="737"/>
        <v>2</v>
      </c>
      <c r="CF113" s="196">
        <f t="shared" si="737"/>
        <v>3</v>
      </c>
      <c r="CG113" s="196">
        <f t="shared" si="737"/>
        <v>22</v>
      </c>
      <c r="CH113" s="196">
        <f t="shared" si="737"/>
        <v>4</v>
      </c>
      <c r="CI113" s="196">
        <f t="shared" si="737"/>
        <v>6</v>
      </c>
      <c r="CJ113" s="196">
        <f t="shared" si="737"/>
        <v>12</v>
      </c>
      <c r="CK113" s="196">
        <f t="shared" si="737"/>
        <v>7</v>
      </c>
      <c r="CL113" s="196">
        <f t="shared" si="737"/>
        <v>5</v>
      </c>
      <c r="CM113" s="196">
        <f t="shared" si="737"/>
        <v>0</v>
      </c>
      <c r="CN113" s="196">
        <f t="shared" si="737"/>
        <v>1</v>
      </c>
      <c r="CO113" s="196">
        <f t="shared" si="737"/>
        <v>18</v>
      </c>
      <c r="CP113" s="196">
        <f t="shared" si="737"/>
        <v>3</v>
      </c>
      <c r="CQ113" s="196">
        <f t="shared" si="737"/>
        <v>1</v>
      </c>
      <c r="CR113" s="196">
        <f t="shared" si="737"/>
        <v>16</v>
      </c>
      <c r="CS113" s="196">
        <f t="shared" si="737"/>
        <v>0</v>
      </c>
      <c r="CT113" s="196">
        <f t="shared" si="737"/>
        <v>7</v>
      </c>
      <c r="CU113" s="196">
        <f t="shared" si="737"/>
        <v>0</v>
      </c>
      <c r="CV113" s="196">
        <f t="shared" si="737"/>
        <v>10</v>
      </c>
      <c r="CW113" s="196">
        <f t="shared" ref="CW113:DM113" si="738">IF(AY113=0,CW114+1,0)</f>
        <v>18</v>
      </c>
      <c r="CX113" s="196">
        <f t="shared" si="738"/>
        <v>9</v>
      </c>
      <c r="CY113" s="196">
        <f t="shared" si="738"/>
        <v>5</v>
      </c>
      <c r="CZ113" s="196">
        <f t="shared" si="738"/>
        <v>1</v>
      </c>
      <c r="DA113" s="196">
        <f t="shared" si="738"/>
        <v>0</v>
      </c>
      <c r="DB113" s="196">
        <f t="shared" si="738"/>
        <v>3</v>
      </c>
      <c r="DC113" s="196">
        <f t="shared" si="738"/>
        <v>1</v>
      </c>
      <c r="DD113" s="196">
        <f t="shared" si="738"/>
        <v>3</v>
      </c>
      <c r="DE113" s="196">
        <f t="shared" si="738"/>
        <v>29</v>
      </c>
      <c r="DF113" s="196">
        <f t="shared" si="738"/>
        <v>0</v>
      </c>
      <c r="DG113" s="196">
        <f t="shared" si="738"/>
        <v>5</v>
      </c>
      <c r="DH113" s="196">
        <f t="shared" si="738"/>
        <v>3</v>
      </c>
      <c r="DI113" s="196">
        <f t="shared" si="738"/>
        <v>43</v>
      </c>
      <c r="DJ113" s="196">
        <f t="shared" si="738"/>
        <v>5</v>
      </c>
      <c r="DK113" s="196">
        <f t="shared" si="738"/>
        <v>10</v>
      </c>
      <c r="DL113" s="196">
        <f t="shared" si="738"/>
        <v>24</v>
      </c>
      <c r="DM113" s="196">
        <f t="shared" si="738"/>
        <v>3</v>
      </c>
      <c r="DN113" s="289" t="b">
        <f t="shared" si="642"/>
        <v>1</v>
      </c>
      <c r="DO113" s="196">
        <f t="shared" si="718"/>
        <v>171</v>
      </c>
      <c r="DP113" s="196">
        <f t="shared" si="719"/>
        <v>-12</v>
      </c>
      <c r="DQ113" s="196">
        <f t="shared" si="720"/>
        <v>12</v>
      </c>
      <c r="DR113" s="196">
        <f t="shared" si="721"/>
        <v>0</v>
      </c>
      <c r="DS113" s="196">
        <f t="shared" si="722"/>
        <v>4</v>
      </c>
      <c r="DT113" s="196">
        <f t="shared" si="723"/>
        <v>3</v>
      </c>
      <c r="DU113" s="196"/>
      <c r="DV113" s="196">
        <f t="shared" si="724"/>
        <v>5</v>
      </c>
      <c r="DW113" s="196">
        <f t="shared" si="725"/>
        <v>2</v>
      </c>
      <c r="DX113" s="196"/>
      <c r="DY113" s="196">
        <f t="shared" si="726"/>
        <v>2</v>
      </c>
      <c r="DZ113" s="196">
        <f t="shared" si="727"/>
        <v>0</v>
      </c>
      <c r="EA113" s="196">
        <f t="shared" si="728"/>
        <v>2</v>
      </c>
      <c r="EB113" s="196">
        <f t="shared" si="729"/>
        <v>2</v>
      </c>
      <c r="EC113" s="196">
        <f t="shared" si="730"/>
        <v>1</v>
      </c>
      <c r="EE113" s="196">
        <f t="shared" si="731"/>
        <v>1</v>
      </c>
      <c r="EF113" s="196">
        <f t="shared" si="732"/>
        <v>0</v>
      </c>
    </row>
    <row r="114" spans="1:136" x14ac:dyDescent="0.2">
      <c r="A114" s="55">
        <v>42583</v>
      </c>
      <c r="B114" s="13" t="str">
        <f t="shared" si="702"/>
        <v>1-1-2-3-0</v>
      </c>
      <c r="C114" s="14" t="s">
        <v>501</v>
      </c>
      <c r="D114" s="11">
        <f t="shared" si="703"/>
        <v>2</v>
      </c>
      <c r="E114" s="11">
        <f t="shared" si="733"/>
        <v>5</v>
      </c>
      <c r="F114" s="11">
        <f t="shared" si="733"/>
        <v>8</v>
      </c>
      <c r="G114" s="11">
        <f t="shared" si="733"/>
        <v>11</v>
      </c>
      <c r="H114" s="11">
        <f t="shared" si="733"/>
        <v>14</v>
      </c>
      <c r="I114" s="11">
        <f t="shared" si="733"/>
        <v>17</v>
      </c>
      <c r="J114" s="11"/>
      <c r="K114" s="193">
        <f t="shared" si="705"/>
        <v>6</v>
      </c>
      <c r="L114" s="193">
        <f t="shared" si="734"/>
        <v>14</v>
      </c>
      <c r="M114" s="193">
        <f t="shared" si="734"/>
        <v>24</v>
      </c>
      <c r="N114" s="193">
        <f t="shared" si="734"/>
        <v>36</v>
      </c>
      <c r="O114" s="193">
        <f t="shared" si="734"/>
        <v>37</v>
      </c>
      <c r="P114" s="193">
        <f t="shared" si="734"/>
        <v>39</v>
      </c>
      <c r="Q114" s="193">
        <f t="shared" si="707"/>
        <v>27</v>
      </c>
      <c r="R114" s="193"/>
      <c r="S114" s="193">
        <f t="shared" ref="S114:AX114" si="739">COUNTIF($K114:$Q114,S$2)</f>
        <v>0</v>
      </c>
      <c r="T114" s="193">
        <f t="shared" si="739"/>
        <v>0</v>
      </c>
      <c r="U114" s="193">
        <f t="shared" si="739"/>
        <v>0</v>
      </c>
      <c r="V114" s="193">
        <f t="shared" si="739"/>
        <v>0</v>
      </c>
      <c r="W114" s="193">
        <f t="shared" si="739"/>
        <v>0</v>
      </c>
      <c r="X114" s="193">
        <f t="shared" si="739"/>
        <v>1</v>
      </c>
      <c r="Y114" s="193">
        <f t="shared" si="739"/>
        <v>0</v>
      </c>
      <c r="Z114" s="193">
        <f t="shared" si="739"/>
        <v>0</v>
      </c>
      <c r="AA114" s="193">
        <f t="shared" si="739"/>
        <v>0</v>
      </c>
      <c r="AB114" s="193">
        <f t="shared" si="739"/>
        <v>0</v>
      </c>
      <c r="AC114" s="193">
        <f t="shared" si="739"/>
        <v>0</v>
      </c>
      <c r="AD114" s="193">
        <f t="shared" si="739"/>
        <v>0</v>
      </c>
      <c r="AE114" s="193">
        <f t="shared" si="739"/>
        <v>0</v>
      </c>
      <c r="AF114" s="193">
        <f t="shared" si="739"/>
        <v>1</v>
      </c>
      <c r="AG114" s="193">
        <f t="shared" si="739"/>
        <v>0</v>
      </c>
      <c r="AH114" s="193">
        <f t="shared" si="739"/>
        <v>0</v>
      </c>
      <c r="AI114" s="193">
        <f t="shared" si="739"/>
        <v>0</v>
      </c>
      <c r="AJ114" s="193">
        <f t="shared" si="739"/>
        <v>0</v>
      </c>
      <c r="AK114" s="193">
        <f t="shared" si="739"/>
        <v>0</v>
      </c>
      <c r="AL114" s="193">
        <f t="shared" si="739"/>
        <v>0</v>
      </c>
      <c r="AM114" s="193">
        <f t="shared" si="739"/>
        <v>0</v>
      </c>
      <c r="AN114" s="193">
        <f t="shared" si="739"/>
        <v>0</v>
      </c>
      <c r="AO114" s="193">
        <f t="shared" si="739"/>
        <v>0</v>
      </c>
      <c r="AP114" s="193">
        <f t="shared" si="739"/>
        <v>1</v>
      </c>
      <c r="AQ114" s="193">
        <f t="shared" si="739"/>
        <v>0</v>
      </c>
      <c r="AR114" s="193">
        <f t="shared" si="739"/>
        <v>0</v>
      </c>
      <c r="AS114" s="193">
        <f t="shared" si="739"/>
        <v>1</v>
      </c>
      <c r="AT114" s="193">
        <f t="shared" si="739"/>
        <v>0</v>
      </c>
      <c r="AU114" s="193">
        <f t="shared" si="739"/>
        <v>0</v>
      </c>
      <c r="AV114" s="193">
        <f t="shared" si="739"/>
        <v>0</v>
      </c>
      <c r="AW114" s="193">
        <f t="shared" si="739"/>
        <v>0</v>
      </c>
      <c r="AX114" s="193">
        <f t="shared" si="739"/>
        <v>0</v>
      </c>
      <c r="AY114" s="193">
        <f t="shared" ref="AY114:BO114" si="740">COUNTIF($K114:$Q114,AY$2)</f>
        <v>0</v>
      </c>
      <c r="AZ114" s="193">
        <f t="shared" si="740"/>
        <v>0</v>
      </c>
      <c r="BA114" s="193">
        <f t="shared" si="740"/>
        <v>0</v>
      </c>
      <c r="BB114" s="193">
        <f t="shared" si="740"/>
        <v>1</v>
      </c>
      <c r="BC114" s="193">
        <f t="shared" si="740"/>
        <v>1</v>
      </c>
      <c r="BD114" s="193">
        <f t="shared" si="740"/>
        <v>0</v>
      </c>
      <c r="BE114" s="193">
        <f t="shared" si="740"/>
        <v>1</v>
      </c>
      <c r="BF114" s="193">
        <f t="shared" si="740"/>
        <v>0</v>
      </c>
      <c r="BG114" s="193">
        <f t="shared" si="740"/>
        <v>0</v>
      </c>
      <c r="BH114" s="193">
        <f t="shared" si="740"/>
        <v>0</v>
      </c>
      <c r="BI114" s="193">
        <f t="shared" si="740"/>
        <v>0</v>
      </c>
      <c r="BJ114" s="193">
        <f t="shared" si="740"/>
        <v>0</v>
      </c>
      <c r="BK114" s="193">
        <f t="shared" si="740"/>
        <v>0</v>
      </c>
      <c r="BL114" s="193">
        <f t="shared" si="740"/>
        <v>0</v>
      </c>
      <c r="BM114" s="193">
        <f t="shared" si="740"/>
        <v>0</v>
      </c>
      <c r="BN114" s="193">
        <f t="shared" si="740"/>
        <v>0</v>
      </c>
      <c r="BO114" s="193">
        <f t="shared" si="740"/>
        <v>0</v>
      </c>
      <c r="BP114" s="193"/>
      <c r="BQ114" s="193">
        <f t="shared" ref="BQ114:CV114" si="741">IF(S114=0,BQ115+1,0)</f>
        <v>10</v>
      </c>
      <c r="BR114" s="193">
        <f t="shared" si="741"/>
        <v>3</v>
      </c>
      <c r="BS114" s="193">
        <f t="shared" si="741"/>
        <v>11</v>
      </c>
      <c r="BT114" s="193">
        <f t="shared" si="741"/>
        <v>1</v>
      </c>
      <c r="BU114" s="193">
        <f t="shared" si="741"/>
        <v>11</v>
      </c>
      <c r="BV114" s="193">
        <f t="shared" si="741"/>
        <v>0</v>
      </c>
      <c r="BW114" s="193">
        <f t="shared" si="741"/>
        <v>6</v>
      </c>
      <c r="BX114" s="193">
        <f t="shared" si="741"/>
        <v>1</v>
      </c>
      <c r="BY114" s="193">
        <f t="shared" si="741"/>
        <v>1</v>
      </c>
      <c r="BZ114" s="193">
        <f t="shared" si="741"/>
        <v>22</v>
      </c>
      <c r="CA114" s="193">
        <f t="shared" si="741"/>
        <v>4</v>
      </c>
      <c r="CB114" s="193">
        <f t="shared" si="741"/>
        <v>9</v>
      </c>
      <c r="CC114" s="193">
        <f t="shared" si="741"/>
        <v>7</v>
      </c>
      <c r="CD114" s="193">
        <f t="shared" si="741"/>
        <v>0</v>
      </c>
      <c r="CE114" s="193">
        <f t="shared" si="741"/>
        <v>1</v>
      </c>
      <c r="CF114" s="193">
        <f t="shared" si="741"/>
        <v>2</v>
      </c>
      <c r="CG114" s="193">
        <f t="shared" si="741"/>
        <v>21</v>
      </c>
      <c r="CH114" s="193">
        <f t="shared" si="741"/>
        <v>3</v>
      </c>
      <c r="CI114" s="193">
        <f t="shared" si="741"/>
        <v>5</v>
      </c>
      <c r="CJ114" s="193">
        <f t="shared" si="741"/>
        <v>11</v>
      </c>
      <c r="CK114" s="193">
        <f t="shared" si="741"/>
        <v>6</v>
      </c>
      <c r="CL114" s="193">
        <f t="shared" si="741"/>
        <v>4</v>
      </c>
      <c r="CM114" s="193">
        <f t="shared" si="741"/>
        <v>10</v>
      </c>
      <c r="CN114" s="193">
        <f t="shared" si="741"/>
        <v>0</v>
      </c>
      <c r="CO114" s="193">
        <f t="shared" si="741"/>
        <v>17</v>
      </c>
      <c r="CP114" s="193">
        <f t="shared" si="741"/>
        <v>2</v>
      </c>
      <c r="CQ114" s="193">
        <f t="shared" si="741"/>
        <v>0</v>
      </c>
      <c r="CR114" s="193">
        <f t="shared" si="741"/>
        <v>15</v>
      </c>
      <c r="CS114" s="193">
        <f t="shared" si="741"/>
        <v>1</v>
      </c>
      <c r="CT114" s="193">
        <f t="shared" si="741"/>
        <v>6</v>
      </c>
      <c r="CU114" s="193">
        <f t="shared" si="741"/>
        <v>3</v>
      </c>
      <c r="CV114" s="193">
        <f t="shared" si="741"/>
        <v>9</v>
      </c>
      <c r="CW114" s="193">
        <f t="shared" ref="CW114:DM114" si="742">IF(AY114=0,CW115+1,0)</f>
        <v>17</v>
      </c>
      <c r="CX114" s="193">
        <f t="shared" si="742"/>
        <v>8</v>
      </c>
      <c r="CY114" s="193">
        <f t="shared" si="742"/>
        <v>4</v>
      </c>
      <c r="CZ114" s="193">
        <f t="shared" si="742"/>
        <v>0</v>
      </c>
      <c r="DA114" s="193">
        <f t="shared" si="742"/>
        <v>0</v>
      </c>
      <c r="DB114" s="193">
        <f t="shared" si="742"/>
        <v>2</v>
      </c>
      <c r="DC114" s="193">
        <f t="shared" si="742"/>
        <v>0</v>
      </c>
      <c r="DD114" s="193">
        <f t="shared" si="742"/>
        <v>2</v>
      </c>
      <c r="DE114" s="193">
        <f t="shared" si="742"/>
        <v>28</v>
      </c>
      <c r="DF114" s="193">
        <f t="shared" si="742"/>
        <v>12</v>
      </c>
      <c r="DG114" s="193">
        <f t="shared" si="742"/>
        <v>4</v>
      </c>
      <c r="DH114" s="193">
        <f t="shared" si="742"/>
        <v>2</v>
      </c>
      <c r="DI114" s="193">
        <f t="shared" si="742"/>
        <v>42</v>
      </c>
      <c r="DJ114" s="193">
        <f t="shared" si="742"/>
        <v>4</v>
      </c>
      <c r="DK114" s="193">
        <f t="shared" si="742"/>
        <v>9</v>
      </c>
      <c r="DL114" s="193">
        <f t="shared" si="742"/>
        <v>23</v>
      </c>
      <c r="DM114" s="193">
        <f t="shared" si="742"/>
        <v>2</v>
      </c>
      <c r="DN114" s="289" t="b">
        <f t="shared" si="642"/>
        <v>1</v>
      </c>
      <c r="DO114" s="193">
        <f t="shared" si="718"/>
        <v>183</v>
      </c>
      <c r="DP114" s="193">
        <f t="shared" si="719"/>
        <v>76</v>
      </c>
      <c r="DQ114" s="193">
        <f t="shared" si="720"/>
        <v>76</v>
      </c>
      <c r="DR114" s="193">
        <f t="shared" si="721"/>
        <v>0</v>
      </c>
      <c r="DS114" s="193">
        <f t="shared" si="722"/>
        <v>4</v>
      </c>
      <c r="DT114" s="193">
        <f t="shared" si="723"/>
        <v>3</v>
      </c>
      <c r="DU114" s="193"/>
      <c r="DV114" s="193">
        <f t="shared" si="724"/>
        <v>3</v>
      </c>
      <c r="DW114" s="193">
        <f t="shared" si="725"/>
        <v>4</v>
      </c>
      <c r="DX114" s="193"/>
      <c r="DY114" s="193">
        <f t="shared" si="726"/>
        <v>1</v>
      </c>
      <c r="DZ114" s="193">
        <f t="shared" si="727"/>
        <v>1</v>
      </c>
      <c r="EA114" s="193">
        <f t="shared" si="728"/>
        <v>2</v>
      </c>
      <c r="EB114" s="193">
        <f t="shared" si="729"/>
        <v>3</v>
      </c>
      <c r="EC114" s="193">
        <f t="shared" si="730"/>
        <v>0</v>
      </c>
      <c r="EE114" s="193">
        <f t="shared" si="731"/>
        <v>2</v>
      </c>
      <c r="EF114" s="193">
        <f t="shared" si="732"/>
        <v>1</v>
      </c>
    </row>
    <row r="115" spans="1:136" x14ac:dyDescent="0.2">
      <c r="A115" s="55">
        <v>42579</v>
      </c>
      <c r="B115" s="13" t="str">
        <f t="shared" si="702"/>
        <v>4-1-1-1-0</v>
      </c>
      <c r="C115" s="14" t="s">
        <v>498</v>
      </c>
      <c r="D115" s="11">
        <f t="shared" si="703"/>
        <v>2</v>
      </c>
      <c r="E115" s="11">
        <f t="shared" ref="E115:I116" si="743">FIND(",",$C115,D115+1)</f>
        <v>4</v>
      </c>
      <c r="F115" s="11">
        <f t="shared" si="743"/>
        <v>6</v>
      </c>
      <c r="G115" s="11">
        <f t="shared" si="743"/>
        <v>9</v>
      </c>
      <c r="H115" s="11">
        <f t="shared" si="743"/>
        <v>12</v>
      </c>
      <c r="I115" s="11">
        <f t="shared" si="743"/>
        <v>15</v>
      </c>
      <c r="J115" s="11"/>
      <c r="K115" s="192">
        <f t="shared" si="705"/>
        <v>4</v>
      </c>
      <c r="L115" s="192">
        <f t="shared" ref="L115:P116" si="744">VALUE(MID($C115,D115+1,E115-D115-1))</f>
        <v>6</v>
      </c>
      <c r="M115" s="192">
        <f t="shared" si="744"/>
        <v>8</v>
      </c>
      <c r="N115" s="192">
        <f t="shared" si="744"/>
        <v>15</v>
      </c>
      <c r="O115" s="192">
        <f t="shared" si="744"/>
        <v>29</v>
      </c>
      <c r="P115" s="192">
        <f t="shared" si="744"/>
        <v>36</v>
      </c>
      <c r="Q115" s="192">
        <f t="shared" si="707"/>
        <v>9</v>
      </c>
      <c r="R115" s="192"/>
      <c r="S115" s="192">
        <f t="shared" ref="S115:AX115" si="745">COUNTIF($K115:$Q115,S$2)</f>
        <v>0</v>
      </c>
      <c r="T115" s="192">
        <f t="shared" si="745"/>
        <v>0</v>
      </c>
      <c r="U115" s="192">
        <f t="shared" si="745"/>
        <v>0</v>
      </c>
      <c r="V115" s="192">
        <f t="shared" si="745"/>
        <v>1</v>
      </c>
      <c r="W115" s="192">
        <f t="shared" si="745"/>
        <v>0</v>
      </c>
      <c r="X115" s="192">
        <f t="shared" si="745"/>
        <v>1</v>
      </c>
      <c r="Y115" s="192">
        <f t="shared" si="745"/>
        <v>0</v>
      </c>
      <c r="Z115" s="192">
        <f t="shared" si="745"/>
        <v>1</v>
      </c>
      <c r="AA115" s="192">
        <f t="shared" si="745"/>
        <v>1</v>
      </c>
      <c r="AB115" s="192">
        <f t="shared" si="745"/>
        <v>0</v>
      </c>
      <c r="AC115" s="192">
        <f t="shared" si="745"/>
        <v>0</v>
      </c>
      <c r="AD115" s="192">
        <f t="shared" si="745"/>
        <v>0</v>
      </c>
      <c r="AE115" s="192">
        <f t="shared" si="745"/>
        <v>0</v>
      </c>
      <c r="AF115" s="192">
        <f t="shared" si="745"/>
        <v>0</v>
      </c>
      <c r="AG115" s="192">
        <f t="shared" si="745"/>
        <v>1</v>
      </c>
      <c r="AH115" s="192">
        <f t="shared" si="745"/>
        <v>0</v>
      </c>
      <c r="AI115" s="192">
        <f t="shared" si="745"/>
        <v>0</v>
      </c>
      <c r="AJ115" s="192">
        <f t="shared" si="745"/>
        <v>0</v>
      </c>
      <c r="AK115" s="192">
        <f t="shared" si="745"/>
        <v>0</v>
      </c>
      <c r="AL115" s="192">
        <f t="shared" si="745"/>
        <v>0</v>
      </c>
      <c r="AM115" s="192">
        <f t="shared" si="745"/>
        <v>0</v>
      </c>
      <c r="AN115" s="192">
        <f t="shared" si="745"/>
        <v>0</v>
      </c>
      <c r="AO115" s="192">
        <f t="shared" si="745"/>
        <v>0</v>
      </c>
      <c r="AP115" s="192">
        <f t="shared" si="745"/>
        <v>0</v>
      </c>
      <c r="AQ115" s="192">
        <f t="shared" si="745"/>
        <v>0</v>
      </c>
      <c r="AR115" s="192">
        <f t="shared" si="745"/>
        <v>0</v>
      </c>
      <c r="AS115" s="192">
        <f t="shared" si="745"/>
        <v>0</v>
      </c>
      <c r="AT115" s="192">
        <f t="shared" si="745"/>
        <v>0</v>
      </c>
      <c r="AU115" s="192">
        <f t="shared" si="745"/>
        <v>1</v>
      </c>
      <c r="AV115" s="192">
        <f t="shared" si="745"/>
        <v>0</v>
      </c>
      <c r="AW115" s="192">
        <f t="shared" si="745"/>
        <v>0</v>
      </c>
      <c r="AX115" s="192">
        <f t="shared" si="745"/>
        <v>0</v>
      </c>
      <c r="AY115" s="192">
        <f t="shared" ref="AY115:BO115" si="746">COUNTIF($K115:$Q115,AY$2)</f>
        <v>0</v>
      </c>
      <c r="AZ115" s="192">
        <f t="shared" si="746"/>
        <v>0</v>
      </c>
      <c r="BA115" s="192">
        <f t="shared" si="746"/>
        <v>0</v>
      </c>
      <c r="BB115" s="192">
        <f t="shared" si="746"/>
        <v>1</v>
      </c>
      <c r="BC115" s="192">
        <f t="shared" si="746"/>
        <v>0</v>
      </c>
      <c r="BD115" s="192">
        <f t="shared" si="746"/>
        <v>0</v>
      </c>
      <c r="BE115" s="192">
        <f t="shared" si="746"/>
        <v>0</v>
      </c>
      <c r="BF115" s="192">
        <f t="shared" si="746"/>
        <v>0</v>
      </c>
      <c r="BG115" s="192">
        <f t="shared" si="746"/>
        <v>0</v>
      </c>
      <c r="BH115" s="192">
        <f t="shared" si="746"/>
        <v>0</v>
      </c>
      <c r="BI115" s="192">
        <f t="shared" si="746"/>
        <v>0</v>
      </c>
      <c r="BJ115" s="192">
        <f t="shared" si="746"/>
        <v>0</v>
      </c>
      <c r="BK115" s="192">
        <f t="shared" si="746"/>
        <v>0</v>
      </c>
      <c r="BL115" s="192">
        <f t="shared" si="746"/>
        <v>0</v>
      </c>
      <c r="BM115" s="192">
        <f t="shared" si="746"/>
        <v>0</v>
      </c>
      <c r="BN115" s="192">
        <f t="shared" si="746"/>
        <v>0</v>
      </c>
      <c r="BO115" s="192">
        <f t="shared" si="746"/>
        <v>0</v>
      </c>
      <c r="BP115" s="192"/>
      <c r="BQ115" s="192">
        <f t="shared" ref="BQ115:CV115" si="747">IF(S115=0,BQ116+1,0)</f>
        <v>9</v>
      </c>
      <c r="BR115" s="192">
        <f t="shared" si="747"/>
        <v>2</v>
      </c>
      <c r="BS115" s="192">
        <f t="shared" si="747"/>
        <v>10</v>
      </c>
      <c r="BT115" s="192">
        <f t="shared" si="747"/>
        <v>0</v>
      </c>
      <c r="BU115" s="192">
        <f t="shared" si="747"/>
        <v>10</v>
      </c>
      <c r="BV115" s="192">
        <f t="shared" si="747"/>
        <v>0</v>
      </c>
      <c r="BW115" s="192">
        <f t="shared" si="747"/>
        <v>5</v>
      </c>
      <c r="BX115" s="192">
        <f t="shared" si="747"/>
        <v>0</v>
      </c>
      <c r="BY115" s="192">
        <f t="shared" si="747"/>
        <v>0</v>
      </c>
      <c r="BZ115" s="192">
        <f t="shared" si="747"/>
        <v>21</v>
      </c>
      <c r="CA115" s="192">
        <f t="shared" si="747"/>
        <v>3</v>
      </c>
      <c r="CB115" s="192">
        <f t="shared" si="747"/>
        <v>8</v>
      </c>
      <c r="CC115" s="192">
        <f t="shared" si="747"/>
        <v>6</v>
      </c>
      <c r="CD115" s="192">
        <f t="shared" si="747"/>
        <v>2</v>
      </c>
      <c r="CE115" s="192">
        <f t="shared" si="747"/>
        <v>0</v>
      </c>
      <c r="CF115" s="192">
        <f t="shared" si="747"/>
        <v>1</v>
      </c>
      <c r="CG115" s="192">
        <f t="shared" si="747"/>
        <v>20</v>
      </c>
      <c r="CH115" s="192">
        <f t="shared" si="747"/>
        <v>2</v>
      </c>
      <c r="CI115" s="192">
        <f t="shared" si="747"/>
        <v>4</v>
      </c>
      <c r="CJ115" s="192">
        <f t="shared" si="747"/>
        <v>10</v>
      </c>
      <c r="CK115" s="192">
        <f t="shared" si="747"/>
        <v>5</v>
      </c>
      <c r="CL115" s="192">
        <f t="shared" si="747"/>
        <v>3</v>
      </c>
      <c r="CM115" s="192">
        <f t="shared" si="747"/>
        <v>9</v>
      </c>
      <c r="CN115" s="192">
        <f t="shared" si="747"/>
        <v>9</v>
      </c>
      <c r="CO115" s="192">
        <f t="shared" si="747"/>
        <v>16</v>
      </c>
      <c r="CP115" s="192">
        <f t="shared" si="747"/>
        <v>1</v>
      </c>
      <c r="CQ115" s="192">
        <f t="shared" si="747"/>
        <v>2</v>
      </c>
      <c r="CR115" s="192">
        <f t="shared" si="747"/>
        <v>14</v>
      </c>
      <c r="CS115" s="192">
        <f t="shared" si="747"/>
        <v>0</v>
      </c>
      <c r="CT115" s="192">
        <f t="shared" si="747"/>
        <v>5</v>
      </c>
      <c r="CU115" s="192">
        <f t="shared" si="747"/>
        <v>2</v>
      </c>
      <c r="CV115" s="192">
        <f t="shared" si="747"/>
        <v>8</v>
      </c>
      <c r="CW115" s="192">
        <f t="shared" ref="CW115:DM115" si="748">IF(AY115=0,CW116+1,0)</f>
        <v>16</v>
      </c>
      <c r="CX115" s="192">
        <f t="shared" si="748"/>
        <v>7</v>
      </c>
      <c r="CY115" s="192">
        <f t="shared" si="748"/>
        <v>3</v>
      </c>
      <c r="CZ115" s="192">
        <f t="shared" si="748"/>
        <v>0</v>
      </c>
      <c r="DA115" s="192">
        <f t="shared" si="748"/>
        <v>27</v>
      </c>
      <c r="DB115" s="192">
        <f t="shared" si="748"/>
        <v>1</v>
      </c>
      <c r="DC115" s="192">
        <f t="shared" si="748"/>
        <v>5</v>
      </c>
      <c r="DD115" s="192">
        <f t="shared" si="748"/>
        <v>1</v>
      </c>
      <c r="DE115" s="192">
        <f t="shared" si="748"/>
        <v>27</v>
      </c>
      <c r="DF115" s="192">
        <f t="shared" si="748"/>
        <v>11</v>
      </c>
      <c r="DG115" s="192">
        <f t="shared" si="748"/>
        <v>3</v>
      </c>
      <c r="DH115" s="192">
        <f t="shared" si="748"/>
        <v>1</v>
      </c>
      <c r="DI115" s="192">
        <f t="shared" si="748"/>
        <v>41</v>
      </c>
      <c r="DJ115" s="192">
        <f t="shared" si="748"/>
        <v>3</v>
      </c>
      <c r="DK115" s="192">
        <f t="shared" si="748"/>
        <v>8</v>
      </c>
      <c r="DL115" s="192">
        <f t="shared" si="748"/>
        <v>22</v>
      </c>
      <c r="DM115" s="192">
        <f t="shared" si="748"/>
        <v>1</v>
      </c>
      <c r="DN115" s="289" t="b">
        <f t="shared" si="642"/>
        <v>1</v>
      </c>
      <c r="DO115" s="192">
        <f t="shared" si="718"/>
        <v>107</v>
      </c>
      <c r="DP115" s="192">
        <f t="shared" si="719"/>
        <v>-112</v>
      </c>
      <c r="DQ115" s="192">
        <f t="shared" si="720"/>
        <v>112</v>
      </c>
      <c r="DR115" s="192">
        <f t="shared" si="721"/>
        <v>0</v>
      </c>
      <c r="DS115" s="192">
        <f t="shared" si="722"/>
        <v>2</v>
      </c>
      <c r="DT115" s="192">
        <f t="shared" si="723"/>
        <v>5</v>
      </c>
      <c r="DU115" s="192"/>
      <c r="DV115" s="192">
        <f t="shared" si="724"/>
        <v>3</v>
      </c>
      <c r="DW115" s="192">
        <f t="shared" si="725"/>
        <v>4</v>
      </c>
      <c r="DX115" s="192"/>
      <c r="DY115" s="192">
        <f t="shared" si="726"/>
        <v>4</v>
      </c>
      <c r="DZ115" s="192">
        <f t="shared" si="727"/>
        <v>1</v>
      </c>
      <c r="EA115" s="192">
        <f t="shared" si="728"/>
        <v>1</v>
      </c>
      <c r="EB115" s="192">
        <f t="shared" si="729"/>
        <v>1</v>
      </c>
      <c r="EC115" s="192">
        <f t="shared" si="730"/>
        <v>0</v>
      </c>
      <c r="EE115" s="192">
        <f t="shared" si="731"/>
        <v>1</v>
      </c>
      <c r="EF115" s="192">
        <f t="shared" si="732"/>
        <v>1</v>
      </c>
    </row>
    <row r="116" spans="1:136" x14ac:dyDescent="0.2">
      <c r="A116" s="55">
        <v>42576</v>
      </c>
      <c r="B116" s="13" t="str">
        <f t="shared" si="702"/>
        <v>1-1-1-1-3</v>
      </c>
      <c r="C116" s="14" t="s">
        <v>497</v>
      </c>
      <c r="D116" s="11">
        <f t="shared" si="703"/>
        <v>2</v>
      </c>
      <c r="E116" s="11">
        <f t="shared" si="743"/>
        <v>5</v>
      </c>
      <c r="F116" s="11">
        <f t="shared" si="743"/>
        <v>8</v>
      </c>
      <c r="G116" s="11">
        <f t="shared" si="743"/>
        <v>11</v>
      </c>
      <c r="H116" s="11">
        <f t="shared" si="743"/>
        <v>14</v>
      </c>
      <c r="I116" s="11">
        <f t="shared" si="743"/>
        <v>17</v>
      </c>
      <c r="J116" s="11"/>
      <c r="K116" s="191">
        <f t="shared" si="705"/>
        <v>6</v>
      </c>
      <c r="L116" s="191">
        <f t="shared" si="744"/>
        <v>26</v>
      </c>
      <c r="M116" s="191">
        <f t="shared" si="744"/>
        <v>38</v>
      </c>
      <c r="N116" s="191">
        <f t="shared" si="744"/>
        <v>40</v>
      </c>
      <c r="O116" s="191">
        <f t="shared" si="744"/>
        <v>44</v>
      </c>
      <c r="P116" s="191">
        <f t="shared" si="744"/>
        <v>49</v>
      </c>
      <c r="Q116" s="191">
        <f t="shared" si="707"/>
        <v>16</v>
      </c>
      <c r="R116" s="191"/>
      <c r="S116" s="191">
        <f t="shared" ref="S116:AX116" si="749">COUNTIF($K116:$Q116,S$2)</f>
        <v>0</v>
      </c>
      <c r="T116" s="191">
        <f t="shared" si="749"/>
        <v>0</v>
      </c>
      <c r="U116" s="191">
        <f t="shared" si="749"/>
        <v>0</v>
      </c>
      <c r="V116" s="191">
        <f t="shared" si="749"/>
        <v>0</v>
      </c>
      <c r="W116" s="191">
        <f t="shared" si="749"/>
        <v>0</v>
      </c>
      <c r="X116" s="191">
        <f t="shared" si="749"/>
        <v>1</v>
      </c>
      <c r="Y116" s="191">
        <f t="shared" si="749"/>
        <v>0</v>
      </c>
      <c r="Z116" s="191">
        <f t="shared" si="749"/>
        <v>0</v>
      </c>
      <c r="AA116" s="191">
        <f t="shared" si="749"/>
        <v>0</v>
      </c>
      <c r="AB116" s="191">
        <f t="shared" si="749"/>
        <v>0</v>
      </c>
      <c r="AC116" s="191">
        <f t="shared" si="749"/>
        <v>0</v>
      </c>
      <c r="AD116" s="191">
        <f t="shared" si="749"/>
        <v>0</v>
      </c>
      <c r="AE116" s="191">
        <f t="shared" si="749"/>
        <v>0</v>
      </c>
      <c r="AF116" s="191">
        <f t="shared" si="749"/>
        <v>0</v>
      </c>
      <c r="AG116" s="191">
        <f t="shared" si="749"/>
        <v>0</v>
      </c>
      <c r="AH116" s="191">
        <f t="shared" si="749"/>
        <v>1</v>
      </c>
      <c r="AI116" s="191">
        <f t="shared" si="749"/>
        <v>0</v>
      </c>
      <c r="AJ116" s="191">
        <f t="shared" si="749"/>
        <v>0</v>
      </c>
      <c r="AK116" s="191">
        <f t="shared" si="749"/>
        <v>0</v>
      </c>
      <c r="AL116" s="191">
        <f t="shared" si="749"/>
        <v>0</v>
      </c>
      <c r="AM116" s="191">
        <f t="shared" si="749"/>
        <v>0</v>
      </c>
      <c r="AN116" s="191">
        <f t="shared" si="749"/>
        <v>0</v>
      </c>
      <c r="AO116" s="191">
        <f t="shared" si="749"/>
        <v>0</v>
      </c>
      <c r="AP116" s="191">
        <f t="shared" si="749"/>
        <v>0</v>
      </c>
      <c r="AQ116" s="191">
        <f t="shared" si="749"/>
        <v>0</v>
      </c>
      <c r="AR116" s="191">
        <f t="shared" si="749"/>
        <v>1</v>
      </c>
      <c r="AS116" s="191">
        <f t="shared" si="749"/>
        <v>0</v>
      </c>
      <c r="AT116" s="191">
        <f t="shared" si="749"/>
        <v>0</v>
      </c>
      <c r="AU116" s="191">
        <f t="shared" si="749"/>
        <v>0</v>
      </c>
      <c r="AV116" s="191">
        <f t="shared" si="749"/>
        <v>0</v>
      </c>
      <c r="AW116" s="191">
        <f t="shared" si="749"/>
        <v>0</v>
      </c>
      <c r="AX116" s="191">
        <f t="shared" si="749"/>
        <v>0</v>
      </c>
      <c r="AY116" s="191">
        <f t="shared" ref="AY116:BO116" si="750">COUNTIF($K116:$Q116,AY$2)</f>
        <v>0</v>
      </c>
      <c r="AZ116" s="191">
        <f t="shared" si="750"/>
        <v>0</v>
      </c>
      <c r="BA116" s="191">
        <f t="shared" si="750"/>
        <v>0</v>
      </c>
      <c r="BB116" s="191">
        <f t="shared" si="750"/>
        <v>0</v>
      </c>
      <c r="BC116" s="191">
        <f t="shared" si="750"/>
        <v>0</v>
      </c>
      <c r="BD116" s="191">
        <f t="shared" si="750"/>
        <v>1</v>
      </c>
      <c r="BE116" s="191">
        <f t="shared" si="750"/>
        <v>0</v>
      </c>
      <c r="BF116" s="191">
        <f t="shared" si="750"/>
        <v>1</v>
      </c>
      <c r="BG116" s="191">
        <f t="shared" si="750"/>
        <v>0</v>
      </c>
      <c r="BH116" s="191">
        <f t="shared" si="750"/>
        <v>0</v>
      </c>
      <c r="BI116" s="191">
        <f t="shared" si="750"/>
        <v>0</v>
      </c>
      <c r="BJ116" s="191">
        <f t="shared" si="750"/>
        <v>1</v>
      </c>
      <c r="BK116" s="191">
        <f t="shared" si="750"/>
        <v>0</v>
      </c>
      <c r="BL116" s="191">
        <f t="shared" si="750"/>
        <v>0</v>
      </c>
      <c r="BM116" s="191">
        <f t="shared" si="750"/>
        <v>0</v>
      </c>
      <c r="BN116" s="191">
        <f t="shared" si="750"/>
        <v>0</v>
      </c>
      <c r="BO116" s="191">
        <f t="shared" si="750"/>
        <v>1</v>
      </c>
      <c r="BP116" s="191"/>
      <c r="BQ116" s="191">
        <f t="shared" ref="BQ116:CV116" si="751">IF(S116=0,BQ117+1,0)</f>
        <v>8</v>
      </c>
      <c r="BR116" s="191">
        <f t="shared" si="751"/>
        <v>1</v>
      </c>
      <c r="BS116" s="191">
        <f t="shared" si="751"/>
        <v>9</v>
      </c>
      <c r="BT116" s="191">
        <f t="shared" si="751"/>
        <v>5</v>
      </c>
      <c r="BU116" s="191">
        <f t="shared" si="751"/>
        <v>9</v>
      </c>
      <c r="BV116" s="191">
        <f t="shared" si="751"/>
        <v>0</v>
      </c>
      <c r="BW116" s="191">
        <f t="shared" si="751"/>
        <v>4</v>
      </c>
      <c r="BX116" s="191">
        <f t="shared" si="751"/>
        <v>2</v>
      </c>
      <c r="BY116" s="191">
        <f t="shared" si="751"/>
        <v>23</v>
      </c>
      <c r="BZ116" s="191">
        <f t="shared" si="751"/>
        <v>20</v>
      </c>
      <c r="CA116" s="191">
        <f t="shared" si="751"/>
        <v>2</v>
      </c>
      <c r="CB116" s="191">
        <f t="shared" si="751"/>
        <v>7</v>
      </c>
      <c r="CC116" s="191">
        <f t="shared" si="751"/>
        <v>5</v>
      </c>
      <c r="CD116" s="191">
        <f t="shared" si="751"/>
        <v>1</v>
      </c>
      <c r="CE116" s="191">
        <f t="shared" si="751"/>
        <v>5</v>
      </c>
      <c r="CF116" s="191">
        <f t="shared" si="751"/>
        <v>0</v>
      </c>
      <c r="CG116" s="191">
        <f t="shared" si="751"/>
        <v>19</v>
      </c>
      <c r="CH116" s="191">
        <f t="shared" si="751"/>
        <v>1</v>
      </c>
      <c r="CI116" s="191">
        <f t="shared" si="751"/>
        <v>3</v>
      </c>
      <c r="CJ116" s="191">
        <f t="shared" si="751"/>
        <v>9</v>
      </c>
      <c r="CK116" s="191">
        <f t="shared" si="751"/>
        <v>4</v>
      </c>
      <c r="CL116" s="191">
        <f t="shared" si="751"/>
        <v>2</v>
      </c>
      <c r="CM116" s="191">
        <f t="shared" si="751"/>
        <v>8</v>
      </c>
      <c r="CN116" s="191">
        <f t="shared" si="751"/>
        <v>8</v>
      </c>
      <c r="CO116" s="191">
        <f t="shared" si="751"/>
        <v>15</v>
      </c>
      <c r="CP116" s="191">
        <f t="shared" si="751"/>
        <v>0</v>
      </c>
      <c r="CQ116" s="191">
        <f t="shared" si="751"/>
        <v>1</v>
      </c>
      <c r="CR116" s="191">
        <f t="shared" si="751"/>
        <v>13</v>
      </c>
      <c r="CS116" s="191">
        <f t="shared" si="751"/>
        <v>14</v>
      </c>
      <c r="CT116" s="191">
        <f t="shared" si="751"/>
        <v>4</v>
      </c>
      <c r="CU116" s="191">
        <f t="shared" si="751"/>
        <v>1</v>
      </c>
      <c r="CV116" s="191">
        <f t="shared" si="751"/>
        <v>7</v>
      </c>
      <c r="CW116" s="191">
        <f t="shared" ref="CW116:DM116" si="752">IF(AY116=0,CW117+1,0)</f>
        <v>15</v>
      </c>
      <c r="CX116" s="191">
        <f t="shared" si="752"/>
        <v>6</v>
      </c>
      <c r="CY116" s="191">
        <f t="shared" si="752"/>
        <v>2</v>
      </c>
      <c r="CZ116" s="191">
        <f t="shared" si="752"/>
        <v>2</v>
      </c>
      <c r="DA116" s="191">
        <f t="shared" si="752"/>
        <v>26</v>
      </c>
      <c r="DB116" s="191">
        <f t="shared" si="752"/>
        <v>0</v>
      </c>
      <c r="DC116" s="191">
        <f t="shared" si="752"/>
        <v>4</v>
      </c>
      <c r="DD116" s="191">
        <f t="shared" si="752"/>
        <v>0</v>
      </c>
      <c r="DE116" s="191">
        <f t="shared" si="752"/>
        <v>26</v>
      </c>
      <c r="DF116" s="191">
        <f t="shared" si="752"/>
        <v>10</v>
      </c>
      <c r="DG116" s="191">
        <f t="shared" si="752"/>
        <v>2</v>
      </c>
      <c r="DH116" s="191">
        <f t="shared" si="752"/>
        <v>0</v>
      </c>
      <c r="DI116" s="191">
        <f t="shared" si="752"/>
        <v>40</v>
      </c>
      <c r="DJ116" s="191">
        <f t="shared" si="752"/>
        <v>2</v>
      </c>
      <c r="DK116" s="191">
        <f t="shared" si="752"/>
        <v>7</v>
      </c>
      <c r="DL116" s="191">
        <f t="shared" si="752"/>
        <v>21</v>
      </c>
      <c r="DM116" s="191">
        <f t="shared" si="752"/>
        <v>0</v>
      </c>
      <c r="DN116" s="289" t="b">
        <f t="shared" si="642"/>
        <v>1</v>
      </c>
      <c r="DO116" s="191">
        <f t="shared" si="718"/>
        <v>219</v>
      </c>
      <c r="DP116" s="191">
        <f t="shared" si="719"/>
        <v>57</v>
      </c>
      <c r="DQ116" s="191">
        <f t="shared" si="720"/>
        <v>57</v>
      </c>
      <c r="DR116" s="191">
        <f t="shared" si="721"/>
        <v>0</v>
      </c>
      <c r="DS116" s="191">
        <f t="shared" si="722"/>
        <v>5</v>
      </c>
      <c r="DT116" s="191">
        <f t="shared" si="723"/>
        <v>2</v>
      </c>
      <c r="DU116" s="191"/>
      <c r="DV116" s="191">
        <f t="shared" si="724"/>
        <v>1</v>
      </c>
      <c r="DW116" s="191">
        <f t="shared" si="725"/>
        <v>6</v>
      </c>
      <c r="DX116" s="191"/>
      <c r="DY116" s="191">
        <f t="shared" si="726"/>
        <v>1</v>
      </c>
      <c r="DZ116" s="191">
        <f t="shared" si="727"/>
        <v>1</v>
      </c>
      <c r="EA116" s="191">
        <f t="shared" si="728"/>
        <v>1</v>
      </c>
      <c r="EB116" s="191">
        <f t="shared" si="729"/>
        <v>1</v>
      </c>
      <c r="EC116" s="191">
        <f t="shared" si="730"/>
        <v>3</v>
      </c>
      <c r="EE116" s="191">
        <f t="shared" si="731"/>
        <v>2</v>
      </c>
      <c r="EF116" s="191">
        <f t="shared" si="732"/>
        <v>0</v>
      </c>
    </row>
    <row r="117" spans="1:136" x14ac:dyDescent="0.2">
      <c r="A117" s="55">
        <v>42572</v>
      </c>
      <c r="B117" s="13" t="str">
        <f t="shared" si="702"/>
        <v>1-2-2-1-1</v>
      </c>
      <c r="C117" s="14" t="s">
        <v>496</v>
      </c>
      <c r="D117" s="11">
        <f t="shared" si="703"/>
        <v>2</v>
      </c>
      <c r="E117" s="11">
        <f t="shared" ref="E117:I118" si="753">FIND(",",$C117,D117+1)</f>
        <v>5</v>
      </c>
      <c r="F117" s="11">
        <f t="shared" si="753"/>
        <v>8</v>
      </c>
      <c r="G117" s="11">
        <f t="shared" si="753"/>
        <v>11</v>
      </c>
      <c r="H117" s="11">
        <f t="shared" si="753"/>
        <v>14</v>
      </c>
      <c r="I117" s="11">
        <f t="shared" si="753"/>
        <v>17</v>
      </c>
      <c r="J117" s="11"/>
      <c r="K117" s="190">
        <f t="shared" si="705"/>
        <v>2</v>
      </c>
      <c r="L117" s="190">
        <f t="shared" ref="L117:P118" si="754">VALUE(MID($C117,D117+1,E117-D117-1))</f>
        <v>14</v>
      </c>
      <c r="M117" s="190">
        <f t="shared" si="754"/>
        <v>18</v>
      </c>
      <c r="N117" s="190">
        <f t="shared" si="754"/>
        <v>27</v>
      </c>
      <c r="O117" s="190">
        <f t="shared" si="754"/>
        <v>31</v>
      </c>
      <c r="P117" s="190">
        <f t="shared" si="754"/>
        <v>44</v>
      </c>
      <c r="Q117" s="190">
        <f t="shared" si="707"/>
        <v>26</v>
      </c>
      <c r="R117" s="190"/>
      <c r="S117" s="190">
        <f t="shared" ref="S117:AX117" si="755">COUNTIF($K117:$Q117,S$2)</f>
        <v>0</v>
      </c>
      <c r="T117" s="190">
        <f t="shared" si="755"/>
        <v>1</v>
      </c>
      <c r="U117" s="190">
        <f t="shared" si="755"/>
        <v>0</v>
      </c>
      <c r="V117" s="190">
        <f t="shared" si="755"/>
        <v>0</v>
      </c>
      <c r="W117" s="190">
        <f t="shared" si="755"/>
        <v>0</v>
      </c>
      <c r="X117" s="190">
        <f t="shared" si="755"/>
        <v>0</v>
      </c>
      <c r="Y117" s="190">
        <f t="shared" si="755"/>
        <v>0</v>
      </c>
      <c r="Z117" s="190">
        <f t="shared" si="755"/>
        <v>0</v>
      </c>
      <c r="AA117" s="190">
        <f t="shared" si="755"/>
        <v>0</v>
      </c>
      <c r="AB117" s="190">
        <f t="shared" si="755"/>
        <v>0</v>
      </c>
      <c r="AC117" s="190">
        <f t="shared" si="755"/>
        <v>0</v>
      </c>
      <c r="AD117" s="190">
        <f t="shared" si="755"/>
        <v>0</v>
      </c>
      <c r="AE117" s="190">
        <f t="shared" si="755"/>
        <v>0</v>
      </c>
      <c r="AF117" s="190">
        <f t="shared" si="755"/>
        <v>1</v>
      </c>
      <c r="AG117" s="190">
        <f t="shared" si="755"/>
        <v>0</v>
      </c>
      <c r="AH117" s="190">
        <f t="shared" si="755"/>
        <v>0</v>
      </c>
      <c r="AI117" s="190">
        <f t="shared" si="755"/>
        <v>0</v>
      </c>
      <c r="AJ117" s="190">
        <f t="shared" si="755"/>
        <v>1</v>
      </c>
      <c r="AK117" s="190">
        <f t="shared" si="755"/>
        <v>0</v>
      </c>
      <c r="AL117" s="190">
        <f t="shared" si="755"/>
        <v>0</v>
      </c>
      <c r="AM117" s="190">
        <f t="shared" si="755"/>
        <v>0</v>
      </c>
      <c r="AN117" s="190">
        <f t="shared" si="755"/>
        <v>0</v>
      </c>
      <c r="AO117" s="190">
        <f t="shared" si="755"/>
        <v>0</v>
      </c>
      <c r="AP117" s="190">
        <f t="shared" si="755"/>
        <v>0</v>
      </c>
      <c r="AQ117" s="190">
        <f t="shared" si="755"/>
        <v>0</v>
      </c>
      <c r="AR117" s="190">
        <f t="shared" si="755"/>
        <v>1</v>
      </c>
      <c r="AS117" s="190">
        <f t="shared" si="755"/>
        <v>1</v>
      </c>
      <c r="AT117" s="190">
        <f t="shared" si="755"/>
        <v>0</v>
      </c>
      <c r="AU117" s="190">
        <f t="shared" si="755"/>
        <v>0</v>
      </c>
      <c r="AV117" s="190">
        <f t="shared" si="755"/>
        <v>0</v>
      </c>
      <c r="AW117" s="190">
        <f t="shared" si="755"/>
        <v>1</v>
      </c>
      <c r="AX117" s="190">
        <f t="shared" si="755"/>
        <v>0</v>
      </c>
      <c r="AY117" s="190">
        <f t="shared" ref="AY117:BO117" si="756">COUNTIF($K117:$Q117,AY$2)</f>
        <v>0</v>
      </c>
      <c r="AZ117" s="190">
        <f t="shared" si="756"/>
        <v>0</v>
      </c>
      <c r="BA117" s="190">
        <f t="shared" si="756"/>
        <v>0</v>
      </c>
      <c r="BB117" s="190">
        <f t="shared" si="756"/>
        <v>0</v>
      </c>
      <c r="BC117" s="190">
        <f t="shared" si="756"/>
        <v>0</v>
      </c>
      <c r="BD117" s="190">
        <f t="shared" si="756"/>
        <v>0</v>
      </c>
      <c r="BE117" s="190">
        <f t="shared" si="756"/>
        <v>0</v>
      </c>
      <c r="BF117" s="190">
        <f t="shared" si="756"/>
        <v>0</v>
      </c>
      <c r="BG117" s="190">
        <f t="shared" si="756"/>
        <v>0</v>
      </c>
      <c r="BH117" s="190">
        <f t="shared" si="756"/>
        <v>0</v>
      </c>
      <c r="BI117" s="190">
        <f t="shared" si="756"/>
        <v>0</v>
      </c>
      <c r="BJ117" s="190">
        <f t="shared" si="756"/>
        <v>1</v>
      </c>
      <c r="BK117" s="190">
        <f t="shared" si="756"/>
        <v>0</v>
      </c>
      <c r="BL117" s="190">
        <f t="shared" si="756"/>
        <v>0</v>
      </c>
      <c r="BM117" s="190">
        <f t="shared" si="756"/>
        <v>0</v>
      </c>
      <c r="BN117" s="190">
        <f t="shared" si="756"/>
        <v>0</v>
      </c>
      <c r="BO117" s="190">
        <f t="shared" si="756"/>
        <v>0</v>
      </c>
      <c r="BP117" s="190"/>
      <c r="BQ117" s="190">
        <f t="shared" ref="BQ117:CV117" si="757">IF(S117=0,BQ118+1,0)</f>
        <v>7</v>
      </c>
      <c r="BR117" s="190">
        <f t="shared" si="757"/>
        <v>0</v>
      </c>
      <c r="BS117" s="190">
        <f t="shared" si="757"/>
        <v>8</v>
      </c>
      <c r="BT117" s="190">
        <f t="shared" si="757"/>
        <v>4</v>
      </c>
      <c r="BU117" s="190">
        <f t="shared" si="757"/>
        <v>8</v>
      </c>
      <c r="BV117" s="190">
        <f t="shared" si="757"/>
        <v>4</v>
      </c>
      <c r="BW117" s="190">
        <f t="shared" si="757"/>
        <v>3</v>
      </c>
      <c r="BX117" s="190">
        <f t="shared" si="757"/>
        <v>1</v>
      </c>
      <c r="BY117" s="190">
        <f t="shared" si="757"/>
        <v>22</v>
      </c>
      <c r="BZ117" s="190">
        <f t="shared" si="757"/>
        <v>19</v>
      </c>
      <c r="CA117" s="190">
        <f t="shared" si="757"/>
        <v>1</v>
      </c>
      <c r="CB117" s="190">
        <f t="shared" si="757"/>
        <v>6</v>
      </c>
      <c r="CC117" s="190">
        <f t="shared" si="757"/>
        <v>4</v>
      </c>
      <c r="CD117" s="190">
        <f t="shared" si="757"/>
        <v>0</v>
      </c>
      <c r="CE117" s="190">
        <f t="shared" si="757"/>
        <v>4</v>
      </c>
      <c r="CF117" s="190">
        <f t="shared" si="757"/>
        <v>2</v>
      </c>
      <c r="CG117" s="190">
        <f t="shared" si="757"/>
        <v>18</v>
      </c>
      <c r="CH117" s="190">
        <f t="shared" si="757"/>
        <v>0</v>
      </c>
      <c r="CI117" s="190">
        <f t="shared" si="757"/>
        <v>2</v>
      </c>
      <c r="CJ117" s="190">
        <f t="shared" si="757"/>
        <v>8</v>
      </c>
      <c r="CK117" s="190">
        <f t="shared" si="757"/>
        <v>3</v>
      </c>
      <c r="CL117" s="190">
        <f t="shared" si="757"/>
        <v>1</v>
      </c>
      <c r="CM117" s="190">
        <f t="shared" si="757"/>
        <v>7</v>
      </c>
      <c r="CN117" s="190">
        <f t="shared" si="757"/>
        <v>7</v>
      </c>
      <c r="CO117" s="190">
        <f t="shared" si="757"/>
        <v>14</v>
      </c>
      <c r="CP117" s="190">
        <f t="shared" si="757"/>
        <v>0</v>
      </c>
      <c r="CQ117" s="190">
        <f t="shared" si="757"/>
        <v>0</v>
      </c>
      <c r="CR117" s="190">
        <f t="shared" si="757"/>
        <v>12</v>
      </c>
      <c r="CS117" s="190">
        <f t="shared" si="757"/>
        <v>13</v>
      </c>
      <c r="CT117" s="190">
        <f t="shared" si="757"/>
        <v>3</v>
      </c>
      <c r="CU117" s="190">
        <f t="shared" si="757"/>
        <v>0</v>
      </c>
      <c r="CV117" s="190">
        <f t="shared" si="757"/>
        <v>6</v>
      </c>
      <c r="CW117" s="190">
        <f t="shared" ref="CW117:DM117" si="758">IF(AY117=0,CW118+1,0)</f>
        <v>14</v>
      </c>
      <c r="CX117" s="190">
        <f t="shared" si="758"/>
        <v>5</v>
      </c>
      <c r="CY117" s="190">
        <f t="shared" si="758"/>
        <v>1</v>
      </c>
      <c r="CZ117" s="190">
        <f t="shared" si="758"/>
        <v>1</v>
      </c>
      <c r="DA117" s="190">
        <f t="shared" si="758"/>
        <v>25</v>
      </c>
      <c r="DB117" s="190">
        <f t="shared" si="758"/>
        <v>7</v>
      </c>
      <c r="DC117" s="190">
        <f t="shared" si="758"/>
        <v>3</v>
      </c>
      <c r="DD117" s="190">
        <f t="shared" si="758"/>
        <v>7</v>
      </c>
      <c r="DE117" s="190">
        <f t="shared" si="758"/>
        <v>25</v>
      </c>
      <c r="DF117" s="190">
        <f t="shared" si="758"/>
        <v>9</v>
      </c>
      <c r="DG117" s="190">
        <f t="shared" si="758"/>
        <v>1</v>
      </c>
      <c r="DH117" s="190">
        <f t="shared" si="758"/>
        <v>0</v>
      </c>
      <c r="DI117" s="190">
        <f t="shared" si="758"/>
        <v>39</v>
      </c>
      <c r="DJ117" s="190">
        <f t="shared" si="758"/>
        <v>1</v>
      </c>
      <c r="DK117" s="190">
        <f t="shared" si="758"/>
        <v>6</v>
      </c>
      <c r="DL117" s="190">
        <f t="shared" si="758"/>
        <v>20</v>
      </c>
      <c r="DM117" s="190">
        <f t="shared" si="758"/>
        <v>4</v>
      </c>
      <c r="DN117" s="289" t="b">
        <f t="shared" si="642"/>
        <v>0</v>
      </c>
      <c r="DO117" s="190">
        <f t="shared" si="718"/>
        <v>162</v>
      </c>
      <c r="DP117" s="190">
        <f t="shared" si="719"/>
        <v>-39</v>
      </c>
      <c r="DQ117" s="190">
        <f t="shared" si="720"/>
        <v>39</v>
      </c>
      <c r="DR117" s="190">
        <f t="shared" si="721"/>
        <v>0</v>
      </c>
      <c r="DS117" s="190">
        <f t="shared" si="722"/>
        <v>4</v>
      </c>
      <c r="DT117" s="190">
        <f t="shared" si="723"/>
        <v>3</v>
      </c>
      <c r="DU117" s="190"/>
      <c r="DV117" s="190">
        <f t="shared" si="724"/>
        <v>2</v>
      </c>
      <c r="DW117" s="190">
        <f t="shared" si="725"/>
        <v>5</v>
      </c>
      <c r="DX117" s="190"/>
      <c r="DY117" s="190">
        <f t="shared" si="726"/>
        <v>1</v>
      </c>
      <c r="DZ117" s="190">
        <f t="shared" si="727"/>
        <v>2</v>
      </c>
      <c r="EA117" s="190">
        <f t="shared" si="728"/>
        <v>2</v>
      </c>
      <c r="EB117" s="190">
        <f t="shared" si="729"/>
        <v>1</v>
      </c>
      <c r="EC117" s="190">
        <f t="shared" si="730"/>
        <v>1</v>
      </c>
      <c r="EE117" s="190">
        <f t="shared" si="731"/>
        <v>0</v>
      </c>
      <c r="EF117" s="190">
        <f t="shared" si="732"/>
        <v>0</v>
      </c>
    </row>
    <row r="118" spans="1:136" x14ac:dyDescent="0.2">
      <c r="A118" s="55">
        <v>42569</v>
      </c>
      <c r="B118" s="13" t="str">
        <f t="shared" ref="B118:B123" si="759">CONCATENATE(DY118,"-",DZ118,"-",EA118,"-",EB118,"-",EC118)</f>
        <v>1-1-1-2-2</v>
      </c>
      <c r="C118" s="14" t="s">
        <v>495</v>
      </c>
      <c r="D118" s="11">
        <f t="shared" ref="D118:D123" si="760">FIND(",",$C118,1)</f>
        <v>2</v>
      </c>
      <c r="E118" s="11">
        <f t="shared" si="753"/>
        <v>5</v>
      </c>
      <c r="F118" s="11">
        <f t="shared" si="753"/>
        <v>8</v>
      </c>
      <c r="G118" s="11">
        <f t="shared" si="753"/>
        <v>11</v>
      </c>
      <c r="H118" s="11">
        <f t="shared" si="753"/>
        <v>14</v>
      </c>
      <c r="I118" s="11">
        <f t="shared" si="753"/>
        <v>17</v>
      </c>
      <c r="J118" s="11"/>
      <c r="K118" s="189">
        <f t="shared" ref="K118:K123" si="761">VALUE((LEFT(C118,D118-1)))</f>
        <v>8</v>
      </c>
      <c r="L118" s="189">
        <f t="shared" si="754"/>
        <v>11</v>
      </c>
      <c r="M118" s="189">
        <f t="shared" si="754"/>
        <v>22</v>
      </c>
      <c r="N118" s="189">
        <f t="shared" si="754"/>
        <v>35</v>
      </c>
      <c r="O118" s="189">
        <f t="shared" si="754"/>
        <v>36</v>
      </c>
      <c r="P118" s="189">
        <f t="shared" si="754"/>
        <v>46</v>
      </c>
      <c r="Q118" s="189">
        <f t="shared" ref="Q118:Q123" si="762">VALUE(RIGHT(C118,LEN(C118)-I118))</f>
        <v>43</v>
      </c>
      <c r="R118" s="189"/>
      <c r="S118" s="189">
        <f t="shared" ref="S118:AX118" si="763">COUNTIF($K118:$Q118,S$2)</f>
        <v>0</v>
      </c>
      <c r="T118" s="189">
        <f t="shared" si="763"/>
        <v>0</v>
      </c>
      <c r="U118" s="189">
        <f t="shared" si="763"/>
        <v>0</v>
      </c>
      <c r="V118" s="189">
        <f t="shared" si="763"/>
        <v>0</v>
      </c>
      <c r="W118" s="189">
        <f t="shared" si="763"/>
        <v>0</v>
      </c>
      <c r="X118" s="189">
        <f t="shared" si="763"/>
        <v>0</v>
      </c>
      <c r="Y118" s="189">
        <f t="shared" si="763"/>
        <v>0</v>
      </c>
      <c r="Z118" s="189">
        <f t="shared" si="763"/>
        <v>1</v>
      </c>
      <c r="AA118" s="189">
        <f t="shared" si="763"/>
        <v>0</v>
      </c>
      <c r="AB118" s="189">
        <f t="shared" si="763"/>
        <v>0</v>
      </c>
      <c r="AC118" s="189">
        <f t="shared" si="763"/>
        <v>1</v>
      </c>
      <c r="AD118" s="189">
        <f t="shared" si="763"/>
        <v>0</v>
      </c>
      <c r="AE118" s="189">
        <f t="shared" si="763"/>
        <v>0</v>
      </c>
      <c r="AF118" s="189">
        <f t="shared" si="763"/>
        <v>0</v>
      </c>
      <c r="AG118" s="189">
        <f t="shared" si="763"/>
        <v>0</v>
      </c>
      <c r="AH118" s="189">
        <f t="shared" si="763"/>
        <v>0</v>
      </c>
      <c r="AI118" s="189">
        <f t="shared" si="763"/>
        <v>0</v>
      </c>
      <c r="AJ118" s="189">
        <f t="shared" si="763"/>
        <v>0</v>
      </c>
      <c r="AK118" s="189">
        <f t="shared" si="763"/>
        <v>0</v>
      </c>
      <c r="AL118" s="189">
        <f t="shared" si="763"/>
        <v>0</v>
      </c>
      <c r="AM118" s="189">
        <f t="shared" si="763"/>
        <v>0</v>
      </c>
      <c r="AN118" s="189">
        <f t="shared" si="763"/>
        <v>1</v>
      </c>
      <c r="AO118" s="189">
        <f t="shared" si="763"/>
        <v>0</v>
      </c>
      <c r="AP118" s="189">
        <f t="shared" si="763"/>
        <v>0</v>
      </c>
      <c r="AQ118" s="189">
        <f t="shared" si="763"/>
        <v>0</v>
      </c>
      <c r="AR118" s="189">
        <f t="shared" si="763"/>
        <v>0</v>
      </c>
      <c r="AS118" s="189">
        <f t="shared" si="763"/>
        <v>0</v>
      </c>
      <c r="AT118" s="189">
        <f t="shared" si="763"/>
        <v>0</v>
      </c>
      <c r="AU118" s="189">
        <f t="shared" si="763"/>
        <v>0</v>
      </c>
      <c r="AV118" s="189">
        <f t="shared" si="763"/>
        <v>0</v>
      </c>
      <c r="AW118" s="189">
        <f t="shared" si="763"/>
        <v>0</v>
      </c>
      <c r="AX118" s="189">
        <f t="shared" si="763"/>
        <v>0</v>
      </c>
      <c r="AY118" s="189">
        <f t="shared" ref="AY118:BO118" si="764">COUNTIF($K118:$Q118,AY$2)</f>
        <v>0</v>
      </c>
      <c r="AZ118" s="189">
        <f t="shared" si="764"/>
        <v>0</v>
      </c>
      <c r="BA118" s="189">
        <f t="shared" si="764"/>
        <v>1</v>
      </c>
      <c r="BB118" s="189">
        <f t="shared" si="764"/>
        <v>1</v>
      </c>
      <c r="BC118" s="189">
        <f t="shared" si="764"/>
        <v>0</v>
      </c>
      <c r="BD118" s="189">
        <f t="shared" si="764"/>
        <v>0</v>
      </c>
      <c r="BE118" s="189">
        <f t="shared" si="764"/>
        <v>0</v>
      </c>
      <c r="BF118" s="189">
        <f t="shared" si="764"/>
        <v>0</v>
      </c>
      <c r="BG118" s="189">
        <f t="shared" si="764"/>
        <v>0</v>
      </c>
      <c r="BH118" s="189">
        <f t="shared" si="764"/>
        <v>0</v>
      </c>
      <c r="BI118" s="189">
        <f t="shared" si="764"/>
        <v>1</v>
      </c>
      <c r="BJ118" s="189">
        <f t="shared" si="764"/>
        <v>0</v>
      </c>
      <c r="BK118" s="189">
        <f t="shared" si="764"/>
        <v>0</v>
      </c>
      <c r="BL118" s="189">
        <f t="shared" si="764"/>
        <v>1</v>
      </c>
      <c r="BM118" s="189">
        <f t="shared" si="764"/>
        <v>0</v>
      </c>
      <c r="BN118" s="189">
        <f t="shared" si="764"/>
        <v>0</v>
      </c>
      <c r="BO118" s="189">
        <f t="shared" si="764"/>
        <v>0</v>
      </c>
      <c r="BP118" s="189"/>
      <c r="BQ118" s="189">
        <f t="shared" ref="BQ118:CV118" si="765">IF(S118=0,BQ119+1,0)</f>
        <v>6</v>
      </c>
      <c r="BR118" s="189">
        <f t="shared" si="765"/>
        <v>1</v>
      </c>
      <c r="BS118" s="189">
        <f t="shared" si="765"/>
        <v>7</v>
      </c>
      <c r="BT118" s="189">
        <f t="shared" si="765"/>
        <v>3</v>
      </c>
      <c r="BU118" s="189">
        <f t="shared" si="765"/>
        <v>7</v>
      </c>
      <c r="BV118" s="189">
        <f t="shared" si="765"/>
        <v>3</v>
      </c>
      <c r="BW118" s="189">
        <f t="shared" si="765"/>
        <v>2</v>
      </c>
      <c r="BX118" s="189">
        <f t="shared" si="765"/>
        <v>0</v>
      </c>
      <c r="BY118" s="189">
        <f t="shared" si="765"/>
        <v>21</v>
      </c>
      <c r="BZ118" s="189">
        <f t="shared" si="765"/>
        <v>18</v>
      </c>
      <c r="CA118" s="189">
        <f t="shared" si="765"/>
        <v>0</v>
      </c>
      <c r="CB118" s="189">
        <f t="shared" si="765"/>
        <v>5</v>
      </c>
      <c r="CC118" s="189">
        <f t="shared" si="765"/>
        <v>3</v>
      </c>
      <c r="CD118" s="189">
        <f t="shared" si="765"/>
        <v>1</v>
      </c>
      <c r="CE118" s="189">
        <f t="shared" si="765"/>
        <v>3</v>
      </c>
      <c r="CF118" s="189">
        <f t="shared" si="765"/>
        <v>1</v>
      </c>
      <c r="CG118" s="189">
        <f t="shared" si="765"/>
        <v>17</v>
      </c>
      <c r="CH118" s="189">
        <f t="shared" si="765"/>
        <v>4</v>
      </c>
      <c r="CI118" s="189">
        <f t="shared" si="765"/>
        <v>1</v>
      </c>
      <c r="CJ118" s="189">
        <f t="shared" si="765"/>
        <v>7</v>
      </c>
      <c r="CK118" s="189">
        <f t="shared" si="765"/>
        <v>2</v>
      </c>
      <c r="CL118" s="189">
        <f t="shared" si="765"/>
        <v>0</v>
      </c>
      <c r="CM118" s="189">
        <f t="shared" si="765"/>
        <v>6</v>
      </c>
      <c r="CN118" s="189">
        <f t="shared" si="765"/>
        <v>6</v>
      </c>
      <c r="CO118" s="189">
        <f t="shared" si="765"/>
        <v>13</v>
      </c>
      <c r="CP118" s="189">
        <f t="shared" si="765"/>
        <v>4</v>
      </c>
      <c r="CQ118" s="189">
        <f t="shared" si="765"/>
        <v>4</v>
      </c>
      <c r="CR118" s="189">
        <f t="shared" si="765"/>
        <v>11</v>
      </c>
      <c r="CS118" s="189">
        <f t="shared" si="765"/>
        <v>12</v>
      </c>
      <c r="CT118" s="189">
        <f t="shared" si="765"/>
        <v>2</v>
      </c>
      <c r="CU118" s="189">
        <f t="shared" si="765"/>
        <v>1</v>
      </c>
      <c r="CV118" s="189">
        <f t="shared" si="765"/>
        <v>5</v>
      </c>
      <c r="CW118" s="189">
        <f t="shared" ref="CW118:DM118" si="766">IF(AY118=0,CW119+1,0)</f>
        <v>13</v>
      </c>
      <c r="CX118" s="189">
        <f t="shared" si="766"/>
        <v>4</v>
      </c>
      <c r="CY118" s="189">
        <f t="shared" si="766"/>
        <v>0</v>
      </c>
      <c r="CZ118" s="189">
        <f t="shared" si="766"/>
        <v>0</v>
      </c>
      <c r="DA118" s="189">
        <f t="shared" si="766"/>
        <v>24</v>
      </c>
      <c r="DB118" s="189">
        <f t="shared" si="766"/>
        <v>6</v>
      </c>
      <c r="DC118" s="189">
        <f t="shared" si="766"/>
        <v>2</v>
      </c>
      <c r="DD118" s="189">
        <f t="shared" si="766"/>
        <v>6</v>
      </c>
      <c r="DE118" s="189">
        <f t="shared" si="766"/>
        <v>24</v>
      </c>
      <c r="DF118" s="189">
        <f t="shared" si="766"/>
        <v>8</v>
      </c>
      <c r="DG118" s="189">
        <f t="shared" si="766"/>
        <v>0</v>
      </c>
      <c r="DH118" s="189">
        <f t="shared" si="766"/>
        <v>1</v>
      </c>
      <c r="DI118" s="189">
        <f t="shared" si="766"/>
        <v>38</v>
      </c>
      <c r="DJ118" s="189">
        <f t="shared" si="766"/>
        <v>0</v>
      </c>
      <c r="DK118" s="189">
        <f t="shared" si="766"/>
        <v>5</v>
      </c>
      <c r="DL118" s="189">
        <f t="shared" si="766"/>
        <v>19</v>
      </c>
      <c r="DM118" s="189">
        <f t="shared" si="766"/>
        <v>3</v>
      </c>
      <c r="DN118" s="289" t="b">
        <f t="shared" si="642"/>
        <v>1</v>
      </c>
      <c r="DO118" s="189">
        <f t="shared" ref="DO118:DO123" si="767">SUM(K118:Q118)</f>
        <v>201</v>
      </c>
      <c r="DP118" s="189">
        <f t="shared" ref="DP118:DP123" si="768">DO118-DO119</f>
        <v>64</v>
      </c>
      <c r="DQ118" s="189">
        <f t="shared" ref="DQ118:DQ123" si="769">ABS(DP118)</f>
        <v>64</v>
      </c>
      <c r="DR118" s="189">
        <f t="shared" ref="DR118:DR123" si="770">IF(ISODD(D118),1,0)</f>
        <v>0</v>
      </c>
      <c r="DS118" s="189">
        <f t="shared" ref="DS118:DS123" si="771">COUNTIF($K118:$Q118,"&gt;25")</f>
        <v>4</v>
      </c>
      <c r="DT118" s="189">
        <f t="shared" ref="DT118:DT123" si="772">COUNTIF($K118:$Q118,"&lt;26")</f>
        <v>3</v>
      </c>
      <c r="DU118" s="189"/>
      <c r="DV118" s="189">
        <f t="shared" ref="DV118:DV123" si="773">S118+U118+W118+Y118+AA118+AC118+AE118+AG118+AI118+AK118+AM118+AO118+AQ118+AS118+AU118+AW118+AY118+BA118+BC118+BE118+BG118+BI118+BK118+BM118+BO118</f>
        <v>3</v>
      </c>
      <c r="DW118" s="189">
        <f t="shared" ref="DW118:DW123" si="774">T118+V118+X118+Z118+AB118+AD118+AF118+AH118+AJ118+AL118+AN118+AP118+AR118+AT118+AV118+AX118+AZ118+BB118+BD118+BF118+BH118+BJ118+BL118+BN118</f>
        <v>4</v>
      </c>
      <c r="DX118" s="189"/>
      <c r="DY118" s="189">
        <f t="shared" ref="DY118:DY123" si="775">COUNTIF($K118:$Q118,"&lt;10")</f>
        <v>1</v>
      </c>
      <c r="DZ118" s="189">
        <f t="shared" ref="DZ118:DZ123" si="776">COUNTIFS($K118:$Q118,"&lt;20",$K118:$Q118,"&gt;9")</f>
        <v>1</v>
      </c>
      <c r="EA118" s="189">
        <f t="shared" ref="EA118:EA123" si="777">COUNTIFS($K118:$Q118,"&lt;30",$K118:$Q118,"&gt;19")</f>
        <v>1</v>
      </c>
      <c r="EB118" s="189">
        <f t="shared" ref="EB118:EB123" si="778">COUNTIFS($K118:$Q118,"&lt;40",$K118:$Q118,"&gt;29")</f>
        <v>2</v>
      </c>
      <c r="EC118" s="189">
        <f t="shared" ref="EC118:EC123" si="779">COUNTIF($K118:$Q118,"&gt;39")</f>
        <v>2</v>
      </c>
      <c r="EE118" s="189">
        <f t="shared" ref="EE118:EE123" si="780">COUNTIF($K119:$Q119,K118)+COUNTIF($K119:$Q119,L118)+COUNTIF($K119:$Q119,M118)+COUNTIF($K119:$Q119,N118)+COUNTIF($K119:$Q119,O118)+COUNTIF($K119:$Q119,P118)+COUNTIF($K119:$Q119,Q118)</f>
        <v>1</v>
      </c>
      <c r="EF118" s="189">
        <f t="shared" ref="EF118:EF123" si="781">IF(K118=L118-1,1,0)+IF(L118=M118-1,1,0)+IF(M118=N118-1,1,0)+IF(N118=O118-1,1,0)+IF(O118=P118-1,1,0)+IF(K118=Q118-1,1,0)+IF(L118=Q118-1,1,0)+IF(M118=Q118-1,1,0)+IF(N118=Q118-1,1,0)+IF(O118=Q118-1,1,0)+IF(P118=Q118-1,1,0)</f>
        <v>1</v>
      </c>
    </row>
    <row r="119" spans="1:136" x14ac:dyDescent="0.2">
      <c r="A119" s="55">
        <v>42565</v>
      </c>
      <c r="B119" s="13" t="str">
        <f t="shared" si="759"/>
        <v>1-4-0-1-1</v>
      </c>
      <c r="C119" s="14" t="s">
        <v>493</v>
      </c>
      <c r="D119" s="11">
        <f t="shared" si="760"/>
        <v>2</v>
      </c>
      <c r="E119" s="11">
        <f t="shared" ref="E119:I121" si="782">FIND(",",$C119,D119+1)</f>
        <v>5</v>
      </c>
      <c r="F119" s="11">
        <f t="shared" si="782"/>
        <v>8</v>
      </c>
      <c r="G119" s="11">
        <f t="shared" si="782"/>
        <v>11</v>
      </c>
      <c r="H119" s="11">
        <f t="shared" si="782"/>
        <v>14</v>
      </c>
      <c r="I119" s="11">
        <f t="shared" si="782"/>
        <v>17</v>
      </c>
      <c r="J119" s="11"/>
      <c r="K119" s="189">
        <f t="shared" si="761"/>
        <v>2</v>
      </c>
      <c r="L119" s="189">
        <f t="shared" ref="L119:P121" si="783">VALUE(MID($C119,D119+1,E119-D119-1))</f>
        <v>11</v>
      </c>
      <c r="M119" s="189">
        <f t="shared" si="783"/>
        <v>14</v>
      </c>
      <c r="N119" s="189">
        <f t="shared" si="783"/>
        <v>16</v>
      </c>
      <c r="O119" s="189">
        <f t="shared" si="783"/>
        <v>31</v>
      </c>
      <c r="P119" s="189">
        <f t="shared" si="783"/>
        <v>44</v>
      </c>
      <c r="Q119" s="189">
        <f t="shared" si="762"/>
        <v>19</v>
      </c>
      <c r="R119" s="189"/>
      <c r="S119" s="189">
        <f t="shared" ref="S119:AB121" si="784">COUNTIF($K119:$Q119,S$2)</f>
        <v>0</v>
      </c>
      <c r="T119" s="189">
        <f t="shared" si="784"/>
        <v>1</v>
      </c>
      <c r="U119" s="189">
        <f t="shared" si="784"/>
        <v>0</v>
      </c>
      <c r="V119" s="189">
        <f t="shared" si="784"/>
        <v>0</v>
      </c>
      <c r="W119" s="189">
        <f t="shared" si="784"/>
        <v>0</v>
      </c>
      <c r="X119" s="189">
        <f t="shared" si="784"/>
        <v>0</v>
      </c>
      <c r="Y119" s="189">
        <f t="shared" si="784"/>
        <v>0</v>
      </c>
      <c r="Z119" s="189">
        <f t="shared" si="784"/>
        <v>0</v>
      </c>
      <c r="AA119" s="189">
        <f t="shared" si="784"/>
        <v>0</v>
      </c>
      <c r="AB119" s="189">
        <f t="shared" si="784"/>
        <v>0</v>
      </c>
      <c r="AC119" s="189">
        <f t="shared" ref="AC119:AL121" si="785">COUNTIF($K119:$Q119,AC$2)</f>
        <v>1</v>
      </c>
      <c r="AD119" s="189">
        <f t="shared" si="785"/>
        <v>0</v>
      </c>
      <c r="AE119" s="189">
        <f t="shared" si="785"/>
        <v>0</v>
      </c>
      <c r="AF119" s="189">
        <f t="shared" si="785"/>
        <v>1</v>
      </c>
      <c r="AG119" s="189">
        <f t="shared" si="785"/>
        <v>0</v>
      </c>
      <c r="AH119" s="189">
        <f t="shared" si="785"/>
        <v>1</v>
      </c>
      <c r="AI119" s="189">
        <f t="shared" si="785"/>
        <v>0</v>
      </c>
      <c r="AJ119" s="189">
        <f t="shared" si="785"/>
        <v>0</v>
      </c>
      <c r="AK119" s="189">
        <f t="shared" si="785"/>
        <v>1</v>
      </c>
      <c r="AL119" s="189">
        <f t="shared" si="785"/>
        <v>0</v>
      </c>
      <c r="AM119" s="189">
        <f t="shared" ref="AM119:AV121" si="786">COUNTIF($K119:$Q119,AM$2)</f>
        <v>0</v>
      </c>
      <c r="AN119" s="189">
        <f t="shared" si="786"/>
        <v>0</v>
      </c>
      <c r="AO119" s="189">
        <f t="shared" si="786"/>
        <v>0</v>
      </c>
      <c r="AP119" s="189">
        <f t="shared" si="786"/>
        <v>0</v>
      </c>
      <c r="AQ119" s="189">
        <f t="shared" si="786"/>
        <v>0</v>
      </c>
      <c r="AR119" s="189">
        <f t="shared" si="786"/>
        <v>0</v>
      </c>
      <c r="AS119" s="189">
        <f t="shared" si="786"/>
        <v>0</v>
      </c>
      <c r="AT119" s="189">
        <f t="shared" si="786"/>
        <v>0</v>
      </c>
      <c r="AU119" s="189">
        <f t="shared" si="786"/>
        <v>0</v>
      </c>
      <c r="AV119" s="189">
        <f t="shared" si="786"/>
        <v>0</v>
      </c>
      <c r="AW119" s="189">
        <f t="shared" ref="AW119:BF121" si="787">COUNTIF($K119:$Q119,AW$2)</f>
        <v>1</v>
      </c>
      <c r="AX119" s="189">
        <f t="shared" si="787"/>
        <v>0</v>
      </c>
      <c r="AY119" s="189">
        <f t="shared" si="787"/>
        <v>0</v>
      </c>
      <c r="AZ119" s="189">
        <f t="shared" si="787"/>
        <v>0</v>
      </c>
      <c r="BA119" s="189">
        <f t="shared" si="787"/>
        <v>0</v>
      </c>
      <c r="BB119" s="189">
        <f t="shared" si="787"/>
        <v>0</v>
      </c>
      <c r="BC119" s="189">
        <f t="shared" si="787"/>
        <v>0</v>
      </c>
      <c r="BD119" s="189">
        <f t="shared" si="787"/>
        <v>0</v>
      </c>
      <c r="BE119" s="189">
        <f t="shared" si="787"/>
        <v>0</v>
      </c>
      <c r="BF119" s="189">
        <f t="shared" si="787"/>
        <v>0</v>
      </c>
      <c r="BG119" s="189">
        <f t="shared" ref="BG119:BO121" si="788">COUNTIF($K119:$Q119,BG$2)</f>
        <v>0</v>
      </c>
      <c r="BH119" s="189">
        <f t="shared" si="788"/>
        <v>0</v>
      </c>
      <c r="BI119" s="189">
        <f t="shared" si="788"/>
        <v>0</v>
      </c>
      <c r="BJ119" s="189">
        <f t="shared" si="788"/>
        <v>1</v>
      </c>
      <c r="BK119" s="189">
        <f t="shared" si="788"/>
        <v>0</v>
      </c>
      <c r="BL119" s="189">
        <f t="shared" si="788"/>
        <v>0</v>
      </c>
      <c r="BM119" s="189">
        <f t="shared" si="788"/>
        <v>0</v>
      </c>
      <c r="BN119" s="189">
        <f t="shared" si="788"/>
        <v>0</v>
      </c>
      <c r="BO119" s="189">
        <f t="shared" si="788"/>
        <v>0</v>
      </c>
      <c r="BP119" s="189"/>
      <c r="BQ119" s="189">
        <f t="shared" ref="BQ119:BZ121" si="789">IF(S119=0,BQ120+1,0)</f>
        <v>5</v>
      </c>
      <c r="BR119" s="189">
        <f t="shared" si="789"/>
        <v>0</v>
      </c>
      <c r="BS119" s="189">
        <f t="shared" si="789"/>
        <v>6</v>
      </c>
      <c r="BT119" s="189">
        <f t="shared" si="789"/>
        <v>2</v>
      </c>
      <c r="BU119" s="189">
        <f t="shared" si="789"/>
        <v>6</v>
      </c>
      <c r="BV119" s="189">
        <f t="shared" si="789"/>
        <v>2</v>
      </c>
      <c r="BW119" s="189">
        <f t="shared" si="789"/>
        <v>1</v>
      </c>
      <c r="BX119" s="189">
        <f t="shared" si="789"/>
        <v>6</v>
      </c>
      <c r="BY119" s="189">
        <f t="shared" si="789"/>
        <v>20</v>
      </c>
      <c r="BZ119" s="189">
        <f t="shared" si="789"/>
        <v>17</v>
      </c>
      <c r="CA119" s="189">
        <f t="shared" ref="CA119:CJ121" si="790">IF(AC119=0,CA120+1,0)</f>
        <v>0</v>
      </c>
      <c r="CB119" s="189">
        <f t="shared" si="790"/>
        <v>4</v>
      </c>
      <c r="CC119" s="189">
        <f t="shared" si="790"/>
        <v>2</v>
      </c>
      <c r="CD119" s="189">
        <f t="shared" si="790"/>
        <v>0</v>
      </c>
      <c r="CE119" s="189">
        <f t="shared" si="790"/>
        <v>2</v>
      </c>
      <c r="CF119" s="189">
        <f t="shared" si="790"/>
        <v>0</v>
      </c>
      <c r="CG119" s="189">
        <f t="shared" si="790"/>
        <v>16</v>
      </c>
      <c r="CH119" s="189">
        <f t="shared" si="790"/>
        <v>3</v>
      </c>
      <c r="CI119" s="189">
        <f t="shared" si="790"/>
        <v>0</v>
      </c>
      <c r="CJ119" s="189">
        <f t="shared" si="790"/>
        <v>6</v>
      </c>
      <c r="CK119" s="189">
        <f t="shared" ref="CK119:CT121" si="791">IF(AM119=0,CK120+1,0)</f>
        <v>1</v>
      </c>
      <c r="CL119" s="189">
        <f t="shared" si="791"/>
        <v>1</v>
      </c>
      <c r="CM119" s="189">
        <f t="shared" si="791"/>
        <v>5</v>
      </c>
      <c r="CN119" s="189">
        <f t="shared" si="791"/>
        <v>5</v>
      </c>
      <c r="CO119" s="189">
        <f t="shared" si="791"/>
        <v>12</v>
      </c>
      <c r="CP119" s="189">
        <f t="shared" si="791"/>
        <v>3</v>
      </c>
      <c r="CQ119" s="189">
        <f t="shared" si="791"/>
        <v>3</v>
      </c>
      <c r="CR119" s="189">
        <f t="shared" si="791"/>
        <v>10</v>
      </c>
      <c r="CS119" s="189">
        <f t="shared" si="791"/>
        <v>11</v>
      </c>
      <c r="CT119" s="189">
        <f t="shared" si="791"/>
        <v>1</v>
      </c>
      <c r="CU119" s="189">
        <f t="shared" ref="CU119:DD121" si="792">IF(AW119=0,CU120+1,0)</f>
        <v>0</v>
      </c>
      <c r="CV119" s="189">
        <f t="shared" si="792"/>
        <v>4</v>
      </c>
      <c r="CW119" s="189">
        <f t="shared" si="792"/>
        <v>12</v>
      </c>
      <c r="CX119" s="189">
        <f t="shared" si="792"/>
        <v>3</v>
      </c>
      <c r="CY119" s="189">
        <f t="shared" si="792"/>
        <v>1</v>
      </c>
      <c r="CZ119" s="189">
        <f t="shared" si="792"/>
        <v>8</v>
      </c>
      <c r="DA119" s="189">
        <f t="shared" si="792"/>
        <v>23</v>
      </c>
      <c r="DB119" s="189">
        <f t="shared" si="792"/>
        <v>5</v>
      </c>
      <c r="DC119" s="189">
        <f t="shared" si="792"/>
        <v>1</v>
      </c>
      <c r="DD119" s="189">
        <f t="shared" si="792"/>
        <v>5</v>
      </c>
      <c r="DE119" s="189">
        <f t="shared" ref="DE119:DM121" si="793">IF(BG119=0,DE120+1,0)</f>
        <v>23</v>
      </c>
      <c r="DF119" s="189">
        <f t="shared" si="793"/>
        <v>7</v>
      </c>
      <c r="DG119" s="189">
        <f t="shared" si="793"/>
        <v>10</v>
      </c>
      <c r="DH119" s="189">
        <f t="shared" si="793"/>
        <v>0</v>
      </c>
      <c r="DI119" s="189">
        <f t="shared" si="793"/>
        <v>37</v>
      </c>
      <c r="DJ119" s="189">
        <f t="shared" si="793"/>
        <v>3</v>
      </c>
      <c r="DK119" s="189">
        <f t="shared" si="793"/>
        <v>4</v>
      </c>
      <c r="DL119" s="189">
        <f t="shared" si="793"/>
        <v>18</v>
      </c>
      <c r="DM119" s="189">
        <f t="shared" si="793"/>
        <v>2</v>
      </c>
      <c r="DN119" s="289" t="b">
        <f t="shared" si="642"/>
        <v>1</v>
      </c>
      <c r="DO119" s="189">
        <f t="shared" si="767"/>
        <v>137</v>
      </c>
      <c r="DP119" s="189">
        <f t="shared" si="768"/>
        <v>-36</v>
      </c>
      <c r="DQ119" s="189">
        <f t="shared" si="769"/>
        <v>36</v>
      </c>
      <c r="DR119" s="189">
        <f t="shared" si="770"/>
        <v>0</v>
      </c>
      <c r="DS119" s="189">
        <f t="shared" si="771"/>
        <v>2</v>
      </c>
      <c r="DT119" s="189">
        <f t="shared" si="772"/>
        <v>5</v>
      </c>
      <c r="DU119" s="189"/>
      <c r="DV119" s="189">
        <f t="shared" si="773"/>
        <v>3</v>
      </c>
      <c r="DW119" s="189">
        <f t="shared" si="774"/>
        <v>4</v>
      </c>
      <c r="DX119" s="189"/>
      <c r="DY119" s="189">
        <f t="shared" si="775"/>
        <v>1</v>
      </c>
      <c r="DZ119" s="189">
        <f t="shared" si="776"/>
        <v>4</v>
      </c>
      <c r="EA119" s="189">
        <f t="shared" si="777"/>
        <v>0</v>
      </c>
      <c r="EB119" s="189">
        <f t="shared" si="778"/>
        <v>1</v>
      </c>
      <c r="EC119" s="189">
        <f t="shared" si="779"/>
        <v>1</v>
      </c>
      <c r="EE119" s="189">
        <f t="shared" si="780"/>
        <v>1</v>
      </c>
      <c r="EF119" s="189">
        <f t="shared" si="781"/>
        <v>0</v>
      </c>
    </row>
    <row r="120" spans="1:136" x14ac:dyDescent="0.2">
      <c r="A120" s="55">
        <v>42562</v>
      </c>
      <c r="B120" s="13" t="str">
        <f t="shared" si="759"/>
        <v>1-1-2-3-0</v>
      </c>
      <c r="C120" s="14" t="s">
        <v>492</v>
      </c>
      <c r="D120" s="11">
        <f t="shared" si="760"/>
        <v>2</v>
      </c>
      <c r="E120" s="11">
        <f t="shared" si="782"/>
        <v>5</v>
      </c>
      <c r="F120" s="11">
        <f t="shared" si="782"/>
        <v>8</v>
      </c>
      <c r="G120" s="11">
        <f t="shared" si="782"/>
        <v>11</v>
      </c>
      <c r="H120" s="11">
        <f t="shared" si="782"/>
        <v>14</v>
      </c>
      <c r="I120" s="11">
        <f t="shared" si="782"/>
        <v>17</v>
      </c>
      <c r="J120" s="11"/>
      <c r="K120" s="189">
        <f t="shared" si="761"/>
        <v>7</v>
      </c>
      <c r="L120" s="189">
        <f t="shared" si="783"/>
        <v>21</v>
      </c>
      <c r="M120" s="189">
        <f t="shared" si="783"/>
        <v>22</v>
      </c>
      <c r="N120" s="189">
        <f t="shared" si="783"/>
        <v>30</v>
      </c>
      <c r="O120" s="189">
        <f t="shared" si="783"/>
        <v>35</v>
      </c>
      <c r="P120" s="189">
        <f t="shared" si="783"/>
        <v>39</v>
      </c>
      <c r="Q120" s="189">
        <f t="shared" si="762"/>
        <v>19</v>
      </c>
      <c r="R120" s="189"/>
      <c r="S120" s="189">
        <f t="shared" si="784"/>
        <v>0</v>
      </c>
      <c r="T120" s="189">
        <f t="shared" si="784"/>
        <v>0</v>
      </c>
      <c r="U120" s="189">
        <f t="shared" si="784"/>
        <v>0</v>
      </c>
      <c r="V120" s="189">
        <f t="shared" si="784"/>
        <v>0</v>
      </c>
      <c r="W120" s="189">
        <f t="shared" si="784"/>
        <v>0</v>
      </c>
      <c r="X120" s="189">
        <f t="shared" si="784"/>
        <v>0</v>
      </c>
      <c r="Y120" s="189">
        <f t="shared" si="784"/>
        <v>1</v>
      </c>
      <c r="Z120" s="189">
        <f t="shared" si="784"/>
        <v>0</v>
      </c>
      <c r="AA120" s="189">
        <f t="shared" si="784"/>
        <v>0</v>
      </c>
      <c r="AB120" s="189">
        <f t="shared" si="784"/>
        <v>0</v>
      </c>
      <c r="AC120" s="189">
        <f t="shared" si="785"/>
        <v>0</v>
      </c>
      <c r="AD120" s="189">
        <f t="shared" si="785"/>
        <v>0</v>
      </c>
      <c r="AE120" s="189">
        <f t="shared" si="785"/>
        <v>0</v>
      </c>
      <c r="AF120" s="189">
        <f t="shared" si="785"/>
        <v>0</v>
      </c>
      <c r="AG120" s="189">
        <f t="shared" si="785"/>
        <v>0</v>
      </c>
      <c r="AH120" s="189">
        <f t="shared" si="785"/>
        <v>0</v>
      </c>
      <c r="AI120" s="189">
        <f t="shared" si="785"/>
        <v>0</v>
      </c>
      <c r="AJ120" s="189">
        <f t="shared" si="785"/>
        <v>0</v>
      </c>
      <c r="AK120" s="189">
        <f t="shared" si="785"/>
        <v>1</v>
      </c>
      <c r="AL120" s="189">
        <f t="shared" si="785"/>
        <v>0</v>
      </c>
      <c r="AM120" s="189">
        <f t="shared" si="786"/>
        <v>1</v>
      </c>
      <c r="AN120" s="189">
        <f t="shared" si="786"/>
        <v>1</v>
      </c>
      <c r="AO120" s="189">
        <f t="shared" si="786"/>
        <v>0</v>
      </c>
      <c r="AP120" s="189">
        <f t="shared" si="786"/>
        <v>0</v>
      </c>
      <c r="AQ120" s="189">
        <f t="shared" si="786"/>
        <v>0</v>
      </c>
      <c r="AR120" s="189">
        <f t="shared" si="786"/>
        <v>0</v>
      </c>
      <c r="AS120" s="189">
        <f t="shared" si="786"/>
        <v>0</v>
      </c>
      <c r="AT120" s="189">
        <f t="shared" si="786"/>
        <v>0</v>
      </c>
      <c r="AU120" s="189">
        <f t="shared" si="786"/>
        <v>0</v>
      </c>
      <c r="AV120" s="189">
        <f t="shared" si="786"/>
        <v>1</v>
      </c>
      <c r="AW120" s="189">
        <f t="shared" si="787"/>
        <v>0</v>
      </c>
      <c r="AX120" s="189">
        <f t="shared" si="787"/>
        <v>0</v>
      </c>
      <c r="AY120" s="189">
        <f t="shared" si="787"/>
        <v>0</v>
      </c>
      <c r="AZ120" s="189">
        <f t="shared" si="787"/>
        <v>0</v>
      </c>
      <c r="BA120" s="189">
        <f t="shared" si="787"/>
        <v>1</v>
      </c>
      <c r="BB120" s="189">
        <f t="shared" si="787"/>
        <v>0</v>
      </c>
      <c r="BC120" s="189">
        <f t="shared" si="787"/>
        <v>0</v>
      </c>
      <c r="BD120" s="189">
        <f t="shared" si="787"/>
        <v>0</v>
      </c>
      <c r="BE120" s="189">
        <f t="shared" si="787"/>
        <v>1</v>
      </c>
      <c r="BF120" s="189">
        <f t="shared" si="787"/>
        <v>0</v>
      </c>
      <c r="BG120" s="189">
        <f t="shared" si="788"/>
        <v>0</v>
      </c>
      <c r="BH120" s="189">
        <f t="shared" si="788"/>
        <v>0</v>
      </c>
      <c r="BI120" s="189">
        <f t="shared" si="788"/>
        <v>0</v>
      </c>
      <c r="BJ120" s="189">
        <f t="shared" si="788"/>
        <v>0</v>
      </c>
      <c r="BK120" s="189">
        <f t="shared" si="788"/>
        <v>0</v>
      </c>
      <c r="BL120" s="189">
        <f t="shared" si="788"/>
        <v>0</v>
      </c>
      <c r="BM120" s="189">
        <f t="shared" si="788"/>
        <v>0</v>
      </c>
      <c r="BN120" s="189">
        <f t="shared" si="788"/>
        <v>0</v>
      </c>
      <c r="BO120" s="189">
        <f t="shared" si="788"/>
        <v>0</v>
      </c>
      <c r="BP120" s="189"/>
      <c r="BQ120" s="189">
        <f t="shared" si="789"/>
        <v>4</v>
      </c>
      <c r="BR120" s="189">
        <f t="shared" si="789"/>
        <v>10</v>
      </c>
      <c r="BS120" s="189">
        <f t="shared" si="789"/>
        <v>5</v>
      </c>
      <c r="BT120" s="189">
        <f t="shared" si="789"/>
        <v>1</v>
      </c>
      <c r="BU120" s="189">
        <f t="shared" si="789"/>
        <v>5</v>
      </c>
      <c r="BV120" s="189">
        <f t="shared" si="789"/>
        <v>1</v>
      </c>
      <c r="BW120" s="189">
        <f t="shared" si="789"/>
        <v>0</v>
      </c>
      <c r="BX120" s="189">
        <f t="shared" si="789"/>
        <v>5</v>
      </c>
      <c r="BY120" s="189">
        <f t="shared" si="789"/>
        <v>19</v>
      </c>
      <c r="BZ120" s="189">
        <f t="shared" si="789"/>
        <v>16</v>
      </c>
      <c r="CA120" s="189">
        <f t="shared" si="790"/>
        <v>2</v>
      </c>
      <c r="CB120" s="189">
        <f t="shared" si="790"/>
        <v>3</v>
      </c>
      <c r="CC120" s="189">
        <f t="shared" si="790"/>
        <v>1</v>
      </c>
      <c r="CD120" s="189">
        <f t="shared" si="790"/>
        <v>6</v>
      </c>
      <c r="CE120" s="189">
        <f t="shared" si="790"/>
        <v>1</v>
      </c>
      <c r="CF120" s="189">
        <f t="shared" si="790"/>
        <v>3</v>
      </c>
      <c r="CG120" s="189">
        <f t="shared" si="790"/>
        <v>15</v>
      </c>
      <c r="CH120" s="189">
        <f t="shared" si="790"/>
        <v>2</v>
      </c>
      <c r="CI120" s="189">
        <f t="shared" si="790"/>
        <v>0</v>
      </c>
      <c r="CJ120" s="189">
        <f t="shared" si="790"/>
        <v>5</v>
      </c>
      <c r="CK120" s="189">
        <f t="shared" si="791"/>
        <v>0</v>
      </c>
      <c r="CL120" s="189">
        <f t="shared" si="791"/>
        <v>0</v>
      </c>
      <c r="CM120" s="189">
        <f t="shared" si="791"/>
        <v>4</v>
      </c>
      <c r="CN120" s="189">
        <f t="shared" si="791"/>
        <v>4</v>
      </c>
      <c r="CO120" s="189">
        <f t="shared" si="791"/>
        <v>11</v>
      </c>
      <c r="CP120" s="189">
        <f t="shared" si="791"/>
        <v>2</v>
      </c>
      <c r="CQ120" s="189">
        <f t="shared" si="791"/>
        <v>2</v>
      </c>
      <c r="CR120" s="189">
        <f t="shared" si="791"/>
        <v>9</v>
      </c>
      <c r="CS120" s="189">
        <f t="shared" si="791"/>
        <v>10</v>
      </c>
      <c r="CT120" s="189">
        <f t="shared" si="791"/>
        <v>0</v>
      </c>
      <c r="CU120" s="189">
        <f t="shared" si="792"/>
        <v>13</v>
      </c>
      <c r="CV120" s="189">
        <f t="shared" si="792"/>
        <v>3</v>
      </c>
      <c r="CW120" s="189">
        <f t="shared" si="792"/>
        <v>11</v>
      </c>
      <c r="CX120" s="189">
        <f t="shared" si="792"/>
        <v>2</v>
      </c>
      <c r="CY120" s="189">
        <f t="shared" si="792"/>
        <v>0</v>
      </c>
      <c r="CZ120" s="189">
        <f t="shared" si="792"/>
        <v>7</v>
      </c>
      <c r="DA120" s="189">
        <f t="shared" si="792"/>
        <v>22</v>
      </c>
      <c r="DB120" s="189">
        <f t="shared" si="792"/>
        <v>4</v>
      </c>
      <c r="DC120" s="189">
        <f t="shared" si="792"/>
        <v>0</v>
      </c>
      <c r="DD120" s="189">
        <f t="shared" si="792"/>
        <v>4</v>
      </c>
      <c r="DE120" s="189">
        <f t="shared" si="793"/>
        <v>22</v>
      </c>
      <c r="DF120" s="189">
        <f t="shared" si="793"/>
        <v>6</v>
      </c>
      <c r="DG120" s="189">
        <f t="shared" si="793"/>
        <v>9</v>
      </c>
      <c r="DH120" s="189">
        <f t="shared" si="793"/>
        <v>5</v>
      </c>
      <c r="DI120" s="189">
        <f t="shared" si="793"/>
        <v>36</v>
      </c>
      <c r="DJ120" s="189">
        <f t="shared" si="793"/>
        <v>2</v>
      </c>
      <c r="DK120" s="189">
        <f t="shared" si="793"/>
        <v>3</v>
      </c>
      <c r="DL120" s="189">
        <f t="shared" si="793"/>
        <v>17</v>
      </c>
      <c r="DM120" s="189">
        <f t="shared" si="793"/>
        <v>1</v>
      </c>
      <c r="DN120" s="289" t="b">
        <f t="shared" si="642"/>
        <v>1</v>
      </c>
      <c r="DO120" s="189">
        <f t="shared" si="767"/>
        <v>173</v>
      </c>
      <c r="DP120" s="189">
        <f t="shared" si="768"/>
        <v>35</v>
      </c>
      <c r="DQ120" s="189">
        <f t="shared" si="769"/>
        <v>35</v>
      </c>
      <c r="DR120" s="189">
        <f t="shared" si="770"/>
        <v>0</v>
      </c>
      <c r="DS120" s="189">
        <f t="shared" si="771"/>
        <v>3</v>
      </c>
      <c r="DT120" s="189">
        <f t="shared" si="772"/>
        <v>4</v>
      </c>
      <c r="DU120" s="189"/>
      <c r="DV120" s="189">
        <f t="shared" si="773"/>
        <v>5</v>
      </c>
      <c r="DW120" s="189">
        <f t="shared" si="774"/>
        <v>2</v>
      </c>
      <c r="DX120" s="189"/>
      <c r="DY120" s="189">
        <f t="shared" si="775"/>
        <v>1</v>
      </c>
      <c r="DZ120" s="189">
        <f t="shared" si="776"/>
        <v>1</v>
      </c>
      <c r="EA120" s="189">
        <f t="shared" si="777"/>
        <v>2</v>
      </c>
      <c r="EB120" s="189">
        <f t="shared" si="778"/>
        <v>3</v>
      </c>
      <c r="EC120" s="189">
        <f t="shared" si="779"/>
        <v>0</v>
      </c>
      <c r="EE120" s="189">
        <f t="shared" si="780"/>
        <v>2</v>
      </c>
      <c r="EF120" s="189">
        <f t="shared" si="781"/>
        <v>1</v>
      </c>
    </row>
    <row r="121" spans="1:136" x14ac:dyDescent="0.2">
      <c r="A121" s="55">
        <v>42558</v>
      </c>
      <c r="B121" s="13" t="str">
        <f t="shared" si="759"/>
        <v>2-2-1-1-1</v>
      </c>
      <c r="C121" s="14" t="s">
        <v>490</v>
      </c>
      <c r="D121" s="11">
        <f t="shared" si="760"/>
        <v>2</v>
      </c>
      <c r="E121" s="11">
        <f t="shared" si="782"/>
        <v>4</v>
      </c>
      <c r="F121" s="11">
        <f t="shared" si="782"/>
        <v>7</v>
      </c>
      <c r="G121" s="11">
        <f t="shared" si="782"/>
        <v>10</v>
      </c>
      <c r="H121" s="11">
        <f t="shared" si="782"/>
        <v>13</v>
      </c>
      <c r="I121" s="11">
        <f t="shared" si="782"/>
        <v>16</v>
      </c>
      <c r="J121" s="11"/>
      <c r="K121" s="188">
        <f t="shared" si="761"/>
        <v>4</v>
      </c>
      <c r="L121" s="188">
        <f t="shared" si="783"/>
        <v>6</v>
      </c>
      <c r="M121" s="188">
        <f t="shared" si="783"/>
        <v>13</v>
      </c>
      <c r="N121" s="188">
        <f t="shared" si="783"/>
        <v>15</v>
      </c>
      <c r="O121" s="188">
        <f t="shared" si="783"/>
        <v>21</v>
      </c>
      <c r="P121" s="188">
        <f t="shared" si="783"/>
        <v>30</v>
      </c>
      <c r="Q121" s="188">
        <f t="shared" si="762"/>
        <v>49</v>
      </c>
      <c r="R121" s="188"/>
      <c r="S121" s="188">
        <f t="shared" si="784"/>
        <v>0</v>
      </c>
      <c r="T121" s="188">
        <f t="shared" si="784"/>
        <v>0</v>
      </c>
      <c r="U121" s="188">
        <f t="shared" si="784"/>
        <v>0</v>
      </c>
      <c r="V121" s="188">
        <f t="shared" si="784"/>
        <v>1</v>
      </c>
      <c r="W121" s="188">
        <f t="shared" si="784"/>
        <v>0</v>
      </c>
      <c r="X121" s="188">
        <f t="shared" si="784"/>
        <v>1</v>
      </c>
      <c r="Y121" s="188">
        <f t="shared" si="784"/>
        <v>0</v>
      </c>
      <c r="Z121" s="188">
        <f t="shared" si="784"/>
        <v>0</v>
      </c>
      <c r="AA121" s="188">
        <f t="shared" si="784"/>
        <v>0</v>
      </c>
      <c r="AB121" s="188">
        <f t="shared" si="784"/>
        <v>0</v>
      </c>
      <c r="AC121" s="188">
        <f t="shared" si="785"/>
        <v>0</v>
      </c>
      <c r="AD121" s="188">
        <f t="shared" si="785"/>
        <v>0</v>
      </c>
      <c r="AE121" s="188">
        <f t="shared" si="785"/>
        <v>1</v>
      </c>
      <c r="AF121" s="188">
        <f t="shared" si="785"/>
        <v>0</v>
      </c>
      <c r="AG121" s="188">
        <f t="shared" si="785"/>
        <v>1</v>
      </c>
      <c r="AH121" s="188">
        <f t="shared" si="785"/>
        <v>0</v>
      </c>
      <c r="AI121" s="188">
        <f t="shared" si="785"/>
        <v>0</v>
      </c>
      <c r="AJ121" s="188">
        <f t="shared" si="785"/>
        <v>0</v>
      </c>
      <c r="AK121" s="188">
        <f t="shared" si="785"/>
        <v>0</v>
      </c>
      <c r="AL121" s="188">
        <f t="shared" si="785"/>
        <v>0</v>
      </c>
      <c r="AM121" s="188">
        <f t="shared" si="786"/>
        <v>1</v>
      </c>
      <c r="AN121" s="188">
        <f t="shared" si="786"/>
        <v>0</v>
      </c>
      <c r="AO121" s="188">
        <f t="shared" si="786"/>
        <v>0</v>
      </c>
      <c r="AP121" s="188">
        <f t="shared" si="786"/>
        <v>0</v>
      </c>
      <c r="AQ121" s="188">
        <f t="shared" si="786"/>
        <v>0</v>
      </c>
      <c r="AR121" s="188">
        <f t="shared" si="786"/>
        <v>0</v>
      </c>
      <c r="AS121" s="188">
        <f t="shared" si="786"/>
        <v>0</v>
      </c>
      <c r="AT121" s="188">
        <f t="shared" si="786"/>
        <v>0</v>
      </c>
      <c r="AU121" s="188">
        <f t="shared" si="786"/>
        <v>0</v>
      </c>
      <c r="AV121" s="188">
        <f t="shared" si="786"/>
        <v>1</v>
      </c>
      <c r="AW121" s="188">
        <f t="shared" si="787"/>
        <v>0</v>
      </c>
      <c r="AX121" s="188">
        <f t="shared" si="787"/>
        <v>0</v>
      </c>
      <c r="AY121" s="188">
        <f t="shared" si="787"/>
        <v>0</v>
      </c>
      <c r="AZ121" s="188">
        <f t="shared" si="787"/>
        <v>0</v>
      </c>
      <c r="BA121" s="188">
        <f t="shared" si="787"/>
        <v>0</v>
      </c>
      <c r="BB121" s="188">
        <f t="shared" si="787"/>
        <v>0</v>
      </c>
      <c r="BC121" s="188">
        <f t="shared" si="787"/>
        <v>0</v>
      </c>
      <c r="BD121" s="188">
        <f t="shared" si="787"/>
        <v>0</v>
      </c>
      <c r="BE121" s="188">
        <f t="shared" si="787"/>
        <v>0</v>
      </c>
      <c r="BF121" s="188">
        <f t="shared" si="787"/>
        <v>0</v>
      </c>
      <c r="BG121" s="188">
        <f t="shared" si="788"/>
        <v>0</v>
      </c>
      <c r="BH121" s="188">
        <f t="shared" si="788"/>
        <v>0</v>
      </c>
      <c r="BI121" s="188">
        <f t="shared" si="788"/>
        <v>0</v>
      </c>
      <c r="BJ121" s="188">
        <f t="shared" si="788"/>
        <v>0</v>
      </c>
      <c r="BK121" s="188">
        <f t="shared" si="788"/>
        <v>0</v>
      </c>
      <c r="BL121" s="188">
        <f t="shared" si="788"/>
        <v>0</v>
      </c>
      <c r="BM121" s="188">
        <f t="shared" si="788"/>
        <v>0</v>
      </c>
      <c r="BN121" s="188">
        <f t="shared" si="788"/>
        <v>0</v>
      </c>
      <c r="BO121" s="188">
        <f t="shared" si="788"/>
        <v>1</v>
      </c>
      <c r="BP121" s="188"/>
      <c r="BQ121" s="188">
        <f t="shared" si="789"/>
        <v>3</v>
      </c>
      <c r="BR121" s="188">
        <f t="shared" si="789"/>
        <v>9</v>
      </c>
      <c r="BS121" s="188">
        <f t="shared" si="789"/>
        <v>4</v>
      </c>
      <c r="BT121" s="188">
        <f t="shared" si="789"/>
        <v>0</v>
      </c>
      <c r="BU121" s="188">
        <f t="shared" si="789"/>
        <v>4</v>
      </c>
      <c r="BV121" s="188">
        <f t="shared" si="789"/>
        <v>0</v>
      </c>
      <c r="BW121" s="188">
        <f t="shared" si="789"/>
        <v>9</v>
      </c>
      <c r="BX121" s="188">
        <f t="shared" si="789"/>
        <v>4</v>
      </c>
      <c r="BY121" s="188">
        <f t="shared" si="789"/>
        <v>18</v>
      </c>
      <c r="BZ121" s="188">
        <f t="shared" si="789"/>
        <v>15</v>
      </c>
      <c r="CA121" s="188">
        <f t="shared" si="790"/>
        <v>1</v>
      </c>
      <c r="CB121" s="188">
        <f t="shared" si="790"/>
        <v>2</v>
      </c>
      <c r="CC121" s="188">
        <f t="shared" si="790"/>
        <v>0</v>
      </c>
      <c r="CD121" s="188">
        <f t="shared" si="790"/>
        <v>5</v>
      </c>
      <c r="CE121" s="188">
        <f t="shared" si="790"/>
        <v>0</v>
      </c>
      <c r="CF121" s="188">
        <f t="shared" si="790"/>
        <v>2</v>
      </c>
      <c r="CG121" s="188">
        <f t="shared" si="790"/>
        <v>14</v>
      </c>
      <c r="CH121" s="188">
        <f t="shared" si="790"/>
        <v>1</v>
      </c>
      <c r="CI121" s="188">
        <f t="shared" si="790"/>
        <v>5</v>
      </c>
      <c r="CJ121" s="188">
        <f t="shared" si="790"/>
        <v>4</v>
      </c>
      <c r="CK121" s="188">
        <f t="shared" si="791"/>
        <v>0</v>
      </c>
      <c r="CL121" s="188">
        <f t="shared" si="791"/>
        <v>1</v>
      </c>
      <c r="CM121" s="188">
        <f t="shared" si="791"/>
        <v>3</v>
      </c>
      <c r="CN121" s="188">
        <f t="shared" si="791"/>
        <v>3</v>
      </c>
      <c r="CO121" s="188">
        <f t="shared" si="791"/>
        <v>10</v>
      </c>
      <c r="CP121" s="188">
        <f t="shared" si="791"/>
        <v>1</v>
      </c>
      <c r="CQ121" s="188">
        <f t="shared" si="791"/>
        <v>1</v>
      </c>
      <c r="CR121" s="188">
        <f t="shared" si="791"/>
        <v>8</v>
      </c>
      <c r="CS121" s="188">
        <f t="shared" si="791"/>
        <v>9</v>
      </c>
      <c r="CT121" s="188">
        <f t="shared" si="791"/>
        <v>0</v>
      </c>
      <c r="CU121" s="188">
        <f t="shared" si="792"/>
        <v>12</v>
      </c>
      <c r="CV121" s="188">
        <f t="shared" si="792"/>
        <v>2</v>
      </c>
      <c r="CW121" s="188">
        <f t="shared" si="792"/>
        <v>10</v>
      </c>
      <c r="CX121" s="188">
        <f t="shared" si="792"/>
        <v>1</v>
      </c>
      <c r="CY121" s="188">
        <f t="shared" si="792"/>
        <v>5</v>
      </c>
      <c r="CZ121" s="188">
        <f t="shared" si="792"/>
        <v>6</v>
      </c>
      <c r="DA121" s="188">
        <f t="shared" si="792"/>
        <v>21</v>
      </c>
      <c r="DB121" s="188">
        <f t="shared" si="792"/>
        <v>3</v>
      </c>
      <c r="DC121" s="188">
        <f t="shared" si="792"/>
        <v>11</v>
      </c>
      <c r="DD121" s="188">
        <f t="shared" si="792"/>
        <v>3</v>
      </c>
      <c r="DE121" s="188">
        <f t="shared" si="793"/>
        <v>21</v>
      </c>
      <c r="DF121" s="188">
        <f t="shared" si="793"/>
        <v>5</v>
      </c>
      <c r="DG121" s="188">
        <f t="shared" si="793"/>
        <v>8</v>
      </c>
      <c r="DH121" s="188">
        <f t="shared" si="793"/>
        <v>4</v>
      </c>
      <c r="DI121" s="188">
        <f t="shared" si="793"/>
        <v>35</v>
      </c>
      <c r="DJ121" s="188">
        <f t="shared" si="793"/>
        <v>1</v>
      </c>
      <c r="DK121" s="188">
        <f t="shared" si="793"/>
        <v>2</v>
      </c>
      <c r="DL121" s="188">
        <f t="shared" si="793"/>
        <v>16</v>
      </c>
      <c r="DM121" s="188">
        <f t="shared" si="793"/>
        <v>0</v>
      </c>
      <c r="DN121" s="289" t="b">
        <f t="shared" si="642"/>
        <v>0</v>
      </c>
      <c r="DO121" s="188">
        <f t="shared" si="767"/>
        <v>138</v>
      </c>
      <c r="DP121" s="188">
        <f t="shared" si="768"/>
        <v>-46</v>
      </c>
      <c r="DQ121" s="188">
        <f t="shared" si="769"/>
        <v>46</v>
      </c>
      <c r="DR121" s="188">
        <f t="shared" si="770"/>
        <v>0</v>
      </c>
      <c r="DS121" s="188">
        <f t="shared" si="771"/>
        <v>2</v>
      </c>
      <c r="DT121" s="188">
        <f t="shared" si="772"/>
        <v>5</v>
      </c>
      <c r="DU121" s="188"/>
      <c r="DV121" s="188">
        <f t="shared" si="773"/>
        <v>4</v>
      </c>
      <c r="DW121" s="188">
        <f t="shared" si="774"/>
        <v>3</v>
      </c>
      <c r="DX121" s="188"/>
      <c r="DY121" s="188">
        <f t="shared" si="775"/>
        <v>2</v>
      </c>
      <c r="DZ121" s="188">
        <f t="shared" si="776"/>
        <v>2</v>
      </c>
      <c r="EA121" s="188">
        <f t="shared" si="777"/>
        <v>1</v>
      </c>
      <c r="EB121" s="188">
        <f t="shared" si="778"/>
        <v>1</v>
      </c>
      <c r="EC121" s="188">
        <f t="shared" si="779"/>
        <v>1</v>
      </c>
      <c r="EE121" s="188">
        <f t="shared" si="780"/>
        <v>0</v>
      </c>
      <c r="EF121" s="188">
        <f t="shared" si="781"/>
        <v>0</v>
      </c>
    </row>
    <row r="122" spans="1:136" x14ac:dyDescent="0.2">
      <c r="A122" s="55">
        <v>42555</v>
      </c>
      <c r="B122" s="13" t="str">
        <f t="shared" si="759"/>
        <v>0-2-3-1-1</v>
      </c>
      <c r="C122" s="14" t="s">
        <v>488</v>
      </c>
      <c r="D122" s="11">
        <f t="shared" si="760"/>
        <v>3</v>
      </c>
      <c r="E122" s="11">
        <f t="shared" ref="E122:I123" si="794">FIND(",",$C122,D122+1)</f>
        <v>6</v>
      </c>
      <c r="F122" s="11">
        <f t="shared" si="794"/>
        <v>9</v>
      </c>
      <c r="G122" s="11">
        <f t="shared" si="794"/>
        <v>12</v>
      </c>
      <c r="H122" s="11">
        <f t="shared" si="794"/>
        <v>15</v>
      </c>
      <c r="I122" s="11">
        <f t="shared" si="794"/>
        <v>18</v>
      </c>
      <c r="J122" s="11"/>
      <c r="K122" s="187">
        <f t="shared" si="761"/>
        <v>11</v>
      </c>
      <c r="L122" s="187">
        <f t="shared" ref="L122:P123" si="795">VALUE(MID($C122,D122+1,E122-D122-1))</f>
        <v>18</v>
      </c>
      <c r="M122" s="187">
        <f t="shared" si="795"/>
        <v>26</v>
      </c>
      <c r="N122" s="187">
        <f t="shared" si="795"/>
        <v>27</v>
      </c>
      <c r="O122" s="187">
        <f t="shared" si="795"/>
        <v>34</v>
      </c>
      <c r="P122" s="187">
        <f t="shared" si="795"/>
        <v>46</v>
      </c>
      <c r="Q122" s="187">
        <f t="shared" si="762"/>
        <v>22</v>
      </c>
      <c r="R122" s="187"/>
      <c r="S122" s="187">
        <f t="shared" ref="S122:AX122" si="796">COUNTIF($K122:$Q122,S$2)</f>
        <v>0</v>
      </c>
      <c r="T122" s="187">
        <f t="shared" si="796"/>
        <v>0</v>
      </c>
      <c r="U122" s="187">
        <f t="shared" si="796"/>
        <v>0</v>
      </c>
      <c r="V122" s="187">
        <f t="shared" si="796"/>
        <v>0</v>
      </c>
      <c r="W122" s="187">
        <f t="shared" si="796"/>
        <v>0</v>
      </c>
      <c r="X122" s="187">
        <f t="shared" si="796"/>
        <v>0</v>
      </c>
      <c r="Y122" s="187">
        <f t="shared" si="796"/>
        <v>0</v>
      </c>
      <c r="Z122" s="187">
        <f t="shared" si="796"/>
        <v>0</v>
      </c>
      <c r="AA122" s="187">
        <f t="shared" si="796"/>
        <v>0</v>
      </c>
      <c r="AB122" s="187">
        <f t="shared" si="796"/>
        <v>0</v>
      </c>
      <c r="AC122" s="187">
        <f t="shared" si="796"/>
        <v>1</v>
      </c>
      <c r="AD122" s="187">
        <f t="shared" si="796"/>
        <v>0</v>
      </c>
      <c r="AE122" s="187">
        <f t="shared" si="796"/>
        <v>0</v>
      </c>
      <c r="AF122" s="187">
        <f t="shared" si="796"/>
        <v>0</v>
      </c>
      <c r="AG122" s="187">
        <f t="shared" si="796"/>
        <v>0</v>
      </c>
      <c r="AH122" s="187">
        <f t="shared" si="796"/>
        <v>0</v>
      </c>
      <c r="AI122" s="187">
        <f t="shared" si="796"/>
        <v>0</v>
      </c>
      <c r="AJ122" s="187">
        <f t="shared" si="796"/>
        <v>1</v>
      </c>
      <c r="AK122" s="187">
        <f t="shared" si="796"/>
        <v>0</v>
      </c>
      <c r="AL122" s="187">
        <f t="shared" si="796"/>
        <v>0</v>
      </c>
      <c r="AM122" s="187">
        <f t="shared" si="796"/>
        <v>0</v>
      </c>
      <c r="AN122" s="187">
        <f t="shared" si="796"/>
        <v>1</v>
      </c>
      <c r="AO122" s="187">
        <f t="shared" si="796"/>
        <v>0</v>
      </c>
      <c r="AP122" s="187">
        <f t="shared" si="796"/>
        <v>0</v>
      </c>
      <c r="AQ122" s="187">
        <f t="shared" si="796"/>
        <v>0</v>
      </c>
      <c r="AR122" s="187">
        <f t="shared" si="796"/>
        <v>1</v>
      </c>
      <c r="AS122" s="187">
        <f t="shared" si="796"/>
        <v>1</v>
      </c>
      <c r="AT122" s="187">
        <f t="shared" si="796"/>
        <v>0</v>
      </c>
      <c r="AU122" s="187">
        <f t="shared" si="796"/>
        <v>0</v>
      </c>
      <c r="AV122" s="187">
        <f t="shared" si="796"/>
        <v>0</v>
      </c>
      <c r="AW122" s="187">
        <f t="shared" si="796"/>
        <v>0</v>
      </c>
      <c r="AX122" s="187">
        <f t="shared" si="796"/>
        <v>0</v>
      </c>
      <c r="AY122" s="187">
        <f t="shared" ref="AY122:BO122" si="797">COUNTIF($K122:$Q122,AY$2)</f>
        <v>0</v>
      </c>
      <c r="AZ122" s="187">
        <f t="shared" si="797"/>
        <v>1</v>
      </c>
      <c r="BA122" s="187">
        <f t="shared" si="797"/>
        <v>0</v>
      </c>
      <c r="BB122" s="187">
        <f t="shared" si="797"/>
        <v>0</v>
      </c>
      <c r="BC122" s="187">
        <f t="shared" si="797"/>
        <v>0</v>
      </c>
      <c r="BD122" s="187">
        <f t="shared" si="797"/>
        <v>0</v>
      </c>
      <c r="BE122" s="187">
        <f t="shared" si="797"/>
        <v>0</v>
      </c>
      <c r="BF122" s="187">
        <f t="shared" si="797"/>
        <v>0</v>
      </c>
      <c r="BG122" s="187">
        <f t="shared" si="797"/>
        <v>0</v>
      </c>
      <c r="BH122" s="187">
        <f t="shared" si="797"/>
        <v>0</v>
      </c>
      <c r="BI122" s="187">
        <f t="shared" si="797"/>
        <v>0</v>
      </c>
      <c r="BJ122" s="187">
        <f t="shared" si="797"/>
        <v>0</v>
      </c>
      <c r="BK122" s="187">
        <f t="shared" si="797"/>
        <v>0</v>
      </c>
      <c r="BL122" s="187">
        <f t="shared" si="797"/>
        <v>1</v>
      </c>
      <c r="BM122" s="187">
        <f t="shared" si="797"/>
        <v>0</v>
      </c>
      <c r="BN122" s="187">
        <f t="shared" si="797"/>
        <v>0</v>
      </c>
      <c r="BO122" s="187">
        <f t="shared" si="797"/>
        <v>0</v>
      </c>
      <c r="BP122" s="187"/>
      <c r="BQ122" s="187">
        <f t="shared" ref="BQ122:CV122" si="798">IF(S122=0,BQ123+1,0)</f>
        <v>2</v>
      </c>
      <c r="BR122" s="187">
        <f t="shared" si="798"/>
        <v>8</v>
      </c>
      <c r="BS122" s="187">
        <f t="shared" si="798"/>
        <v>3</v>
      </c>
      <c r="BT122" s="187">
        <f t="shared" si="798"/>
        <v>4</v>
      </c>
      <c r="BU122" s="187">
        <f t="shared" si="798"/>
        <v>3</v>
      </c>
      <c r="BV122" s="187">
        <f t="shared" si="798"/>
        <v>4</v>
      </c>
      <c r="BW122" s="187">
        <f t="shared" si="798"/>
        <v>8</v>
      </c>
      <c r="BX122" s="187">
        <f t="shared" si="798"/>
        <v>3</v>
      </c>
      <c r="BY122" s="187">
        <f t="shared" si="798"/>
        <v>17</v>
      </c>
      <c r="BZ122" s="187">
        <f t="shared" si="798"/>
        <v>14</v>
      </c>
      <c r="CA122" s="187">
        <f t="shared" si="798"/>
        <v>0</v>
      </c>
      <c r="CB122" s="187">
        <f t="shared" si="798"/>
        <v>1</v>
      </c>
      <c r="CC122" s="187">
        <f t="shared" si="798"/>
        <v>21</v>
      </c>
      <c r="CD122" s="187">
        <f t="shared" si="798"/>
        <v>4</v>
      </c>
      <c r="CE122" s="187">
        <f t="shared" si="798"/>
        <v>1</v>
      </c>
      <c r="CF122" s="187">
        <f t="shared" si="798"/>
        <v>1</v>
      </c>
      <c r="CG122" s="187">
        <f t="shared" si="798"/>
        <v>13</v>
      </c>
      <c r="CH122" s="187">
        <f t="shared" si="798"/>
        <v>0</v>
      </c>
      <c r="CI122" s="187">
        <f t="shared" si="798"/>
        <v>4</v>
      </c>
      <c r="CJ122" s="187">
        <f t="shared" si="798"/>
        <v>3</v>
      </c>
      <c r="CK122" s="187">
        <f t="shared" si="798"/>
        <v>1</v>
      </c>
      <c r="CL122" s="187">
        <f t="shared" si="798"/>
        <v>0</v>
      </c>
      <c r="CM122" s="187">
        <f t="shared" si="798"/>
        <v>2</v>
      </c>
      <c r="CN122" s="187">
        <f t="shared" si="798"/>
        <v>2</v>
      </c>
      <c r="CO122" s="187">
        <f t="shared" si="798"/>
        <v>9</v>
      </c>
      <c r="CP122" s="187">
        <f t="shared" si="798"/>
        <v>0</v>
      </c>
      <c r="CQ122" s="187">
        <f t="shared" si="798"/>
        <v>0</v>
      </c>
      <c r="CR122" s="187">
        <f t="shared" si="798"/>
        <v>7</v>
      </c>
      <c r="CS122" s="187">
        <f t="shared" si="798"/>
        <v>8</v>
      </c>
      <c r="CT122" s="187">
        <f t="shared" si="798"/>
        <v>5</v>
      </c>
      <c r="CU122" s="187">
        <f t="shared" si="798"/>
        <v>11</v>
      </c>
      <c r="CV122" s="187">
        <f t="shared" si="798"/>
        <v>1</v>
      </c>
      <c r="CW122" s="187">
        <f t="shared" ref="CW122:DM122" si="799">IF(AY122=0,CW123+1,0)</f>
        <v>9</v>
      </c>
      <c r="CX122" s="187">
        <f t="shared" si="799"/>
        <v>0</v>
      </c>
      <c r="CY122" s="187">
        <f t="shared" si="799"/>
        <v>4</v>
      </c>
      <c r="CZ122" s="187">
        <f t="shared" si="799"/>
        <v>5</v>
      </c>
      <c r="DA122" s="187">
        <f t="shared" si="799"/>
        <v>20</v>
      </c>
      <c r="DB122" s="187">
        <f t="shared" si="799"/>
        <v>2</v>
      </c>
      <c r="DC122" s="187">
        <f t="shared" si="799"/>
        <v>10</v>
      </c>
      <c r="DD122" s="187">
        <f t="shared" si="799"/>
        <v>2</v>
      </c>
      <c r="DE122" s="187">
        <f t="shared" si="799"/>
        <v>20</v>
      </c>
      <c r="DF122" s="187">
        <f t="shared" si="799"/>
        <v>4</v>
      </c>
      <c r="DG122" s="187">
        <f t="shared" si="799"/>
        <v>7</v>
      </c>
      <c r="DH122" s="187">
        <f t="shared" si="799"/>
        <v>3</v>
      </c>
      <c r="DI122" s="187">
        <f t="shared" si="799"/>
        <v>34</v>
      </c>
      <c r="DJ122" s="187">
        <f t="shared" si="799"/>
        <v>0</v>
      </c>
      <c r="DK122" s="187">
        <f t="shared" si="799"/>
        <v>1</v>
      </c>
      <c r="DL122" s="187">
        <f t="shared" si="799"/>
        <v>15</v>
      </c>
      <c r="DM122" s="187">
        <f t="shared" si="799"/>
        <v>13</v>
      </c>
      <c r="DN122" s="289" t="b">
        <f t="shared" si="642"/>
        <v>0</v>
      </c>
      <c r="DO122" s="187">
        <f t="shared" si="767"/>
        <v>184</v>
      </c>
      <c r="DP122" s="187">
        <f t="shared" si="768"/>
        <v>30</v>
      </c>
      <c r="DQ122" s="187">
        <f t="shared" si="769"/>
        <v>30</v>
      </c>
      <c r="DR122" s="187">
        <f t="shared" si="770"/>
        <v>1</v>
      </c>
      <c r="DS122" s="187">
        <f t="shared" si="771"/>
        <v>4</v>
      </c>
      <c r="DT122" s="187">
        <f t="shared" si="772"/>
        <v>3</v>
      </c>
      <c r="DU122" s="187"/>
      <c r="DV122" s="187">
        <f t="shared" si="773"/>
        <v>2</v>
      </c>
      <c r="DW122" s="187">
        <f t="shared" si="774"/>
        <v>5</v>
      </c>
      <c r="DX122" s="187"/>
      <c r="DY122" s="187">
        <f t="shared" si="775"/>
        <v>0</v>
      </c>
      <c r="DZ122" s="187">
        <f t="shared" si="776"/>
        <v>2</v>
      </c>
      <c r="EA122" s="187">
        <f t="shared" si="777"/>
        <v>3</v>
      </c>
      <c r="EB122" s="187">
        <f t="shared" si="778"/>
        <v>1</v>
      </c>
      <c r="EC122" s="187">
        <f t="shared" si="779"/>
        <v>1</v>
      </c>
      <c r="EE122" s="187">
        <f t="shared" si="780"/>
        <v>1</v>
      </c>
      <c r="EF122" s="187">
        <f t="shared" si="781"/>
        <v>1</v>
      </c>
    </row>
    <row r="123" spans="1:136" x14ac:dyDescent="0.2">
      <c r="A123" s="55">
        <v>42551</v>
      </c>
      <c r="B123" s="13" t="str">
        <f t="shared" si="759"/>
        <v>0-4-1-1-1</v>
      </c>
      <c r="C123" s="14" t="s">
        <v>487</v>
      </c>
      <c r="D123" s="11">
        <f t="shared" si="760"/>
        <v>3</v>
      </c>
      <c r="E123" s="11">
        <f t="shared" si="794"/>
        <v>6</v>
      </c>
      <c r="F123" s="11">
        <f t="shared" si="794"/>
        <v>9</v>
      </c>
      <c r="G123" s="11">
        <f t="shared" si="794"/>
        <v>12</v>
      </c>
      <c r="H123" s="11">
        <f t="shared" si="794"/>
        <v>15</v>
      </c>
      <c r="I123" s="11">
        <f t="shared" si="794"/>
        <v>18</v>
      </c>
      <c r="J123" s="11"/>
      <c r="K123" s="186">
        <f t="shared" si="761"/>
        <v>11</v>
      </c>
      <c r="L123" s="186">
        <f t="shared" si="795"/>
        <v>12</v>
      </c>
      <c r="M123" s="186">
        <f t="shared" si="795"/>
        <v>15</v>
      </c>
      <c r="N123" s="186">
        <f t="shared" si="795"/>
        <v>16</v>
      </c>
      <c r="O123" s="186">
        <f t="shared" si="795"/>
        <v>21</v>
      </c>
      <c r="P123" s="186">
        <f t="shared" si="795"/>
        <v>32</v>
      </c>
      <c r="Q123" s="186">
        <f t="shared" si="762"/>
        <v>47</v>
      </c>
      <c r="R123" s="186"/>
      <c r="S123" s="186">
        <f t="shared" ref="S123:AX123" si="800">COUNTIF($K123:$Q123,S$2)</f>
        <v>0</v>
      </c>
      <c r="T123" s="186">
        <f t="shared" si="800"/>
        <v>0</v>
      </c>
      <c r="U123" s="186">
        <f t="shared" si="800"/>
        <v>0</v>
      </c>
      <c r="V123" s="186">
        <f t="shared" si="800"/>
        <v>0</v>
      </c>
      <c r="W123" s="186">
        <f t="shared" si="800"/>
        <v>0</v>
      </c>
      <c r="X123" s="186">
        <f t="shared" si="800"/>
        <v>0</v>
      </c>
      <c r="Y123" s="186">
        <f t="shared" si="800"/>
        <v>0</v>
      </c>
      <c r="Z123" s="186">
        <f t="shared" si="800"/>
        <v>0</v>
      </c>
      <c r="AA123" s="186">
        <f t="shared" si="800"/>
        <v>0</v>
      </c>
      <c r="AB123" s="186">
        <f t="shared" si="800"/>
        <v>0</v>
      </c>
      <c r="AC123" s="186">
        <f t="shared" si="800"/>
        <v>1</v>
      </c>
      <c r="AD123" s="186">
        <f t="shared" si="800"/>
        <v>1</v>
      </c>
      <c r="AE123" s="186">
        <f t="shared" si="800"/>
        <v>0</v>
      </c>
      <c r="AF123" s="186">
        <f t="shared" si="800"/>
        <v>0</v>
      </c>
      <c r="AG123" s="186">
        <f t="shared" si="800"/>
        <v>1</v>
      </c>
      <c r="AH123" s="186">
        <f t="shared" si="800"/>
        <v>1</v>
      </c>
      <c r="AI123" s="186">
        <f t="shared" si="800"/>
        <v>0</v>
      </c>
      <c r="AJ123" s="186">
        <f t="shared" si="800"/>
        <v>0</v>
      </c>
      <c r="AK123" s="186">
        <f t="shared" si="800"/>
        <v>0</v>
      </c>
      <c r="AL123" s="186">
        <f t="shared" si="800"/>
        <v>0</v>
      </c>
      <c r="AM123" s="186">
        <f t="shared" si="800"/>
        <v>1</v>
      </c>
      <c r="AN123" s="186">
        <f t="shared" si="800"/>
        <v>0</v>
      </c>
      <c r="AO123" s="186">
        <f t="shared" si="800"/>
        <v>0</v>
      </c>
      <c r="AP123" s="186">
        <f t="shared" si="800"/>
        <v>0</v>
      </c>
      <c r="AQ123" s="186">
        <f t="shared" si="800"/>
        <v>0</v>
      </c>
      <c r="AR123" s="186">
        <f t="shared" si="800"/>
        <v>0</v>
      </c>
      <c r="AS123" s="186">
        <f t="shared" si="800"/>
        <v>0</v>
      </c>
      <c r="AT123" s="186">
        <f t="shared" si="800"/>
        <v>0</v>
      </c>
      <c r="AU123" s="186">
        <f t="shared" si="800"/>
        <v>0</v>
      </c>
      <c r="AV123" s="186">
        <f t="shared" si="800"/>
        <v>0</v>
      </c>
      <c r="AW123" s="186">
        <f t="shared" si="800"/>
        <v>0</v>
      </c>
      <c r="AX123" s="186">
        <f t="shared" si="800"/>
        <v>1</v>
      </c>
      <c r="AY123" s="186">
        <f t="shared" ref="AY123:BO123" si="801">COUNTIF($K123:$Q123,AY$2)</f>
        <v>0</v>
      </c>
      <c r="AZ123" s="186">
        <f t="shared" si="801"/>
        <v>0</v>
      </c>
      <c r="BA123" s="186">
        <f t="shared" si="801"/>
        <v>0</v>
      </c>
      <c r="BB123" s="186">
        <f t="shared" si="801"/>
        <v>0</v>
      </c>
      <c r="BC123" s="186">
        <f t="shared" si="801"/>
        <v>0</v>
      </c>
      <c r="BD123" s="186">
        <f t="shared" si="801"/>
        <v>0</v>
      </c>
      <c r="BE123" s="186">
        <f t="shared" si="801"/>
        <v>0</v>
      </c>
      <c r="BF123" s="186">
        <f t="shared" si="801"/>
        <v>0</v>
      </c>
      <c r="BG123" s="186">
        <f t="shared" si="801"/>
        <v>0</v>
      </c>
      <c r="BH123" s="186">
        <f t="shared" si="801"/>
        <v>0</v>
      </c>
      <c r="BI123" s="186">
        <f t="shared" si="801"/>
        <v>0</v>
      </c>
      <c r="BJ123" s="186">
        <f t="shared" si="801"/>
        <v>0</v>
      </c>
      <c r="BK123" s="186">
        <f t="shared" si="801"/>
        <v>0</v>
      </c>
      <c r="BL123" s="186">
        <f t="shared" si="801"/>
        <v>0</v>
      </c>
      <c r="BM123" s="186">
        <f t="shared" si="801"/>
        <v>1</v>
      </c>
      <c r="BN123" s="186">
        <f t="shared" si="801"/>
        <v>0</v>
      </c>
      <c r="BO123" s="186">
        <f t="shared" si="801"/>
        <v>0</v>
      </c>
      <c r="BP123" s="186"/>
      <c r="BQ123" s="186">
        <f t="shared" ref="BQ123:CV123" si="802">IF(S123=0,BQ124+1,0)</f>
        <v>1</v>
      </c>
      <c r="BR123" s="186">
        <f t="shared" si="802"/>
        <v>7</v>
      </c>
      <c r="BS123" s="186">
        <f t="shared" si="802"/>
        <v>2</v>
      </c>
      <c r="BT123" s="186">
        <f t="shared" si="802"/>
        <v>3</v>
      </c>
      <c r="BU123" s="186">
        <f t="shared" si="802"/>
        <v>2</v>
      </c>
      <c r="BV123" s="186">
        <f t="shared" si="802"/>
        <v>3</v>
      </c>
      <c r="BW123" s="186">
        <f t="shared" si="802"/>
        <v>7</v>
      </c>
      <c r="BX123" s="186">
        <f t="shared" si="802"/>
        <v>2</v>
      </c>
      <c r="BY123" s="186">
        <f t="shared" si="802"/>
        <v>16</v>
      </c>
      <c r="BZ123" s="186">
        <f t="shared" si="802"/>
        <v>13</v>
      </c>
      <c r="CA123" s="186">
        <f t="shared" si="802"/>
        <v>0</v>
      </c>
      <c r="CB123" s="186">
        <f t="shared" si="802"/>
        <v>0</v>
      </c>
      <c r="CC123" s="186">
        <f t="shared" si="802"/>
        <v>20</v>
      </c>
      <c r="CD123" s="186">
        <f t="shared" si="802"/>
        <v>3</v>
      </c>
      <c r="CE123" s="186">
        <f t="shared" si="802"/>
        <v>0</v>
      </c>
      <c r="CF123" s="186">
        <f t="shared" si="802"/>
        <v>0</v>
      </c>
      <c r="CG123" s="186">
        <f t="shared" si="802"/>
        <v>12</v>
      </c>
      <c r="CH123" s="186">
        <f t="shared" si="802"/>
        <v>3</v>
      </c>
      <c r="CI123" s="186">
        <f t="shared" si="802"/>
        <v>3</v>
      </c>
      <c r="CJ123" s="186">
        <f t="shared" si="802"/>
        <v>2</v>
      </c>
      <c r="CK123" s="186">
        <f t="shared" si="802"/>
        <v>0</v>
      </c>
      <c r="CL123" s="186">
        <f t="shared" si="802"/>
        <v>2</v>
      </c>
      <c r="CM123" s="186">
        <f t="shared" si="802"/>
        <v>1</v>
      </c>
      <c r="CN123" s="186">
        <f t="shared" si="802"/>
        <v>1</v>
      </c>
      <c r="CO123" s="186">
        <f t="shared" si="802"/>
        <v>8</v>
      </c>
      <c r="CP123" s="186">
        <f t="shared" si="802"/>
        <v>5</v>
      </c>
      <c r="CQ123" s="186">
        <f t="shared" si="802"/>
        <v>6</v>
      </c>
      <c r="CR123" s="186">
        <f t="shared" si="802"/>
        <v>6</v>
      </c>
      <c r="CS123" s="186">
        <f t="shared" si="802"/>
        <v>7</v>
      </c>
      <c r="CT123" s="186">
        <f t="shared" si="802"/>
        <v>4</v>
      </c>
      <c r="CU123" s="186">
        <f t="shared" si="802"/>
        <v>10</v>
      </c>
      <c r="CV123" s="186">
        <f t="shared" si="802"/>
        <v>0</v>
      </c>
      <c r="CW123" s="186">
        <f t="shared" ref="CW123:DM123" si="803">IF(AY123=0,CW124+1,0)</f>
        <v>8</v>
      </c>
      <c r="CX123" s="186">
        <f t="shared" si="803"/>
        <v>1</v>
      </c>
      <c r="CY123" s="186">
        <f t="shared" si="803"/>
        <v>3</v>
      </c>
      <c r="CZ123" s="186">
        <f t="shared" si="803"/>
        <v>4</v>
      </c>
      <c r="DA123" s="186">
        <f t="shared" si="803"/>
        <v>19</v>
      </c>
      <c r="DB123" s="186">
        <f t="shared" si="803"/>
        <v>1</v>
      </c>
      <c r="DC123" s="186">
        <f t="shared" si="803"/>
        <v>9</v>
      </c>
      <c r="DD123" s="186">
        <f t="shared" si="803"/>
        <v>1</v>
      </c>
      <c r="DE123" s="186">
        <f t="shared" si="803"/>
        <v>19</v>
      </c>
      <c r="DF123" s="186">
        <f t="shared" si="803"/>
        <v>3</v>
      </c>
      <c r="DG123" s="186">
        <f t="shared" si="803"/>
        <v>6</v>
      </c>
      <c r="DH123" s="186">
        <f t="shared" si="803"/>
        <v>2</v>
      </c>
      <c r="DI123" s="186">
        <f t="shared" si="803"/>
        <v>33</v>
      </c>
      <c r="DJ123" s="186">
        <f t="shared" si="803"/>
        <v>4</v>
      </c>
      <c r="DK123" s="186">
        <f t="shared" si="803"/>
        <v>0</v>
      </c>
      <c r="DL123" s="186">
        <f t="shared" si="803"/>
        <v>14</v>
      </c>
      <c r="DM123" s="186">
        <f t="shared" si="803"/>
        <v>12</v>
      </c>
      <c r="DN123" s="289" t="b">
        <f t="shared" si="642"/>
        <v>0</v>
      </c>
      <c r="DO123" s="186">
        <f t="shared" si="767"/>
        <v>154</v>
      </c>
      <c r="DP123" s="186">
        <f t="shared" si="768"/>
        <v>-18</v>
      </c>
      <c r="DQ123" s="186">
        <f t="shared" si="769"/>
        <v>18</v>
      </c>
      <c r="DR123" s="186">
        <f t="shared" si="770"/>
        <v>1</v>
      </c>
      <c r="DS123" s="186">
        <f t="shared" si="771"/>
        <v>2</v>
      </c>
      <c r="DT123" s="186">
        <f t="shared" si="772"/>
        <v>5</v>
      </c>
      <c r="DU123" s="186"/>
      <c r="DV123" s="186">
        <f t="shared" si="773"/>
        <v>4</v>
      </c>
      <c r="DW123" s="186">
        <f t="shared" si="774"/>
        <v>3</v>
      </c>
      <c r="DX123" s="186"/>
      <c r="DY123" s="186">
        <f t="shared" si="775"/>
        <v>0</v>
      </c>
      <c r="DZ123" s="186">
        <f t="shared" si="776"/>
        <v>4</v>
      </c>
      <c r="EA123" s="186">
        <f t="shared" si="777"/>
        <v>1</v>
      </c>
      <c r="EB123" s="186">
        <f t="shared" si="778"/>
        <v>1</v>
      </c>
      <c r="EC123" s="186">
        <f t="shared" si="779"/>
        <v>1</v>
      </c>
      <c r="EE123" s="186">
        <f t="shared" si="780"/>
        <v>1</v>
      </c>
      <c r="EF123" s="186">
        <f t="shared" si="781"/>
        <v>2</v>
      </c>
    </row>
    <row r="124" spans="1:136" x14ac:dyDescent="0.2">
      <c r="A124" s="55">
        <v>42548</v>
      </c>
      <c r="B124" s="13" t="str">
        <f t="shared" ref="B124:B129" si="804">CONCATENATE(DY124,"-",DZ124,"-",EA124,"-",EB124,"-",EC124)</f>
        <v>1-1-2-2-1</v>
      </c>
      <c r="C124" s="14" t="s">
        <v>486</v>
      </c>
      <c r="D124" s="11">
        <f t="shared" ref="D124:D129" si="805">FIND(",",$C124,1)</f>
        <v>2</v>
      </c>
      <c r="E124" s="11">
        <f t="shared" ref="E124:I126" si="806">FIND(",",$C124,D124+1)</f>
        <v>5</v>
      </c>
      <c r="F124" s="11">
        <f t="shared" si="806"/>
        <v>8</v>
      </c>
      <c r="G124" s="11">
        <f t="shared" si="806"/>
        <v>11</v>
      </c>
      <c r="H124" s="11">
        <f t="shared" si="806"/>
        <v>14</v>
      </c>
      <c r="I124" s="11">
        <f t="shared" si="806"/>
        <v>17</v>
      </c>
      <c r="J124" s="11"/>
      <c r="K124" s="186">
        <f t="shared" ref="K124:K129" si="807">VALUE((LEFT(C124,D124-1)))</f>
        <v>1</v>
      </c>
      <c r="L124" s="186">
        <f t="shared" ref="L124:P126" si="808">VALUE(MID($C124,D124+1,E124-D124-1))</f>
        <v>12</v>
      </c>
      <c r="M124" s="186">
        <f t="shared" si="808"/>
        <v>23</v>
      </c>
      <c r="N124" s="186">
        <f t="shared" si="808"/>
        <v>24</v>
      </c>
      <c r="O124" s="186">
        <f t="shared" si="808"/>
        <v>38</v>
      </c>
      <c r="P124" s="186">
        <f t="shared" si="808"/>
        <v>40</v>
      </c>
      <c r="Q124" s="186">
        <f t="shared" ref="Q124:Q129" si="809">VALUE(RIGHT(C124,LEN(C124)-I124))</f>
        <v>34</v>
      </c>
      <c r="R124" s="186"/>
      <c r="S124" s="186">
        <f t="shared" ref="S124:AB125" si="810">COUNTIF($K124:$Q124,S$2)</f>
        <v>1</v>
      </c>
      <c r="T124" s="186">
        <f t="shared" si="810"/>
        <v>0</v>
      </c>
      <c r="U124" s="186">
        <f t="shared" si="810"/>
        <v>0</v>
      </c>
      <c r="V124" s="186">
        <f t="shared" si="810"/>
        <v>0</v>
      </c>
      <c r="W124" s="186">
        <f t="shared" si="810"/>
        <v>0</v>
      </c>
      <c r="X124" s="186">
        <f t="shared" si="810"/>
        <v>0</v>
      </c>
      <c r="Y124" s="186">
        <f t="shared" si="810"/>
        <v>0</v>
      </c>
      <c r="Z124" s="186">
        <f t="shared" si="810"/>
        <v>0</v>
      </c>
      <c r="AA124" s="186">
        <f t="shared" si="810"/>
        <v>0</v>
      </c>
      <c r="AB124" s="186">
        <f t="shared" si="810"/>
        <v>0</v>
      </c>
      <c r="AC124" s="186">
        <f t="shared" ref="AC124:AL125" si="811">COUNTIF($K124:$Q124,AC$2)</f>
        <v>0</v>
      </c>
      <c r="AD124" s="186">
        <f t="shared" si="811"/>
        <v>1</v>
      </c>
      <c r="AE124" s="186">
        <f t="shared" si="811"/>
        <v>0</v>
      </c>
      <c r="AF124" s="186">
        <f t="shared" si="811"/>
        <v>0</v>
      </c>
      <c r="AG124" s="186">
        <f t="shared" si="811"/>
        <v>0</v>
      </c>
      <c r="AH124" s="186">
        <f t="shared" si="811"/>
        <v>0</v>
      </c>
      <c r="AI124" s="186">
        <f t="shared" si="811"/>
        <v>0</v>
      </c>
      <c r="AJ124" s="186">
        <f t="shared" si="811"/>
        <v>0</v>
      </c>
      <c r="AK124" s="186">
        <f t="shared" si="811"/>
        <v>0</v>
      </c>
      <c r="AL124" s="186">
        <f t="shared" si="811"/>
        <v>0</v>
      </c>
      <c r="AM124" s="186">
        <f t="shared" ref="AM124:AV125" si="812">COUNTIF($K124:$Q124,AM$2)</f>
        <v>0</v>
      </c>
      <c r="AN124" s="186">
        <f t="shared" si="812"/>
        <v>0</v>
      </c>
      <c r="AO124" s="186">
        <f t="shared" si="812"/>
        <v>1</v>
      </c>
      <c r="AP124" s="186">
        <f t="shared" si="812"/>
        <v>1</v>
      </c>
      <c r="AQ124" s="186">
        <f t="shared" si="812"/>
        <v>0</v>
      </c>
      <c r="AR124" s="186">
        <f t="shared" si="812"/>
        <v>0</v>
      </c>
      <c r="AS124" s="186">
        <f t="shared" si="812"/>
        <v>0</v>
      </c>
      <c r="AT124" s="186">
        <f t="shared" si="812"/>
        <v>0</v>
      </c>
      <c r="AU124" s="186">
        <f t="shared" si="812"/>
        <v>0</v>
      </c>
      <c r="AV124" s="186">
        <f t="shared" si="812"/>
        <v>0</v>
      </c>
      <c r="AW124" s="186">
        <f t="shared" ref="AW124:BF125" si="813">COUNTIF($K124:$Q124,AW$2)</f>
        <v>0</v>
      </c>
      <c r="AX124" s="186">
        <f t="shared" si="813"/>
        <v>0</v>
      </c>
      <c r="AY124" s="186">
        <f t="shared" si="813"/>
        <v>0</v>
      </c>
      <c r="AZ124" s="186">
        <f t="shared" si="813"/>
        <v>1</v>
      </c>
      <c r="BA124" s="186">
        <f t="shared" si="813"/>
        <v>0</v>
      </c>
      <c r="BB124" s="186">
        <f t="shared" si="813"/>
        <v>0</v>
      </c>
      <c r="BC124" s="186">
        <f t="shared" si="813"/>
        <v>0</v>
      </c>
      <c r="BD124" s="186">
        <f t="shared" si="813"/>
        <v>1</v>
      </c>
      <c r="BE124" s="186">
        <f t="shared" si="813"/>
        <v>0</v>
      </c>
      <c r="BF124" s="186">
        <f t="shared" si="813"/>
        <v>1</v>
      </c>
      <c r="BG124" s="186">
        <f t="shared" ref="BG124:BO125" si="814">COUNTIF($K124:$Q124,BG$2)</f>
        <v>0</v>
      </c>
      <c r="BH124" s="186">
        <f t="shared" si="814"/>
        <v>0</v>
      </c>
      <c r="BI124" s="186">
        <f t="shared" si="814"/>
        <v>0</v>
      </c>
      <c r="BJ124" s="186">
        <f t="shared" si="814"/>
        <v>0</v>
      </c>
      <c r="BK124" s="186">
        <f t="shared" si="814"/>
        <v>0</v>
      </c>
      <c r="BL124" s="186">
        <f t="shared" si="814"/>
        <v>0</v>
      </c>
      <c r="BM124" s="186">
        <f t="shared" si="814"/>
        <v>0</v>
      </c>
      <c r="BN124" s="186">
        <f t="shared" si="814"/>
        <v>0</v>
      </c>
      <c r="BO124" s="186">
        <f t="shared" si="814"/>
        <v>0</v>
      </c>
      <c r="BP124" s="186"/>
      <c r="BQ124" s="186">
        <f t="shared" ref="BQ124:BZ125" si="815">IF(S124=0,BQ125+1,0)</f>
        <v>0</v>
      </c>
      <c r="BR124" s="186">
        <f t="shared" si="815"/>
        <v>6</v>
      </c>
      <c r="BS124" s="186">
        <f t="shared" si="815"/>
        <v>1</v>
      </c>
      <c r="BT124" s="186">
        <f t="shared" si="815"/>
        <v>2</v>
      </c>
      <c r="BU124" s="186">
        <f t="shared" si="815"/>
        <v>1</v>
      </c>
      <c r="BV124" s="186">
        <f t="shared" si="815"/>
        <v>2</v>
      </c>
      <c r="BW124" s="186">
        <f t="shared" si="815"/>
        <v>6</v>
      </c>
      <c r="BX124" s="186">
        <f t="shared" si="815"/>
        <v>1</v>
      </c>
      <c r="BY124" s="186">
        <f t="shared" si="815"/>
        <v>15</v>
      </c>
      <c r="BZ124" s="186">
        <f t="shared" si="815"/>
        <v>12</v>
      </c>
      <c r="CA124" s="186">
        <f t="shared" ref="CA124:CJ125" si="816">IF(AC124=0,CA125+1,0)</f>
        <v>3</v>
      </c>
      <c r="CB124" s="186">
        <f t="shared" si="816"/>
        <v>0</v>
      </c>
      <c r="CC124" s="186">
        <f t="shared" si="816"/>
        <v>19</v>
      </c>
      <c r="CD124" s="186">
        <f t="shared" si="816"/>
        <v>2</v>
      </c>
      <c r="CE124" s="186">
        <f t="shared" si="816"/>
        <v>7</v>
      </c>
      <c r="CF124" s="186">
        <f t="shared" si="816"/>
        <v>3</v>
      </c>
      <c r="CG124" s="186">
        <f t="shared" si="816"/>
        <v>11</v>
      </c>
      <c r="CH124" s="186">
        <f t="shared" si="816"/>
        <v>2</v>
      </c>
      <c r="CI124" s="186">
        <f t="shared" si="816"/>
        <v>2</v>
      </c>
      <c r="CJ124" s="186">
        <f t="shared" si="816"/>
        <v>1</v>
      </c>
      <c r="CK124" s="186">
        <f t="shared" ref="CK124:CT125" si="817">IF(AM124=0,CK125+1,0)</f>
        <v>5</v>
      </c>
      <c r="CL124" s="186">
        <f t="shared" si="817"/>
        <v>1</v>
      </c>
      <c r="CM124" s="186">
        <f t="shared" si="817"/>
        <v>0</v>
      </c>
      <c r="CN124" s="186">
        <f t="shared" si="817"/>
        <v>0</v>
      </c>
      <c r="CO124" s="186">
        <f t="shared" si="817"/>
        <v>7</v>
      </c>
      <c r="CP124" s="186">
        <f t="shared" si="817"/>
        <v>4</v>
      </c>
      <c r="CQ124" s="186">
        <f t="shared" si="817"/>
        <v>5</v>
      </c>
      <c r="CR124" s="186">
        <f t="shared" si="817"/>
        <v>5</v>
      </c>
      <c r="CS124" s="186">
        <f t="shared" si="817"/>
        <v>6</v>
      </c>
      <c r="CT124" s="186">
        <f t="shared" si="817"/>
        <v>3</v>
      </c>
      <c r="CU124" s="186">
        <f t="shared" ref="CU124:DD125" si="818">IF(AW124=0,CU125+1,0)</f>
        <v>9</v>
      </c>
      <c r="CV124" s="186">
        <f t="shared" si="818"/>
        <v>9</v>
      </c>
      <c r="CW124" s="186">
        <f t="shared" si="818"/>
        <v>7</v>
      </c>
      <c r="CX124" s="186">
        <f t="shared" si="818"/>
        <v>0</v>
      </c>
      <c r="CY124" s="186">
        <f t="shared" si="818"/>
        <v>2</v>
      </c>
      <c r="CZ124" s="186">
        <f t="shared" si="818"/>
        <v>3</v>
      </c>
      <c r="DA124" s="186">
        <f t="shared" si="818"/>
        <v>18</v>
      </c>
      <c r="DB124" s="186">
        <f t="shared" si="818"/>
        <v>0</v>
      </c>
      <c r="DC124" s="186">
        <f t="shared" si="818"/>
        <v>8</v>
      </c>
      <c r="DD124" s="186">
        <f t="shared" si="818"/>
        <v>0</v>
      </c>
      <c r="DE124" s="186">
        <f t="shared" ref="DE124:DM125" si="819">IF(BG124=0,DE125+1,0)</f>
        <v>18</v>
      </c>
      <c r="DF124" s="186">
        <f t="shared" si="819"/>
        <v>2</v>
      </c>
      <c r="DG124" s="186">
        <f t="shared" si="819"/>
        <v>5</v>
      </c>
      <c r="DH124" s="186">
        <f t="shared" si="819"/>
        <v>1</v>
      </c>
      <c r="DI124" s="186">
        <f t="shared" si="819"/>
        <v>32</v>
      </c>
      <c r="DJ124" s="186">
        <f t="shared" si="819"/>
        <v>3</v>
      </c>
      <c r="DK124" s="186">
        <f t="shared" si="819"/>
        <v>5</v>
      </c>
      <c r="DL124" s="186">
        <f t="shared" si="819"/>
        <v>13</v>
      </c>
      <c r="DM124" s="186">
        <f t="shared" si="819"/>
        <v>11</v>
      </c>
      <c r="DN124" s="289" t="b">
        <f t="shared" si="642"/>
        <v>0</v>
      </c>
      <c r="DO124" s="186">
        <f t="shared" ref="DO124:DO129" si="820">SUM(K124:Q124)</f>
        <v>172</v>
      </c>
      <c r="DP124" s="186">
        <f t="shared" ref="DP124:DP129" si="821">DO124-DO125</f>
        <v>69</v>
      </c>
      <c r="DQ124" s="186">
        <f t="shared" ref="DQ124:DQ129" si="822">ABS(DP124)</f>
        <v>69</v>
      </c>
      <c r="DR124" s="186">
        <f t="shared" ref="DR124:DR130" si="823">IF(ISODD(D124),1,0)</f>
        <v>0</v>
      </c>
      <c r="DS124" s="186">
        <f t="shared" ref="DS124:DS129" si="824">COUNTIF($K124:$Q124,"&gt;25")</f>
        <v>3</v>
      </c>
      <c r="DT124" s="186">
        <f t="shared" ref="DT124:DT129" si="825">COUNTIF($K124:$Q124,"&lt;26")</f>
        <v>4</v>
      </c>
      <c r="DU124" s="186"/>
      <c r="DV124" s="186">
        <f t="shared" ref="DV124:DV129" si="826">S124+U124+W124+Y124+AA124+AC124+AE124+AG124+AI124+AK124+AM124+AO124+AQ124+AS124+AU124+AW124+AY124+BA124+BC124+BE124+BG124+BI124+BK124+BM124+BO124</f>
        <v>2</v>
      </c>
      <c r="DW124" s="186">
        <f t="shared" ref="DW124:DW129" si="827">T124+V124+X124+Z124+AB124+AD124+AF124+AH124+AJ124+AL124+AN124+AP124+AR124+AT124+AV124+AX124+AZ124+BB124+BD124+BF124+BH124+BJ124+BL124+BN124</f>
        <v>5</v>
      </c>
      <c r="DX124" s="186"/>
      <c r="DY124" s="186">
        <f t="shared" ref="DY124:DY129" si="828">COUNTIF($K124:$Q124,"&lt;10")</f>
        <v>1</v>
      </c>
      <c r="DZ124" s="186">
        <f t="shared" ref="DZ124:DZ129" si="829">COUNTIFS($K124:$Q124,"&lt;20",$K124:$Q124,"&gt;9")</f>
        <v>1</v>
      </c>
      <c r="EA124" s="186">
        <f t="shared" ref="EA124:EA129" si="830">COUNTIFS($K124:$Q124,"&lt;30",$K124:$Q124,"&gt;19")</f>
        <v>2</v>
      </c>
      <c r="EB124" s="186">
        <f t="shared" ref="EB124:EB129" si="831">COUNTIFS($K124:$Q124,"&lt;40",$K124:$Q124,"&gt;29")</f>
        <v>2</v>
      </c>
      <c r="EC124" s="186">
        <f t="shared" ref="EC124:EC129" si="832">COUNTIF($K124:$Q124,"&gt;39")</f>
        <v>1</v>
      </c>
      <c r="EE124" s="186">
        <f t="shared" ref="EE124:EE129" si="833">COUNTIF($K125:$Q125,K124)+COUNTIF($K125:$Q125,L124)+COUNTIF($K125:$Q125,M124)+COUNTIF($K125:$Q125,N124)+COUNTIF($K125:$Q125,O124)+COUNTIF($K125:$Q125,P124)+COUNTIF($K125:$Q125,Q124)</f>
        <v>1</v>
      </c>
      <c r="EF124" s="186">
        <f t="shared" ref="EF124:EF129" si="834">IF(K124=L124-1,1,0)+IF(L124=M124-1,1,0)+IF(M124=N124-1,1,0)+IF(N124=O124-1,1,0)+IF(O124=P124-1,1,0)+IF(K124=Q124-1,1,0)+IF(L124=Q124-1,1,0)+IF(M124=Q124-1,1,0)+IF(N124=Q124-1,1,0)+IF(O124=Q124-1,1,0)+IF(P124=Q124-1,1,0)</f>
        <v>1</v>
      </c>
    </row>
    <row r="125" spans="1:136" x14ac:dyDescent="0.2">
      <c r="A125" s="55">
        <v>42544</v>
      </c>
      <c r="B125" s="13" t="str">
        <f t="shared" si="804"/>
        <v>4-0-2-0-1</v>
      </c>
      <c r="C125" s="14" t="s">
        <v>484</v>
      </c>
      <c r="D125" s="11">
        <f t="shared" si="805"/>
        <v>2</v>
      </c>
      <c r="E125" s="11">
        <f t="shared" si="806"/>
        <v>4</v>
      </c>
      <c r="F125" s="11">
        <f t="shared" si="806"/>
        <v>6</v>
      </c>
      <c r="G125" s="11">
        <f t="shared" si="806"/>
        <v>8</v>
      </c>
      <c r="H125" s="11">
        <f t="shared" si="806"/>
        <v>11</v>
      </c>
      <c r="I125" s="11">
        <f t="shared" si="806"/>
        <v>14</v>
      </c>
      <c r="J125" s="11"/>
      <c r="K125" s="185">
        <f t="shared" si="807"/>
        <v>1</v>
      </c>
      <c r="L125" s="185">
        <f t="shared" si="808"/>
        <v>3</v>
      </c>
      <c r="M125" s="185">
        <f t="shared" si="808"/>
        <v>5</v>
      </c>
      <c r="N125" s="185">
        <f t="shared" si="808"/>
        <v>8</v>
      </c>
      <c r="O125" s="185">
        <f t="shared" si="808"/>
        <v>20</v>
      </c>
      <c r="P125" s="185">
        <f t="shared" si="808"/>
        <v>44</v>
      </c>
      <c r="Q125" s="185">
        <f t="shared" si="809"/>
        <v>22</v>
      </c>
      <c r="R125" s="185"/>
      <c r="S125" s="185">
        <f t="shared" si="810"/>
        <v>1</v>
      </c>
      <c r="T125" s="185">
        <f t="shared" si="810"/>
        <v>0</v>
      </c>
      <c r="U125" s="185">
        <f t="shared" si="810"/>
        <v>1</v>
      </c>
      <c r="V125" s="185">
        <f t="shared" si="810"/>
        <v>0</v>
      </c>
      <c r="W125" s="185">
        <f t="shared" si="810"/>
        <v>1</v>
      </c>
      <c r="X125" s="185">
        <f t="shared" si="810"/>
        <v>0</v>
      </c>
      <c r="Y125" s="185">
        <f t="shared" si="810"/>
        <v>0</v>
      </c>
      <c r="Z125" s="185">
        <f t="shared" si="810"/>
        <v>1</v>
      </c>
      <c r="AA125" s="185">
        <f t="shared" si="810"/>
        <v>0</v>
      </c>
      <c r="AB125" s="185">
        <f t="shared" si="810"/>
        <v>0</v>
      </c>
      <c r="AC125" s="185">
        <f t="shared" si="811"/>
        <v>0</v>
      </c>
      <c r="AD125" s="185">
        <f t="shared" si="811"/>
        <v>0</v>
      </c>
      <c r="AE125" s="185">
        <f t="shared" si="811"/>
        <v>0</v>
      </c>
      <c r="AF125" s="185">
        <f t="shared" si="811"/>
        <v>0</v>
      </c>
      <c r="AG125" s="185">
        <f t="shared" si="811"/>
        <v>0</v>
      </c>
      <c r="AH125" s="185">
        <f t="shared" si="811"/>
        <v>0</v>
      </c>
      <c r="AI125" s="185">
        <f t="shared" si="811"/>
        <v>0</v>
      </c>
      <c r="AJ125" s="185">
        <f t="shared" si="811"/>
        <v>0</v>
      </c>
      <c r="AK125" s="185">
        <f t="shared" si="811"/>
        <v>0</v>
      </c>
      <c r="AL125" s="185">
        <f t="shared" si="811"/>
        <v>1</v>
      </c>
      <c r="AM125" s="185">
        <f t="shared" si="812"/>
        <v>0</v>
      </c>
      <c r="AN125" s="185">
        <f t="shared" si="812"/>
        <v>1</v>
      </c>
      <c r="AO125" s="185">
        <f t="shared" si="812"/>
        <v>0</v>
      </c>
      <c r="AP125" s="185">
        <f t="shared" si="812"/>
        <v>0</v>
      </c>
      <c r="AQ125" s="185">
        <f t="shared" si="812"/>
        <v>0</v>
      </c>
      <c r="AR125" s="185">
        <f t="shared" si="812"/>
        <v>0</v>
      </c>
      <c r="AS125" s="185">
        <f t="shared" si="812"/>
        <v>0</v>
      </c>
      <c r="AT125" s="185">
        <f t="shared" si="812"/>
        <v>0</v>
      </c>
      <c r="AU125" s="185">
        <f t="shared" si="812"/>
        <v>0</v>
      </c>
      <c r="AV125" s="185">
        <f t="shared" si="812"/>
        <v>0</v>
      </c>
      <c r="AW125" s="185">
        <f t="shared" si="813"/>
        <v>0</v>
      </c>
      <c r="AX125" s="185">
        <f t="shared" si="813"/>
        <v>0</v>
      </c>
      <c r="AY125" s="185">
        <f t="shared" si="813"/>
        <v>0</v>
      </c>
      <c r="AZ125" s="185">
        <f t="shared" si="813"/>
        <v>0</v>
      </c>
      <c r="BA125" s="185">
        <f t="shared" si="813"/>
        <v>0</v>
      </c>
      <c r="BB125" s="185">
        <f t="shared" si="813"/>
        <v>0</v>
      </c>
      <c r="BC125" s="185">
        <f t="shared" si="813"/>
        <v>0</v>
      </c>
      <c r="BD125" s="185">
        <f t="shared" si="813"/>
        <v>0</v>
      </c>
      <c r="BE125" s="185">
        <f t="shared" si="813"/>
        <v>0</v>
      </c>
      <c r="BF125" s="185">
        <f t="shared" si="813"/>
        <v>0</v>
      </c>
      <c r="BG125" s="185">
        <f t="shared" si="814"/>
        <v>0</v>
      </c>
      <c r="BH125" s="185">
        <f t="shared" si="814"/>
        <v>0</v>
      </c>
      <c r="BI125" s="185">
        <f t="shared" si="814"/>
        <v>0</v>
      </c>
      <c r="BJ125" s="185">
        <f t="shared" si="814"/>
        <v>1</v>
      </c>
      <c r="BK125" s="185">
        <f t="shared" si="814"/>
        <v>0</v>
      </c>
      <c r="BL125" s="185">
        <f t="shared" si="814"/>
        <v>0</v>
      </c>
      <c r="BM125" s="185">
        <f t="shared" si="814"/>
        <v>0</v>
      </c>
      <c r="BN125" s="185">
        <f t="shared" si="814"/>
        <v>0</v>
      </c>
      <c r="BO125" s="185">
        <f t="shared" si="814"/>
        <v>0</v>
      </c>
      <c r="BP125" s="185"/>
      <c r="BQ125" s="185">
        <f t="shared" si="815"/>
        <v>0</v>
      </c>
      <c r="BR125" s="185">
        <f t="shared" si="815"/>
        <v>5</v>
      </c>
      <c r="BS125" s="185">
        <f t="shared" si="815"/>
        <v>0</v>
      </c>
      <c r="BT125" s="185">
        <f t="shared" si="815"/>
        <v>1</v>
      </c>
      <c r="BU125" s="185">
        <f t="shared" si="815"/>
        <v>0</v>
      </c>
      <c r="BV125" s="185">
        <f t="shared" si="815"/>
        <v>1</v>
      </c>
      <c r="BW125" s="185">
        <f t="shared" si="815"/>
        <v>5</v>
      </c>
      <c r="BX125" s="185">
        <f t="shared" si="815"/>
        <v>0</v>
      </c>
      <c r="BY125" s="185">
        <f t="shared" si="815"/>
        <v>14</v>
      </c>
      <c r="BZ125" s="185">
        <f t="shared" si="815"/>
        <v>11</v>
      </c>
      <c r="CA125" s="185">
        <f t="shared" si="816"/>
        <v>2</v>
      </c>
      <c r="CB125" s="185">
        <f t="shared" si="816"/>
        <v>4</v>
      </c>
      <c r="CC125" s="185">
        <f t="shared" si="816"/>
        <v>18</v>
      </c>
      <c r="CD125" s="185">
        <f t="shared" si="816"/>
        <v>1</v>
      </c>
      <c r="CE125" s="185">
        <f t="shared" si="816"/>
        <v>6</v>
      </c>
      <c r="CF125" s="185">
        <f t="shared" si="816"/>
        <v>2</v>
      </c>
      <c r="CG125" s="185">
        <f t="shared" si="816"/>
        <v>10</v>
      </c>
      <c r="CH125" s="185">
        <f t="shared" si="816"/>
        <v>1</v>
      </c>
      <c r="CI125" s="185">
        <f t="shared" si="816"/>
        <v>1</v>
      </c>
      <c r="CJ125" s="185">
        <f t="shared" si="816"/>
        <v>0</v>
      </c>
      <c r="CK125" s="185">
        <f t="shared" si="817"/>
        <v>4</v>
      </c>
      <c r="CL125" s="185">
        <f t="shared" si="817"/>
        <v>0</v>
      </c>
      <c r="CM125" s="185">
        <f t="shared" si="817"/>
        <v>6</v>
      </c>
      <c r="CN125" s="185">
        <f t="shared" si="817"/>
        <v>3</v>
      </c>
      <c r="CO125" s="185">
        <f t="shared" si="817"/>
        <v>6</v>
      </c>
      <c r="CP125" s="185">
        <f t="shared" si="817"/>
        <v>3</v>
      </c>
      <c r="CQ125" s="185">
        <f t="shared" si="817"/>
        <v>4</v>
      </c>
      <c r="CR125" s="185">
        <f t="shared" si="817"/>
        <v>4</v>
      </c>
      <c r="CS125" s="185">
        <f t="shared" si="817"/>
        <v>5</v>
      </c>
      <c r="CT125" s="185">
        <f t="shared" si="817"/>
        <v>2</v>
      </c>
      <c r="CU125" s="185">
        <f t="shared" si="818"/>
        <v>8</v>
      </c>
      <c r="CV125" s="185">
        <f t="shared" si="818"/>
        <v>8</v>
      </c>
      <c r="CW125" s="185">
        <f t="shared" si="818"/>
        <v>6</v>
      </c>
      <c r="CX125" s="185">
        <f t="shared" si="818"/>
        <v>12</v>
      </c>
      <c r="CY125" s="185">
        <f t="shared" si="818"/>
        <v>1</v>
      </c>
      <c r="CZ125" s="185">
        <f t="shared" si="818"/>
        <v>2</v>
      </c>
      <c r="DA125" s="185">
        <f t="shared" si="818"/>
        <v>17</v>
      </c>
      <c r="DB125" s="185">
        <f t="shared" si="818"/>
        <v>22</v>
      </c>
      <c r="DC125" s="185">
        <f t="shared" si="818"/>
        <v>7</v>
      </c>
      <c r="DD125" s="185">
        <f t="shared" si="818"/>
        <v>8</v>
      </c>
      <c r="DE125" s="185">
        <f t="shared" si="819"/>
        <v>17</v>
      </c>
      <c r="DF125" s="185">
        <f t="shared" si="819"/>
        <v>1</v>
      </c>
      <c r="DG125" s="185">
        <f t="shared" si="819"/>
        <v>4</v>
      </c>
      <c r="DH125" s="185">
        <f t="shared" si="819"/>
        <v>0</v>
      </c>
      <c r="DI125" s="185">
        <f t="shared" si="819"/>
        <v>31</v>
      </c>
      <c r="DJ125" s="185">
        <f t="shared" si="819"/>
        <v>2</v>
      </c>
      <c r="DK125" s="185">
        <f t="shared" si="819"/>
        <v>4</v>
      </c>
      <c r="DL125" s="185">
        <f t="shared" si="819"/>
        <v>12</v>
      </c>
      <c r="DM125" s="185">
        <f t="shared" si="819"/>
        <v>10</v>
      </c>
      <c r="DN125" s="289" t="b">
        <f t="shared" si="642"/>
        <v>1</v>
      </c>
      <c r="DO125" s="185">
        <f t="shared" si="820"/>
        <v>103</v>
      </c>
      <c r="DP125" s="185">
        <f t="shared" si="821"/>
        <v>-35</v>
      </c>
      <c r="DQ125" s="185">
        <f t="shared" si="822"/>
        <v>35</v>
      </c>
      <c r="DR125" s="185">
        <f t="shared" si="823"/>
        <v>0</v>
      </c>
      <c r="DS125" s="185">
        <f t="shared" si="824"/>
        <v>1</v>
      </c>
      <c r="DT125" s="185">
        <f t="shared" si="825"/>
        <v>6</v>
      </c>
      <c r="DU125" s="185"/>
      <c r="DV125" s="185">
        <f t="shared" si="826"/>
        <v>3</v>
      </c>
      <c r="DW125" s="185">
        <f t="shared" si="827"/>
        <v>4</v>
      </c>
      <c r="DX125" s="185"/>
      <c r="DY125" s="185">
        <f t="shared" si="828"/>
        <v>4</v>
      </c>
      <c r="DZ125" s="185">
        <f t="shared" si="829"/>
        <v>0</v>
      </c>
      <c r="EA125" s="185">
        <f t="shared" si="830"/>
        <v>2</v>
      </c>
      <c r="EB125" s="185">
        <f t="shared" si="831"/>
        <v>0</v>
      </c>
      <c r="EC125" s="185">
        <f t="shared" si="832"/>
        <v>1</v>
      </c>
      <c r="EE125" s="185">
        <f t="shared" si="833"/>
        <v>0</v>
      </c>
      <c r="EF125" s="185">
        <f t="shared" si="834"/>
        <v>0</v>
      </c>
    </row>
    <row r="126" spans="1:136" x14ac:dyDescent="0.2">
      <c r="A126" s="55">
        <v>42541</v>
      </c>
      <c r="B126" s="13" t="str">
        <f t="shared" si="804"/>
        <v>2-3-0-1-1</v>
      </c>
      <c r="C126" s="14" t="s">
        <v>483</v>
      </c>
      <c r="D126" s="11">
        <f t="shared" si="805"/>
        <v>2</v>
      </c>
      <c r="E126" s="11">
        <f t="shared" si="806"/>
        <v>4</v>
      </c>
      <c r="F126" s="11">
        <f t="shared" si="806"/>
        <v>7</v>
      </c>
      <c r="G126" s="11">
        <f t="shared" si="806"/>
        <v>10</v>
      </c>
      <c r="H126" s="11">
        <f t="shared" si="806"/>
        <v>13</v>
      </c>
      <c r="I126" s="11">
        <f t="shared" si="806"/>
        <v>16</v>
      </c>
      <c r="J126" s="11"/>
      <c r="K126" s="184">
        <f t="shared" si="807"/>
        <v>4</v>
      </c>
      <c r="L126" s="184">
        <f t="shared" si="808"/>
        <v>6</v>
      </c>
      <c r="M126" s="184">
        <f t="shared" si="808"/>
        <v>14</v>
      </c>
      <c r="N126" s="184">
        <f t="shared" si="808"/>
        <v>18</v>
      </c>
      <c r="O126" s="184">
        <f t="shared" si="808"/>
        <v>19</v>
      </c>
      <c r="P126" s="184">
        <f t="shared" si="808"/>
        <v>35</v>
      </c>
      <c r="Q126" s="184">
        <f t="shared" si="809"/>
        <v>42</v>
      </c>
      <c r="R126" s="184"/>
      <c r="S126" s="184">
        <f t="shared" ref="S126:AX126" si="835">COUNTIF($K126:$Q126,S$2)</f>
        <v>0</v>
      </c>
      <c r="T126" s="184">
        <f t="shared" si="835"/>
        <v>0</v>
      </c>
      <c r="U126" s="184">
        <f t="shared" si="835"/>
        <v>0</v>
      </c>
      <c r="V126" s="184">
        <f t="shared" si="835"/>
        <v>1</v>
      </c>
      <c r="W126" s="184">
        <f t="shared" si="835"/>
        <v>0</v>
      </c>
      <c r="X126" s="184">
        <f t="shared" si="835"/>
        <v>1</v>
      </c>
      <c r="Y126" s="184">
        <f t="shared" si="835"/>
        <v>0</v>
      </c>
      <c r="Z126" s="184">
        <f t="shared" si="835"/>
        <v>0</v>
      </c>
      <c r="AA126" s="184">
        <f t="shared" si="835"/>
        <v>0</v>
      </c>
      <c r="AB126" s="184">
        <f t="shared" si="835"/>
        <v>0</v>
      </c>
      <c r="AC126" s="184">
        <f t="shared" si="835"/>
        <v>0</v>
      </c>
      <c r="AD126" s="184">
        <f t="shared" si="835"/>
        <v>0</v>
      </c>
      <c r="AE126" s="184">
        <f t="shared" si="835"/>
        <v>0</v>
      </c>
      <c r="AF126" s="184">
        <f t="shared" si="835"/>
        <v>1</v>
      </c>
      <c r="AG126" s="184">
        <f t="shared" si="835"/>
        <v>0</v>
      </c>
      <c r="AH126" s="184">
        <f t="shared" si="835"/>
        <v>0</v>
      </c>
      <c r="AI126" s="184">
        <f t="shared" si="835"/>
        <v>0</v>
      </c>
      <c r="AJ126" s="184">
        <f t="shared" si="835"/>
        <v>1</v>
      </c>
      <c r="AK126" s="184">
        <f t="shared" si="835"/>
        <v>1</v>
      </c>
      <c r="AL126" s="184">
        <f t="shared" si="835"/>
        <v>0</v>
      </c>
      <c r="AM126" s="184">
        <f t="shared" si="835"/>
        <v>0</v>
      </c>
      <c r="AN126" s="184">
        <f t="shared" si="835"/>
        <v>0</v>
      </c>
      <c r="AO126" s="184">
        <f t="shared" si="835"/>
        <v>0</v>
      </c>
      <c r="AP126" s="184">
        <f t="shared" si="835"/>
        <v>0</v>
      </c>
      <c r="AQ126" s="184">
        <f t="shared" si="835"/>
        <v>0</v>
      </c>
      <c r="AR126" s="184">
        <f t="shared" si="835"/>
        <v>0</v>
      </c>
      <c r="AS126" s="184">
        <f t="shared" si="835"/>
        <v>0</v>
      </c>
      <c r="AT126" s="184">
        <f t="shared" si="835"/>
        <v>0</v>
      </c>
      <c r="AU126" s="184">
        <f t="shared" si="835"/>
        <v>0</v>
      </c>
      <c r="AV126" s="184">
        <f t="shared" si="835"/>
        <v>0</v>
      </c>
      <c r="AW126" s="184">
        <f t="shared" si="835"/>
        <v>0</v>
      </c>
      <c r="AX126" s="184">
        <f t="shared" si="835"/>
        <v>0</v>
      </c>
      <c r="AY126" s="184">
        <f t="shared" ref="AY126:BO126" si="836">COUNTIF($K126:$Q126,AY$2)</f>
        <v>0</v>
      </c>
      <c r="AZ126" s="184">
        <f t="shared" si="836"/>
        <v>0</v>
      </c>
      <c r="BA126" s="184">
        <f t="shared" si="836"/>
        <v>1</v>
      </c>
      <c r="BB126" s="184">
        <f t="shared" si="836"/>
        <v>0</v>
      </c>
      <c r="BC126" s="184">
        <f t="shared" si="836"/>
        <v>0</v>
      </c>
      <c r="BD126" s="184">
        <f t="shared" si="836"/>
        <v>0</v>
      </c>
      <c r="BE126" s="184">
        <f t="shared" si="836"/>
        <v>0</v>
      </c>
      <c r="BF126" s="184">
        <f t="shared" si="836"/>
        <v>0</v>
      </c>
      <c r="BG126" s="184">
        <f t="shared" si="836"/>
        <v>0</v>
      </c>
      <c r="BH126" s="184">
        <f t="shared" si="836"/>
        <v>1</v>
      </c>
      <c r="BI126" s="184">
        <f t="shared" si="836"/>
        <v>0</v>
      </c>
      <c r="BJ126" s="184">
        <f t="shared" si="836"/>
        <v>0</v>
      </c>
      <c r="BK126" s="184">
        <f t="shared" si="836"/>
        <v>0</v>
      </c>
      <c r="BL126" s="184">
        <f t="shared" si="836"/>
        <v>0</v>
      </c>
      <c r="BM126" s="184">
        <f t="shared" si="836"/>
        <v>0</v>
      </c>
      <c r="BN126" s="184">
        <f t="shared" si="836"/>
        <v>0</v>
      </c>
      <c r="BO126" s="184">
        <f t="shared" si="836"/>
        <v>0</v>
      </c>
      <c r="BP126" s="184"/>
      <c r="BQ126" s="184">
        <f t="shared" ref="BQ126:CV126" si="837">IF(S126=0,BQ127+1,0)</f>
        <v>5</v>
      </c>
      <c r="BR126" s="184">
        <f t="shared" si="837"/>
        <v>4</v>
      </c>
      <c r="BS126" s="184">
        <f t="shared" si="837"/>
        <v>15</v>
      </c>
      <c r="BT126" s="184">
        <f t="shared" si="837"/>
        <v>0</v>
      </c>
      <c r="BU126" s="184">
        <f t="shared" si="837"/>
        <v>1</v>
      </c>
      <c r="BV126" s="184">
        <f t="shared" si="837"/>
        <v>0</v>
      </c>
      <c r="BW126" s="184">
        <f t="shared" si="837"/>
        <v>4</v>
      </c>
      <c r="BX126" s="184">
        <f t="shared" si="837"/>
        <v>6</v>
      </c>
      <c r="BY126" s="184">
        <f t="shared" si="837"/>
        <v>13</v>
      </c>
      <c r="BZ126" s="184">
        <f t="shared" si="837"/>
        <v>10</v>
      </c>
      <c r="CA126" s="184">
        <f t="shared" si="837"/>
        <v>1</v>
      </c>
      <c r="CB126" s="184">
        <f t="shared" si="837"/>
        <v>3</v>
      </c>
      <c r="CC126" s="184">
        <f t="shared" si="837"/>
        <v>17</v>
      </c>
      <c r="CD126" s="184">
        <f t="shared" si="837"/>
        <v>0</v>
      </c>
      <c r="CE126" s="184">
        <f t="shared" si="837"/>
        <v>5</v>
      </c>
      <c r="CF126" s="184">
        <f t="shared" si="837"/>
        <v>1</v>
      </c>
      <c r="CG126" s="184">
        <f t="shared" si="837"/>
        <v>9</v>
      </c>
      <c r="CH126" s="184">
        <f t="shared" si="837"/>
        <v>0</v>
      </c>
      <c r="CI126" s="184">
        <f t="shared" si="837"/>
        <v>0</v>
      </c>
      <c r="CJ126" s="184">
        <f t="shared" si="837"/>
        <v>4</v>
      </c>
      <c r="CK126" s="184">
        <f t="shared" si="837"/>
        <v>3</v>
      </c>
      <c r="CL126" s="184">
        <f t="shared" si="837"/>
        <v>2</v>
      </c>
      <c r="CM126" s="184">
        <f t="shared" si="837"/>
        <v>5</v>
      </c>
      <c r="CN126" s="184">
        <f t="shared" si="837"/>
        <v>2</v>
      </c>
      <c r="CO126" s="184">
        <f t="shared" si="837"/>
        <v>5</v>
      </c>
      <c r="CP126" s="184">
        <f t="shared" si="837"/>
        <v>2</v>
      </c>
      <c r="CQ126" s="184">
        <f t="shared" si="837"/>
        <v>3</v>
      </c>
      <c r="CR126" s="184">
        <f t="shared" si="837"/>
        <v>3</v>
      </c>
      <c r="CS126" s="184">
        <f t="shared" si="837"/>
        <v>4</v>
      </c>
      <c r="CT126" s="184">
        <f t="shared" si="837"/>
        <v>1</v>
      </c>
      <c r="CU126" s="184">
        <f t="shared" si="837"/>
        <v>7</v>
      </c>
      <c r="CV126" s="184">
        <f t="shared" si="837"/>
        <v>7</v>
      </c>
      <c r="CW126" s="184">
        <f t="shared" ref="CW126:DM126" si="838">IF(AY126=0,CW127+1,0)</f>
        <v>5</v>
      </c>
      <c r="CX126" s="184">
        <f t="shared" si="838"/>
        <v>11</v>
      </c>
      <c r="CY126" s="184">
        <f t="shared" si="838"/>
        <v>0</v>
      </c>
      <c r="CZ126" s="184">
        <f t="shared" si="838"/>
        <v>1</v>
      </c>
      <c r="DA126" s="184">
        <f t="shared" si="838"/>
        <v>16</v>
      </c>
      <c r="DB126" s="184">
        <f t="shared" si="838"/>
        <v>21</v>
      </c>
      <c r="DC126" s="184">
        <f t="shared" si="838"/>
        <v>6</v>
      </c>
      <c r="DD126" s="184">
        <f t="shared" si="838"/>
        <v>7</v>
      </c>
      <c r="DE126" s="184">
        <f t="shared" si="838"/>
        <v>16</v>
      </c>
      <c r="DF126" s="184">
        <f t="shared" si="838"/>
        <v>0</v>
      </c>
      <c r="DG126" s="184">
        <f t="shared" si="838"/>
        <v>3</v>
      </c>
      <c r="DH126" s="184">
        <f t="shared" si="838"/>
        <v>1</v>
      </c>
      <c r="DI126" s="184">
        <f t="shared" si="838"/>
        <v>30</v>
      </c>
      <c r="DJ126" s="184">
        <f t="shared" si="838"/>
        <v>1</v>
      </c>
      <c r="DK126" s="184">
        <f t="shared" si="838"/>
        <v>3</v>
      </c>
      <c r="DL126" s="184">
        <f t="shared" si="838"/>
        <v>11</v>
      </c>
      <c r="DM126" s="184">
        <f t="shared" si="838"/>
        <v>9</v>
      </c>
      <c r="DN126" s="289" t="b">
        <f t="shared" si="642"/>
        <v>0</v>
      </c>
      <c r="DO126" s="184">
        <f t="shared" si="820"/>
        <v>138</v>
      </c>
      <c r="DP126" s="184">
        <f t="shared" si="821"/>
        <v>-50</v>
      </c>
      <c r="DQ126" s="184">
        <f t="shared" si="822"/>
        <v>50</v>
      </c>
      <c r="DR126" s="184">
        <f t="shared" si="823"/>
        <v>0</v>
      </c>
      <c r="DS126" s="184">
        <f t="shared" si="824"/>
        <v>2</v>
      </c>
      <c r="DT126" s="184">
        <f t="shared" si="825"/>
        <v>5</v>
      </c>
      <c r="DU126" s="184"/>
      <c r="DV126" s="184">
        <f t="shared" si="826"/>
        <v>2</v>
      </c>
      <c r="DW126" s="184">
        <f t="shared" si="827"/>
        <v>5</v>
      </c>
      <c r="DX126" s="184"/>
      <c r="DY126" s="184">
        <f t="shared" si="828"/>
        <v>2</v>
      </c>
      <c r="DZ126" s="184">
        <f t="shared" si="829"/>
        <v>3</v>
      </c>
      <c r="EA126" s="184">
        <f t="shared" si="830"/>
        <v>0</v>
      </c>
      <c r="EB126" s="184">
        <f t="shared" si="831"/>
        <v>1</v>
      </c>
      <c r="EC126" s="184">
        <f t="shared" si="832"/>
        <v>1</v>
      </c>
      <c r="EE126" s="184">
        <f t="shared" si="833"/>
        <v>0</v>
      </c>
      <c r="EF126" s="184">
        <f t="shared" si="834"/>
        <v>1</v>
      </c>
    </row>
    <row r="127" spans="1:136" x14ac:dyDescent="0.2">
      <c r="A127" s="55">
        <v>42537</v>
      </c>
      <c r="B127" s="13" t="str">
        <f t="shared" si="804"/>
        <v>1-2-0-2-2</v>
      </c>
      <c r="C127" s="14" t="s">
        <v>482</v>
      </c>
      <c r="D127" s="11">
        <f t="shared" si="805"/>
        <v>2</v>
      </c>
      <c r="E127" s="11">
        <f t="shared" ref="E127:I128" si="839">FIND(",",$C127,D127+1)</f>
        <v>5</v>
      </c>
      <c r="F127" s="11">
        <f t="shared" si="839"/>
        <v>8</v>
      </c>
      <c r="G127" s="11">
        <f t="shared" si="839"/>
        <v>11</v>
      </c>
      <c r="H127" s="11">
        <f t="shared" si="839"/>
        <v>14</v>
      </c>
      <c r="I127" s="11">
        <f t="shared" si="839"/>
        <v>17</v>
      </c>
      <c r="J127" s="11"/>
      <c r="K127" s="183">
        <f t="shared" si="807"/>
        <v>5</v>
      </c>
      <c r="L127" s="183">
        <f t="shared" ref="L127:P128" si="840">VALUE(MID($C127,D127+1,E127-D127-1))</f>
        <v>11</v>
      </c>
      <c r="M127" s="183">
        <f t="shared" si="840"/>
        <v>30</v>
      </c>
      <c r="N127" s="183">
        <f t="shared" si="840"/>
        <v>36</v>
      </c>
      <c r="O127" s="183">
        <f t="shared" si="840"/>
        <v>44</v>
      </c>
      <c r="P127" s="183">
        <f t="shared" si="840"/>
        <v>46</v>
      </c>
      <c r="Q127" s="183">
        <f t="shared" si="809"/>
        <v>16</v>
      </c>
      <c r="R127" s="183"/>
      <c r="S127" s="183">
        <f t="shared" ref="S127:AX127" si="841">COUNTIF($K127:$Q127,S$2)</f>
        <v>0</v>
      </c>
      <c r="T127" s="183">
        <f t="shared" si="841"/>
        <v>0</v>
      </c>
      <c r="U127" s="183">
        <f t="shared" si="841"/>
        <v>0</v>
      </c>
      <c r="V127" s="183">
        <f t="shared" si="841"/>
        <v>0</v>
      </c>
      <c r="W127" s="183">
        <f t="shared" si="841"/>
        <v>1</v>
      </c>
      <c r="X127" s="183">
        <f t="shared" si="841"/>
        <v>0</v>
      </c>
      <c r="Y127" s="183">
        <f t="shared" si="841"/>
        <v>0</v>
      </c>
      <c r="Z127" s="183">
        <f t="shared" si="841"/>
        <v>0</v>
      </c>
      <c r="AA127" s="183">
        <f t="shared" si="841"/>
        <v>0</v>
      </c>
      <c r="AB127" s="183">
        <f t="shared" si="841"/>
        <v>0</v>
      </c>
      <c r="AC127" s="183">
        <f t="shared" si="841"/>
        <v>1</v>
      </c>
      <c r="AD127" s="183">
        <f t="shared" si="841"/>
        <v>0</v>
      </c>
      <c r="AE127" s="183">
        <f t="shared" si="841"/>
        <v>0</v>
      </c>
      <c r="AF127" s="183">
        <f t="shared" si="841"/>
        <v>0</v>
      </c>
      <c r="AG127" s="183">
        <f t="shared" si="841"/>
        <v>0</v>
      </c>
      <c r="AH127" s="183">
        <f t="shared" si="841"/>
        <v>1</v>
      </c>
      <c r="AI127" s="183">
        <f t="shared" si="841"/>
        <v>0</v>
      </c>
      <c r="AJ127" s="183">
        <f t="shared" si="841"/>
        <v>0</v>
      </c>
      <c r="AK127" s="183">
        <f t="shared" si="841"/>
        <v>0</v>
      </c>
      <c r="AL127" s="183">
        <f t="shared" si="841"/>
        <v>0</v>
      </c>
      <c r="AM127" s="183">
        <f t="shared" si="841"/>
        <v>0</v>
      </c>
      <c r="AN127" s="183">
        <f t="shared" si="841"/>
        <v>0</v>
      </c>
      <c r="AO127" s="183">
        <f t="shared" si="841"/>
        <v>0</v>
      </c>
      <c r="AP127" s="183">
        <f t="shared" si="841"/>
        <v>0</v>
      </c>
      <c r="AQ127" s="183">
        <f t="shared" si="841"/>
        <v>0</v>
      </c>
      <c r="AR127" s="183">
        <f t="shared" si="841"/>
        <v>0</v>
      </c>
      <c r="AS127" s="183">
        <f t="shared" si="841"/>
        <v>0</v>
      </c>
      <c r="AT127" s="183">
        <f t="shared" si="841"/>
        <v>0</v>
      </c>
      <c r="AU127" s="183">
        <f t="shared" si="841"/>
        <v>0</v>
      </c>
      <c r="AV127" s="183">
        <f t="shared" si="841"/>
        <v>1</v>
      </c>
      <c r="AW127" s="183">
        <f t="shared" si="841"/>
        <v>0</v>
      </c>
      <c r="AX127" s="183">
        <f t="shared" si="841"/>
        <v>0</v>
      </c>
      <c r="AY127" s="183">
        <f t="shared" ref="AY127:BO127" si="842">COUNTIF($K127:$Q127,AY$2)</f>
        <v>0</v>
      </c>
      <c r="AZ127" s="183">
        <f t="shared" si="842"/>
        <v>0</v>
      </c>
      <c r="BA127" s="183">
        <f t="shared" si="842"/>
        <v>0</v>
      </c>
      <c r="BB127" s="183">
        <f t="shared" si="842"/>
        <v>1</v>
      </c>
      <c r="BC127" s="183">
        <f t="shared" si="842"/>
        <v>0</v>
      </c>
      <c r="BD127" s="183">
        <f t="shared" si="842"/>
        <v>0</v>
      </c>
      <c r="BE127" s="183">
        <f t="shared" si="842"/>
        <v>0</v>
      </c>
      <c r="BF127" s="183">
        <f t="shared" si="842"/>
        <v>0</v>
      </c>
      <c r="BG127" s="183">
        <f t="shared" si="842"/>
        <v>0</v>
      </c>
      <c r="BH127" s="183">
        <f t="shared" si="842"/>
        <v>0</v>
      </c>
      <c r="BI127" s="183">
        <f t="shared" si="842"/>
        <v>0</v>
      </c>
      <c r="BJ127" s="183">
        <f t="shared" si="842"/>
        <v>1</v>
      </c>
      <c r="BK127" s="183">
        <f t="shared" si="842"/>
        <v>0</v>
      </c>
      <c r="BL127" s="183">
        <f t="shared" si="842"/>
        <v>1</v>
      </c>
      <c r="BM127" s="183">
        <f t="shared" si="842"/>
        <v>0</v>
      </c>
      <c r="BN127" s="183">
        <f t="shared" si="842"/>
        <v>0</v>
      </c>
      <c r="BO127" s="183">
        <f t="shared" si="842"/>
        <v>0</v>
      </c>
      <c r="BP127" s="183"/>
      <c r="BQ127" s="183">
        <f t="shared" ref="BQ127:CV127" si="843">IF(S127=0,BQ128+1,0)</f>
        <v>4</v>
      </c>
      <c r="BR127" s="183">
        <f t="shared" si="843"/>
        <v>3</v>
      </c>
      <c r="BS127" s="183">
        <f t="shared" si="843"/>
        <v>14</v>
      </c>
      <c r="BT127" s="183">
        <f t="shared" si="843"/>
        <v>9</v>
      </c>
      <c r="BU127" s="183">
        <f t="shared" si="843"/>
        <v>0</v>
      </c>
      <c r="BV127" s="183">
        <f t="shared" si="843"/>
        <v>1</v>
      </c>
      <c r="BW127" s="183">
        <f t="shared" si="843"/>
        <v>3</v>
      </c>
      <c r="BX127" s="183">
        <f t="shared" si="843"/>
        <v>5</v>
      </c>
      <c r="BY127" s="183">
        <f t="shared" si="843"/>
        <v>12</v>
      </c>
      <c r="BZ127" s="183">
        <f t="shared" si="843"/>
        <v>9</v>
      </c>
      <c r="CA127" s="183">
        <f t="shared" si="843"/>
        <v>0</v>
      </c>
      <c r="CB127" s="183">
        <f t="shared" si="843"/>
        <v>2</v>
      </c>
      <c r="CC127" s="183">
        <f t="shared" si="843"/>
        <v>16</v>
      </c>
      <c r="CD127" s="183">
        <f t="shared" si="843"/>
        <v>13</v>
      </c>
      <c r="CE127" s="183">
        <f t="shared" si="843"/>
        <v>4</v>
      </c>
      <c r="CF127" s="183">
        <f t="shared" si="843"/>
        <v>0</v>
      </c>
      <c r="CG127" s="183">
        <f t="shared" si="843"/>
        <v>8</v>
      </c>
      <c r="CH127" s="183">
        <f t="shared" si="843"/>
        <v>1</v>
      </c>
      <c r="CI127" s="183">
        <f t="shared" si="843"/>
        <v>3</v>
      </c>
      <c r="CJ127" s="183">
        <f t="shared" si="843"/>
        <v>3</v>
      </c>
      <c r="CK127" s="183">
        <f t="shared" si="843"/>
        <v>2</v>
      </c>
      <c r="CL127" s="183">
        <f t="shared" si="843"/>
        <v>1</v>
      </c>
      <c r="CM127" s="183">
        <f t="shared" si="843"/>
        <v>4</v>
      </c>
      <c r="CN127" s="183">
        <f t="shared" si="843"/>
        <v>1</v>
      </c>
      <c r="CO127" s="183">
        <f t="shared" si="843"/>
        <v>4</v>
      </c>
      <c r="CP127" s="183">
        <f t="shared" si="843"/>
        <v>1</v>
      </c>
      <c r="CQ127" s="183">
        <f t="shared" si="843"/>
        <v>2</v>
      </c>
      <c r="CR127" s="183">
        <f t="shared" si="843"/>
        <v>2</v>
      </c>
      <c r="CS127" s="183">
        <f t="shared" si="843"/>
        <v>3</v>
      </c>
      <c r="CT127" s="183">
        <f t="shared" si="843"/>
        <v>0</v>
      </c>
      <c r="CU127" s="183">
        <f t="shared" si="843"/>
        <v>6</v>
      </c>
      <c r="CV127" s="183">
        <f t="shared" si="843"/>
        <v>6</v>
      </c>
      <c r="CW127" s="183">
        <f t="shared" ref="CW127:DM127" si="844">IF(AY127=0,CW128+1,0)</f>
        <v>4</v>
      </c>
      <c r="CX127" s="183">
        <f t="shared" si="844"/>
        <v>10</v>
      </c>
      <c r="CY127" s="183">
        <f t="shared" si="844"/>
        <v>2</v>
      </c>
      <c r="CZ127" s="183">
        <f t="shared" si="844"/>
        <v>0</v>
      </c>
      <c r="DA127" s="183">
        <f t="shared" si="844"/>
        <v>15</v>
      </c>
      <c r="DB127" s="183">
        <f t="shared" si="844"/>
        <v>20</v>
      </c>
      <c r="DC127" s="183">
        <f t="shared" si="844"/>
        <v>5</v>
      </c>
      <c r="DD127" s="183">
        <f t="shared" si="844"/>
        <v>6</v>
      </c>
      <c r="DE127" s="183">
        <f t="shared" si="844"/>
        <v>15</v>
      </c>
      <c r="DF127" s="183">
        <f t="shared" si="844"/>
        <v>4</v>
      </c>
      <c r="DG127" s="183">
        <f t="shared" si="844"/>
        <v>2</v>
      </c>
      <c r="DH127" s="183">
        <f t="shared" si="844"/>
        <v>0</v>
      </c>
      <c r="DI127" s="183">
        <f t="shared" si="844"/>
        <v>29</v>
      </c>
      <c r="DJ127" s="183">
        <f t="shared" si="844"/>
        <v>0</v>
      </c>
      <c r="DK127" s="183">
        <f t="shared" si="844"/>
        <v>2</v>
      </c>
      <c r="DL127" s="183">
        <f t="shared" si="844"/>
        <v>10</v>
      </c>
      <c r="DM127" s="183">
        <f t="shared" si="844"/>
        <v>8</v>
      </c>
      <c r="DN127" s="289" t="b">
        <f t="shared" si="642"/>
        <v>0</v>
      </c>
      <c r="DO127" s="183">
        <f t="shared" si="820"/>
        <v>188</v>
      </c>
      <c r="DP127" s="183">
        <f t="shared" si="821"/>
        <v>26</v>
      </c>
      <c r="DQ127" s="183">
        <f t="shared" si="822"/>
        <v>26</v>
      </c>
      <c r="DR127" s="183">
        <f t="shared" si="823"/>
        <v>0</v>
      </c>
      <c r="DS127" s="183">
        <f t="shared" si="824"/>
        <v>4</v>
      </c>
      <c r="DT127" s="183">
        <f t="shared" si="825"/>
        <v>3</v>
      </c>
      <c r="DU127" s="183"/>
      <c r="DV127" s="183">
        <f t="shared" si="826"/>
        <v>2</v>
      </c>
      <c r="DW127" s="183">
        <f t="shared" si="827"/>
        <v>5</v>
      </c>
      <c r="DX127" s="183"/>
      <c r="DY127" s="183">
        <f t="shared" si="828"/>
        <v>1</v>
      </c>
      <c r="DZ127" s="183">
        <f t="shared" si="829"/>
        <v>2</v>
      </c>
      <c r="EA127" s="183">
        <f t="shared" si="830"/>
        <v>0</v>
      </c>
      <c r="EB127" s="183">
        <f t="shared" si="831"/>
        <v>2</v>
      </c>
      <c r="EC127" s="183">
        <f t="shared" si="832"/>
        <v>2</v>
      </c>
      <c r="EE127" s="183">
        <f t="shared" si="833"/>
        <v>2</v>
      </c>
      <c r="EF127" s="183">
        <f t="shared" si="834"/>
        <v>0</v>
      </c>
    </row>
    <row r="128" spans="1:136" x14ac:dyDescent="0.2">
      <c r="A128" s="55">
        <v>42534</v>
      </c>
      <c r="B128" s="13" t="str">
        <f t="shared" si="804"/>
        <v>1-1-3-2-0</v>
      </c>
      <c r="C128" s="14" t="s">
        <v>481</v>
      </c>
      <c r="D128" s="11">
        <f t="shared" si="805"/>
        <v>2</v>
      </c>
      <c r="E128" s="11">
        <f t="shared" si="839"/>
        <v>5</v>
      </c>
      <c r="F128" s="11">
        <f t="shared" si="839"/>
        <v>8</v>
      </c>
      <c r="G128" s="11">
        <f t="shared" si="839"/>
        <v>11</v>
      </c>
      <c r="H128" s="11">
        <f t="shared" si="839"/>
        <v>14</v>
      </c>
      <c r="I128" s="11">
        <f t="shared" si="839"/>
        <v>17</v>
      </c>
      <c r="J128" s="11"/>
      <c r="K128" s="182">
        <f t="shared" si="807"/>
        <v>6</v>
      </c>
      <c r="L128" s="182">
        <f t="shared" si="840"/>
        <v>18</v>
      </c>
      <c r="M128" s="182">
        <f t="shared" si="840"/>
        <v>22</v>
      </c>
      <c r="N128" s="182">
        <f t="shared" si="840"/>
        <v>24</v>
      </c>
      <c r="O128" s="182">
        <f t="shared" si="840"/>
        <v>26</v>
      </c>
      <c r="P128" s="182">
        <f t="shared" si="840"/>
        <v>30</v>
      </c>
      <c r="Q128" s="182">
        <f t="shared" si="809"/>
        <v>36</v>
      </c>
      <c r="R128" s="182"/>
      <c r="S128" s="182">
        <f t="shared" ref="S128:AX128" si="845">COUNTIF($K128:$Q128,S$2)</f>
        <v>0</v>
      </c>
      <c r="T128" s="182">
        <f t="shared" si="845"/>
        <v>0</v>
      </c>
      <c r="U128" s="182">
        <f t="shared" si="845"/>
        <v>0</v>
      </c>
      <c r="V128" s="182">
        <f t="shared" si="845"/>
        <v>0</v>
      </c>
      <c r="W128" s="182">
        <f t="shared" si="845"/>
        <v>0</v>
      </c>
      <c r="X128" s="182">
        <f t="shared" si="845"/>
        <v>1</v>
      </c>
      <c r="Y128" s="182">
        <f t="shared" si="845"/>
        <v>0</v>
      </c>
      <c r="Z128" s="182">
        <f t="shared" si="845"/>
        <v>0</v>
      </c>
      <c r="AA128" s="182">
        <f t="shared" si="845"/>
        <v>0</v>
      </c>
      <c r="AB128" s="182">
        <f t="shared" si="845"/>
        <v>0</v>
      </c>
      <c r="AC128" s="182">
        <f t="shared" si="845"/>
        <v>0</v>
      </c>
      <c r="AD128" s="182">
        <f t="shared" si="845"/>
        <v>0</v>
      </c>
      <c r="AE128" s="182">
        <f t="shared" si="845"/>
        <v>0</v>
      </c>
      <c r="AF128" s="182">
        <f t="shared" si="845"/>
        <v>0</v>
      </c>
      <c r="AG128" s="182">
        <f t="shared" si="845"/>
        <v>0</v>
      </c>
      <c r="AH128" s="182">
        <f t="shared" si="845"/>
        <v>0</v>
      </c>
      <c r="AI128" s="182">
        <f t="shared" si="845"/>
        <v>0</v>
      </c>
      <c r="AJ128" s="182">
        <f t="shared" si="845"/>
        <v>1</v>
      </c>
      <c r="AK128" s="182">
        <f t="shared" si="845"/>
        <v>0</v>
      </c>
      <c r="AL128" s="182">
        <f t="shared" si="845"/>
        <v>0</v>
      </c>
      <c r="AM128" s="182">
        <f t="shared" si="845"/>
        <v>0</v>
      </c>
      <c r="AN128" s="182">
        <f t="shared" si="845"/>
        <v>1</v>
      </c>
      <c r="AO128" s="182">
        <f t="shared" si="845"/>
        <v>0</v>
      </c>
      <c r="AP128" s="182">
        <f t="shared" si="845"/>
        <v>1</v>
      </c>
      <c r="AQ128" s="182">
        <f t="shared" si="845"/>
        <v>0</v>
      </c>
      <c r="AR128" s="182">
        <f t="shared" si="845"/>
        <v>1</v>
      </c>
      <c r="AS128" s="182">
        <f t="shared" si="845"/>
        <v>0</v>
      </c>
      <c r="AT128" s="182">
        <f t="shared" si="845"/>
        <v>0</v>
      </c>
      <c r="AU128" s="182">
        <f t="shared" si="845"/>
        <v>0</v>
      </c>
      <c r="AV128" s="182">
        <f t="shared" si="845"/>
        <v>1</v>
      </c>
      <c r="AW128" s="182">
        <f t="shared" si="845"/>
        <v>0</v>
      </c>
      <c r="AX128" s="182">
        <f t="shared" si="845"/>
        <v>0</v>
      </c>
      <c r="AY128" s="182">
        <f t="shared" ref="AY128:BO128" si="846">COUNTIF($K128:$Q128,AY$2)</f>
        <v>0</v>
      </c>
      <c r="AZ128" s="182">
        <f t="shared" si="846"/>
        <v>0</v>
      </c>
      <c r="BA128" s="182">
        <f t="shared" si="846"/>
        <v>0</v>
      </c>
      <c r="BB128" s="182">
        <f t="shared" si="846"/>
        <v>1</v>
      </c>
      <c r="BC128" s="182">
        <f t="shared" si="846"/>
        <v>0</v>
      </c>
      <c r="BD128" s="182">
        <f t="shared" si="846"/>
        <v>0</v>
      </c>
      <c r="BE128" s="182">
        <f t="shared" si="846"/>
        <v>0</v>
      </c>
      <c r="BF128" s="182">
        <f t="shared" si="846"/>
        <v>0</v>
      </c>
      <c r="BG128" s="182">
        <f t="shared" si="846"/>
        <v>0</v>
      </c>
      <c r="BH128" s="182">
        <f t="shared" si="846"/>
        <v>0</v>
      </c>
      <c r="BI128" s="182">
        <f t="shared" si="846"/>
        <v>0</v>
      </c>
      <c r="BJ128" s="182">
        <f t="shared" si="846"/>
        <v>0</v>
      </c>
      <c r="BK128" s="182">
        <f t="shared" si="846"/>
        <v>0</v>
      </c>
      <c r="BL128" s="182">
        <f t="shared" si="846"/>
        <v>0</v>
      </c>
      <c r="BM128" s="182">
        <f t="shared" si="846"/>
        <v>0</v>
      </c>
      <c r="BN128" s="182">
        <f t="shared" si="846"/>
        <v>0</v>
      </c>
      <c r="BO128" s="182">
        <f t="shared" si="846"/>
        <v>0</v>
      </c>
      <c r="BP128" s="182"/>
      <c r="BQ128" s="182">
        <f t="shared" ref="BQ128:CV128" si="847">IF(S128=0,BQ129+1,0)</f>
        <v>3</v>
      </c>
      <c r="BR128" s="182">
        <f t="shared" si="847"/>
        <v>2</v>
      </c>
      <c r="BS128" s="182">
        <f t="shared" si="847"/>
        <v>13</v>
      </c>
      <c r="BT128" s="182">
        <f t="shared" si="847"/>
        <v>8</v>
      </c>
      <c r="BU128" s="182">
        <f t="shared" si="847"/>
        <v>34</v>
      </c>
      <c r="BV128" s="182">
        <f t="shared" si="847"/>
        <v>0</v>
      </c>
      <c r="BW128" s="182">
        <f t="shared" si="847"/>
        <v>2</v>
      </c>
      <c r="BX128" s="182">
        <f t="shared" si="847"/>
        <v>4</v>
      </c>
      <c r="BY128" s="182">
        <f t="shared" si="847"/>
        <v>11</v>
      </c>
      <c r="BZ128" s="182">
        <f t="shared" si="847"/>
        <v>8</v>
      </c>
      <c r="CA128" s="182">
        <f t="shared" si="847"/>
        <v>16</v>
      </c>
      <c r="CB128" s="182">
        <f t="shared" si="847"/>
        <v>1</v>
      </c>
      <c r="CC128" s="182">
        <f t="shared" si="847"/>
        <v>15</v>
      </c>
      <c r="CD128" s="182">
        <f t="shared" si="847"/>
        <v>12</v>
      </c>
      <c r="CE128" s="182">
        <f t="shared" si="847"/>
        <v>3</v>
      </c>
      <c r="CF128" s="182">
        <f t="shared" si="847"/>
        <v>18</v>
      </c>
      <c r="CG128" s="182">
        <f t="shared" si="847"/>
        <v>7</v>
      </c>
      <c r="CH128" s="182">
        <f t="shared" si="847"/>
        <v>0</v>
      </c>
      <c r="CI128" s="182">
        <f t="shared" si="847"/>
        <v>2</v>
      </c>
      <c r="CJ128" s="182">
        <f t="shared" si="847"/>
        <v>2</v>
      </c>
      <c r="CK128" s="182">
        <f t="shared" si="847"/>
        <v>1</v>
      </c>
      <c r="CL128" s="182">
        <f t="shared" si="847"/>
        <v>0</v>
      </c>
      <c r="CM128" s="182">
        <f t="shared" si="847"/>
        <v>3</v>
      </c>
      <c r="CN128" s="182">
        <f t="shared" si="847"/>
        <v>0</v>
      </c>
      <c r="CO128" s="182">
        <f t="shared" si="847"/>
        <v>3</v>
      </c>
      <c r="CP128" s="182">
        <f t="shared" si="847"/>
        <v>0</v>
      </c>
      <c r="CQ128" s="182">
        <f t="shared" si="847"/>
        <v>1</v>
      </c>
      <c r="CR128" s="182">
        <f t="shared" si="847"/>
        <v>1</v>
      </c>
      <c r="CS128" s="182">
        <f t="shared" si="847"/>
        <v>2</v>
      </c>
      <c r="CT128" s="182">
        <f t="shared" si="847"/>
        <v>0</v>
      </c>
      <c r="CU128" s="182">
        <f t="shared" si="847"/>
        <v>5</v>
      </c>
      <c r="CV128" s="182">
        <f t="shared" si="847"/>
        <v>5</v>
      </c>
      <c r="CW128" s="182">
        <f t="shared" ref="CW128:DM128" si="848">IF(AY128=0,CW129+1,0)</f>
        <v>3</v>
      </c>
      <c r="CX128" s="182">
        <f t="shared" si="848"/>
        <v>9</v>
      </c>
      <c r="CY128" s="182">
        <f t="shared" si="848"/>
        <v>1</v>
      </c>
      <c r="CZ128" s="182">
        <f t="shared" si="848"/>
        <v>0</v>
      </c>
      <c r="DA128" s="182">
        <f t="shared" si="848"/>
        <v>14</v>
      </c>
      <c r="DB128" s="182">
        <f t="shared" si="848"/>
        <v>19</v>
      </c>
      <c r="DC128" s="182">
        <f t="shared" si="848"/>
        <v>4</v>
      </c>
      <c r="DD128" s="182">
        <f t="shared" si="848"/>
        <v>5</v>
      </c>
      <c r="DE128" s="182">
        <f t="shared" si="848"/>
        <v>14</v>
      </c>
      <c r="DF128" s="182">
        <f t="shared" si="848"/>
        <v>3</v>
      </c>
      <c r="DG128" s="182">
        <f t="shared" si="848"/>
        <v>1</v>
      </c>
      <c r="DH128" s="182">
        <f t="shared" si="848"/>
        <v>3</v>
      </c>
      <c r="DI128" s="182">
        <f t="shared" si="848"/>
        <v>28</v>
      </c>
      <c r="DJ128" s="182">
        <f t="shared" si="848"/>
        <v>9</v>
      </c>
      <c r="DK128" s="182">
        <f t="shared" si="848"/>
        <v>1</v>
      </c>
      <c r="DL128" s="182">
        <f t="shared" si="848"/>
        <v>9</v>
      </c>
      <c r="DM128" s="182">
        <f t="shared" si="848"/>
        <v>7</v>
      </c>
      <c r="DN128" s="289" t="b">
        <f t="shared" si="642"/>
        <v>0</v>
      </c>
      <c r="DO128" s="182">
        <f t="shared" si="820"/>
        <v>162</v>
      </c>
      <c r="DP128" s="182">
        <f t="shared" si="821"/>
        <v>-51</v>
      </c>
      <c r="DQ128" s="182">
        <f t="shared" si="822"/>
        <v>51</v>
      </c>
      <c r="DR128" s="182">
        <f t="shared" si="823"/>
        <v>0</v>
      </c>
      <c r="DS128" s="182">
        <f t="shared" si="824"/>
        <v>3</v>
      </c>
      <c r="DT128" s="182">
        <f t="shared" si="825"/>
        <v>4</v>
      </c>
      <c r="DU128" s="182"/>
      <c r="DV128" s="182">
        <f t="shared" si="826"/>
        <v>0</v>
      </c>
      <c r="DW128" s="182">
        <f t="shared" si="827"/>
        <v>7</v>
      </c>
      <c r="DX128" s="182"/>
      <c r="DY128" s="182">
        <f t="shared" si="828"/>
        <v>1</v>
      </c>
      <c r="DZ128" s="182">
        <f t="shared" si="829"/>
        <v>1</v>
      </c>
      <c r="EA128" s="182">
        <f t="shared" si="830"/>
        <v>3</v>
      </c>
      <c r="EB128" s="182">
        <f t="shared" si="831"/>
        <v>2</v>
      </c>
      <c r="EC128" s="182">
        <f t="shared" si="832"/>
        <v>0</v>
      </c>
      <c r="EE128" s="182">
        <f t="shared" si="833"/>
        <v>0</v>
      </c>
      <c r="EF128" s="182">
        <f t="shared" si="834"/>
        <v>0</v>
      </c>
    </row>
    <row r="129" spans="1:136" x14ac:dyDescent="0.2">
      <c r="A129" s="55">
        <v>42530</v>
      </c>
      <c r="B129" s="13" t="str">
        <f t="shared" si="804"/>
        <v>0-1-3-1-2</v>
      </c>
      <c r="C129" s="14" t="s">
        <v>479</v>
      </c>
      <c r="D129" s="11">
        <f t="shared" si="805"/>
        <v>3</v>
      </c>
      <c r="E129" s="11">
        <f t="shared" ref="E129:I130" si="849">FIND(",",$C129,D129+1)</f>
        <v>6</v>
      </c>
      <c r="F129" s="11">
        <f t="shared" si="849"/>
        <v>9</v>
      </c>
      <c r="G129" s="11">
        <f t="shared" si="849"/>
        <v>12</v>
      </c>
      <c r="H129" s="11">
        <f t="shared" si="849"/>
        <v>15</v>
      </c>
      <c r="I129" s="11">
        <f t="shared" si="849"/>
        <v>18</v>
      </c>
      <c r="J129" s="11"/>
      <c r="K129" s="180">
        <f t="shared" si="807"/>
        <v>12</v>
      </c>
      <c r="L129" s="180">
        <f t="shared" ref="L129:P130" si="850">VALUE(MID($C129,D129+1,E129-D129-1))</f>
        <v>21</v>
      </c>
      <c r="M129" s="180">
        <f t="shared" si="850"/>
        <v>27</v>
      </c>
      <c r="N129" s="180">
        <f t="shared" si="850"/>
        <v>28</v>
      </c>
      <c r="O129" s="180">
        <f t="shared" si="850"/>
        <v>35</v>
      </c>
      <c r="P129" s="180">
        <f t="shared" si="850"/>
        <v>43</v>
      </c>
      <c r="Q129" s="180">
        <f t="shared" si="809"/>
        <v>47</v>
      </c>
      <c r="R129" s="180"/>
      <c r="S129" s="180">
        <f t="shared" ref="S129:AX129" si="851">COUNTIF($K129:$Q129,S$2)</f>
        <v>0</v>
      </c>
      <c r="T129" s="180">
        <f t="shared" si="851"/>
        <v>0</v>
      </c>
      <c r="U129" s="180">
        <f t="shared" si="851"/>
        <v>0</v>
      </c>
      <c r="V129" s="180">
        <f t="shared" si="851"/>
        <v>0</v>
      </c>
      <c r="W129" s="180">
        <f t="shared" si="851"/>
        <v>0</v>
      </c>
      <c r="X129" s="180">
        <f t="shared" si="851"/>
        <v>0</v>
      </c>
      <c r="Y129" s="180">
        <f t="shared" si="851"/>
        <v>0</v>
      </c>
      <c r="Z129" s="180">
        <f t="shared" si="851"/>
        <v>0</v>
      </c>
      <c r="AA129" s="180">
        <f t="shared" si="851"/>
        <v>0</v>
      </c>
      <c r="AB129" s="180">
        <f t="shared" si="851"/>
        <v>0</v>
      </c>
      <c r="AC129" s="180">
        <f t="shared" si="851"/>
        <v>0</v>
      </c>
      <c r="AD129" s="180">
        <f t="shared" si="851"/>
        <v>1</v>
      </c>
      <c r="AE129" s="180">
        <f t="shared" si="851"/>
        <v>0</v>
      </c>
      <c r="AF129" s="180">
        <f t="shared" si="851"/>
        <v>0</v>
      </c>
      <c r="AG129" s="180">
        <f t="shared" si="851"/>
        <v>0</v>
      </c>
      <c r="AH129" s="180">
        <f t="shared" si="851"/>
        <v>0</v>
      </c>
      <c r="AI129" s="180">
        <f t="shared" si="851"/>
        <v>0</v>
      </c>
      <c r="AJ129" s="180">
        <f t="shared" si="851"/>
        <v>0</v>
      </c>
      <c r="AK129" s="180">
        <f t="shared" si="851"/>
        <v>0</v>
      </c>
      <c r="AL129" s="180">
        <f t="shared" si="851"/>
        <v>0</v>
      </c>
      <c r="AM129" s="180">
        <f t="shared" si="851"/>
        <v>1</v>
      </c>
      <c r="AN129" s="180">
        <f t="shared" si="851"/>
        <v>0</v>
      </c>
      <c r="AO129" s="180">
        <f t="shared" si="851"/>
        <v>0</v>
      </c>
      <c r="AP129" s="180">
        <f t="shared" si="851"/>
        <v>0</v>
      </c>
      <c r="AQ129" s="180">
        <f t="shared" si="851"/>
        <v>0</v>
      </c>
      <c r="AR129" s="180">
        <f t="shared" si="851"/>
        <v>0</v>
      </c>
      <c r="AS129" s="180">
        <f t="shared" si="851"/>
        <v>1</v>
      </c>
      <c r="AT129" s="180">
        <f t="shared" si="851"/>
        <v>1</v>
      </c>
      <c r="AU129" s="180">
        <f t="shared" si="851"/>
        <v>0</v>
      </c>
      <c r="AV129" s="180">
        <f t="shared" si="851"/>
        <v>0</v>
      </c>
      <c r="AW129" s="180">
        <f t="shared" si="851"/>
        <v>0</v>
      </c>
      <c r="AX129" s="180">
        <f t="shared" si="851"/>
        <v>0</v>
      </c>
      <c r="AY129" s="180">
        <f t="shared" ref="AY129:BO129" si="852">COUNTIF($K129:$Q129,AY$2)</f>
        <v>0</v>
      </c>
      <c r="AZ129" s="180">
        <f t="shared" si="852"/>
        <v>0</v>
      </c>
      <c r="BA129" s="180">
        <f t="shared" si="852"/>
        <v>1</v>
      </c>
      <c r="BB129" s="180">
        <f t="shared" si="852"/>
        <v>0</v>
      </c>
      <c r="BC129" s="180">
        <f t="shared" si="852"/>
        <v>0</v>
      </c>
      <c r="BD129" s="180">
        <f t="shared" si="852"/>
        <v>0</v>
      </c>
      <c r="BE129" s="180">
        <f t="shared" si="852"/>
        <v>0</v>
      </c>
      <c r="BF129" s="180">
        <f t="shared" si="852"/>
        <v>0</v>
      </c>
      <c r="BG129" s="180">
        <f t="shared" si="852"/>
        <v>0</v>
      </c>
      <c r="BH129" s="180">
        <f t="shared" si="852"/>
        <v>0</v>
      </c>
      <c r="BI129" s="180">
        <f t="shared" si="852"/>
        <v>1</v>
      </c>
      <c r="BJ129" s="180">
        <f t="shared" si="852"/>
        <v>0</v>
      </c>
      <c r="BK129" s="180">
        <f t="shared" si="852"/>
        <v>0</v>
      </c>
      <c r="BL129" s="180">
        <f t="shared" si="852"/>
        <v>0</v>
      </c>
      <c r="BM129" s="180">
        <f t="shared" si="852"/>
        <v>1</v>
      </c>
      <c r="BN129" s="180">
        <f t="shared" si="852"/>
        <v>0</v>
      </c>
      <c r="BO129" s="180">
        <f t="shared" si="852"/>
        <v>0</v>
      </c>
      <c r="BP129" s="180"/>
      <c r="BQ129" s="180">
        <f t="shared" ref="BQ129:CV129" si="853">IF(S129=0,BQ130+1,0)</f>
        <v>2</v>
      </c>
      <c r="BR129" s="180">
        <f t="shared" si="853"/>
        <v>1</v>
      </c>
      <c r="BS129" s="180">
        <f t="shared" si="853"/>
        <v>12</v>
      </c>
      <c r="BT129" s="180">
        <f t="shared" si="853"/>
        <v>7</v>
      </c>
      <c r="BU129" s="180">
        <f t="shared" si="853"/>
        <v>33</v>
      </c>
      <c r="BV129" s="180">
        <f t="shared" si="853"/>
        <v>11</v>
      </c>
      <c r="BW129" s="180">
        <f t="shared" si="853"/>
        <v>1</v>
      </c>
      <c r="BX129" s="180">
        <f t="shared" si="853"/>
        <v>3</v>
      </c>
      <c r="BY129" s="180">
        <f t="shared" si="853"/>
        <v>10</v>
      </c>
      <c r="BZ129" s="180">
        <f t="shared" si="853"/>
        <v>7</v>
      </c>
      <c r="CA129" s="180">
        <f t="shared" si="853"/>
        <v>15</v>
      </c>
      <c r="CB129" s="180">
        <f t="shared" si="853"/>
        <v>0</v>
      </c>
      <c r="CC129" s="180">
        <f t="shared" si="853"/>
        <v>14</v>
      </c>
      <c r="CD129" s="180">
        <f t="shared" si="853"/>
        <v>11</v>
      </c>
      <c r="CE129" s="180">
        <f t="shared" si="853"/>
        <v>2</v>
      </c>
      <c r="CF129" s="180">
        <f t="shared" si="853"/>
        <v>17</v>
      </c>
      <c r="CG129" s="180">
        <f t="shared" si="853"/>
        <v>6</v>
      </c>
      <c r="CH129" s="180">
        <f t="shared" si="853"/>
        <v>17</v>
      </c>
      <c r="CI129" s="180">
        <f t="shared" si="853"/>
        <v>1</v>
      </c>
      <c r="CJ129" s="180">
        <f t="shared" si="853"/>
        <v>1</v>
      </c>
      <c r="CK129" s="180">
        <f t="shared" si="853"/>
        <v>0</v>
      </c>
      <c r="CL129" s="180">
        <f t="shared" si="853"/>
        <v>3</v>
      </c>
      <c r="CM129" s="180">
        <f t="shared" si="853"/>
        <v>2</v>
      </c>
      <c r="CN129" s="180">
        <f t="shared" si="853"/>
        <v>3</v>
      </c>
      <c r="CO129" s="180">
        <f t="shared" si="853"/>
        <v>2</v>
      </c>
      <c r="CP129" s="180">
        <f t="shared" si="853"/>
        <v>7</v>
      </c>
      <c r="CQ129" s="180">
        <f t="shared" si="853"/>
        <v>0</v>
      </c>
      <c r="CR129" s="180">
        <f t="shared" si="853"/>
        <v>0</v>
      </c>
      <c r="CS129" s="180">
        <f t="shared" si="853"/>
        <v>1</v>
      </c>
      <c r="CT129" s="180">
        <f t="shared" si="853"/>
        <v>5</v>
      </c>
      <c r="CU129" s="180">
        <f t="shared" si="853"/>
        <v>4</v>
      </c>
      <c r="CV129" s="180">
        <f t="shared" si="853"/>
        <v>4</v>
      </c>
      <c r="CW129" s="180">
        <f t="shared" ref="CW129:DM129" si="854">IF(AY129=0,CW130+1,0)</f>
        <v>2</v>
      </c>
      <c r="CX129" s="180">
        <f t="shared" si="854"/>
        <v>8</v>
      </c>
      <c r="CY129" s="180">
        <f t="shared" si="854"/>
        <v>0</v>
      </c>
      <c r="CZ129" s="180">
        <f t="shared" si="854"/>
        <v>1</v>
      </c>
      <c r="DA129" s="180">
        <f t="shared" si="854"/>
        <v>13</v>
      </c>
      <c r="DB129" s="180">
        <f t="shared" si="854"/>
        <v>18</v>
      </c>
      <c r="DC129" s="180">
        <f t="shared" si="854"/>
        <v>3</v>
      </c>
      <c r="DD129" s="180">
        <f t="shared" si="854"/>
        <v>4</v>
      </c>
      <c r="DE129" s="180">
        <f t="shared" si="854"/>
        <v>13</v>
      </c>
      <c r="DF129" s="180">
        <f t="shared" si="854"/>
        <v>2</v>
      </c>
      <c r="DG129" s="180">
        <f t="shared" si="854"/>
        <v>0</v>
      </c>
      <c r="DH129" s="180">
        <f t="shared" si="854"/>
        <v>2</v>
      </c>
      <c r="DI129" s="180">
        <f t="shared" si="854"/>
        <v>27</v>
      </c>
      <c r="DJ129" s="180">
        <f t="shared" si="854"/>
        <v>8</v>
      </c>
      <c r="DK129" s="180">
        <f t="shared" si="854"/>
        <v>0</v>
      </c>
      <c r="DL129" s="180">
        <f t="shared" si="854"/>
        <v>8</v>
      </c>
      <c r="DM129" s="180">
        <f t="shared" si="854"/>
        <v>6</v>
      </c>
      <c r="DN129" s="289" t="b">
        <f t="shared" si="642"/>
        <v>1</v>
      </c>
      <c r="DO129" s="180">
        <f t="shared" si="820"/>
        <v>213</v>
      </c>
      <c r="DP129" s="180">
        <f t="shared" si="821"/>
        <v>88</v>
      </c>
      <c r="DQ129" s="180">
        <f t="shared" si="822"/>
        <v>88</v>
      </c>
      <c r="DR129" s="180">
        <f t="shared" si="823"/>
        <v>1</v>
      </c>
      <c r="DS129" s="180">
        <f t="shared" si="824"/>
        <v>5</v>
      </c>
      <c r="DT129" s="180">
        <f t="shared" si="825"/>
        <v>2</v>
      </c>
      <c r="DU129" s="180"/>
      <c r="DV129" s="180">
        <f t="shared" si="826"/>
        <v>5</v>
      </c>
      <c r="DW129" s="180">
        <f t="shared" si="827"/>
        <v>2</v>
      </c>
      <c r="DX129" s="180"/>
      <c r="DY129" s="180">
        <f t="shared" si="828"/>
        <v>0</v>
      </c>
      <c r="DZ129" s="180">
        <f t="shared" si="829"/>
        <v>1</v>
      </c>
      <c r="EA129" s="180">
        <f t="shared" si="830"/>
        <v>3</v>
      </c>
      <c r="EB129" s="180">
        <f t="shared" si="831"/>
        <v>1</v>
      </c>
      <c r="EC129" s="180">
        <f t="shared" si="832"/>
        <v>2</v>
      </c>
      <c r="EE129" s="180">
        <f t="shared" si="833"/>
        <v>1</v>
      </c>
      <c r="EF129" s="180">
        <f t="shared" si="834"/>
        <v>1</v>
      </c>
    </row>
    <row r="130" spans="1:136" x14ac:dyDescent="0.2">
      <c r="A130" s="55">
        <v>42527</v>
      </c>
      <c r="B130" s="13" t="str">
        <f t="shared" ref="B130:B135" si="855">CONCATENATE(DY130,"-",DZ130,"-",EA130,"-",EB130,"-",EC130)</f>
        <v>2-2-2-1-0</v>
      </c>
      <c r="C130" s="14" t="s">
        <v>478</v>
      </c>
      <c r="D130" s="11">
        <f t="shared" ref="D130:D135" si="856">FIND(",",$C130,1)</f>
        <v>2</v>
      </c>
      <c r="E130" s="11">
        <f t="shared" si="849"/>
        <v>4</v>
      </c>
      <c r="F130" s="11">
        <f t="shared" si="849"/>
        <v>7</v>
      </c>
      <c r="G130" s="11">
        <f t="shared" si="849"/>
        <v>10</v>
      </c>
      <c r="H130" s="11">
        <f t="shared" si="849"/>
        <v>13</v>
      </c>
      <c r="I130" s="11">
        <f t="shared" si="849"/>
        <v>16</v>
      </c>
      <c r="J130" s="11"/>
      <c r="K130" s="179">
        <f t="shared" ref="K130:K135" si="857">VALUE((LEFT(C130,D130-1)))</f>
        <v>2</v>
      </c>
      <c r="L130" s="179">
        <f t="shared" si="850"/>
        <v>7</v>
      </c>
      <c r="M130" s="179">
        <f t="shared" si="850"/>
        <v>12</v>
      </c>
      <c r="N130" s="179">
        <f t="shared" si="850"/>
        <v>19</v>
      </c>
      <c r="O130" s="179">
        <f t="shared" si="850"/>
        <v>29</v>
      </c>
      <c r="P130" s="179">
        <f t="shared" si="850"/>
        <v>36</v>
      </c>
      <c r="Q130" s="179">
        <f t="shared" ref="Q130:Q135" si="858">VALUE(RIGHT(C130,LEN(C130)-I130))</f>
        <v>20</v>
      </c>
      <c r="R130" s="179"/>
      <c r="S130" s="179">
        <f t="shared" ref="S130:AX130" si="859">COUNTIF($K130:$Q130,S$2)</f>
        <v>0</v>
      </c>
      <c r="T130" s="179">
        <f t="shared" si="859"/>
        <v>1</v>
      </c>
      <c r="U130" s="179">
        <f t="shared" si="859"/>
        <v>0</v>
      </c>
      <c r="V130" s="179">
        <f t="shared" si="859"/>
        <v>0</v>
      </c>
      <c r="W130" s="179">
        <f t="shared" si="859"/>
        <v>0</v>
      </c>
      <c r="X130" s="179">
        <f t="shared" si="859"/>
        <v>0</v>
      </c>
      <c r="Y130" s="179">
        <f t="shared" si="859"/>
        <v>1</v>
      </c>
      <c r="Z130" s="179">
        <f t="shared" si="859"/>
        <v>0</v>
      </c>
      <c r="AA130" s="179">
        <f t="shared" si="859"/>
        <v>0</v>
      </c>
      <c r="AB130" s="179">
        <f t="shared" si="859"/>
        <v>0</v>
      </c>
      <c r="AC130" s="179">
        <f t="shared" si="859"/>
        <v>0</v>
      </c>
      <c r="AD130" s="179">
        <f t="shared" si="859"/>
        <v>1</v>
      </c>
      <c r="AE130" s="179">
        <f t="shared" si="859"/>
        <v>0</v>
      </c>
      <c r="AF130" s="179">
        <f t="shared" si="859"/>
        <v>0</v>
      </c>
      <c r="AG130" s="179">
        <f t="shared" si="859"/>
        <v>0</v>
      </c>
      <c r="AH130" s="179">
        <f t="shared" si="859"/>
        <v>0</v>
      </c>
      <c r="AI130" s="179">
        <f t="shared" si="859"/>
        <v>0</v>
      </c>
      <c r="AJ130" s="179">
        <f t="shared" si="859"/>
        <v>0</v>
      </c>
      <c r="AK130" s="179">
        <f t="shared" si="859"/>
        <v>1</v>
      </c>
      <c r="AL130" s="179">
        <f t="shared" si="859"/>
        <v>1</v>
      </c>
      <c r="AM130" s="179">
        <f t="shared" si="859"/>
        <v>0</v>
      </c>
      <c r="AN130" s="179">
        <f t="shared" si="859"/>
        <v>0</v>
      </c>
      <c r="AO130" s="179">
        <f t="shared" si="859"/>
        <v>0</v>
      </c>
      <c r="AP130" s="179">
        <f t="shared" si="859"/>
        <v>0</v>
      </c>
      <c r="AQ130" s="179">
        <f t="shared" si="859"/>
        <v>0</v>
      </c>
      <c r="AR130" s="179">
        <f t="shared" si="859"/>
        <v>0</v>
      </c>
      <c r="AS130" s="179">
        <f t="shared" si="859"/>
        <v>0</v>
      </c>
      <c r="AT130" s="179">
        <f t="shared" si="859"/>
        <v>0</v>
      </c>
      <c r="AU130" s="179">
        <f t="shared" si="859"/>
        <v>1</v>
      </c>
      <c r="AV130" s="179">
        <f t="shared" si="859"/>
        <v>0</v>
      </c>
      <c r="AW130" s="179">
        <f t="shared" si="859"/>
        <v>0</v>
      </c>
      <c r="AX130" s="179">
        <f t="shared" si="859"/>
        <v>0</v>
      </c>
      <c r="AY130" s="179">
        <f t="shared" ref="AY130:BO130" si="860">COUNTIF($K130:$Q130,AY$2)</f>
        <v>0</v>
      </c>
      <c r="AZ130" s="179">
        <f t="shared" si="860"/>
        <v>0</v>
      </c>
      <c r="BA130" s="179">
        <f t="shared" si="860"/>
        <v>0</v>
      </c>
      <c r="BB130" s="179">
        <f t="shared" si="860"/>
        <v>1</v>
      </c>
      <c r="BC130" s="179">
        <f t="shared" si="860"/>
        <v>0</v>
      </c>
      <c r="BD130" s="179">
        <f t="shared" si="860"/>
        <v>0</v>
      </c>
      <c r="BE130" s="179">
        <f t="shared" si="860"/>
        <v>0</v>
      </c>
      <c r="BF130" s="179">
        <f t="shared" si="860"/>
        <v>0</v>
      </c>
      <c r="BG130" s="179">
        <f t="shared" si="860"/>
        <v>0</v>
      </c>
      <c r="BH130" s="179">
        <f t="shared" si="860"/>
        <v>0</v>
      </c>
      <c r="BI130" s="179">
        <f t="shared" si="860"/>
        <v>0</v>
      </c>
      <c r="BJ130" s="179">
        <f t="shared" si="860"/>
        <v>0</v>
      </c>
      <c r="BK130" s="179">
        <f t="shared" si="860"/>
        <v>0</v>
      </c>
      <c r="BL130" s="179">
        <f t="shared" si="860"/>
        <v>0</v>
      </c>
      <c r="BM130" s="179">
        <f t="shared" si="860"/>
        <v>0</v>
      </c>
      <c r="BN130" s="179">
        <f t="shared" si="860"/>
        <v>0</v>
      </c>
      <c r="BO130" s="179">
        <f t="shared" si="860"/>
        <v>0</v>
      </c>
      <c r="BP130" s="179"/>
      <c r="BQ130" s="179">
        <f t="shared" ref="BQ130:CV130" si="861">IF(S130=0,BQ131+1,0)</f>
        <v>1</v>
      </c>
      <c r="BR130" s="179">
        <f t="shared" si="861"/>
        <v>0</v>
      </c>
      <c r="BS130" s="179">
        <f t="shared" si="861"/>
        <v>11</v>
      </c>
      <c r="BT130" s="179">
        <f t="shared" si="861"/>
        <v>6</v>
      </c>
      <c r="BU130" s="179">
        <f t="shared" si="861"/>
        <v>32</v>
      </c>
      <c r="BV130" s="179">
        <f t="shared" si="861"/>
        <v>10</v>
      </c>
      <c r="BW130" s="179">
        <f t="shared" si="861"/>
        <v>0</v>
      </c>
      <c r="BX130" s="179">
        <f t="shared" si="861"/>
        <v>2</v>
      </c>
      <c r="BY130" s="179">
        <f t="shared" si="861"/>
        <v>9</v>
      </c>
      <c r="BZ130" s="179">
        <f t="shared" si="861"/>
        <v>6</v>
      </c>
      <c r="CA130" s="179">
        <f t="shared" si="861"/>
        <v>14</v>
      </c>
      <c r="CB130" s="179">
        <f t="shared" si="861"/>
        <v>0</v>
      </c>
      <c r="CC130" s="179">
        <f t="shared" si="861"/>
        <v>13</v>
      </c>
      <c r="CD130" s="179">
        <f t="shared" si="861"/>
        <v>10</v>
      </c>
      <c r="CE130" s="179">
        <f t="shared" si="861"/>
        <v>1</v>
      </c>
      <c r="CF130" s="179">
        <f t="shared" si="861"/>
        <v>16</v>
      </c>
      <c r="CG130" s="179">
        <f t="shared" si="861"/>
        <v>5</v>
      </c>
      <c r="CH130" s="179">
        <f t="shared" si="861"/>
        <v>16</v>
      </c>
      <c r="CI130" s="179">
        <f t="shared" si="861"/>
        <v>0</v>
      </c>
      <c r="CJ130" s="179">
        <f t="shared" si="861"/>
        <v>0</v>
      </c>
      <c r="CK130" s="179">
        <f t="shared" si="861"/>
        <v>14</v>
      </c>
      <c r="CL130" s="179">
        <f t="shared" si="861"/>
        <v>2</v>
      </c>
      <c r="CM130" s="179">
        <f t="shared" si="861"/>
        <v>1</v>
      </c>
      <c r="CN130" s="179">
        <f t="shared" si="861"/>
        <v>2</v>
      </c>
      <c r="CO130" s="179">
        <f t="shared" si="861"/>
        <v>1</v>
      </c>
      <c r="CP130" s="179">
        <f t="shared" si="861"/>
        <v>6</v>
      </c>
      <c r="CQ130" s="179">
        <f t="shared" si="861"/>
        <v>31</v>
      </c>
      <c r="CR130" s="179">
        <f t="shared" si="861"/>
        <v>14</v>
      </c>
      <c r="CS130" s="179">
        <f t="shared" si="861"/>
        <v>0</v>
      </c>
      <c r="CT130" s="179">
        <f t="shared" si="861"/>
        <v>4</v>
      </c>
      <c r="CU130" s="179">
        <f t="shared" si="861"/>
        <v>3</v>
      </c>
      <c r="CV130" s="179">
        <f t="shared" si="861"/>
        <v>3</v>
      </c>
      <c r="CW130" s="179">
        <f t="shared" ref="CW130:DM130" si="862">IF(AY130=0,CW131+1,0)</f>
        <v>1</v>
      </c>
      <c r="CX130" s="179">
        <f t="shared" si="862"/>
        <v>7</v>
      </c>
      <c r="CY130" s="179">
        <f t="shared" si="862"/>
        <v>2</v>
      </c>
      <c r="CZ130" s="179">
        <f t="shared" si="862"/>
        <v>0</v>
      </c>
      <c r="DA130" s="179">
        <f t="shared" si="862"/>
        <v>12</v>
      </c>
      <c r="DB130" s="179">
        <f t="shared" si="862"/>
        <v>17</v>
      </c>
      <c r="DC130" s="179">
        <f t="shared" si="862"/>
        <v>2</v>
      </c>
      <c r="DD130" s="179">
        <f t="shared" si="862"/>
        <v>3</v>
      </c>
      <c r="DE130" s="179">
        <f t="shared" si="862"/>
        <v>12</v>
      </c>
      <c r="DF130" s="179">
        <f t="shared" si="862"/>
        <v>1</v>
      </c>
      <c r="DG130" s="179">
        <f t="shared" si="862"/>
        <v>4</v>
      </c>
      <c r="DH130" s="179">
        <f t="shared" si="862"/>
        <v>1</v>
      </c>
      <c r="DI130" s="179">
        <f t="shared" si="862"/>
        <v>26</v>
      </c>
      <c r="DJ130" s="179">
        <f t="shared" si="862"/>
        <v>7</v>
      </c>
      <c r="DK130" s="179">
        <f t="shared" si="862"/>
        <v>3</v>
      </c>
      <c r="DL130" s="179">
        <f t="shared" si="862"/>
        <v>7</v>
      </c>
      <c r="DM130" s="179">
        <f t="shared" si="862"/>
        <v>5</v>
      </c>
      <c r="DN130" s="289" t="b">
        <f t="shared" si="642"/>
        <v>1</v>
      </c>
      <c r="DO130" s="179">
        <f t="shared" ref="DO130:DO135" si="863">SUM(K130:Q130)</f>
        <v>125</v>
      </c>
      <c r="DP130" s="179">
        <f t="shared" ref="DP130:DP135" si="864">DO130-DO131</f>
        <v>-58</v>
      </c>
      <c r="DQ130" s="179">
        <f t="shared" ref="DQ130:DQ135" si="865">ABS(DP130)</f>
        <v>58</v>
      </c>
      <c r="DR130" s="179">
        <f t="shared" si="823"/>
        <v>0</v>
      </c>
      <c r="DS130" s="179">
        <f t="shared" ref="DS130:DS135" si="866">COUNTIF($K130:$Q130,"&gt;25")</f>
        <v>2</v>
      </c>
      <c r="DT130" s="179">
        <f t="shared" ref="DT130:DT135" si="867">COUNTIF($K130:$Q130,"&lt;26")</f>
        <v>5</v>
      </c>
      <c r="DU130" s="179"/>
      <c r="DV130" s="179">
        <f t="shared" ref="DV130:DV135" si="868">S130+U130+W130+Y130+AA130+AC130+AE130+AG130+AI130+AK130+AM130+AO130+AQ130+AS130+AU130+AW130+AY130+BA130+BC130+BE130+BG130+BI130+BK130+BM130+BO130</f>
        <v>3</v>
      </c>
      <c r="DW130" s="179">
        <f t="shared" ref="DW130:DW135" si="869">T130+V130+X130+Z130+AB130+AD130+AF130+AH130+AJ130+AL130+AN130+AP130+AR130+AT130+AV130+AX130+AZ130+BB130+BD130+BF130+BH130+BJ130+BL130+BN130</f>
        <v>4</v>
      </c>
      <c r="DX130" s="179"/>
      <c r="DY130" s="179">
        <f t="shared" ref="DY130:DY135" si="870">COUNTIF($K130:$Q130,"&lt;10")</f>
        <v>2</v>
      </c>
      <c r="DZ130" s="179">
        <f t="shared" ref="DZ130:DZ135" si="871">COUNTIFS($K130:$Q130,"&lt;20",$K130:$Q130,"&gt;9")</f>
        <v>2</v>
      </c>
      <c r="EA130" s="179">
        <f t="shared" ref="EA130:EA135" si="872">COUNTIFS($K130:$Q130,"&lt;30",$K130:$Q130,"&gt;19")</f>
        <v>2</v>
      </c>
      <c r="EB130" s="179">
        <f t="shared" ref="EB130:EB135" si="873">COUNTIFS($K130:$Q130,"&lt;40",$K130:$Q130,"&gt;29")</f>
        <v>1</v>
      </c>
      <c r="EC130" s="179">
        <f t="shared" ref="EC130:EC135" si="874">COUNTIF($K130:$Q130,"&gt;39")</f>
        <v>0</v>
      </c>
      <c r="EE130" s="179">
        <f t="shared" ref="EE130:EE135" si="875">COUNTIF($K131:$Q131,K130)+COUNTIF($K131:$Q131,L130)+COUNTIF($K131:$Q131,M130)+COUNTIF($K131:$Q131,N130)+COUNTIF($K131:$Q131,O130)+COUNTIF($K131:$Q131,P130)+COUNTIF($K131:$Q131,Q130)</f>
        <v>0</v>
      </c>
      <c r="EF130" s="179">
        <f t="shared" ref="EF130:EF135" si="876">IF(K130=L130-1,1,0)+IF(L130=M130-1,1,0)+IF(M130=N130-1,1,0)+IF(N130=O130-1,1,0)+IF(O130=P130-1,1,0)+IF(K130=Q130-1,1,0)+IF(L130=Q130-1,1,0)+IF(M130=Q130-1,1,0)+IF(N130=Q130-1,1,0)+IF(O130=Q130-1,1,0)+IF(P130=Q130-1,1,0)</f>
        <v>1</v>
      </c>
    </row>
    <row r="131" spans="1:136" x14ac:dyDescent="0.2">
      <c r="A131" s="55">
        <v>42523</v>
      </c>
      <c r="B131" s="13" t="str">
        <f t="shared" si="855"/>
        <v>1-1-2-1-2</v>
      </c>
      <c r="C131" s="14" t="s">
        <v>477</v>
      </c>
      <c r="D131" s="11">
        <f t="shared" si="856"/>
        <v>2</v>
      </c>
      <c r="E131" s="11">
        <f t="shared" ref="E131:I133" si="877">FIND(",",$C131,D131+1)</f>
        <v>5</v>
      </c>
      <c r="F131" s="11">
        <f t="shared" si="877"/>
        <v>8</v>
      </c>
      <c r="G131" s="11">
        <f t="shared" si="877"/>
        <v>11</v>
      </c>
      <c r="H131" s="11">
        <f t="shared" si="877"/>
        <v>14</v>
      </c>
      <c r="I131" s="11">
        <f t="shared" si="877"/>
        <v>17</v>
      </c>
      <c r="J131" s="11"/>
      <c r="K131" s="179">
        <f t="shared" si="857"/>
        <v>1</v>
      </c>
      <c r="L131" s="179">
        <f t="shared" ref="L131:P133" si="878">VALUE(MID($C131,D131+1,E131-D131-1))</f>
        <v>15</v>
      </c>
      <c r="M131" s="179">
        <f t="shared" si="878"/>
        <v>23</v>
      </c>
      <c r="N131" s="179">
        <f t="shared" si="878"/>
        <v>25</v>
      </c>
      <c r="O131" s="179">
        <f t="shared" si="878"/>
        <v>33</v>
      </c>
      <c r="P131" s="179">
        <f t="shared" si="878"/>
        <v>42</v>
      </c>
      <c r="Q131" s="179">
        <f t="shared" si="858"/>
        <v>44</v>
      </c>
      <c r="R131" s="179"/>
      <c r="S131" s="179">
        <f t="shared" ref="S131:AB132" si="879">COUNTIF($K131:$Q131,S$2)</f>
        <v>1</v>
      </c>
      <c r="T131" s="179">
        <f t="shared" si="879"/>
        <v>0</v>
      </c>
      <c r="U131" s="179">
        <f t="shared" si="879"/>
        <v>0</v>
      </c>
      <c r="V131" s="179">
        <f t="shared" si="879"/>
        <v>0</v>
      </c>
      <c r="W131" s="179">
        <f t="shared" si="879"/>
        <v>0</v>
      </c>
      <c r="X131" s="179">
        <f t="shared" si="879"/>
        <v>0</v>
      </c>
      <c r="Y131" s="179">
        <f t="shared" si="879"/>
        <v>0</v>
      </c>
      <c r="Z131" s="179">
        <f t="shared" si="879"/>
        <v>0</v>
      </c>
      <c r="AA131" s="179">
        <f t="shared" si="879"/>
        <v>0</v>
      </c>
      <c r="AB131" s="179">
        <f t="shared" si="879"/>
        <v>0</v>
      </c>
      <c r="AC131" s="179">
        <f t="shared" ref="AC131:AL132" si="880">COUNTIF($K131:$Q131,AC$2)</f>
        <v>0</v>
      </c>
      <c r="AD131" s="179">
        <f t="shared" si="880"/>
        <v>0</v>
      </c>
      <c r="AE131" s="179">
        <f t="shared" si="880"/>
        <v>0</v>
      </c>
      <c r="AF131" s="179">
        <f t="shared" si="880"/>
        <v>0</v>
      </c>
      <c r="AG131" s="179">
        <f t="shared" si="880"/>
        <v>1</v>
      </c>
      <c r="AH131" s="179">
        <f t="shared" si="880"/>
        <v>0</v>
      </c>
      <c r="AI131" s="179">
        <f t="shared" si="880"/>
        <v>0</v>
      </c>
      <c r="AJ131" s="179">
        <f t="shared" si="880"/>
        <v>0</v>
      </c>
      <c r="AK131" s="179">
        <f t="shared" si="880"/>
        <v>0</v>
      </c>
      <c r="AL131" s="179">
        <f t="shared" si="880"/>
        <v>0</v>
      </c>
      <c r="AM131" s="179">
        <f t="shared" ref="AM131:AV132" si="881">COUNTIF($K131:$Q131,AM$2)</f>
        <v>0</v>
      </c>
      <c r="AN131" s="179">
        <f t="shared" si="881"/>
        <v>0</v>
      </c>
      <c r="AO131" s="179">
        <f t="shared" si="881"/>
        <v>1</v>
      </c>
      <c r="AP131" s="179">
        <f t="shared" si="881"/>
        <v>0</v>
      </c>
      <c r="AQ131" s="179">
        <f t="shared" si="881"/>
        <v>1</v>
      </c>
      <c r="AR131" s="179">
        <f t="shared" si="881"/>
        <v>0</v>
      </c>
      <c r="AS131" s="179">
        <f t="shared" si="881"/>
        <v>0</v>
      </c>
      <c r="AT131" s="179">
        <f t="shared" si="881"/>
        <v>0</v>
      </c>
      <c r="AU131" s="179">
        <f t="shared" si="881"/>
        <v>0</v>
      </c>
      <c r="AV131" s="179">
        <f t="shared" si="881"/>
        <v>0</v>
      </c>
      <c r="AW131" s="179">
        <f t="shared" ref="AW131:BF132" si="882">COUNTIF($K131:$Q131,AW$2)</f>
        <v>0</v>
      </c>
      <c r="AX131" s="179">
        <f t="shared" si="882"/>
        <v>0</v>
      </c>
      <c r="AY131" s="179">
        <f t="shared" si="882"/>
        <v>1</v>
      </c>
      <c r="AZ131" s="179">
        <f t="shared" si="882"/>
        <v>0</v>
      </c>
      <c r="BA131" s="179">
        <f t="shared" si="882"/>
        <v>0</v>
      </c>
      <c r="BB131" s="179">
        <f t="shared" si="882"/>
        <v>0</v>
      </c>
      <c r="BC131" s="179">
        <f t="shared" si="882"/>
        <v>0</v>
      </c>
      <c r="BD131" s="179">
        <f t="shared" si="882"/>
        <v>0</v>
      </c>
      <c r="BE131" s="179">
        <f t="shared" si="882"/>
        <v>0</v>
      </c>
      <c r="BF131" s="179">
        <f t="shared" si="882"/>
        <v>0</v>
      </c>
      <c r="BG131" s="179">
        <f t="shared" ref="BG131:BO132" si="883">COUNTIF($K131:$Q131,BG$2)</f>
        <v>0</v>
      </c>
      <c r="BH131" s="179">
        <f t="shared" si="883"/>
        <v>1</v>
      </c>
      <c r="BI131" s="179">
        <f t="shared" si="883"/>
        <v>0</v>
      </c>
      <c r="BJ131" s="179">
        <f t="shared" si="883"/>
        <v>1</v>
      </c>
      <c r="BK131" s="179">
        <f t="shared" si="883"/>
        <v>0</v>
      </c>
      <c r="BL131" s="179">
        <f t="shared" si="883"/>
        <v>0</v>
      </c>
      <c r="BM131" s="179">
        <f t="shared" si="883"/>
        <v>0</v>
      </c>
      <c r="BN131" s="179">
        <f t="shared" si="883"/>
        <v>0</v>
      </c>
      <c r="BO131" s="179">
        <f t="shared" si="883"/>
        <v>0</v>
      </c>
      <c r="BP131" s="179"/>
      <c r="BQ131" s="179">
        <f t="shared" ref="BQ131:BZ132" si="884">IF(S131=0,BQ132+1,0)</f>
        <v>0</v>
      </c>
      <c r="BR131" s="179">
        <f t="shared" si="884"/>
        <v>4</v>
      </c>
      <c r="BS131" s="179">
        <f t="shared" si="884"/>
        <v>10</v>
      </c>
      <c r="BT131" s="179">
        <f t="shared" si="884"/>
        <v>5</v>
      </c>
      <c r="BU131" s="179">
        <f t="shared" si="884"/>
        <v>31</v>
      </c>
      <c r="BV131" s="179">
        <f t="shared" si="884"/>
        <v>9</v>
      </c>
      <c r="BW131" s="179">
        <f t="shared" si="884"/>
        <v>2</v>
      </c>
      <c r="BX131" s="179">
        <f t="shared" si="884"/>
        <v>1</v>
      </c>
      <c r="BY131" s="179">
        <f t="shared" si="884"/>
        <v>8</v>
      </c>
      <c r="BZ131" s="179">
        <f t="shared" si="884"/>
        <v>5</v>
      </c>
      <c r="CA131" s="179">
        <f t="shared" ref="CA131:CJ132" si="885">IF(AC131=0,CA132+1,0)</f>
        <v>13</v>
      </c>
      <c r="CB131" s="179">
        <f t="shared" si="885"/>
        <v>1</v>
      </c>
      <c r="CC131" s="179">
        <f t="shared" si="885"/>
        <v>12</v>
      </c>
      <c r="CD131" s="179">
        <f t="shared" si="885"/>
        <v>9</v>
      </c>
      <c r="CE131" s="179">
        <f t="shared" si="885"/>
        <v>0</v>
      </c>
      <c r="CF131" s="179">
        <f t="shared" si="885"/>
        <v>15</v>
      </c>
      <c r="CG131" s="179">
        <f t="shared" si="885"/>
        <v>4</v>
      </c>
      <c r="CH131" s="179">
        <f t="shared" si="885"/>
        <v>15</v>
      </c>
      <c r="CI131" s="179">
        <f t="shared" si="885"/>
        <v>2</v>
      </c>
      <c r="CJ131" s="179">
        <f t="shared" si="885"/>
        <v>3</v>
      </c>
      <c r="CK131" s="179">
        <f t="shared" ref="CK131:CT132" si="886">IF(AM131=0,CK132+1,0)</f>
        <v>13</v>
      </c>
      <c r="CL131" s="179">
        <f t="shared" si="886"/>
        <v>1</v>
      </c>
      <c r="CM131" s="179">
        <f t="shared" si="886"/>
        <v>0</v>
      </c>
      <c r="CN131" s="179">
        <f t="shared" si="886"/>
        <v>1</v>
      </c>
      <c r="CO131" s="179">
        <f t="shared" si="886"/>
        <v>0</v>
      </c>
      <c r="CP131" s="179">
        <f t="shared" si="886"/>
        <v>5</v>
      </c>
      <c r="CQ131" s="179">
        <f t="shared" si="886"/>
        <v>30</v>
      </c>
      <c r="CR131" s="179">
        <f t="shared" si="886"/>
        <v>13</v>
      </c>
      <c r="CS131" s="179">
        <f t="shared" si="886"/>
        <v>7</v>
      </c>
      <c r="CT131" s="179">
        <f t="shared" si="886"/>
        <v>3</v>
      </c>
      <c r="CU131" s="179">
        <f t="shared" ref="CU131:DD132" si="887">IF(AW131=0,CU132+1,0)</f>
        <v>2</v>
      </c>
      <c r="CV131" s="179">
        <f t="shared" si="887"/>
        <v>2</v>
      </c>
      <c r="CW131" s="179">
        <f t="shared" si="887"/>
        <v>0</v>
      </c>
      <c r="CX131" s="179">
        <f t="shared" si="887"/>
        <v>6</v>
      </c>
      <c r="CY131" s="179">
        <f t="shared" si="887"/>
        <v>1</v>
      </c>
      <c r="CZ131" s="179">
        <f t="shared" si="887"/>
        <v>5</v>
      </c>
      <c r="DA131" s="179">
        <f t="shared" si="887"/>
        <v>11</v>
      </c>
      <c r="DB131" s="179">
        <f t="shared" si="887"/>
        <v>16</v>
      </c>
      <c r="DC131" s="179">
        <f t="shared" si="887"/>
        <v>1</v>
      </c>
      <c r="DD131" s="179">
        <f t="shared" si="887"/>
        <v>2</v>
      </c>
      <c r="DE131" s="179">
        <f t="shared" ref="DE131:DM132" si="888">IF(BG131=0,DE132+1,0)</f>
        <v>11</v>
      </c>
      <c r="DF131" s="179">
        <f t="shared" si="888"/>
        <v>0</v>
      </c>
      <c r="DG131" s="179">
        <f t="shared" si="888"/>
        <v>3</v>
      </c>
      <c r="DH131" s="179">
        <f t="shared" si="888"/>
        <v>0</v>
      </c>
      <c r="DI131" s="179">
        <f t="shared" si="888"/>
        <v>25</v>
      </c>
      <c r="DJ131" s="179">
        <f t="shared" si="888"/>
        <v>6</v>
      </c>
      <c r="DK131" s="179">
        <f t="shared" si="888"/>
        <v>2</v>
      </c>
      <c r="DL131" s="179">
        <f t="shared" si="888"/>
        <v>6</v>
      </c>
      <c r="DM131" s="179">
        <f t="shared" si="888"/>
        <v>4</v>
      </c>
      <c r="DN131" s="289" t="b">
        <f t="shared" si="642"/>
        <v>1</v>
      </c>
      <c r="DO131" s="179">
        <f t="shared" si="863"/>
        <v>183</v>
      </c>
      <c r="DP131" s="179">
        <f t="shared" si="864"/>
        <v>10</v>
      </c>
      <c r="DQ131" s="179">
        <f t="shared" si="865"/>
        <v>10</v>
      </c>
      <c r="DR131" s="179">
        <f t="shared" ref="DR131:DR137" si="889">IF(ISODD(D131),1,0)</f>
        <v>0</v>
      </c>
      <c r="DS131" s="179">
        <f t="shared" si="866"/>
        <v>3</v>
      </c>
      <c r="DT131" s="179">
        <f t="shared" si="867"/>
        <v>4</v>
      </c>
      <c r="DU131" s="179"/>
      <c r="DV131" s="179">
        <f t="shared" si="868"/>
        <v>5</v>
      </c>
      <c r="DW131" s="179">
        <f t="shared" si="869"/>
        <v>2</v>
      </c>
      <c r="DX131" s="179"/>
      <c r="DY131" s="179">
        <f t="shared" si="870"/>
        <v>1</v>
      </c>
      <c r="DZ131" s="179">
        <f t="shared" si="871"/>
        <v>1</v>
      </c>
      <c r="EA131" s="179">
        <f t="shared" si="872"/>
        <v>2</v>
      </c>
      <c r="EB131" s="179">
        <f t="shared" si="873"/>
        <v>1</v>
      </c>
      <c r="EC131" s="179">
        <f t="shared" si="874"/>
        <v>2</v>
      </c>
      <c r="EE131" s="179">
        <f t="shared" si="875"/>
        <v>1</v>
      </c>
      <c r="EF131" s="179">
        <f t="shared" si="876"/>
        <v>0</v>
      </c>
    </row>
    <row r="132" spans="1:136" x14ac:dyDescent="0.2">
      <c r="A132" s="55">
        <v>42520</v>
      </c>
      <c r="B132" s="13" t="str">
        <f t="shared" si="855"/>
        <v>1-1-2-3-0</v>
      </c>
      <c r="C132" s="14" t="s">
        <v>475</v>
      </c>
      <c r="D132" s="11">
        <f t="shared" si="856"/>
        <v>2</v>
      </c>
      <c r="E132" s="11">
        <f t="shared" si="877"/>
        <v>5</v>
      </c>
      <c r="F132" s="11">
        <f t="shared" si="877"/>
        <v>8</v>
      </c>
      <c r="G132" s="11">
        <f t="shared" si="877"/>
        <v>11</v>
      </c>
      <c r="H132" s="11">
        <f t="shared" si="877"/>
        <v>14</v>
      </c>
      <c r="I132" s="11">
        <f t="shared" si="877"/>
        <v>17</v>
      </c>
      <c r="J132" s="11"/>
      <c r="K132" s="134">
        <f t="shared" si="857"/>
        <v>8</v>
      </c>
      <c r="L132" s="134">
        <f t="shared" si="878"/>
        <v>12</v>
      </c>
      <c r="M132" s="134">
        <f t="shared" si="878"/>
        <v>24</v>
      </c>
      <c r="N132" s="134">
        <f t="shared" si="878"/>
        <v>33</v>
      </c>
      <c r="O132" s="134">
        <f t="shared" si="878"/>
        <v>35</v>
      </c>
      <c r="P132" s="134">
        <f t="shared" si="878"/>
        <v>39</v>
      </c>
      <c r="Q132" s="134">
        <f t="shared" si="858"/>
        <v>22</v>
      </c>
      <c r="R132" s="134"/>
      <c r="S132" s="134">
        <f t="shared" si="879"/>
        <v>0</v>
      </c>
      <c r="T132" s="134">
        <f t="shared" si="879"/>
        <v>0</v>
      </c>
      <c r="U132" s="134">
        <f t="shared" si="879"/>
        <v>0</v>
      </c>
      <c r="V132" s="134">
        <f t="shared" si="879"/>
        <v>0</v>
      </c>
      <c r="W132" s="134">
        <f t="shared" si="879"/>
        <v>0</v>
      </c>
      <c r="X132" s="134">
        <f t="shared" si="879"/>
        <v>0</v>
      </c>
      <c r="Y132" s="134">
        <f t="shared" si="879"/>
        <v>0</v>
      </c>
      <c r="Z132" s="134">
        <f t="shared" si="879"/>
        <v>1</v>
      </c>
      <c r="AA132" s="134">
        <f t="shared" si="879"/>
        <v>0</v>
      </c>
      <c r="AB132" s="134">
        <f t="shared" si="879"/>
        <v>0</v>
      </c>
      <c r="AC132" s="134">
        <f t="shared" si="880"/>
        <v>0</v>
      </c>
      <c r="AD132" s="134">
        <f t="shared" si="880"/>
        <v>1</v>
      </c>
      <c r="AE132" s="134">
        <f t="shared" si="880"/>
        <v>0</v>
      </c>
      <c r="AF132" s="134">
        <f t="shared" si="880"/>
        <v>0</v>
      </c>
      <c r="AG132" s="134">
        <f t="shared" si="880"/>
        <v>0</v>
      </c>
      <c r="AH132" s="134">
        <f t="shared" si="880"/>
        <v>0</v>
      </c>
      <c r="AI132" s="134">
        <f t="shared" si="880"/>
        <v>0</v>
      </c>
      <c r="AJ132" s="134">
        <f t="shared" si="880"/>
        <v>0</v>
      </c>
      <c r="AK132" s="134">
        <f t="shared" si="880"/>
        <v>0</v>
      </c>
      <c r="AL132" s="134">
        <f t="shared" si="880"/>
        <v>0</v>
      </c>
      <c r="AM132" s="134">
        <f t="shared" si="881"/>
        <v>0</v>
      </c>
      <c r="AN132" s="134">
        <f t="shared" si="881"/>
        <v>1</v>
      </c>
      <c r="AO132" s="134">
        <f t="shared" si="881"/>
        <v>0</v>
      </c>
      <c r="AP132" s="134">
        <f t="shared" si="881"/>
        <v>1</v>
      </c>
      <c r="AQ132" s="134">
        <f t="shared" si="881"/>
        <v>0</v>
      </c>
      <c r="AR132" s="134">
        <f t="shared" si="881"/>
        <v>0</v>
      </c>
      <c r="AS132" s="134">
        <f t="shared" si="881"/>
        <v>0</v>
      </c>
      <c r="AT132" s="134">
        <f t="shared" si="881"/>
        <v>0</v>
      </c>
      <c r="AU132" s="134">
        <f t="shared" si="881"/>
        <v>0</v>
      </c>
      <c r="AV132" s="134">
        <f t="shared" si="881"/>
        <v>0</v>
      </c>
      <c r="AW132" s="134">
        <f t="shared" si="882"/>
        <v>0</v>
      </c>
      <c r="AX132" s="134">
        <f t="shared" si="882"/>
        <v>0</v>
      </c>
      <c r="AY132" s="134">
        <f t="shared" si="882"/>
        <v>1</v>
      </c>
      <c r="AZ132" s="134">
        <f t="shared" si="882"/>
        <v>0</v>
      </c>
      <c r="BA132" s="134">
        <f t="shared" si="882"/>
        <v>1</v>
      </c>
      <c r="BB132" s="134">
        <f t="shared" si="882"/>
        <v>0</v>
      </c>
      <c r="BC132" s="134">
        <f t="shared" si="882"/>
        <v>0</v>
      </c>
      <c r="BD132" s="134">
        <f t="shared" si="882"/>
        <v>0</v>
      </c>
      <c r="BE132" s="134">
        <f t="shared" si="882"/>
        <v>1</v>
      </c>
      <c r="BF132" s="134">
        <f t="shared" si="882"/>
        <v>0</v>
      </c>
      <c r="BG132" s="134">
        <f t="shared" si="883"/>
        <v>0</v>
      </c>
      <c r="BH132" s="134">
        <f t="shared" si="883"/>
        <v>0</v>
      </c>
      <c r="BI132" s="134">
        <f t="shared" si="883"/>
        <v>0</v>
      </c>
      <c r="BJ132" s="134">
        <f t="shared" si="883"/>
        <v>0</v>
      </c>
      <c r="BK132" s="134">
        <f t="shared" si="883"/>
        <v>0</v>
      </c>
      <c r="BL132" s="134">
        <f t="shared" si="883"/>
        <v>0</v>
      </c>
      <c r="BM132" s="134">
        <f t="shared" si="883"/>
        <v>0</v>
      </c>
      <c r="BN132" s="134">
        <f t="shared" si="883"/>
        <v>0</v>
      </c>
      <c r="BO132" s="134">
        <f t="shared" si="883"/>
        <v>0</v>
      </c>
      <c r="BP132" s="134"/>
      <c r="BQ132" s="134">
        <f t="shared" si="884"/>
        <v>4</v>
      </c>
      <c r="BR132" s="134">
        <f t="shared" si="884"/>
        <v>3</v>
      </c>
      <c r="BS132" s="134">
        <f t="shared" si="884"/>
        <v>9</v>
      </c>
      <c r="BT132" s="134">
        <f t="shared" si="884"/>
        <v>4</v>
      </c>
      <c r="BU132" s="134">
        <f t="shared" si="884"/>
        <v>30</v>
      </c>
      <c r="BV132" s="134">
        <f t="shared" si="884"/>
        <v>8</v>
      </c>
      <c r="BW132" s="134">
        <f t="shared" si="884"/>
        <v>1</v>
      </c>
      <c r="BX132" s="134">
        <f t="shared" si="884"/>
        <v>0</v>
      </c>
      <c r="BY132" s="134">
        <f t="shared" si="884"/>
        <v>7</v>
      </c>
      <c r="BZ132" s="134">
        <f t="shared" si="884"/>
        <v>4</v>
      </c>
      <c r="CA132" s="134">
        <f t="shared" si="885"/>
        <v>12</v>
      </c>
      <c r="CB132" s="134">
        <f t="shared" si="885"/>
        <v>0</v>
      </c>
      <c r="CC132" s="134">
        <f t="shared" si="885"/>
        <v>11</v>
      </c>
      <c r="CD132" s="134">
        <f t="shared" si="885"/>
        <v>8</v>
      </c>
      <c r="CE132" s="134">
        <f t="shared" si="885"/>
        <v>1</v>
      </c>
      <c r="CF132" s="134">
        <f t="shared" si="885"/>
        <v>14</v>
      </c>
      <c r="CG132" s="134">
        <f t="shared" si="885"/>
        <v>3</v>
      </c>
      <c r="CH132" s="134">
        <f t="shared" si="885"/>
        <v>14</v>
      </c>
      <c r="CI132" s="134">
        <f t="shared" si="885"/>
        <v>1</v>
      </c>
      <c r="CJ132" s="134">
        <f t="shared" si="885"/>
        <v>2</v>
      </c>
      <c r="CK132" s="134">
        <f t="shared" si="886"/>
        <v>12</v>
      </c>
      <c r="CL132" s="134">
        <f t="shared" si="886"/>
        <v>0</v>
      </c>
      <c r="CM132" s="134">
        <f t="shared" si="886"/>
        <v>3</v>
      </c>
      <c r="CN132" s="134">
        <f t="shared" si="886"/>
        <v>0</v>
      </c>
      <c r="CO132" s="134">
        <f t="shared" si="886"/>
        <v>23</v>
      </c>
      <c r="CP132" s="134">
        <f t="shared" si="886"/>
        <v>4</v>
      </c>
      <c r="CQ132" s="134">
        <f t="shared" si="886"/>
        <v>29</v>
      </c>
      <c r="CR132" s="134">
        <f t="shared" si="886"/>
        <v>12</v>
      </c>
      <c r="CS132" s="134">
        <f t="shared" si="886"/>
        <v>6</v>
      </c>
      <c r="CT132" s="134">
        <f t="shared" si="886"/>
        <v>2</v>
      </c>
      <c r="CU132" s="134">
        <f t="shared" si="887"/>
        <v>1</v>
      </c>
      <c r="CV132" s="134">
        <f t="shared" si="887"/>
        <v>1</v>
      </c>
      <c r="CW132" s="134">
        <f t="shared" si="887"/>
        <v>0</v>
      </c>
      <c r="CX132" s="134">
        <f t="shared" si="887"/>
        <v>5</v>
      </c>
      <c r="CY132" s="134">
        <f t="shared" si="887"/>
        <v>0</v>
      </c>
      <c r="CZ132" s="134">
        <f t="shared" si="887"/>
        <v>4</v>
      </c>
      <c r="DA132" s="134">
        <f t="shared" si="887"/>
        <v>10</v>
      </c>
      <c r="DB132" s="134">
        <f t="shared" si="887"/>
        <v>15</v>
      </c>
      <c r="DC132" s="134">
        <f t="shared" si="887"/>
        <v>0</v>
      </c>
      <c r="DD132" s="134">
        <f t="shared" si="887"/>
        <v>1</v>
      </c>
      <c r="DE132" s="134">
        <f t="shared" si="888"/>
        <v>10</v>
      </c>
      <c r="DF132" s="134">
        <f t="shared" si="888"/>
        <v>6</v>
      </c>
      <c r="DG132" s="134">
        <f t="shared" si="888"/>
        <v>2</v>
      </c>
      <c r="DH132" s="134">
        <f t="shared" si="888"/>
        <v>19</v>
      </c>
      <c r="DI132" s="134">
        <f t="shared" si="888"/>
        <v>24</v>
      </c>
      <c r="DJ132" s="134">
        <f t="shared" si="888"/>
        <v>5</v>
      </c>
      <c r="DK132" s="134">
        <f t="shared" si="888"/>
        <v>1</v>
      </c>
      <c r="DL132" s="134">
        <f t="shared" si="888"/>
        <v>5</v>
      </c>
      <c r="DM132" s="134">
        <f t="shared" si="888"/>
        <v>3</v>
      </c>
      <c r="DN132" s="289" t="b">
        <f t="shared" si="642"/>
        <v>1</v>
      </c>
      <c r="DO132" s="134">
        <f t="shared" si="863"/>
        <v>173</v>
      </c>
      <c r="DP132" s="134">
        <f t="shared" si="864"/>
        <v>-18</v>
      </c>
      <c r="DQ132" s="134">
        <f t="shared" si="865"/>
        <v>18</v>
      </c>
      <c r="DR132" s="134">
        <f t="shared" si="889"/>
        <v>0</v>
      </c>
      <c r="DS132" s="134">
        <f t="shared" si="866"/>
        <v>3</v>
      </c>
      <c r="DT132" s="134">
        <f t="shared" si="867"/>
        <v>4</v>
      </c>
      <c r="DU132" s="134"/>
      <c r="DV132" s="134">
        <f t="shared" si="868"/>
        <v>3</v>
      </c>
      <c r="DW132" s="134">
        <f t="shared" si="869"/>
        <v>4</v>
      </c>
      <c r="DX132" s="134"/>
      <c r="DY132" s="134">
        <f t="shared" si="870"/>
        <v>1</v>
      </c>
      <c r="DZ132" s="134">
        <f t="shared" si="871"/>
        <v>1</v>
      </c>
      <c r="EA132" s="134">
        <f t="shared" si="872"/>
        <v>2</v>
      </c>
      <c r="EB132" s="134">
        <f t="shared" si="873"/>
        <v>3</v>
      </c>
      <c r="EC132" s="134">
        <f t="shared" si="874"/>
        <v>0</v>
      </c>
      <c r="EE132" s="134">
        <f t="shared" si="875"/>
        <v>0</v>
      </c>
      <c r="EF132" s="134">
        <f t="shared" si="876"/>
        <v>0</v>
      </c>
    </row>
    <row r="133" spans="1:136" x14ac:dyDescent="0.2">
      <c r="A133" s="55">
        <v>42516</v>
      </c>
      <c r="B133" s="13" t="str">
        <f t="shared" si="855"/>
        <v>1-2-0-2-2</v>
      </c>
      <c r="C133" s="14" t="s">
        <v>474</v>
      </c>
      <c r="D133" s="11">
        <f t="shared" si="856"/>
        <v>2</v>
      </c>
      <c r="E133" s="11">
        <f t="shared" si="877"/>
        <v>5</v>
      </c>
      <c r="F133" s="11">
        <f t="shared" si="877"/>
        <v>8</v>
      </c>
      <c r="G133" s="11">
        <f t="shared" si="877"/>
        <v>11</v>
      </c>
      <c r="H133" s="11">
        <f t="shared" si="877"/>
        <v>14</v>
      </c>
      <c r="I133" s="11">
        <f t="shared" si="877"/>
        <v>17</v>
      </c>
      <c r="J133" s="11"/>
      <c r="K133" s="132">
        <f t="shared" si="857"/>
        <v>7</v>
      </c>
      <c r="L133" s="132">
        <f t="shared" si="878"/>
        <v>15</v>
      </c>
      <c r="M133" s="132">
        <f t="shared" si="878"/>
        <v>19</v>
      </c>
      <c r="N133" s="132">
        <f t="shared" si="878"/>
        <v>31</v>
      </c>
      <c r="O133" s="132">
        <f t="shared" si="878"/>
        <v>32</v>
      </c>
      <c r="P133" s="132">
        <f t="shared" si="878"/>
        <v>40</v>
      </c>
      <c r="Q133" s="132">
        <f t="shared" si="858"/>
        <v>47</v>
      </c>
      <c r="R133" s="132"/>
      <c r="S133" s="132">
        <f t="shared" ref="S133:AX133" si="890">COUNTIF($K133:$Q133,S$2)</f>
        <v>0</v>
      </c>
      <c r="T133" s="132">
        <f t="shared" si="890"/>
        <v>0</v>
      </c>
      <c r="U133" s="132">
        <f t="shared" si="890"/>
        <v>0</v>
      </c>
      <c r="V133" s="132">
        <f t="shared" si="890"/>
        <v>0</v>
      </c>
      <c r="W133" s="132">
        <f t="shared" si="890"/>
        <v>0</v>
      </c>
      <c r="X133" s="132">
        <f t="shared" si="890"/>
        <v>0</v>
      </c>
      <c r="Y133" s="132">
        <f t="shared" si="890"/>
        <v>1</v>
      </c>
      <c r="Z133" s="132">
        <f t="shared" si="890"/>
        <v>0</v>
      </c>
      <c r="AA133" s="132">
        <f t="shared" si="890"/>
        <v>0</v>
      </c>
      <c r="AB133" s="132">
        <f t="shared" si="890"/>
        <v>0</v>
      </c>
      <c r="AC133" s="132">
        <f t="shared" si="890"/>
        <v>0</v>
      </c>
      <c r="AD133" s="132">
        <f t="shared" si="890"/>
        <v>0</v>
      </c>
      <c r="AE133" s="132">
        <f t="shared" si="890"/>
        <v>0</v>
      </c>
      <c r="AF133" s="132">
        <f t="shared" si="890"/>
        <v>0</v>
      </c>
      <c r="AG133" s="132">
        <f t="shared" si="890"/>
        <v>1</v>
      </c>
      <c r="AH133" s="132">
        <f t="shared" si="890"/>
        <v>0</v>
      </c>
      <c r="AI133" s="132">
        <f t="shared" si="890"/>
        <v>0</v>
      </c>
      <c r="AJ133" s="132">
        <f t="shared" si="890"/>
        <v>0</v>
      </c>
      <c r="AK133" s="132">
        <f t="shared" si="890"/>
        <v>1</v>
      </c>
      <c r="AL133" s="132">
        <f t="shared" si="890"/>
        <v>0</v>
      </c>
      <c r="AM133" s="132">
        <f t="shared" si="890"/>
        <v>0</v>
      </c>
      <c r="AN133" s="132">
        <f t="shared" si="890"/>
        <v>0</v>
      </c>
      <c r="AO133" s="132">
        <f t="shared" si="890"/>
        <v>0</v>
      </c>
      <c r="AP133" s="132">
        <f t="shared" si="890"/>
        <v>0</v>
      </c>
      <c r="AQ133" s="132">
        <f t="shared" si="890"/>
        <v>0</v>
      </c>
      <c r="AR133" s="132">
        <f t="shared" si="890"/>
        <v>0</v>
      </c>
      <c r="AS133" s="132">
        <f t="shared" si="890"/>
        <v>0</v>
      </c>
      <c r="AT133" s="132">
        <f t="shared" si="890"/>
        <v>0</v>
      </c>
      <c r="AU133" s="132">
        <f t="shared" si="890"/>
        <v>0</v>
      </c>
      <c r="AV133" s="132">
        <f t="shared" si="890"/>
        <v>0</v>
      </c>
      <c r="AW133" s="132">
        <f t="shared" si="890"/>
        <v>1</v>
      </c>
      <c r="AX133" s="132">
        <f t="shared" si="890"/>
        <v>1</v>
      </c>
      <c r="AY133" s="132">
        <f t="shared" ref="AY133:BO133" si="891">COUNTIF($K133:$Q133,AY$2)</f>
        <v>0</v>
      </c>
      <c r="AZ133" s="132">
        <f t="shared" si="891"/>
        <v>0</v>
      </c>
      <c r="BA133" s="132">
        <f t="shared" si="891"/>
        <v>0</v>
      </c>
      <c r="BB133" s="132">
        <f t="shared" si="891"/>
        <v>0</v>
      </c>
      <c r="BC133" s="132">
        <f t="shared" si="891"/>
        <v>0</v>
      </c>
      <c r="BD133" s="132">
        <f t="shared" si="891"/>
        <v>0</v>
      </c>
      <c r="BE133" s="132">
        <f t="shared" si="891"/>
        <v>0</v>
      </c>
      <c r="BF133" s="132">
        <f t="shared" si="891"/>
        <v>1</v>
      </c>
      <c r="BG133" s="132">
        <f t="shared" si="891"/>
        <v>0</v>
      </c>
      <c r="BH133" s="132">
        <f t="shared" si="891"/>
        <v>0</v>
      </c>
      <c r="BI133" s="132">
        <f t="shared" si="891"/>
        <v>0</v>
      </c>
      <c r="BJ133" s="132">
        <f t="shared" si="891"/>
        <v>0</v>
      </c>
      <c r="BK133" s="132">
        <f t="shared" si="891"/>
        <v>0</v>
      </c>
      <c r="BL133" s="132">
        <f t="shared" si="891"/>
        <v>0</v>
      </c>
      <c r="BM133" s="132">
        <f t="shared" si="891"/>
        <v>1</v>
      </c>
      <c r="BN133" s="132">
        <f t="shared" si="891"/>
        <v>0</v>
      </c>
      <c r="BO133" s="132">
        <f t="shared" si="891"/>
        <v>0</v>
      </c>
      <c r="BP133" s="132"/>
      <c r="BQ133" s="132">
        <f t="shared" ref="BQ133:CV133" si="892">IF(S133=0,BQ134+1,0)</f>
        <v>3</v>
      </c>
      <c r="BR133" s="132">
        <f t="shared" si="892"/>
        <v>2</v>
      </c>
      <c r="BS133" s="132">
        <f t="shared" si="892"/>
        <v>8</v>
      </c>
      <c r="BT133" s="132">
        <f t="shared" si="892"/>
        <v>3</v>
      </c>
      <c r="BU133" s="132">
        <f t="shared" si="892"/>
        <v>29</v>
      </c>
      <c r="BV133" s="132">
        <f t="shared" si="892"/>
        <v>7</v>
      </c>
      <c r="BW133" s="132">
        <f t="shared" si="892"/>
        <v>0</v>
      </c>
      <c r="BX133" s="132">
        <f t="shared" si="892"/>
        <v>7</v>
      </c>
      <c r="BY133" s="132">
        <f t="shared" si="892"/>
        <v>6</v>
      </c>
      <c r="BZ133" s="132">
        <f t="shared" si="892"/>
        <v>3</v>
      </c>
      <c r="CA133" s="132">
        <f t="shared" si="892"/>
        <v>11</v>
      </c>
      <c r="CB133" s="132">
        <f t="shared" si="892"/>
        <v>1</v>
      </c>
      <c r="CC133" s="132">
        <f t="shared" si="892"/>
        <v>10</v>
      </c>
      <c r="CD133" s="132">
        <f t="shared" si="892"/>
        <v>7</v>
      </c>
      <c r="CE133" s="132">
        <f t="shared" si="892"/>
        <v>0</v>
      </c>
      <c r="CF133" s="132">
        <f t="shared" si="892"/>
        <v>13</v>
      </c>
      <c r="CG133" s="132">
        <f t="shared" si="892"/>
        <v>2</v>
      </c>
      <c r="CH133" s="132">
        <f t="shared" si="892"/>
        <v>13</v>
      </c>
      <c r="CI133" s="132">
        <f t="shared" si="892"/>
        <v>0</v>
      </c>
      <c r="CJ133" s="132">
        <f t="shared" si="892"/>
        <v>1</v>
      </c>
      <c r="CK133" s="132">
        <f t="shared" si="892"/>
        <v>11</v>
      </c>
      <c r="CL133" s="132">
        <f t="shared" si="892"/>
        <v>9</v>
      </c>
      <c r="CM133" s="132">
        <f t="shared" si="892"/>
        <v>2</v>
      </c>
      <c r="CN133" s="132">
        <f t="shared" si="892"/>
        <v>1</v>
      </c>
      <c r="CO133" s="132">
        <f t="shared" si="892"/>
        <v>22</v>
      </c>
      <c r="CP133" s="132">
        <f t="shared" si="892"/>
        <v>3</v>
      </c>
      <c r="CQ133" s="132">
        <f t="shared" si="892"/>
        <v>28</v>
      </c>
      <c r="CR133" s="132">
        <f t="shared" si="892"/>
        <v>11</v>
      </c>
      <c r="CS133" s="132">
        <f t="shared" si="892"/>
        <v>5</v>
      </c>
      <c r="CT133" s="132">
        <f t="shared" si="892"/>
        <v>1</v>
      </c>
      <c r="CU133" s="132">
        <f t="shared" si="892"/>
        <v>0</v>
      </c>
      <c r="CV133" s="132">
        <f t="shared" si="892"/>
        <v>0</v>
      </c>
      <c r="CW133" s="132">
        <f t="shared" ref="CW133:DM133" si="893">IF(AY133=0,CW134+1,0)</f>
        <v>2</v>
      </c>
      <c r="CX133" s="132">
        <f t="shared" si="893"/>
        <v>4</v>
      </c>
      <c r="CY133" s="132">
        <f t="shared" si="893"/>
        <v>18</v>
      </c>
      <c r="CZ133" s="132">
        <f t="shared" si="893"/>
        <v>3</v>
      </c>
      <c r="DA133" s="132">
        <f t="shared" si="893"/>
        <v>9</v>
      </c>
      <c r="DB133" s="132">
        <f t="shared" si="893"/>
        <v>14</v>
      </c>
      <c r="DC133" s="132">
        <f t="shared" si="893"/>
        <v>5</v>
      </c>
      <c r="DD133" s="132">
        <f t="shared" si="893"/>
        <v>0</v>
      </c>
      <c r="DE133" s="132">
        <f t="shared" si="893"/>
        <v>9</v>
      </c>
      <c r="DF133" s="132">
        <f t="shared" si="893"/>
        <v>5</v>
      </c>
      <c r="DG133" s="132">
        <f t="shared" si="893"/>
        <v>1</v>
      </c>
      <c r="DH133" s="132">
        <f t="shared" si="893"/>
        <v>18</v>
      </c>
      <c r="DI133" s="132">
        <f t="shared" si="893"/>
        <v>23</v>
      </c>
      <c r="DJ133" s="132">
        <f t="shared" si="893"/>
        <v>4</v>
      </c>
      <c r="DK133" s="132">
        <f t="shared" si="893"/>
        <v>0</v>
      </c>
      <c r="DL133" s="132">
        <f t="shared" si="893"/>
        <v>4</v>
      </c>
      <c r="DM133" s="132">
        <f t="shared" si="893"/>
        <v>2</v>
      </c>
      <c r="DN133" s="289" t="b">
        <f t="shared" si="642"/>
        <v>1</v>
      </c>
      <c r="DO133" s="132">
        <f t="shared" si="863"/>
        <v>191</v>
      </c>
      <c r="DP133" s="132">
        <f t="shared" si="864"/>
        <v>24</v>
      </c>
      <c r="DQ133" s="132">
        <f t="shared" si="865"/>
        <v>24</v>
      </c>
      <c r="DR133" s="132">
        <f t="shared" si="889"/>
        <v>0</v>
      </c>
      <c r="DS133" s="132">
        <f t="shared" si="866"/>
        <v>4</v>
      </c>
      <c r="DT133" s="132">
        <f t="shared" si="867"/>
        <v>3</v>
      </c>
      <c r="DU133" s="132"/>
      <c r="DV133" s="132">
        <f t="shared" si="868"/>
        <v>5</v>
      </c>
      <c r="DW133" s="132">
        <f t="shared" si="869"/>
        <v>2</v>
      </c>
      <c r="DX133" s="132"/>
      <c r="DY133" s="132">
        <f t="shared" si="870"/>
        <v>1</v>
      </c>
      <c r="DZ133" s="132">
        <f t="shared" si="871"/>
        <v>2</v>
      </c>
      <c r="EA133" s="132">
        <f t="shared" si="872"/>
        <v>0</v>
      </c>
      <c r="EB133" s="132">
        <f t="shared" si="873"/>
        <v>2</v>
      </c>
      <c r="EC133" s="132">
        <f t="shared" si="874"/>
        <v>2</v>
      </c>
      <c r="EE133" s="132">
        <f t="shared" si="875"/>
        <v>2</v>
      </c>
      <c r="EF133" s="132">
        <f t="shared" si="876"/>
        <v>1</v>
      </c>
    </row>
    <row r="134" spans="1:136" x14ac:dyDescent="0.2">
      <c r="A134" s="55">
        <v>42513</v>
      </c>
      <c r="B134" s="13" t="str">
        <f t="shared" si="855"/>
        <v>1-1-2-2-1</v>
      </c>
      <c r="C134" s="14" t="s">
        <v>444</v>
      </c>
      <c r="D134" s="11">
        <f t="shared" si="856"/>
        <v>2</v>
      </c>
      <c r="E134" s="11">
        <f t="shared" ref="E134:I135" si="894">FIND(",",$C134,D134+1)</f>
        <v>5</v>
      </c>
      <c r="F134" s="11">
        <f t="shared" si="894"/>
        <v>8</v>
      </c>
      <c r="G134" s="11">
        <f t="shared" si="894"/>
        <v>11</v>
      </c>
      <c r="H134" s="11">
        <f t="shared" si="894"/>
        <v>14</v>
      </c>
      <c r="I134" s="11">
        <f t="shared" si="894"/>
        <v>17</v>
      </c>
      <c r="J134" s="11"/>
      <c r="K134" s="131">
        <f t="shared" si="857"/>
        <v>7</v>
      </c>
      <c r="L134" s="131">
        <f t="shared" ref="L134:P135" si="895">VALUE(MID($C134,D134+1,E134-D134-1))</f>
        <v>12</v>
      </c>
      <c r="M134" s="131">
        <f t="shared" si="895"/>
        <v>20</v>
      </c>
      <c r="N134" s="131">
        <f t="shared" si="895"/>
        <v>24</v>
      </c>
      <c r="O134" s="131">
        <f t="shared" si="895"/>
        <v>30</v>
      </c>
      <c r="P134" s="131">
        <f t="shared" si="895"/>
        <v>31</v>
      </c>
      <c r="Q134" s="131">
        <f t="shared" si="858"/>
        <v>43</v>
      </c>
      <c r="R134" s="131"/>
      <c r="S134" s="131">
        <f t="shared" ref="S134:AX134" si="896">COUNTIF($K134:$Q134,S$2)</f>
        <v>0</v>
      </c>
      <c r="T134" s="131">
        <f t="shared" si="896"/>
        <v>0</v>
      </c>
      <c r="U134" s="131">
        <f t="shared" si="896"/>
        <v>0</v>
      </c>
      <c r="V134" s="131">
        <f t="shared" si="896"/>
        <v>0</v>
      </c>
      <c r="W134" s="131">
        <f t="shared" si="896"/>
        <v>0</v>
      </c>
      <c r="X134" s="131">
        <f t="shared" si="896"/>
        <v>0</v>
      </c>
      <c r="Y134" s="131">
        <f t="shared" si="896"/>
        <v>1</v>
      </c>
      <c r="Z134" s="131">
        <f t="shared" si="896"/>
        <v>0</v>
      </c>
      <c r="AA134" s="131">
        <f t="shared" si="896"/>
        <v>0</v>
      </c>
      <c r="AB134" s="131">
        <f t="shared" si="896"/>
        <v>0</v>
      </c>
      <c r="AC134" s="131">
        <f t="shared" si="896"/>
        <v>0</v>
      </c>
      <c r="AD134" s="131">
        <f t="shared" si="896"/>
        <v>1</v>
      </c>
      <c r="AE134" s="131">
        <f t="shared" si="896"/>
        <v>0</v>
      </c>
      <c r="AF134" s="131">
        <f t="shared" si="896"/>
        <v>0</v>
      </c>
      <c r="AG134" s="131">
        <f t="shared" si="896"/>
        <v>0</v>
      </c>
      <c r="AH134" s="131">
        <f t="shared" si="896"/>
        <v>0</v>
      </c>
      <c r="AI134" s="131">
        <f t="shared" si="896"/>
        <v>0</v>
      </c>
      <c r="AJ134" s="131">
        <f t="shared" si="896"/>
        <v>0</v>
      </c>
      <c r="AK134" s="131">
        <f t="shared" si="896"/>
        <v>0</v>
      </c>
      <c r="AL134" s="131">
        <f t="shared" si="896"/>
        <v>1</v>
      </c>
      <c r="AM134" s="131">
        <f t="shared" si="896"/>
        <v>0</v>
      </c>
      <c r="AN134" s="131">
        <f t="shared" si="896"/>
        <v>0</v>
      </c>
      <c r="AO134" s="131">
        <f t="shared" si="896"/>
        <v>0</v>
      </c>
      <c r="AP134" s="131">
        <f t="shared" si="896"/>
        <v>1</v>
      </c>
      <c r="AQ134" s="131">
        <f t="shared" si="896"/>
        <v>0</v>
      </c>
      <c r="AR134" s="131">
        <f t="shared" si="896"/>
        <v>0</v>
      </c>
      <c r="AS134" s="131">
        <f t="shared" si="896"/>
        <v>0</v>
      </c>
      <c r="AT134" s="131">
        <f t="shared" si="896"/>
        <v>0</v>
      </c>
      <c r="AU134" s="131">
        <f t="shared" si="896"/>
        <v>0</v>
      </c>
      <c r="AV134" s="131">
        <f t="shared" si="896"/>
        <v>1</v>
      </c>
      <c r="AW134" s="131">
        <f t="shared" si="896"/>
        <v>1</v>
      </c>
      <c r="AX134" s="131">
        <f t="shared" si="896"/>
        <v>0</v>
      </c>
      <c r="AY134" s="131">
        <f t="shared" ref="AY134:BO134" si="897">COUNTIF($K134:$Q134,AY$2)</f>
        <v>0</v>
      </c>
      <c r="AZ134" s="131">
        <f t="shared" si="897"/>
        <v>0</v>
      </c>
      <c r="BA134" s="131">
        <f t="shared" si="897"/>
        <v>0</v>
      </c>
      <c r="BB134" s="131">
        <f t="shared" si="897"/>
        <v>0</v>
      </c>
      <c r="BC134" s="131">
        <f t="shared" si="897"/>
        <v>0</v>
      </c>
      <c r="BD134" s="131">
        <f t="shared" si="897"/>
        <v>0</v>
      </c>
      <c r="BE134" s="131">
        <f t="shared" si="897"/>
        <v>0</v>
      </c>
      <c r="BF134" s="131">
        <f t="shared" si="897"/>
        <v>0</v>
      </c>
      <c r="BG134" s="131">
        <f t="shared" si="897"/>
        <v>0</v>
      </c>
      <c r="BH134" s="131">
        <f t="shared" si="897"/>
        <v>0</v>
      </c>
      <c r="BI134" s="131">
        <f t="shared" si="897"/>
        <v>1</v>
      </c>
      <c r="BJ134" s="131">
        <f t="shared" si="897"/>
        <v>0</v>
      </c>
      <c r="BK134" s="131">
        <f t="shared" si="897"/>
        <v>0</v>
      </c>
      <c r="BL134" s="131">
        <f t="shared" si="897"/>
        <v>0</v>
      </c>
      <c r="BM134" s="131">
        <f t="shared" si="897"/>
        <v>0</v>
      </c>
      <c r="BN134" s="131">
        <f t="shared" si="897"/>
        <v>0</v>
      </c>
      <c r="BO134" s="131">
        <f t="shared" si="897"/>
        <v>0</v>
      </c>
      <c r="BP134" s="131"/>
      <c r="BQ134" s="131">
        <f t="shared" ref="BQ134:BQ165" si="898">IF(S134=0,BQ135+1,0)</f>
        <v>2</v>
      </c>
      <c r="BR134" s="131">
        <f t="shared" ref="BR134:BR165" si="899">IF(T134=0,BR135+1,0)</f>
        <v>1</v>
      </c>
      <c r="BS134" s="131">
        <f t="shared" ref="BS134:BS165" si="900">IF(U134=0,BS135+1,0)</f>
        <v>7</v>
      </c>
      <c r="BT134" s="131">
        <f t="shared" ref="BT134:BT165" si="901">IF(V134=0,BT135+1,0)</f>
        <v>2</v>
      </c>
      <c r="BU134" s="131">
        <f t="shared" ref="BU134:BU165" si="902">IF(W134=0,BU135+1,0)</f>
        <v>28</v>
      </c>
      <c r="BV134" s="131">
        <f t="shared" ref="BV134:BV165" si="903">IF(X134=0,BV135+1,0)</f>
        <v>6</v>
      </c>
      <c r="BW134" s="131">
        <f t="shared" ref="BW134:BW165" si="904">IF(Y134=0,BW135+1,0)</f>
        <v>0</v>
      </c>
      <c r="BX134" s="131">
        <f t="shared" ref="BX134:BX165" si="905">IF(Z134=0,BX135+1,0)</f>
        <v>6</v>
      </c>
      <c r="BY134" s="131">
        <f t="shared" ref="BY134:BY165" si="906">IF(AA134=0,BY135+1,0)</f>
        <v>5</v>
      </c>
      <c r="BZ134" s="131">
        <f t="shared" ref="BZ134:BZ165" si="907">IF(AB134=0,BZ135+1,0)</f>
        <v>2</v>
      </c>
      <c r="CA134" s="131">
        <f t="shared" ref="CA134:CA165" si="908">IF(AC134=0,CA135+1,0)</f>
        <v>10</v>
      </c>
      <c r="CB134" s="131">
        <f t="shared" ref="CB134:CB165" si="909">IF(AD134=0,CB135+1,0)</f>
        <v>0</v>
      </c>
      <c r="CC134" s="131">
        <f t="shared" ref="CC134:CC165" si="910">IF(AE134=0,CC135+1,0)</f>
        <v>9</v>
      </c>
      <c r="CD134" s="131">
        <f t="shared" ref="CD134:CD165" si="911">IF(AF134=0,CD135+1,0)</f>
        <v>6</v>
      </c>
      <c r="CE134" s="131">
        <f t="shared" ref="CE134:CE165" si="912">IF(AG134=0,CE135+1,0)</f>
        <v>14</v>
      </c>
      <c r="CF134" s="131">
        <f t="shared" ref="CF134:CF165" si="913">IF(AH134=0,CF135+1,0)</f>
        <v>12</v>
      </c>
      <c r="CG134" s="131">
        <f t="shared" ref="CG134:CG165" si="914">IF(AI134=0,CG135+1,0)</f>
        <v>1</v>
      </c>
      <c r="CH134" s="131">
        <f t="shared" ref="CH134:CH165" si="915">IF(AJ134=0,CH135+1,0)</f>
        <v>12</v>
      </c>
      <c r="CI134" s="131">
        <f t="shared" ref="CI134:CI165" si="916">IF(AK134=0,CI135+1,0)</f>
        <v>1</v>
      </c>
      <c r="CJ134" s="131">
        <f t="shared" ref="CJ134:CJ165" si="917">IF(AL134=0,CJ135+1,0)</f>
        <v>0</v>
      </c>
      <c r="CK134" s="131">
        <f t="shared" ref="CK134:CK165" si="918">IF(AM134=0,CK135+1,0)</f>
        <v>10</v>
      </c>
      <c r="CL134" s="131">
        <f t="shared" ref="CL134:CL165" si="919">IF(AN134=0,CL135+1,0)</f>
        <v>8</v>
      </c>
      <c r="CM134" s="131">
        <f t="shared" ref="CM134:CM165" si="920">IF(AO134=0,CM135+1,0)</f>
        <v>1</v>
      </c>
      <c r="CN134" s="131">
        <f t="shared" ref="CN134:CN165" si="921">IF(AP134=0,CN135+1,0)</f>
        <v>0</v>
      </c>
      <c r="CO134" s="131">
        <f t="shared" ref="CO134:CO165" si="922">IF(AQ134=0,CO135+1,0)</f>
        <v>21</v>
      </c>
      <c r="CP134" s="131">
        <f t="shared" ref="CP134:CP165" si="923">IF(AR134=0,CP135+1,0)</f>
        <v>2</v>
      </c>
      <c r="CQ134" s="131">
        <f t="shared" ref="CQ134:CQ165" si="924">IF(AS134=0,CQ135+1,0)</f>
        <v>27</v>
      </c>
      <c r="CR134" s="131">
        <f t="shared" ref="CR134:CR165" si="925">IF(AT134=0,CR135+1,0)</f>
        <v>10</v>
      </c>
      <c r="CS134" s="131">
        <f t="shared" ref="CS134:CS165" si="926">IF(AU134=0,CS135+1,0)</f>
        <v>4</v>
      </c>
      <c r="CT134" s="131">
        <f t="shared" ref="CT134:CT165" si="927">IF(AV134=0,CT135+1,0)</f>
        <v>0</v>
      </c>
      <c r="CU134" s="131">
        <f t="shared" ref="CU134:CU165" si="928">IF(AW134=0,CU135+1,0)</f>
        <v>0</v>
      </c>
      <c r="CV134" s="131">
        <f t="shared" ref="CV134:CV165" si="929">IF(AX134=0,CV135+1,0)</f>
        <v>1</v>
      </c>
      <c r="CW134" s="131">
        <f t="shared" ref="CW134:CW165" si="930">IF(AY134=0,CW135+1,0)</f>
        <v>1</v>
      </c>
      <c r="CX134" s="131">
        <f t="shared" ref="CX134:CX165" si="931">IF(AZ134=0,CX135+1,0)</f>
        <v>3</v>
      </c>
      <c r="CY134" s="131">
        <f t="shared" ref="CY134:CY165" si="932">IF(BA134=0,CY135+1,0)</f>
        <v>17</v>
      </c>
      <c r="CZ134" s="131">
        <f t="shared" ref="CZ134:CZ165" si="933">IF(BB134=0,CZ135+1,0)</f>
        <v>2</v>
      </c>
      <c r="DA134" s="131">
        <f t="shared" ref="DA134:DA165" si="934">IF(BC134=0,DA135+1,0)</f>
        <v>8</v>
      </c>
      <c r="DB134" s="131">
        <f t="shared" ref="DB134:DB165" si="935">IF(BD134=0,DB135+1,0)</f>
        <v>13</v>
      </c>
      <c r="DC134" s="131">
        <f t="shared" ref="DC134:DC165" si="936">IF(BE134=0,DC135+1,0)</f>
        <v>4</v>
      </c>
      <c r="DD134" s="131">
        <f t="shared" ref="DD134:DD165" si="937">IF(BF134=0,DD135+1,0)</f>
        <v>3</v>
      </c>
      <c r="DE134" s="131">
        <f t="shared" ref="DE134:DE165" si="938">IF(BG134=0,DE135+1,0)</f>
        <v>8</v>
      </c>
      <c r="DF134" s="131">
        <f t="shared" ref="DF134:DF165" si="939">IF(BH134=0,DF135+1,0)</f>
        <v>4</v>
      </c>
      <c r="DG134" s="131">
        <f t="shared" ref="DG134:DG165" si="940">IF(BI134=0,DG135+1,0)</f>
        <v>0</v>
      </c>
      <c r="DH134" s="131">
        <f t="shared" ref="DH134:DH165" si="941">IF(BJ134=0,DH135+1,0)</f>
        <v>17</v>
      </c>
      <c r="DI134" s="131">
        <f t="shared" ref="DI134:DI165" si="942">IF(BK134=0,DI135+1,0)</f>
        <v>22</v>
      </c>
      <c r="DJ134" s="131">
        <f t="shared" ref="DJ134:DJ165" si="943">IF(BL134=0,DJ135+1,0)</f>
        <v>3</v>
      </c>
      <c r="DK134" s="131">
        <f t="shared" ref="DK134:DK165" si="944">IF(BM134=0,DK135+1,0)</f>
        <v>2</v>
      </c>
      <c r="DL134" s="131">
        <f t="shared" ref="DL134:DL165" si="945">IF(BN134=0,DL135+1,0)</f>
        <v>3</v>
      </c>
      <c r="DM134" s="131">
        <f t="shared" ref="DM134:DM165" si="946">IF(BO134=0,DM135+1,0)</f>
        <v>1</v>
      </c>
      <c r="DN134" s="289" t="b">
        <f t="shared" si="642"/>
        <v>1</v>
      </c>
      <c r="DO134" s="131">
        <f t="shared" si="863"/>
        <v>167</v>
      </c>
      <c r="DP134" s="131">
        <f t="shared" si="864"/>
        <v>-8</v>
      </c>
      <c r="DQ134" s="131">
        <f t="shared" si="865"/>
        <v>8</v>
      </c>
      <c r="DR134" s="131">
        <f t="shared" si="889"/>
        <v>0</v>
      </c>
      <c r="DS134" s="131">
        <f t="shared" si="866"/>
        <v>3</v>
      </c>
      <c r="DT134" s="131">
        <f t="shared" si="867"/>
        <v>4</v>
      </c>
      <c r="DU134" s="131"/>
      <c r="DV134" s="131">
        <f t="shared" si="868"/>
        <v>3</v>
      </c>
      <c r="DW134" s="131">
        <f t="shared" si="869"/>
        <v>4</v>
      </c>
      <c r="DX134" s="131"/>
      <c r="DY134" s="131">
        <f t="shared" si="870"/>
        <v>1</v>
      </c>
      <c r="DZ134" s="131">
        <f t="shared" si="871"/>
        <v>1</v>
      </c>
      <c r="EA134" s="131">
        <f t="shared" si="872"/>
        <v>2</v>
      </c>
      <c r="EB134" s="131">
        <f t="shared" si="873"/>
        <v>2</v>
      </c>
      <c r="EC134" s="131">
        <f t="shared" si="874"/>
        <v>1</v>
      </c>
      <c r="EE134" s="131">
        <f t="shared" si="875"/>
        <v>0</v>
      </c>
      <c r="EF134" s="131">
        <f t="shared" si="876"/>
        <v>1</v>
      </c>
    </row>
    <row r="135" spans="1:136" x14ac:dyDescent="0.2">
      <c r="A135" s="55">
        <v>42509</v>
      </c>
      <c r="B135" s="13" t="str">
        <f t="shared" si="855"/>
        <v>1-2-1-2-1</v>
      </c>
      <c r="C135" s="14" t="s">
        <v>443</v>
      </c>
      <c r="D135" s="11">
        <f t="shared" si="856"/>
        <v>2</v>
      </c>
      <c r="E135" s="11">
        <f t="shared" si="894"/>
        <v>5</v>
      </c>
      <c r="F135" s="11">
        <f t="shared" si="894"/>
        <v>8</v>
      </c>
      <c r="G135" s="11">
        <f t="shared" si="894"/>
        <v>11</v>
      </c>
      <c r="H135" s="11">
        <f t="shared" si="894"/>
        <v>14</v>
      </c>
      <c r="I135" s="11">
        <f t="shared" si="894"/>
        <v>17</v>
      </c>
      <c r="J135" s="11"/>
      <c r="K135" s="130">
        <f t="shared" si="857"/>
        <v>2</v>
      </c>
      <c r="L135" s="130">
        <f t="shared" si="895"/>
        <v>17</v>
      </c>
      <c r="M135" s="130">
        <f t="shared" si="895"/>
        <v>19</v>
      </c>
      <c r="N135" s="130">
        <f t="shared" si="895"/>
        <v>23</v>
      </c>
      <c r="O135" s="130">
        <f t="shared" si="895"/>
        <v>32</v>
      </c>
      <c r="P135" s="130">
        <f t="shared" si="895"/>
        <v>49</v>
      </c>
      <c r="Q135" s="130">
        <f t="shared" si="858"/>
        <v>33</v>
      </c>
      <c r="R135" s="130"/>
      <c r="S135" s="130">
        <f t="shared" ref="S135:AX135" si="947">COUNTIF($K135:$Q135,S$2)</f>
        <v>0</v>
      </c>
      <c r="T135" s="130">
        <f t="shared" si="947"/>
        <v>1</v>
      </c>
      <c r="U135" s="130">
        <f t="shared" si="947"/>
        <v>0</v>
      </c>
      <c r="V135" s="130">
        <f t="shared" si="947"/>
        <v>0</v>
      </c>
      <c r="W135" s="130">
        <f t="shared" si="947"/>
        <v>0</v>
      </c>
      <c r="X135" s="130">
        <f t="shared" si="947"/>
        <v>0</v>
      </c>
      <c r="Y135" s="130">
        <f t="shared" si="947"/>
        <v>0</v>
      </c>
      <c r="Z135" s="130">
        <f t="shared" si="947"/>
        <v>0</v>
      </c>
      <c r="AA135" s="130">
        <f t="shared" si="947"/>
        <v>0</v>
      </c>
      <c r="AB135" s="130">
        <f t="shared" si="947"/>
        <v>0</v>
      </c>
      <c r="AC135" s="130">
        <f t="shared" si="947"/>
        <v>0</v>
      </c>
      <c r="AD135" s="130">
        <f t="shared" si="947"/>
        <v>0</v>
      </c>
      <c r="AE135" s="130">
        <f t="shared" si="947"/>
        <v>0</v>
      </c>
      <c r="AF135" s="130">
        <f t="shared" si="947"/>
        <v>0</v>
      </c>
      <c r="AG135" s="130">
        <f t="shared" si="947"/>
        <v>0</v>
      </c>
      <c r="AH135" s="130">
        <f t="shared" si="947"/>
        <v>0</v>
      </c>
      <c r="AI135" s="130">
        <f t="shared" si="947"/>
        <v>1</v>
      </c>
      <c r="AJ135" s="130">
        <f t="shared" si="947"/>
        <v>0</v>
      </c>
      <c r="AK135" s="130">
        <f t="shared" si="947"/>
        <v>1</v>
      </c>
      <c r="AL135" s="130">
        <f t="shared" si="947"/>
        <v>0</v>
      </c>
      <c r="AM135" s="130">
        <f t="shared" si="947"/>
        <v>0</v>
      </c>
      <c r="AN135" s="130">
        <f t="shared" si="947"/>
        <v>0</v>
      </c>
      <c r="AO135" s="130">
        <f t="shared" si="947"/>
        <v>1</v>
      </c>
      <c r="AP135" s="130">
        <f t="shared" si="947"/>
        <v>0</v>
      </c>
      <c r="AQ135" s="130">
        <f t="shared" si="947"/>
        <v>0</v>
      </c>
      <c r="AR135" s="130">
        <f t="shared" si="947"/>
        <v>0</v>
      </c>
      <c r="AS135" s="130">
        <f t="shared" si="947"/>
        <v>0</v>
      </c>
      <c r="AT135" s="130">
        <f t="shared" si="947"/>
        <v>0</v>
      </c>
      <c r="AU135" s="130">
        <f t="shared" si="947"/>
        <v>0</v>
      </c>
      <c r="AV135" s="130">
        <f t="shared" si="947"/>
        <v>0</v>
      </c>
      <c r="AW135" s="130">
        <f t="shared" si="947"/>
        <v>0</v>
      </c>
      <c r="AX135" s="130">
        <f t="shared" si="947"/>
        <v>1</v>
      </c>
      <c r="AY135" s="130">
        <f t="shared" ref="AY135:BO135" si="948">COUNTIF($K135:$Q135,AY$2)</f>
        <v>1</v>
      </c>
      <c r="AZ135" s="130">
        <f t="shared" si="948"/>
        <v>0</v>
      </c>
      <c r="BA135" s="130">
        <f t="shared" si="948"/>
        <v>0</v>
      </c>
      <c r="BB135" s="130">
        <f t="shared" si="948"/>
        <v>0</v>
      </c>
      <c r="BC135" s="130">
        <f t="shared" si="948"/>
        <v>0</v>
      </c>
      <c r="BD135" s="130">
        <f t="shared" si="948"/>
        <v>0</v>
      </c>
      <c r="BE135" s="130">
        <f t="shared" si="948"/>
        <v>0</v>
      </c>
      <c r="BF135" s="130">
        <f t="shared" si="948"/>
        <v>0</v>
      </c>
      <c r="BG135" s="130">
        <f t="shared" si="948"/>
        <v>0</v>
      </c>
      <c r="BH135" s="130">
        <f t="shared" si="948"/>
        <v>0</v>
      </c>
      <c r="BI135" s="130">
        <f t="shared" si="948"/>
        <v>0</v>
      </c>
      <c r="BJ135" s="130">
        <f t="shared" si="948"/>
        <v>0</v>
      </c>
      <c r="BK135" s="130">
        <f t="shared" si="948"/>
        <v>0</v>
      </c>
      <c r="BL135" s="130">
        <f t="shared" si="948"/>
        <v>0</v>
      </c>
      <c r="BM135" s="130">
        <f t="shared" si="948"/>
        <v>0</v>
      </c>
      <c r="BN135" s="130">
        <f t="shared" si="948"/>
        <v>0</v>
      </c>
      <c r="BO135" s="130">
        <f t="shared" si="948"/>
        <v>1</v>
      </c>
      <c r="BP135" s="130"/>
      <c r="BQ135" s="130">
        <f t="shared" si="898"/>
        <v>1</v>
      </c>
      <c r="BR135" s="130">
        <f t="shared" si="899"/>
        <v>0</v>
      </c>
      <c r="BS135" s="130">
        <f t="shared" si="900"/>
        <v>6</v>
      </c>
      <c r="BT135" s="130">
        <f t="shared" si="901"/>
        <v>1</v>
      </c>
      <c r="BU135" s="130">
        <f t="shared" si="902"/>
        <v>27</v>
      </c>
      <c r="BV135" s="130">
        <f t="shared" si="903"/>
        <v>5</v>
      </c>
      <c r="BW135" s="130">
        <f t="shared" si="904"/>
        <v>5</v>
      </c>
      <c r="BX135" s="130">
        <f t="shared" si="905"/>
        <v>5</v>
      </c>
      <c r="BY135" s="130">
        <f t="shared" si="906"/>
        <v>4</v>
      </c>
      <c r="BZ135" s="130">
        <f t="shared" si="907"/>
        <v>1</v>
      </c>
      <c r="CA135" s="130">
        <f t="shared" si="908"/>
        <v>9</v>
      </c>
      <c r="CB135" s="130">
        <f t="shared" si="909"/>
        <v>3</v>
      </c>
      <c r="CC135" s="130">
        <f t="shared" si="910"/>
        <v>8</v>
      </c>
      <c r="CD135" s="130">
        <f t="shared" si="911"/>
        <v>5</v>
      </c>
      <c r="CE135" s="130">
        <f t="shared" si="912"/>
        <v>13</v>
      </c>
      <c r="CF135" s="130">
        <f t="shared" si="913"/>
        <v>11</v>
      </c>
      <c r="CG135" s="130">
        <f t="shared" si="914"/>
        <v>0</v>
      </c>
      <c r="CH135" s="130">
        <f t="shared" si="915"/>
        <v>11</v>
      </c>
      <c r="CI135" s="130">
        <f t="shared" si="916"/>
        <v>0</v>
      </c>
      <c r="CJ135" s="130">
        <f t="shared" si="917"/>
        <v>4</v>
      </c>
      <c r="CK135" s="130">
        <f t="shared" si="918"/>
        <v>9</v>
      </c>
      <c r="CL135" s="130">
        <f t="shared" si="919"/>
        <v>7</v>
      </c>
      <c r="CM135" s="130">
        <f t="shared" si="920"/>
        <v>0</v>
      </c>
      <c r="CN135" s="130">
        <f t="shared" si="921"/>
        <v>1</v>
      </c>
      <c r="CO135" s="130">
        <f t="shared" si="922"/>
        <v>20</v>
      </c>
      <c r="CP135" s="130">
        <f t="shared" si="923"/>
        <v>1</v>
      </c>
      <c r="CQ135" s="130">
        <f t="shared" si="924"/>
        <v>26</v>
      </c>
      <c r="CR135" s="130">
        <f t="shared" si="925"/>
        <v>9</v>
      </c>
      <c r="CS135" s="130">
        <f t="shared" si="926"/>
        <v>3</v>
      </c>
      <c r="CT135" s="130">
        <f t="shared" si="927"/>
        <v>6</v>
      </c>
      <c r="CU135" s="130">
        <f t="shared" si="928"/>
        <v>6</v>
      </c>
      <c r="CV135" s="130">
        <f t="shared" si="929"/>
        <v>0</v>
      </c>
      <c r="CW135" s="130">
        <f t="shared" si="930"/>
        <v>0</v>
      </c>
      <c r="CX135" s="130">
        <f t="shared" si="931"/>
        <v>2</v>
      </c>
      <c r="CY135" s="130">
        <f t="shared" si="932"/>
        <v>16</v>
      </c>
      <c r="CZ135" s="130">
        <f t="shared" si="933"/>
        <v>1</v>
      </c>
      <c r="DA135" s="130">
        <f t="shared" si="934"/>
        <v>7</v>
      </c>
      <c r="DB135" s="130">
        <f t="shared" si="935"/>
        <v>12</v>
      </c>
      <c r="DC135" s="130">
        <f t="shared" si="936"/>
        <v>3</v>
      </c>
      <c r="DD135" s="130">
        <f t="shared" si="937"/>
        <v>2</v>
      </c>
      <c r="DE135" s="130">
        <f t="shared" si="938"/>
        <v>7</v>
      </c>
      <c r="DF135" s="130">
        <f t="shared" si="939"/>
        <v>3</v>
      </c>
      <c r="DG135" s="130">
        <f t="shared" si="940"/>
        <v>17</v>
      </c>
      <c r="DH135" s="130">
        <f t="shared" si="941"/>
        <v>16</v>
      </c>
      <c r="DI135" s="130">
        <f t="shared" si="942"/>
        <v>21</v>
      </c>
      <c r="DJ135" s="130">
        <f t="shared" si="943"/>
        <v>2</v>
      </c>
      <c r="DK135" s="130">
        <f t="shared" si="944"/>
        <v>1</v>
      </c>
      <c r="DL135" s="130">
        <f t="shared" si="945"/>
        <v>2</v>
      </c>
      <c r="DM135" s="130">
        <f t="shared" si="946"/>
        <v>0</v>
      </c>
      <c r="DN135" s="289" t="b">
        <f t="shared" si="642"/>
        <v>1</v>
      </c>
      <c r="DO135" s="130">
        <f t="shared" si="863"/>
        <v>175</v>
      </c>
      <c r="DP135" s="130">
        <f t="shared" si="864"/>
        <v>27</v>
      </c>
      <c r="DQ135" s="130">
        <f t="shared" si="865"/>
        <v>27</v>
      </c>
      <c r="DR135" s="130">
        <f t="shared" si="889"/>
        <v>0</v>
      </c>
      <c r="DS135" s="130">
        <f t="shared" si="866"/>
        <v>3</v>
      </c>
      <c r="DT135" s="130">
        <f t="shared" si="867"/>
        <v>4</v>
      </c>
      <c r="DU135" s="130"/>
      <c r="DV135" s="130">
        <f t="shared" si="868"/>
        <v>5</v>
      </c>
      <c r="DW135" s="130">
        <f t="shared" si="869"/>
        <v>2</v>
      </c>
      <c r="DX135" s="130"/>
      <c r="DY135" s="130">
        <f t="shared" si="870"/>
        <v>1</v>
      </c>
      <c r="DZ135" s="130">
        <f t="shared" si="871"/>
        <v>2</v>
      </c>
      <c r="EA135" s="130">
        <f t="shared" si="872"/>
        <v>1</v>
      </c>
      <c r="EB135" s="130">
        <f t="shared" si="873"/>
        <v>2</v>
      </c>
      <c r="EC135" s="130">
        <f t="shared" si="874"/>
        <v>1</v>
      </c>
      <c r="EE135" s="130">
        <f t="shared" si="875"/>
        <v>0</v>
      </c>
      <c r="EF135" s="130">
        <f t="shared" si="876"/>
        <v>1</v>
      </c>
    </row>
    <row r="136" spans="1:136" x14ac:dyDescent="0.2">
      <c r="A136" s="55">
        <v>42506</v>
      </c>
      <c r="B136" s="13" t="str">
        <f t="shared" ref="B136:B141" si="949">CONCATENATE(DY136,"-",DZ136,"-",EA136,"-",EB136,"-",EC136)</f>
        <v>2-1-2-1-1</v>
      </c>
      <c r="C136" s="14" t="s">
        <v>441</v>
      </c>
      <c r="D136" s="11">
        <f t="shared" ref="D136:D141" si="950">FIND(",",$C136,1)</f>
        <v>2</v>
      </c>
      <c r="E136" s="11">
        <f t="shared" ref="E136:I137" si="951">FIND(",",$C136,D136+1)</f>
        <v>5</v>
      </c>
      <c r="F136" s="11">
        <f t="shared" si="951"/>
        <v>8</v>
      </c>
      <c r="G136" s="11">
        <f t="shared" si="951"/>
        <v>11</v>
      </c>
      <c r="H136" s="11">
        <f t="shared" si="951"/>
        <v>14</v>
      </c>
      <c r="I136" s="11">
        <f t="shared" si="951"/>
        <v>17</v>
      </c>
      <c r="J136" s="11"/>
      <c r="K136" s="129">
        <f t="shared" ref="K136:K141" si="952">VALUE((LEFT(C136,D136-1)))</f>
        <v>1</v>
      </c>
      <c r="L136" s="129">
        <f t="shared" ref="L136:P137" si="953">VALUE(MID($C136,D136+1,E136-D136-1))</f>
        <v>10</v>
      </c>
      <c r="M136" s="129">
        <f t="shared" si="953"/>
        <v>24</v>
      </c>
      <c r="N136" s="129">
        <f t="shared" si="953"/>
        <v>26</v>
      </c>
      <c r="O136" s="129">
        <f t="shared" si="953"/>
        <v>36</v>
      </c>
      <c r="P136" s="129">
        <f t="shared" si="953"/>
        <v>47</v>
      </c>
      <c r="Q136" s="129">
        <f t="shared" ref="Q136:Q141" si="954">VALUE(RIGHT(C136,LEN(C136)-I136))</f>
        <v>4</v>
      </c>
      <c r="R136" s="129"/>
      <c r="S136" s="129">
        <f t="shared" ref="S136:AX136" si="955">COUNTIF($K136:$Q136,S$2)</f>
        <v>1</v>
      </c>
      <c r="T136" s="129">
        <f t="shared" si="955"/>
        <v>0</v>
      </c>
      <c r="U136" s="129">
        <f t="shared" si="955"/>
        <v>0</v>
      </c>
      <c r="V136" s="129">
        <f t="shared" si="955"/>
        <v>1</v>
      </c>
      <c r="W136" s="129">
        <f t="shared" si="955"/>
        <v>0</v>
      </c>
      <c r="X136" s="129">
        <f t="shared" si="955"/>
        <v>0</v>
      </c>
      <c r="Y136" s="129">
        <f t="shared" si="955"/>
        <v>0</v>
      </c>
      <c r="Z136" s="129">
        <f t="shared" si="955"/>
        <v>0</v>
      </c>
      <c r="AA136" s="129">
        <f t="shared" si="955"/>
        <v>0</v>
      </c>
      <c r="AB136" s="129">
        <f t="shared" si="955"/>
        <v>1</v>
      </c>
      <c r="AC136" s="129">
        <f t="shared" si="955"/>
        <v>0</v>
      </c>
      <c r="AD136" s="129">
        <f t="shared" si="955"/>
        <v>0</v>
      </c>
      <c r="AE136" s="129">
        <f t="shared" si="955"/>
        <v>0</v>
      </c>
      <c r="AF136" s="129">
        <f t="shared" si="955"/>
        <v>0</v>
      </c>
      <c r="AG136" s="129">
        <f t="shared" si="955"/>
        <v>0</v>
      </c>
      <c r="AH136" s="129">
        <f t="shared" si="955"/>
        <v>0</v>
      </c>
      <c r="AI136" s="129">
        <f t="shared" si="955"/>
        <v>0</v>
      </c>
      <c r="AJ136" s="129">
        <f t="shared" si="955"/>
        <v>0</v>
      </c>
      <c r="AK136" s="129">
        <f t="shared" si="955"/>
        <v>0</v>
      </c>
      <c r="AL136" s="129">
        <f t="shared" si="955"/>
        <v>0</v>
      </c>
      <c r="AM136" s="129">
        <f t="shared" si="955"/>
        <v>0</v>
      </c>
      <c r="AN136" s="129">
        <f t="shared" si="955"/>
        <v>0</v>
      </c>
      <c r="AO136" s="129">
        <f t="shared" si="955"/>
        <v>0</v>
      </c>
      <c r="AP136" s="129">
        <f t="shared" si="955"/>
        <v>1</v>
      </c>
      <c r="AQ136" s="129">
        <f t="shared" si="955"/>
        <v>0</v>
      </c>
      <c r="AR136" s="129">
        <f t="shared" si="955"/>
        <v>1</v>
      </c>
      <c r="AS136" s="129">
        <f t="shared" si="955"/>
        <v>0</v>
      </c>
      <c r="AT136" s="129">
        <f t="shared" si="955"/>
        <v>0</v>
      </c>
      <c r="AU136" s="129">
        <f t="shared" si="955"/>
        <v>0</v>
      </c>
      <c r="AV136" s="129">
        <f t="shared" si="955"/>
        <v>0</v>
      </c>
      <c r="AW136" s="129">
        <f t="shared" si="955"/>
        <v>0</v>
      </c>
      <c r="AX136" s="129">
        <f t="shared" si="955"/>
        <v>0</v>
      </c>
      <c r="AY136" s="129">
        <f t="shared" ref="AY136:BO136" si="956">COUNTIF($K136:$Q136,AY$2)</f>
        <v>0</v>
      </c>
      <c r="AZ136" s="129">
        <f t="shared" si="956"/>
        <v>0</v>
      </c>
      <c r="BA136" s="129">
        <f t="shared" si="956"/>
        <v>0</v>
      </c>
      <c r="BB136" s="129">
        <f t="shared" si="956"/>
        <v>1</v>
      </c>
      <c r="BC136" s="129">
        <f t="shared" si="956"/>
        <v>0</v>
      </c>
      <c r="BD136" s="129">
        <f t="shared" si="956"/>
        <v>0</v>
      </c>
      <c r="BE136" s="129">
        <f t="shared" si="956"/>
        <v>0</v>
      </c>
      <c r="BF136" s="129">
        <f t="shared" si="956"/>
        <v>0</v>
      </c>
      <c r="BG136" s="129">
        <f t="shared" si="956"/>
        <v>0</v>
      </c>
      <c r="BH136" s="129">
        <f t="shared" si="956"/>
        <v>0</v>
      </c>
      <c r="BI136" s="129">
        <f t="shared" si="956"/>
        <v>0</v>
      </c>
      <c r="BJ136" s="129">
        <f t="shared" si="956"/>
        <v>0</v>
      </c>
      <c r="BK136" s="129">
        <f t="shared" si="956"/>
        <v>0</v>
      </c>
      <c r="BL136" s="129">
        <f t="shared" si="956"/>
        <v>0</v>
      </c>
      <c r="BM136" s="129">
        <f t="shared" si="956"/>
        <v>1</v>
      </c>
      <c r="BN136" s="129">
        <f t="shared" si="956"/>
        <v>0</v>
      </c>
      <c r="BO136" s="129">
        <f t="shared" si="956"/>
        <v>0</v>
      </c>
      <c r="BP136" s="129"/>
      <c r="BQ136" s="129">
        <f t="shared" si="898"/>
        <v>0</v>
      </c>
      <c r="BR136" s="129">
        <f t="shared" si="899"/>
        <v>17</v>
      </c>
      <c r="BS136" s="129">
        <f t="shared" si="900"/>
        <v>5</v>
      </c>
      <c r="BT136" s="129">
        <f t="shared" si="901"/>
        <v>0</v>
      </c>
      <c r="BU136" s="129">
        <f t="shared" si="902"/>
        <v>26</v>
      </c>
      <c r="BV136" s="129">
        <f t="shared" si="903"/>
        <v>4</v>
      </c>
      <c r="BW136" s="129">
        <f t="shared" si="904"/>
        <v>4</v>
      </c>
      <c r="BX136" s="129">
        <f t="shared" si="905"/>
        <v>4</v>
      </c>
      <c r="BY136" s="129">
        <f t="shared" si="906"/>
        <v>3</v>
      </c>
      <c r="BZ136" s="129">
        <f t="shared" si="907"/>
        <v>0</v>
      </c>
      <c r="CA136" s="129">
        <f t="shared" si="908"/>
        <v>8</v>
      </c>
      <c r="CB136" s="129">
        <f t="shared" si="909"/>
        <v>2</v>
      </c>
      <c r="CC136" s="129">
        <f t="shared" si="910"/>
        <v>7</v>
      </c>
      <c r="CD136" s="129">
        <f t="shared" si="911"/>
        <v>4</v>
      </c>
      <c r="CE136" s="129">
        <f t="shared" si="912"/>
        <v>12</v>
      </c>
      <c r="CF136" s="129">
        <f t="shared" si="913"/>
        <v>10</v>
      </c>
      <c r="CG136" s="129">
        <f t="shared" si="914"/>
        <v>22</v>
      </c>
      <c r="CH136" s="129">
        <f t="shared" si="915"/>
        <v>10</v>
      </c>
      <c r="CI136" s="129">
        <f t="shared" si="916"/>
        <v>4</v>
      </c>
      <c r="CJ136" s="129">
        <f t="shared" si="917"/>
        <v>3</v>
      </c>
      <c r="CK136" s="129">
        <f t="shared" si="918"/>
        <v>8</v>
      </c>
      <c r="CL136" s="129">
        <f t="shared" si="919"/>
        <v>6</v>
      </c>
      <c r="CM136" s="129">
        <f t="shared" si="920"/>
        <v>1</v>
      </c>
      <c r="CN136" s="129">
        <f t="shared" si="921"/>
        <v>0</v>
      </c>
      <c r="CO136" s="129">
        <f t="shared" si="922"/>
        <v>19</v>
      </c>
      <c r="CP136" s="129">
        <f t="shared" si="923"/>
        <v>0</v>
      </c>
      <c r="CQ136" s="129">
        <f t="shared" si="924"/>
        <v>25</v>
      </c>
      <c r="CR136" s="129">
        <f t="shared" si="925"/>
        <v>8</v>
      </c>
      <c r="CS136" s="129">
        <f t="shared" si="926"/>
        <v>2</v>
      </c>
      <c r="CT136" s="129">
        <f t="shared" si="927"/>
        <v>5</v>
      </c>
      <c r="CU136" s="129">
        <f t="shared" si="928"/>
        <v>5</v>
      </c>
      <c r="CV136" s="129">
        <f t="shared" si="929"/>
        <v>7</v>
      </c>
      <c r="CW136" s="129">
        <f t="shared" si="930"/>
        <v>7</v>
      </c>
      <c r="CX136" s="129">
        <f t="shared" si="931"/>
        <v>1</v>
      </c>
      <c r="CY136" s="129">
        <f t="shared" si="932"/>
        <v>15</v>
      </c>
      <c r="CZ136" s="129">
        <f t="shared" si="933"/>
        <v>0</v>
      </c>
      <c r="DA136" s="129">
        <f t="shared" si="934"/>
        <v>6</v>
      </c>
      <c r="DB136" s="129">
        <f t="shared" si="935"/>
        <v>11</v>
      </c>
      <c r="DC136" s="129">
        <f t="shared" si="936"/>
        <v>2</v>
      </c>
      <c r="DD136" s="129">
        <f t="shared" si="937"/>
        <v>1</v>
      </c>
      <c r="DE136" s="129">
        <f t="shared" si="938"/>
        <v>6</v>
      </c>
      <c r="DF136" s="129">
        <f t="shared" si="939"/>
        <v>2</v>
      </c>
      <c r="DG136" s="129">
        <f t="shared" si="940"/>
        <v>16</v>
      </c>
      <c r="DH136" s="129">
        <f t="shared" si="941"/>
        <v>15</v>
      </c>
      <c r="DI136" s="129">
        <f t="shared" si="942"/>
        <v>20</v>
      </c>
      <c r="DJ136" s="129">
        <f t="shared" si="943"/>
        <v>1</v>
      </c>
      <c r="DK136" s="129">
        <f t="shared" si="944"/>
        <v>0</v>
      </c>
      <c r="DL136" s="129">
        <f t="shared" si="945"/>
        <v>1</v>
      </c>
      <c r="DM136" s="129">
        <f t="shared" si="946"/>
        <v>2</v>
      </c>
      <c r="DN136" s="289" t="b">
        <f t="shared" si="642"/>
        <v>0</v>
      </c>
      <c r="DO136" s="129">
        <f t="shared" ref="DO136:DO141" si="957">SUM(K136:Q136)</f>
        <v>148</v>
      </c>
      <c r="DP136" s="129">
        <f t="shared" ref="DP136:DP141" si="958">DO136-DO137</f>
        <v>-48</v>
      </c>
      <c r="DQ136" s="129">
        <f t="shared" ref="DQ136:DQ141" si="959">ABS(DP136)</f>
        <v>48</v>
      </c>
      <c r="DR136" s="129">
        <f t="shared" si="889"/>
        <v>0</v>
      </c>
      <c r="DS136" s="129">
        <f t="shared" ref="DS136:DS141" si="960">COUNTIF($K136:$Q136,"&gt;25")</f>
        <v>3</v>
      </c>
      <c r="DT136" s="129">
        <f t="shared" ref="DT136:DT141" si="961">COUNTIF($K136:$Q136,"&lt;26")</f>
        <v>4</v>
      </c>
      <c r="DU136" s="129"/>
      <c r="DV136" s="129">
        <f t="shared" ref="DV136:DV141" si="962">S136+U136+W136+Y136+AA136+AC136+AE136+AG136+AI136+AK136+AM136+AO136+AQ136+AS136+AU136+AW136+AY136+BA136+BC136+BE136+BG136+BI136+BK136+BM136+BO136</f>
        <v>2</v>
      </c>
      <c r="DW136" s="129">
        <f t="shared" ref="DW136:DW141" si="963">T136+V136+X136+Z136+AB136+AD136+AF136+AH136+AJ136+AL136+AN136+AP136+AR136+AT136+AV136+AX136+AZ136+BB136+BD136+BF136+BH136+BJ136+BL136+BN136</f>
        <v>5</v>
      </c>
      <c r="DX136" s="129"/>
      <c r="DY136" s="129">
        <f t="shared" ref="DY136:DY141" si="964">COUNTIF($K136:$Q136,"&lt;10")</f>
        <v>2</v>
      </c>
      <c r="DZ136" s="129">
        <f t="shared" ref="DZ136:DZ141" si="965">COUNTIFS($K136:$Q136,"&lt;20",$K136:$Q136,"&gt;9")</f>
        <v>1</v>
      </c>
      <c r="EA136" s="129">
        <f t="shared" ref="EA136:EA141" si="966">COUNTIFS($K136:$Q136,"&lt;30",$K136:$Q136,"&gt;19")</f>
        <v>2</v>
      </c>
      <c r="EB136" s="129">
        <f t="shared" ref="EB136:EB141" si="967">COUNTIFS($K136:$Q136,"&lt;40",$K136:$Q136,"&gt;29")</f>
        <v>1</v>
      </c>
      <c r="EC136" s="129">
        <f t="shared" ref="EC136:EC141" si="968">COUNTIF($K136:$Q136,"&gt;39")</f>
        <v>1</v>
      </c>
      <c r="EE136" s="129">
        <f t="shared" ref="EE136:EE141" si="969">COUNTIF($K137:$Q137,K136)+COUNTIF($K137:$Q137,L136)+COUNTIF($K137:$Q137,M136)+COUNTIF($K137:$Q137,N136)+COUNTIF($K137:$Q137,O136)+COUNTIF($K137:$Q137,P136)+COUNTIF($K137:$Q137,Q136)</f>
        <v>2</v>
      </c>
      <c r="EF136" s="129">
        <f t="shared" ref="EF136:EF141" si="970">IF(K136=L136-1,1,0)+IF(L136=M136-1,1,0)+IF(M136=N136-1,1,0)+IF(N136=O136-1,1,0)+IF(O136=P136-1,1,0)+IF(K136=Q136-1,1,0)+IF(L136=Q136-1,1,0)+IF(M136=Q136-1,1,0)+IF(N136=Q136-1,1,0)+IF(O136=Q136-1,1,0)+IF(P136=Q136-1,1,0)</f>
        <v>0</v>
      </c>
    </row>
    <row r="137" spans="1:136" x14ac:dyDescent="0.2">
      <c r="A137" s="55">
        <v>42502</v>
      </c>
      <c r="B137" s="13" t="str">
        <f t="shared" si="949"/>
        <v>2-0-1-1-3</v>
      </c>
      <c r="C137" s="14" t="s">
        <v>439</v>
      </c>
      <c r="D137" s="11">
        <f t="shared" si="950"/>
        <v>2</v>
      </c>
      <c r="E137" s="11">
        <f t="shared" si="951"/>
        <v>4</v>
      </c>
      <c r="F137" s="11">
        <f t="shared" si="951"/>
        <v>7</v>
      </c>
      <c r="G137" s="11">
        <f t="shared" si="951"/>
        <v>10</v>
      </c>
      <c r="H137" s="11">
        <f t="shared" si="951"/>
        <v>13</v>
      </c>
      <c r="I137" s="11">
        <f t="shared" si="951"/>
        <v>16</v>
      </c>
      <c r="J137" s="11"/>
      <c r="K137" s="128">
        <f t="shared" si="952"/>
        <v>1</v>
      </c>
      <c r="L137" s="128">
        <f t="shared" si="953"/>
        <v>4</v>
      </c>
      <c r="M137" s="128">
        <f t="shared" si="953"/>
        <v>23</v>
      </c>
      <c r="N137" s="128">
        <f t="shared" si="953"/>
        <v>40</v>
      </c>
      <c r="O137" s="128">
        <f t="shared" si="953"/>
        <v>46</v>
      </c>
      <c r="P137" s="128">
        <f t="shared" si="953"/>
        <v>48</v>
      </c>
      <c r="Q137" s="128">
        <f t="shared" si="954"/>
        <v>34</v>
      </c>
      <c r="R137" s="128"/>
      <c r="S137" s="128">
        <f t="shared" ref="S137:AX137" si="971">COUNTIF($K137:$Q137,S$2)</f>
        <v>1</v>
      </c>
      <c r="T137" s="128">
        <f t="shared" si="971"/>
        <v>0</v>
      </c>
      <c r="U137" s="128">
        <f t="shared" si="971"/>
        <v>0</v>
      </c>
      <c r="V137" s="128">
        <f t="shared" si="971"/>
        <v>1</v>
      </c>
      <c r="W137" s="128">
        <f t="shared" si="971"/>
        <v>0</v>
      </c>
      <c r="X137" s="128">
        <f t="shared" si="971"/>
        <v>0</v>
      </c>
      <c r="Y137" s="128">
        <f t="shared" si="971"/>
        <v>0</v>
      </c>
      <c r="Z137" s="128">
        <f t="shared" si="971"/>
        <v>0</v>
      </c>
      <c r="AA137" s="128">
        <f t="shared" si="971"/>
        <v>0</v>
      </c>
      <c r="AB137" s="128">
        <f t="shared" si="971"/>
        <v>0</v>
      </c>
      <c r="AC137" s="128">
        <f t="shared" si="971"/>
        <v>0</v>
      </c>
      <c r="AD137" s="128">
        <f t="shared" si="971"/>
        <v>0</v>
      </c>
      <c r="AE137" s="128">
        <f t="shared" si="971"/>
        <v>0</v>
      </c>
      <c r="AF137" s="128">
        <f t="shared" si="971"/>
        <v>0</v>
      </c>
      <c r="AG137" s="128">
        <f t="shared" si="971"/>
        <v>0</v>
      </c>
      <c r="AH137" s="128">
        <f t="shared" si="971"/>
        <v>0</v>
      </c>
      <c r="AI137" s="128">
        <f t="shared" si="971"/>
        <v>0</v>
      </c>
      <c r="AJ137" s="128">
        <f t="shared" si="971"/>
        <v>0</v>
      </c>
      <c r="AK137" s="128">
        <f t="shared" si="971"/>
        <v>0</v>
      </c>
      <c r="AL137" s="128">
        <f t="shared" si="971"/>
        <v>0</v>
      </c>
      <c r="AM137" s="128">
        <f t="shared" si="971"/>
        <v>0</v>
      </c>
      <c r="AN137" s="128">
        <f t="shared" si="971"/>
        <v>0</v>
      </c>
      <c r="AO137" s="128">
        <f t="shared" si="971"/>
        <v>1</v>
      </c>
      <c r="AP137" s="128">
        <f t="shared" si="971"/>
        <v>0</v>
      </c>
      <c r="AQ137" s="128">
        <f t="shared" si="971"/>
        <v>0</v>
      </c>
      <c r="AR137" s="128">
        <f t="shared" si="971"/>
        <v>0</v>
      </c>
      <c r="AS137" s="128">
        <f t="shared" si="971"/>
        <v>0</v>
      </c>
      <c r="AT137" s="128">
        <f t="shared" si="971"/>
        <v>0</v>
      </c>
      <c r="AU137" s="128">
        <f t="shared" si="971"/>
        <v>0</v>
      </c>
      <c r="AV137" s="128">
        <f t="shared" si="971"/>
        <v>0</v>
      </c>
      <c r="AW137" s="128">
        <f t="shared" si="971"/>
        <v>0</v>
      </c>
      <c r="AX137" s="128">
        <f t="shared" si="971"/>
        <v>0</v>
      </c>
      <c r="AY137" s="128">
        <f t="shared" ref="AY137:BO137" si="972">COUNTIF($K137:$Q137,AY$2)</f>
        <v>0</v>
      </c>
      <c r="AZ137" s="128">
        <f t="shared" si="972"/>
        <v>1</v>
      </c>
      <c r="BA137" s="128">
        <f t="shared" si="972"/>
        <v>0</v>
      </c>
      <c r="BB137" s="128">
        <f t="shared" si="972"/>
        <v>0</v>
      </c>
      <c r="BC137" s="128">
        <f t="shared" si="972"/>
        <v>0</v>
      </c>
      <c r="BD137" s="128">
        <f t="shared" si="972"/>
        <v>0</v>
      </c>
      <c r="BE137" s="128">
        <f t="shared" si="972"/>
        <v>0</v>
      </c>
      <c r="BF137" s="128">
        <f t="shared" si="972"/>
        <v>1</v>
      </c>
      <c r="BG137" s="128">
        <f t="shared" si="972"/>
        <v>0</v>
      </c>
      <c r="BH137" s="128">
        <f t="shared" si="972"/>
        <v>0</v>
      </c>
      <c r="BI137" s="128">
        <f t="shared" si="972"/>
        <v>0</v>
      </c>
      <c r="BJ137" s="128">
        <f t="shared" si="972"/>
        <v>0</v>
      </c>
      <c r="BK137" s="128">
        <f t="shared" si="972"/>
        <v>0</v>
      </c>
      <c r="BL137" s="128">
        <f t="shared" si="972"/>
        <v>1</v>
      </c>
      <c r="BM137" s="128">
        <f t="shared" si="972"/>
        <v>0</v>
      </c>
      <c r="BN137" s="128">
        <f t="shared" si="972"/>
        <v>1</v>
      </c>
      <c r="BO137" s="128">
        <f t="shared" si="972"/>
        <v>0</v>
      </c>
      <c r="BP137" s="128"/>
      <c r="BQ137" s="128">
        <f t="shared" si="898"/>
        <v>0</v>
      </c>
      <c r="BR137" s="128">
        <f t="shared" si="899"/>
        <v>16</v>
      </c>
      <c r="BS137" s="128">
        <f t="shared" si="900"/>
        <v>4</v>
      </c>
      <c r="BT137" s="128">
        <f t="shared" si="901"/>
        <v>0</v>
      </c>
      <c r="BU137" s="128">
        <f t="shared" si="902"/>
        <v>25</v>
      </c>
      <c r="BV137" s="128">
        <f t="shared" si="903"/>
        <v>3</v>
      </c>
      <c r="BW137" s="128">
        <f t="shared" si="904"/>
        <v>3</v>
      </c>
      <c r="BX137" s="128">
        <f t="shared" si="905"/>
        <v>3</v>
      </c>
      <c r="BY137" s="128">
        <f t="shared" si="906"/>
        <v>2</v>
      </c>
      <c r="BZ137" s="128">
        <f t="shared" si="907"/>
        <v>11</v>
      </c>
      <c r="CA137" s="128">
        <f t="shared" si="908"/>
        <v>7</v>
      </c>
      <c r="CB137" s="128">
        <f t="shared" si="909"/>
        <v>1</v>
      </c>
      <c r="CC137" s="128">
        <f t="shared" si="910"/>
        <v>6</v>
      </c>
      <c r="CD137" s="128">
        <f t="shared" si="911"/>
        <v>3</v>
      </c>
      <c r="CE137" s="128">
        <f t="shared" si="912"/>
        <v>11</v>
      </c>
      <c r="CF137" s="128">
        <f t="shared" si="913"/>
        <v>9</v>
      </c>
      <c r="CG137" s="128">
        <f t="shared" si="914"/>
        <v>21</v>
      </c>
      <c r="CH137" s="128">
        <f t="shared" si="915"/>
        <v>9</v>
      </c>
      <c r="CI137" s="128">
        <f t="shared" si="916"/>
        <v>3</v>
      </c>
      <c r="CJ137" s="128">
        <f t="shared" si="917"/>
        <v>2</v>
      </c>
      <c r="CK137" s="128">
        <f t="shared" si="918"/>
        <v>7</v>
      </c>
      <c r="CL137" s="128">
        <f t="shared" si="919"/>
        <v>5</v>
      </c>
      <c r="CM137" s="128">
        <f t="shared" si="920"/>
        <v>0</v>
      </c>
      <c r="CN137" s="128">
        <f t="shared" si="921"/>
        <v>17</v>
      </c>
      <c r="CO137" s="128">
        <f t="shared" si="922"/>
        <v>18</v>
      </c>
      <c r="CP137" s="128">
        <f t="shared" si="923"/>
        <v>1</v>
      </c>
      <c r="CQ137" s="128">
        <f t="shared" si="924"/>
        <v>24</v>
      </c>
      <c r="CR137" s="128">
        <f t="shared" si="925"/>
        <v>7</v>
      </c>
      <c r="CS137" s="128">
        <f t="shared" si="926"/>
        <v>1</v>
      </c>
      <c r="CT137" s="128">
        <f t="shared" si="927"/>
        <v>4</v>
      </c>
      <c r="CU137" s="128">
        <f t="shared" si="928"/>
        <v>4</v>
      </c>
      <c r="CV137" s="128">
        <f t="shared" si="929"/>
        <v>6</v>
      </c>
      <c r="CW137" s="128">
        <f t="shared" si="930"/>
        <v>6</v>
      </c>
      <c r="CX137" s="128">
        <f t="shared" si="931"/>
        <v>0</v>
      </c>
      <c r="CY137" s="128">
        <f t="shared" si="932"/>
        <v>14</v>
      </c>
      <c r="CZ137" s="128">
        <f t="shared" si="933"/>
        <v>13</v>
      </c>
      <c r="DA137" s="128">
        <f t="shared" si="934"/>
        <v>5</v>
      </c>
      <c r="DB137" s="128">
        <f t="shared" si="935"/>
        <v>10</v>
      </c>
      <c r="DC137" s="128">
        <f t="shared" si="936"/>
        <v>1</v>
      </c>
      <c r="DD137" s="128">
        <f t="shared" si="937"/>
        <v>0</v>
      </c>
      <c r="DE137" s="128">
        <f t="shared" si="938"/>
        <v>5</v>
      </c>
      <c r="DF137" s="128">
        <f t="shared" si="939"/>
        <v>1</v>
      </c>
      <c r="DG137" s="128">
        <f t="shared" si="940"/>
        <v>15</v>
      </c>
      <c r="DH137" s="128">
        <f t="shared" si="941"/>
        <v>14</v>
      </c>
      <c r="DI137" s="128">
        <f t="shared" si="942"/>
        <v>19</v>
      </c>
      <c r="DJ137" s="128">
        <f t="shared" si="943"/>
        <v>0</v>
      </c>
      <c r="DK137" s="128">
        <f t="shared" si="944"/>
        <v>15</v>
      </c>
      <c r="DL137" s="128">
        <f t="shared" si="945"/>
        <v>0</v>
      </c>
      <c r="DM137" s="128">
        <f t="shared" si="946"/>
        <v>1</v>
      </c>
      <c r="DN137" s="289" t="b">
        <f t="shared" si="642"/>
        <v>0</v>
      </c>
      <c r="DO137" s="128">
        <f t="shared" si="957"/>
        <v>196</v>
      </c>
      <c r="DP137" s="128">
        <f t="shared" si="958"/>
        <v>-2</v>
      </c>
      <c r="DQ137" s="128">
        <f t="shared" si="959"/>
        <v>2</v>
      </c>
      <c r="DR137" s="128">
        <f t="shared" si="889"/>
        <v>0</v>
      </c>
      <c r="DS137" s="128">
        <f t="shared" si="960"/>
        <v>4</v>
      </c>
      <c r="DT137" s="128">
        <f t="shared" si="961"/>
        <v>3</v>
      </c>
      <c r="DU137" s="128"/>
      <c r="DV137" s="128">
        <f t="shared" si="962"/>
        <v>2</v>
      </c>
      <c r="DW137" s="128">
        <f t="shared" si="963"/>
        <v>5</v>
      </c>
      <c r="DX137" s="128"/>
      <c r="DY137" s="128">
        <f t="shared" si="964"/>
        <v>2</v>
      </c>
      <c r="DZ137" s="128">
        <f t="shared" si="965"/>
        <v>0</v>
      </c>
      <c r="EA137" s="128">
        <f t="shared" si="966"/>
        <v>1</v>
      </c>
      <c r="EB137" s="128">
        <f t="shared" si="967"/>
        <v>1</v>
      </c>
      <c r="EC137" s="128">
        <f t="shared" si="968"/>
        <v>3</v>
      </c>
      <c r="EE137" s="128">
        <f t="shared" si="969"/>
        <v>1</v>
      </c>
      <c r="EF137" s="128">
        <f t="shared" si="970"/>
        <v>0</v>
      </c>
    </row>
    <row r="138" spans="1:136" x14ac:dyDescent="0.2">
      <c r="A138" s="55">
        <v>42499</v>
      </c>
      <c r="B138" s="13" t="str">
        <f t="shared" si="949"/>
        <v>1-1-2-1-2</v>
      </c>
      <c r="C138" s="14" t="s">
        <v>438</v>
      </c>
      <c r="D138" s="11">
        <f t="shared" si="950"/>
        <v>2</v>
      </c>
      <c r="E138" s="11">
        <f t="shared" ref="E138:I139" si="973">FIND(",",$C138,D138+1)</f>
        <v>5</v>
      </c>
      <c r="F138" s="11">
        <f t="shared" si="973"/>
        <v>8</v>
      </c>
      <c r="G138" s="11">
        <f t="shared" si="973"/>
        <v>11</v>
      </c>
      <c r="H138" s="11">
        <f t="shared" si="973"/>
        <v>14</v>
      </c>
      <c r="I138" s="11">
        <f t="shared" si="973"/>
        <v>17</v>
      </c>
      <c r="J138" s="11"/>
      <c r="K138" s="127">
        <f t="shared" si="952"/>
        <v>1</v>
      </c>
      <c r="L138" s="127">
        <f t="shared" ref="L138:P139" si="974">VALUE(MID($C138,D138+1,E138-D138-1))</f>
        <v>12</v>
      </c>
      <c r="M138" s="127">
        <f t="shared" si="974"/>
        <v>26</v>
      </c>
      <c r="N138" s="127">
        <f t="shared" si="974"/>
        <v>29</v>
      </c>
      <c r="O138" s="127">
        <f t="shared" si="974"/>
        <v>39</v>
      </c>
      <c r="P138" s="127">
        <f t="shared" si="974"/>
        <v>49</v>
      </c>
      <c r="Q138" s="127">
        <f t="shared" si="954"/>
        <v>42</v>
      </c>
      <c r="R138" s="127"/>
      <c r="S138" s="127">
        <f t="shared" ref="S138:AX138" si="975">COUNTIF($K138:$Q138,S$2)</f>
        <v>1</v>
      </c>
      <c r="T138" s="127">
        <f t="shared" si="975"/>
        <v>0</v>
      </c>
      <c r="U138" s="127">
        <f t="shared" si="975"/>
        <v>0</v>
      </c>
      <c r="V138" s="127">
        <f t="shared" si="975"/>
        <v>0</v>
      </c>
      <c r="W138" s="127">
        <f t="shared" si="975"/>
        <v>0</v>
      </c>
      <c r="X138" s="127">
        <f t="shared" si="975"/>
        <v>0</v>
      </c>
      <c r="Y138" s="127">
        <f t="shared" si="975"/>
        <v>0</v>
      </c>
      <c r="Z138" s="127">
        <f t="shared" si="975"/>
        <v>0</v>
      </c>
      <c r="AA138" s="127">
        <f t="shared" si="975"/>
        <v>0</v>
      </c>
      <c r="AB138" s="127">
        <f t="shared" si="975"/>
        <v>0</v>
      </c>
      <c r="AC138" s="127">
        <f t="shared" si="975"/>
        <v>0</v>
      </c>
      <c r="AD138" s="127">
        <f t="shared" si="975"/>
        <v>1</v>
      </c>
      <c r="AE138" s="127">
        <f t="shared" si="975"/>
        <v>0</v>
      </c>
      <c r="AF138" s="127">
        <f t="shared" si="975"/>
        <v>0</v>
      </c>
      <c r="AG138" s="127">
        <f t="shared" si="975"/>
        <v>0</v>
      </c>
      <c r="AH138" s="127">
        <f t="shared" si="975"/>
        <v>0</v>
      </c>
      <c r="AI138" s="127">
        <f t="shared" si="975"/>
        <v>0</v>
      </c>
      <c r="AJ138" s="127">
        <f t="shared" si="975"/>
        <v>0</v>
      </c>
      <c r="AK138" s="127">
        <f t="shared" si="975"/>
        <v>0</v>
      </c>
      <c r="AL138" s="127">
        <f t="shared" si="975"/>
        <v>0</v>
      </c>
      <c r="AM138" s="127">
        <f t="shared" si="975"/>
        <v>0</v>
      </c>
      <c r="AN138" s="127">
        <f t="shared" si="975"/>
        <v>0</v>
      </c>
      <c r="AO138" s="127">
        <f t="shared" si="975"/>
        <v>0</v>
      </c>
      <c r="AP138" s="127">
        <f t="shared" si="975"/>
        <v>0</v>
      </c>
      <c r="AQ138" s="127">
        <f t="shared" si="975"/>
        <v>0</v>
      </c>
      <c r="AR138" s="127">
        <f t="shared" si="975"/>
        <v>1</v>
      </c>
      <c r="AS138" s="127">
        <f t="shared" si="975"/>
        <v>0</v>
      </c>
      <c r="AT138" s="127">
        <f t="shared" si="975"/>
        <v>0</v>
      </c>
      <c r="AU138" s="127">
        <f t="shared" si="975"/>
        <v>1</v>
      </c>
      <c r="AV138" s="127">
        <f t="shared" si="975"/>
        <v>0</v>
      </c>
      <c r="AW138" s="127">
        <f t="shared" si="975"/>
        <v>0</v>
      </c>
      <c r="AX138" s="127">
        <f t="shared" si="975"/>
        <v>0</v>
      </c>
      <c r="AY138" s="127">
        <f t="shared" ref="AY138:BO138" si="976">COUNTIF($K138:$Q138,AY$2)</f>
        <v>0</v>
      </c>
      <c r="AZ138" s="127">
        <f t="shared" si="976"/>
        <v>0</v>
      </c>
      <c r="BA138" s="127">
        <f t="shared" si="976"/>
        <v>0</v>
      </c>
      <c r="BB138" s="127">
        <f t="shared" si="976"/>
        <v>0</v>
      </c>
      <c r="BC138" s="127">
        <f t="shared" si="976"/>
        <v>0</v>
      </c>
      <c r="BD138" s="127">
        <f t="shared" si="976"/>
        <v>0</v>
      </c>
      <c r="BE138" s="127">
        <f t="shared" si="976"/>
        <v>1</v>
      </c>
      <c r="BF138" s="127">
        <f t="shared" si="976"/>
        <v>0</v>
      </c>
      <c r="BG138" s="127">
        <f t="shared" si="976"/>
        <v>0</v>
      </c>
      <c r="BH138" s="127">
        <f t="shared" si="976"/>
        <v>1</v>
      </c>
      <c r="BI138" s="127">
        <f t="shared" si="976"/>
        <v>0</v>
      </c>
      <c r="BJ138" s="127">
        <f t="shared" si="976"/>
        <v>0</v>
      </c>
      <c r="BK138" s="127">
        <f t="shared" si="976"/>
        <v>0</v>
      </c>
      <c r="BL138" s="127">
        <f t="shared" si="976"/>
        <v>0</v>
      </c>
      <c r="BM138" s="127">
        <f t="shared" si="976"/>
        <v>0</v>
      </c>
      <c r="BN138" s="127">
        <f t="shared" si="976"/>
        <v>0</v>
      </c>
      <c r="BO138" s="127">
        <f t="shared" si="976"/>
        <v>1</v>
      </c>
      <c r="BP138" s="127"/>
      <c r="BQ138" s="127">
        <f t="shared" si="898"/>
        <v>0</v>
      </c>
      <c r="BR138" s="127">
        <f t="shared" si="899"/>
        <v>15</v>
      </c>
      <c r="BS138" s="127">
        <f t="shared" si="900"/>
        <v>3</v>
      </c>
      <c r="BT138" s="127">
        <f t="shared" si="901"/>
        <v>4</v>
      </c>
      <c r="BU138" s="127">
        <f t="shared" si="902"/>
        <v>24</v>
      </c>
      <c r="BV138" s="127">
        <f t="shared" si="903"/>
        <v>2</v>
      </c>
      <c r="BW138" s="127">
        <f t="shared" si="904"/>
        <v>2</v>
      </c>
      <c r="BX138" s="127">
        <f t="shared" si="905"/>
        <v>2</v>
      </c>
      <c r="BY138" s="127">
        <f t="shared" si="906"/>
        <v>1</v>
      </c>
      <c r="BZ138" s="127">
        <f t="shared" si="907"/>
        <v>10</v>
      </c>
      <c r="CA138" s="127">
        <f t="shared" si="908"/>
        <v>6</v>
      </c>
      <c r="CB138" s="127">
        <f t="shared" si="909"/>
        <v>0</v>
      </c>
      <c r="CC138" s="127">
        <f t="shared" si="910"/>
        <v>5</v>
      </c>
      <c r="CD138" s="127">
        <f t="shared" si="911"/>
        <v>2</v>
      </c>
      <c r="CE138" s="127">
        <f t="shared" si="912"/>
        <v>10</v>
      </c>
      <c r="CF138" s="127">
        <f t="shared" si="913"/>
        <v>8</v>
      </c>
      <c r="CG138" s="127">
        <f t="shared" si="914"/>
        <v>20</v>
      </c>
      <c r="CH138" s="127">
        <f t="shared" si="915"/>
        <v>8</v>
      </c>
      <c r="CI138" s="127">
        <f t="shared" si="916"/>
        <v>2</v>
      </c>
      <c r="CJ138" s="127">
        <f t="shared" si="917"/>
        <v>1</v>
      </c>
      <c r="CK138" s="127">
        <f t="shared" si="918"/>
        <v>6</v>
      </c>
      <c r="CL138" s="127">
        <f t="shared" si="919"/>
        <v>4</v>
      </c>
      <c r="CM138" s="127">
        <f t="shared" si="920"/>
        <v>1</v>
      </c>
      <c r="CN138" s="127">
        <f t="shared" si="921"/>
        <v>16</v>
      </c>
      <c r="CO138" s="127">
        <f t="shared" si="922"/>
        <v>17</v>
      </c>
      <c r="CP138" s="127">
        <f t="shared" si="923"/>
        <v>0</v>
      </c>
      <c r="CQ138" s="127">
        <f t="shared" si="924"/>
        <v>23</v>
      </c>
      <c r="CR138" s="127">
        <f t="shared" si="925"/>
        <v>6</v>
      </c>
      <c r="CS138" s="127">
        <f t="shared" si="926"/>
        <v>0</v>
      </c>
      <c r="CT138" s="127">
        <f t="shared" si="927"/>
        <v>3</v>
      </c>
      <c r="CU138" s="127">
        <f t="shared" si="928"/>
        <v>3</v>
      </c>
      <c r="CV138" s="127">
        <f t="shared" si="929"/>
        <v>5</v>
      </c>
      <c r="CW138" s="127">
        <f t="shared" si="930"/>
        <v>5</v>
      </c>
      <c r="CX138" s="127">
        <f t="shared" si="931"/>
        <v>3</v>
      </c>
      <c r="CY138" s="127">
        <f t="shared" si="932"/>
        <v>13</v>
      </c>
      <c r="CZ138" s="127">
        <f t="shared" si="933"/>
        <v>12</v>
      </c>
      <c r="DA138" s="127">
        <f t="shared" si="934"/>
        <v>4</v>
      </c>
      <c r="DB138" s="127">
        <f t="shared" si="935"/>
        <v>9</v>
      </c>
      <c r="DC138" s="127">
        <f t="shared" si="936"/>
        <v>0</v>
      </c>
      <c r="DD138" s="127">
        <f t="shared" si="937"/>
        <v>3</v>
      </c>
      <c r="DE138" s="127">
        <f t="shared" si="938"/>
        <v>4</v>
      </c>
      <c r="DF138" s="127">
        <f t="shared" si="939"/>
        <v>0</v>
      </c>
      <c r="DG138" s="127">
        <f t="shared" si="940"/>
        <v>14</v>
      </c>
      <c r="DH138" s="127">
        <f t="shared" si="941"/>
        <v>13</v>
      </c>
      <c r="DI138" s="127">
        <f t="shared" si="942"/>
        <v>18</v>
      </c>
      <c r="DJ138" s="127">
        <f t="shared" si="943"/>
        <v>1</v>
      </c>
      <c r="DK138" s="127">
        <f t="shared" si="944"/>
        <v>14</v>
      </c>
      <c r="DL138" s="127">
        <f t="shared" si="945"/>
        <v>1</v>
      </c>
      <c r="DM138" s="127">
        <f t="shared" si="946"/>
        <v>0</v>
      </c>
      <c r="DN138" s="289" t="b">
        <f t="shared" si="642"/>
        <v>0</v>
      </c>
      <c r="DO138" s="127">
        <f t="shared" si="957"/>
        <v>198</v>
      </c>
      <c r="DP138" s="127">
        <f t="shared" si="958"/>
        <v>-39</v>
      </c>
      <c r="DQ138" s="127">
        <f t="shared" si="959"/>
        <v>39</v>
      </c>
      <c r="DR138" s="127">
        <f t="shared" ref="DR138:DR143" si="977">IF(ISODD(D138),1,0)</f>
        <v>0</v>
      </c>
      <c r="DS138" s="127">
        <f t="shared" si="960"/>
        <v>5</v>
      </c>
      <c r="DT138" s="127">
        <f t="shared" si="961"/>
        <v>2</v>
      </c>
      <c r="DU138" s="127"/>
      <c r="DV138" s="127">
        <f t="shared" si="962"/>
        <v>4</v>
      </c>
      <c r="DW138" s="127">
        <f t="shared" si="963"/>
        <v>3</v>
      </c>
      <c r="DX138" s="127"/>
      <c r="DY138" s="127">
        <f t="shared" si="964"/>
        <v>1</v>
      </c>
      <c r="DZ138" s="127">
        <f t="shared" si="965"/>
        <v>1</v>
      </c>
      <c r="EA138" s="127">
        <f t="shared" si="966"/>
        <v>2</v>
      </c>
      <c r="EB138" s="127">
        <f t="shared" si="967"/>
        <v>1</v>
      </c>
      <c r="EC138" s="127">
        <f t="shared" si="968"/>
        <v>2</v>
      </c>
      <c r="EE138" s="127">
        <f t="shared" si="969"/>
        <v>2</v>
      </c>
      <c r="EF138" s="127">
        <f t="shared" si="970"/>
        <v>0</v>
      </c>
    </row>
    <row r="139" spans="1:136" x14ac:dyDescent="0.2">
      <c r="A139" s="55">
        <v>42495</v>
      </c>
      <c r="B139" s="13" t="str">
        <f t="shared" si="949"/>
        <v>1-0-2-0-4</v>
      </c>
      <c r="C139" s="14" t="s">
        <v>436</v>
      </c>
      <c r="D139" s="11">
        <f t="shared" si="950"/>
        <v>2</v>
      </c>
      <c r="E139" s="11">
        <f t="shared" si="973"/>
        <v>5</v>
      </c>
      <c r="F139" s="11">
        <f t="shared" si="973"/>
        <v>8</v>
      </c>
      <c r="G139" s="11">
        <f t="shared" si="973"/>
        <v>11</v>
      </c>
      <c r="H139" s="11">
        <f t="shared" si="973"/>
        <v>14</v>
      </c>
      <c r="I139" s="11">
        <f t="shared" si="973"/>
        <v>17</v>
      </c>
      <c r="J139" s="11"/>
      <c r="K139" s="125">
        <f t="shared" si="952"/>
        <v>9</v>
      </c>
      <c r="L139" s="125">
        <f t="shared" si="974"/>
        <v>20</v>
      </c>
      <c r="M139" s="125">
        <f t="shared" si="974"/>
        <v>23</v>
      </c>
      <c r="N139" s="125">
        <f t="shared" si="974"/>
        <v>46</v>
      </c>
      <c r="O139" s="125">
        <f t="shared" si="974"/>
        <v>48</v>
      </c>
      <c r="P139" s="125">
        <f t="shared" si="974"/>
        <v>49</v>
      </c>
      <c r="Q139" s="125">
        <f t="shared" si="954"/>
        <v>42</v>
      </c>
      <c r="R139" s="125"/>
      <c r="S139" s="125">
        <f t="shared" ref="S139:AX139" si="978">COUNTIF($K139:$Q139,S$2)</f>
        <v>0</v>
      </c>
      <c r="T139" s="125">
        <f t="shared" si="978"/>
        <v>0</v>
      </c>
      <c r="U139" s="125">
        <f t="shared" si="978"/>
        <v>0</v>
      </c>
      <c r="V139" s="125">
        <f t="shared" si="978"/>
        <v>0</v>
      </c>
      <c r="W139" s="125">
        <f t="shared" si="978"/>
        <v>0</v>
      </c>
      <c r="X139" s="125">
        <f t="shared" si="978"/>
        <v>0</v>
      </c>
      <c r="Y139" s="125">
        <f t="shared" si="978"/>
        <v>0</v>
      </c>
      <c r="Z139" s="125">
        <f t="shared" si="978"/>
        <v>0</v>
      </c>
      <c r="AA139" s="125">
        <f t="shared" si="978"/>
        <v>1</v>
      </c>
      <c r="AB139" s="125">
        <f t="shared" si="978"/>
        <v>0</v>
      </c>
      <c r="AC139" s="125">
        <f t="shared" si="978"/>
        <v>0</v>
      </c>
      <c r="AD139" s="125">
        <f t="shared" si="978"/>
        <v>0</v>
      </c>
      <c r="AE139" s="125">
        <f t="shared" si="978"/>
        <v>0</v>
      </c>
      <c r="AF139" s="125">
        <f t="shared" si="978"/>
        <v>0</v>
      </c>
      <c r="AG139" s="125">
        <f t="shared" si="978"/>
        <v>0</v>
      </c>
      <c r="AH139" s="125">
        <f t="shared" si="978"/>
        <v>0</v>
      </c>
      <c r="AI139" s="125">
        <f t="shared" si="978"/>
        <v>0</v>
      </c>
      <c r="AJ139" s="125">
        <f t="shared" si="978"/>
        <v>0</v>
      </c>
      <c r="AK139" s="125">
        <f t="shared" si="978"/>
        <v>0</v>
      </c>
      <c r="AL139" s="125">
        <f t="shared" si="978"/>
        <v>1</v>
      </c>
      <c r="AM139" s="125">
        <f t="shared" si="978"/>
        <v>0</v>
      </c>
      <c r="AN139" s="125">
        <f t="shared" si="978"/>
        <v>0</v>
      </c>
      <c r="AO139" s="125">
        <f t="shared" si="978"/>
        <v>1</v>
      </c>
      <c r="AP139" s="125">
        <f t="shared" si="978"/>
        <v>0</v>
      </c>
      <c r="AQ139" s="125">
        <f t="shared" si="978"/>
        <v>0</v>
      </c>
      <c r="AR139" s="125">
        <f t="shared" si="978"/>
        <v>0</v>
      </c>
      <c r="AS139" s="125">
        <f t="shared" si="978"/>
        <v>0</v>
      </c>
      <c r="AT139" s="125">
        <f t="shared" si="978"/>
        <v>0</v>
      </c>
      <c r="AU139" s="125">
        <f t="shared" si="978"/>
        <v>0</v>
      </c>
      <c r="AV139" s="125">
        <f t="shared" si="978"/>
        <v>0</v>
      </c>
      <c r="AW139" s="125">
        <f t="shared" si="978"/>
        <v>0</v>
      </c>
      <c r="AX139" s="125">
        <f t="shared" si="978"/>
        <v>0</v>
      </c>
      <c r="AY139" s="125">
        <f t="shared" ref="AY139:BO139" si="979">COUNTIF($K139:$Q139,AY$2)</f>
        <v>0</v>
      </c>
      <c r="AZ139" s="125">
        <f t="shared" si="979"/>
        <v>0</v>
      </c>
      <c r="BA139" s="125">
        <f t="shared" si="979"/>
        <v>0</v>
      </c>
      <c r="BB139" s="125">
        <f t="shared" si="979"/>
        <v>0</v>
      </c>
      <c r="BC139" s="125">
        <f t="shared" si="979"/>
        <v>0</v>
      </c>
      <c r="BD139" s="125">
        <f t="shared" si="979"/>
        <v>0</v>
      </c>
      <c r="BE139" s="125">
        <f t="shared" si="979"/>
        <v>0</v>
      </c>
      <c r="BF139" s="125">
        <f t="shared" si="979"/>
        <v>0</v>
      </c>
      <c r="BG139" s="125">
        <f t="shared" si="979"/>
        <v>0</v>
      </c>
      <c r="BH139" s="125">
        <f t="shared" si="979"/>
        <v>1</v>
      </c>
      <c r="BI139" s="125">
        <f t="shared" si="979"/>
        <v>0</v>
      </c>
      <c r="BJ139" s="125">
        <f t="shared" si="979"/>
        <v>0</v>
      </c>
      <c r="BK139" s="125">
        <f t="shared" si="979"/>
        <v>0</v>
      </c>
      <c r="BL139" s="125">
        <f t="shared" si="979"/>
        <v>1</v>
      </c>
      <c r="BM139" s="125">
        <f t="shared" si="979"/>
        <v>0</v>
      </c>
      <c r="BN139" s="125">
        <f t="shared" si="979"/>
        <v>1</v>
      </c>
      <c r="BO139" s="125">
        <f t="shared" si="979"/>
        <v>1</v>
      </c>
      <c r="BP139" s="125"/>
      <c r="BQ139" s="125">
        <f t="shared" si="898"/>
        <v>3</v>
      </c>
      <c r="BR139" s="125">
        <f t="shared" si="899"/>
        <v>14</v>
      </c>
      <c r="BS139" s="125">
        <f t="shared" si="900"/>
        <v>2</v>
      </c>
      <c r="BT139" s="125">
        <f t="shared" si="901"/>
        <v>3</v>
      </c>
      <c r="BU139" s="125">
        <f t="shared" si="902"/>
        <v>23</v>
      </c>
      <c r="BV139" s="125">
        <f t="shared" si="903"/>
        <v>1</v>
      </c>
      <c r="BW139" s="125">
        <f t="shared" si="904"/>
        <v>1</v>
      </c>
      <c r="BX139" s="125">
        <f t="shared" si="905"/>
        <v>1</v>
      </c>
      <c r="BY139" s="125">
        <f t="shared" si="906"/>
        <v>0</v>
      </c>
      <c r="BZ139" s="125">
        <f t="shared" si="907"/>
        <v>9</v>
      </c>
      <c r="CA139" s="125">
        <f t="shared" si="908"/>
        <v>5</v>
      </c>
      <c r="CB139" s="125">
        <f t="shared" si="909"/>
        <v>9</v>
      </c>
      <c r="CC139" s="125">
        <f t="shared" si="910"/>
        <v>4</v>
      </c>
      <c r="CD139" s="125">
        <f t="shared" si="911"/>
        <v>1</v>
      </c>
      <c r="CE139" s="125">
        <f t="shared" si="912"/>
        <v>9</v>
      </c>
      <c r="CF139" s="125">
        <f t="shared" si="913"/>
        <v>7</v>
      </c>
      <c r="CG139" s="125">
        <f t="shared" si="914"/>
        <v>19</v>
      </c>
      <c r="CH139" s="125">
        <f t="shared" si="915"/>
        <v>7</v>
      </c>
      <c r="CI139" s="125">
        <f t="shared" si="916"/>
        <v>1</v>
      </c>
      <c r="CJ139" s="125">
        <f t="shared" si="917"/>
        <v>0</v>
      </c>
      <c r="CK139" s="125">
        <f t="shared" si="918"/>
        <v>5</v>
      </c>
      <c r="CL139" s="125">
        <f t="shared" si="919"/>
        <v>3</v>
      </c>
      <c r="CM139" s="125">
        <f t="shared" si="920"/>
        <v>0</v>
      </c>
      <c r="CN139" s="125">
        <f t="shared" si="921"/>
        <v>15</v>
      </c>
      <c r="CO139" s="125">
        <f t="shared" si="922"/>
        <v>16</v>
      </c>
      <c r="CP139" s="125">
        <f t="shared" si="923"/>
        <v>2</v>
      </c>
      <c r="CQ139" s="125">
        <f t="shared" si="924"/>
        <v>22</v>
      </c>
      <c r="CR139" s="125">
        <f t="shared" si="925"/>
        <v>5</v>
      </c>
      <c r="CS139" s="125">
        <f t="shared" si="926"/>
        <v>15</v>
      </c>
      <c r="CT139" s="125">
        <f t="shared" si="927"/>
        <v>2</v>
      </c>
      <c r="CU139" s="125">
        <f t="shared" si="928"/>
        <v>2</v>
      </c>
      <c r="CV139" s="125">
        <f t="shared" si="929"/>
        <v>4</v>
      </c>
      <c r="CW139" s="125">
        <f t="shared" si="930"/>
        <v>4</v>
      </c>
      <c r="CX139" s="125">
        <f t="shared" si="931"/>
        <v>2</v>
      </c>
      <c r="CY139" s="125">
        <f t="shared" si="932"/>
        <v>12</v>
      </c>
      <c r="CZ139" s="125">
        <f t="shared" si="933"/>
        <v>11</v>
      </c>
      <c r="DA139" s="125">
        <f t="shared" si="934"/>
        <v>3</v>
      </c>
      <c r="DB139" s="125">
        <f t="shared" si="935"/>
        <v>8</v>
      </c>
      <c r="DC139" s="125">
        <f t="shared" si="936"/>
        <v>5</v>
      </c>
      <c r="DD139" s="125">
        <f t="shared" si="937"/>
        <v>2</v>
      </c>
      <c r="DE139" s="125">
        <f t="shared" si="938"/>
        <v>3</v>
      </c>
      <c r="DF139" s="125">
        <f t="shared" si="939"/>
        <v>0</v>
      </c>
      <c r="DG139" s="125">
        <f t="shared" si="940"/>
        <v>13</v>
      </c>
      <c r="DH139" s="125">
        <f t="shared" si="941"/>
        <v>12</v>
      </c>
      <c r="DI139" s="125">
        <f t="shared" si="942"/>
        <v>17</v>
      </c>
      <c r="DJ139" s="125">
        <f t="shared" si="943"/>
        <v>0</v>
      </c>
      <c r="DK139" s="125">
        <f t="shared" si="944"/>
        <v>13</v>
      </c>
      <c r="DL139" s="125">
        <f t="shared" si="945"/>
        <v>0</v>
      </c>
      <c r="DM139" s="125">
        <f t="shared" si="946"/>
        <v>0</v>
      </c>
      <c r="DN139" s="289" t="b">
        <f t="shared" si="642"/>
        <v>1</v>
      </c>
      <c r="DO139" s="125">
        <f t="shared" si="957"/>
        <v>237</v>
      </c>
      <c r="DP139" s="125">
        <f t="shared" si="958"/>
        <v>126</v>
      </c>
      <c r="DQ139" s="125">
        <f t="shared" si="959"/>
        <v>126</v>
      </c>
      <c r="DR139" s="125">
        <f t="shared" si="977"/>
        <v>0</v>
      </c>
      <c r="DS139" s="125">
        <f t="shared" si="960"/>
        <v>4</v>
      </c>
      <c r="DT139" s="125">
        <f t="shared" si="961"/>
        <v>3</v>
      </c>
      <c r="DU139" s="125"/>
      <c r="DV139" s="125">
        <f t="shared" si="962"/>
        <v>3</v>
      </c>
      <c r="DW139" s="125">
        <f t="shared" si="963"/>
        <v>4</v>
      </c>
      <c r="DX139" s="125"/>
      <c r="DY139" s="125">
        <f t="shared" si="964"/>
        <v>1</v>
      </c>
      <c r="DZ139" s="125">
        <f t="shared" si="965"/>
        <v>0</v>
      </c>
      <c r="EA139" s="125">
        <f t="shared" si="966"/>
        <v>2</v>
      </c>
      <c r="EB139" s="125">
        <f t="shared" si="967"/>
        <v>0</v>
      </c>
      <c r="EC139" s="125">
        <f t="shared" si="968"/>
        <v>4</v>
      </c>
      <c r="EE139" s="125">
        <f t="shared" si="969"/>
        <v>2</v>
      </c>
      <c r="EF139" s="125">
        <f t="shared" si="970"/>
        <v>1</v>
      </c>
    </row>
    <row r="140" spans="1:136" x14ac:dyDescent="0.2">
      <c r="A140" s="55">
        <v>42492</v>
      </c>
      <c r="B140" s="13" t="str">
        <f t="shared" si="949"/>
        <v>4-2-0-0-1</v>
      </c>
      <c r="C140" s="14" t="s">
        <v>431</v>
      </c>
      <c r="D140" s="11">
        <f t="shared" si="950"/>
        <v>2</v>
      </c>
      <c r="E140" s="11">
        <f t="shared" ref="E140:I141" si="980">FIND(",",$C140,D140+1)</f>
        <v>4</v>
      </c>
      <c r="F140" s="11">
        <f t="shared" si="980"/>
        <v>6</v>
      </c>
      <c r="G140" s="11">
        <f t="shared" si="980"/>
        <v>8</v>
      </c>
      <c r="H140" s="11">
        <f t="shared" si="980"/>
        <v>11</v>
      </c>
      <c r="I140" s="11">
        <f t="shared" si="980"/>
        <v>14</v>
      </c>
      <c r="J140" s="11"/>
      <c r="K140" s="124">
        <f t="shared" si="952"/>
        <v>6</v>
      </c>
      <c r="L140" s="124">
        <f t="shared" ref="L140:P141" si="981">VALUE(MID($C140,D140+1,E140-D140-1))</f>
        <v>7</v>
      </c>
      <c r="M140" s="124">
        <f t="shared" si="981"/>
        <v>8</v>
      </c>
      <c r="N140" s="124">
        <f t="shared" si="981"/>
        <v>9</v>
      </c>
      <c r="O140" s="124">
        <f t="shared" si="981"/>
        <v>14</v>
      </c>
      <c r="P140" s="124">
        <f t="shared" si="981"/>
        <v>19</v>
      </c>
      <c r="Q140" s="124">
        <f t="shared" si="954"/>
        <v>48</v>
      </c>
      <c r="R140" s="124"/>
      <c r="S140" s="124">
        <f t="shared" ref="S140:AX140" si="982">COUNTIF($K140:$Q140,S$2)</f>
        <v>0</v>
      </c>
      <c r="T140" s="124">
        <f t="shared" si="982"/>
        <v>0</v>
      </c>
      <c r="U140" s="124">
        <f t="shared" si="982"/>
        <v>0</v>
      </c>
      <c r="V140" s="124">
        <f t="shared" si="982"/>
        <v>0</v>
      </c>
      <c r="W140" s="124">
        <f t="shared" si="982"/>
        <v>0</v>
      </c>
      <c r="X140" s="124">
        <f t="shared" si="982"/>
        <v>1</v>
      </c>
      <c r="Y140" s="124">
        <f t="shared" si="982"/>
        <v>1</v>
      </c>
      <c r="Z140" s="124">
        <f t="shared" si="982"/>
        <v>1</v>
      </c>
      <c r="AA140" s="124">
        <f t="shared" si="982"/>
        <v>1</v>
      </c>
      <c r="AB140" s="124">
        <f t="shared" si="982"/>
        <v>0</v>
      </c>
      <c r="AC140" s="124">
        <f t="shared" si="982"/>
        <v>0</v>
      </c>
      <c r="AD140" s="124">
        <f t="shared" si="982"/>
        <v>0</v>
      </c>
      <c r="AE140" s="124">
        <f t="shared" si="982"/>
        <v>0</v>
      </c>
      <c r="AF140" s="124">
        <f t="shared" si="982"/>
        <v>1</v>
      </c>
      <c r="AG140" s="124">
        <f t="shared" si="982"/>
        <v>0</v>
      </c>
      <c r="AH140" s="124">
        <f t="shared" si="982"/>
        <v>0</v>
      </c>
      <c r="AI140" s="124">
        <f t="shared" si="982"/>
        <v>0</v>
      </c>
      <c r="AJ140" s="124">
        <f t="shared" si="982"/>
        <v>0</v>
      </c>
      <c r="AK140" s="124">
        <f t="shared" si="982"/>
        <v>1</v>
      </c>
      <c r="AL140" s="124">
        <f t="shared" si="982"/>
        <v>0</v>
      </c>
      <c r="AM140" s="124">
        <f t="shared" si="982"/>
        <v>0</v>
      </c>
      <c r="AN140" s="124">
        <f t="shared" si="982"/>
        <v>0</v>
      </c>
      <c r="AO140" s="124">
        <f t="shared" si="982"/>
        <v>0</v>
      </c>
      <c r="AP140" s="124">
        <f t="shared" si="982"/>
        <v>0</v>
      </c>
      <c r="AQ140" s="124">
        <f t="shared" si="982"/>
        <v>0</v>
      </c>
      <c r="AR140" s="124">
        <f t="shared" si="982"/>
        <v>0</v>
      </c>
      <c r="AS140" s="124">
        <f t="shared" si="982"/>
        <v>0</v>
      </c>
      <c r="AT140" s="124">
        <f t="shared" si="982"/>
        <v>0</v>
      </c>
      <c r="AU140" s="124">
        <f t="shared" si="982"/>
        <v>0</v>
      </c>
      <c r="AV140" s="124">
        <f t="shared" si="982"/>
        <v>0</v>
      </c>
      <c r="AW140" s="124">
        <f t="shared" si="982"/>
        <v>0</v>
      </c>
      <c r="AX140" s="124">
        <f t="shared" si="982"/>
        <v>0</v>
      </c>
      <c r="AY140" s="124">
        <f t="shared" ref="AY140:BO140" si="983">COUNTIF($K140:$Q140,AY$2)</f>
        <v>0</v>
      </c>
      <c r="AZ140" s="124">
        <f t="shared" si="983"/>
        <v>0</v>
      </c>
      <c r="BA140" s="124">
        <f t="shared" si="983"/>
        <v>0</v>
      </c>
      <c r="BB140" s="124">
        <f t="shared" si="983"/>
        <v>0</v>
      </c>
      <c r="BC140" s="124">
        <f t="shared" si="983"/>
        <v>0</v>
      </c>
      <c r="BD140" s="124">
        <f t="shared" si="983"/>
        <v>0</v>
      </c>
      <c r="BE140" s="124">
        <f t="shared" si="983"/>
        <v>0</v>
      </c>
      <c r="BF140" s="124">
        <f t="shared" si="983"/>
        <v>0</v>
      </c>
      <c r="BG140" s="124">
        <f t="shared" si="983"/>
        <v>0</v>
      </c>
      <c r="BH140" s="124">
        <f t="shared" si="983"/>
        <v>0</v>
      </c>
      <c r="BI140" s="124">
        <f t="shared" si="983"/>
        <v>0</v>
      </c>
      <c r="BJ140" s="124">
        <f t="shared" si="983"/>
        <v>0</v>
      </c>
      <c r="BK140" s="124">
        <f t="shared" si="983"/>
        <v>0</v>
      </c>
      <c r="BL140" s="124">
        <f t="shared" si="983"/>
        <v>0</v>
      </c>
      <c r="BM140" s="124">
        <f t="shared" si="983"/>
        <v>0</v>
      </c>
      <c r="BN140" s="124">
        <f t="shared" si="983"/>
        <v>1</v>
      </c>
      <c r="BO140" s="124">
        <f t="shared" si="983"/>
        <v>0</v>
      </c>
      <c r="BP140" s="124"/>
      <c r="BQ140" s="124">
        <f t="shared" si="898"/>
        <v>2</v>
      </c>
      <c r="BR140" s="124">
        <f t="shared" si="899"/>
        <v>13</v>
      </c>
      <c r="BS140" s="124">
        <f t="shared" si="900"/>
        <v>1</v>
      </c>
      <c r="BT140" s="124">
        <f t="shared" si="901"/>
        <v>2</v>
      </c>
      <c r="BU140" s="124">
        <f t="shared" si="902"/>
        <v>22</v>
      </c>
      <c r="BV140" s="124">
        <f t="shared" si="903"/>
        <v>0</v>
      </c>
      <c r="BW140" s="124">
        <f t="shared" si="904"/>
        <v>0</v>
      </c>
      <c r="BX140" s="124">
        <f t="shared" si="905"/>
        <v>0</v>
      </c>
      <c r="BY140" s="124">
        <f t="shared" si="906"/>
        <v>0</v>
      </c>
      <c r="BZ140" s="124">
        <f t="shared" si="907"/>
        <v>8</v>
      </c>
      <c r="CA140" s="124">
        <f t="shared" si="908"/>
        <v>4</v>
      </c>
      <c r="CB140" s="124">
        <f t="shared" si="909"/>
        <v>8</v>
      </c>
      <c r="CC140" s="124">
        <f t="shared" si="910"/>
        <v>3</v>
      </c>
      <c r="CD140" s="124">
        <f t="shared" si="911"/>
        <v>0</v>
      </c>
      <c r="CE140" s="124">
        <f t="shared" si="912"/>
        <v>8</v>
      </c>
      <c r="CF140" s="124">
        <f t="shared" si="913"/>
        <v>6</v>
      </c>
      <c r="CG140" s="124">
        <f t="shared" si="914"/>
        <v>18</v>
      </c>
      <c r="CH140" s="124">
        <f t="shared" si="915"/>
        <v>6</v>
      </c>
      <c r="CI140" s="124">
        <f t="shared" si="916"/>
        <v>0</v>
      </c>
      <c r="CJ140" s="124">
        <f t="shared" si="917"/>
        <v>1</v>
      </c>
      <c r="CK140" s="124">
        <f t="shared" si="918"/>
        <v>4</v>
      </c>
      <c r="CL140" s="124">
        <f t="shared" si="919"/>
        <v>2</v>
      </c>
      <c r="CM140" s="124">
        <f t="shared" si="920"/>
        <v>7</v>
      </c>
      <c r="CN140" s="124">
        <f t="shared" si="921"/>
        <v>14</v>
      </c>
      <c r="CO140" s="124">
        <f t="shared" si="922"/>
        <v>15</v>
      </c>
      <c r="CP140" s="124">
        <f t="shared" si="923"/>
        <v>1</v>
      </c>
      <c r="CQ140" s="124">
        <f t="shared" si="924"/>
        <v>21</v>
      </c>
      <c r="CR140" s="124">
        <f t="shared" si="925"/>
        <v>4</v>
      </c>
      <c r="CS140" s="124">
        <f t="shared" si="926"/>
        <v>14</v>
      </c>
      <c r="CT140" s="124">
        <f t="shared" si="927"/>
        <v>1</v>
      </c>
      <c r="CU140" s="124">
        <f t="shared" si="928"/>
        <v>1</v>
      </c>
      <c r="CV140" s="124">
        <f t="shared" si="929"/>
        <v>3</v>
      </c>
      <c r="CW140" s="124">
        <f t="shared" si="930"/>
        <v>3</v>
      </c>
      <c r="CX140" s="124">
        <f t="shared" si="931"/>
        <v>1</v>
      </c>
      <c r="CY140" s="124">
        <f t="shared" si="932"/>
        <v>11</v>
      </c>
      <c r="CZ140" s="124">
        <f t="shared" si="933"/>
        <v>10</v>
      </c>
      <c r="DA140" s="124">
        <f t="shared" si="934"/>
        <v>2</v>
      </c>
      <c r="DB140" s="124">
        <f t="shared" si="935"/>
        <v>7</v>
      </c>
      <c r="DC140" s="124">
        <f t="shared" si="936"/>
        <v>4</v>
      </c>
      <c r="DD140" s="124">
        <f t="shared" si="937"/>
        <v>1</v>
      </c>
      <c r="DE140" s="124">
        <f t="shared" si="938"/>
        <v>2</v>
      </c>
      <c r="DF140" s="124">
        <f t="shared" si="939"/>
        <v>3</v>
      </c>
      <c r="DG140" s="124">
        <f t="shared" si="940"/>
        <v>12</v>
      </c>
      <c r="DH140" s="124">
        <f t="shared" si="941"/>
        <v>11</v>
      </c>
      <c r="DI140" s="124">
        <f t="shared" si="942"/>
        <v>16</v>
      </c>
      <c r="DJ140" s="124">
        <f t="shared" si="943"/>
        <v>7</v>
      </c>
      <c r="DK140" s="124">
        <f t="shared" si="944"/>
        <v>12</v>
      </c>
      <c r="DL140" s="124">
        <f t="shared" si="945"/>
        <v>0</v>
      </c>
      <c r="DM140" s="124">
        <f t="shared" si="946"/>
        <v>4</v>
      </c>
      <c r="DN140" s="289" t="b">
        <f t="shared" si="642"/>
        <v>1</v>
      </c>
      <c r="DO140" s="124">
        <f t="shared" si="957"/>
        <v>111</v>
      </c>
      <c r="DP140" s="124">
        <f t="shared" si="958"/>
        <v>-73</v>
      </c>
      <c r="DQ140" s="124">
        <f t="shared" si="959"/>
        <v>73</v>
      </c>
      <c r="DR140" s="124">
        <f t="shared" si="977"/>
        <v>0</v>
      </c>
      <c r="DS140" s="124">
        <f t="shared" si="960"/>
        <v>1</v>
      </c>
      <c r="DT140" s="124">
        <f t="shared" si="961"/>
        <v>6</v>
      </c>
      <c r="DU140" s="124"/>
      <c r="DV140" s="124">
        <f t="shared" si="962"/>
        <v>3</v>
      </c>
      <c r="DW140" s="124">
        <f t="shared" si="963"/>
        <v>4</v>
      </c>
      <c r="DX140" s="124"/>
      <c r="DY140" s="124">
        <f t="shared" si="964"/>
        <v>4</v>
      </c>
      <c r="DZ140" s="124">
        <f t="shared" si="965"/>
        <v>2</v>
      </c>
      <c r="EA140" s="124">
        <f t="shared" si="966"/>
        <v>0</v>
      </c>
      <c r="EB140" s="124">
        <f t="shared" si="967"/>
        <v>0</v>
      </c>
      <c r="EC140" s="124">
        <f t="shared" si="968"/>
        <v>1</v>
      </c>
      <c r="EE140" s="124">
        <f t="shared" si="969"/>
        <v>0</v>
      </c>
      <c r="EF140" s="124">
        <f t="shared" si="970"/>
        <v>3</v>
      </c>
    </row>
    <row r="141" spans="1:136" x14ac:dyDescent="0.2">
      <c r="A141" s="55">
        <v>42488</v>
      </c>
      <c r="B141" s="13" t="str">
        <f t="shared" si="949"/>
        <v>1-0-2-3-1</v>
      </c>
      <c r="C141" s="14" t="s">
        <v>430</v>
      </c>
      <c r="D141" s="11">
        <f t="shared" si="950"/>
        <v>2</v>
      </c>
      <c r="E141" s="11">
        <f t="shared" si="980"/>
        <v>5</v>
      </c>
      <c r="F141" s="11">
        <f t="shared" si="980"/>
        <v>8</v>
      </c>
      <c r="G141" s="11">
        <f t="shared" si="980"/>
        <v>11</v>
      </c>
      <c r="H141" s="11">
        <f t="shared" si="980"/>
        <v>14</v>
      </c>
      <c r="I141" s="11">
        <f t="shared" si="980"/>
        <v>17</v>
      </c>
      <c r="J141" s="11"/>
      <c r="K141" s="122">
        <f t="shared" si="952"/>
        <v>3</v>
      </c>
      <c r="L141" s="122">
        <f t="shared" si="981"/>
        <v>20</v>
      </c>
      <c r="M141" s="122">
        <f t="shared" si="981"/>
        <v>26</v>
      </c>
      <c r="N141" s="122">
        <f t="shared" si="981"/>
        <v>31</v>
      </c>
      <c r="O141" s="122">
        <f t="shared" si="981"/>
        <v>34</v>
      </c>
      <c r="P141" s="122">
        <f t="shared" si="981"/>
        <v>40</v>
      </c>
      <c r="Q141" s="122">
        <f t="shared" si="954"/>
        <v>30</v>
      </c>
      <c r="R141" s="122"/>
      <c r="S141" s="122">
        <f t="shared" ref="S141:AX141" si="984">COUNTIF($K141:$Q141,S$2)</f>
        <v>0</v>
      </c>
      <c r="T141" s="122">
        <f t="shared" si="984"/>
        <v>0</v>
      </c>
      <c r="U141" s="122">
        <f t="shared" si="984"/>
        <v>1</v>
      </c>
      <c r="V141" s="122">
        <f t="shared" si="984"/>
        <v>0</v>
      </c>
      <c r="W141" s="122">
        <f t="shared" si="984"/>
        <v>0</v>
      </c>
      <c r="X141" s="122">
        <f t="shared" si="984"/>
        <v>0</v>
      </c>
      <c r="Y141" s="122">
        <f t="shared" si="984"/>
        <v>0</v>
      </c>
      <c r="Z141" s="122">
        <f t="shared" si="984"/>
        <v>0</v>
      </c>
      <c r="AA141" s="122">
        <f t="shared" si="984"/>
        <v>0</v>
      </c>
      <c r="AB141" s="122">
        <f t="shared" si="984"/>
        <v>0</v>
      </c>
      <c r="AC141" s="122">
        <f t="shared" si="984"/>
        <v>0</v>
      </c>
      <c r="AD141" s="122">
        <f t="shared" si="984"/>
        <v>0</v>
      </c>
      <c r="AE141" s="122">
        <f t="shared" si="984"/>
        <v>0</v>
      </c>
      <c r="AF141" s="122">
        <f t="shared" si="984"/>
        <v>0</v>
      </c>
      <c r="AG141" s="122">
        <f t="shared" si="984"/>
        <v>0</v>
      </c>
      <c r="AH141" s="122">
        <f t="shared" si="984"/>
        <v>0</v>
      </c>
      <c r="AI141" s="122">
        <f t="shared" si="984"/>
        <v>0</v>
      </c>
      <c r="AJ141" s="122">
        <f t="shared" si="984"/>
        <v>0</v>
      </c>
      <c r="AK141" s="122">
        <f t="shared" si="984"/>
        <v>0</v>
      </c>
      <c r="AL141" s="122">
        <f t="shared" si="984"/>
        <v>1</v>
      </c>
      <c r="AM141" s="122">
        <f t="shared" si="984"/>
        <v>0</v>
      </c>
      <c r="AN141" s="122">
        <f t="shared" si="984"/>
        <v>0</v>
      </c>
      <c r="AO141" s="122">
        <f t="shared" si="984"/>
        <v>0</v>
      </c>
      <c r="AP141" s="122">
        <f t="shared" si="984"/>
        <v>0</v>
      </c>
      <c r="AQ141" s="122">
        <f t="shared" si="984"/>
        <v>0</v>
      </c>
      <c r="AR141" s="122">
        <f t="shared" si="984"/>
        <v>1</v>
      </c>
      <c r="AS141" s="122">
        <f t="shared" si="984"/>
        <v>0</v>
      </c>
      <c r="AT141" s="122">
        <f t="shared" si="984"/>
        <v>0</v>
      </c>
      <c r="AU141" s="122">
        <f t="shared" si="984"/>
        <v>0</v>
      </c>
      <c r="AV141" s="122">
        <f t="shared" si="984"/>
        <v>1</v>
      </c>
      <c r="AW141" s="122">
        <f t="shared" si="984"/>
        <v>1</v>
      </c>
      <c r="AX141" s="122">
        <f t="shared" si="984"/>
        <v>0</v>
      </c>
      <c r="AY141" s="122">
        <f t="shared" ref="AY141:BO141" si="985">COUNTIF($K141:$Q141,AY$2)</f>
        <v>0</v>
      </c>
      <c r="AZ141" s="122">
        <f t="shared" si="985"/>
        <v>1</v>
      </c>
      <c r="BA141" s="122">
        <f t="shared" si="985"/>
        <v>0</v>
      </c>
      <c r="BB141" s="122">
        <f t="shared" si="985"/>
        <v>0</v>
      </c>
      <c r="BC141" s="122">
        <f t="shared" si="985"/>
        <v>0</v>
      </c>
      <c r="BD141" s="122">
        <f t="shared" si="985"/>
        <v>0</v>
      </c>
      <c r="BE141" s="122">
        <f t="shared" si="985"/>
        <v>0</v>
      </c>
      <c r="BF141" s="122">
        <f t="shared" si="985"/>
        <v>1</v>
      </c>
      <c r="BG141" s="122">
        <f t="shared" si="985"/>
        <v>0</v>
      </c>
      <c r="BH141" s="122">
        <f t="shared" si="985"/>
        <v>0</v>
      </c>
      <c r="BI141" s="122">
        <f t="shared" si="985"/>
        <v>0</v>
      </c>
      <c r="BJ141" s="122">
        <f t="shared" si="985"/>
        <v>0</v>
      </c>
      <c r="BK141" s="122">
        <f t="shared" si="985"/>
        <v>0</v>
      </c>
      <c r="BL141" s="122">
        <f t="shared" si="985"/>
        <v>0</v>
      </c>
      <c r="BM141" s="122">
        <f t="shared" si="985"/>
        <v>0</v>
      </c>
      <c r="BN141" s="122">
        <f t="shared" si="985"/>
        <v>0</v>
      </c>
      <c r="BO141" s="122">
        <f t="shared" si="985"/>
        <v>0</v>
      </c>
      <c r="BP141" s="122"/>
      <c r="BQ141" s="122">
        <f t="shared" si="898"/>
        <v>1</v>
      </c>
      <c r="BR141" s="122">
        <f t="shared" si="899"/>
        <v>12</v>
      </c>
      <c r="BS141" s="122">
        <f t="shared" si="900"/>
        <v>0</v>
      </c>
      <c r="BT141" s="122">
        <f t="shared" si="901"/>
        <v>1</v>
      </c>
      <c r="BU141" s="122">
        <f t="shared" si="902"/>
        <v>21</v>
      </c>
      <c r="BV141" s="122">
        <f t="shared" si="903"/>
        <v>16</v>
      </c>
      <c r="BW141" s="122">
        <f t="shared" si="904"/>
        <v>6</v>
      </c>
      <c r="BX141" s="122">
        <f t="shared" si="905"/>
        <v>9</v>
      </c>
      <c r="BY141" s="122">
        <f t="shared" si="906"/>
        <v>5</v>
      </c>
      <c r="BZ141" s="122">
        <f t="shared" si="907"/>
        <v>7</v>
      </c>
      <c r="CA141" s="122">
        <f t="shared" si="908"/>
        <v>3</v>
      </c>
      <c r="CB141" s="122">
        <f t="shared" si="909"/>
        <v>7</v>
      </c>
      <c r="CC141" s="122">
        <f t="shared" si="910"/>
        <v>2</v>
      </c>
      <c r="CD141" s="122">
        <f t="shared" si="911"/>
        <v>2</v>
      </c>
      <c r="CE141" s="122">
        <f t="shared" si="912"/>
        <v>7</v>
      </c>
      <c r="CF141" s="122">
        <f t="shared" si="913"/>
        <v>5</v>
      </c>
      <c r="CG141" s="122">
        <f t="shared" si="914"/>
        <v>17</v>
      </c>
      <c r="CH141" s="122">
        <f t="shared" si="915"/>
        <v>5</v>
      </c>
      <c r="CI141" s="122">
        <f t="shared" si="916"/>
        <v>2</v>
      </c>
      <c r="CJ141" s="122">
        <f t="shared" si="917"/>
        <v>0</v>
      </c>
      <c r="CK141" s="122">
        <f t="shared" si="918"/>
        <v>3</v>
      </c>
      <c r="CL141" s="122">
        <f t="shared" si="919"/>
        <v>1</v>
      </c>
      <c r="CM141" s="122">
        <f t="shared" si="920"/>
        <v>6</v>
      </c>
      <c r="CN141" s="122">
        <f t="shared" si="921"/>
        <v>13</v>
      </c>
      <c r="CO141" s="122">
        <f t="shared" si="922"/>
        <v>14</v>
      </c>
      <c r="CP141" s="122">
        <f t="shared" si="923"/>
        <v>0</v>
      </c>
      <c r="CQ141" s="122">
        <f t="shared" si="924"/>
        <v>20</v>
      </c>
      <c r="CR141" s="122">
        <f t="shared" si="925"/>
        <v>3</v>
      </c>
      <c r="CS141" s="122">
        <f t="shared" si="926"/>
        <v>13</v>
      </c>
      <c r="CT141" s="122">
        <f t="shared" si="927"/>
        <v>0</v>
      </c>
      <c r="CU141" s="122">
        <f t="shared" si="928"/>
        <v>0</v>
      </c>
      <c r="CV141" s="122">
        <f t="shared" si="929"/>
        <v>2</v>
      </c>
      <c r="CW141" s="122">
        <f t="shared" si="930"/>
        <v>2</v>
      </c>
      <c r="CX141" s="122">
        <f t="shared" si="931"/>
        <v>0</v>
      </c>
      <c r="CY141" s="122">
        <f t="shared" si="932"/>
        <v>10</v>
      </c>
      <c r="CZ141" s="122">
        <f t="shared" si="933"/>
        <v>9</v>
      </c>
      <c r="DA141" s="122">
        <f t="shared" si="934"/>
        <v>1</v>
      </c>
      <c r="DB141" s="122">
        <f t="shared" si="935"/>
        <v>6</v>
      </c>
      <c r="DC141" s="122">
        <f t="shared" si="936"/>
        <v>3</v>
      </c>
      <c r="DD141" s="122">
        <f t="shared" si="937"/>
        <v>0</v>
      </c>
      <c r="DE141" s="122">
        <f t="shared" si="938"/>
        <v>1</v>
      </c>
      <c r="DF141" s="122">
        <f t="shared" si="939"/>
        <v>2</v>
      </c>
      <c r="DG141" s="122">
        <f t="shared" si="940"/>
        <v>11</v>
      </c>
      <c r="DH141" s="122">
        <f t="shared" si="941"/>
        <v>10</v>
      </c>
      <c r="DI141" s="122">
        <f t="shared" si="942"/>
        <v>15</v>
      </c>
      <c r="DJ141" s="122">
        <f t="shared" si="943"/>
        <v>6</v>
      </c>
      <c r="DK141" s="122">
        <f t="shared" si="944"/>
        <v>11</v>
      </c>
      <c r="DL141" s="122">
        <f t="shared" si="945"/>
        <v>2</v>
      </c>
      <c r="DM141" s="122">
        <f t="shared" si="946"/>
        <v>3</v>
      </c>
      <c r="DN141" s="289" t="b">
        <f t="shared" si="642"/>
        <v>0</v>
      </c>
      <c r="DO141" s="122">
        <f t="shared" si="957"/>
        <v>184</v>
      </c>
      <c r="DP141" s="122">
        <f t="shared" si="958"/>
        <v>45</v>
      </c>
      <c r="DQ141" s="122">
        <f t="shared" si="959"/>
        <v>45</v>
      </c>
      <c r="DR141" s="122">
        <f t="shared" si="977"/>
        <v>0</v>
      </c>
      <c r="DS141" s="122">
        <f t="shared" si="960"/>
        <v>5</v>
      </c>
      <c r="DT141" s="122">
        <f t="shared" si="961"/>
        <v>2</v>
      </c>
      <c r="DU141" s="122"/>
      <c r="DV141" s="122">
        <f t="shared" si="962"/>
        <v>2</v>
      </c>
      <c r="DW141" s="122">
        <f t="shared" si="963"/>
        <v>5</v>
      </c>
      <c r="DX141" s="122"/>
      <c r="DY141" s="122">
        <f t="shared" si="964"/>
        <v>1</v>
      </c>
      <c r="DZ141" s="122">
        <f t="shared" si="965"/>
        <v>0</v>
      </c>
      <c r="EA141" s="122">
        <f t="shared" si="966"/>
        <v>2</v>
      </c>
      <c r="EB141" s="122">
        <f t="shared" si="967"/>
        <v>3</v>
      </c>
      <c r="EC141" s="122">
        <f t="shared" si="968"/>
        <v>1</v>
      </c>
      <c r="EE141" s="122">
        <f t="shared" si="969"/>
        <v>2</v>
      </c>
      <c r="EF141" s="122">
        <f t="shared" si="970"/>
        <v>0</v>
      </c>
    </row>
    <row r="142" spans="1:136" x14ac:dyDescent="0.2">
      <c r="A142" s="55">
        <v>42485</v>
      </c>
      <c r="B142" s="13" t="str">
        <f t="shared" ref="B142:B147" si="986">CONCATENATE(DY142,"-",DZ142,"-",EA142,"-",EB142,"-",EC142)</f>
        <v>3-0-1-2-1</v>
      </c>
      <c r="C142" s="14" t="s">
        <v>428</v>
      </c>
      <c r="D142" s="11">
        <f t="shared" ref="D142:D147" si="987">FIND(",",$C142,1)</f>
        <v>2</v>
      </c>
      <c r="E142" s="11">
        <f t="shared" ref="E142:I143" si="988">FIND(",",$C142,D142+1)</f>
        <v>4</v>
      </c>
      <c r="F142" s="11">
        <f t="shared" si="988"/>
        <v>6</v>
      </c>
      <c r="G142" s="11">
        <f t="shared" si="988"/>
        <v>9</v>
      </c>
      <c r="H142" s="11">
        <f t="shared" si="988"/>
        <v>12</v>
      </c>
      <c r="I142" s="11">
        <f t="shared" si="988"/>
        <v>15</v>
      </c>
      <c r="J142" s="11"/>
      <c r="K142" s="122">
        <f t="shared" ref="K142:K147" si="989">VALUE((LEFT(C142,D142-1)))</f>
        <v>1</v>
      </c>
      <c r="L142" s="122">
        <f t="shared" ref="L142:P143" si="990">VALUE(MID($C142,D142+1,E142-D142-1))</f>
        <v>3</v>
      </c>
      <c r="M142" s="122">
        <f t="shared" si="990"/>
        <v>4</v>
      </c>
      <c r="N142" s="122">
        <f t="shared" si="990"/>
        <v>22</v>
      </c>
      <c r="O142" s="122">
        <f t="shared" si="990"/>
        <v>37</v>
      </c>
      <c r="P142" s="122">
        <f t="shared" si="990"/>
        <v>41</v>
      </c>
      <c r="Q142" s="122">
        <f t="shared" ref="Q142:Q147" si="991">VALUE(RIGHT(C142,LEN(C142)-I142))</f>
        <v>31</v>
      </c>
      <c r="R142" s="122"/>
      <c r="S142" s="122">
        <f t="shared" ref="S142:AB143" si="992">COUNTIF($K142:$Q142,S$2)</f>
        <v>1</v>
      </c>
      <c r="T142" s="122">
        <f t="shared" si="992"/>
        <v>0</v>
      </c>
      <c r="U142" s="122">
        <f t="shared" si="992"/>
        <v>1</v>
      </c>
      <c r="V142" s="122">
        <f t="shared" si="992"/>
        <v>1</v>
      </c>
      <c r="W142" s="122">
        <f t="shared" si="992"/>
        <v>0</v>
      </c>
      <c r="X142" s="122">
        <f t="shared" si="992"/>
        <v>0</v>
      </c>
      <c r="Y142" s="122">
        <f t="shared" si="992"/>
        <v>0</v>
      </c>
      <c r="Z142" s="122">
        <f t="shared" si="992"/>
        <v>0</v>
      </c>
      <c r="AA142" s="122">
        <f t="shared" si="992"/>
        <v>0</v>
      </c>
      <c r="AB142" s="122">
        <f t="shared" si="992"/>
        <v>0</v>
      </c>
      <c r="AC142" s="122">
        <f t="shared" ref="AC142:AL143" si="993">COUNTIF($K142:$Q142,AC$2)</f>
        <v>0</v>
      </c>
      <c r="AD142" s="122">
        <f t="shared" si="993"/>
        <v>0</v>
      </c>
      <c r="AE142" s="122">
        <f t="shared" si="993"/>
        <v>0</v>
      </c>
      <c r="AF142" s="122">
        <f t="shared" si="993"/>
        <v>0</v>
      </c>
      <c r="AG142" s="122">
        <f t="shared" si="993"/>
        <v>0</v>
      </c>
      <c r="AH142" s="122">
        <f t="shared" si="993"/>
        <v>0</v>
      </c>
      <c r="AI142" s="122">
        <f t="shared" si="993"/>
        <v>0</v>
      </c>
      <c r="AJ142" s="122">
        <f t="shared" si="993"/>
        <v>0</v>
      </c>
      <c r="AK142" s="122">
        <f t="shared" si="993"/>
        <v>0</v>
      </c>
      <c r="AL142" s="122">
        <f t="shared" si="993"/>
        <v>0</v>
      </c>
      <c r="AM142" s="122">
        <f t="shared" ref="AM142:AV143" si="994">COUNTIF($K142:$Q142,AM$2)</f>
        <v>0</v>
      </c>
      <c r="AN142" s="122">
        <f t="shared" si="994"/>
        <v>1</v>
      </c>
      <c r="AO142" s="122">
        <f t="shared" si="994"/>
        <v>0</v>
      </c>
      <c r="AP142" s="122">
        <f t="shared" si="994"/>
        <v>0</v>
      </c>
      <c r="AQ142" s="122">
        <f t="shared" si="994"/>
        <v>0</v>
      </c>
      <c r="AR142" s="122">
        <f t="shared" si="994"/>
        <v>0</v>
      </c>
      <c r="AS142" s="122">
        <f t="shared" si="994"/>
        <v>0</v>
      </c>
      <c r="AT142" s="122">
        <f t="shared" si="994"/>
        <v>0</v>
      </c>
      <c r="AU142" s="122">
        <f t="shared" si="994"/>
        <v>0</v>
      </c>
      <c r="AV142" s="122">
        <f t="shared" si="994"/>
        <v>0</v>
      </c>
      <c r="AW142" s="122">
        <f t="shared" ref="AW142:BF143" si="995">COUNTIF($K142:$Q142,AW$2)</f>
        <v>1</v>
      </c>
      <c r="AX142" s="122">
        <f t="shared" si="995"/>
        <v>0</v>
      </c>
      <c r="AY142" s="122">
        <f t="shared" si="995"/>
        <v>0</v>
      </c>
      <c r="AZ142" s="122">
        <f t="shared" si="995"/>
        <v>0</v>
      </c>
      <c r="BA142" s="122">
        <f t="shared" si="995"/>
        <v>0</v>
      </c>
      <c r="BB142" s="122">
        <f t="shared" si="995"/>
        <v>0</v>
      </c>
      <c r="BC142" s="122">
        <f t="shared" si="995"/>
        <v>1</v>
      </c>
      <c r="BD142" s="122">
        <f t="shared" si="995"/>
        <v>0</v>
      </c>
      <c r="BE142" s="122">
        <f t="shared" si="995"/>
        <v>0</v>
      </c>
      <c r="BF142" s="122">
        <f t="shared" si="995"/>
        <v>0</v>
      </c>
      <c r="BG142" s="122">
        <f t="shared" ref="BG142:BO143" si="996">COUNTIF($K142:$Q142,BG$2)</f>
        <v>1</v>
      </c>
      <c r="BH142" s="122">
        <f t="shared" si="996"/>
        <v>0</v>
      </c>
      <c r="BI142" s="122">
        <f t="shared" si="996"/>
        <v>0</v>
      </c>
      <c r="BJ142" s="122">
        <f t="shared" si="996"/>
        <v>0</v>
      </c>
      <c r="BK142" s="122">
        <f t="shared" si="996"/>
        <v>0</v>
      </c>
      <c r="BL142" s="122">
        <f t="shared" si="996"/>
        <v>0</v>
      </c>
      <c r="BM142" s="122">
        <f t="shared" si="996"/>
        <v>0</v>
      </c>
      <c r="BN142" s="122">
        <f t="shared" si="996"/>
        <v>0</v>
      </c>
      <c r="BO142" s="122">
        <f t="shared" si="996"/>
        <v>0</v>
      </c>
      <c r="BP142" s="122"/>
      <c r="BQ142" s="122">
        <f t="shared" si="898"/>
        <v>0</v>
      </c>
      <c r="BR142" s="122">
        <f t="shared" si="899"/>
        <v>11</v>
      </c>
      <c r="BS142" s="122">
        <f t="shared" si="900"/>
        <v>0</v>
      </c>
      <c r="BT142" s="122">
        <f t="shared" si="901"/>
        <v>0</v>
      </c>
      <c r="BU142" s="122">
        <f t="shared" si="902"/>
        <v>20</v>
      </c>
      <c r="BV142" s="122">
        <f t="shared" si="903"/>
        <v>15</v>
      </c>
      <c r="BW142" s="122">
        <f t="shared" si="904"/>
        <v>5</v>
      </c>
      <c r="BX142" s="122">
        <f t="shared" si="905"/>
        <v>8</v>
      </c>
      <c r="BY142" s="122">
        <f t="shared" si="906"/>
        <v>4</v>
      </c>
      <c r="BZ142" s="122">
        <f t="shared" si="907"/>
        <v>6</v>
      </c>
      <c r="CA142" s="122">
        <f t="shared" si="908"/>
        <v>2</v>
      </c>
      <c r="CB142" s="122">
        <f t="shared" si="909"/>
        <v>6</v>
      </c>
      <c r="CC142" s="122">
        <f t="shared" si="910"/>
        <v>1</v>
      </c>
      <c r="CD142" s="122">
        <f t="shared" si="911"/>
        <v>1</v>
      </c>
      <c r="CE142" s="122">
        <f t="shared" si="912"/>
        <v>6</v>
      </c>
      <c r="CF142" s="122">
        <f t="shared" si="913"/>
        <v>4</v>
      </c>
      <c r="CG142" s="122">
        <f t="shared" si="914"/>
        <v>16</v>
      </c>
      <c r="CH142" s="122">
        <f t="shared" si="915"/>
        <v>4</v>
      </c>
      <c r="CI142" s="122">
        <f t="shared" si="916"/>
        <v>1</v>
      </c>
      <c r="CJ142" s="122">
        <f t="shared" si="917"/>
        <v>7</v>
      </c>
      <c r="CK142" s="122">
        <f t="shared" si="918"/>
        <v>2</v>
      </c>
      <c r="CL142" s="122">
        <f t="shared" si="919"/>
        <v>0</v>
      </c>
      <c r="CM142" s="122">
        <f t="shared" si="920"/>
        <v>5</v>
      </c>
      <c r="CN142" s="122">
        <f t="shared" si="921"/>
        <v>12</v>
      </c>
      <c r="CO142" s="122">
        <f t="shared" si="922"/>
        <v>13</v>
      </c>
      <c r="CP142" s="122">
        <f t="shared" si="923"/>
        <v>3</v>
      </c>
      <c r="CQ142" s="122">
        <f t="shared" si="924"/>
        <v>19</v>
      </c>
      <c r="CR142" s="122">
        <f t="shared" si="925"/>
        <v>2</v>
      </c>
      <c r="CS142" s="122">
        <f t="shared" si="926"/>
        <v>12</v>
      </c>
      <c r="CT142" s="122">
        <f t="shared" si="927"/>
        <v>2</v>
      </c>
      <c r="CU142" s="122">
        <f t="shared" si="928"/>
        <v>0</v>
      </c>
      <c r="CV142" s="122">
        <f t="shared" si="929"/>
        <v>1</v>
      </c>
      <c r="CW142" s="122">
        <f t="shared" si="930"/>
        <v>1</v>
      </c>
      <c r="CX142" s="122">
        <f t="shared" si="931"/>
        <v>3</v>
      </c>
      <c r="CY142" s="122">
        <f t="shared" si="932"/>
        <v>9</v>
      </c>
      <c r="CZ142" s="122">
        <f t="shared" si="933"/>
        <v>8</v>
      </c>
      <c r="DA142" s="122">
        <f t="shared" si="934"/>
        <v>0</v>
      </c>
      <c r="DB142" s="122">
        <f t="shared" si="935"/>
        <v>5</v>
      </c>
      <c r="DC142" s="122">
        <f t="shared" si="936"/>
        <v>2</v>
      </c>
      <c r="DD142" s="122">
        <f t="shared" si="937"/>
        <v>18</v>
      </c>
      <c r="DE142" s="122">
        <f t="shared" si="938"/>
        <v>0</v>
      </c>
      <c r="DF142" s="122">
        <f t="shared" si="939"/>
        <v>1</v>
      </c>
      <c r="DG142" s="122">
        <f t="shared" si="940"/>
        <v>10</v>
      </c>
      <c r="DH142" s="122">
        <f t="shared" si="941"/>
        <v>9</v>
      </c>
      <c r="DI142" s="122">
        <f t="shared" si="942"/>
        <v>14</v>
      </c>
      <c r="DJ142" s="122">
        <f t="shared" si="943"/>
        <v>5</v>
      </c>
      <c r="DK142" s="122">
        <f t="shared" si="944"/>
        <v>10</v>
      </c>
      <c r="DL142" s="122">
        <f t="shared" si="945"/>
        <v>1</v>
      </c>
      <c r="DM142" s="122">
        <f t="shared" si="946"/>
        <v>2</v>
      </c>
      <c r="DN142" s="289" t="b">
        <f t="shared" si="642"/>
        <v>1</v>
      </c>
      <c r="DO142" s="122">
        <f t="shared" ref="DO142:DO147" si="997">SUM(K142:Q142)</f>
        <v>139</v>
      </c>
      <c r="DP142" s="122">
        <f t="shared" ref="DP142:DP147" si="998">DO142-DO143</f>
        <v>-62</v>
      </c>
      <c r="DQ142" s="122">
        <f t="shared" ref="DQ142:DQ147" si="999">ABS(DP142)</f>
        <v>62</v>
      </c>
      <c r="DR142" s="122">
        <f t="shared" si="977"/>
        <v>0</v>
      </c>
      <c r="DS142" s="122">
        <f t="shared" ref="DS142:DS147" si="1000">COUNTIF($K142:$Q142,"&gt;25")</f>
        <v>3</v>
      </c>
      <c r="DT142" s="122">
        <f t="shared" ref="DT142:DT147" si="1001">COUNTIF($K142:$Q142,"&lt;26")</f>
        <v>4</v>
      </c>
      <c r="DU142" s="122"/>
      <c r="DV142" s="122">
        <f t="shared" ref="DV142:DV147" si="1002">S142+U142+W142+Y142+AA142+AC142+AE142+AG142+AI142+AK142+AM142+AO142+AQ142+AS142+AU142+AW142+AY142+BA142+BC142+BE142+BG142+BI142+BK142+BM142+BO142</f>
        <v>5</v>
      </c>
      <c r="DW142" s="122">
        <f t="shared" ref="DW142:DW147" si="1003">T142+V142+X142+Z142+AB142+AD142+AF142+AH142+AJ142+AL142+AN142+AP142+AR142+AT142+AV142+AX142+AZ142+BB142+BD142+BF142+BH142+BJ142+BL142+BN142</f>
        <v>2</v>
      </c>
      <c r="DX142" s="122"/>
      <c r="DY142" s="122">
        <f t="shared" ref="DY142:DY147" si="1004">COUNTIF($K142:$Q142,"&lt;10")</f>
        <v>3</v>
      </c>
      <c r="DZ142" s="122">
        <f t="shared" ref="DZ142:DZ147" si="1005">COUNTIFS($K142:$Q142,"&lt;20",$K142:$Q142,"&gt;9")</f>
        <v>0</v>
      </c>
      <c r="EA142" s="122">
        <f t="shared" ref="EA142:EA147" si="1006">COUNTIFS($K142:$Q142,"&lt;30",$K142:$Q142,"&gt;19")</f>
        <v>1</v>
      </c>
      <c r="EB142" s="122">
        <f t="shared" ref="EB142:EB147" si="1007">COUNTIFS($K142:$Q142,"&lt;40",$K142:$Q142,"&gt;29")</f>
        <v>2</v>
      </c>
      <c r="EC142" s="122">
        <f t="shared" ref="EC142:EC147" si="1008">COUNTIF($K142:$Q142,"&gt;39")</f>
        <v>1</v>
      </c>
      <c r="EE142" s="122">
        <f t="shared" ref="EE142:EE147" si="1009">COUNTIF($K143:$Q143,K142)+COUNTIF($K143:$Q143,L142)+COUNTIF($K143:$Q143,M142)+COUNTIF($K143:$Q143,N142)+COUNTIF($K143:$Q143,O142)+COUNTIF($K143:$Q143,P142)+COUNTIF($K143:$Q143,Q142)</f>
        <v>0</v>
      </c>
      <c r="EF142" s="122">
        <f t="shared" ref="EF142:EF147" si="1010">IF(K142=L142-1,1,0)+IF(L142=M142-1,1,0)+IF(M142=N142-1,1,0)+IF(N142=O142-1,1,0)+IF(O142=P142-1,1,0)+IF(K142=Q142-1,1,0)+IF(L142=Q142-1,1,0)+IF(M142=Q142-1,1,0)+IF(N142=Q142-1,1,0)+IF(O142=Q142-1,1,0)+IF(P142=Q142-1,1,0)</f>
        <v>1</v>
      </c>
    </row>
    <row r="143" spans="1:136" x14ac:dyDescent="0.2">
      <c r="A143" s="55">
        <v>42481</v>
      </c>
      <c r="B143" s="13" t="str">
        <f t="shared" si="986"/>
        <v>0-3-0-2-2</v>
      </c>
      <c r="C143" s="14" t="s">
        <v>427</v>
      </c>
      <c r="D143" s="11">
        <f t="shared" si="987"/>
        <v>3</v>
      </c>
      <c r="E143" s="11">
        <f t="shared" si="988"/>
        <v>6</v>
      </c>
      <c r="F143" s="11">
        <f t="shared" si="988"/>
        <v>9</v>
      </c>
      <c r="G143" s="11">
        <f t="shared" si="988"/>
        <v>12</v>
      </c>
      <c r="H143" s="11">
        <f t="shared" si="988"/>
        <v>15</v>
      </c>
      <c r="I143" s="11">
        <f t="shared" si="988"/>
        <v>18</v>
      </c>
      <c r="J143" s="11"/>
      <c r="K143" s="121">
        <f t="shared" si="989"/>
        <v>13</v>
      </c>
      <c r="L143" s="121">
        <f t="shared" si="990"/>
        <v>14</v>
      </c>
      <c r="M143" s="121">
        <f t="shared" si="990"/>
        <v>19</v>
      </c>
      <c r="N143" s="121">
        <f t="shared" si="990"/>
        <v>32</v>
      </c>
      <c r="O143" s="121">
        <f t="shared" si="990"/>
        <v>33</v>
      </c>
      <c r="P143" s="121">
        <f t="shared" si="990"/>
        <v>48</v>
      </c>
      <c r="Q143" s="121">
        <f t="shared" si="991"/>
        <v>42</v>
      </c>
      <c r="R143" s="121"/>
      <c r="S143" s="121">
        <f t="shared" si="992"/>
        <v>0</v>
      </c>
      <c r="T143" s="121">
        <f t="shared" si="992"/>
        <v>0</v>
      </c>
      <c r="U143" s="121">
        <f t="shared" si="992"/>
        <v>0</v>
      </c>
      <c r="V143" s="121">
        <f t="shared" si="992"/>
        <v>0</v>
      </c>
      <c r="W143" s="121">
        <f t="shared" si="992"/>
        <v>0</v>
      </c>
      <c r="X143" s="121">
        <f t="shared" si="992"/>
        <v>0</v>
      </c>
      <c r="Y143" s="121">
        <f t="shared" si="992"/>
        <v>0</v>
      </c>
      <c r="Z143" s="121">
        <f t="shared" si="992"/>
        <v>0</v>
      </c>
      <c r="AA143" s="121">
        <f t="shared" si="992"/>
        <v>0</v>
      </c>
      <c r="AB143" s="121">
        <f t="shared" si="992"/>
        <v>0</v>
      </c>
      <c r="AC143" s="121">
        <f t="shared" si="993"/>
        <v>0</v>
      </c>
      <c r="AD143" s="121">
        <f t="shared" si="993"/>
        <v>0</v>
      </c>
      <c r="AE143" s="121">
        <f t="shared" si="993"/>
        <v>1</v>
      </c>
      <c r="AF143" s="121">
        <f t="shared" si="993"/>
        <v>1</v>
      </c>
      <c r="AG143" s="121">
        <f t="shared" si="993"/>
        <v>0</v>
      </c>
      <c r="AH143" s="121">
        <f t="shared" si="993"/>
        <v>0</v>
      </c>
      <c r="AI143" s="121">
        <f t="shared" si="993"/>
        <v>0</v>
      </c>
      <c r="AJ143" s="121">
        <f t="shared" si="993"/>
        <v>0</v>
      </c>
      <c r="AK143" s="121">
        <f t="shared" si="993"/>
        <v>1</v>
      </c>
      <c r="AL143" s="121">
        <f t="shared" si="993"/>
        <v>0</v>
      </c>
      <c r="AM143" s="121">
        <f t="shared" si="994"/>
        <v>0</v>
      </c>
      <c r="AN143" s="121">
        <f t="shared" si="994"/>
        <v>0</v>
      </c>
      <c r="AO143" s="121">
        <f t="shared" si="994"/>
        <v>0</v>
      </c>
      <c r="AP143" s="121">
        <f t="shared" si="994"/>
        <v>0</v>
      </c>
      <c r="AQ143" s="121">
        <f t="shared" si="994"/>
        <v>0</v>
      </c>
      <c r="AR143" s="121">
        <f t="shared" si="994"/>
        <v>0</v>
      </c>
      <c r="AS143" s="121">
        <f t="shared" si="994"/>
        <v>0</v>
      </c>
      <c r="AT143" s="121">
        <f t="shared" si="994"/>
        <v>0</v>
      </c>
      <c r="AU143" s="121">
        <f t="shared" si="994"/>
        <v>0</v>
      </c>
      <c r="AV143" s="121">
        <f t="shared" si="994"/>
        <v>0</v>
      </c>
      <c r="AW143" s="121">
        <f t="shared" si="995"/>
        <v>0</v>
      </c>
      <c r="AX143" s="121">
        <f t="shared" si="995"/>
        <v>1</v>
      </c>
      <c r="AY143" s="121">
        <f t="shared" si="995"/>
        <v>1</v>
      </c>
      <c r="AZ143" s="121">
        <f t="shared" si="995"/>
        <v>0</v>
      </c>
      <c r="BA143" s="121">
        <f t="shared" si="995"/>
        <v>0</v>
      </c>
      <c r="BB143" s="121">
        <f t="shared" si="995"/>
        <v>0</v>
      </c>
      <c r="BC143" s="121">
        <f t="shared" si="995"/>
        <v>0</v>
      </c>
      <c r="BD143" s="121">
        <f t="shared" si="995"/>
        <v>0</v>
      </c>
      <c r="BE143" s="121">
        <f t="shared" si="995"/>
        <v>0</v>
      </c>
      <c r="BF143" s="121">
        <f t="shared" si="995"/>
        <v>0</v>
      </c>
      <c r="BG143" s="121">
        <f t="shared" si="996"/>
        <v>0</v>
      </c>
      <c r="BH143" s="121">
        <f t="shared" si="996"/>
        <v>1</v>
      </c>
      <c r="BI143" s="121">
        <f t="shared" si="996"/>
        <v>0</v>
      </c>
      <c r="BJ143" s="121">
        <f t="shared" si="996"/>
        <v>0</v>
      </c>
      <c r="BK143" s="121">
        <f t="shared" si="996"/>
        <v>0</v>
      </c>
      <c r="BL143" s="121">
        <f t="shared" si="996"/>
        <v>0</v>
      </c>
      <c r="BM143" s="121">
        <f t="shared" si="996"/>
        <v>0</v>
      </c>
      <c r="BN143" s="121">
        <f t="shared" si="996"/>
        <v>1</v>
      </c>
      <c r="BO143" s="121">
        <f t="shared" si="996"/>
        <v>0</v>
      </c>
      <c r="BP143" s="121"/>
      <c r="BQ143" s="121">
        <f t="shared" si="898"/>
        <v>4</v>
      </c>
      <c r="BR143" s="121">
        <f t="shared" si="899"/>
        <v>10</v>
      </c>
      <c r="BS143" s="121">
        <f t="shared" si="900"/>
        <v>2</v>
      </c>
      <c r="BT143" s="121">
        <f t="shared" si="901"/>
        <v>2</v>
      </c>
      <c r="BU143" s="121">
        <f t="shared" si="902"/>
        <v>19</v>
      </c>
      <c r="BV143" s="121">
        <f t="shared" si="903"/>
        <v>14</v>
      </c>
      <c r="BW143" s="121">
        <f t="shared" si="904"/>
        <v>4</v>
      </c>
      <c r="BX143" s="121">
        <f t="shared" si="905"/>
        <v>7</v>
      </c>
      <c r="BY143" s="121">
        <f t="shared" si="906"/>
        <v>3</v>
      </c>
      <c r="BZ143" s="121">
        <f t="shared" si="907"/>
        <v>5</v>
      </c>
      <c r="CA143" s="121">
        <f t="shared" si="908"/>
        <v>1</v>
      </c>
      <c r="CB143" s="121">
        <f t="shared" si="909"/>
        <v>5</v>
      </c>
      <c r="CC143" s="121">
        <f t="shared" si="910"/>
        <v>0</v>
      </c>
      <c r="CD143" s="121">
        <f t="shared" si="911"/>
        <v>0</v>
      </c>
      <c r="CE143" s="121">
        <f t="shared" si="912"/>
        <v>5</v>
      </c>
      <c r="CF143" s="121">
        <f t="shared" si="913"/>
        <v>3</v>
      </c>
      <c r="CG143" s="121">
        <f t="shared" si="914"/>
        <v>15</v>
      </c>
      <c r="CH143" s="121">
        <f t="shared" si="915"/>
        <v>3</v>
      </c>
      <c r="CI143" s="121">
        <f t="shared" si="916"/>
        <v>0</v>
      </c>
      <c r="CJ143" s="121">
        <f t="shared" si="917"/>
        <v>6</v>
      </c>
      <c r="CK143" s="121">
        <f t="shared" si="918"/>
        <v>1</v>
      </c>
      <c r="CL143" s="121">
        <f t="shared" si="919"/>
        <v>5</v>
      </c>
      <c r="CM143" s="121">
        <f t="shared" si="920"/>
        <v>4</v>
      </c>
      <c r="CN143" s="121">
        <f t="shared" si="921"/>
        <v>11</v>
      </c>
      <c r="CO143" s="121">
        <f t="shared" si="922"/>
        <v>12</v>
      </c>
      <c r="CP143" s="121">
        <f t="shared" si="923"/>
        <v>2</v>
      </c>
      <c r="CQ143" s="121">
        <f t="shared" si="924"/>
        <v>18</v>
      </c>
      <c r="CR143" s="121">
        <f t="shared" si="925"/>
        <v>1</v>
      </c>
      <c r="CS143" s="121">
        <f t="shared" si="926"/>
        <v>11</v>
      </c>
      <c r="CT143" s="121">
        <f t="shared" si="927"/>
        <v>1</v>
      </c>
      <c r="CU143" s="121">
        <f t="shared" si="928"/>
        <v>6</v>
      </c>
      <c r="CV143" s="121">
        <f t="shared" si="929"/>
        <v>0</v>
      </c>
      <c r="CW143" s="121">
        <f t="shared" si="930"/>
        <v>0</v>
      </c>
      <c r="CX143" s="121">
        <f t="shared" si="931"/>
        <v>2</v>
      </c>
      <c r="CY143" s="121">
        <f t="shared" si="932"/>
        <v>8</v>
      </c>
      <c r="CZ143" s="121">
        <f t="shared" si="933"/>
        <v>7</v>
      </c>
      <c r="DA143" s="121">
        <f t="shared" si="934"/>
        <v>17</v>
      </c>
      <c r="DB143" s="121">
        <f t="shared" si="935"/>
        <v>4</v>
      </c>
      <c r="DC143" s="121">
        <f t="shared" si="936"/>
        <v>1</v>
      </c>
      <c r="DD143" s="121">
        <f t="shared" si="937"/>
        <v>17</v>
      </c>
      <c r="DE143" s="121">
        <f t="shared" si="938"/>
        <v>14</v>
      </c>
      <c r="DF143" s="121">
        <f t="shared" si="939"/>
        <v>0</v>
      </c>
      <c r="DG143" s="121">
        <f t="shared" si="940"/>
        <v>9</v>
      </c>
      <c r="DH143" s="121">
        <f t="shared" si="941"/>
        <v>8</v>
      </c>
      <c r="DI143" s="121">
        <f t="shared" si="942"/>
        <v>13</v>
      </c>
      <c r="DJ143" s="121">
        <f t="shared" si="943"/>
        <v>4</v>
      </c>
      <c r="DK143" s="121">
        <f t="shared" si="944"/>
        <v>9</v>
      </c>
      <c r="DL143" s="121">
        <f t="shared" si="945"/>
        <v>0</v>
      </c>
      <c r="DM143" s="121">
        <f t="shared" si="946"/>
        <v>1</v>
      </c>
      <c r="DN143" s="289" t="b">
        <f t="shared" si="642"/>
        <v>1</v>
      </c>
      <c r="DO143" s="121">
        <f t="shared" si="997"/>
        <v>201</v>
      </c>
      <c r="DP143" s="121">
        <f t="shared" si="998"/>
        <v>9</v>
      </c>
      <c r="DQ143" s="121">
        <f t="shared" si="999"/>
        <v>9</v>
      </c>
      <c r="DR143" s="121">
        <f t="shared" si="977"/>
        <v>1</v>
      </c>
      <c r="DS143" s="121">
        <f t="shared" si="1000"/>
        <v>4</v>
      </c>
      <c r="DT143" s="121">
        <f t="shared" si="1001"/>
        <v>3</v>
      </c>
      <c r="DU143" s="121"/>
      <c r="DV143" s="121">
        <f t="shared" si="1002"/>
        <v>3</v>
      </c>
      <c r="DW143" s="121">
        <f t="shared" si="1003"/>
        <v>4</v>
      </c>
      <c r="DX143" s="121"/>
      <c r="DY143" s="121">
        <f t="shared" si="1004"/>
        <v>0</v>
      </c>
      <c r="DZ143" s="121">
        <f t="shared" si="1005"/>
        <v>3</v>
      </c>
      <c r="EA143" s="121">
        <f t="shared" si="1006"/>
        <v>0</v>
      </c>
      <c r="EB143" s="121">
        <f t="shared" si="1007"/>
        <v>2</v>
      </c>
      <c r="EC143" s="121">
        <f t="shared" si="1008"/>
        <v>2</v>
      </c>
      <c r="EE143" s="121">
        <f t="shared" si="1009"/>
        <v>1</v>
      </c>
      <c r="EF143" s="121">
        <f t="shared" si="1010"/>
        <v>2</v>
      </c>
    </row>
    <row r="144" spans="1:136" x14ac:dyDescent="0.2">
      <c r="A144" s="55">
        <v>42478</v>
      </c>
      <c r="B144" s="13" t="str">
        <f t="shared" si="986"/>
        <v>0-2-2-2-1</v>
      </c>
      <c r="C144" s="14" t="s">
        <v>425</v>
      </c>
      <c r="D144" s="11">
        <f t="shared" si="987"/>
        <v>3</v>
      </c>
      <c r="E144" s="11">
        <f t="shared" ref="E144:I145" si="1011">FIND(",",$C144,D144+1)</f>
        <v>6</v>
      </c>
      <c r="F144" s="11">
        <f t="shared" si="1011"/>
        <v>9</v>
      </c>
      <c r="G144" s="11">
        <f t="shared" si="1011"/>
        <v>12</v>
      </c>
      <c r="H144" s="11">
        <f t="shared" si="1011"/>
        <v>15</v>
      </c>
      <c r="I144" s="11">
        <f t="shared" si="1011"/>
        <v>18</v>
      </c>
      <c r="J144" s="11"/>
      <c r="K144" s="120">
        <f t="shared" si="989"/>
        <v>11</v>
      </c>
      <c r="L144" s="120">
        <f t="shared" ref="L144:P145" si="1012">VALUE(MID($C144,D144+1,E144-D144-1))</f>
        <v>14</v>
      </c>
      <c r="M144" s="120">
        <f t="shared" si="1012"/>
        <v>21</v>
      </c>
      <c r="N144" s="120">
        <f t="shared" si="1012"/>
        <v>28</v>
      </c>
      <c r="O144" s="120">
        <f t="shared" si="1012"/>
        <v>30</v>
      </c>
      <c r="P144" s="120">
        <f t="shared" si="1012"/>
        <v>39</v>
      </c>
      <c r="Q144" s="120">
        <f t="shared" si="991"/>
        <v>49</v>
      </c>
      <c r="R144" s="120"/>
      <c r="S144" s="120">
        <f t="shared" ref="S144:AX144" si="1013">COUNTIF($K144:$Q144,S$2)</f>
        <v>0</v>
      </c>
      <c r="T144" s="120">
        <f t="shared" si="1013"/>
        <v>0</v>
      </c>
      <c r="U144" s="120">
        <f t="shared" si="1013"/>
        <v>0</v>
      </c>
      <c r="V144" s="120">
        <f t="shared" si="1013"/>
        <v>0</v>
      </c>
      <c r="W144" s="120">
        <f t="shared" si="1013"/>
        <v>0</v>
      </c>
      <c r="X144" s="120">
        <f t="shared" si="1013"/>
        <v>0</v>
      </c>
      <c r="Y144" s="120">
        <f t="shared" si="1013"/>
        <v>0</v>
      </c>
      <c r="Z144" s="120">
        <f t="shared" si="1013"/>
        <v>0</v>
      </c>
      <c r="AA144" s="120">
        <f t="shared" si="1013"/>
        <v>0</v>
      </c>
      <c r="AB144" s="120">
        <f t="shared" si="1013"/>
        <v>0</v>
      </c>
      <c r="AC144" s="120">
        <f t="shared" si="1013"/>
        <v>1</v>
      </c>
      <c r="AD144" s="120">
        <f t="shared" si="1013"/>
        <v>0</v>
      </c>
      <c r="AE144" s="120">
        <f t="shared" si="1013"/>
        <v>0</v>
      </c>
      <c r="AF144" s="120">
        <f t="shared" si="1013"/>
        <v>1</v>
      </c>
      <c r="AG144" s="120">
        <f t="shared" si="1013"/>
        <v>0</v>
      </c>
      <c r="AH144" s="120">
        <f t="shared" si="1013"/>
        <v>0</v>
      </c>
      <c r="AI144" s="120">
        <f t="shared" si="1013"/>
        <v>0</v>
      </c>
      <c r="AJ144" s="120">
        <f t="shared" si="1013"/>
        <v>0</v>
      </c>
      <c r="AK144" s="120">
        <f t="shared" si="1013"/>
        <v>0</v>
      </c>
      <c r="AL144" s="120">
        <f t="shared" si="1013"/>
        <v>0</v>
      </c>
      <c r="AM144" s="120">
        <f t="shared" si="1013"/>
        <v>1</v>
      </c>
      <c r="AN144" s="120">
        <f t="shared" si="1013"/>
        <v>0</v>
      </c>
      <c r="AO144" s="120">
        <f t="shared" si="1013"/>
        <v>0</v>
      </c>
      <c r="AP144" s="120">
        <f t="shared" si="1013"/>
        <v>0</v>
      </c>
      <c r="AQ144" s="120">
        <f t="shared" si="1013"/>
        <v>0</v>
      </c>
      <c r="AR144" s="120">
        <f t="shared" si="1013"/>
        <v>0</v>
      </c>
      <c r="AS144" s="120">
        <f t="shared" si="1013"/>
        <v>0</v>
      </c>
      <c r="AT144" s="120">
        <f t="shared" si="1013"/>
        <v>1</v>
      </c>
      <c r="AU144" s="120">
        <f t="shared" si="1013"/>
        <v>0</v>
      </c>
      <c r="AV144" s="120">
        <f t="shared" si="1013"/>
        <v>1</v>
      </c>
      <c r="AW144" s="120">
        <f t="shared" si="1013"/>
        <v>0</v>
      </c>
      <c r="AX144" s="120">
        <f t="shared" si="1013"/>
        <v>0</v>
      </c>
      <c r="AY144" s="120">
        <f t="shared" ref="AY144:BO144" si="1014">COUNTIF($K144:$Q144,AY$2)</f>
        <v>0</v>
      </c>
      <c r="AZ144" s="120">
        <f t="shared" si="1014"/>
        <v>0</v>
      </c>
      <c r="BA144" s="120">
        <f t="shared" si="1014"/>
        <v>0</v>
      </c>
      <c r="BB144" s="120">
        <f t="shared" si="1014"/>
        <v>0</v>
      </c>
      <c r="BC144" s="120">
        <f t="shared" si="1014"/>
        <v>0</v>
      </c>
      <c r="BD144" s="120">
        <f t="shared" si="1014"/>
        <v>0</v>
      </c>
      <c r="BE144" s="120">
        <f t="shared" si="1014"/>
        <v>1</v>
      </c>
      <c r="BF144" s="120">
        <f t="shared" si="1014"/>
        <v>0</v>
      </c>
      <c r="BG144" s="120">
        <f t="shared" si="1014"/>
        <v>0</v>
      </c>
      <c r="BH144" s="120">
        <f t="shared" si="1014"/>
        <v>0</v>
      </c>
      <c r="BI144" s="120">
        <f t="shared" si="1014"/>
        <v>0</v>
      </c>
      <c r="BJ144" s="120">
        <f t="shared" si="1014"/>
        <v>0</v>
      </c>
      <c r="BK144" s="120">
        <f t="shared" si="1014"/>
        <v>0</v>
      </c>
      <c r="BL144" s="120">
        <f t="shared" si="1014"/>
        <v>0</v>
      </c>
      <c r="BM144" s="120">
        <f t="shared" si="1014"/>
        <v>0</v>
      </c>
      <c r="BN144" s="120">
        <f t="shared" si="1014"/>
        <v>0</v>
      </c>
      <c r="BO144" s="120">
        <f t="shared" si="1014"/>
        <v>1</v>
      </c>
      <c r="BP144" s="120"/>
      <c r="BQ144" s="120">
        <f t="shared" si="898"/>
        <v>3</v>
      </c>
      <c r="BR144" s="120">
        <f t="shared" si="899"/>
        <v>9</v>
      </c>
      <c r="BS144" s="120">
        <f t="shared" si="900"/>
        <v>1</v>
      </c>
      <c r="BT144" s="120">
        <f t="shared" si="901"/>
        <v>1</v>
      </c>
      <c r="BU144" s="120">
        <f t="shared" si="902"/>
        <v>18</v>
      </c>
      <c r="BV144" s="120">
        <f t="shared" si="903"/>
        <v>13</v>
      </c>
      <c r="BW144" s="120">
        <f t="shared" si="904"/>
        <v>3</v>
      </c>
      <c r="BX144" s="120">
        <f t="shared" si="905"/>
        <v>6</v>
      </c>
      <c r="BY144" s="120">
        <f t="shared" si="906"/>
        <v>2</v>
      </c>
      <c r="BZ144" s="120">
        <f t="shared" si="907"/>
        <v>4</v>
      </c>
      <c r="CA144" s="120">
        <f t="shared" si="908"/>
        <v>0</v>
      </c>
      <c r="CB144" s="120">
        <f t="shared" si="909"/>
        <v>4</v>
      </c>
      <c r="CC144" s="120">
        <f t="shared" si="910"/>
        <v>2</v>
      </c>
      <c r="CD144" s="120">
        <f t="shared" si="911"/>
        <v>0</v>
      </c>
      <c r="CE144" s="120">
        <f t="shared" si="912"/>
        <v>4</v>
      </c>
      <c r="CF144" s="120">
        <f t="shared" si="913"/>
        <v>2</v>
      </c>
      <c r="CG144" s="120">
        <f t="shared" si="914"/>
        <v>14</v>
      </c>
      <c r="CH144" s="120">
        <f t="shared" si="915"/>
        <v>2</v>
      </c>
      <c r="CI144" s="120">
        <f t="shared" si="916"/>
        <v>1</v>
      </c>
      <c r="CJ144" s="120">
        <f t="shared" si="917"/>
        <v>5</v>
      </c>
      <c r="CK144" s="120">
        <f t="shared" si="918"/>
        <v>0</v>
      </c>
      <c r="CL144" s="120">
        <f t="shared" si="919"/>
        <v>4</v>
      </c>
      <c r="CM144" s="120">
        <f t="shared" si="920"/>
        <v>3</v>
      </c>
      <c r="CN144" s="120">
        <f t="shared" si="921"/>
        <v>10</v>
      </c>
      <c r="CO144" s="120">
        <f t="shared" si="922"/>
        <v>11</v>
      </c>
      <c r="CP144" s="120">
        <f t="shared" si="923"/>
        <v>1</v>
      </c>
      <c r="CQ144" s="120">
        <f t="shared" si="924"/>
        <v>17</v>
      </c>
      <c r="CR144" s="120">
        <f t="shared" si="925"/>
        <v>0</v>
      </c>
      <c r="CS144" s="120">
        <f t="shared" si="926"/>
        <v>10</v>
      </c>
      <c r="CT144" s="120">
        <f t="shared" si="927"/>
        <v>0</v>
      </c>
      <c r="CU144" s="120">
        <f t="shared" si="928"/>
        <v>5</v>
      </c>
      <c r="CV144" s="120">
        <f t="shared" si="929"/>
        <v>3</v>
      </c>
      <c r="CW144" s="120">
        <f t="shared" si="930"/>
        <v>6</v>
      </c>
      <c r="CX144" s="120">
        <f t="shared" si="931"/>
        <v>1</v>
      </c>
      <c r="CY144" s="120">
        <f t="shared" si="932"/>
        <v>7</v>
      </c>
      <c r="CZ144" s="120">
        <f t="shared" si="933"/>
        <v>6</v>
      </c>
      <c r="DA144" s="120">
        <f t="shared" si="934"/>
        <v>16</v>
      </c>
      <c r="DB144" s="120">
        <f t="shared" si="935"/>
        <v>3</v>
      </c>
      <c r="DC144" s="120">
        <f t="shared" si="936"/>
        <v>0</v>
      </c>
      <c r="DD144" s="120">
        <f t="shared" si="937"/>
        <v>16</v>
      </c>
      <c r="DE144" s="120">
        <f t="shared" si="938"/>
        <v>13</v>
      </c>
      <c r="DF144" s="120">
        <f t="shared" si="939"/>
        <v>2</v>
      </c>
      <c r="DG144" s="120">
        <f t="shared" si="940"/>
        <v>8</v>
      </c>
      <c r="DH144" s="120">
        <f t="shared" si="941"/>
        <v>7</v>
      </c>
      <c r="DI144" s="120">
        <f t="shared" si="942"/>
        <v>12</v>
      </c>
      <c r="DJ144" s="120">
        <f t="shared" si="943"/>
        <v>3</v>
      </c>
      <c r="DK144" s="120">
        <f t="shared" si="944"/>
        <v>8</v>
      </c>
      <c r="DL144" s="120">
        <f t="shared" si="945"/>
        <v>2</v>
      </c>
      <c r="DM144" s="120">
        <f t="shared" si="946"/>
        <v>0</v>
      </c>
      <c r="DN144" s="289" t="b">
        <f t="shared" si="642"/>
        <v>0</v>
      </c>
      <c r="DO144" s="120">
        <f t="shared" si="997"/>
        <v>192</v>
      </c>
      <c r="DP144" s="120">
        <f t="shared" si="998"/>
        <v>48</v>
      </c>
      <c r="DQ144" s="120">
        <f t="shared" si="999"/>
        <v>48</v>
      </c>
      <c r="DR144" s="120">
        <f t="shared" ref="DR144:DR149" si="1015">IF(ISODD(D144),1,0)</f>
        <v>1</v>
      </c>
      <c r="DS144" s="120">
        <f t="shared" si="1000"/>
        <v>4</v>
      </c>
      <c r="DT144" s="120">
        <f t="shared" si="1001"/>
        <v>3</v>
      </c>
      <c r="DU144" s="120"/>
      <c r="DV144" s="120">
        <f t="shared" si="1002"/>
        <v>4</v>
      </c>
      <c r="DW144" s="120">
        <f t="shared" si="1003"/>
        <v>3</v>
      </c>
      <c r="DX144" s="120"/>
      <c r="DY144" s="120">
        <f t="shared" si="1004"/>
        <v>0</v>
      </c>
      <c r="DZ144" s="120">
        <f t="shared" si="1005"/>
        <v>2</v>
      </c>
      <c r="EA144" s="120">
        <f t="shared" si="1006"/>
        <v>2</v>
      </c>
      <c r="EB144" s="120">
        <f t="shared" si="1007"/>
        <v>2</v>
      </c>
      <c r="EC144" s="120">
        <f t="shared" si="1008"/>
        <v>1</v>
      </c>
      <c r="EE144" s="120">
        <f t="shared" si="1009"/>
        <v>2</v>
      </c>
      <c r="EF144" s="120">
        <f t="shared" si="1010"/>
        <v>0</v>
      </c>
    </row>
    <row r="145" spans="1:136" x14ac:dyDescent="0.2">
      <c r="A145" s="55">
        <v>42474</v>
      </c>
      <c r="B145" s="13" t="str">
        <f t="shared" si="986"/>
        <v>2-1-2-2-0</v>
      </c>
      <c r="C145" s="14" t="s">
        <v>424</v>
      </c>
      <c r="D145" s="11">
        <f t="shared" si="987"/>
        <v>2</v>
      </c>
      <c r="E145" s="11">
        <f t="shared" si="1011"/>
        <v>4</v>
      </c>
      <c r="F145" s="11">
        <f t="shared" si="1011"/>
        <v>7</v>
      </c>
      <c r="G145" s="11">
        <f t="shared" si="1011"/>
        <v>10</v>
      </c>
      <c r="H145" s="11">
        <f t="shared" si="1011"/>
        <v>13</v>
      </c>
      <c r="I145" s="11">
        <f t="shared" si="1011"/>
        <v>16</v>
      </c>
      <c r="J145" s="11"/>
      <c r="K145" s="119">
        <f t="shared" si="989"/>
        <v>3</v>
      </c>
      <c r="L145" s="119">
        <f t="shared" si="1012"/>
        <v>4</v>
      </c>
      <c r="M145" s="119">
        <f t="shared" si="1012"/>
        <v>19</v>
      </c>
      <c r="N145" s="119">
        <f t="shared" si="1012"/>
        <v>26</v>
      </c>
      <c r="O145" s="119">
        <f t="shared" si="1012"/>
        <v>28</v>
      </c>
      <c r="P145" s="119">
        <f t="shared" si="1012"/>
        <v>34</v>
      </c>
      <c r="Q145" s="119">
        <f t="shared" si="991"/>
        <v>30</v>
      </c>
      <c r="R145" s="119"/>
      <c r="S145" s="119">
        <f t="shared" ref="S145:AX145" si="1016">COUNTIF($K145:$Q145,S$2)</f>
        <v>0</v>
      </c>
      <c r="T145" s="119">
        <f t="shared" si="1016"/>
        <v>0</v>
      </c>
      <c r="U145" s="119">
        <f t="shared" si="1016"/>
        <v>1</v>
      </c>
      <c r="V145" s="119">
        <f t="shared" si="1016"/>
        <v>1</v>
      </c>
      <c r="W145" s="119">
        <f t="shared" si="1016"/>
        <v>0</v>
      </c>
      <c r="X145" s="119">
        <f t="shared" si="1016"/>
        <v>0</v>
      </c>
      <c r="Y145" s="119">
        <f t="shared" si="1016"/>
        <v>0</v>
      </c>
      <c r="Z145" s="119">
        <f t="shared" si="1016"/>
        <v>0</v>
      </c>
      <c r="AA145" s="119">
        <f t="shared" si="1016"/>
        <v>0</v>
      </c>
      <c r="AB145" s="119">
        <f t="shared" si="1016"/>
        <v>0</v>
      </c>
      <c r="AC145" s="119">
        <f t="shared" si="1016"/>
        <v>0</v>
      </c>
      <c r="AD145" s="119">
        <f t="shared" si="1016"/>
        <v>0</v>
      </c>
      <c r="AE145" s="119">
        <f t="shared" si="1016"/>
        <v>0</v>
      </c>
      <c r="AF145" s="119">
        <f t="shared" si="1016"/>
        <v>0</v>
      </c>
      <c r="AG145" s="119">
        <f t="shared" si="1016"/>
        <v>0</v>
      </c>
      <c r="AH145" s="119">
        <f t="shared" si="1016"/>
        <v>0</v>
      </c>
      <c r="AI145" s="119">
        <f t="shared" si="1016"/>
        <v>0</v>
      </c>
      <c r="AJ145" s="119">
        <f t="shared" si="1016"/>
        <v>0</v>
      </c>
      <c r="AK145" s="119">
        <f t="shared" si="1016"/>
        <v>1</v>
      </c>
      <c r="AL145" s="119">
        <f t="shared" si="1016"/>
        <v>0</v>
      </c>
      <c r="AM145" s="119">
        <f t="shared" si="1016"/>
        <v>0</v>
      </c>
      <c r="AN145" s="119">
        <f t="shared" si="1016"/>
        <v>0</v>
      </c>
      <c r="AO145" s="119">
        <f t="shared" si="1016"/>
        <v>0</v>
      </c>
      <c r="AP145" s="119">
        <f t="shared" si="1016"/>
        <v>0</v>
      </c>
      <c r="AQ145" s="119">
        <f t="shared" si="1016"/>
        <v>0</v>
      </c>
      <c r="AR145" s="119">
        <f t="shared" si="1016"/>
        <v>1</v>
      </c>
      <c r="AS145" s="119">
        <f t="shared" si="1016"/>
        <v>0</v>
      </c>
      <c r="AT145" s="119">
        <f t="shared" si="1016"/>
        <v>1</v>
      </c>
      <c r="AU145" s="119">
        <f t="shared" si="1016"/>
        <v>0</v>
      </c>
      <c r="AV145" s="119">
        <f t="shared" si="1016"/>
        <v>1</v>
      </c>
      <c r="AW145" s="119">
        <f t="shared" si="1016"/>
        <v>0</v>
      </c>
      <c r="AX145" s="119">
        <f t="shared" si="1016"/>
        <v>0</v>
      </c>
      <c r="AY145" s="119">
        <f t="shared" ref="AY145:BO145" si="1017">COUNTIF($K145:$Q145,AY$2)</f>
        <v>0</v>
      </c>
      <c r="AZ145" s="119">
        <f t="shared" si="1017"/>
        <v>1</v>
      </c>
      <c r="BA145" s="119">
        <f t="shared" si="1017"/>
        <v>0</v>
      </c>
      <c r="BB145" s="119">
        <f t="shared" si="1017"/>
        <v>0</v>
      </c>
      <c r="BC145" s="119">
        <f t="shared" si="1017"/>
        <v>0</v>
      </c>
      <c r="BD145" s="119">
        <f t="shared" si="1017"/>
        <v>0</v>
      </c>
      <c r="BE145" s="119">
        <f t="shared" si="1017"/>
        <v>0</v>
      </c>
      <c r="BF145" s="119">
        <f t="shared" si="1017"/>
        <v>0</v>
      </c>
      <c r="BG145" s="119">
        <f t="shared" si="1017"/>
        <v>0</v>
      </c>
      <c r="BH145" s="119">
        <f t="shared" si="1017"/>
        <v>0</v>
      </c>
      <c r="BI145" s="119">
        <f t="shared" si="1017"/>
        <v>0</v>
      </c>
      <c r="BJ145" s="119">
        <f t="shared" si="1017"/>
        <v>0</v>
      </c>
      <c r="BK145" s="119">
        <f t="shared" si="1017"/>
        <v>0</v>
      </c>
      <c r="BL145" s="119">
        <f t="shared" si="1017"/>
        <v>0</v>
      </c>
      <c r="BM145" s="119">
        <f t="shared" si="1017"/>
        <v>0</v>
      </c>
      <c r="BN145" s="119">
        <f t="shared" si="1017"/>
        <v>0</v>
      </c>
      <c r="BO145" s="119">
        <f t="shared" si="1017"/>
        <v>0</v>
      </c>
      <c r="BP145" s="119"/>
      <c r="BQ145" s="119">
        <f t="shared" si="898"/>
        <v>2</v>
      </c>
      <c r="BR145" s="119">
        <f t="shared" si="899"/>
        <v>8</v>
      </c>
      <c r="BS145" s="119">
        <f t="shared" si="900"/>
        <v>0</v>
      </c>
      <c r="BT145" s="119">
        <f t="shared" si="901"/>
        <v>0</v>
      </c>
      <c r="BU145" s="119">
        <f t="shared" si="902"/>
        <v>17</v>
      </c>
      <c r="BV145" s="119">
        <f t="shared" si="903"/>
        <v>12</v>
      </c>
      <c r="BW145" s="119">
        <f t="shared" si="904"/>
        <v>2</v>
      </c>
      <c r="BX145" s="119">
        <f t="shared" si="905"/>
        <v>5</v>
      </c>
      <c r="BY145" s="119">
        <f t="shared" si="906"/>
        <v>1</v>
      </c>
      <c r="BZ145" s="119">
        <f t="shared" si="907"/>
        <v>3</v>
      </c>
      <c r="CA145" s="119">
        <f t="shared" si="908"/>
        <v>13</v>
      </c>
      <c r="CB145" s="119">
        <f t="shared" si="909"/>
        <v>3</v>
      </c>
      <c r="CC145" s="119">
        <f t="shared" si="910"/>
        <v>1</v>
      </c>
      <c r="CD145" s="119">
        <f t="shared" si="911"/>
        <v>12</v>
      </c>
      <c r="CE145" s="119">
        <f t="shared" si="912"/>
        <v>3</v>
      </c>
      <c r="CF145" s="119">
        <f t="shared" si="913"/>
        <v>1</v>
      </c>
      <c r="CG145" s="119">
        <f t="shared" si="914"/>
        <v>13</v>
      </c>
      <c r="CH145" s="119">
        <f t="shared" si="915"/>
        <v>1</v>
      </c>
      <c r="CI145" s="119">
        <f t="shared" si="916"/>
        <v>0</v>
      </c>
      <c r="CJ145" s="119">
        <f t="shared" si="917"/>
        <v>4</v>
      </c>
      <c r="CK145" s="119">
        <f t="shared" si="918"/>
        <v>4</v>
      </c>
      <c r="CL145" s="119">
        <f t="shared" si="919"/>
        <v>3</v>
      </c>
      <c r="CM145" s="119">
        <f t="shared" si="920"/>
        <v>2</v>
      </c>
      <c r="CN145" s="119">
        <f t="shared" si="921"/>
        <v>9</v>
      </c>
      <c r="CO145" s="119">
        <f t="shared" si="922"/>
        <v>10</v>
      </c>
      <c r="CP145" s="119">
        <f t="shared" si="923"/>
        <v>0</v>
      </c>
      <c r="CQ145" s="119">
        <f t="shared" si="924"/>
        <v>16</v>
      </c>
      <c r="CR145" s="119">
        <f t="shared" si="925"/>
        <v>0</v>
      </c>
      <c r="CS145" s="119">
        <f t="shared" si="926"/>
        <v>9</v>
      </c>
      <c r="CT145" s="119">
        <f t="shared" si="927"/>
        <v>0</v>
      </c>
      <c r="CU145" s="119">
        <f t="shared" si="928"/>
        <v>4</v>
      </c>
      <c r="CV145" s="119">
        <f t="shared" si="929"/>
        <v>2</v>
      </c>
      <c r="CW145" s="119">
        <f t="shared" si="930"/>
        <v>5</v>
      </c>
      <c r="CX145" s="119">
        <f t="shared" si="931"/>
        <v>0</v>
      </c>
      <c r="CY145" s="119">
        <f t="shared" si="932"/>
        <v>6</v>
      </c>
      <c r="CZ145" s="119">
        <f t="shared" si="933"/>
        <v>5</v>
      </c>
      <c r="DA145" s="119">
        <f t="shared" si="934"/>
        <v>15</v>
      </c>
      <c r="DB145" s="119">
        <f t="shared" si="935"/>
        <v>2</v>
      </c>
      <c r="DC145" s="119">
        <f t="shared" si="936"/>
        <v>4</v>
      </c>
      <c r="DD145" s="119">
        <f t="shared" si="937"/>
        <v>15</v>
      </c>
      <c r="DE145" s="119">
        <f t="shared" si="938"/>
        <v>12</v>
      </c>
      <c r="DF145" s="119">
        <f t="shared" si="939"/>
        <v>1</v>
      </c>
      <c r="DG145" s="119">
        <f t="shared" si="940"/>
        <v>7</v>
      </c>
      <c r="DH145" s="119">
        <f t="shared" si="941"/>
        <v>6</v>
      </c>
      <c r="DI145" s="119">
        <f t="shared" si="942"/>
        <v>11</v>
      </c>
      <c r="DJ145" s="119">
        <f t="shared" si="943"/>
        <v>2</v>
      </c>
      <c r="DK145" s="119">
        <f t="shared" si="944"/>
        <v>7</v>
      </c>
      <c r="DL145" s="119">
        <f t="shared" si="945"/>
        <v>1</v>
      </c>
      <c r="DM145" s="119">
        <f t="shared" si="946"/>
        <v>1</v>
      </c>
      <c r="DN145" s="289" t="b">
        <f t="shared" si="642"/>
        <v>0</v>
      </c>
      <c r="DO145" s="119">
        <f t="shared" si="997"/>
        <v>144</v>
      </c>
      <c r="DP145" s="119">
        <f t="shared" si="998"/>
        <v>-51</v>
      </c>
      <c r="DQ145" s="119">
        <f t="shared" si="999"/>
        <v>51</v>
      </c>
      <c r="DR145" s="119">
        <f t="shared" si="1015"/>
        <v>0</v>
      </c>
      <c r="DS145" s="119">
        <f t="shared" si="1000"/>
        <v>4</v>
      </c>
      <c r="DT145" s="119">
        <f t="shared" si="1001"/>
        <v>3</v>
      </c>
      <c r="DU145" s="119"/>
      <c r="DV145" s="119">
        <f t="shared" si="1002"/>
        <v>2</v>
      </c>
      <c r="DW145" s="119">
        <f t="shared" si="1003"/>
        <v>5</v>
      </c>
      <c r="DX145" s="119"/>
      <c r="DY145" s="119">
        <f t="shared" si="1004"/>
        <v>2</v>
      </c>
      <c r="DZ145" s="119">
        <f t="shared" si="1005"/>
        <v>1</v>
      </c>
      <c r="EA145" s="119">
        <f t="shared" si="1006"/>
        <v>2</v>
      </c>
      <c r="EB145" s="119">
        <f t="shared" si="1007"/>
        <v>2</v>
      </c>
      <c r="EC145" s="119">
        <f t="shared" si="1008"/>
        <v>0</v>
      </c>
      <c r="EE145" s="119">
        <f t="shared" si="1009"/>
        <v>0</v>
      </c>
      <c r="EF145" s="119">
        <f t="shared" si="1010"/>
        <v>1</v>
      </c>
    </row>
    <row r="146" spans="1:136" x14ac:dyDescent="0.2">
      <c r="A146" s="55">
        <v>42471</v>
      </c>
      <c r="B146" s="13" t="str">
        <f t="shared" si="986"/>
        <v>1-3-0-0-3</v>
      </c>
      <c r="C146" s="14" t="s">
        <v>423</v>
      </c>
      <c r="D146" s="11">
        <f t="shared" si="987"/>
        <v>2</v>
      </c>
      <c r="E146" s="11">
        <f t="shared" ref="E146:I147" si="1018">FIND(",",$C146,D146+1)</f>
        <v>5</v>
      </c>
      <c r="F146" s="11">
        <f t="shared" si="1018"/>
        <v>8</v>
      </c>
      <c r="G146" s="11">
        <f t="shared" si="1018"/>
        <v>11</v>
      </c>
      <c r="H146" s="11">
        <f t="shared" si="1018"/>
        <v>14</v>
      </c>
      <c r="I146" s="11">
        <f t="shared" si="1018"/>
        <v>17</v>
      </c>
      <c r="J146" s="11"/>
      <c r="K146" s="118">
        <f t="shared" si="989"/>
        <v>9</v>
      </c>
      <c r="L146" s="118">
        <f t="shared" ref="L146:P147" si="1019">VALUE(MID($C146,D146+1,E146-D146-1))</f>
        <v>13</v>
      </c>
      <c r="M146" s="118">
        <f t="shared" si="1019"/>
        <v>16</v>
      </c>
      <c r="N146" s="118">
        <f t="shared" si="1019"/>
        <v>18</v>
      </c>
      <c r="O146" s="118">
        <f t="shared" si="1019"/>
        <v>48</v>
      </c>
      <c r="P146" s="118">
        <f t="shared" si="1019"/>
        <v>49</v>
      </c>
      <c r="Q146" s="118">
        <f t="shared" si="991"/>
        <v>42</v>
      </c>
      <c r="R146" s="118"/>
      <c r="S146" s="118">
        <f t="shared" ref="S146:AX146" si="1020">COUNTIF($K146:$Q146,S$2)</f>
        <v>0</v>
      </c>
      <c r="T146" s="118">
        <f t="shared" si="1020"/>
        <v>0</v>
      </c>
      <c r="U146" s="118">
        <f t="shared" si="1020"/>
        <v>0</v>
      </c>
      <c r="V146" s="118">
        <f t="shared" si="1020"/>
        <v>0</v>
      </c>
      <c r="W146" s="118">
        <f t="shared" si="1020"/>
        <v>0</v>
      </c>
      <c r="X146" s="118">
        <f t="shared" si="1020"/>
        <v>0</v>
      </c>
      <c r="Y146" s="118">
        <f t="shared" si="1020"/>
        <v>0</v>
      </c>
      <c r="Z146" s="118">
        <f t="shared" si="1020"/>
        <v>0</v>
      </c>
      <c r="AA146" s="118">
        <f t="shared" si="1020"/>
        <v>1</v>
      </c>
      <c r="AB146" s="118">
        <f t="shared" si="1020"/>
        <v>0</v>
      </c>
      <c r="AC146" s="118">
        <f t="shared" si="1020"/>
        <v>0</v>
      </c>
      <c r="AD146" s="118">
        <f t="shared" si="1020"/>
        <v>0</v>
      </c>
      <c r="AE146" s="118">
        <f t="shared" si="1020"/>
        <v>1</v>
      </c>
      <c r="AF146" s="118">
        <f t="shared" si="1020"/>
        <v>0</v>
      </c>
      <c r="AG146" s="118">
        <f t="shared" si="1020"/>
        <v>0</v>
      </c>
      <c r="AH146" s="118">
        <f t="shared" si="1020"/>
        <v>1</v>
      </c>
      <c r="AI146" s="118">
        <f t="shared" si="1020"/>
        <v>0</v>
      </c>
      <c r="AJ146" s="118">
        <f t="shared" si="1020"/>
        <v>1</v>
      </c>
      <c r="AK146" s="118">
        <f t="shared" si="1020"/>
        <v>0</v>
      </c>
      <c r="AL146" s="118">
        <f t="shared" si="1020"/>
        <v>0</v>
      </c>
      <c r="AM146" s="118">
        <f t="shared" si="1020"/>
        <v>0</v>
      </c>
      <c r="AN146" s="118">
        <f t="shared" si="1020"/>
        <v>0</v>
      </c>
      <c r="AO146" s="118">
        <f t="shared" si="1020"/>
        <v>0</v>
      </c>
      <c r="AP146" s="118">
        <f t="shared" si="1020"/>
        <v>0</v>
      </c>
      <c r="AQ146" s="118">
        <f t="shared" si="1020"/>
        <v>0</v>
      </c>
      <c r="AR146" s="118">
        <f t="shared" si="1020"/>
        <v>0</v>
      </c>
      <c r="AS146" s="118">
        <f t="shared" si="1020"/>
        <v>0</v>
      </c>
      <c r="AT146" s="118">
        <f t="shared" si="1020"/>
        <v>0</v>
      </c>
      <c r="AU146" s="118">
        <f t="shared" si="1020"/>
        <v>0</v>
      </c>
      <c r="AV146" s="118">
        <f t="shared" si="1020"/>
        <v>0</v>
      </c>
      <c r="AW146" s="118">
        <f t="shared" si="1020"/>
        <v>0</v>
      </c>
      <c r="AX146" s="118">
        <f t="shared" si="1020"/>
        <v>0</v>
      </c>
      <c r="AY146" s="118">
        <f t="shared" ref="AY146:BO146" si="1021">COUNTIF($K146:$Q146,AY$2)</f>
        <v>0</v>
      </c>
      <c r="AZ146" s="118">
        <f t="shared" si="1021"/>
        <v>0</v>
      </c>
      <c r="BA146" s="118">
        <f t="shared" si="1021"/>
        <v>0</v>
      </c>
      <c r="BB146" s="118">
        <f t="shared" si="1021"/>
        <v>0</v>
      </c>
      <c r="BC146" s="118">
        <f t="shared" si="1021"/>
        <v>0</v>
      </c>
      <c r="BD146" s="118">
        <f t="shared" si="1021"/>
        <v>0</v>
      </c>
      <c r="BE146" s="118">
        <f t="shared" si="1021"/>
        <v>0</v>
      </c>
      <c r="BF146" s="118">
        <f t="shared" si="1021"/>
        <v>0</v>
      </c>
      <c r="BG146" s="118">
        <f t="shared" si="1021"/>
        <v>0</v>
      </c>
      <c r="BH146" s="118">
        <f t="shared" si="1021"/>
        <v>1</v>
      </c>
      <c r="BI146" s="118">
        <f t="shared" si="1021"/>
        <v>0</v>
      </c>
      <c r="BJ146" s="118">
        <f t="shared" si="1021"/>
        <v>0</v>
      </c>
      <c r="BK146" s="118">
        <f t="shared" si="1021"/>
        <v>0</v>
      </c>
      <c r="BL146" s="118">
        <f t="shared" si="1021"/>
        <v>0</v>
      </c>
      <c r="BM146" s="118">
        <f t="shared" si="1021"/>
        <v>0</v>
      </c>
      <c r="BN146" s="118">
        <f t="shared" si="1021"/>
        <v>1</v>
      </c>
      <c r="BO146" s="118">
        <f t="shared" si="1021"/>
        <v>1</v>
      </c>
      <c r="BP146" s="118"/>
      <c r="BQ146" s="118">
        <f t="shared" si="898"/>
        <v>1</v>
      </c>
      <c r="BR146" s="118">
        <f t="shared" si="899"/>
        <v>7</v>
      </c>
      <c r="BS146" s="118">
        <f t="shared" si="900"/>
        <v>7</v>
      </c>
      <c r="BT146" s="118">
        <f t="shared" si="901"/>
        <v>5</v>
      </c>
      <c r="BU146" s="118">
        <f t="shared" si="902"/>
        <v>16</v>
      </c>
      <c r="BV146" s="118">
        <f t="shared" si="903"/>
        <v>11</v>
      </c>
      <c r="BW146" s="118">
        <f t="shared" si="904"/>
        <v>1</v>
      </c>
      <c r="BX146" s="118">
        <f t="shared" si="905"/>
        <v>4</v>
      </c>
      <c r="BY146" s="118">
        <f t="shared" si="906"/>
        <v>0</v>
      </c>
      <c r="BZ146" s="118">
        <f t="shared" si="907"/>
        <v>2</v>
      </c>
      <c r="CA146" s="118">
        <f t="shared" si="908"/>
        <v>12</v>
      </c>
      <c r="CB146" s="118">
        <f t="shared" si="909"/>
        <v>2</v>
      </c>
      <c r="CC146" s="118">
        <f t="shared" si="910"/>
        <v>0</v>
      </c>
      <c r="CD146" s="118">
        <f t="shared" si="911"/>
        <v>11</v>
      </c>
      <c r="CE146" s="118">
        <f t="shared" si="912"/>
        <v>2</v>
      </c>
      <c r="CF146" s="118">
        <f t="shared" si="913"/>
        <v>0</v>
      </c>
      <c r="CG146" s="118">
        <f t="shared" si="914"/>
        <v>12</v>
      </c>
      <c r="CH146" s="118">
        <f t="shared" si="915"/>
        <v>0</v>
      </c>
      <c r="CI146" s="118">
        <f t="shared" si="916"/>
        <v>22</v>
      </c>
      <c r="CJ146" s="118">
        <f t="shared" si="917"/>
        <v>3</v>
      </c>
      <c r="CK146" s="118">
        <f t="shared" si="918"/>
        <v>3</v>
      </c>
      <c r="CL146" s="118">
        <f t="shared" si="919"/>
        <v>2</v>
      </c>
      <c r="CM146" s="118">
        <f t="shared" si="920"/>
        <v>1</v>
      </c>
      <c r="CN146" s="118">
        <f t="shared" si="921"/>
        <v>8</v>
      </c>
      <c r="CO146" s="118">
        <f t="shared" si="922"/>
        <v>9</v>
      </c>
      <c r="CP146" s="118">
        <f t="shared" si="923"/>
        <v>19</v>
      </c>
      <c r="CQ146" s="118">
        <f t="shared" si="924"/>
        <v>15</v>
      </c>
      <c r="CR146" s="118">
        <f t="shared" si="925"/>
        <v>2</v>
      </c>
      <c r="CS146" s="118">
        <f t="shared" si="926"/>
        <v>8</v>
      </c>
      <c r="CT146" s="118">
        <f t="shared" si="927"/>
        <v>1</v>
      </c>
      <c r="CU146" s="118">
        <f t="shared" si="928"/>
        <v>3</v>
      </c>
      <c r="CV146" s="118">
        <f t="shared" si="929"/>
        <v>1</v>
      </c>
      <c r="CW146" s="118">
        <f t="shared" si="930"/>
        <v>4</v>
      </c>
      <c r="CX146" s="118">
        <f t="shared" si="931"/>
        <v>2</v>
      </c>
      <c r="CY146" s="118">
        <f t="shared" si="932"/>
        <v>5</v>
      </c>
      <c r="CZ146" s="118">
        <f t="shared" si="933"/>
        <v>4</v>
      </c>
      <c r="DA146" s="118">
        <f t="shared" si="934"/>
        <v>14</v>
      </c>
      <c r="DB146" s="118">
        <f t="shared" si="935"/>
        <v>1</v>
      </c>
      <c r="DC146" s="118">
        <f t="shared" si="936"/>
        <v>3</v>
      </c>
      <c r="DD146" s="118">
        <f t="shared" si="937"/>
        <v>14</v>
      </c>
      <c r="DE146" s="118">
        <f t="shared" si="938"/>
        <v>11</v>
      </c>
      <c r="DF146" s="118">
        <f t="shared" si="939"/>
        <v>0</v>
      </c>
      <c r="DG146" s="118">
        <f t="shared" si="940"/>
        <v>6</v>
      </c>
      <c r="DH146" s="118">
        <f t="shared" si="941"/>
        <v>5</v>
      </c>
      <c r="DI146" s="118">
        <f t="shared" si="942"/>
        <v>10</v>
      </c>
      <c r="DJ146" s="118">
        <f t="shared" si="943"/>
        <v>1</v>
      </c>
      <c r="DK146" s="118">
        <f t="shared" si="944"/>
        <v>6</v>
      </c>
      <c r="DL146" s="118">
        <f t="shared" si="945"/>
        <v>0</v>
      </c>
      <c r="DM146" s="118">
        <f t="shared" si="946"/>
        <v>0</v>
      </c>
      <c r="DN146" s="289" t="b">
        <f t="shared" si="642"/>
        <v>1</v>
      </c>
      <c r="DO146" s="118">
        <f t="shared" si="997"/>
        <v>195</v>
      </c>
      <c r="DP146" s="118">
        <f t="shared" si="998"/>
        <v>18</v>
      </c>
      <c r="DQ146" s="118">
        <f t="shared" si="999"/>
        <v>18</v>
      </c>
      <c r="DR146" s="118">
        <f t="shared" si="1015"/>
        <v>0</v>
      </c>
      <c r="DS146" s="118">
        <f t="shared" si="1000"/>
        <v>3</v>
      </c>
      <c r="DT146" s="118">
        <f t="shared" si="1001"/>
        <v>4</v>
      </c>
      <c r="DU146" s="118"/>
      <c r="DV146" s="118">
        <f t="shared" si="1002"/>
        <v>3</v>
      </c>
      <c r="DW146" s="118">
        <f t="shared" si="1003"/>
        <v>4</v>
      </c>
      <c r="DX146" s="118"/>
      <c r="DY146" s="118">
        <f t="shared" si="1004"/>
        <v>1</v>
      </c>
      <c r="DZ146" s="118">
        <f t="shared" si="1005"/>
        <v>3</v>
      </c>
      <c r="EA146" s="118">
        <f t="shared" si="1006"/>
        <v>0</v>
      </c>
      <c r="EB146" s="118">
        <f t="shared" si="1007"/>
        <v>0</v>
      </c>
      <c r="EC146" s="118">
        <f t="shared" si="1008"/>
        <v>3</v>
      </c>
      <c r="EE146" s="118">
        <f t="shared" si="1009"/>
        <v>0</v>
      </c>
      <c r="EF146" s="118">
        <f t="shared" si="1010"/>
        <v>1</v>
      </c>
    </row>
    <row r="147" spans="1:136" x14ac:dyDescent="0.2">
      <c r="A147" s="55">
        <v>42467</v>
      </c>
      <c r="B147" s="13" t="str">
        <f t="shared" si="986"/>
        <v>2-0-1-3-1</v>
      </c>
      <c r="C147" s="14" t="s">
        <v>422</v>
      </c>
      <c r="D147" s="11">
        <f t="shared" si="987"/>
        <v>2</v>
      </c>
      <c r="E147" s="11">
        <f t="shared" si="1018"/>
        <v>4</v>
      </c>
      <c r="F147" s="11">
        <f t="shared" si="1018"/>
        <v>7</v>
      </c>
      <c r="G147" s="11">
        <f t="shared" si="1018"/>
        <v>10</v>
      </c>
      <c r="H147" s="11">
        <f t="shared" si="1018"/>
        <v>13</v>
      </c>
      <c r="I147" s="11">
        <f t="shared" si="1018"/>
        <v>16</v>
      </c>
      <c r="J147" s="11"/>
      <c r="K147" s="107">
        <f t="shared" si="989"/>
        <v>1</v>
      </c>
      <c r="L147" s="107">
        <f t="shared" si="1019"/>
        <v>7</v>
      </c>
      <c r="M147" s="107">
        <f t="shared" si="1019"/>
        <v>30</v>
      </c>
      <c r="N147" s="107">
        <f t="shared" si="1019"/>
        <v>32</v>
      </c>
      <c r="O147" s="107">
        <f t="shared" si="1019"/>
        <v>38</v>
      </c>
      <c r="P147" s="107">
        <f t="shared" si="1019"/>
        <v>46</v>
      </c>
      <c r="Q147" s="107">
        <f t="shared" si="991"/>
        <v>23</v>
      </c>
      <c r="R147" s="107"/>
      <c r="S147" s="107">
        <f t="shared" ref="S147:AX147" si="1022">COUNTIF($K147:$Q147,S$2)</f>
        <v>1</v>
      </c>
      <c r="T147" s="107">
        <f t="shared" si="1022"/>
        <v>0</v>
      </c>
      <c r="U147" s="107">
        <f t="shared" si="1022"/>
        <v>0</v>
      </c>
      <c r="V147" s="107">
        <f t="shared" si="1022"/>
        <v>0</v>
      </c>
      <c r="W147" s="107">
        <f t="shared" si="1022"/>
        <v>0</v>
      </c>
      <c r="X147" s="107">
        <f t="shared" si="1022"/>
        <v>0</v>
      </c>
      <c r="Y147" s="107">
        <f t="shared" si="1022"/>
        <v>1</v>
      </c>
      <c r="Z147" s="107">
        <f t="shared" si="1022"/>
        <v>0</v>
      </c>
      <c r="AA147" s="107">
        <f t="shared" si="1022"/>
        <v>0</v>
      </c>
      <c r="AB147" s="107">
        <f t="shared" si="1022"/>
        <v>0</v>
      </c>
      <c r="AC147" s="107">
        <f t="shared" si="1022"/>
        <v>0</v>
      </c>
      <c r="AD147" s="107">
        <f t="shared" si="1022"/>
        <v>0</v>
      </c>
      <c r="AE147" s="107">
        <f t="shared" si="1022"/>
        <v>0</v>
      </c>
      <c r="AF147" s="107">
        <f t="shared" si="1022"/>
        <v>0</v>
      </c>
      <c r="AG147" s="107">
        <f t="shared" si="1022"/>
        <v>0</v>
      </c>
      <c r="AH147" s="107">
        <f t="shared" si="1022"/>
        <v>0</v>
      </c>
      <c r="AI147" s="107">
        <f t="shared" si="1022"/>
        <v>0</v>
      </c>
      <c r="AJ147" s="107">
        <f t="shared" si="1022"/>
        <v>0</v>
      </c>
      <c r="AK147" s="107">
        <f t="shared" si="1022"/>
        <v>0</v>
      </c>
      <c r="AL147" s="107">
        <f t="shared" si="1022"/>
        <v>0</v>
      </c>
      <c r="AM147" s="107">
        <f t="shared" si="1022"/>
        <v>0</v>
      </c>
      <c r="AN147" s="107">
        <f t="shared" si="1022"/>
        <v>0</v>
      </c>
      <c r="AO147" s="107">
        <f t="shared" si="1022"/>
        <v>1</v>
      </c>
      <c r="AP147" s="107">
        <f t="shared" si="1022"/>
        <v>0</v>
      </c>
      <c r="AQ147" s="107">
        <f t="shared" si="1022"/>
        <v>0</v>
      </c>
      <c r="AR147" s="107">
        <f t="shared" si="1022"/>
        <v>0</v>
      </c>
      <c r="AS147" s="107">
        <f t="shared" si="1022"/>
        <v>0</v>
      </c>
      <c r="AT147" s="107">
        <f t="shared" si="1022"/>
        <v>0</v>
      </c>
      <c r="AU147" s="107">
        <f t="shared" si="1022"/>
        <v>0</v>
      </c>
      <c r="AV147" s="107">
        <f t="shared" si="1022"/>
        <v>1</v>
      </c>
      <c r="AW147" s="107">
        <f t="shared" si="1022"/>
        <v>0</v>
      </c>
      <c r="AX147" s="107">
        <f t="shared" si="1022"/>
        <v>1</v>
      </c>
      <c r="AY147" s="107">
        <f t="shared" ref="AY147:BO147" si="1023">COUNTIF($K147:$Q147,AY$2)</f>
        <v>0</v>
      </c>
      <c r="AZ147" s="107">
        <f t="shared" si="1023"/>
        <v>0</v>
      </c>
      <c r="BA147" s="107">
        <f t="shared" si="1023"/>
        <v>0</v>
      </c>
      <c r="BB147" s="107">
        <f t="shared" si="1023"/>
        <v>0</v>
      </c>
      <c r="BC147" s="107">
        <f t="shared" si="1023"/>
        <v>0</v>
      </c>
      <c r="BD147" s="107">
        <f t="shared" si="1023"/>
        <v>1</v>
      </c>
      <c r="BE147" s="107">
        <f t="shared" si="1023"/>
        <v>0</v>
      </c>
      <c r="BF147" s="107">
        <f t="shared" si="1023"/>
        <v>0</v>
      </c>
      <c r="BG147" s="107">
        <f t="shared" si="1023"/>
        <v>0</v>
      </c>
      <c r="BH147" s="107">
        <f t="shared" si="1023"/>
        <v>0</v>
      </c>
      <c r="BI147" s="107">
        <f t="shared" si="1023"/>
        <v>0</v>
      </c>
      <c r="BJ147" s="107">
        <f t="shared" si="1023"/>
        <v>0</v>
      </c>
      <c r="BK147" s="107">
        <f t="shared" si="1023"/>
        <v>0</v>
      </c>
      <c r="BL147" s="107">
        <f t="shared" si="1023"/>
        <v>1</v>
      </c>
      <c r="BM147" s="107">
        <f t="shared" si="1023"/>
        <v>0</v>
      </c>
      <c r="BN147" s="107">
        <f t="shared" si="1023"/>
        <v>0</v>
      </c>
      <c r="BO147" s="107">
        <f t="shared" si="1023"/>
        <v>0</v>
      </c>
      <c r="BP147" s="107"/>
      <c r="BQ147" s="107">
        <f t="shared" si="898"/>
        <v>0</v>
      </c>
      <c r="BR147" s="107">
        <f t="shared" si="899"/>
        <v>6</v>
      </c>
      <c r="BS147" s="107">
        <f t="shared" si="900"/>
        <v>6</v>
      </c>
      <c r="BT147" s="107">
        <f t="shared" si="901"/>
        <v>4</v>
      </c>
      <c r="BU147" s="107">
        <f t="shared" si="902"/>
        <v>15</v>
      </c>
      <c r="BV147" s="107">
        <f t="shared" si="903"/>
        <v>10</v>
      </c>
      <c r="BW147" s="107">
        <f t="shared" si="904"/>
        <v>0</v>
      </c>
      <c r="BX147" s="107">
        <f t="shared" si="905"/>
        <v>3</v>
      </c>
      <c r="BY147" s="107">
        <f t="shared" si="906"/>
        <v>3</v>
      </c>
      <c r="BZ147" s="107">
        <f t="shared" si="907"/>
        <v>1</v>
      </c>
      <c r="CA147" s="107">
        <f t="shared" si="908"/>
        <v>11</v>
      </c>
      <c r="CB147" s="107">
        <f t="shared" si="909"/>
        <v>1</v>
      </c>
      <c r="CC147" s="107">
        <f t="shared" si="910"/>
        <v>8</v>
      </c>
      <c r="CD147" s="107">
        <f t="shared" si="911"/>
        <v>10</v>
      </c>
      <c r="CE147" s="107">
        <f t="shared" si="912"/>
        <v>1</v>
      </c>
      <c r="CF147" s="107">
        <f t="shared" si="913"/>
        <v>14</v>
      </c>
      <c r="CG147" s="107">
        <f t="shared" si="914"/>
        <v>11</v>
      </c>
      <c r="CH147" s="107">
        <f t="shared" si="915"/>
        <v>9</v>
      </c>
      <c r="CI147" s="107">
        <f t="shared" si="916"/>
        <v>21</v>
      </c>
      <c r="CJ147" s="107">
        <f t="shared" si="917"/>
        <v>2</v>
      </c>
      <c r="CK147" s="107">
        <f t="shared" si="918"/>
        <v>2</v>
      </c>
      <c r="CL147" s="107">
        <f t="shared" si="919"/>
        <v>1</v>
      </c>
      <c r="CM147" s="107">
        <f t="shared" si="920"/>
        <v>0</v>
      </c>
      <c r="CN147" s="107">
        <f t="shared" si="921"/>
        <v>7</v>
      </c>
      <c r="CO147" s="107">
        <f t="shared" si="922"/>
        <v>8</v>
      </c>
      <c r="CP147" s="107">
        <f t="shared" si="923"/>
        <v>18</v>
      </c>
      <c r="CQ147" s="107">
        <f t="shared" si="924"/>
        <v>14</v>
      </c>
      <c r="CR147" s="107">
        <f t="shared" si="925"/>
        <v>1</v>
      </c>
      <c r="CS147" s="107">
        <f t="shared" si="926"/>
        <v>7</v>
      </c>
      <c r="CT147" s="107">
        <f t="shared" si="927"/>
        <v>0</v>
      </c>
      <c r="CU147" s="107">
        <f t="shared" si="928"/>
        <v>2</v>
      </c>
      <c r="CV147" s="107">
        <f t="shared" si="929"/>
        <v>0</v>
      </c>
      <c r="CW147" s="107">
        <f t="shared" si="930"/>
        <v>3</v>
      </c>
      <c r="CX147" s="107">
        <f t="shared" si="931"/>
        <v>1</v>
      </c>
      <c r="CY147" s="107">
        <f t="shared" si="932"/>
        <v>4</v>
      </c>
      <c r="CZ147" s="107">
        <f t="shared" si="933"/>
        <v>3</v>
      </c>
      <c r="DA147" s="107">
        <f t="shared" si="934"/>
        <v>13</v>
      </c>
      <c r="DB147" s="107">
        <f t="shared" si="935"/>
        <v>0</v>
      </c>
      <c r="DC147" s="107">
        <f t="shared" si="936"/>
        <v>2</v>
      </c>
      <c r="DD147" s="107">
        <f t="shared" si="937"/>
        <v>13</v>
      </c>
      <c r="DE147" s="107">
        <f t="shared" si="938"/>
        <v>10</v>
      </c>
      <c r="DF147" s="107">
        <f t="shared" si="939"/>
        <v>17</v>
      </c>
      <c r="DG147" s="107">
        <f t="shared" si="940"/>
        <v>5</v>
      </c>
      <c r="DH147" s="107">
        <f t="shared" si="941"/>
        <v>4</v>
      </c>
      <c r="DI147" s="107">
        <f t="shared" si="942"/>
        <v>9</v>
      </c>
      <c r="DJ147" s="107">
        <f t="shared" si="943"/>
        <v>0</v>
      </c>
      <c r="DK147" s="107">
        <f t="shared" si="944"/>
        <v>5</v>
      </c>
      <c r="DL147" s="107">
        <f t="shared" si="945"/>
        <v>20</v>
      </c>
      <c r="DM147" s="107">
        <f t="shared" si="946"/>
        <v>8</v>
      </c>
      <c r="DN147" s="289" t="b">
        <f t="shared" si="642"/>
        <v>1</v>
      </c>
      <c r="DO147" s="107">
        <f t="shared" si="997"/>
        <v>177</v>
      </c>
      <c r="DP147" s="107">
        <f t="shared" si="998"/>
        <v>18</v>
      </c>
      <c r="DQ147" s="107">
        <f t="shared" si="999"/>
        <v>18</v>
      </c>
      <c r="DR147" s="107">
        <f t="shared" si="1015"/>
        <v>0</v>
      </c>
      <c r="DS147" s="107">
        <f t="shared" si="1000"/>
        <v>4</v>
      </c>
      <c r="DT147" s="107">
        <f t="shared" si="1001"/>
        <v>3</v>
      </c>
      <c r="DU147" s="107"/>
      <c r="DV147" s="107">
        <f t="shared" si="1002"/>
        <v>3</v>
      </c>
      <c r="DW147" s="107">
        <f t="shared" si="1003"/>
        <v>4</v>
      </c>
      <c r="DX147" s="107"/>
      <c r="DY147" s="107">
        <f t="shared" si="1004"/>
        <v>2</v>
      </c>
      <c r="DZ147" s="107">
        <f t="shared" si="1005"/>
        <v>0</v>
      </c>
      <c r="EA147" s="107">
        <f t="shared" si="1006"/>
        <v>1</v>
      </c>
      <c r="EB147" s="107">
        <f t="shared" si="1007"/>
        <v>3</v>
      </c>
      <c r="EC147" s="107">
        <f t="shared" si="1008"/>
        <v>1</v>
      </c>
      <c r="EE147" s="107">
        <f t="shared" si="1009"/>
        <v>1</v>
      </c>
      <c r="EF147" s="107">
        <f t="shared" si="1010"/>
        <v>0</v>
      </c>
    </row>
    <row r="148" spans="1:136" x14ac:dyDescent="0.2">
      <c r="A148" s="55">
        <v>42464</v>
      </c>
      <c r="B148" s="13" t="str">
        <f t="shared" ref="B148:B154" si="1024">CONCATENATE(DY148,"-",DZ148,"-",EA148,"-",EB148,"-",EC148)</f>
        <v>0-3-2-2-0</v>
      </c>
      <c r="C148" s="14" t="s">
        <v>420</v>
      </c>
      <c r="D148" s="11">
        <f t="shared" ref="D148:D154" si="1025">FIND(",",$C148,1)</f>
        <v>3</v>
      </c>
      <c r="E148" s="11">
        <f t="shared" ref="E148:I150" si="1026">FIND(",",$C148,D148+1)</f>
        <v>6</v>
      </c>
      <c r="F148" s="11">
        <f t="shared" si="1026"/>
        <v>9</v>
      </c>
      <c r="G148" s="11">
        <f t="shared" si="1026"/>
        <v>12</v>
      </c>
      <c r="H148" s="11">
        <f t="shared" si="1026"/>
        <v>15</v>
      </c>
      <c r="I148" s="11">
        <f t="shared" si="1026"/>
        <v>18</v>
      </c>
      <c r="J148" s="11"/>
      <c r="K148" s="107">
        <f t="shared" ref="K148:K154" si="1027">VALUE((LEFT(C148,D148-1)))</f>
        <v>10</v>
      </c>
      <c r="L148" s="107">
        <f t="shared" ref="L148:P150" si="1028">VALUE(MID($C148,D148+1,E148-D148-1))</f>
        <v>15</v>
      </c>
      <c r="M148" s="107">
        <f t="shared" si="1028"/>
        <v>22</v>
      </c>
      <c r="N148" s="107">
        <f t="shared" si="1028"/>
        <v>28</v>
      </c>
      <c r="O148" s="107">
        <f t="shared" si="1028"/>
        <v>34</v>
      </c>
      <c r="P148" s="107">
        <f t="shared" si="1028"/>
        <v>38</v>
      </c>
      <c r="Q148" s="107">
        <f t="shared" ref="Q148:Q154" si="1029">VALUE(RIGHT(C148,LEN(C148)-I148))</f>
        <v>12</v>
      </c>
      <c r="R148" s="107"/>
      <c r="S148" s="107">
        <f t="shared" ref="S148:AB149" si="1030">COUNTIF($K148:$Q148,S$2)</f>
        <v>0</v>
      </c>
      <c r="T148" s="107">
        <f t="shared" si="1030"/>
        <v>0</v>
      </c>
      <c r="U148" s="107">
        <f t="shared" si="1030"/>
        <v>0</v>
      </c>
      <c r="V148" s="107">
        <f t="shared" si="1030"/>
        <v>0</v>
      </c>
      <c r="W148" s="107">
        <f t="shared" si="1030"/>
        <v>0</v>
      </c>
      <c r="X148" s="107">
        <f t="shared" si="1030"/>
        <v>0</v>
      </c>
      <c r="Y148" s="107">
        <f t="shared" si="1030"/>
        <v>0</v>
      </c>
      <c r="Z148" s="107">
        <f t="shared" si="1030"/>
        <v>0</v>
      </c>
      <c r="AA148" s="107">
        <f t="shared" si="1030"/>
        <v>0</v>
      </c>
      <c r="AB148" s="107">
        <f t="shared" si="1030"/>
        <v>1</v>
      </c>
      <c r="AC148" s="107">
        <f t="shared" ref="AC148:AL149" si="1031">COUNTIF($K148:$Q148,AC$2)</f>
        <v>0</v>
      </c>
      <c r="AD148" s="107">
        <f t="shared" si="1031"/>
        <v>1</v>
      </c>
      <c r="AE148" s="107">
        <f t="shared" si="1031"/>
        <v>0</v>
      </c>
      <c r="AF148" s="107">
        <f t="shared" si="1031"/>
        <v>0</v>
      </c>
      <c r="AG148" s="107">
        <f t="shared" si="1031"/>
        <v>1</v>
      </c>
      <c r="AH148" s="107">
        <f t="shared" si="1031"/>
        <v>0</v>
      </c>
      <c r="AI148" s="107">
        <f t="shared" si="1031"/>
        <v>0</v>
      </c>
      <c r="AJ148" s="107">
        <f t="shared" si="1031"/>
        <v>0</v>
      </c>
      <c r="AK148" s="107">
        <f t="shared" si="1031"/>
        <v>0</v>
      </c>
      <c r="AL148" s="107">
        <f t="shared" si="1031"/>
        <v>0</v>
      </c>
      <c r="AM148" s="107">
        <f t="shared" ref="AM148:AV149" si="1032">COUNTIF($K148:$Q148,AM$2)</f>
        <v>0</v>
      </c>
      <c r="AN148" s="107">
        <f t="shared" si="1032"/>
        <v>1</v>
      </c>
      <c r="AO148" s="107">
        <f t="shared" si="1032"/>
        <v>0</v>
      </c>
      <c r="AP148" s="107">
        <f t="shared" si="1032"/>
        <v>0</v>
      </c>
      <c r="AQ148" s="107">
        <f t="shared" si="1032"/>
        <v>0</v>
      </c>
      <c r="AR148" s="107">
        <f t="shared" si="1032"/>
        <v>0</v>
      </c>
      <c r="AS148" s="107">
        <f t="shared" si="1032"/>
        <v>0</v>
      </c>
      <c r="AT148" s="107">
        <f t="shared" si="1032"/>
        <v>1</v>
      </c>
      <c r="AU148" s="107">
        <f t="shared" si="1032"/>
        <v>0</v>
      </c>
      <c r="AV148" s="107">
        <f t="shared" si="1032"/>
        <v>0</v>
      </c>
      <c r="AW148" s="107">
        <f t="shared" ref="AW148:BF149" si="1033">COUNTIF($K148:$Q148,AW$2)</f>
        <v>0</v>
      </c>
      <c r="AX148" s="107">
        <f t="shared" si="1033"/>
        <v>0</v>
      </c>
      <c r="AY148" s="107">
        <f t="shared" si="1033"/>
        <v>0</v>
      </c>
      <c r="AZ148" s="107">
        <f t="shared" si="1033"/>
        <v>1</v>
      </c>
      <c r="BA148" s="107">
        <f t="shared" si="1033"/>
        <v>0</v>
      </c>
      <c r="BB148" s="107">
        <f t="shared" si="1033"/>
        <v>0</v>
      </c>
      <c r="BC148" s="107">
        <f t="shared" si="1033"/>
        <v>0</v>
      </c>
      <c r="BD148" s="107">
        <f t="shared" si="1033"/>
        <v>1</v>
      </c>
      <c r="BE148" s="107">
        <f t="shared" si="1033"/>
        <v>0</v>
      </c>
      <c r="BF148" s="107">
        <f t="shared" si="1033"/>
        <v>0</v>
      </c>
      <c r="BG148" s="107">
        <f t="shared" ref="BG148:BO149" si="1034">COUNTIF($K148:$Q148,BG$2)</f>
        <v>0</v>
      </c>
      <c r="BH148" s="107">
        <f t="shared" si="1034"/>
        <v>0</v>
      </c>
      <c r="BI148" s="107">
        <f t="shared" si="1034"/>
        <v>0</v>
      </c>
      <c r="BJ148" s="107">
        <f t="shared" si="1034"/>
        <v>0</v>
      </c>
      <c r="BK148" s="107">
        <f t="shared" si="1034"/>
        <v>0</v>
      </c>
      <c r="BL148" s="107">
        <f t="shared" si="1034"/>
        <v>0</v>
      </c>
      <c r="BM148" s="107">
        <f t="shared" si="1034"/>
        <v>0</v>
      </c>
      <c r="BN148" s="107">
        <f t="shared" si="1034"/>
        <v>0</v>
      </c>
      <c r="BO148" s="107">
        <f t="shared" si="1034"/>
        <v>0</v>
      </c>
      <c r="BP148" s="107"/>
      <c r="BQ148" s="107">
        <f t="shared" si="898"/>
        <v>23</v>
      </c>
      <c r="BR148" s="107">
        <f t="shared" si="899"/>
        <v>5</v>
      </c>
      <c r="BS148" s="107">
        <f t="shared" si="900"/>
        <v>5</v>
      </c>
      <c r="BT148" s="107">
        <f t="shared" si="901"/>
        <v>3</v>
      </c>
      <c r="BU148" s="107">
        <f t="shared" si="902"/>
        <v>14</v>
      </c>
      <c r="BV148" s="107">
        <f t="shared" si="903"/>
        <v>9</v>
      </c>
      <c r="BW148" s="107">
        <f t="shared" si="904"/>
        <v>11</v>
      </c>
      <c r="BX148" s="107">
        <f t="shared" si="905"/>
        <v>2</v>
      </c>
      <c r="BY148" s="107">
        <f t="shared" si="906"/>
        <v>2</v>
      </c>
      <c r="BZ148" s="107">
        <f t="shared" si="907"/>
        <v>0</v>
      </c>
      <c r="CA148" s="107">
        <f t="shared" si="908"/>
        <v>10</v>
      </c>
      <c r="CB148" s="107">
        <f t="shared" si="909"/>
        <v>0</v>
      </c>
      <c r="CC148" s="107">
        <f t="shared" si="910"/>
        <v>7</v>
      </c>
      <c r="CD148" s="107">
        <f t="shared" si="911"/>
        <v>9</v>
      </c>
      <c r="CE148" s="107">
        <f t="shared" si="912"/>
        <v>0</v>
      </c>
      <c r="CF148" s="107">
        <f t="shared" si="913"/>
        <v>13</v>
      </c>
      <c r="CG148" s="107">
        <f t="shared" si="914"/>
        <v>10</v>
      </c>
      <c r="CH148" s="107">
        <f t="shared" si="915"/>
        <v>8</v>
      </c>
      <c r="CI148" s="107">
        <f t="shared" si="916"/>
        <v>20</v>
      </c>
      <c r="CJ148" s="107">
        <f t="shared" si="917"/>
        <v>1</v>
      </c>
      <c r="CK148" s="107">
        <f t="shared" si="918"/>
        <v>1</v>
      </c>
      <c r="CL148" s="107">
        <f t="shared" si="919"/>
        <v>0</v>
      </c>
      <c r="CM148" s="107">
        <f t="shared" si="920"/>
        <v>11</v>
      </c>
      <c r="CN148" s="107">
        <f t="shared" si="921"/>
        <v>6</v>
      </c>
      <c r="CO148" s="107">
        <f t="shared" si="922"/>
        <v>7</v>
      </c>
      <c r="CP148" s="107">
        <f t="shared" si="923"/>
        <v>17</v>
      </c>
      <c r="CQ148" s="107">
        <f t="shared" si="924"/>
        <v>13</v>
      </c>
      <c r="CR148" s="107">
        <f t="shared" si="925"/>
        <v>0</v>
      </c>
      <c r="CS148" s="107">
        <f t="shared" si="926"/>
        <v>6</v>
      </c>
      <c r="CT148" s="107">
        <f t="shared" si="927"/>
        <v>5</v>
      </c>
      <c r="CU148" s="107">
        <f t="shared" si="928"/>
        <v>1</v>
      </c>
      <c r="CV148" s="107">
        <f t="shared" si="929"/>
        <v>1</v>
      </c>
      <c r="CW148" s="107">
        <f t="shared" si="930"/>
        <v>2</v>
      </c>
      <c r="CX148" s="107">
        <f t="shared" si="931"/>
        <v>0</v>
      </c>
      <c r="CY148" s="107">
        <f t="shared" si="932"/>
        <v>3</v>
      </c>
      <c r="CZ148" s="107">
        <f t="shared" si="933"/>
        <v>2</v>
      </c>
      <c r="DA148" s="107">
        <f t="shared" si="934"/>
        <v>12</v>
      </c>
      <c r="DB148" s="107">
        <f t="shared" si="935"/>
        <v>0</v>
      </c>
      <c r="DC148" s="107">
        <f t="shared" si="936"/>
        <v>1</v>
      </c>
      <c r="DD148" s="107">
        <f t="shared" si="937"/>
        <v>12</v>
      </c>
      <c r="DE148" s="107">
        <f t="shared" si="938"/>
        <v>9</v>
      </c>
      <c r="DF148" s="107">
        <f t="shared" si="939"/>
        <v>16</v>
      </c>
      <c r="DG148" s="107">
        <f t="shared" si="940"/>
        <v>4</v>
      </c>
      <c r="DH148" s="107">
        <f t="shared" si="941"/>
        <v>3</v>
      </c>
      <c r="DI148" s="107">
        <f t="shared" si="942"/>
        <v>8</v>
      </c>
      <c r="DJ148" s="107">
        <f t="shared" si="943"/>
        <v>1</v>
      </c>
      <c r="DK148" s="107">
        <f t="shared" si="944"/>
        <v>4</v>
      </c>
      <c r="DL148" s="107">
        <f t="shared" si="945"/>
        <v>19</v>
      </c>
      <c r="DM148" s="107">
        <f t="shared" si="946"/>
        <v>7</v>
      </c>
      <c r="DN148" s="289" t="b">
        <f t="shared" si="642"/>
        <v>1</v>
      </c>
      <c r="DO148" s="107">
        <f t="shared" ref="DO148:DO154" si="1035">SUM(K148:Q148)</f>
        <v>159</v>
      </c>
      <c r="DP148" s="107">
        <f t="shared" ref="DP148:DP154" si="1036">DO148-DO149</f>
        <v>-52</v>
      </c>
      <c r="DQ148" s="107">
        <f t="shared" ref="DQ148:DQ154" si="1037">ABS(DP148)</f>
        <v>52</v>
      </c>
      <c r="DR148" s="107">
        <f t="shared" si="1015"/>
        <v>1</v>
      </c>
      <c r="DS148" s="107">
        <f t="shared" ref="DS148:DS154" si="1038">COUNTIF($K148:$Q148,"&gt;25")</f>
        <v>3</v>
      </c>
      <c r="DT148" s="107">
        <f t="shared" ref="DT148:DT154" si="1039">COUNTIF($K148:$Q148,"&lt;26")</f>
        <v>4</v>
      </c>
      <c r="DU148" s="107"/>
      <c r="DV148" s="107">
        <f t="shared" ref="DV148:DV154" si="1040">S148+U148+W148+Y148+AA148+AC148+AE148+AG148+AI148+AK148+AM148+AO148+AQ148+AS148+AU148+AW148+AY148+BA148+BC148+BE148+BG148+BI148+BK148+BM148+BO148</f>
        <v>1</v>
      </c>
      <c r="DW148" s="107">
        <f t="shared" ref="DW148:DW154" si="1041">T148+V148+X148+Z148+AB148+AD148+AF148+AH148+AJ148+AL148+AN148+AP148+AR148+AT148+AV148+AX148+AZ148+BB148+BD148+BF148+BH148+BJ148+BL148+BN148</f>
        <v>6</v>
      </c>
      <c r="DX148" s="107"/>
      <c r="DY148" s="107">
        <f t="shared" ref="DY148:DY154" si="1042">COUNTIF($K148:$Q148,"&lt;10")</f>
        <v>0</v>
      </c>
      <c r="DZ148" s="107">
        <f t="shared" ref="DZ148:DZ154" si="1043">COUNTIFS($K148:$Q148,"&lt;20",$K148:$Q148,"&gt;9")</f>
        <v>3</v>
      </c>
      <c r="EA148" s="107">
        <f t="shared" ref="EA148:EA154" si="1044">COUNTIFS($K148:$Q148,"&lt;30",$K148:$Q148,"&gt;19")</f>
        <v>2</v>
      </c>
      <c r="EB148" s="107">
        <f t="shared" ref="EB148:EB154" si="1045">COUNTIFS($K148:$Q148,"&lt;40",$K148:$Q148,"&gt;29")</f>
        <v>2</v>
      </c>
      <c r="EC148" s="107">
        <f t="shared" ref="EC148:EC154" si="1046">COUNTIF($K148:$Q148,"&gt;39")</f>
        <v>0</v>
      </c>
      <c r="EE148" s="107">
        <f t="shared" ref="EE148:EE154" si="1047">COUNTIF($K149:$Q149,K148)+COUNTIF($K149:$Q149,L148)+COUNTIF($K149:$Q149,M148)+COUNTIF($K149:$Q149,N148)+COUNTIF($K149:$Q149,O148)+COUNTIF($K149:$Q149,P148)+COUNTIF($K149:$Q149,Q148)</f>
        <v>1</v>
      </c>
      <c r="EF148" s="107">
        <f t="shared" ref="EF148:EF154" si="1048">IF(K148=L148-1,1,0)+IF(L148=M148-1,1,0)+IF(M148=N148-1,1,0)+IF(N148=O148-1,1,0)+IF(O148=P148-1,1,0)+IF(K148=Q148-1,1,0)+IF(L148=Q148-1,1,0)+IF(M148=Q148-1,1,0)+IF(N148=Q148-1,1,0)+IF(O148=Q148-1,1,0)+IF(P148=Q148-1,1,0)</f>
        <v>0</v>
      </c>
    </row>
    <row r="149" spans="1:136" x14ac:dyDescent="0.2">
      <c r="A149" s="55">
        <v>42460</v>
      </c>
      <c r="B149" s="13" t="str">
        <f t="shared" si="1024"/>
        <v>0-0-3-3-1</v>
      </c>
      <c r="C149" s="14" t="s">
        <v>416</v>
      </c>
      <c r="D149" s="11">
        <f t="shared" si="1025"/>
        <v>3</v>
      </c>
      <c r="E149" s="11">
        <f t="shared" si="1026"/>
        <v>6</v>
      </c>
      <c r="F149" s="11">
        <f t="shared" si="1026"/>
        <v>9</v>
      </c>
      <c r="G149" s="11">
        <f t="shared" si="1026"/>
        <v>12</v>
      </c>
      <c r="H149" s="11">
        <f t="shared" si="1026"/>
        <v>15</v>
      </c>
      <c r="I149" s="11">
        <f t="shared" si="1026"/>
        <v>18</v>
      </c>
      <c r="J149" s="11"/>
      <c r="K149" s="105">
        <f t="shared" si="1027"/>
        <v>20</v>
      </c>
      <c r="L149" s="105">
        <f t="shared" si="1028"/>
        <v>21</v>
      </c>
      <c r="M149" s="105">
        <f t="shared" si="1028"/>
        <v>22</v>
      </c>
      <c r="N149" s="105">
        <f t="shared" si="1028"/>
        <v>31</v>
      </c>
      <c r="O149" s="105">
        <f t="shared" si="1028"/>
        <v>39</v>
      </c>
      <c r="P149" s="105">
        <f t="shared" si="1028"/>
        <v>46</v>
      </c>
      <c r="Q149" s="105">
        <f t="shared" si="1029"/>
        <v>32</v>
      </c>
      <c r="R149" s="105"/>
      <c r="S149" s="105">
        <f t="shared" si="1030"/>
        <v>0</v>
      </c>
      <c r="T149" s="105">
        <f t="shared" si="1030"/>
        <v>0</v>
      </c>
      <c r="U149" s="105">
        <f t="shared" si="1030"/>
        <v>0</v>
      </c>
      <c r="V149" s="105">
        <f t="shared" si="1030"/>
        <v>0</v>
      </c>
      <c r="W149" s="105">
        <f t="shared" si="1030"/>
        <v>0</v>
      </c>
      <c r="X149" s="105">
        <f t="shared" si="1030"/>
        <v>0</v>
      </c>
      <c r="Y149" s="105">
        <f t="shared" si="1030"/>
        <v>0</v>
      </c>
      <c r="Z149" s="105">
        <f t="shared" si="1030"/>
        <v>0</v>
      </c>
      <c r="AA149" s="105">
        <f t="shared" si="1030"/>
        <v>0</v>
      </c>
      <c r="AB149" s="105">
        <f t="shared" si="1030"/>
        <v>0</v>
      </c>
      <c r="AC149" s="105">
        <f t="shared" si="1031"/>
        <v>0</v>
      </c>
      <c r="AD149" s="105">
        <f t="shared" si="1031"/>
        <v>0</v>
      </c>
      <c r="AE149" s="105">
        <f t="shared" si="1031"/>
        <v>0</v>
      </c>
      <c r="AF149" s="105">
        <f t="shared" si="1031"/>
        <v>0</v>
      </c>
      <c r="AG149" s="105">
        <f t="shared" si="1031"/>
        <v>0</v>
      </c>
      <c r="AH149" s="105">
        <f t="shared" si="1031"/>
        <v>0</v>
      </c>
      <c r="AI149" s="105">
        <f t="shared" si="1031"/>
        <v>0</v>
      </c>
      <c r="AJ149" s="105">
        <f t="shared" si="1031"/>
        <v>0</v>
      </c>
      <c r="AK149" s="105">
        <f t="shared" si="1031"/>
        <v>0</v>
      </c>
      <c r="AL149" s="105">
        <f t="shared" si="1031"/>
        <v>1</v>
      </c>
      <c r="AM149" s="105">
        <f t="shared" si="1032"/>
        <v>1</v>
      </c>
      <c r="AN149" s="105">
        <f t="shared" si="1032"/>
        <v>1</v>
      </c>
      <c r="AO149" s="105">
        <f t="shared" si="1032"/>
        <v>0</v>
      </c>
      <c r="AP149" s="105">
        <f t="shared" si="1032"/>
        <v>0</v>
      </c>
      <c r="AQ149" s="105">
        <f t="shared" si="1032"/>
        <v>0</v>
      </c>
      <c r="AR149" s="105">
        <f t="shared" si="1032"/>
        <v>0</v>
      </c>
      <c r="AS149" s="105">
        <f t="shared" si="1032"/>
        <v>0</v>
      </c>
      <c r="AT149" s="105">
        <f t="shared" si="1032"/>
        <v>0</v>
      </c>
      <c r="AU149" s="105">
        <f t="shared" si="1032"/>
        <v>0</v>
      </c>
      <c r="AV149" s="105">
        <f t="shared" si="1032"/>
        <v>0</v>
      </c>
      <c r="AW149" s="105">
        <f t="shared" si="1033"/>
        <v>1</v>
      </c>
      <c r="AX149" s="105">
        <f t="shared" si="1033"/>
        <v>1</v>
      </c>
      <c r="AY149" s="105">
        <f t="shared" si="1033"/>
        <v>0</v>
      </c>
      <c r="AZ149" s="105">
        <f t="shared" si="1033"/>
        <v>0</v>
      </c>
      <c r="BA149" s="105">
        <f t="shared" si="1033"/>
        <v>0</v>
      </c>
      <c r="BB149" s="105">
        <f t="shared" si="1033"/>
        <v>0</v>
      </c>
      <c r="BC149" s="105">
        <f t="shared" si="1033"/>
        <v>0</v>
      </c>
      <c r="BD149" s="105">
        <f t="shared" si="1033"/>
        <v>0</v>
      </c>
      <c r="BE149" s="105">
        <f t="shared" si="1033"/>
        <v>1</v>
      </c>
      <c r="BF149" s="105">
        <f t="shared" si="1033"/>
        <v>0</v>
      </c>
      <c r="BG149" s="105">
        <f t="shared" si="1034"/>
        <v>0</v>
      </c>
      <c r="BH149" s="105">
        <f t="shared" si="1034"/>
        <v>0</v>
      </c>
      <c r="BI149" s="105">
        <f t="shared" si="1034"/>
        <v>0</v>
      </c>
      <c r="BJ149" s="105">
        <f t="shared" si="1034"/>
        <v>0</v>
      </c>
      <c r="BK149" s="105">
        <f t="shared" si="1034"/>
        <v>0</v>
      </c>
      <c r="BL149" s="105">
        <f t="shared" si="1034"/>
        <v>1</v>
      </c>
      <c r="BM149" s="105">
        <f t="shared" si="1034"/>
        <v>0</v>
      </c>
      <c r="BN149" s="105">
        <f t="shared" si="1034"/>
        <v>0</v>
      </c>
      <c r="BO149" s="105">
        <f t="shared" si="1034"/>
        <v>0</v>
      </c>
      <c r="BP149" s="105"/>
      <c r="BQ149" s="105">
        <f t="shared" si="898"/>
        <v>22</v>
      </c>
      <c r="BR149" s="105">
        <f t="shared" si="899"/>
        <v>4</v>
      </c>
      <c r="BS149" s="105">
        <f t="shared" si="900"/>
        <v>4</v>
      </c>
      <c r="BT149" s="105">
        <f t="shared" si="901"/>
        <v>2</v>
      </c>
      <c r="BU149" s="105">
        <f t="shared" si="902"/>
        <v>13</v>
      </c>
      <c r="BV149" s="105">
        <f t="shared" si="903"/>
        <v>8</v>
      </c>
      <c r="BW149" s="105">
        <f t="shared" si="904"/>
        <v>10</v>
      </c>
      <c r="BX149" s="105">
        <f t="shared" si="905"/>
        <v>1</v>
      </c>
      <c r="BY149" s="105">
        <f t="shared" si="906"/>
        <v>1</v>
      </c>
      <c r="BZ149" s="105">
        <f t="shared" si="907"/>
        <v>5</v>
      </c>
      <c r="CA149" s="105">
        <f t="shared" si="908"/>
        <v>9</v>
      </c>
      <c r="CB149" s="105">
        <f t="shared" si="909"/>
        <v>3</v>
      </c>
      <c r="CC149" s="105">
        <f t="shared" si="910"/>
        <v>6</v>
      </c>
      <c r="CD149" s="105">
        <f t="shared" si="911"/>
        <v>8</v>
      </c>
      <c r="CE149" s="105">
        <f t="shared" si="912"/>
        <v>1</v>
      </c>
      <c r="CF149" s="105">
        <f t="shared" si="913"/>
        <v>12</v>
      </c>
      <c r="CG149" s="105">
        <f t="shared" si="914"/>
        <v>9</v>
      </c>
      <c r="CH149" s="105">
        <f t="shared" si="915"/>
        <v>7</v>
      </c>
      <c r="CI149" s="105">
        <f t="shared" si="916"/>
        <v>19</v>
      </c>
      <c r="CJ149" s="105">
        <f t="shared" si="917"/>
        <v>0</v>
      </c>
      <c r="CK149" s="105">
        <f t="shared" si="918"/>
        <v>0</v>
      </c>
      <c r="CL149" s="105">
        <f t="shared" si="919"/>
        <v>0</v>
      </c>
      <c r="CM149" s="105">
        <f t="shared" si="920"/>
        <v>10</v>
      </c>
      <c r="CN149" s="105">
        <f t="shared" si="921"/>
        <v>5</v>
      </c>
      <c r="CO149" s="105">
        <f t="shared" si="922"/>
        <v>6</v>
      </c>
      <c r="CP149" s="105">
        <f t="shared" si="923"/>
        <v>16</v>
      </c>
      <c r="CQ149" s="105">
        <f t="shared" si="924"/>
        <v>12</v>
      </c>
      <c r="CR149" s="105">
        <f t="shared" si="925"/>
        <v>1</v>
      </c>
      <c r="CS149" s="105">
        <f t="shared" si="926"/>
        <v>5</v>
      </c>
      <c r="CT149" s="105">
        <f t="shared" si="927"/>
        <v>4</v>
      </c>
      <c r="CU149" s="105">
        <f t="shared" si="928"/>
        <v>0</v>
      </c>
      <c r="CV149" s="105">
        <f t="shared" si="929"/>
        <v>0</v>
      </c>
      <c r="CW149" s="105">
        <f t="shared" si="930"/>
        <v>1</v>
      </c>
      <c r="CX149" s="105">
        <f t="shared" si="931"/>
        <v>6</v>
      </c>
      <c r="CY149" s="105">
        <f t="shared" si="932"/>
        <v>2</v>
      </c>
      <c r="CZ149" s="105">
        <f t="shared" si="933"/>
        <v>1</v>
      </c>
      <c r="DA149" s="105">
        <f t="shared" si="934"/>
        <v>11</v>
      </c>
      <c r="DB149" s="105">
        <f t="shared" si="935"/>
        <v>2</v>
      </c>
      <c r="DC149" s="105">
        <f t="shared" si="936"/>
        <v>0</v>
      </c>
      <c r="DD149" s="105">
        <f t="shared" si="937"/>
        <v>11</v>
      </c>
      <c r="DE149" s="105">
        <f t="shared" si="938"/>
        <v>8</v>
      </c>
      <c r="DF149" s="105">
        <f t="shared" si="939"/>
        <v>15</v>
      </c>
      <c r="DG149" s="105">
        <f t="shared" si="940"/>
        <v>3</v>
      </c>
      <c r="DH149" s="105">
        <f t="shared" si="941"/>
        <v>2</v>
      </c>
      <c r="DI149" s="105">
        <f t="shared" si="942"/>
        <v>7</v>
      </c>
      <c r="DJ149" s="105">
        <f t="shared" si="943"/>
        <v>0</v>
      </c>
      <c r="DK149" s="105">
        <f t="shared" si="944"/>
        <v>3</v>
      </c>
      <c r="DL149" s="105">
        <f t="shared" si="945"/>
        <v>18</v>
      </c>
      <c r="DM149" s="105">
        <f t="shared" si="946"/>
        <v>6</v>
      </c>
      <c r="DN149" s="289" t="b">
        <f t="shared" si="642"/>
        <v>1</v>
      </c>
      <c r="DO149" s="105">
        <f t="shared" si="1035"/>
        <v>211</v>
      </c>
      <c r="DP149" s="105">
        <f t="shared" si="1036"/>
        <v>43</v>
      </c>
      <c r="DQ149" s="105">
        <f t="shared" si="1037"/>
        <v>43</v>
      </c>
      <c r="DR149" s="106">
        <f t="shared" si="1015"/>
        <v>1</v>
      </c>
      <c r="DS149" s="105">
        <f t="shared" si="1038"/>
        <v>4</v>
      </c>
      <c r="DT149" s="105">
        <f t="shared" si="1039"/>
        <v>3</v>
      </c>
      <c r="DU149" s="105"/>
      <c r="DV149" s="105">
        <f t="shared" si="1040"/>
        <v>3</v>
      </c>
      <c r="DW149" s="105">
        <f t="shared" si="1041"/>
        <v>4</v>
      </c>
      <c r="DX149" s="105"/>
      <c r="DY149" s="105">
        <f t="shared" si="1042"/>
        <v>0</v>
      </c>
      <c r="DZ149" s="105">
        <f t="shared" si="1043"/>
        <v>0</v>
      </c>
      <c r="EA149" s="105">
        <f t="shared" si="1044"/>
        <v>3</v>
      </c>
      <c r="EB149" s="105">
        <f t="shared" si="1045"/>
        <v>3</v>
      </c>
      <c r="EC149" s="105">
        <f t="shared" si="1046"/>
        <v>1</v>
      </c>
      <c r="EE149" s="105">
        <f t="shared" si="1047"/>
        <v>1</v>
      </c>
      <c r="EF149" s="105">
        <f t="shared" si="1048"/>
        <v>3</v>
      </c>
    </row>
    <row r="150" spans="1:136" x14ac:dyDescent="0.2">
      <c r="A150" s="55">
        <v>42457</v>
      </c>
      <c r="B150" s="13" t="str">
        <f t="shared" si="1024"/>
        <v>2-1-1-3-0</v>
      </c>
      <c r="C150" s="14" t="s">
        <v>414</v>
      </c>
      <c r="D150" s="11">
        <f t="shared" si="1025"/>
        <v>2</v>
      </c>
      <c r="E150" s="11">
        <f t="shared" si="1026"/>
        <v>4</v>
      </c>
      <c r="F150" s="11">
        <f t="shared" si="1026"/>
        <v>7</v>
      </c>
      <c r="G150" s="11">
        <f t="shared" si="1026"/>
        <v>10</v>
      </c>
      <c r="H150" s="11">
        <f t="shared" si="1026"/>
        <v>13</v>
      </c>
      <c r="I150" s="11">
        <f t="shared" si="1026"/>
        <v>16</v>
      </c>
      <c r="J150" s="11"/>
      <c r="K150" s="104">
        <f t="shared" si="1027"/>
        <v>8</v>
      </c>
      <c r="L150" s="104">
        <f t="shared" si="1028"/>
        <v>9</v>
      </c>
      <c r="M150" s="104">
        <f t="shared" si="1028"/>
        <v>15</v>
      </c>
      <c r="N150" s="104">
        <f t="shared" si="1028"/>
        <v>28</v>
      </c>
      <c r="O150" s="104">
        <f t="shared" si="1028"/>
        <v>36</v>
      </c>
      <c r="P150" s="104">
        <f t="shared" si="1028"/>
        <v>39</v>
      </c>
      <c r="Q150" s="104">
        <f t="shared" si="1029"/>
        <v>33</v>
      </c>
      <c r="R150" s="104"/>
      <c r="S150" s="104">
        <f t="shared" ref="S150:AX150" si="1049">COUNTIF($K150:$Q150,S$2)</f>
        <v>0</v>
      </c>
      <c r="T150" s="104">
        <f t="shared" si="1049"/>
        <v>0</v>
      </c>
      <c r="U150" s="104">
        <f t="shared" si="1049"/>
        <v>0</v>
      </c>
      <c r="V150" s="104">
        <f t="shared" si="1049"/>
        <v>0</v>
      </c>
      <c r="W150" s="104">
        <f t="shared" si="1049"/>
        <v>0</v>
      </c>
      <c r="X150" s="104">
        <f t="shared" si="1049"/>
        <v>0</v>
      </c>
      <c r="Y150" s="104">
        <f t="shared" si="1049"/>
        <v>0</v>
      </c>
      <c r="Z150" s="104">
        <f t="shared" si="1049"/>
        <v>1</v>
      </c>
      <c r="AA150" s="104">
        <f t="shared" si="1049"/>
        <v>1</v>
      </c>
      <c r="AB150" s="104">
        <f t="shared" si="1049"/>
        <v>0</v>
      </c>
      <c r="AC150" s="104">
        <f t="shared" si="1049"/>
        <v>0</v>
      </c>
      <c r="AD150" s="104">
        <f t="shared" si="1049"/>
        <v>0</v>
      </c>
      <c r="AE150" s="104">
        <f t="shared" si="1049"/>
        <v>0</v>
      </c>
      <c r="AF150" s="104">
        <f t="shared" si="1049"/>
        <v>0</v>
      </c>
      <c r="AG150" s="104">
        <f t="shared" si="1049"/>
        <v>1</v>
      </c>
      <c r="AH150" s="104">
        <f t="shared" si="1049"/>
        <v>0</v>
      </c>
      <c r="AI150" s="104">
        <f t="shared" si="1049"/>
        <v>0</v>
      </c>
      <c r="AJ150" s="104">
        <f t="shared" si="1049"/>
        <v>0</v>
      </c>
      <c r="AK150" s="104">
        <f t="shared" si="1049"/>
        <v>0</v>
      </c>
      <c r="AL150" s="104">
        <f t="shared" si="1049"/>
        <v>0</v>
      </c>
      <c r="AM150" s="104">
        <f t="shared" si="1049"/>
        <v>0</v>
      </c>
      <c r="AN150" s="104">
        <f t="shared" si="1049"/>
        <v>0</v>
      </c>
      <c r="AO150" s="104">
        <f t="shared" si="1049"/>
        <v>0</v>
      </c>
      <c r="AP150" s="104">
        <f t="shared" si="1049"/>
        <v>0</v>
      </c>
      <c r="AQ150" s="104">
        <f t="shared" si="1049"/>
        <v>0</v>
      </c>
      <c r="AR150" s="104">
        <f t="shared" si="1049"/>
        <v>0</v>
      </c>
      <c r="AS150" s="104">
        <f t="shared" si="1049"/>
        <v>0</v>
      </c>
      <c r="AT150" s="104">
        <f t="shared" si="1049"/>
        <v>1</v>
      </c>
      <c r="AU150" s="104">
        <f t="shared" si="1049"/>
        <v>0</v>
      </c>
      <c r="AV150" s="104">
        <f t="shared" si="1049"/>
        <v>0</v>
      </c>
      <c r="AW150" s="104">
        <f t="shared" si="1049"/>
        <v>0</v>
      </c>
      <c r="AX150" s="104">
        <f t="shared" si="1049"/>
        <v>0</v>
      </c>
      <c r="AY150" s="104">
        <f t="shared" ref="AY150:BO150" si="1050">COUNTIF($K150:$Q150,AY$2)</f>
        <v>1</v>
      </c>
      <c r="AZ150" s="104">
        <f t="shared" si="1050"/>
        <v>0</v>
      </c>
      <c r="BA150" s="104">
        <f t="shared" si="1050"/>
        <v>0</v>
      </c>
      <c r="BB150" s="104">
        <f t="shared" si="1050"/>
        <v>1</v>
      </c>
      <c r="BC150" s="104">
        <f t="shared" si="1050"/>
        <v>0</v>
      </c>
      <c r="BD150" s="104">
        <f t="shared" si="1050"/>
        <v>0</v>
      </c>
      <c r="BE150" s="104">
        <f t="shared" si="1050"/>
        <v>1</v>
      </c>
      <c r="BF150" s="104">
        <f t="shared" si="1050"/>
        <v>0</v>
      </c>
      <c r="BG150" s="104">
        <f t="shared" si="1050"/>
        <v>0</v>
      </c>
      <c r="BH150" s="104">
        <f t="shared" si="1050"/>
        <v>0</v>
      </c>
      <c r="BI150" s="104">
        <f t="shared" si="1050"/>
        <v>0</v>
      </c>
      <c r="BJ150" s="104">
        <f t="shared" si="1050"/>
        <v>0</v>
      </c>
      <c r="BK150" s="104">
        <f t="shared" si="1050"/>
        <v>0</v>
      </c>
      <c r="BL150" s="104">
        <f t="shared" si="1050"/>
        <v>0</v>
      </c>
      <c r="BM150" s="104">
        <f t="shared" si="1050"/>
        <v>0</v>
      </c>
      <c r="BN150" s="104">
        <f t="shared" si="1050"/>
        <v>0</v>
      </c>
      <c r="BO150" s="104">
        <f t="shared" si="1050"/>
        <v>0</v>
      </c>
      <c r="BP150" s="104"/>
      <c r="BQ150" s="104">
        <f t="shared" si="898"/>
        <v>21</v>
      </c>
      <c r="BR150" s="104">
        <f t="shared" si="899"/>
        <v>3</v>
      </c>
      <c r="BS150" s="104">
        <f t="shared" si="900"/>
        <v>3</v>
      </c>
      <c r="BT150" s="104">
        <f t="shared" si="901"/>
        <v>1</v>
      </c>
      <c r="BU150" s="104">
        <f t="shared" si="902"/>
        <v>12</v>
      </c>
      <c r="BV150" s="104">
        <f t="shared" si="903"/>
        <v>7</v>
      </c>
      <c r="BW150" s="104">
        <f t="shared" si="904"/>
        <v>9</v>
      </c>
      <c r="BX150" s="104">
        <f t="shared" si="905"/>
        <v>0</v>
      </c>
      <c r="BY150" s="104">
        <f t="shared" si="906"/>
        <v>0</v>
      </c>
      <c r="BZ150" s="104">
        <f t="shared" si="907"/>
        <v>4</v>
      </c>
      <c r="CA150" s="104">
        <f t="shared" si="908"/>
        <v>8</v>
      </c>
      <c r="CB150" s="104">
        <f t="shared" si="909"/>
        <v>2</v>
      </c>
      <c r="CC150" s="104">
        <f t="shared" si="910"/>
        <v>5</v>
      </c>
      <c r="CD150" s="104">
        <f t="shared" si="911"/>
        <v>7</v>
      </c>
      <c r="CE150" s="104">
        <f t="shared" si="912"/>
        <v>0</v>
      </c>
      <c r="CF150" s="104">
        <f t="shared" si="913"/>
        <v>11</v>
      </c>
      <c r="CG150" s="104">
        <f t="shared" si="914"/>
        <v>8</v>
      </c>
      <c r="CH150" s="104">
        <f t="shared" si="915"/>
        <v>6</v>
      </c>
      <c r="CI150" s="104">
        <f t="shared" si="916"/>
        <v>18</v>
      </c>
      <c r="CJ150" s="104">
        <f t="shared" si="917"/>
        <v>2</v>
      </c>
      <c r="CK150" s="104">
        <f t="shared" si="918"/>
        <v>3</v>
      </c>
      <c r="CL150" s="104">
        <f t="shared" si="919"/>
        <v>10</v>
      </c>
      <c r="CM150" s="104">
        <f t="shared" si="920"/>
        <v>9</v>
      </c>
      <c r="CN150" s="104">
        <f t="shared" si="921"/>
        <v>4</v>
      </c>
      <c r="CO150" s="104">
        <f t="shared" si="922"/>
        <v>5</v>
      </c>
      <c r="CP150" s="104">
        <f t="shared" si="923"/>
        <v>15</v>
      </c>
      <c r="CQ150" s="104">
        <f t="shared" si="924"/>
        <v>11</v>
      </c>
      <c r="CR150" s="104">
        <f t="shared" si="925"/>
        <v>0</v>
      </c>
      <c r="CS150" s="104">
        <f t="shared" si="926"/>
        <v>4</v>
      </c>
      <c r="CT150" s="104">
        <f t="shared" si="927"/>
        <v>3</v>
      </c>
      <c r="CU150" s="104">
        <f t="shared" si="928"/>
        <v>4</v>
      </c>
      <c r="CV150" s="104">
        <f t="shared" si="929"/>
        <v>5</v>
      </c>
      <c r="CW150" s="104">
        <f t="shared" si="930"/>
        <v>0</v>
      </c>
      <c r="CX150" s="104">
        <f t="shared" si="931"/>
        <v>5</v>
      </c>
      <c r="CY150" s="104">
        <f t="shared" si="932"/>
        <v>1</v>
      </c>
      <c r="CZ150" s="104">
        <f t="shared" si="933"/>
        <v>0</v>
      </c>
      <c r="DA150" s="104">
        <f t="shared" si="934"/>
        <v>10</v>
      </c>
      <c r="DB150" s="104">
        <f t="shared" si="935"/>
        <v>1</v>
      </c>
      <c r="DC150" s="104">
        <f t="shared" si="936"/>
        <v>0</v>
      </c>
      <c r="DD150" s="104">
        <f t="shared" si="937"/>
        <v>10</v>
      </c>
      <c r="DE150" s="104">
        <f t="shared" si="938"/>
        <v>7</v>
      </c>
      <c r="DF150" s="104">
        <f t="shared" si="939"/>
        <v>14</v>
      </c>
      <c r="DG150" s="104">
        <f t="shared" si="940"/>
        <v>2</v>
      </c>
      <c r="DH150" s="104">
        <f t="shared" si="941"/>
        <v>1</v>
      </c>
      <c r="DI150" s="104">
        <f t="shared" si="942"/>
        <v>6</v>
      </c>
      <c r="DJ150" s="104">
        <f t="shared" si="943"/>
        <v>10</v>
      </c>
      <c r="DK150" s="104">
        <f t="shared" si="944"/>
        <v>2</v>
      </c>
      <c r="DL150" s="104">
        <f t="shared" si="945"/>
        <v>17</v>
      </c>
      <c r="DM150" s="104">
        <f t="shared" si="946"/>
        <v>5</v>
      </c>
      <c r="DN150" s="289" t="b">
        <f t="shared" si="642"/>
        <v>0</v>
      </c>
      <c r="DO150" s="104">
        <f t="shared" si="1035"/>
        <v>168</v>
      </c>
      <c r="DP150" s="104">
        <f t="shared" si="1036"/>
        <v>-26</v>
      </c>
      <c r="DQ150" s="104">
        <f t="shared" si="1037"/>
        <v>26</v>
      </c>
      <c r="DR150" s="104">
        <f>IF(ISODD(DO150),1,0)</f>
        <v>0</v>
      </c>
      <c r="DS150" s="104">
        <f t="shared" si="1038"/>
        <v>4</v>
      </c>
      <c r="DT150" s="104">
        <f t="shared" si="1039"/>
        <v>3</v>
      </c>
      <c r="DU150" s="104"/>
      <c r="DV150" s="104">
        <f t="shared" si="1040"/>
        <v>4</v>
      </c>
      <c r="DW150" s="104">
        <f t="shared" si="1041"/>
        <v>3</v>
      </c>
      <c r="DX150" s="104"/>
      <c r="DY150" s="104">
        <f t="shared" si="1042"/>
        <v>2</v>
      </c>
      <c r="DZ150" s="104">
        <f t="shared" si="1043"/>
        <v>1</v>
      </c>
      <c r="EA150" s="104">
        <f t="shared" si="1044"/>
        <v>1</v>
      </c>
      <c r="EB150" s="104">
        <f t="shared" si="1045"/>
        <v>3</v>
      </c>
      <c r="EC150" s="104">
        <f t="shared" si="1046"/>
        <v>0</v>
      </c>
      <c r="EE150" s="104">
        <f t="shared" si="1047"/>
        <v>3</v>
      </c>
      <c r="EF150" s="104">
        <f t="shared" si="1048"/>
        <v>1</v>
      </c>
    </row>
    <row r="151" spans="1:136" x14ac:dyDescent="0.2">
      <c r="A151" s="55">
        <v>42453</v>
      </c>
      <c r="B151" s="13" t="str">
        <f t="shared" si="1024"/>
        <v>2-0-1-3-1</v>
      </c>
      <c r="C151" s="14" t="s">
        <v>412</v>
      </c>
      <c r="D151" s="11">
        <f t="shared" si="1025"/>
        <v>2</v>
      </c>
      <c r="E151" s="11">
        <f t="shared" ref="E151:I152" si="1051">FIND(",",$C151,D151+1)</f>
        <v>4</v>
      </c>
      <c r="F151" s="11">
        <f t="shared" si="1051"/>
        <v>7</v>
      </c>
      <c r="G151" s="11">
        <f t="shared" si="1051"/>
        <v>10</v>
      </c>
      <c r="H151" s="11">
        <f t="shared" si="1051"/>
        <v>13</v>
      </c>
      <c r="I151" s="11">
        <f t="shared" si="1051"/>
        <v>16</v>
      </c>
      <c r="J151" s="11"/>
      <c r="K151" s="103">
        <f t="shared" si="1027"/>
        <v>4</v>
      </c>
      <c r="L151" s="103">
        <f t="shared" ref="L151:P152" si="1052">VALUE(MID($C151,D151+1,E151-D151-1))</f>
        <v>9</v>
      </c>
      <c r="M151" s="103">
        <f t="shared" si="1052"/>
        <v>28</v>
      </c>
      <c r="N151" s="103">
        <f t="shared" si="1052"/>
        <v>35</v>
      </c>
      <c r="O151" s="103">
        <f t="shared" si="1052"/>
        <v>38</v>
      </c>
      <c r="P151" s="103">
        <f t="shared" si="1052"/>
        <v>44</v>
      </c>
      <c r="Q151" s="103">
        <f t="shared" si="1029"/>
        <v>36</v>
      </c>
      <c r="R151" s="103"/>
      <c r="S151" s="103">
        <f t="shared" ref="S151:AX151" si="1053">COUNTIF($K151:$Q151,S$2)</f>
        <v>0</v>
      </c>
      <c r="T151" s="103">
        <f t="shared" si="1053"/>
        <v>0</v>
      </c>
      <c r="U151" s="103">
        <f t="shared" si="1053"/>
        <v>0</v>
      </c>
      <c r="V151" s="103">
        <f t="shared" si="1053"/>
        <v>1</v>
      </c>
      <c r="W151" s="103">
        <f t="shared" si="1053"/>
        <v>0</v>
      </c>
      <c r="X151" s="103">
        <f t="shared" si="1053"/>
        <v>0</v>
      </c>
      <c r="Y151" s="103">
        <f t="shared" si="1053"/>
        <v>0</v>
      </c>
      <c r="Z151" s="103">
        <f t="shared" si="1053"/>
        <v>0</v>
      </c>
      <c r="AA151" s="103">
        <f t="shared" si="1053"/>
        <v>1</v>
      </c>
      <c r="AB151" s="103">
        <f t="shared" si="1053"/>
        <v>0</v>
      </c>
      <c r="AC151" s="103">
        <f t="shared" si="1053"/>
        <v>0</v>
      </c>
      <c r="AD151" s="103">
        <f t="shared" si="1053"/>
        <v>0</v>
      </c>
      <c r="AE151" s="103">
        <f t="shared" si="1053"/>
        <v>0</v>
      </c>
      <c r="AF151" s="103">
        <f t="shared" si="1053"/>
        <v>0</v>
      </c>
      <c r="AG151" s="103">
        <f t="shared" si="1053"/>
        <v>0</v>
      </c>
      <c r="AH151" s="103">
        <f t="shared" si="1053"/>
        <v>0</v>
      </c>
      <c r="AI151" s="103">
        <f t="shared" si="1053"/>
        <v>0</v>
      </c>
      <c r="AJ151" s="103">
        <f t="shared" si="1053"/>
        <v>0</v>
      </c>
      <c r="AK151" s="103">
        <f t="shared" si="1053"/>
        <v>0</v>
      </c>
      <c r="AL151" s="103">
        <f t="shared" si="1053"/>
        <v>0</v>
      </c>
      <c r="AM151" s="103">
        <f t="shared" si="1053"/>
        <v>0</v>
      </c>
      <c r="AN151" s="103">
        <f t="shared" si="1053"/>
        <v>0</v>
      </c>
      <c r="AO151" s="103">
        <f t="shared" si="1053"/>
        <v>0</v>
      </c>
      <c r="AP151" s="103">
        <f t="shared" si="1053"/>
        <v>0</v>
      </c>
      <c r="AQ151" s="103">
        <f t="shared" si="1053"/>
        <v>0</v>
      </c>
      <c r="AR151" s="103">
        <f t="shared" si="1053"/>
        <v>0</v>
      </c>
      <c r="AS151" s="103">
        <f t="shared" si="1053"/>
        <v>0</v>
      </c>
      <c r="AT151" s="103">
        <f t="shared" si="1053"/>
        <v>1</v>
      </c>
      <c r="AU151" s="103">
        <f t="shared" si="1053"/>
        <v>0</v>
      </c>
      <c r="AV151" s="103">
        <f t="shared" si="1053"/>
        <v>0</v>
      </c>
      <c r="AW151" s="103">
        <f t="shared" si="1053"/>
        <v>0</v>
      </c>
      <c r="AX151" s="103">
        <f t="shared" si="1053"/>
        <v>0</v>
      </c>
      <c r="AY151" s="103">
        <f t="shared" ref="AY151:BO151" si="1054">COUNTIF($K151:$Q151,AY$2)</f>
        <v>0</v>
      </c>
      <c r="AZ151" s="103">
        <f t="shared" si="1054"/>
        <v>0</v>
      </c>
      <c r="BA151" s="103">
        <f t="shared" si="1054"/>
        <v>1</v>
      </c>
      <c r="BB151" s="103">
        <f t="shared" si="1054"/>
        <v>1</v>
      </c>
      <c r="BC151" s="103">
        <f t="shared" si="1054"/>
        <v>0</v>
      </c>
      <c r="BD151" s="103">
        <f t="shared" si="1054"/>
        <v>1</v>
      </c>
      <c r="BE151" s="103">
        <f t="shared" si="1054"/>
        <v>0</v>
      </c>
      <c r="BF151" s="103">
        <f t="shared" si="1054"/>
        <v>0</v>
      </c>
      <c r="BG151" s="103">
        <f t="shared" si="1054"/>
        <v>0</v>
      </c>
      <c r="BH151" s="103">
        <f t="shared" si="1054"/>
        <v>0</v>
      </c>
      <c r="BI151" s="103">
        <f t="shared" si="1054"/>
        <v>0</v>
      </c>
      <c r="BJ151" s="103">
        <f t="shared" si="1054"/>
        <v>1</v>
      </c>
      <c r="BK151" s="103">
        <f t="shared" si="1054"/>
        <v>0</v>
      </c>
      <c r="BL151" s="103">
        <f t="shared" si="1054"/>
        <v>0</v>
      </c>
      <c r="BM151" s="103">
        <f t="shared" si="1054"/>
        <v>0</v>
      </c>
      <c r="BN151" s="103">
        <f t="shared" si="1054"/>
        <v>0</v>
      </c>
      <c r="BO151" s="103">
        <f t="shared" si="1054"/>
        <v>0</v>
      </c>
      <c r="BP151" s="103"/>
      <c r="BQ151" s="103">
        <f t="shared" si="898"/>
        <v>20</v>
      </c>
      <c r="BR151" s="103">
        <f t="shared" si="899"/>
        <v>2</v>
      </c>
      <c r="BS151" s="103">
        <f t="shared" si="900"/>
        <v>2</v>
      </c>
      <c r="BT151" s="103">
        <f t="shared" si="901"/>
        <v>0</v>
      </c>
      <c r="BU151" s="103">
        <f t="shared" si="902"/>
        <v>11</v>
      </c>
      <c r="BV151" s="103">
        <f t="shared" si="903"/>
        <v>6</v>
      </c>
      <c r="BW151" s="103">
        <f t="shared" si="904"/>
        <v>8</v>
      </c>
      <c r="BX151" s="103">
        <f t="shared" si="905"/>
        <v>1</v>
      </c>
      <c r="BY151" s="103">
        <f t="shared" si="906"/>
        <v>0</v>
      </c>
      <c r="BZ151" s="103">
        <f t="shared" si="907"/>
        <v>3</v>
      </c>
      <c r="CA151" s="103">
        <f t="shared" si="908"/>
        <v>7</v>
      </c>
      <c r="CB151" s="103">
        <f t="shared" si="909"/>
        <v>1</v>
      </c>
      <c r="CC151" s="103">
        <f t="shared" si="910"/>
        <v>4</v>
      </c>
      <c r="CD151" s="103">
        <f t="shared" si="911"/>
        <v>6</v>
      </c>
      <c r="CE151" s="103">
        <f t="shared" si="912"/>
        <v>7</v>
      </c>
      <c r="CF151" s="103">
        <f t="shared" si="913"/>
        <v>10</v>
      </c>
      <c r="CG151" s="103">
        <f t="shared" si="914"/>
        <v>7</v>
      </c>
      <c r="CH151" s="103">
        <f t="shared" si="915"/>
        <v>5</v>
      </c>
      <c r="CI151" s="103">
        <f t="shared" si="916"/>
        <v>17</v>
      </c>
      <c r="CJ151" s="103">
        <f t="shared" si="917"/>
        <v>1</v>
      </c>
      <c r="CK151" s="103">
        <f t="shared" si="918"/>
        <v>2</v>
      </c>
      <c r="CL151" s="103">
        <f t="shared" si="919"/>
        <v>9</v>
      </c>
      <c r="CM151" s="103">
        <f t="shared" si="920"/>
        <v>8</v>
      </c>
      <c r="CN151" s="103">
        <f t="shared" si="921"/>
        <v>3</v>
      </c>
      <c r="CO151" s="103">
        <f t="shared" si="922"/>
        <v>4</v>
      </c>
      <c r="CP151" s="103">
        <f t="shared" si="923"/>
        <v>14</v>
      </c>
      <c r="CQ151" s="103">
        <f t="shared" si="924"/>
        <v>10</v>
      </c>
      <c r="CR151" s="103">
        <f t="shared" si="925"/>
        <v>0</v>
      </c>
      <c r="CS151" s="103">
        <f t="shared" si="926"/>
        <v>3</v>
      </c>
      <c r="CT151" s="103">
        <f t="shared" si="927"/>
        <v>2</v>
      </c>
      <c r="CU151" s="103">
        <f t="shared" si="928"/>
        <v>3</v>
      </c>
      <c r="CV151" s="103">
        <f t="shared" si="929"/>
        <v>4</v>
      </c>
      <c r="CW151" s="103">
        <f t="shared" si="930"/>
        <v>2</v>
      </c>
      <c r="CX151" s="103">
        <f t="shared" si="931"/>
        <v>4</v>
      </c>
      <c r="CY151" s="103">
        <f t="shared" si="932"/>
        <v>0</v>
      </c>
      <c r="CZ151" s="103">
        <f t="shared" si="933"/>
        <v>0</v>
      </c>
      <c r="DA151" s="103">
        <f t="shared" si="934"/>
        <v>9</v>
      </c>
      <c r="DB151" s="103">
        <f t="shared" si="935"/>
        <v>0</v>
      </c>
      <c r="DC151" s="103">
        <f t="shared" si="936"/>
        <v>1</v>
      </c>
      <c r="DD151" s="103">
        <f t="shared" si="937"/>
        <v>9</v>
      </c>
      <c r="DE151" s="103">
        <f t="shared" si="938"/>
        <v>6</v>
      </c>
      <c r="DF151" s="103">
        <f t="shared" si="939"/>
        <v>13</v>
      </c>
      <c r="DG151" s="103">
        <f t="shared" si="940"/>
        <v>1</v>
      </c>
      <c r="DH151" s="103">
        <f t="shared" si="941"/>
        <v>0</v>
      </c>
      <c r="DI151" s="103">
        <f t="shared" si="942"/>
        <v>5</v>
      </c>
      <c r="DJ151" s="103">
        <f t="shared" si="943"/>
        <v>9</v>
      </c>
      <c r="DK151" s="103">
        <f t="shared" si="944"/>
        <v>1</v>
      </c>
      <c r="DL151" s="103">
        <f t="shared" si="945"/>
        <v>16</v>
      </c>
      <c r="DM151" s="103">
        <f t="shared" si="946"/>
        <v>4</v>
      </c>
      <c r="DN151" s="289" t="b">
        <f t="shared" si="642"/>
        <v>0</v>
      </c>
      <c r="DO151" s="103">
        <f t="shared" si="1035"/>
        <v>194</v>
      </c>
      <c r="DP151" s="103">
        <f t="shared" si="1036"/>
        <v>16</v>
      </c>
      <c r="DQ151" s="103">
        <f t="shared" si="1037"/>
        <v>16</v>
      </c>
      <c r="DR151" s="106">
        <f t="shared" ref="DR151:DR214" si="1055">IF(ISODD(DO151),1,0)</f>
        <v>0</v>
      </c>
      <c r="DS151" s="103">
        <f t="shared" si="1038"/>
        <v>5</v>
      </c>
      <c r="DT151" s="103">
        <f t="shared" si="1039"/>
        <v>2</v>
      </c>
      <c r="DU151" s="103"/>
      <c r="DV151" s="103">
        <f t="shared" si="1040"/>
        <v>2</v>
      </c>
      <c r="DW151" s="103">
        <f t="shared" si="1041"/>
        <v>5</v>
      </c>
      <c r="DX151" s="103"/>
      <c r="DY151" s="103">
        <f t="shared" si="1042"/>
        <v>2</v>
      </c>
      <c r="DZ151" s="103">
        <f t="shared" si="1043"/>
        <v>0</v>
      </c>
      <c r="EA151" s="103">
        <f t="shared" si="1044"/>
        <v>1</v>
      </c>
      <c r="EB151" s="103">
        <f t="shared" si="1045"/>
        <v>3</v>
      </c>
      <c r="EC151" s="103">
        <f t="shared" si="1046"/>
        <v>1</v>
      </c>
      <c r="EE151" s="103">
        <f t="shared" si="1047"/>
        <v>1</v>
      </c>
      <c r="EF151" s="103">
        <f t="shared" si="1048"/>
        <v>1</v>
      </c>
    </row>
    <row r="152" spans="1:136" x14ac:dyDescent="0.2">
      <c r="A152" s="55">
        <v>42450</v>
      </c>
      <c r="B152" s="13" t="str">
        <f t="shared" si="1024"/>
        <v>2-1-1-1-2</v>
      </c>
      <c r="C152" s="14" t="s">
        <v>411</v>
      </c>
      <c r="D152" s="11">
        <f t="shared" si="1025"/>
        <v>2</v>
      </c>
      <c r="E152" s="11">
        <f t="shared" si="1051"/>
        <v>5</v>
      </c>
      <c r="F152" s="11">
        <f t="shared" si="1051"/>
        <v>8</v>
      </c>
      <c r="G152" s="11">
        <f t="shared" si="1051"/>
        <v>11</v>
      </c>
      <c r="H152" s="11">
        <f t="shared" si="1051"/>
        <v>14</v>
      </c>
      <c r="I152" s="11">
        <f t="shared" si="1051"/>
        <v>17</v>
      </c>
      <c r="J152" s="11"/>
      <c r="K152" s="89">
        <f t="shared" si="1027"/>
        <v>8</v>
      </c>
      <c r="L152" s="89">
        <f t="shared" si="1052"/>
        <v>12</v>
      </c>
      <c r="M152" s="89">
        <f t="shared" si="1052"/>
        <v>20</v>
      </c>
      <c r="N152" s="89">
        <f t="shared" si="1052"/>
        <v>39</v>
      </c>
      <c r="O152" s="89">
        <f t="shared" si="1052"/>
        <v>43</v>
      </c>
      <c r="P152" s="89">
        <f t="shared" si="1052"/>
        <v>47</v>
      </c>
      <c r="Q152" s="89">
        <f t="shared" si="1029"/>
        <v>9</v>
      </c>
      <c r="R152" s="89"/>
      <c r="S152" s="89">
        <f t="shared" ref="S152:AX152" si="1056">COUNTIF($K152:$Q152,S$2)</f>
        <v>0</v>
      </c>
      <c r="T152" s="89">
        <f t="shared" si="1056"/>
        <v>0</v>
      </c>
      <c r="U152" s="89">
        <f t="shared" si="1056"/>
        <v>0</v>
      </c>
      <c r="V152" s="89">
        <f t="shared" si="1056"/>
        <v>0</v>
      </c>
      <c r="W152" s="89">
        <f t="shared" si="1056"/>
        <v>0</v>
      </c>
      <c r="X152" s="89">
        <f t="shared" si="1056"/>
        <v>0</v>
      </c>
      <c r="Y152" s="89">
        <f t="shared" si="1056"/>
        <v>0</v>
      </c>
      <c r="Z152" s="89">
        <f t="shared" si="1056"/>
        <v>1</v>
      </c>
      <c r="AA152" s="89">
        <f t="shared" si="1056"/>
        <v>1</v>
      </c>
      <c r="AB152" s="89">
        <f t="shared" si="1056"/>
        <v>0</v>
      </c>
      <c r="AC152" s="89">
        <f t="shared" si="1056"/>
        <v>0</v>
      </c>
      <c r="AD152" s="89">
        <f t="shared" si="1056"/>
        <v>1</v>
      </c>
      <c r="AE152" s="89">
        <f t="shared" si="1056"/>
        <v>0</v>
      </c>
      <c r="AF152" s="89">
        <f t="shared" si="1056"/>
        <v>0</v>
      </c>
      <c r="AG152" s="89">
        <f t="shared" si="1056"/>
        <v>0</v>
      </c>
      <c r="AH152" s="89">
        <f t="shared" si="1056"/>
        <v>0</v>
      </c>
      <c r="AI152" s="89">
        <f t="shared" si="1056"/>
        <v>0</v>
      </c>
      <c r="AJ152" s="89">
        <f t="shared" si="1056"/>
        <v>0</v>
      </c>
      <c r="AK152" s="89">
        <f t="shared" si="1056"/>
        <v>0</v>
      </c>
      <c r="AL152" s="89">
        <f t="shared" si="1056"/>
        <v>1</v>
      </c>
      <c r="AM152" s="89">
        <f t="shared" si="1056"/>
        <v>0</v>
      </c>
      <c r="AN152" s="89">
        <f t="shared" si="1056"/>
        <v>0</v>
      </c>
      <c r="AO152" s="89">
        <f t="shared" si="1056"/>
        <v>0</v>
      </c>
      <c r="AP152" s="89">
        <f t="shared" si="1056"/>
        <v>0</v>
      </c>
      <c r="AQ152" s="89">
        <f t="shared" si="1056"/>
        <v>0</v>
      </c>
      <c r="AR152" s="89">
        <f t="shared" si="1056"/>
        <v>0</v>
      </c>
      <c r="AS152" s="89">
        <f t="shared" si="1056"/>
        <v>0</v>
      </c>
      <c r="AT152" s="89">
        <f t="shared" si="1056"/>
        <v>0</v>
      </c>
      <c r="AU152" s="89">
        <f t="shared" si="1056"/>
        <v>0</v>
      </c>
      <c r="AV152" s="89">
        <f t="shared" si="1056"/>
        <v>0</v>
      </c>
      <c r="AW152" s="89">
        <f t="shared" si="1056"/>
        <v>0</v>
      </c>
      <c r="AX152" s="89">
        <f t="shared" si="1056"/>
        <v>0</v>
      </c>
      <c r="AY152" s="89">
        <f t="shared" ref="AY152:BO152" si="1057">COUNTIF($K152:$Q152,AY$2)</f>
        <v>0</v>
      </c>
      <c r="AZ152" s="89">
        <f t="shared" si="1057"/>
        <v>0</v>
      </c>
      <c r="BA152" s="89">
        <f t="shared" si="1057"/>
        <v>0</v>
      </c>
      <c r="BB152" s="89">
        <f t="shared" si="1057"/>
        <v>0</v>
      </c>
      <c r="BC152" s="89">
        <f t="shared" si="1057"/>
        <v>0</v>
      </c>
      <c r="BD152" s="89">
        <f t="shared" si="1057"/>
        <v>0</v>
      </c>
      <c r="BE152" s="89">
        <f t="shared" si="1057"/>
        <v>1</v>
      </c>
      <c r="BF152" s="89">
        <f t="shared" si="1057"/>
        <v>0</v>
      </c>
      <c r="BG152" s="89">
        <f t="shared" si="1057"/>
        <v>0</v>
      </c>
      <c r="BH152" s="89">
        <f t="shared" si="1057"/>
        <v>0</v>
      </c>
      <c r="BI152" s="89">
        <f t="shared" si="1057"/>
        <v>1</v>
      </c>
      <c r="BJ152" s="89">
        <f t="shared" si="1057"/>
        <v>0</v>
      </c>
      <c r="BK152" s="89">
        <f t="shared" si="1057"/>
        <v>0</v>
      </c>
      <c r="BL152" s="89">
        <f t="shared" si="1057"/>
        <v>0</v>
      </c>
      <c r="BM152" s="89">
        <f t="shared" si="1057"/>
        <v>1</v>
      </c>
      <c r="BN152" s="89">
        <f t="shared" si="1057"/>
        <v>0</v>
      </c>
      <c r="BO152" s="89">
        <f t="shared" si="1057"/>
        <v>0</v>
      </c>
      <c r="BP152" s="89"/>
      <c r="BQ152" s="89">
        <f t="shared" si="898"/>
        <v>19</v>
      </c>
      <c r="BR152" s="89">
        <f t="shared" si="899"/>
        <v>1</v>
      </c>
      <c r="BS152" s="89">
        <f t="shared" si="900"/>
        <v>1</v>
      </c>
      <c r="BT152" s="89">
        <f t="shared" si="901"/>
        <v>2</v>
      </c>
      <c r="BU152" s="89">
        <f t="shared" si="902"/>
        <v>10</v>
      </c>
      <c r="BV152" s="89">
        <f t="shared" si="903"/>
        <v>5</v>
      </c>
      <c r="BW152" s="89">
        <f t="shared" si="904"/>
        <v>7</v>
      </c>
      <c r="BX152" s="89">
        <f t="shared" si="905"/>
        <v>0</v>
      </c>
      <c r="BY152" s="89">
        <f t="shared" si="906"/>
        <v>0</v>
      </c>
      <c r="BZ152" s="89">
        <f t="shared" si="907"/>
        <v>2</v>
      </c>
      <c r="CA152" s="89">
        <f t="shared" si="908"/>
        <v>6</v>
      </c>
      <c r="CB152" s="89">
        <f t="shared" si="909"/>
        <v>0</v>
      </c>
      <c r="CC152" s="89">
        <f t="shared" si="910"/>
        <v>3</v>
      </c>
      <c r="CD152" s="89">
        <f t="shared" si="911"/>
        <v>5</v>
      </c>
      <c r="CE152" s="89">
        <f t="shared" si="912"/>
        <v>6</v>
      </c>
      <c r="CF152" s="89">
        <f t="shared" si="913"/>
        <v>9</v>
      </c>
      <c r="CG152" s="89">
        <f t="shared" si="914"/>
        <v>6</v>
      </c>
      <c r="CH152" s="89">
        <f t="shared" si="915"/>
        <v>4</v>
      </c>
      <c r="CI152" s="89">
        <f t="shared" si="916"/>
        <v>16</v>
      </c>
      <c r="CJ152" s="89">
        <f t="shared" si="917"/>
        <v>0</v>
      </c>
      <c r="CK152" s="89">
        <f t="shared" si="918"/>
        <v>1</v>
      </c>
      <c r="CL152" s="89">
        <f t="shared" si="919"/>
        <v>8</v>
      </c>
      <c r="CM152" s="89">
        <f t="shared" si="920"/>
        <v>7</v>
      </c>
      <c r="CN152" s="89">
        <f t="shared" si="921"/>
        <v>2</v>
      </c>
      <c r="CO152" s="89">
        <f t="shared" si="922"/>
        <v>3</v>
      </c>
      <c r="CP152" s="89">
        <f t="shared" si="923"/>
        <v>13</v>
      </c>
      <c r="CQ152" s="89">
        <f t="shared" si="924"/>
        <v>9</v>
      </c>
      <c r="CR152" s="89">
        <f t="shared" si="925"/>
        <v>6</v>
      </c>
      <c r="CS152" s="89">
        <f t="shared" si="926"/>
        <v>2</v>
      </c>
      <c r="CT152" s="89">
        <f t="shared" si="927"/>
        <v>1</v>
      </c>
      <c r="CU152" s="89">
        <f t="shared" si="928"/>
        <v>2</v>
      </c>
      <c r="CV152" s="89">
        <f t="shared" si="929"/>
        <v>3</v>
      </c>
      <c r="CW152" s="89">
        <f t="shared" si="930"/>
        <v>1</v>
      </c>
      <c r="CX152" s="89">
        <f t="shared" si="931"/>
        <v>3</v>
      </c>
      <c r="CY152" s="89">
        <f t="shared" si="932"/>
        <v>7</v>
      </c>
      <c r="CZ152" s="89">
        <f t="shared" si="933"/>
        <v>20</v>
      </c>
      <c r="DA152" s="89">
        <f t="shared" si="934"/>
        <v>8</v>
      </c>
      <c r="DB152" s="89">
        <f t="shared" si="935"/>
        <v>5</v>
      </c>
      <c r="DC152" s="89">
        <f t="shared" si="936"/>
        <v>0</v>
      </c>
      <c r="DD152" s="89">
        <f t="shared" si="937"/>
        <v>8</v>
      </c>
      <c r="DE152" s="89">
        <f t="shared" si="938"/>
        <v>5</v>
      </c>
      <c r="DF152" s="89">
        <f t="shared" si="939"/>
        <v>12</v>
      </c>
      <c r="DG152" s="89">
        <f t="shared" si="940"/>
        <v>0</v>
      </c>
      <c r="DH152" s="89">
        <f t="shared" si="941"/>
        <v>17</v>
      </c>
      <c r="DI152" s="89">
        <f t="shared" si="942"/>
        <v>4</v>
      </c>
      <c r="DJ152" s="89">
        <f t="shared" si="943"/>
        <v>8</v>
      </c>
      <c r="DK152" s="89">
        <f t="shared" si="944"/>
        <v>0</v>
      </c>
      <c r="DL152" s="89">
        <f t="shared" si="945"/>
        <v>15</v>
      </c>
      <c r="DM152" s="89">
        <f t="shared" si="946"/>
        <v>3</v>
      </c>
      <c r="DN152" s="289" t="b">
        <f t="shared" si="642"/>
        <v>0</v>
      </c>
      <c r="DO152" s="89">
        <f t="shared" si="1035"/>
        <v>178</v>
      </c>
      <c r="DP152" s="89">
        <f t="shared" si="1036"/>
        <v>57</v>
      </c>
      <c r="DQ152" s="89">
        <f t="shared" si="1037"/>
        <v>57</v>
      </c>
      <c r="DR152" s="106">
        <f t="shared" si="1055"/>
        <v>0</v>
      </c>
      <c r="DS152" s="89">
        <f t="shared" si="1038"/>
        <v>3</v>
      </c>
      <c r="DT152" s="89">
        <f t="shared" si="1039"/>
        <v>4</v>
      </c>
      <c r="DU152" s="89"/>
      <c r="DV152" s="89">
        <f t="shared" si="1040"/>
        <v>4</v>
      </c>
      <c r="DW152" s="89">
        <f t="shared" si="1041"/>
        <v>3</v>
      </c>
      <c r="DX152" s="89"/>
      <c r="DY152" s="89">
        <f t="shared" si="1042"/>
        <v>2</v>
      </c>
      <c r="DZ152" s="89">
        <f t="shared" si="1043"/>
        <v>1</v>
      </c>
      <c r="EA152" s="89">
        <f t="shared" si="1044"/>
        <v>1</v>
      </c>
      <c r="EB152" s="89">
        <f t="shared" si="1045"/>
        <v>1</v>
      </c>
      <c r="EC152" s="89">
        <f t="shared" si="1046"/>
        <v>2</v>
      </c>
      <c r="EE152" s="89">
        <f t="shared" si="1047"/>
        <v>2</v>
      </c>
      <c r="EF152" s="89">
        <f t="shared" si="1048"/>
        <v>1</v>
      </c>
    </row>
    <row r="153" spans="1:136" x14ac:dyDescent="0.2">
      <c r="A153" s="55">
        <v>42446</v>
      </c>
      <c r="B153" s="13" t="str">
        <f t="shared" si="1024"/>
        <v>2-1-2-2-0</v>
      </c>
      <c r="C153" s="14" t="s">
        <v>333</v>
      </c>
      <c r="D153" s="11">
        <f t="shared" si="1025"/>
        <v>2</v>
      </c>
      <c r="E153" s="11">
        <f t="shared" ref="E153:I154" si="1058">FIND(",",$C153,D153+1)</f>
        <v>4</v>
      </c>
      <c r="F153" s="11">
        <f t="shared" si="1058"/>
        <v>7</v>
      </c>
      <c r="G153" s="11">
        <f t="shared" si="1058"/>
        <v>10</v>
      </c>
      <c r="H153" s="11">
        <f t="shared" si="1058"/>
        <v>13</v>
      </c>
      <c r="I153" s="11">
        <f t="shared" si="1058"/>
        <v>16</v>
      </c>
      <c r="J153" s="11"/>
      <c r="K153" s="88">
        <f t="shared" si="1027"/>
        <v>2</v>
      </c>
      <c r="L153" s="88">
        <f t="shared" ref="L153:P154" si="1059">VALUE(MID($C153,D153+1,E153-D153-1))</f>
        <v>3</v>
      </c>
      <c r="M153" s="88">
        <f t="shared" si="1059"/>
        <v>20</v>
      </c>
      <c r="N153" s="88">
        <f t="shared" si="1059"/>
        <v>21</v>
      </c>
      <c r="O153" s="88">
        <f t="shared" si="1059"/>
        <v>30</v>
      </c>
      <c r="P153" s="88">
        <f t="shared" si="1059"/>
        <v>33</v>
      </c>
      <c r="Q153" s="88">
        <f t="shared" si="1029"/>
        <v>12</v>
      </c>
      <c r="R153" s="88"/>
      <c r="S153" s="88">
        <f t="shared" ref="S153:AX153" si="1060">COUNTIF($K153:$Q153,S$2)</f>
        <v>0</v>
      </c>
      <c r="T153" s="88">
        <f t="shared" si="1060"/>
        <v>1</v>
      </c>
      <c r="U153" s="88">
        <f t="shared" si="1060"/>
        <v>1</v>
      </c>
      <c r="V153" s="88">
        <f t="shared" si="1060"/>
        <v>0</v>
      </c>
      <c r="W153" s="88">
        <f t="shared" si="1060"/>
        <v>0</v>
      </c>
      <c r="X153" s="88">
        <f t="shared" si="1060"/>
        <v>0</v>
      </c>
      <c r="Y153" s="88">
        <f t="shared" si="1060"/>
        <v>0</v>
      </c>
      <c r="Z153" s="88">
        <f t="shared" si="1060"/>
        <v>0</v>
      </c>
      <c r="AA153" s="88">
        <f t="shared" si="1060"/>
        <v>0</v>
      </c>
      <c r="AB153" s="88">
        <f t="shared" si="1060"/>
        <v>0</v>
      </c>
      <c r="AC153" s="88">
        <f t="shared" si="1060"/>
        <v>0</v>
      </c>
      <c r="AD153" s="88">
        <f t="shared" si="1060"/>
        <v>1</v>
      </c>
      <c r="AE153" s="88">
        <f t="shared" si="1060"/>
        <v>0</v>
      </c>
      <c r="AF153" s="88">
        <f t="shared" si="1060"/>
        <v>0</v>
      </c>
      <c r="AG153" s="88">
        <f t="shared" si="1060"/>
        <v>0</v>
      </c>
      <c r="AH153" s="88">
        <f t="shared" si="1060"/>
        <v>0</v>
      </c>
      <c r="AI153" s="88">
        <f t="shared" si="1060"/>
        <v>0</v>
      </c>
      <c r="AJ153" s="88">
        <f t="shared" si="1060"/>
        <v>0</v>
      </c>
      <c r="AK153" s="88">
        <f t="shared" si="1060"/>
        <v>0</v>
      </c>
      <c r="AL153" s="88">
        <f t="shared" si="1060"/>
        <v>1</v>
      </c>
      <c r="AM153" s="88">
        <f t="shared" si="1060"/>
        <v>1</v>
      </c>
      <c r="AN153" s="88">
        <f t="shared" si="1060"/>
        <v>0</v>
      </c>
      <c r="AO153" s="88">
        <f t="shared" si="1060"/>
        <v>0</v>
      </c>
      <c r="AP153" s="88">
        <f t="shared" si="1060"/>
        <v>0</v>
      </c>
      <c r="AQ153" s="88">
        <f t="shared" si="1060"/>
        <v>0</v>
      </c>
      <c r="AR153" s="88">
        <f t="shared" si="1060"/>
        <v>0</v>
      </c>
      <c r="AS153" s="88">
        <f t="shared" si="1060"/>
        <v>0</v>
      </c>
      <c r="AT153" s="88">
        <f t="shared" si="1060"/>
        <v>0</v>
      </c>
      <c r="AU153" s="88">
        <f t="shared" si="1060"/>
        <v>0</v>
      </c>
      <c r="AV153" s="88">
        <f t="shared" si="1060"/>
        <v>1</v>
      </c>
      <c r="AW153" s="88">
        <f t="shared" si="1060"/>
        <v>0</v>
      </c>
      <c r="AX153" s="88">
        <f t="shared" si="1060"/>
        <v>0</v>
      </c>
      <c r="AY153" s="88">
        <f t="shared" ref="AY153:BO153" si="1061">COUNTIF($K153:$Q153,AY$2)</f>
        <v>1</v>
      </c>
      <c r="AZ153" s="88">
        <f t="shared" si="1061"/>
        <v>0</v>
      </c>
      <c r="BA153" s="88">
        <f t="shared" si="1061"/>
        <v>0</v>
      </c>
      <c r="BB153" s="88">
        <f t="shared" si="1061"/>
        <v>0</v>
      </c>
      <c r="BC153" s="88">
        <f t="shared" si="1061"/>
        <v>0</v>
      </c>
      <c r="BD153" s="88">
        <f t="shared" si="1061"/>
        <v>0</v>
      </c>
      <c r="BE153" s="88">
        <f t="shared" si="1061"/>
        <v>0</v>
      </c>
      <c r="BF153" s="88">
        <f t="shared" si="1061"/>
        <v>0</v>
      </c>
      <c r="BG153" s="88">
        <f t="shared" si="1061"/>
        <v>0</v>
      </c>
      <c r="BH153" s="88">
        <f t="shared" si="1061"/>
        <v>0</v>
      </c>
      <c r="BI153" s="88">
        <f t="shared" si="1061"/>
        <v>0</v>
      </c>
      <c r="BJ153" s="88">
        <f t="shared" si="1061"/>
        <v>0</v>
      </c>
      <c r="BK153" s="88">
        <f t="shared" si="1061"/>
        <v>0</v>
      </c>
      <c r="BL153" s="88">
        <f t="shared" si="1061"/>
        <v>0</v>
      </c>
      <c r="BM153" s="88">
        <f t="shared" si="1061"/>
        <v>0</v>
      </c>
      <c r="BN153" s="88">
        <f t="shared" si="1061"/>
        <v>0</v>
      </c>
      <c r="BO153" s="88">
        <f t="shared" si="1061"/>
        <v>0</v>
      </c>
      <c r="BP153" s="88"/>
      <c r="BQ153" s="88">
        <f t="shared" si="898"/>
        <v>18</v>
      </c>
      <c r="BR153" s="88">
        <f t="shared" si="899"/>
        <v>0</v>
      </c>
      <c r="BS153" s="88">
        <f t="shared" si="900"/>
        <v>0</v>
      </c>
      <c r="BT153" s="88">
        <f t="shared" si="901"/>
        <v>1</v>
      </c>
      <c r="BU153" s="88">
        <f t="shared" si="902"/>
        <v>9</v>
      </c>
      <c r="BV153" s="88">
        <f t="shared" si="903"/>
        <v>4</v>
      </c>
      <c r="BW153" s="88">
        <f t="shared" si="904"/>
        <v>6</v>
      </c>
      <c r="BX153" s="88">
        <f t="shared" si="905"/>
        <v>1</v>
      </c>
      <c r="BY153" s="88">
        <f t="shared" si="906"/>
        <v>3</v>
      </c>
      <c r="BZ153" s="88">
        <f t="shared" si="907"/>
        <v>1</v>
      </c>
      <c r="CA153" s="88">
        <f t="shared" si="908"/>
        <v>5</v>
      </c>
      <c r="CB153" s="88">
        <f t="shared" si="909"/>
        <v>0</v>
      </c>
      <c r="CC153" s="88">
        <f t="shared" si="910"/>
        <v>2</v>
      </c>
      <c r="CD153" s="88">
        <f t="shared" si="911"/>
        <v>4</v>
      </c>
      <c r="CE153" s="88">
        <f t="shared" si="912"/>
        <v>5</v>
      </c>
      <c r="CF153" s="88">
        <f t="shared" si="913"/>
        <v>8</v>
      </c>
      <c r="CG153" s="88">
        <f t="shared" si="914"/>
        <v>5</v>
      </c>
      <c r="CH153" s="88">
        <f t="shared" si="915"/>
        <v>3</v>
      </c>
      <c r="CI153" s="88">
        <f t="shared" si="916"/>
        <v>15</v>
      </c>
      <c r="CJ153" s="88">
        <f t="shared" si="917"/>
        <v>0</v>
      </c>
      <c r="CK153" s="88">
        <f t="shared" si="918"/>
        <v>0</v>
      </c>
      <c r="CL153" s="88">
        <f t="shared" si="919"/>
        <v>7</v>
      </c>
      <c r="CM153" s="88">
        <f t="shared" si="920"/>
        <v>6</v>
      </c>
      <c r="CN153" s="88">
        <f t="shared" si="921"/>
        <v>1</v>
      </c>
      <c r="CO153" s="88">
        <f t="shared" si="922"/>
        <v>2</v>
      </c>
      <c r="CP153" s="88">
        <f t="shared" si="923"/>
        <v>12</v>
      </c>
      <c r="CQ153" s="88">
        <f t="shared" si="924"/>
        <v>8</v>
      </c>
      <c r="CR153" s="88">
        <f t="shared" si="925"/>
        <v>5</v>
      </c>
      <c r="CS153" s="88">
        <f t="shared" si="926"/>
        <v>1</v>
      </c>
      <c r="CT153" s="88">
        <f t="shared" si="927"/>
        <v>0</v>
      </c>
      <c r="CU153" s="88">
        <f t="shared" si="928"/>
        <v>1</v>
      </c>
      <c r="CV153" s="88">
        <f t="shared" si="929"/>
        <v>2</v>
      </c>
      <c r="CW153" s="88">
        <f t="shared" si="930"/>
        <v>0</v>
      </c>
      <c r="CX153" s="88">
        <f t="shared" si="931"/>
        <v>2</v>
      </c>
      <c r="CY153" s="88">
        <f t="shared" si="932"/>
        <v>6</v>
      </c>
      <c r="CZ153" s="88">
        <f t="shared" si="933"/>
        <v>19</v>
      </c>
      <c r="DA153" s="88">
        <f t="shared" si="934"/>
        <v>7</v>
      </c>
      <c r="DB153" s="88">
        <f t="shared" si="935"/>
        <v>4</v>
      </c>
      <c r="DC153" s="88">
        <f t="shared" si="936"/>
        <v>7</v>
      </c>
      <c r="DD153" s="88">
        <f t="shared" si="937"/>
        <v>7</v>
      </c>
      <c r="DE153" s="88">
        <f t="shared" si="938"/>
        <v>4</v>
      </c>
      <c r="DF153" s="88">
        <f t="shared" si="939"/>
        <v>11</v>
      </c>
      <c r="DG153" s="88">
        <f t="shared" si="940"/>
        <v>9</v>
      </c>
      <c r="DH153" s="88">
        <f t="shared" si="941"/>
        <v>16</v>
      </c>
      <c r="DI153" s="88">
        <f t="shared" si="942"/>
        <v>3</v>
      </c>
      <c r="DJ153" s="88">
        <f t="shared" si="943"/>
        <v>7</v>
      </c>
      <c r="DK153" s="88">
        <f t="shared" si="944"/>
        <v>3</v>
      </c>
      <c r="DL153" s="88">
        <f t="shared" si="945"/>
        <v>14</v>
      </c>
      <c r="DM153" s="88">
        <f t="shared" si="946"/>
        <v>2</v>
      </c>
      <c r="DN153" s="289" t="b">
        <f t="shared" si="642"/>
        <v>1</v>
      </c>
      <c r="DO153" s="88">
        <f t="shared" si="1035"/>
        <v>121</v>
      </c>
      <c r="DP153" s="88">
        <f t="shared" si="1036"/>
        <v>-18</v>
      </c>
      <c r="DQ153" s="88">
        <f t="shared" si="1037"/>
        <v>18</v>
      </c>
      <c r="DR153" s="106">
        <f t="shared" si="1055"/>
        <v>1</v>
      </c>
      <c r="DS153" s="88">
        <f t="shared" si="1038"/>
        <v>2</v>
      </c>
      <c r="DT153" s="88">
        <f t="shared" si="1039"/>
        <v>5</v>
      </c>
      <c r="DU153" s="88"/>
      <c r="DV153" s="88">
        <f t="shared" si="1040"/>
        <v>3</v>
      </c>
      <c r="DW153" s="88">
        <f t="shared" si="1041"/>
        <v>4</v>
      </c>
      <c r="DX153" s="88"/>
      <c r="DY153" s="88">
        <f t="shared" si="1042"/>
        <v>2</v>
      </c>
      <c r="DZ153" s="88">
        <f t="shared" si="1043"/>
        <v>1</v>
      </c>
      <c r="EA153" s="88">
        <f t="shared" si="1044"/>
        <v>2</v>
      </c>
      <c r="EB153" s="88">
        <f t="shared" si="1045"/>
        <v>2</v>
      </c>
      <c r="EC153" s="88">
        <f t="shared" si="1046"/>
        <v>0</v>
      </c>
      <c r="EE153" s="88">
        <f t="shared" si="1047"/>
        <v>1</v>
      </c>
      <c r="EF153" s="88">
        <f t="shared" si="1048"/>
        <v>2</v>
      </c>
    </row>
    <row r="154" spans="1:136" x14ac:dyDescent="0.2">
      <c r="A154" s="55">
        <v>42443</v>
      </c>
      <c r="B154" s="13" t="str">
        <f t="shared" si="1024"/>
        <v>2-1-2-2-0</v>
      </c>
      <c r="C154" s="14" t="s">
        <v>332</v>
      </c>
      <c r="D154" s="11">
        <f t="shared" si="1025"/>
        <v>2</v>
      </c>
      <c r="E154" s="11">
        <f t="shared" si="1058"/>
        <v>5</v>
      </c>
      <c r="F154" s="11">
        <f t="shared" si="1058"/>
        <v>8</v>
      </c>
      <c r="G154" s="11">
        <f t="shared" si="1058"/>
        <v>11</v>
      </c>
      <c r="H154" s="11">
        <f t="shared" si="1058"/>
        <v>14</v>
      </c>
      <c r="I154" s="11">
        <f t="shared" si="1058"/>
        <v>17</v>
      </c>
      <c r="J154" s="11"/>
      <c r="K154" s="87">
        <f t="shared" si="1027"/>
        <v>8</v>
      </c>
      <c r="L154" s="87">
        <f t="shared" si="1059"/>
        <v>10</v>
      </c>
      <c r="M154" s="87">
        <f t="shared" si="1059"/>
        <v>24</v>
      </c>
      <c r="N154" s="87">
        <f t="shared" si="1059"/>
        <v>29</v>
      </c>
      <c r="O154" s="87">
        <f t="shared" si="1059"/>
        <v>31</v>
      </c>
      <c r="P154" s="87">
        <f t="shared" si="1059"/>
        <v>33</v>
      </c>
      <c r="Q154" s="87">
        <f t="shared" si="1029"/>
        <v>4</v>
      </c>
      <c r="R154" s="87"/>
      <c r="S154" s="87">
        <f t="shared" ref="S154:AX154" si="1062">COUNTIF($K154:$Q154,S$2)</f>
        <v>0</v>
      </c>
      <c r="T154" s="87">
        <f t="shared" si="1062"/>
        <v>0</v>
      </c>
      <c r="U154" s="87">
        <f t="shared" si="1062"/>
        <v>0</v>
      </c>
      <c r="V154" s="87">
        <f t="shared" si="1062"/>
        <v>1</v>
      </c>
      <c r="W154" s="87">
        <f t="shared" si="1062"/>
        <v>0</v>
      </c>
      <c r="X154" s="87">
        <f t="shared" si="1062"/>
        <v>0</v>
      </c>
      <c r="Y154" s="87">
        <f t="shared" si="1062"/>
        <v>0</v>
      </c>
      <c r="Z154" s="87">
        <f t="shared" si="1062"/>
        <v>1</v>
      </c>
      <c r="AA154" s="87">
        <f t="shared" si="1062"/>
        <v>0</v>
      </c>
      <c r="AB154" s="87">
        <f t="shared" si="1062"/>
        <v>1</v>
      </c>
      <c r="AC154" s="87">
        <f t="shared" si="1062"/>
        <v>0</v>
      </c>
      <c r="AD154" s="87">
        <f t="shared" si="1062"/>
        <v>0</v>
      </c>
      <c r="AE154" s="87">
        <f t="shared" si="1062"/>
        <v>0</v>
      </c>
      <c r="AF154" s="87">
        <f t="shared" si="1062"/>
        <v>0</v>
      </c>
      <c r="AG154" s="87">
        <f t="shared" si="1062"/>
        <v>0</v>
      </c>
      <c r="AH154" s="87">
        <f t="shared" si="1062"/>
        <v>0</v>
      </c>
      <c r="AI154" s="87">
        <f t="shared" si="1062"/>
        <v>0</v>
      </c>
      <c r="AJ154" s="87">
        <f t="shared" si="1062"/>
        <v>0</v>
      </c>
      <c r="AK154" s="87">
        <f t="shared" si="1062"/>
        <v>0</v>
      </c>
      <c r="AL154" s="87">
        <f t="shared" si="1062"/>
        <v>0</v>
      </c>
      <c r="AM154" s="87">
        <f t="shared" si="1062"/>
        <v>0</v>
      </c>
      <c r="AN154" s="87">
        <f t="shared" si="1062"/>
        <v>0</v>
      </c>
      <c r="AO154" s="87">
        <f t="shared" si="1062"/>
        <v>0</v>
      </c>
      <c r="AP154" s="87">
        <f t="shared" si="1062"/>
        <v>1</v>
      </c>
      <c r="AQ154" s="87">
        <f t="shared" si="1062"/>
        <v>0</v>
      </c>
      <c r="AR154" s="87">
        <f t="shared" si="1062"/>
        <v>0</v>
      </c>
      <c r="AS154" s="87">
        <f t="shared" si="1062"/>
        <v>0</v>
      </c>
      <c r="AT154" s="87">
        <f t="shared" si="1062"/>
        <v>0</v>
      </c>
      <c r="AU154" s="87">
        <f t="shared" si="1062"/>
        <v>1</v>
      </c>
      <c r="AV154" s="87">
        <f t="shared" si="1062"/>
        <v>0</v>
      </c>
      <c r="AW154" s="87">
        <f t="shared" si="1062"/>
        <v>1</v>
      </c>
      <c r="AX154" s="87">
        <f t="shared" si="1062"/>
        <v>0</v>
      </c>
      <c r="AY154" s="87">
        <f t="shared" ref="AY154:BO154" si="1063">COUNTIF($K154:$Q154,AY$2)</f>
        <v>1</v>
      </c>
      <c r="AZ154" s="87">
        <f t="shared" si="1063"/>
        <v>0</v>
      </c>
      <c r="BA154" s="87">
        <f t="shared" si="1063"/>
        <v>0</v>
      </c>
      <c r="BB154" s="87">
        <f t="shared" si="1063"/>
        <v>0</v>
      </c>
      <c r="BC154" s="87">
        <f t="shared" si="1063"/>
        <v>0</v>
      </c>
      <c r="BD154" s="87">
        <f t="shared" si="1063"/>
        <v>0</v>
      </c>
      <c r="BE154" s="87">
        <f t="shared" si="1063"/>
        <v>0</v>
      </c>
      <c r="BF154" s="87">
        <f t="shared" si="1063"/>
        <v>0</v>
      </c>
      <c r="BG154" s="87">
        <f t="shared" si="1063"/>
        <v>0</v>
      </c>
      <c r="BH154" s="87">
        <f t="shared" si="1063"/>
        <v>0</v>
      </c>
      <c r="BI154" s="87">
        <f t="shared" si="1063"/>
        <v>0</v>
      </c>
      <c r="BJ154" s="87">
        <f t="shared" si="1063"/>
        <v>0</v>
      </c>
      <c r="BK154" s="87">
        <f t="shared" si="1063"/>
        <v>0</v>
      </c>
      <c r="BL154" s="87">
        <f t="shared" si="1063"/>
        <v>0</v>
      </c>
      <c r="BM154" s="87">
        <f t="shared" si="1063"/>
        <v>0</v>
      </c>
      <c r="BN154" s="87">
        <f t="shared" si="1063"/>
        <v>0</v>
      </c>
      <c r="BO154" s="87">
        <f t="shared" si="1063"/>
        <v>0</v>
      </c>
      <c r="BP154" s="87"/>
      <c r="BQ154" s="87">
        <f t="shared" si="898"/>
        <v>17</v>
      </c>
      <c r="BR154" s="87">
        <f t="shared" si="899"/>
        <v>11</v>
      </c>
      <c r="BS154" s="87">
        <f t="shared" si="900"/>
        <v>8</v>
      </c>
      <c r="BT154" s="87">
        <f t="shared" si="901"/>
        <v>0</v>
      </c>
      <c r="BU154" s="87">
        <f t="shared" si="902"/>
        <v>8</v>
      </c>
      <c r="BV154" s="87">
        <f t="shared" si="903"/>
        <v>3</v>
      </c>
      <c r="BW154" s="87">
        <f t="shared" si="904"/>
        <v>5</v>
      </c>
      <c r="BX154" s="87">
        <f t="shared" si="905"/>
        <v>0</v>
      </c>
      <c r="BY154" s="87">
        <f t="shared" si="906"/>
        <v>2</v>
      </c>
      <c r="BZ154" s="87">
        <f t="shared" si="907"/>
        <v>0</v>
      </c>
      <c r="CA154" s="87">
        <f t="shared" si="908"/>
        <v>4</v>
      </c>
      <c r="CB154" s="87">
        <f t="shared" si="909"/>
        <v>25</v>
      </c>
      <c r="CC154" s="87">
        <f t="shared" si="910"/>
        <v>1</v>
      </c>
      <c r="CD154" s="87">
        <f t="shared" si="911"/>
        <v>3</v>
      </c>
      <c r="CE154" s="87">
        <f t="shared" si="912"/>
        <v>4</v>
      </c>
      <c r="CF154" s="87">
        <f t="shared" si="913"/>
        <v>7</v>
      </c>
      <c r="CG154" s="87">
        <f t="shared" si="914"/>
        <v>4</v>
      </c>
      <c r="CH154" s="87">
        <f t="shared" si="915"/>
        <v>2</v>
      </c>
      <c r="CI154" s="87">
        <f t="shared" si="916"/>
        <v>14</v>
      </c>
      <c r="CJ154" s="87">
        <f t="shared" si="917"/>
        <v>7</v>
      </c>
      <c r="CK154" s="87">
        <f t="shared" si="918"/>
        <v>7</v>
      </c>
      <c r="CL154" s="87">
        <f t="shared" si="919"/>
        <v>6</v>
      </c>
      <c r="CM154" s="87">
        <f t="shared" si="920"/>
        <v>5</v>
      </c>
      <c r="CN154" s="87">
        <f t="shared" si="921"/>
        <v>0</v>
      </c>
      <c r="CO154" s="87">
        <f t="shared" si="922"/>
        <v>1</v>
      </c>
      <c r="CP154" s="87">
        <f t="shared" si="923"/>
        <v>11</v>
      </c>
      <c r="CQ154" s="87">
        <f t="shared" si="924"/>
        <v>7</v>
      </c>
      <c r="CR154" s="87">
        <f t="shared" si="925"/>
        <v>4</v>
      </c>
      <c r="CS154" s="87">
        <f t="shared" si="926"/>
        <v>0</v>
      </c>
      <c r="CT154" s="87">
        <f t="shared" si="927"/>
        <v>2</v>
      </c>
      <c r="CU154" s="87">
        <f t="shared" si="928"/>
        <v>0</v>
      </c>
      <c r="CV154" s="87">
        <f t="shared" si="929"/>
        <v>1</v>
      </c>
      <c r="CW154" s="87">
        <f t="shared" si="930"/>
        <v>0</v>
      </c>
      <c r="CX154" s="87">
        <f t="shared" si="931"/>
        <v>1</v>
      </c>
      <c r="CY154" s="87">
        <f t="shared" si="932"/>
        <v>5</v>
      </c>
      <c r="CZ154" s="87">
        <f t="shared" si="933"/>
        <v>18</v>
      </c>
      <c r="DA154" s="87">
        <f t="shared" si="934"/>
        <v>6</v>
      </c>
      <c r="DB154" s="87">
        <f t="shared" si="935"/>
        <v>3</v>
      </c>
      <c r="DC154" s="87">
        <f t="shared" si="936"/>
        <v>6</v>
      </c>
      <c r="DD154" s="87">
        <f t="shared" si="937"/>
        <v>6</v>
      </c>
      <c r="DE154" s="87">
        <f t="shared" si="938"/>
        <v>3</v>
      </c>
      <c r="DF154" s="87">
        <f t="shared" si="939"/>
        <v>10</v>
      </c>
      <c r="DG154" s="87">
        <f t="shared" si="940"/>
        <v>8</v>
      </c>
      <c r="DH154" s="87">
        <f t="shared" si="941"/>
        <v>15</v>
      </c>
      <c r="DI154" s="87">
        <f t="shared" si="942"/>
        <v>2</v>
      </c>
      <c r="DJ154" s="87">
        <f t="shared" si="943"/>
        <v>6</v>
      </c>
      <c r="DK154" s="87">
        <f t="shared" si="944"/>
        <v>2</v>
      </c>
      <c r="DL154" s="87">
        <f t="shared" si="945"/>
        <v>13</v>
      </c>
      <c r="DM154" s="87">
        <f t="shared" si="946"/>
        <v>1</v>
      </c>
      <c r="DN154" s="289" t="b">
        <f t="shared" si="642"/>
        <v>1</v>
      </c>
      <c r="DO154" s="87">
        <f t="shared" si="1035"/>
        <v>139</v>
      </c>
      <c r="DP154" s="87">
        <f t="shared" si="1036"/>
        <v>-76</v>
      </c>
      <c r="DQ154" s="87">
        <f t="shared" si="1037"/>
        <v>76</v>
      </c>
      <c r="DR154" s="106">
        <f t="shared" si="1055"/>
        <v>1</v>
      </c>
      <c r="DS154" s="87">
        <f t="shared" si="1038"/>
        <v>3</v>
      </c>
      <c r="DT154" s="87">
        <f t="shared" si="1039"/>
        <v>4</v>
      </c>
      <c r="DU154" s="87"/>
      <c r="DV154" s="87">
        <f t="shared" si="1040"/>
        <v>3</v>
      </c>
      <c r="DW154" s="87">
        <f t="shared" si="1041"/>
        <v>4</v>
      </c>
      <c r="DX154" s="87"/>
      <c r="DY154" s="87">
        <f t="shared" si="1042"/>
        <v>2</v>
      </c>
      <c r="DZ154" s="87">
        <f t="shared" si="1043"/>
        <v>1</v>
      </c>
      <c r="EA154" s="87">
        <f t="shared" si="1044"/>
        <v>2</v>
      </c>
      <c r="EB154" s="87">
        <f t="shared" si="1045"/>
        <v>2</v>
      </c>
      <c r="EC154" s="87">
        <f t="shared" si="1046"/>
        <v>0</v>
      </c>
      <c r="EE154" s="87">
        <f t="shared" si="1047"/>
        <v>2</v>
      </c>
      <c r="EF154" s="87">
        <f t="shared" si="1048"/>
        <v>0</v>
      </c>
    </row>
    <row r="155" spans="1:136" x14ac:dyDescent="0.2">
      <c r="A155" s="55">
        <v>42439</v>
      </c>
      <c r="B155" s="13" t="str">
        <f t="shared" ref="B155:B163" si="1064">CONCATENATE(DY155,"-",DZ155,"-",EA155,"-",EB155,"-",EC155)</f>
        <v>0-1-2-3-1</v>
      </c>
      <c r="C155" s="14" t="s">
        <v>331</v>
      </c>
      <c r="D155" s="11">
        <f t="shared" ref="D155:D163" si="1065">FIND(",",$C155,1)</f>
        <v>3</v>
      </c>
      <c r="E155" s="11">
        <f t="shared" ref="E155:I159" si="1066">FIND(",",$C155,D155+1)</f>
        <v>6</v>
      </c>
      <c r="F155" s="11">
        <f t="shared" si="1066"/>
        <v>9</v>
      </c>
      <c r="G155" s="11">
        <f t="shared" si="1066"/>
        <v>12</v>
      </c>
      <c r="H155" s="11">
        <f t="shared" si="1066"/>
        <v>15</v>
      </c>
      <c r="I155" s="11">
        <f t="shared" si="1066"/>
        <v>18</v>
      </c>
      <c r="J155" s="11"/>
      <c r="K155" s="87">
        <f t="shared" ref="K155:K163" si="1067">VALUE((LEFT(C155,D155-1)))</f>
        <v>25</v>
      </c>
      <c r="L155" s="87">
        <f t="shared" ref="L155:P159" si="1068">VALUE(MID($C155,D155+1,E155-D155-1))</f>
        <v>29</v>
      </c>
      <c r="M155" s="87">
        <f t="shared" si="1068"/>
        <v>32</v>
      </c>
      <c r="N155" s="87">
        <f t="shared" si="1068"/>
        <v>33</v>
      </c>
      <c r="O155" s="87">
        <f t="shared" si="1068"/>
        <v>34</v>
      </c>
      <c r="P155" s="87">
        <f t="shared" si="1068"/>
        <v>49</v>
      </c>
      <c r="Q155" s="87">
        <f t="shared" ref="Q155:Q163" si="1069">VALUE(RIGHT(C155,LEN(C155)-I155))</f>
        <v>13</v>
      </c>
      <c r="R155" s="87"/>
      <c r="S155" s="87">
        <f t="shared" ref="S155:AB159" si="1070">COUNTIF($K155:$Q155,S$2)</f>
        <v>0</v>
      </c>
      <c r="T155" s="87">
        <f t="shared" si="1070"/>
        <v>0</v>
      </c>
      <c r="U155" s="87">
        <f t="shared" si="1070"/>
        <v>0</v>
      </c>
      <c r="V155" s="87">
        <f t="shared" si="1070"/>
        <v>0</v>
      </c>
      <c r="W155" s="87">
        <f t="shared" si="1070"/>
        <v>0</v>
      </c>
      <c r="X155" s="87">
        <f t="shared" si="1070"/>
        <v>0</v>
      </c>
      <c r="Y155" s="87">
        <f t="shared" si="1070"/>
        <v>0</v>
      </c>
      <c r="Z155" s="87">
        <f t="shared" si="1070"/>
        <v>0</v>
      </c>
      <c r="AA155" s="87">
        <f t="shared" si="1070"/>
        <v>0</v>
      </c>
      <c r="AB155" s="87">
        <f t="shared" si="1070"/>
        <v>0</v>
      </c>
      <c r="AC155" s="87">
        <f t="shared" ref="AC155:AL159" si="1071">COUNTIF($K155:$Q155,AC$2)</f>
        <v>0</v>
      </c>
      <c r="AD155" s="87">
        <f t="shared" si="1071"/>
        <v>0</v>
      </c>
      <c r="AE155" s="87">
        <f t="shared" si="1071"/>
        <v>1</v>
      </c>
      <c r="AF155" s="87">
        <f t="shared" si="1071"/>
        <v>0</v>
      </c>
      <c r="AG155" s="87">
        <f t="shared" si="1071"/>
        <v>0</v>
      </c>
      <c r="AH155" s="87">
        <f t="shared" si="1071"/>
        <v>0</v>
      </c>
      <c r="AI155" s="87">
        <f t="shared" si="1071"/>
        <v>0</v>
      </c>
      <c r="AJ155" s="87">
        <f t="shared" si="1071"/>
        <v>0</v>
      </c>
      <c r="AK155" s="87">
        <f t="shared" si="1071"/>
        <v>0</v>
      </c>
      <c r="AL155" s="87">
        <f t="shared" si="1071"/>
        <v>0</v>
      </c>
      <c r="AM155" s="87">
        <f t="shared" ref="AM155:AV159" si="1072">COUNTIF($K155:$Q155,AM$2)</f>
        <v>0</v>
      </c>
      <c r="AN155" s="87">
        <f t="shared" si="1072"/>
        <v>0</v>
      </c>
      <c r="AO155" s="87">
        <f t="shared" si="1072"/>
        <v>0</v>
      </c>
      <c r="AP155" s="87">
        <f t="shared" si="1072"/>
        <v>0</v>
      </c>
      <c r="AQ155" s="87">
        <f t="shared" si="1072"/>
        <v>1</v>
      </c>
      <c r="AR155" s="87">
        <f t="shared" si="1072"/>
        <v>0</v>
      </c>
      <c r="AS155" s="87">
        <f t="shared" si="1072"/>
        <v>0</v>
      </c>
      <c r="AT155" s="87">
        <f t="shared" si="1072"/>
        <v>0</v>
      </c>
      <c r="AU155" s="87">
        <f t="shared" si="1072"/>
        <v>1</v>
      </c>
      <c r="AV155" s="87">
        <f t="shared" si="1072"/>
        <v>0</v>
      </c>
      <c r="AW155" s="87">
        <f t="shared" ref="AW155:BF159" si="1073">COUNTIF($K155:$Q155,AW$2)</f>
        <v>0</v>
      </c>
      <c r="AX155" s="87">
        <f t="shared" si="1073"/>
        <v>1</v>
      </c>
      <c r="AY155" s="87">
        <f t="shared" si="1073"/>
        <v>1</v>
      </c>
      <c r="AZ155" s="87">
        <f t="shared" si="1073"/>
        <v>1</v>
      </c>
      <c r="BA155" s="87">
        <f t="shared" si="1073"/>
        <v>0</v>
      </c>
      <c r="BB155" s="87">
        <f t="shared" si="1073"/>
        <v>0</v>
      </c>
      <c r="BC155" s="87">
        <f t="shared" si="1073"/>
        <v>0</v>
      </c>
      <c r="BD155" s="87">
        <f t="shared" si="1073"/>
        <v>0</v>
      </c>
      <c r="BE155" s="87">
        <f t="shared" si="1073"/>
        <v>0</v>
      </c>
      <c r="BF155" s="87">
        <f t="shared" si="1073"/>
        <v>0</v>
      </c>
      <c r="BG155" s="87">
        <f t="shared" ref="BG155:BO159" si="1074">COUNTIF($K155:$Q155,BG$2)</f>
        <v>0</v>
      </c>
      <c r="BH155" s="87">
        <f t="shared" si="1074"/>
        <v>0</v>
      </c>
      <c r="BI155" s="87">
        <f t="shared" si="1074"/>
        <v>0</v>
      </c>
      <c r="BJ155" s="87">
        <f t="shared" si="1074"/>
        <v>0</v>
      </c>
      <c r="BK155" s="87">
        <f t="shared" si="1074"/>
        <v>0</v>
      </c>
      <c r="BL155" s="87">
        <f t="shared" si="1074"/>
        <v>0</v>
      </c>
      <c r="BM155" s="87">
        <f t="shared" si="1074"/>
        <v>0</v>
      </c>
      <c r="BN155" s="87">
        <f t="shared" si="1074"/>
        <v>0</v>
      </c>
      <c r="BO155" s="87">
        <f t="shared" si="1074"/>
        <v>1</v>
      </c>
      <c r="BP155" s="87"/>
      <c r="BQ155" s="87">
        <f t="shared" si="898"/>
        <v>16</v>
      </c>
      <c r="BR155" s="87">
        <f t="shared" si="899"/>
        <v>10</v>
      </c>
      <c r="BS155" s="87">
        <f t="shared" si="900"/>
        <v>7</v>
      </c>
      <c r="BT155" s="87">
        <f t="shared" si="901"/>
        <v>12</v>
      </c>
      <c r="BU155" s="87">
        <f t="shared" si="902"/>
        <v>7</v>
      </c>
      <c r="BV155" s="87">
        <f t="shared" si="903"/>
        <v>2</v>
      </c>
      <c r="BW155" s="87">
        <f t="shared" si="904"/>
        <v>4</v>
      </c>
      <c r="BX155" s="87">
        <f t="shared" si="905"/>
        <v>3</v>
      </c>
      <c r="BY155" s="87">
        <f t="shared" si="906"/>
        <v>1</v>
      </c>
      <c r="BZ155" s="87">
        <f t="shared" si="907"/>
        <v>5</v>
      </c>
      <c r="CA155" s="87">
        <f t="shared" si="908"/>
        <v>3</v>
      </c>
      <c r="CB155" s="87">
        <f t="shared" si="909"/>
        <v>24</v>
      </c>
      <c r="CC155" s="87">
        <f t="shared" si="910"/>
        <v>0</v>
      </c>
      <c r="CD155" s="87">
        <f t="shared" si="911"/>
        <v>2</v>
      </c>
      <c r="CE155" s="87">
        <f t="shared" si="912"/>
        <v>3</v>
      </c>
      <c r="CF155" s="87">
        <f t="shared" si="913"/>
        <v>6</v>
      </c>
      <c r="CG155" s="87">
        <f t="shared" si="914"/>
        <v>3</v>
      </c>
      <c r="CH155" s="87">
        <f t="shared" si="915"/>
        <v>1</v>
      </c>
      <c r="CI155" s="87">
        <f t="shared" si="916"/>
        <v>13</v>
      </c>
      <c r="CJ155" s="87">
        <f t="shared" si="917"/>
        <v>6</v>
      </c>
      <c r="CK155" s="87">
        <f t="shared" si="918"/>
        <v>6</v>
      </c>
      <c r="CL155" s="87">
        <f t="shared" si="919"/>
        <v>5</v>
      </c>
      <c r="CM155" s="87">
        <f t="shared" si="920"/>
        <v>4</v>
      </c>
      <c r="CN155" s="87">
        <f t="shared" si="921"/>
        <v>2</v>
      </c>
      <c r="CO155" s="87">
        <f t="shared" si="922"/>
        <v>0</v>
      </c>
      <c r="CP155" s="87">
        <f t="shared" si="923"/>
        <v>10</v>
      </c>
      <c r="CQ155" s="87">
        <f t="shared" si="924"/>
        <v>6</v>
      </c>
      <c r="CR155" s="87">
        <f t="shared" si="925"/>
        <v>3</v>
      </c>
      <c r="CS155" s="87">
        <f t="shared" si="926"/>
        <v>0</v>
      </c>
      <c r="CT155" s="87">
        <f t="shared" si="927"/>
        <v>1</v>
      </c>
      <c r="CU155" s="87">
        <f t="shared" si="928"/>
        <v>4</v>
      </c>
      <c r="CV155" s="87">
        <f t="shared" si="929"/>
        <v>0</v>
      </c>
      <c r="CW155" s="87">
        <f t="shared" si="930"/>
        <v>0</v>
      </c>
      <c r="CX155" s="87">
        <f t="shared" si="931"/>
        <v>0</v>
      </c>
      <c r="CY155" s="87">
        <f t="shared" si="932"/>
        <v>4</v>
      </c>
      <c r="CZ155" s="87">
        <f t="shared" si="933"/>
        <v>17</v>
      </c>
      <c r="DA155" s="87">
        <f t="shared" si="934"/>
        <v>5</v>
      </c>
      <c r="DB155" s="87">
        <f t="shared" si="935"/>
        <v>2</v>
      </c>
      <c r="DC155" s="87">
        <f t="shared" si="936"/>
        <v>5</v>
      </c>
      <c r="DD155" s="87">
        <f t="shared" si="937"/>
        <v>5</v>
      </c>
      <c r="DE155" s="87">
        <f t="shared" si="938"/>
        <v>2</v>
      </c>
      <c r="DF155" s="87">
        <f t="shared" si="939"/>
        <v>9</v>
      </c>
      <c r="DG155" s="87">
        <f t="shared" si="940"/>
        <v>7</v>
      </c>
      <c r="DH155" s="87">
        <f t="shared" si="941"/>
        <v>14</v>
      </c>
      <c r="DI155" s="87">
        <f t="shared" si="942"/>
        <v>1</v>
      </c>
      <c r="DJ155" s="87">
        <f t="shared" si="943"/>
        <v>5</v>
      </c>
      <c r="DK155" s="87">
        <f t="shared" si="944"/>
        <v>1</v>
      </c>
      <c r="DL155" s="87">
        <f t="shared" si="945"/>
        <v>12</v>
      </c>
      <c r="DM155" s="87">
        <f t="shared" si="946"/>
        <v>0</v>
      </c>
      <c r="DN155" s="289" t="b">
        <f t="shared" si="642"/>
        <v>1</v>
      </c>
      <c r="DO155" s="87">
        <f t="shared" ref="DO155:DO163" si="1075">SUM(K155:Q155)</f>
        <v>215</v>
      </c>
      <c r="DP155" s="87">
        <f t="shared" ref="DP155:DP163" si="1076">DO155-DO156</f>
        <v>8</v>
      </c>
      <c r="DQ155" s="87">
        <f t="shared" ref="DQ155:DQ163" si="1077">ABS(DP155)</f>
        <v>8</v>
      </c>
      <c r="DR155" s="106">
        <f t="shared" si="1055"/>
        <v>1</v>
      </c>
      <c r="DS155" s="87">
        <f t="shared" ref="DS155:DS163" si="1078">COUNTIF($K155:$Q155,"&gt;25")</f>
        <v>5</v>
      </c>
      <c r="DT155" s="87">
        <f t="shared" ref="DT155:DT163" si="1079">COUNTIF($K155:$Q155,"&lt;26")</f>
        <v>2</v>
      </c>
      <c r="DU155" s="87"/>
      <c r="DV155" s="87">
        <f t="shared" ref="DV155:DV163" si="1080">S155+U155+W155+Y155+AA155+AC155+AE155+AG155+AI155+AK155+AM155+AO155+AQ155+AS155+AU155+AW155+AY155+BA155+BC155+BE155+BG155+BI155+BK155+BM155+BO155</f>
        <v>5</v>
      </c>
      <c r="DW155" s="87">
        <f t="shared" ref="DW155:DW163" si="1081">T155+V155+X155+Z155+AB155+AD155+AF155+AH155+AJ155+AL155+AN155+AP155+AR155+AT155+AV155+AX155+AZ155+BB155+BD155+BF155+BH155+BJ155+BL155+BN155</f>
        <v>2</v>
      </c>
      <c r="DX155" s="87"/>
      <c r="DY155" s="87">
        <f t="shared" ref="DY155:DY163" si="1082">COUNTIF($K155:$Q155,"&lt;10")</f>
        <v>0</v>
      </c>
      <c r="DZ155" s="87">
        <f t="shared" ref="DZ155:DZ163" si="1083">COUNTIFS($K155:$Q155,"&lt;20",$K155:$Q155,"&gt;9")</f>
        <v>1</v>
      </c>
      <c r="EA155" s="87">
        <f t="shared" ref="EA155:EA163" si="1084">COUNTIFS($K155:$Q155,"&lt;30",$K155:$Q155,"&gt;19")</f>
        <v>2</v>
      </c>
      <c r="EB155" s="87">
        <f t="shared" ref="EB155:EB163" si="1085">COUNTIFS($K155:$Q155,"&lt;40",$K155:$Q155,"&gt;29")</f>
        <v>3</v>
      </c>
      <c r="EC155" s="87">
        <f t="shared" ref="EC155:EC163" si="1086">COUNTIF($K155:$Q155,"&gt;39")</f>
        <v>1</v>
      </c>
      <c r="EE155" s="87">
        <f t="shared" ref="EE155:EE163" si="1087">COUNTIF($K156:$Q156,K155)+COUNTIF($K156:$Q156,L155)+COUNTIF($K156:$Q156,M155)+COUNTIF($K156:$Q156,N155)+COUNTIF($K156:$Q156,O155)+COUNTIF($K156:$Q156,P155)+COUNTIF($K156:$Q156,Q155)</f>
        <v>2</v>
      </c>
      <c r="EF155" s="87">
        <f t="shared" ref="EF155:EF163" si="1088">IF(K155=L155-1,1,0)+IF(L155=M155-1,1,0)+IF(M155=N155-1,1,0)+IF(N155=O155-1,1,0)+IF(O155=P155-1,1,0)+IF(K155=Q155-1,1,0)+IF(L155=Q155-1,1,0)+IF(M155=Q155-1,1,0)+IF(N155=Q155-1,1,0)+IF(O155=Q155-1,1,0)+IF(P155=Q155-1,1,0)</f>
        <v>2</v>
      </c>
    </row>
    <row r="156" spans="1:136" x14ac:dyDescent="0.2">
      <c r="A156" s="55">
        <v>42436</v>
      </c>
      <c r="B156" s="13" t="str">
        <f t="shared" si="1064"/>
        <v>1-1-1-2-2</v>
      </c>
      <c r="C156" s="14" t="s">
        <v>330</v>
      </c>
      <c r="D156" s="11">
        <f t="shared" si="1065"/>
        <v>2</v>
      </c>
      <c r="E156" s="11">
        <f t="shared" si="1066"/>
        <v>5</v>
      </c>
      <c r="F156" s="11">
        <f t="shared" si="1066"/>
        <v>8</v>
      </c>
      <c r="G156" s="11">
        <f t="shared" si="1066"/>
        <v>11</v>
      </c>
      <c r="H156" s="11">
        <f t="shared" si="1066"/>
        <v>14</v>
      </c>
      <c r="I156" s="11">
        <f t="shared" si="1066"/>
        <v>17</v>
      </c>
      <c r="J156" s="11"/>
      <c r="K156" s="87">
        <f t="shared" si="1067"/>
        <v>9</v>
      </c>
      <c r="L156" s="87">
        <f t="shared" si="1068"/>
        <v>18</v>
      </c>
      <c r="M156" s="87">
        <f t="shared" si="1068"/>
        <v>30</v>
      </c>
      <c r="N156" s="87">
        <f t="shared" si="1068"/>
        <v>33</v>
      </c>
      <c r="O156" s="87">
        <f t="shared" si="1068"/>
        <v>45</v>
      </c>
      <c r="P156" s="87">
        <f t="shared" si="1068"/>
        <v>47</v>
      </c>
      <c r="Q156" s="87">
        <f t="shared" si="1069"/>
        <v>25</v>
      </c>
      <c r="R156" s="87"/>
      <c r="S156" s="87">
        <f t="shared" si="1070"/>
        <v>0</v>
      </c>
      <c r="T156" s="87">
        <f t="shared" si="1070"/>
        <v>0</v>
      </c>
      <c r="U156" s="87">
        <f t="shared" si="1070"/>
        <v>0</v>
      </c>
      <c r="V156" s="87">
        <f t="shared" si="1070"/>
        <v>0</v>
      </c>
      <c r="W156" s="87">
        <f t="shared" si="1070"/>
        <v>0</v>
      </c>
      <c r="X156" s="87">
        <f t="shared" si="1070"/>
        <v>0</v>
      </c>
      <c r="Y156" s="87">
        <f t="shared" si="1070"/>
        <v>0</v>
      </c>
      <c r="Z156" s="87">
        <f t="shared" si="1070"/>
        <v>0</v>
      </c>
      <c r="AA156" s="87">
        <f t="shared" si="1070"/>
        <v>1</v>
      </c>
      <c r="AB156" s="87">
        <f t="shared" si="1070"/>
        <v>0</v>
      </c>
      <c r="AC156" s="87">
        <f t="shared" si="1071"/>
        <v>0</v>
      </c>
      <c r="AD156" s="87">
        <f t="shared" si="1071"/>
        <v>0</v>
      </c>
      <c r="AE156" s="87">
        <f t="shared" si="1071"/>
        <v>0</v>
      </c>
      <c r="AF156" s="87">
        <f t="shared" si="1071"/>
        <v>0</v>
      </c>
      <c r="AG156" s="87">
        <f t="shared" si="1071"/>
        <v>0</v>
      </c>
      <c r="AH156" s="87">
        <f t="shared" si="1071"/>
        <v>0</v>
      </c>
      <c r="AI156" s="87">
        <f t="shared" si="1071"/>
        <v>0</v>
      </c>
      <c r="AJ156" s="87">
        <f t="shared" si="1071"/>
        <v>1</v>
      </c>
      <c r="AK156" s="87">
        <f t="shared" si="1071"/>
        <v>0</v>
      </c>
      <c r="AL156" s="87">
        <f t="shared" si="1071"/>
        <v>0</v>
      </c>
      <c r="AM156" s="87">
        <f t="shared" si="1072"/>
        <v>0</v>
      </c>
      <c r="AN156" s="87">
        <f t="shared" si="1072"/>
        <v>0</v>
      </c>
      <c r="AO156" s="87">
        <f t="shared" si="1072"/>
        <v>0</v>
      </c>
      <c r="AP156" s="87">
        <f t="shared" si="1072"/>
        <v>0</v>
      </c>
      <c r="AQ156" s="87">
        <f t="shared" si="1072"/>
        <v>1</v>
      </c>
      <c r="AR156" s="87">
        <f t="shared" si="1072"/>
        <v>0</v>
      </c>
      <c r="AS156" s="87">
        <f t="shared" si="1072"/>
        <v>0</v>
      </c>
      <c r="AT156" s="87">
        <f t="shared" si="1072"/>
        <v>0</v>
      </c>
      <c r="AU156" s="87">
        <f t="shared" si="1072"/>
        <v>0</v>
      </c>
      <c r="AV156" s="87">
        <f t="shared" si="1072"/>
        <v>1</v>
      </c>
      <c r="AW156" s="87">
        <f t="shared" si="1073"/>
        <v>0</v>
      </c>
      <c r="AX156" s="87">
        <f t="shared" si="1073"/>
        <v>0</v>
      </c>
      <c r="AY156" s="87">
        <f t="shared" si="1073"/>
        <v>1</v>
      </c>
      <c r="AZ156" s="87">
        <f t="shared" si="1073"/>
        <v>0</v>
      </c>
      <c r="BA156" s="87">
        <f t="shared" si="1073"/>
        <v>0</v>
      </c>
      <c r="BB156" s="87">
        <f t="shared" si="1073"/>
        <v>0</v>
      </c>
      <c r="BC156" s="87">
        <f t="shared" si="1073"/>
        <v>0</v>
      </c>
      <c r="BD156" s="87">
        <f t="shared" si="1073"/>
        <v>0</v>
      </c>
      <c r="BE156" s="87">
        <f t="shared" si="1073"/>
        <v>0</v>
      </c>
      <c r="BF156" s="87">
        <f t="shared" si="1073"/>
        <v>0</v>
      </c>
      <c r="BG156" s="87">
        <f t="shared" si="1074"/>
        <v>0</v>
      </c>
      <c r="BH156" s="87">
        <f t="shared" si="1074"/>
        <v>0</v>
      </c>
      <c r="BI156" s="87">
        <f t="shared" si="1074"/>
        <v>0</v>
      </c>
      <c r="BJ156" s="87">
        <f t="shared" si="1074"/>
        <v>0</v>
      </c>
      <c r="BK156" s="87">
        <f t="shared" si="1074"/>
        <v>1</v>
      </c>
      <c r="BL156" s="87">
        <f t="shared" si="1074"/>
        <v>0</v>
      </c>
      <c r="BM156" s="87">
        <f t="shared" si="1074"/>
        <v>1</v>
      </c>
      <c r="BN156" s="87">
        <f t="shared" si="1074"/>
        <v>0</v>
      </c>
      <c r="BO156" s="87">
        <f t="shared" si="1074"/>
        <v>0</v>
      </c>
      <c r="BP156" s="87"/>
      <c r="BQ156" s="87">
        <f t="shared" si="898"/>
        <v>15</v>
      </c>
      <c r="BR156" s="87">
        <f t="shared" si="899"/>
        <v>9</v>
      </c>
      <c r="BS156" s="87">
        <f t="shared" si="900"/>
        <v>6</v>
      </c>
      <c r="BT156" s="87">
        <f t="shared" si="901"/>
        <v>11</v>
      </c>
      <c r="BU156" s="87">
        <f t="shared" si="902"/>
        <v>6</v>
      </c>
      <c r="BV156" s="87">
        <f t="shared" si="903"/>
        <v>1</v>
      </c>
      <c r="BW156" s="87">
        <f t="shared" si="904"/>
        <v>3</v>
      </c>
      <c r="BX156" s="87">
        <f t="shared" si="905"/>
        <v>2</v>
      </c>
      <c r="BY156" s="87">
        <f t="shared" si="906"/>
        <v>0</v>
      </c>
      <c r="BZ156" s="87">
        <f t="shared" si="907"/>
        <v>4</v>
      </c>
      <c r="CA156" s="87">
        <f t="shared" si="908"/>
        <v>2</v>
      </c>
      <c r="CB156" s="87">
        <f t="shared" si="909"/>
        <v>23</v>
      </c>
      <c r="CC156" s="87">
        <f t="shared" si="910"/>
        <v>7</v>
      </c>
      <c r="CD156" s="87">
        <f t="shared" si="911"/>
        <v>1</v>
      </c>
      <c r="CE156" s="87">
        <f t="shared" si="912"/>
        <v>2</v>
      </c>
      <c r="CF156" s="87">
        <f t="shared" si="913"/>
        <v>5</v>
      </c>
      <c r="CG156" s="87">
        <f t="shared" si="914"/>
        <v>2</v>
      </c>
      <c r="CH156" s="87">
        <f t="shared" si="915"/>
        <v>0</v>
      </c>
      <c r="CI156" s="87">
        <f t="shared" si="916"/>
        <v>12</v>
      </c>
      <c r="CJ156" s="87">
        <f t="shared" si="917"/>
        <v>5</v>
      </c>
      <c r="CK156" s="87">
        <f t="shared" si="918"/>
        <v>5</v>
      </c>
      <c r="CL156" s="87">
        <f t="shared" si="919"/>
        <v>4</v>
      </c>
      <c r="CM156" s="87">
        <f t="shared" si="920"/>
        <v>3</v>
      </c>
      <c r="CN156" s="87">
        <f t="shared" si="921"/>
        <v>1</v>
      </c>
      <c r="CO156" s="87">
        <f t="shared" si="922"/>
        <v>0</v>
      </c>
      <c r="CP156" s="87">
        <f t="shared" si="923"/>
        <v>9</v>
      </c>
      <c r="CQ156" s="87">
        <f t="shared" si="924"/>
        <v>5</v>
      </c>
      <c r="CR156" s="87">
        <f t="shared" si="925"/>
        <v>2</v>
      </c>
      <c r="CS156" s="87">
        <f t="shared" si="926"/>
        <v>6</v>
      </c>
      <c r="CT156" s="87">
        <f t="shared" si="927"/>
        <v>0</v>
      </c>
      <c r="CU156" s="87">
        <f t="shared" si="928"/>
        <v>3</v>
      </c>
      <c r="CV156" s="87">
        <f t="shared" si="929"/>
        <v>10</v>
      </c>
      <c r="CW156" s="87">
        <f t="shared" si="930"/>
        <v>0</v>
      </c>
      <c r="CX156" s="87">
        <f t="shared" si="931"/>
        <v>9</v>
      </c>
      <c r="CY156" s="87">
        <f t="shared" si="932"/>
        <v>3</v>
      </c>
      <c r="CZ156" s="87">
        <f t="shared" si="933"/>
        <v>16</v>
      </c>
      <c r="DA156" s="87">
        <f t="shared" si="934"/>
        <v>4</v>
      </c>
      <c r="DB156" s="87">
        <f t="shared" si="935"/>
        <v>1</v>
      </c>
      <c r="DC156" s="87">
        <f t="shared" si="936"/>
        <v>4</v>
      </c>
      <c r="DD156" s="87">
        <f t="shared" si="937"/>
        <v>4</v>
      </c>
      <c r="DE156" s="87">
        <f t="shared" si="938"/>
        <v>1</v>
      </c>
      <c r="DF156" s="87">
        <f t="shared" si="939"/>
        <v>8</v>
      </c>
      <c r="DG156" s="87">
        <f t="shared" si="940"/>
        <v>6</v>
      </c>
      <c r="DH156" s="87">
        <f t="shared" si="941"/>
        <v>13</v>
      </c>
      <c r="DI156" s="87">
        <f t="shared" si="942"/>
        <v>0</v>
      </c>
      <c r="DJ156" s="87">
        <f t="shared" si="943"/>
        <v>4</v>
      </c>
      <c r="DK156" s="87">
        <f t="shared" si="944"/>
        <v>0</v>
      </c>
      <c r="DL156" s="87">
        <f t="shared" si="945"/>
        <v>11</v>
      </c>
      <c r="DM156" s="87">
        <f t="shared" si="946"/>
        <v>3</v>
      </c>
      <c r="DN156" s="289" t="b">
        <f t="shared" si="642"/>
        <v>1</v>
      </c>
      <c r="DO156" s="87">
        <f t="shared" si="1075"/>
        <v>207</v>
      </c>
      <c r="DP156" s="87">
        <f t="shared" si="1076"/>
        <v>26</v>
      </c>
      <c r="DQ156" s="87">
        <f t="shared" si="1077"/>
        <v>26</v>
      </c>
      <c r="DR156" s="106">
        <f t="shared" si="1055"/>
        <v>1</v>
      </c>
      <c r="DS156" s="87">
        <f t="shared" si="1078"/>
        <v>4</v>
      </c>
      <c r="DT156" s="87">
        <f t="shared" si="1079"/>
        <v>3</v>
      </c>
      <c r="DU156" s="87"/>
      <c r="DV156" s="87">
        <f t="shared" si="1080"/>
        <v>5</v>
      </c>
      <c r="DW156" s="87">
        <f t="shared" si="1081"/>
        <v>2</v>
      </c>
      <c r="DX156" s="87"/>
      <c r="DY156" s="87">
        <f t="shared" si="1082"/>
        <v>1</v>
      </c>
      <c r="DZ156" s="87">
        <f t="shared" si="1083"/>
        <v>1</v>
      </c>
      <c r="EA156" s="87">
        <f t="shared" si="1084"/>
        <v>1</v>
      </c>
      <c r="EB156" s="87">
        <f t="shared" si="1085"/>
        <v>2</v>
      </c>
      <c r="EC156" s="87">
        <f t="shared" si="1086"/>
        <v>2</v>
      </c>
      <c r="EE156" s="87">
        <f t="shared" si="1087"/>
        <v>2</v>
      </c>
      <c r="EF156" s="87">
        <f t="shared" si="1088"/>
        <v>0</v>
      </c>
    </row>
    <row r="157" spans="1:136" x14ac:dyDescent="0.2">
      <c r="A157" s="55">
        <v>42432</v>
      </c>
      <c r="B157" s="13" t="str">
        <f t="shared" si="1064"/>
        <v>1-1-2-2-1</v>
      </c>
      <c r="C157" s="14" t="s">
        <v>329</v>
      </c>
      <c r="D157" s="11">
        <f t="shared" si="1065"/>
        <v>2</v>
      </c>
      <c r="E157" s="11">
        <f t="shared" si="1066"/>
        <v>5</v>
      </c>
      <c r="F157" s="11">
        <f t="shared" si="1066"/>
        <v>8</v>
      </c>
      <c r="G157" s="11">
        <f t="shared" si="1066"/>
        <v>11</v>
      </c>
      <c r="H157" s="11">
        <f t="shared" si="1066"/>
        <v>14</v>
      </c>
      <c r="I157" s="11">
        <f t="shared" si="1066"/>
        <v>17</v>
      </c>
      <c r="J157" s="11"/>
      <c r="K157" s="87">
        <f t="shared" si="1067"/>
        <v>6</v>
      </c>
      <c r="L157" s="87">
        <f t="shared" si="1068"/>
        <v>14</v>
      </c>
      <c r="M157" s="87">
        <f t="shared" si="1068"/>
        <v>24</v>
      </c>
      <c r="N157" s="87">
        <f t="shared" si="1068"/>
        <v>33</v>
      </c>
      <c r="O157" s="87">
        <f t="shared" si="1068"/>
        <v>38</v>
      </c>
      <c r="P157" s="87">
        <f t="shared" si="1068"/>
        <v>41</v>
      </c>
      <c r="Q157" s="87">
        <f t="shared" si="1069"/>
        <v>25</v>
      </c>
      <c r="R157" s="87"/>
      <c r="S157" s="87">
        <f t="shared" si="1070"/>
        <v>0</v>
      </c>
      <c r="T157" s="87">
        <f t="shared" si="1070"/>
        <v>0</v>
      </c>
      <c r="U157" s="87">
        <f t="shared" si="1070"/>
        <v>0</v>
      </c>
      <c r="V157" s="87">
        <f t="shared" si="1070"/>
        <v>0</v>
      </c>
      <c r="W157" s="87">
        <f t="shared" si="1070"/>
        <v>0</v>
      </c>
      <c r="X157" s="87">
        <f t="shared" si="1070"/>
        <v>1</v>
      </c>
      <c r="Y157" s="87">
        <f t="shared" si="1070"/>
        <v>0</v>
      </c>
      <c r="Z157" s="87">
        <f t="shared" si="1070"/>
        <v>0</v>
      </c>
      <c r="AA157" s="87">
        <f t="shared" si="1070"/>
        <v>0</v>
      </c>
      <c r="AB157" s="87">
        <f t="shared" si="1070"/>
        <v>0</v>
      </c>
      <c r="AC157" s="87">
        <f t="shared" si="1071"/>
        <v>0</v>
      </c>
      <c r="AD157" s="87">
        <f t="shared" si="1071"/>
        <v>0</v>
      </c>
      <c r="AE157" s="87">
        <f t="shared" si="1071"/>
        <v>0</v>
      </c>
      <c r="AF157" s="87">
        <f t="shared" si="1071"/>
        <v>1</v>
      </c>
      <c r="AG157" s="87">
        <f t="shared" si="1071"/>
        <v>0</v>
      </c>
      <c r="AH157" s="87">
        <f t="shared" si="1071"/>
        <v>0</v>
      </c>
      <c r="AI157" s="87">
        <f t="shared" si="1071"/>
        <v>0</v>
      </c>
      <c r="AJ157" s="87">
        <f t="shared" si="1071"/>
        <v>0</v>
      </c>
      <c r="AK157" s="87">
        <f t="shared" si="1071"/>
        <v>0</v>
      </c>
      <c r="AL157" s="87">
        <f t="shared" si="1071"/>
        <v>0</v>
      </c>
      <c r="AM157" s="87">
        <f t="shared" si="1072"/>
        <v>0</v>
      </c>
      <c r="AN157" s="87">
        <f t="shared" si="1072"/>
        <v>0</v>
      </c>
      <c r="AO157" s="87">
        <f t="shared" si="1072"/>
        <v>0</v>
      </c>
      <c r="AP157" s="87">
        <f t="shared" si="1072"/>
        <v>1</v>
      </c>
      <c r="AQ157" s="87">
        <f t="shared" si="1072"/>
        <v>1</v>
      </c>
      <c r="AR157" s="87">
        <f t="shared" si="1072"/>
        <v>0</v>
      </c>
      <c r="AS157" s="87">
        <f t="shared" si="1072"/>
        <v>0</v>
      </c>
      <c r="AT157" s="87">
        <f t="shared" si="1072"/>
        <v>0</v>
      </c>
      <c r="AU157" s="87">
        <f t="shared" si="1072"/>
        <v>0</v>
      </c>
      <c r="AV157" s="87">
        <f t="shared" si="1072"/>
        <v>0</v>
      </c>
      <c r="AW157" s="87">
        <f t="shared" si="1073"/>
        <v>0</v>
      </c>
      <c r="AX157" s="87">
        <f t="shared" si="1073"/>
        <v>0</v>
      </c>
      <c r="AY157" s="87">
        <f t="shared" si="1073"/>
        <v>1</v>
      </c>
      <c r="AZ157" s="87">
        <f t="shared" si="1073"/>
        <v>0</v>
      </c>
      <c r="BA157" s="87">
        <f t="shared" si="1073"/>
        <v>0</v>
      </c>
      <c r="BB157" s="87">
        <f t="shared" si="1073"/>
        <v>0</v>
      </c>
      <c r="BC157" s="87">
        <f t="shared" si="1073"/>
        <v>0</v>
      </c>
      <c r="BD157" s="87">
        <f t="shared" si="1073"/>
        <v>1</v>
      </c>
      <c r="BE157" s="87">
        <f t="shared" si="1073"/>
        <v>0</v>
      </c>
      <c r="BF157" s="87">
        <f t="shared" si="1073"/>
        <v>0</v>
      </c>
      <c r="BG157" s="87">
        <f t="shared" si="1074"/>
        <v>1</v>
      </c>
      <c r="BH157" s="87">
        <f t="shared" si="1074"/>
        <v>0</v>
      </c>
      <c r="BI157" s="87">
        <f t="shared" si="1074"/>
        <v>0</v>
      </c>
      <c r="BJ157" s="87">
        <f t="shared" si="1074"/>
        <v>0</v>
      </c>
      <c r="BK157" s="87">
        <f t="shared" si="1074"/>
        <v>0</v>
      </c>
      <c r="BL157" s="87">
        <f t="shared" si="1074"/>
        <v>0</v>
      </c>
      <c r="BM157" s="87">
        <f t="shared" si="1074"/>
        <v>0</v>
      </c>
      <c r="BN157" s="87">
        <f t="shared" si="1074"/>
        <v>0</v>
      </c>
      <c r="BO157" s="87">
        <f t="shared" si="1074"/>
        <v>0</v>
      </c>
      <c r="BP157" s="87"/>
      <c r="BQ157" s="87">
        <f t="shared" si="898"/>
        <v>14</v>
      </c>
      <c r="BR157" s="87">
        <f t="shared" si="899"/>
        <v>8</v>
      </c>
      <c r="BS157" s="87">
        <f t="shared" si="900"/>
        <v>5</v>
      </c>
      <c r="BT157" s="87">
        <f t="shared" si="901"/>
        <v>10</v>
      </c>
      <c r="BU157" s="87">
        <f t="shared" si="902"/>
        <v>5</v>
      </c>
      <c r="BV157" s="87">
        <f t="shared" si="903"/>
        <v>0</v>
      </c>
      <c r="BW157" s="87">
        <f t="shared" si="904"/>
        <v>2</v>
      </c>
      <c r="BX157" s="87">
        <f t="shared" si="905"/>
        <v>1</v>
      </c>
      <c r="BY157" s="87">
        <f t="shared" si="906"/>
        <v>9</v>
      </c>
      <c r="BZ157" s="87">
        <f t="shared" si="907"/>
        <v>3</v>
      </c>
      <c r="CA157" s="87">
        <f t="shared" si="908"/>
        <v>1</v>
      </c>
      <c r="CB157" s="87">
        <f t="shared" si="909"/>
        <v>22</v>
      </c>
      <c r="CC157" s="87">
        <f t="shared" si="910"/>
        <v>6</v>
      </c>
      <c r="CD157" s="87">
        <f t="shared" si="911"/>
        <v>0</v>
      </c>
      <c r="CE157" s="87">
        <f t="shared" si="912"/>
        <v>1</v>
      </c>
      <c r="CF157" s="87">
        <f t="shared" si="913"/>
        <v>4</v>
      </c>
      <c r="CG157" s="87">
        <f t="shared" si="914"/>
        <v>1</v>
      </c>
      <c r="CH157" s="87">
        <f t="shared" si="915"/>
        <v>1</v>
      </c>
      <c r="CI157" s="87">
        <f t="shared" si="916"/>
        <v>11</v>
      </c>
      <c r="CJ157" s="87">
        <f t="shared" si="917"/>
        <v>4</v>
      </c>
      <c r="CK157" s="87">
        <f t="shared" si="918"/>
        <v>4</v>
      </c>
      <c r="CL157" s="87">
        <f t="shared" si="919"/>
        <v>3</v>
      </c>
      <c r="CM157" s="87">
        <f t="shared" si="920"/>
        <v>2</v>
      </c>
      <c r="CN157" s="87">
        <f t="shared" si="921"/>
        <v>0</v>
      </c>
      <c r="CO157" s="87">
        <f t="shared" si="922"/>
        <v>0</v>
      </c>
      <c r="CP157" s="87">
        <f t="shared" si="923"/>
        <v>8</v>
      </c>
      <c r="CQ157" s="87">
        <f t="shared" si="924"/>
        <v>4</v>
      </c>
      <c r="CR157" s="87">
        <f t="shared" si="925"/>
        <v>1</v>
      </c>
      <c r="CS157" s="87">
        <f t="shared" si="926"/>
        <v>5</v>
      </c>
      <c r="CT157" s="87">
        <f t="shared" si="927"/>
        <v>35</v>
      </c>
      <c r="CU157" s="87">
        <f t="shared" si="928"/>
        <v>2</v>
      </c>
      <c r="CV157" s="87">
        <f t="shared" si="929"/>
        <v>9</v>
      </c>
      <c r="CW157" s="87">
        <f t="shared" si="930"/>
        <v>0</v>
      </c>
      <c r="CX157" s="87">
        <f t="shared" si="931"/>
        <v>8</v>
      </c>
      <c r="CY157" s="87">
        <f t="shared" si="932"/>
        <v>2</v>
      </c>
      <c r="CZ157" s="87">
        <f t="shared" si="933"/>
        <v>15</v>
      </c>
      <c r="DA157" s="87">
        <f t="shared" si="934"/>
        <v>3</v>
      </c>
      <c r="DB157" s="87">
        <f t="shared" si="935"/>
        <v>0</v>
      </c>
      <c r="DC157" s="87">
        <f t="shared" si="936"/>
        <v>3</v>
      </c>
      <c r="DD157" s="87">
        <f t="shared" si="937"/>
        <v>3</v>
      </c>
      <c r="DE157" s="87">
        <f t="shared" si="938"/>
        <v>0</v>
      </c>
      <c r="DF157" s="87">
        <f t="shared" si="939"/>
        <v>7</v>
      </c>
      <c r="DG157" s="87">
        <f t="shared" si="940"/>
        <v>5</v>
      </c>
      <c r="DH157" s="87">
        <f t="shared" si="941"/>
        <v>12</v>
      </c>
      <c r="DI157" s="87">
        <f t="shared" si="942"/>
        <v>16</v>
      </c>
      <c r="DJ157" s="87">
        <f t="shared" si="943"/>
        <v>3</v>
      </c>
      <c r="DK157" s="87">
        <f t="shared" si="944"/>
        <v>1</v>
      </c>
      <c r="DL157" s="87">
        <f t="shared" si="945"/>
        <v>10</v>
      </c>
      <c r="DM157" s="87">
        <f t="shared" si="946"/>
        <v>2</v>
      </c>
      <c r="DN157" s="289" t="b">
        <f t="shared" si="642"/>
        <v>1</v>
      </c>
      <c r="DO157" s="87">
        <f t="shared" si="1075"/>
        <v>181</v>
      </c>
      <c r="DP157" s="87">
        <f t="shared" si="1076"/>
        <v>37</v>
      </c>
      <c r="DQ157" s="87">
        <f t="shared" si="1077"/>
        <v>37</v>
      </c>
      <c r="DR157" s="106">
        <f t="shared" si="1055"/>
        <v>1</v>
      </c>
      <c r="DS157" s="87">
        <f t="shared" si="1078"/>
        <v>3</v>
      </c>
      <c r="DT157" s="87">
        <f t="shared" si="1079"/>
        <v>4</v>
      </c>
      <c r="DU157" s="87"/>
      <c r="DV157" s="87">
        <f t="shared" si="1080"/>
        <v>3</v>
      </c>
      <c r="DW157" s="87">
        <f t="shared" si="1081"/>
        <v>4</v>
      </c>
      <c r="DX157" s="87"/>
      <c r="DY157" s="87">
        <f t="shared" si="1082"/>
        <v>1</v>
      </c>
      <c r="DZ157" s="87">
        <f t="shared" si="1083"/>
        <v>1</v>
      </c>
      <c r="EA157" s="87">
        <f t="shared" si="1084"/>
        <v>2</v>
      </c>
      <c r="EB157" s="87">
        <f t="shared" si="1085"/>
        <v>2</v>
      </c>
      <c r="EC157" s="87">
        <f t="shared" si="1086"/>
        <v>1</v>
      </c>
      <c r="EE157" s="87">
        <f t="shared" si="1087"/>
        <v>0</v>
      </c>
      <c r="EF157" s="87">
        <f t="shared" si="1088"/>
        <v>1</v>
      </c>
    </row>
    <row r="158" spans="1:136" x14ac:dyDescent="0.2">
      <c r="A158" s="55">
        <v>42429</v>
      </c>
      <c r="B158" s="13" t="str">
        <f t="shared" si="1064"/>
        <v>1-4-1-0-1</v>
      </c>
      <c r="C158" s="14" t="s">
        <v>328</v>
      </c>
      <c r="D158" s="11">
        <f t="shared" si="1065"/>
        <v>2</v>
      </c>
      <c r="E158" s="11">
        <f t="shared" si="1066"/>
        <v>5</v>
      </c>
      <c r="F158" s="11">
        <f t="shared" si="1066"/>
        <v>8</v>
      </c>
      <c r="G158" s="11">
        <f t="shared" si="1066"/>
        <v>11</v>
      </c>
      <c r="H158" s="11">
        <f t="shared" si="1066"/>
        <v>14</v>
      </c>
      <c r="I158" s="11">
        <f t="shared" si="1066"/>
        <v>17</v>
      </c>
      <c r="J158" s="11"/>
      <c r="K158" s="87">
        <f t="shared" si="1067"/>
        <v>8</v>
      </c>
      <c r="L158" s="87">
        <f t="shared" si="1068"/>
        <v>11</v>
      </c>
      <c r="M158" s="87">
        <f t="shared" si="1068"/>
        <v>15</v>
      </c>
      <c r="N158" s="87">
        <f t="shared" si="1068"/>
        <v>17</v>
      </c>
      <c r="O158" s="87">
        <f t="shared" si="1068"/>
        <v>28</v>
      </c>
      <c r="P158" s="87">
        <f t="shared" si="1068"/>
        <v>47</v>
      </c>
      <c r="Q158" s="87">
        <f t="shared" si="1069"/>
        <v>18</v>
      </c>
      <c r="R158" s="87"/>
      <c r="S158" s="87">
        <f t="shared" si="1070"/>
        <v>0</v>
      </c>
      <c r="T158" s="87">
        <f t="shared" si="1070"/>
        <v>0</v>
      </c>
      <c r="U158" s="87">
        <f t="shared" si="1070"/>
        <v>0</v>
      </c>
      <c r="V158" s="87">
        <f t="shared" si="1070"/>
        <v>0</v>
      </c>
      <c r="W158" s="87">
        <f t="shared" si="1070"/>
        <v>0</v>
      </c>
      <c r="X158" s="87">
        <f t="shared" si="1070"/>
        <v>0</v>
      </c>
      <c r="Y158" s="87">
        <f t="shared" si="1070"/>
        <v>0</v>
      </c>
      <c r="Z158" s="87">
        <f t="shared" si="1070"/>
        <v>1</v>
      </c>
      <c r="AA158" s="87">
        <f t="shared" si="1070"/>
        <v>0</v>
      </c>
      <c r="AB158" s="87">
        <f t="shared" si="1070"/>
        <v>0</v>
      </c>
      <c r="AC158" s="87">
        <f t="shared" si="1071"/>
        <v>1</v>
      </c>
      <c r="AD158" s="87">
        <f t="shared" si="1071"/>
        <v>0</v>
      </c>
      <c r="AE158" s="87">
        <f t="shared" si="1071"/>
        <v>0</v>
      </c>
      <c r="AF158" s="87">
        <f t="shared" si="1071"/>
        <v>0</v>
      </c>
      <c r="AG158" s="87">
        <f t="shared" si="1071"/>
        <v>1</v>
      </c>
      <c r="AH158" s="87">
        <f t="shared" si="1071"/>
        <v>0</v>
      </c>
      <c r="AI158" s="87">
        <f t="shared" si="1071"/>
        <v>1</v>
      </c>
      <c r="AJ158" s="87">
        <f t="shared" si="1071"/>
        <v>1</v>
      </c>
      <c r="AK158" s="87">
        <f t="shared" si="1071"/>
        <v>0</v>
      </c>
      <c r="AL158" s="87">
        <f t="shared" si="1071"/>
        <v>0</v>
      </c>
      <c r="AM158" s="87">
        <f t="shared" si="1072"/>
        <v>0</v>
      </c>
      <c r="AN158" s="87">
        <f t="shared" si="1072"/>
        <v>0</v>
      </c>
      <c r="AO158" s="87">
        <f t="shared" si="1072"/>
        <v>0</v>
      </c>
      <c r="AP158" s="87">
        <f t="shared" si="1072"/>
        <v>0</v>
      </c>
      <c r="AQ158" s="87">
        <f t="shared" si="1072"/>
        <v>0</v>
      </c>
      <c r="AR158" s="87">
        <f t="shared" si="1072"/>
        <v>0</v>
      </c>
      <c r="AS158" s="87">
        <f t="shared" si="1072"/>
        <v>0</v>
      </c>
      <c r="AT158" s="87">
        <f t="shared" si="1072"/>
        <v>1</v>
      </c>
      <c r="AU158" s="87">
        <f t="shared" si="1072"/>
        <v>0</v>
      </c>
      <c r="AV158" s="87">
        <f t="shared" si="1072"/>
        <v>0</v>
      </c>
      <c r="AW158" s="87">
        <f t="shared" si="1073"/>
        <v>0</v>
      </c>
      <c r="AX158" s="87">
        <f t="shared" si="1073"/>
        <v>0</v>
      </c>
      <c r="AY158" s="87">
        <f t="shared" si="1073"/>
        <v>0</v>
      </c>
      <c r="AZ158" s="87">
        <f t="shared" si="1073"/>
        <v>0</v>
      </c>
      <c r="BA158" s="87">
        <f t="shared" si="1073"/>
        <v>0</v>
      </c>
      <c r="BB158" s="87">
        <f t="shared" si="1073"/>
        <v>0</v>
      </c>
      <c r="BC158" s="87">
        <f t="shared" si="1073"/>
        <v>0</v>
      </c>
      <c r="BD158" s="87">
        <f t="shared" si="1073"/>
        <v>0</v>
      </c>
      <c r="BE158" s="87">
        <f t="shared" si="1073"/>
        <v>0</v>
      </c>
      <c r="BF158" s="87">
        <f t="shared" si="1073"/>
        <v>0</v>
      </c>
      <c r="BG158" s="87">
        <f t="shared" si="1074"/>
        <v>0</v>
      </c>
      <c r="BH158" s="87">
        <f t="shared" si="1074"/>
        <v>0</v>
      </c>
      <c r="BI158" s="87">
        <f t="shared" si="1074"/>
        <v>0</v>
      </c>
      <c r="BJ158" s="87">
        <f t="shared" si="1074"/>
        <v>0</v>
      </c>
      <c r="BK158" s="87">
        <f t="shared" si="1074"/>
        <v>0</v>
      </c>
      <c r="BL158" s="87">
        <f t="shared" si="1074"/>
        <v>0</v>
      </c>
      <c r="BM158" s="87">
        <f t="shared" si="1074"/>
        <v>1</v>
      </c>
      <c r="BN158" s="87">
        <f t="shared" si="1074"/>
        <v>0</v>
      </c>
      <c r="BO158" s="87">
        <f t="shared" si="1074"/>
        <v>0</v>
      </c>
      <c r="BP158" s="87"/>
      <c r="BQ158" s="87">
        <f t="shared" si="898"/>
        <v>13</v>
      </c>
      <c r="BR158" s="87">
        <f t="shared" si="899"/>
        <v>7</v>
      </c>
      <c r="BS158" s="87">
        <f t="shared" si="900"/>
        <v>4</v>
      </c>
      <c r="BT158" s="87">
        <f t="shared" si="901"/>
        <v>9</v>
      </c>
      <c r="BU158" s="87">
        <f t="shared" si="902"/>
        <v>4</v>
      </c>
      <c r="BV158" s="87">
        <f t="shared" si="903"/>
        <v>8</v>
      </c>
      <c r="BW158" s="87">
        <f t="shared" si="904"/>
        <v>1</v>
      </c>
      <c r="BX158" s="87">
        <f t="shared" si="905"/>
        <v>0</v>
      </c>
      <c r="BY158" s="87">
        <f t="shared" si="906"/>
        <v>8</v>
      </c>
      <c r="BZ158" s="87">
        <f t="shared" si="907"/>
        <v>2</v>
      </c>
      <c r="CA158" s="87">
        <f t="shared" si="908"/>
        <v>0</v>
      </c>
      <c r="CB158" s="87">
        <f t="shared" si="909"/>
        <v>21</v>
      </c>
      <c r="CC158" s="87">
        <f t="shared" si="910"/>
        <v>5</v>
      </c>
      <c r="CD158" s="87">
        <f t="shared" si="911"/>
        <v>1</v>
      </c>
      <c r="CE158" s="87">
        <f t="shared" si="912"/>
        <v>0</v>
      </c>
      <c r="CF158" s="87">
        <f t="shared" si="913"/>
        <v>3</v>
      </c>
      <c r="CG158" s="87">
        <f t="shared" si="914"/>
        <v>0</v>
      </c>
      <c r="CH158" s="87">
        <f t="shared" si="915"/>
        <v>0</v>
      </c>
      <c r="CI158" s="87">
        <f t="shared" si="916"/>
        <v>10</v>
      </c>
      <c r="CJ158" s="87">
        <f t="shared" si="917"/>
        <v>3</v>
      </c>
      <c r="CK158" s="87">
        <f t="shared" si="918"/>
        <v>3</v>
      </c>
      <c r="CL158" s="87">
        <f t="shared" si="919"/>
        <v>2</v>
      </c>
      <c r="CM158" s="87">
        <f t="shared" si="920"/>
        <v>1</v>
      </c>
      <c r="CN158" s="87">
        <f t="shared" si="921"/>
        <v>6</v>
      </c>
      <c r="CO158" s="87">
        <f t="shared" si="922"/>
        <v>22</v>
      </c>
      <c r="CP158" s="87">
        <f t="shared" si="923"/>
        <v>7</v>
      </c>
      <c r="CQ158" s="87">
        <f t="shared" si="924"/>
        <v>3</v>
      </c>
      <c r="CR158" s="87">
        <f t="shared" si="925"/>
        <v>0</v>
      </c>
      <c r="CS158" s="87">
        <f t="shared" si="926"/>
        <v>4</v>
      </c>
      <c r="CT158" s="87">
        <f t="shared" si="927"/>
        <v>34</v>
      </c>
      <c r="CU158" s="87">
        <f t="shared" si="928"/>
        <v>1</v>
      </c>
      <c r="CV158" s="87">
        <f t="shared" si="929"/>
        <v>8</v>
      </c>
      <c r="CW158" s="87">
        <f t="shared" si="930"/>
        <v>11</v>
      </c>
      <c r="CX158" s="87">
        <f t="shared" si="931"/>
        <v>7</v>
      </c>
      <c r="CY158" s="87">
        <f t="shared" si="932"/>
        <v>1</v>
      </c>
      <c r="CZ158" s="87">
        <f t="shared" si="933"/>
        <v>14</v>
      </c>
      <c r="DA158" s="87">
        <f t="shared" si="934"/>
        <v>2</v>
      </c>
      <c r="DB158" s="87">
        <f t="shared" si="935"/>
        <v>17</v>
      </c>
      <c r="DC158" s="87">
        <f t="shared" si="936"/>
        <v>2</v>
      </c>
      <c r="DD158" s="87">
        <f t="shared" si="937"/>
        <v>2</v>
      </c>
      <c r="DE158" s="87">
        <f t="shared" si="938"/>
        <v>9</v>
      </c>
      <c r="DF158" s="87">
        <f t="shared" si="939"/>
        <v>6</v>
      </c>
      <c r="DG158" s="87">
        <f t="shared" si="940"/>
        <v>4</v>
      </c>
      <c r="DH158" s="87">
        <f t="shared" si="941"/>
        <v>11</v>
      </c>
      <c r="DI158" s="87">
        <f t="shared" si="942"/>
        <v>15</v>
      </c>
      <c r="DJ158" s="87">
        <f t="shared" si="943"/>
        <v>2</v>
      </c>
      <c r="DK158" s="87">
        <f t="shared" si="944"/>
        <v>0</v>
      </c>
      <c r="DL158" s="87">
        <f t="shared" si="945"/>
        <v>9</v>
      </c>
      <c r="DM158" s="87">
        <f t="shared" si="946"/>
        <v>1</v>
      </c>
      <c r="DN158" s="289" t="b">
        <f t="shared" si="642"/>
        <v>0</v>
      </c>
      <c r="DO158" s="87">
        <f t="shared" si="1075"/>
        <v>144</v>
      </c>
      <c r="DP158" s="87">
        <f t="shared" si="1076"/>
        <v>-32</v>
      </c>
      <c r="DQ158" s="87">
        <f t="shared" si="1077"/>
        <v>32</v>
      </c>
      <c r="DR158" s="106">
        <f t="shared" si="1055"/>
        <v>0</v>
      </c>
      <c r="DS158" s="87">
        <f t="shared" si="1078"/>
        <v>2</v>
      </c>
      <c r="DT158" s="87">
        <f t="shared" si="1079"/>
        <v>5</v>
      </c>
      <c r="DU158" s="87"/>
      <c r="DV158" s="87">
        <f t="shared" si="1080"/>
        <v>4</v>
      </c>
      <c r="DW158" s="87">
        <f t="shared" si="1081"/>
        <v>3</v>
      </c>
      <c r="DX158" s="87"/>
      <c r="DY158" s="87">
        <f t="shared" si="1082"/>
        <v>1</v>
      </c>
      <c r="DZ158" s="87">
        <f t="shared" si="1083"/>
        <v>4</v>
      </c>
      <c r="EA158" s="87">
        <f t="shared" si="1084"/>
        <v>1</v>
      </c>
      <c r="EB158" s="87">
        <f t="shared" si="1085"/>
        <v>0</v>
      </c>
      <c r="EC158" s="87">
        <f t="shared" si="1086"/>
        <v>1</v>
      </c>
      <c r="EE158" s="87">
        <f t="shared" si="1087"/>
        <v>1</v>
      </c>
      <c r="EF158" s="87">
        <f t="shared" si="1088"/>
        <v>1</v>
      </c>
    </row>
    <row r="159" spans="1:136" x14ac:dyDescent="0.2">
      <c r="A159" s="55">
        <v>42425</v>
      </c>
      <c r="B159" s="13" t="str">
        <f t="shared" si="1064"/>
        <v>1-2-1-2-1</v>
      </c>
      <c r="C159" s="14" t="s">
        <v>327</v>
      </c>
      <c r="D159" s="11">
        <f t="shared" si="1065"/>
        <v>2</v>
      </c>
      <c r="E159" s="11">
        <f t="shared" si="1066"/>
        <v>5</v>
      </c>
      <c r="F159" s="11">
        <f t="shared" si="1066"/>
        <v>8</v>
      </c>
      <c r="G159" s="11">
        <f t="shared" si="1066"/>
        <v>11</v>
      </c>
      <c r="H159" s="11">
        <f t="shared" si="1066"/>
        <v>14</v>
      </c>
      <c r="I159" s="11">
        <f t="shared" si="1066"/>
        <v>17</v>
      </c>
      <c r="J159" s="11"/>
      <c r="K159" s="71">
        <f t="shared" si="1067"/>
        <v>7</v>
      </c>
      <c r="L159" s="71">
        <f t="shared" si="1068"/>
        <v>14</v>
      </c>
      <c r="M159" s="71">
        <f t="shared" si="1068"/>
        <v>17</v>
      </c>
      <c r="N159" s="71">
        <f t="shared" si="1068"/>
        <v>23</v>
      </c>
      <c r="O159" s="71">
        <f t="shared" si="1068"/>
        <v>35</v>
      </c>
      <c r="P159" s="71">
        <f t="shared" si="1068"/>
        <v>49</v>
      </c>
      <c r="Q159" s="71">
        <f t="shared" si="1069"/>
        <v>31</v>
      </c>
      <c r="R159" s="71"/>
      <c r="S159" s="71">
        <f t="shared" si="1070"/>
        <v>0</v>
      </c>
      <c r="T159" s="71">
        <f t="shared" si="1070"/>
        <v>0</v>
      </c>
      <c r="U159" s="71">
        <f t="shared" si="1070"/>
        <v>0</v>
      </c>
      <c r="V159" s="71">
        <f t="shared" si="1070"/>
        <v>0</v>
      </c>
      <c r="W159" s="71">
        <f t="shared" si="1070"/>
        <v>0</v>
      </c>
      <c r="X159" s="71">
        <f t="shared" si="1070"/>
        <v>0</v>
      </c>
      <c r="Y159" s="71">
        <f t="shared" si="1070"/>
        <v>1</v>
      </c>
      <c r="Z159" s="71">
        <f t="shared" si="1070"/>
        <v>0</v>
      </c>
      <c r="AA159" s="71">
        <f t="shared" si="1070"/>
        <v>0</v>
      </c>
      <c r="AB159" s="71">
        <f t="shared" si="1070"/>
        <v>0</v>
      </c>
      <c r="AC159" s="71">
        <f t="shared" si="1071"/>
        <v>0</v>
      </c>
      <c r="AD159" s="71">
        <f t="shared" si="1071"/>
        <v>0</v>
      </c>
      <c r="AE159" s="71">
        <f t="shared" si="1071"/>
        <v>0</v>
      </c>
      <c r="AF159" s="71">
        <f t="shared" si="1071"/>
        <v>1</v>
      </c>
      <c r="AG159" s="71">
        <f t="shared" si="1071"/>
        <v>0</v>
      </c>
      <c r="AH159" s="71">
        <f t="shared" si="1071"/>
        <v>0</v>
      </c>
      <c r="AI159" s="71">
        <f t="shared" si="1071"/>
        <v>1</v>
      </c>
      <c r="AJ159" s="71">
        <f t="shared" si="1071"/>
        <v>0</v>
      </c>
      <c r="AK159" s="71">
        <f t="shared" si="1071"/>
        <v>0</v>
      </c>
      <c r="AL159" s="71">
        <f t="shared" si="1071"/>
        <v>0</v>
      </c>
      <c r="AM159" s="71">
        <f t="shared" si="1072"/>
        <v>0</v>
      </c>
      <c r="AN159" s="71">
        <f t="shared" si="1072"/>
        <v>0</v>
      </c>
      <c r="AO159" s="71">
        <f t="shared" si="1072"/>
        <v>1</v>
      </c>
      <c r="AP159" s="71">
        <f t="shared" si="1072"/>
        <v>0</v>
      </c>
      <c r="AQ159" s="71">
        <f t="shared" si="1072"/>
        <v>0</v>
      </c>
      <c r="AR159" s="71">
        <f t="shared" si="1072"/>
        <v>0</v>
      </c>
      <c r="AS159" s="71">
        <f t="shared" si="1072"/>
        <v>0</v>
      </c>
      <c r="AT159" s="71">
        <f t="shared" si="1072"/>
        <v>0</v>
      </c>
      <c r="AU159" s="71">
        <f t="shared" si="1072"/>
        <v>0</v>
      </c>
      <c r="AV159" s="71">
        <f t="shared" si="1072"/>
        <v>0</v>
      </c>
      <c r="AW159" s="71">
        <f t="shared" si="1073"/>
        <v>1</v>
      </c>
      <c r="AX159" s="71">
        <f t="shared" si="1073"/>
        <v>0</v>
      </c>
      <c r="AY159" s="71">
        <f t="shared" si="1073"/>
        <v>0</v>
      </c>
      <c r="AZ159" s="71">
        <f t="shared" si="1073"/>
        <v>0</v>
      </c>
      <c r="BA159" s="71">
        <f t="shared" si="1073"/>
        <v>1</v>
      </c>
      <c r="BB159" s="71">
        <f t="shared" si="1073"/>
        <v>0</v>
      </c>
      <c r="BC159" s="71">
        <f t="shared" si="1073"/>
        <v>0</v>
      </c>
      <c r="BD159" s="71">
        <f t="shared" si="1073"/>
        <v>0</v>
      </c>
      <c r="BE159" s="71">
        <f t="shared" si="1073"/>
        <v>0</v>
      </c>
      <c r="BF159" s="71">
        <f t="shared" si="1073"/>
        <v>0</v>
      </c>
      <c r="BG159" s="71">
        <f t="shared" si="1074"/>
        <v>0</v>
      </c>
      <c r="BH159" s="71">
        <f t="shared" si="1074"/>
        <v>0</v>
      </c>
      <c r="BI159" s="71">
        <f t="shared" si="1074"/>
        <v>0</v>
      </c>
      <c r="BJ159" s="71">
        <f t="shared" si="1074"/>
        <v>0</v>
      </c>
      <c r="BK159" s="71">
        <f t="shared" si="1074"/>
        <v>0</v>
      </c>
      <c r="BL159" s="71">
        <f t="shared" si="1074"/>
        <v>0</v>
      </c>
      <c r="BM159" s="71">
        <f t="shared" si="1074"/>
        <v>0</v>
      </c>
      <c r="BN159" s="71">
        <f t="shared" si="1074"/>
        <v>0</v>
      </c>
      <c r="BO159" s="71">
        <f t="shared" si="1074"/>
        <v>1</v>
      </c>
      <c r="BP159" s="71"/>
      <c r="BQ159" s="71">
        <f t="shared" si="898"/>
        <v>12</v>
      </c>
      <c r="BR159" s="71">
        <f t="shared" si="899"/>
        <v>6</v>
      </c>
      <c r="BS159" s="71">
        <f t="shared" si="900"/>
        <v>3</v>
      </c>
      <c r="BT159" s="71">
        <f t="shared" si="901"/>
        <v>8</v>
      </c>
      <c r="BU159" s="71">
        <f t="shared" si="902"/>
        <v>3</v>
      </c>
      <c r="BV159" s="71">
        <f t="shared" si="903"/>
        <v>7</v>
      </c>
      <c r="BW159" s="71">
        <f t="shared" si="904"/>
        <v>0</v>
      </c>
      <c r="BX159" s="71">
        <f t="shared" si="905"/>
        <v>4</v>
      </c>
      <c r="BY159" s="71">
        <f t="shared" si="906"/>
        <v>7</v>
      </c>
      <c r="BZ159" s="71">
        <f t="shared" si="907"/>
        <v>1</v>
      </c>
      <c r="CA159" s="71">
        <f t="shared" si="908"/>
        <v>7</v>
      </c>
      <c r="CB159" s="71">
        <f t="shared" si="909"/>
        <v>20</v>
      </c>
      <c r="CC159" s="71">
        <f t="shared" si="910"/>
        <v>4</v>
      </c>
      <c r="CD159" s="71">
        <f t="shared" si="911"/>
        <v>0</v>
      </c>
      <c r="CE159" s="71">
        <f t="shared" si="912"/>
        <v>17</v>
      </c>
      <c r="CF159" s="71">
        <f t="shared" si="913"/>
        <v>2</v>
      </c>
      <c r="CG159" s="71">
        <f t="shared" si="914"/>
        <v>0</v>
      </c>
      <c r="CH159" s="71">
        <f t="shared" si="915"/>
        <v>1</v>
      </c>
      <c r="CI159" s="71">
        <f t="shared" si="916"/>
        <v>9</v>
      </c>
      <c r="CJ159" s="71">
        <f t="shared" si="917"/>
        <v>2</v>
      </c>
      <c r="CK159" s="71">
        <f t="shared" si="918"/>
        <v>2</v>
      </c>
      <c r="CL159" s="71">
        <f t="shared" si="919"/>
        <v>1</v>
      </c>
      <c r="CM159" s="71">
        <f t="shared" si="920"/>
        <v>0</v>
      </c>
      <c r="CN159" s="71">
        <f t="shared" si="921"/>
        <v>5</v>
      </c>
      <c r="CO159" s="71">
        <f t="shared" si="922"/>
        <v>21</v>
      </c>
      <c r="CP159" s="71">
        <f t="shared" si="923"/>
        <v>6</v>
      </c>
      <c r="CQ159" s="71">
        <f t="shared" si="924"/>
        <v>2</v>
      </c>
      <c r="CR159" s="71">
        <f t="shared" si="925"/>
        <v>10</v>
      </c>
      <c r="CS159" s="71">
        <f t="shared" si="926"/>
        <v>3</v>
      </c>
      <c r="CT159" s="71">
        <f t="shared" si="927"/>
        <v>33</v>
      </c>
      <c r="CU159" s="71">
        <f t="shared" si="928"/>
        <v>0</v>
      </c>
      <c r="CV159" s="71">
        <f t="shared" si="929"/>
        <v>7</v>
      </c>
      <c r="CW159" s="71">
        <f t="shared" si="930"/>
        <v>10</v>
      </c>
      <c r="CX159" s="71">
        <f t="shared" si="931"/>
        <v>6</v>
      </c>
      <c r="CY159" s="71">
        <f t="shared" si="932"/>
        <v>0</v>
      </c>
      <c r="CZ159" s="71">
        <f t="shared" si="933"/>
        <v>13</v>
      </c>
      <c r="DA159" s="71">
        <f t="shared" si="934"/>
        <v>1</v>
      </c>
      <c r="DB159" s="71">
        <f t="shared" si="935"/>
        <v>16</v>
      </c>
      <c r="DC159" s="71">
        <f t="shared" si="936"/>
        <v>1</v>
      </c>
      <c r="DD159" s="71">
        <f t="shared" si="937"/>
        <v>1</v>
      </c>
      <c r="DE159" s="71">
        <f t="shared" si="938"/>
        <v>8</v>
      </c>
      <c r="DF159" s="71">
        <f t="shared" si="939"/>
        <v>5</v>
      </c>
      <c r="DG159" s="71">
        <f t="shared" si="940"/>
        <v>3</v>
      </c>
      <c r="DH159" s="71">
        <f t="shared" si="941"/>
        <v>10</v>
      </c>
      <c r="DI159" s="71">
        <f t="shared" si="942"/>
        <v>14</v>
      </c>
      <c r="DJ159" s="71">
        <f t="shared" si="943"/>
        <v>1</v>
      </c>
      <c r="DK159" s="71">
        <f t="shared" si="944"/>
        <v>17</v>
      </c>
      <c r="DL159" s="71">
        <f t="shared" si="945"/>
        <v>8</v>
      </c>
      <c r="DM159" s="71">
        <f t="shared" si="946"/>
        <v>0</v>
      </c>
      <c r="DN159" s="289" t="b">
        <f t="shared" si="642"/>
        <v>0</v>
      </c>
      <c r="DO159" s="71">
        <f t="shared" si="1075"/>
        <v>176</v>
      </c>
      <c r="DP159" s="71">
        <f t="shared" si="1076"/>
        <v>-36</v>
      </c>
      <c r="DQ159" s="71">
        <f t="shared" si="1077"/>
        <v>36</v>
      </c>
      <c r="DR159" s="106">
        <f t="shared" si="1055"/>
        <v>0</v>
      </c>
      <c r="DS159" s="71">
        <f t="shared" si="1078"/>
        <v>3</v>
      </c>
      <c r="DT159" s="71">
        <f t="shared" si="1079"/>
        <v>4</v>
      </c>
      <c r="DU159" s="71"/>
      <c r="DV159" s="71">
        <f t="shared" si="1080"/>
        <v>6</v>
      </c>
      <c r="DW159" s="71">
        <f t="shared" si="1081"/>
        <v>1</v>
      </c>
      <c r="DX159" s="71"/>
      <c r="DY159" s="71">
        <f t="shared" si="1082"/>
        <v>1</v>
      </c>
      <c r="DZ159" s="71">
        <f t="shared" si="1083"/>
        <v>2</v>
      </c>
      <c r="EA159" s="71">
        <f t="shared" si="1084"/>
        <v>1</v>
      </c>
      <c r="EB159" s="71">
        <f t="shared" si="1085"/>
        <v>2</v>
      </c>
      <c r="EC159" s="71">
        <f t="shared" si="1086"/>
        <v>1</v>
      </c>
      <c r="EE159" s="71">
        <f t="shared" si="1087"/>
        <v>0</v>
      </c>
      <c r="EF159" s="71">
        <f t="shared" si="1088"/>
        <v>0</v>
      </c>
    </row>
    <row r="160" spans="1:136" x14ac:dyDescent="0.2">
      <c r="A160" s="55">
        <v>42422</v>
      </c>
      <c r="B160" s="13" t="str">
        <f t="shared" si="1064"/>
        <v>0-2-1-2-2</v>
      </c>
      <c r="C160" s="14" t="s">
        <v>326</v>
      </c>
      <c r="D160" s="11">
        <f t="shared" si="1065"/>
        <v>3</v>
      </c>
      <c r="E160" s="11">
        <f t="shared" ref="E160:I161" si="1089">FIND(",",$C160,D160+1)</f>
        <v>6</v>
      </c>
      <c r="F160" s="11">
        <f t="shared" si="1089"/>
        <v>9</v>
      </c>
      <c r="G160" s="11">
        <f t="shared" si="1089"/>
        <v>12</v>
      </c>
      <c r="H160" s="11">
        <f t="shared" si="1089"/>
        <v>15</v>
      </c>
      <c r="I160" s="11">
        <f t="shared" si="1089"/>
        <v>18</v>
      </c>
      <c r="J160" s="11"/>
      <c r="K160" s="66">
        <f t="shared" si="1067"/>
        <v>10</v>
      </c>
      <c r="L160" s="66">
        <f t="shared" ref="L160:P161" si="1090">VALUE(MID($C160,D160+1,E160-D160-1))</f>
        <v>18</v>
      </c>
      <c r="M160" s="66">
        <f t="shared" si="1090"/>
        <v>22</v>
      </c>
      <c r="N160" s="66">
        <f t="shared" si="1090"/>
        <v>37</v>
      </c>
      <c r="O160" s="66">
        <f t="shared" si="1090"/>
        <v>39</v>
      </c>
      <c r="P160" s="66">
        <f t="shared" si="1090"/>
        <v>40</v>
      </c>
      <c r="Q160" s="66">
        <f t="shared" si="1069"/>
        <v>46</v>
      </c>
      <c r="R160" s="66"/>
      <c r="S160" s="66">
        <f t="shared" ref="S160:AX160" si="1091">COUNTIF($K160:$Q160,S$2)</f>
        <v>0</v>
      </c>
      <c r="T160" s="66">
        <f t="shared" si="1091"/>
        <v>0</v>
      </c>
      <c r="U160" s="66">
        <f t="shared" si="1091"/>
        <v>0</v>
      </c>
      <c r="V160" s="66">
        <f t="shared" si="1091"/>
        <v>0</v>
      </c>
      <c r="W160" s="66">
        <f t="shared" si="1091"/>
        <v>0</v>
      </c>
      <c r="X160" s="66">
        <f t="shared" si="1091"/>
        <v>0</v>
      </c>
      <c r="Y160" s="66">
        <f t="shared" si="1091"/>
        <v>0</v>
      </c>
      <c r="Z160" s="66">
        <f t="shared" si="1091"/>
        <v>0</v>
      </c>
      <c r="AA160" s="66">
        <f t="shared" si="1091"/>
        <v>0</v>
      </c>
      <c r="AB160" s="66">
        <f t="shared" si="1091"/>
        <v>1</v>
      </c>
      <c r="AC160" s="66">
        <f t="shared" si="1091"/>
        <v>0</v>
      </c>
      <c r="AD160" s="66">
        <f t="shared" si="1091"/>
        <v>0</v>
      </c>
      <c r="AE160" s="66">
        <f t="shared" si="1091"/>
        <v>0</v>
      </c>
      <c r="AF160" s="66">
        <f t="shared" si="1091"/>
        <v>0</v>
      </c>
      <c r="AG160" s="66">
        <f t="shared" si="1091"/>
        <v>0</v>
      </c>
      <c r="AH160" s="66">
        <f t="shared" si="1091"/>
        <v>0</v>
      </c>
      <c r="AI160" s="66">
        <f t="shared" si="1091"/>
        <v>0</v>
      </c>
      <c r="AJ160" s="66">
        <f t="shared" si="1091"/>
        <v>1</v>
      </c>
      <c r="AK160" s="66">
        <f t="shared" si="1091"/>
        <v>0</v>
      </c>
      <c r="AL160" s="66">
        <f t="shared" si="1091"/>
        <v>0</v>
      </c>
      <c r="AM160" s="66">
        <f t="shared" si="1091"/>
        <v>0</v>
      </c>
      <c r="AN160" s="66">
        <f t="shared" si="1091"/>
        <v>1</v>
      </c>
      <c r="AO160" s="66">
        <f t="shared" si="1091"/>
        <v>0</v>
      </c>
      <c r="AP160" s="66">
        <f t="shared" si="1091"/>
        <v>0</v>
      </c>
      <c r="AQ160" s="66">
        <f t="shared" si="1091"/>
        <v>0</v>
      </c>
      <c r="AR160" s="66">
        <f t="shared" si="1091"/>
        <v>0</v>
      </c>
      <c r="AS160" s="66">
        <f t="shared" si="1091"/>
        <v>0</v>
      </c>
      <c r="AT160" s="66">
        <f t="shared" si="1091"/>
        <v>0</v>
      </c>
      <c r="AU160" s="66">
        <f t="shared" si="1091"/>
        <v>0</v>
      </c>
      <c r="AV160" s="66">
        <f t="shared" si="1091"/>
        <v>0</v>
      </c>
      <c r="AW160" s="66">
        <f t="shared" si="1091"/>
        <v>0</v>
      </c>
      <c r="AX160" s="66">
        <f t="shared" si="1091"/>
        <v>0</v>
      </c>
      <c r="AY160" s="66">
        <f t="shared" ref="AY160:BO160" si="1092">COUNTIF($K160:$Q160,AY$2)</f>
        <v>0</v>
      </c>
      <c r="AZ160" s="66">
        <f t="shared" si="1092"/>
        <v>0</v>
      </c>
      <c r="BA160" s="66">
        <f t="shared" si="1092"/>
        <v>0</v>
      </c>
      <c r="BB160" s="66">
        <f t="shared" si="1092"/>
        <v>0</v>
      </c>
      <c r="BC160" s="66">
        <f t="shared" si="1092"/>
        <v>1</v>
      </c>
      <c r="BD160" s="66">
        <f t="shared" si="1092"/>
        <v>0</v>
      </c>
      <c r="BE160" s="66">
        <f t="shared" si="1092"/>
        <v>1</v>
      </c>
      <c r="BF160" s="66">
        <f t="shared" si="1092"/>
        <v>1</v>
      </c>
      <c r="BG160" s="66">
        <f t="shared" si="1092"/>
        <v>0</v>
      </c>
      <c r="BH160" s="66">
        <f t="shared" si="1092"/>
        <v>0</v>
      </c>
      <c r="BI160" s="66">
        <f t="shared" si="1092"/>
        <v>0</v>
      </c>
      <c r="BJ160" s="66">
        <f t="shared" si="1092"/>
        <v>0</v>
      </c>
      <c r="BK160" s="66">
        <f t="shared" si="1092"/>
        <v>0</v>
      </c>
      <c r="BL160" s="66">
        <f t="shared" si="1092"/>
        <v>1</v>
      </c>
      <c r="BM160" s="66">
        <f t="shared" si="1092"/>
        <v>0</v>
      </c>
      <c r="BN160" s="66">
        <f t="shared" si="1092"/>
        <v>0</v>
      </c>
      <c r="BO160" s="66">
        <f t="shared" si="1092"/>
        <v>0</v>
      </c>
      <c r="BP160" s="66"/>
      <c r="BQ160" s="66">
        <f t="shared" si="898"/>
        <v>11</v>
      </c>
      <c r="BR160" s="66">
        <f t="shared" si="899"/>
        <v>5</v>
      </c>
      <c r="BS160" s="66">
        <f t="shared" si="900"/>
        <v>2</v>
      </c>
      <c r="BT160" s="66">
        <f t="shared" si="901"/>
        <v>7</v>
      </c>
      <c r="BU160" s="66">
        <f t="shared" si="902"/>
        <v>2</v>
      </c>
      <c r="BV160" s="66">
        <f t="shared" si="903"/>
        <v>6</v>
      </c>
      <c r="BW160" s="66">
        <f t="shared" si="904"/>
        <v>3</v>
      </c>
      <c r="BX160" s="66">
        <f t="shared" si="905"/>
        <v>3</v>
      </c>
      <c r="BY160" s="66">
        <f t="shared" si="906"/>
        <v>6</v>
      </c>
      <c r="BZ160" s="66">
        <f t="shared" si="907"/>
        <v>0</v>
      </c>
      <c r="CA160" s="66">
        <f t="shared" si="908"/>
        <v>6</v>
      </c>
      <c r="CB160" s="66">
        <f t="shared" si="909"/>
        <v>19</v>
      </c>
      <c r="CC160" s="66">
        <f t="shared" si="910"/>
        <v>3</v>
      </c>
      <c r="CD160" s="66">
        <f t="shared" si="911"/>
        <v>4</v>
      </c>
      <c r="CE160" s="66">
        <f t="shared" si="912"/>
        <v>16</v>
      </c>
      <c r="CF160" s="66">
        <f t="shared" si="913"/>
        <v>1</v>
      </c>
      <c r="CG160" s="66">
        <f t="shared" si="914"/>
        <v>3</v>
      </c>
      <c r="CH160" s="66">
        <f t="shared" si="915"/>
        <v>0</v>
      </c>
      <c r="CI160" s="66">
        <f t="shared" si="916"/>
        <v>8</v>
      </c>
      <c r="CJ160" s="66">
        <f t="shared" si="917"/>
        <v>1</v>
      </c>
      <c r="CK160" s="66">
        <f t="shared" si="918"/>
        <v>1</v>
      </c>
      <c r="CL160" s="66">
        <f t="shared" si="919"/>
        <v>0</v>
      </c>
      <c r="CM160" s="66">
        <f t="shared" si="920"/>
        <v>1</v>
      </c>
      <c r="CN160" s="66">
        <f t="shared" si="921"/>
        <v>4</v>
      </c>
      <c r="CO160" s="66">
        <f t="shared" si="922"/>
        <v>20</v>
      </c>
      <c r="CP160" s="66">
        <f t="shared" si="923"/>
        <v>5</v>
      </c>
      <c r="CQ160" s="66">
        <f t="shared" si="924"/>
        <v>1</v>
      </c>
      <c r="CR160" s="66">
        <f t="shared" si="925"/>
        <v>9</v>
      </c>
      <c r="CS160" s="66">
        <f t="shared" si="926"/>
        <v>2</v>
      </c>
      <c r="CT160" s="66">
        <f t="shared" si="927"/>
        <v>32</v>
      </c>
      <c r="CU160" s="66">
        <f t="shared" si="928"/>
        <v>14</v>
      </c>
      <c r="CV160" s="66">
        <f t="shared" si="929"/>
        <v>6</v>
      </c>
      <c r="CW160" s="66">
        <f t="shared" si="930"/>
        <v>9</v>
      </c>
      <c r="CX160" s="66">
        <f t="shared" si="931"/>
        <v>5</v>
      </c>
      <c r="CY160" s="66">
        <f t="shared" si="932"/>
        <v>8</v>
      </c>
      <c r="CZ160" s="66">
        <f t="shared" si="933"/>
        <v>12</v>
      </c>
      <c r="DA160" s="66">
        <f t="shared" si="934"/>
        <v>0</v>
      </c>
      <c r="DB160" s="66">
        <f t="shared" si="935"/>
        <v>15</v>
      </c>
      <c r="DC160" s="66">
        <f t="shared" si="936"/>
        <v>0</v>
      </c>
      <c r="DD160" s="66">
        <f t="shared" si="937"/>
        <v>0</v>
      </c>
      <c r="DE160" s="66">
        <f t="shared" si="938"/>
        <v>7</v>
      </c>
      <c r="DF160" s="66">
        <f t="shared" si="939"/>
        <v>4</v>
      </c>
      <c r="DG160" s="66">
        <f t="shared" si="940"/>
        <v>2</v>
      </c>
      <c r="DH160" s="66">
        <f t="shared" si="941"/>
        <v>9</v>
      </c>
      <c r="DI160" s="66">
        <f t="shared" si="942"/>
        <v>13</v>
      </c>
      <c r="DJ160" s="66">
        <f t="shared" si="943"/>
        <v>0</v>
      </c>
      <c r="DK160" s="66">
        <f t="shared" si="944"/>
        <v>16</v>
      </c>
      <c r="DL160" s="66">
        <f t="shared" si="945"/>
        <v>7</v>
      </c>
      <c r="DM160" s="66">
        <f t="shared" si="946"/>
        <v>1</v>
      </c>
      <c r="DN160" s="289" t="b">
        <f t="shared" si="642"/>
        <v>0</v>
      </c>
      <c r="DO160" s="66">
        <f t="shared" si="1075"/>
        <v>212</v>
      </c>
      <c r="DP160" s="66">
        <f t="shared" si="1076"/>
        <v>38</v>
      </c>
      <c r="DQ160" s="66">
        <f t="shared" si="1077"/>
        <v>38</v>
      </c>
      <c r="DR160" s="106">
        <f t="shared" si="1055"/>
        <v>0</v>
      </c>
      <c r="DS160" s="66">
        <f t="shared" si="1078"/>
        <v>4</v>
      </c>
      <c r="DT160" s="66">
        <f t="shared" si="1079"/>
        <v>3</v>
      </c>
      <c r="DU160" s="66"/>
      <c r="DV160" s="66">
        <f t="shared" si="1080"/>
        <v>2</v>
      </c>
      <c r="DW160" s="66">
        <f t="shared" si="1081"/>
        <v>5</v>
      </c>
      <c r="DX160" s="66"/>
      <c r="DY160" s="66">
        <f t="shared" si="1082"/>
        <v>0</v>
      </c>
      <c r="DZ160" s="66">
        <f t="shared" si="1083"/>
        <v>2</v>
      </c>
      <c r="EA160" s="66">
        <f t="shared" si="1084"/>
        <v>1</v>
      </c>
      <c r="EB160" s="66">
        <f t="shared" si="1085"/>
        <v>2</v>
      </c>
      <c r="EC160" s="66">
        <f t="shared" si="1086"/>
        <v>2</v>
      </c>
      <c r="EE160" s="66">
        <f t="shared" si="1087"/>
        <v>1</v>
      </c>
      <c r="EF160" s="66">
        <f t="shared" si="1088"/>
        <v>1</v>
      </c>
    </row>
    <row r="161" spans="1:136" x14ac:dyDescent="0.2">
      <c r="A161" s="55">
        <v>42419</v>
      </c>
      <c r="B161" s="13" t="str">
        <f t="shared" si="1064"/>
        <v>0-2-4-0-1</v>
      </c>
      <c r="C161" s="14" t="s">
        <v>312</v>
      </c>
      <c r="D161" s="11">
        <f t="shared" si="1065"/>
        <v>3</v>
      </c>
      <c r="E161" s="11">
        <f t="shared" si="1089"/>
        <v>6</v>
      </c>
      <c r="F161" s="11">
        <f t="shared" si="1089"/>
        <v>9</v>
      </c>
      <c r="G161" s="11">
        <f t="shared" si="1089"/>
        <v>12</v>
      </c>
      <c r="H161" s="11">
        <f t="shared" si="1089"/>
        <v>15</v>
      </c>
      <c r="I161" s="11">
        <f t="shared" si="1089"/>
        <v>18</v>
      </c>
      <c r="J161" s="11"/>
      <c r="K161" s="65">
        <f t="shared" si="1067"/>
        <v>16</v>
      </c>
      <c r="L161" s="65">
        <f t="shared" si="1090"/>
        <v>18</v>
      </c>
      <c r="M161" s="65">
        <f t="shared" si="1090"/>
        <v>20</v>
      </c>
      <c r="N161" s="65">
        <f t="shared" si="1090"/>
        <v>21</v>
      </c>
      <c r="O161" s="65">
        <f t="shared" si="1090"/>
        <v>27</v>
      </c>
      <c r="P161" s="65">
        <f t="shared" si="1090"/>
        <v>49</v>
      </c>
      <c r="Q161" s="65">
        <f t="shared" si="1069"/>
        <v>23</v>
      </c>
      <c r="R161" s="65"/>
      <c r="S161" s="65">
        <f t="shared" ref="S161:AX161" si="1093">COUNTIF($K161:$Q161,S$2)</f>
        <v>0</v>
      </c>
      <c r="T161" s="65">
        <f t="shared" si="1093"/>
        <v>0</v>
      </c>
      <c r="U161" s="65">
        <f t="shared" si="1093"/>
        <v>0</v>
      </c>
      <c r="V161" s="65">
        <f t="shared" si="1093"/>
        <v>0</v>
      </c>
      <c r="W161" s="65">
        <f t="shared" si="1093"/>
        <v>0</v>
      </c>
      <c r="X161" s="65">
        <f t="shared" si="1093"/>
        <v>0</v>
      </c>
      <c r="Y161" s="65">
        <f t="shared" si="1093"/>
        <v>0</v>
      </c>
      <c r="Z161" s="65">
        <f t="shared" si="1093"/>
        <v>0</v>
      </c>
      <c r="AA161" s="65">
        <f t="shared" si="1093"/>
        <v>0</v>
      </c>
      <c r="AB161" s="65">
        <f t="shared" si="1093"/>
        <v>0</v>
      </c>
      <c r="AC161" s="65">
        <f t="shared" si="1093"/>
        <v>0</v>
      </c>
      <c r="AD161" s="65">
        <f t="shared" si="1093"/>
        <v>0</v>
      </c>
      <c r="AE161" s="65">
        <f t="shared" si="1093"/>
        <v>0</v>
      </c>
      <c r="AF161" s="65">
        <f t="shared" si="1093"/>
        <v>0</v>
      </c>
      <c r="AG161" s="65">
        <f t="shared" si="1093"/>
        <v>0</v>
      </c>
      <c r="AH161" s="65">
        <f t="shared" si="1093"/>
        <v>1</v>
      </c>
      <c r="AI161" s="65">
        <f t="shared" si="1093"/>
        <v>0</v>
      </c>
      <c r="AJ161" s="65">
        <f t="shared" si="1093"/>
        <v>1</v>
      </c>
      <c r="AK161" s="65">
        <f t="shared" si="1093"/>
        <v>0</v>
      </c>
      <c r="AL161" s="65">
        <f t="shared" si="1093"/>
        <v>1</v>
      </c>
      <c r="AM161" s="65">
        <f t="shared" si="1093"/>
        <v>1</v>
      </c>
      <c r="AN161" s="65">
        <f t="shared" si="1093"/>
        <v>0</v>
      </c>
      <c r="AO161" s="65">
        <f t="shared" si="1093"/>
        <v>1</v>
      </c>
      <c r="AP161" s="65">
        <f t="shared" si="1093"/>
        <v>0</v>
      </c>
      <c r="AQ161" s="65">
        <f t="shared" si="1093"/>
        <v>0</v>
      </c>
      <c r="AR161" s="65">
        <f t="shared" si="1093"/>
        <v>0</v>
      </c>
      <c r="AS161" s="65">
        <f t="shared" si="1093"/>
        <v>1</v>
      </c>
      <c r="AT161" s="65">
        <f t="shared" si="1093"/>
        <v>0</v>
      </c>
      <c r="AU161" s="65">
        <f t="shared" si="1093"/>
        <v>0</v>
      </c>
      <c r="AV161" s="65">
        <f t="shared" si="1093"/>
        <v>0</v>
      </c>
      <c r="AW161" s="65">
        <f t="shared" si="1093"/>
        <v>0</v>
      </c>
      <c r="AX161" s="65">
        <f t="shared" si="1093"/>
        <v>0</v>
      </c>
      <c r="AY161" s="65">
        <f t="shared" ref="AY161:BO161" si="1094">COUNTIF($K161:$Q161,AY$2)</f>
        <v>0</v>
      </c>
      <c r="AZ161" s="65">
        <f t="shared" si="1094"/>
        <v>0</v>
      </c>
      <c r="BA161" s="65">
        <f t="shared" si="1094"/>
        <v>0</v>
      </c>
      <c r="BB161" s="65">
        <f t="shared" si="1094"/>
        <v>0</v>
      </c>
      <c r="BC161" s="65">
        <f t="shared" si="1094"/>
        <v>0</v>
      </c>
      <c r="BD161" s="65">
        <f t="shared" si="1094"/>
        <v>0</v>
      </c>
      <c r="BE161" s="65">
        <f t="shared" si="1094"/>
        <v>0</v>
      </c>
      <c r="BF161" s="65">
        <f t="shared" si="1094"/>
        <v>0</v>
      </c>
      <c r="BG161" s="65">
        <f t="shared" si="1094"/>
        <v>0</v>
      </c>
      <c r="BH161" s="65">
        <f t="shared" si="1094"/>
        <v>0</v>
      </c>
      <c r="BI161" s="65">
        <f t="shared" si="1094"/>
        <v>0</v>
      </c>
      <c r="BJ161" s="65">
        <f t="shared" si="1094"/>
        <v>0</v>
      </c>
      <c r="BK161" s="65">
        <f t="shared" si="1094"/>
        <v>0</v>
      </c>
      <c r="BL161" s="65">
        <f t="shared" si="1094"/>
        <v>0</v>
      </c>
      <c r="BM161" s="65">
        <f t="shared" si="1094"/>
        <v>0</v>
      </c>
      <c r="BN161" s="65">
        <f t="shared" si="1094"/>
        <v>0</v>
      </c>
      <c r="BO161" s="65">
        <f t="shared" si="1094"/>
        <v>1</v>
      </c>
      <c r="BP161" s="65"/>
      <c r="BQ161" s="65">
        <f t="shared" si="898"/>
        <v>10</v>
      </c>
      <c r="BR161" s="65">
        <f t="shared" si="899"/>
        <v>4</v>
      </c>
      <c r="BS161" s="65">
        <f t="shared" si="900"/>
        <v>1</v>
      </c>
      <c r="BT161" s="65">
        <f t="shared" si="901"/>
        <v>6</v>
      </c>
      <c r="BU161" s="65">
        <f t="shared" si="902"/>
        <v>1</v>
      </c>
      <c r="BV161" s="65">
        <f t="shared" si="903"/>
        <v>5</v>
      </c>
      <c r="BW161" s="65">
        <f t="shared" si="904"/>
        <v>2</v>
      </c>
      <c r="BX161" s="65">
        <f t="shared" si="905"/>
        <v>2</v>
      </c>
      <c r="BY161" s="65">
        <f t="shared" si="906"/>
        <v>5</v>
      </c>
      <c r="BZ161" s="65">
        <f t="shared" si="907"/>
        <v>5</v>
      </c>
      <c r="CA161" s="65">
        <f t="shared" si="908"/>
        <v>5</v>
      </c>
      <c r="CB161" s="65">
        <f t="shared" si="909"/>
        <v>18</v>
      </c>
      <c r="CC161" s="65">
        <f t="shared" si="910"/>
        <v>2</v>
      </c>
      <c r="CD161" s="65">
        <f t="shared" si="911"/>
        <v>3</v>
      </c>
      <c r="CE161" s="65">
        <f t="shared" si="912"/>
        <v>15</v>
      </c>
      <c r="CF161" s="65">
        <f t="shared" si="913"/>
        <v>0</v>
      </c>
      <c r="CG161" s="65">
        <f t="shared" si="914"/>
        <v>2</v>
      </c>
      <c r="CH161" s="65">
        <f t="shared" si="915"/>
        <v>0</v>
      </c>
      <c r="CI161" s="65">
        <f t="shared" si="916"/>
        <v>7</v>
      </c>
      <c r="CJ161" s="65">
        <f t="shared" si="917"/>
        <v>0</v>
      </c>
      <c r="CK161" s="65">
        <f t="shared" si="918"/>
        <v>0</v>
      </c>
      <c r="CL161" s="65">
        <f t="shared" si="919"/>
        <v>5</v>
      </c>
      <c r="CM161" s="65">
        <f t="shared" si="920"/>
        <v>0</v>
      </c>
      <c r="CN161" s="65">
        <f t="shared" si="921"/>
        <v>3</v>
      </c>
      <c r="CO161" s="65">
        <f t="shared" si="922"/>
        <v>19</v>
      </c>
      <c r="CP161" s="65">
        <f t="shared" si="923"/>
        <v>4</v>
      </c>
      <c r="CQ161" s="65">
        <f t="shared" si="924"/>
        <v>0</v>
      </c>
      <c r="CR161" s="65">
        <f t="shared" si="925"/>
        <v>8</v>
      </c>
      <c r="CS161" s="65">
        <f t="shared" si="926"/>
        <v>1</v>
      </c>
      <c r="CT161" s="65">
        <f t="shared" si="927"/>
        <v>31</v>
      </c>
      <c r="CU161" s="65">
        <f t="shared" si="928"/>
        <v>13</v>
      </c>
      <c r="CV161" s="65">
        <f t="shared" si="929"/>
        <v>5</v>
      </c>
      <c r="CW161" s="65">
        <f t="shared" si="930"/>
        <v>8</v>
      </c>
      <c r="CX161" s="65">
        <f t="shared" si="931"/>
        <v>4</v>
      </c>
      <c r="CY161" s="65">
        <f t="shared" si="932"/>
        <v>7</v>
      </c>
      <c r="CZ161" s="65">
        <f t="shared" si="933"/>
        <v>11</v>
      </c>
      <c r="DA161" s="65">
        <f t="shared" si="934"/>
        <v>7</v>
      </c>
      <c r="DB161" s="65">
        <f t="shared" si="935"/>
        <v>14</v>
      </c>
      <c r="DC161" s="65">
        <f t="shared" si="936"/>
        <v>2</v>
      </c>
      <c r="DD161" s="65">
        <f t="shared" si="937"/>
        <v>1</v>
      </c>
      <c r="DE161" s="65">
        <f t="shared" si="938"/>
        <v>6</v>
      </c>
      <c r="DF161" s="65">
        <f t="shared" si="939"/>
        <v>3</v>
      </c>
      <c r="DG161" s="65">
        <f t="shared" si="940"/>
        <v>1</v>
      </c>
      <c r="DH161" s="65">
        <f t="shared" si="941"/>
        <v>8</v>
      </c>
      <c r="DI161" s="65">
        <f t="shared" si="942"/>
        <v>12</v>
      </c>
      <c r="DJ161" s="65">
        <f t="shared" si="943"/>
        <v>2</v>
      </c>
      <c r="DK161" s="65">
        <f t="shared" si="944"/>
        <v>15</v>
      </c>
      <c r="DL161" s="65">
        <f t="shared" si="945"/>
        <v>6</v>
      </c>
      <c r="DM161" s="65">
        <f t="shared" si="946"/>
        <v>0</v>
      </c>
      <c r="DN161" s="289" t="b">
        <f t="shared" si="642"/>
        <v>0</v>
      </c>
      <c r="DO161" s="65">
        <f t="shared" si="1075"/>
        <v>174</v>
      </c>
      <c r="DP161" s="65">
        <f t="shared" si="1076"/>
        <v>-16</v>
      </c>
      <c r="DQ161" s="65">
        <f t="shared" si="1077"/>
        <v>16</v>
      </c>
      <c r="DR161" s="106">
        <f t="shared" si="1055"/>
        <v>0</v>
      </c>
      <c r="DS161" s="65">
        <f t="shared" si="1078"/>
        <v>2</v>
      </c>
      <c r="DT161" s="65">
        <f t="shared" si="1079"/>
        <v>5</v>
      </c>
      <c r="DU161" s="65"/>
      <c r="DV161" s="65">
        <f t="shared" si="1080"/>
        <v>4</v>
      </c>
      <c r="DW161" s="65">
        <f t="shared" si="1081"/>
        <v>3</v>
      </c>
      <c r="DX161" s="65"/>
      <c r="DY161" s="65">
        <f t="shared" si="1082"/>
        <v>0</v>
      </c>
      <c r="DZ161" s="65">
        <f t="shared" si="1083"/>
        <v>2</v>
      </c>
      <c r="EA161" s="65">
        <f t="shared" si="1084"/>
        <v>4</v>
      </c>
      <c r="EB161" s="65">
        <f t="shared" si="1085"/>
        <v>0</v>
      </c>
      <c r="EC161" s="65">
        <f t="shared" si="1086"/>
        <v>1</v>
      </c>
      <c r="EE161" s="65">
        <f t="shared" si="1087"/>
        <v>2</v>
      </c>
      <c r="EF161" s="65">
        <f t="shared" si="1088"/>
        <v>1</v>
      </c>
    </row>
    <row r="162" spans="1:136" x14ac:dyDescent="0.2">
      <c r="A162" s="55">
        <v>42415</v>
      </c>
      <c r="B162" s="13" t="str">
        <f t="shared" si="1064"/>
        <v>2-0-2-0-3</v>
      </c>
      <c r="C162" s="14" t="s">
        <v>311</v>
      </c>
      <c r="D162" s="11">
        <f t="shared" si="1065"/>
        <v>2</v>
      </c>
      <c r="E162" s="11">
        <f t="shared" ref="E162:I163" si="1095">FIND(",",$C162,D162+1)</f>
        <v>4</v>
      </c>
      <c r="F162" s="11">
        <f t="shared" si="1095"/>
        <v>7</v>
      </c>
      <c r="G162" s="11">
        <f t="shared" si="1095"/>
        <v>10</v>
      </c>
      <c r="H162" s="11">
        <f t="shared" si="1095"/>
        <v>13</v>
      </c>
      <c r="I162" s="11">
        <f t="shared" si="1095"/>
        <v>16</v>
      </c>
      <c r="J162" s="11"/>
      <c r="K162" s="64">
        <f t="shared" si="1067"/>
        <v>3</v>
      </c>
      <c r="L162" s="64">
        <f t="shared" ref="L162:P163" si="1096">VALUE(MID($C162,D162+1,E162-D162-1))</f>
        <v>5</v>
      </c>
      <c r="M162" s="64">
        <f t="shared" si="1096"/>
        <v>29</v>
      </c>
      <c r="N162" s="64">
        <f t="shared" si="1096"/>
        <v>40</v>
      </c>
      <c r="O162" s="64">
        <f t="shared" si="1096"/>
        <v>43</v>
      </c>
      <c r="P162" s="64">
        <f t="shared" si="1096"/>
        <v>49</v>
      </c>
      <c r="Q162" s="64">
        <f t="shared" si="1069"/>
        <v>21</v>
      </c>
      <c r="R162" s="64"/>
      <c r="S162" s="64">
        <f t="shared" ref="S162:AX162" si="1097">COUNTIF($K162:$Q162,S$2)</f>
        <v>0</v>
      </c>
      <c r="T162" s="64">
        <f t="shared" si="1097"/>
        <v>0</v>
      </c>
      <c r="U162" s="64">
        <f t="shared" si="1097"/>
        <v>1</v>
      </c>
      <c r="V162" s="64">
        <f t="shared" si="1097"/>
        <v>0</v>
      </c>
      <c r="W162" s="64">
        <f t="shared" si="1097"/>
        <v>1</v>
      </c>
      <c r="X162" s="64">
        <f t="shared" si="1097"/>
        <v>0</v>
      </c>
      <c r="Y162" s="64">
        <f t="shared" si="1097"/>
        <v>0</v>
      </c>
      <c r="Z162" s="64">
        <f t="shared" si="1097"/>
        <v>0</v>
      </c>
      <c r="AA162" s="64">
        <f t="shared" si="1097"/>
        <v>0</v>
      </c>
      <c r="AB162" s="64">
        <f t="shared" si="1097"/>
        <v>0</v>
      </c>
      <c r="AC162" s="64">
        <f t="shared" si="1097"/>
        <v>0</v>
      </c>
      <c r="AD162" s="64">
        <f t="shared" si="1097"/>
        <v>0</v>
      </c>
      <c r="AE162" s="64">
        <f t="shared" si="1097"/>
        <v>0</v>
      </c>
      <c r="AF162" s="64">
        <f t="shared" si="1097"/>
        <v>0</v>
      </c>
      <c r="AG162" s="64">
        <f t="shared" si="1097"/>
        <v>0</v>
      </c>
      <c r="AH162" s="64">
        <f t="shared" si="1097"/>
        <v>0</v>
      </c>
      <c r="AI162" s="64">
        <f t="shared" si="1097"/>
        <v>0</v>
      </c>
      <c r="AJ162" s="64">
        <f t="shared" si="1097"/>
        <v>0</v>
      </c>
      <c r="AK162" s="64">
        <f t="shared" si="1097"/>
        <v>0</v>
      </c>
      <c r="AL162" s="64">
        <f t="shared" si="1097"/>
        <v>0</v>
      </c>
      <c r="AM162" s="64">
        <f t="shared" si="1097"/>
        <v>1</v>
      </c>
      <c r="AN162" s="64">
        <f t="shared" si="1097"/>
        <v>0</v>
      </c>
      <c r="AO162" s="64">
        <f t="shared" si="1097"/>
        <v>0</v>
      </c>
      <c r="AP162" s="64">
        <f t="shared" si="1097"/>
        <v>0</v>
      </c>
      <c r="AQ162" s="64">
        <f t="shared" si="1097"/>
        <v>0</v>
      </c>
      <c r="AR162" s="64">
        <f t="shared" si="1097"/>
        <v>0</v>
      </c>
      <c r="AS162" s="64">
        <f t="shared" si="1097"/>
        <v>0</v>
      </c>
      <c r="AT162" s="64">
        <f t="shared" si="1097"/>
        <v>0</v>
      </c>
      <c r="AU162" s="64">
        <f t="shared" si="1097"/>
        <v>1</v>
      </c>
      <c r="AV162" s="64">
        <f t="shared" si="1097"/>
        <v>0</v>
      </c>
      <c r="AW162" s="64">
        <f t="shared" si="1097"/>
        <v>0</v>
      </c>
      <c r="AX162" s="64">
        <f t="shared" si="1097"/>
        <v>0</v>
      </c>
      <c r="AY162" s="64">
        <f t="shared" ref="AY162:BO162" si="1098">COUNTIF($K162:$Q162,AY$2)</f>
        <v>0</v>
      </c>
      <c r="AZ162" s="64">
        <f t="shared" si="1098"/>
        <v>0</v>
      </c>
      <c r="BA162" s="64">
        <f t="shared" si="1098"/>
        <v>0</v>
      </c>
      <c r="BB162" s="64">
        <f t="shared" si="1098"/>
        <v>0</v>
      </c>
      <c r="BC162" s="64">
        <f t="shared" si="1098"/>
        <v>0</v>
      </c>
      <c r="BD162" s="64">
        <f t="shared" si="1098"/>
        <v>0</v>
      </c>
      <c r="BE162" s="64">
        <f t="shared" si="1098"/>
        <v>0</v>
      </c>
      <c r="BF162" s="64">
        <f t="shared" si="1098"/>
        <v>1</v>
      </c>
      <c r="BG162" s="64">
        <f t="shared" si="1098"/>
        <v>0</v>
      </c>
      <c r="BH162" s="64">
        <f t="shared" si="1098"/>
        <v>0</v>
      </c>
      <c r="BI162" s="64">
        <f t="shared" si="1098"/>
        <v>1</v>
      </c>
      <c r="BJ162" s="64">
        <f t="shared" si="1098"/>
        <v>0</v>
      </c>
      <c r="BK162" s="64">
        <f t="shared" si="1098"/>
        <v>0</v>
      </c>
      <c r="BL162" s="64">
        <f t="shared" si="1098"/>
        <v>0</v>
      </c>
      <c r="BM162" s="64">
        <f t="shared" si="1098"/>
        <v>0</v>
      </c>
      <c r="BN162" s="64">
        <f t="shared" si="1098"/>
        <v>0</v>
      </c>
      <c r="BO162" s="64">
        <f t="shared" si="1098"/>
        <v>1</v>
      </c>
      <c r="BP162" s="64"/>
      <c r="BQ162" s="64">
        <f t="shared" si="898"/>
        <v>9</v>
      </c>
      <c r="BR162" s="64">
        <f t="shared" si="899"/>
        <v>3</v>
      </c>
      <c r="BS162" s="64">
        <f t="shared" si="900"/>
        <v>0</v>
      </c>
      <c r="BT162" s="64">
        <f t="shared" si="901"/>
        <v>5</v>
      </c>
      <c r="BU162" s="64">
        <f t="shared" si="902"/>
        <v>0</v>
      </c>
      <c r="BV162" s="64">
        <f t="shared" si="903"/>
        <v>4</v>
      </c>
      <c r="BW162" s="64">
        <f t="shared" si="904"/>
        <v>1</v>
      </c>
      <c r="BX162" s="64">
        <f t="shared" si="905"/>
        <v>1</v>
      </c>
      <c r="BY162" s="64">
        <f t="shared" si="906"/>
        <v>4</v>
      </c>
      <c r="BZ162" s="64">
        <f t="shared" si="907"/>
        <v>4</v>
      </c>
      <c r="CA162" s="64">
        <f t="shared" si="908"/>
        <v>4</v>
      </c>
      <c r="CB162" s="64">
        <f t="shared" si="909"/>
        <v>17</v>
      </c>
      <c r="CC162" s="64">
        <f t="shared" si="910"/>
        <v>1</v>
      </c>
      <c r="CD162" s="64">
        <f t="shared" si="911"/>
        <v>2</v>
      </c>
      <c r="CE162" s="64">
        <f t="shared" si="912"/>
        <v>14</v>
      </c>
      <c r="CF162" s="64">
        <f t="shared" si="913"/>
        <v>2</v>
      </c>
      <c r="CG162" s="64">
        <f t="shared" si="914"/>
        <v>1</v>
      </c>
      <c r="CH162" s="64">
        <f t="shared" si="915"/>
        <v>9</v>
      </c>
      <c r="CI162" s="64">
        <f t="shared" si="916"/>
        <v>6</v>
      </c>
      <c r="CJ162" s="64">
        <f t="shared" si="917"/>
        <v>5</v>
      </c>
      <c r="CK162" s="64">
        <f t="shared" si="918"/>
        <v>0</v>
      </c>
      <c r="CL162" s="64">
        <f t="shared" si="919"/>
        <v>4</v>
      </c>
      <c r="CM162" s="64">
        <f t="shared" si="920"/>
        <v>4</v>
      </c>
      <c r="CN162" s="64">
        <f t="shared" si="921"/>
        <v>2</v>
      </c>
      <c r="CO162" s="64">
        <f t="shared" si="922"/>
        <v>18</v>
      </c>
      <c r="CP162" s="64">
        <f t="shared" si="923"/>
        <v>3</v>
      </c>
      <c r="CQ162" s="64">
        <f t="shared" si="924"/>
        <v>15</v>
      </c>
      <c r="CR162" s="64">
        <f t="shared" si="925"/>
        <v>7</v>
      </c>
      <c r="CS162" s="64">
        <f t="shared" si="926"/>
        <v>0</v>
      </c>
      <c r="CT162" s="64">
        <f t="shared" si="927"/>
        <v>30</v>
      </c>
      <c r="CU162" s="64">
        <f t="shared" si="928"/>
        <v>12</v>
      </c>
      <c r="CV162" s="64">
        <f t="shared" si="929"/>
        <v>4</v>
      </c>
      <c r="CW162" s="64">
        <f t="shared" si="930"/>
        <v>7</v>
      </c>
      <c r="CX162" s="64">
        <f t="shared" si="931"/>
        <v>3</v>
      </c>
      <c r="CY162" s="64">
        <f t="shared" si="932"/>
        <v>6</v>
      </c>
      <c r="CZ162" s="64">
        <f t="shared" si="933"/>
        <v>10</v>
      </c>
      <c r="DA162" s="64">
        <f t="shared" si="934"/>
        <v>6</v>
      </c>
      <c r="DB162" s="64">
        <f t="shared" si="935"/>
        <v>13</v>
      </c>
      <c r="DC162" s="64">
        <f t="shared" si="936"/>
        <v>1</v>
      </c>
      <c r="DD162" s="64">
        <f t="shared" si="937"/>
        <v>0</v>
      </c>
      <c r="DE162" s="64">
        <f t="shared" si="938"/>
        <v>5</v>
      </c>
      <c r="DF162" s="64">
        <f t="shared" si="939"/>
        <v>2</v>
      </c>
      <c r="DG162" s="64">
        <f t="shared" si="940"/>
        <v>0</v>
      </c>
      <c r="DH162" s="64">
        <f t="shared" si="941"/>
        <v>7</v>
      </c>
      <c r="DI162" s="64">
        <f t="shared" si="942"/>
        <v>11</v>
      </c>
      <c r="DJ162" s="64">
        <f t="shared" si="943"/>
        <v>1</v>
      </c>
      <c r="DK162" s="64">
        <f t="shared" si="944"/>
        <v>14</v>
      </c>
      <c r="DL162" s="64">
        <f t="shared" si="945"/>
        <v>5</v>
      </c>
      <c r="DM162" s="64">
        <f t="shared" si="946"/>
        <v>0</v>
      </c>
      <c r="DN162" s="289" t="b">
        <f t="shared" si="642"/>
        <v>0</v>
      </c>
      <c r="DO162" s="64">
        <f t="shared" si="1075"/>
        <v>190</v>
      </c>
      <c r="DP162" s="64">
        <f t="shared" si="1076"/>
        <v>11</v>
      </c>
      <c r="DQ162" s="64">
        <f t="shared" si="1077"/>
        <v>11</v>
      </c>
      <c r="DR162" s="106">
        <f t="shared" si="1055"/>
        <v>0</v>
      </c>
      <c r="DS162" s="15">
        <f t="shared" si="1078"/>
        <v>4</v>
      </c>
      <c r="DT162" s="15">
        <f t="shared" si="1079"/>
        <v>3</v>
      </c>
      <c r="DU162" s="64"/>
      <c r="DV162" s="64">
        <f t="shared" si="1080"/>
        <v>6</v>
      </c>
      <c r="DW162" s="64">
        <f t="shared" si="1081"/>
        <v>1</v>
      </c>
      <c r="DX162" s="64"/>
      <c r="DY162" s="64">
        <f t="shared" si="1082"/>
        <v>2</v>
      </c>
      <c r="DZ162" s="64">
        <f t="shared" si="1083"/>
        <v>0</v>
      </c>
      <c r="EA162" s="64">
        <f t="shared" si="1084"/>
        <v>2</v>
      </c>
      <c r="EB162" s="64">
        <f t="shared" si="1085"/>
        <v>0</v>
      </c>
      <c r="EC162" s="64">
        <f t="shared" si="1086"/>
        <v>3</v>
      </c>
      <c r="EE162" s="64">
        <f t="shared" si="1087"/>
        <v>1</v>
      </c>
      <c r="EF162" s="64">
        <f t="shared" si="1088"/>
        <v>0</v>
      </c>
    </row>
    <row r="163" spans="1:136" x14ac:dyDescent="0.2">
      <c r="A163" s="55">
        <v>42411</v>
      </c>
      <c r="B163" s="13" t="str">
        <f t="shared" si="1064"/>
        <v>2-2-0-1-2</v>
      </c>
      <c r="C163" s="14" t="s">
        <v>310</v>
      </c>
      <c r="D163" s="11">
        <f t="shared" si="1065"/>
        <v>2</v>
      </c>
      <c r="E163" s="11">
        <f t="shared" si="1095"/>
        <v>4</v>
      </c>
      <c r="F163" s="11">
        <f t="shared" si="1095"/>
        <v>7</v>
      </c>
      <c r="G163" s="11">
        <f t="shared" si="1095"/>
        <v>10</v>
      </c>
      <c r="H163" s="11">
        <f t="shared" si="1095"/>
        <v>13</v>
      </c>
      <c r="I163" s="11">
        <f t="shared" si="1095"/>
        <v>16</v>
      </c>
      <c r="J163" s="11"/>
      <c r="K163" s="63">
        <f t="shared" si="1067"/>
        <v>7</v>
      </c>
      <c r="L163" s="63">
        <f t="shared" si="1096"/>
        <v>8</v>
      </c>
      <c r="M163" s="63">
        <f t="shared" si="1096"/>
        <v>17</v>
      </c>
      <c r="N163" s="63">
        <f t="shared" si="1096"/>
        <v>39</v>
      </c>
      <c r="O163" s="63">
        <f t="shared" si="1096"/>
        <v>46</v>
      </c>
      <c r="P163" s="63">
        <f t="shared" si="1096"/>
        <v>49</v>
      </c>
      <c r="Q163" s="63">
        <f t="shared" si="1069"/>
        <v>13</v>
      </c>
      <c r="R163" s="63"/>
      <c r="S163" s="63">
        <f t="shared" ref="S163:AX163" si="1099">COUNTIF($K163:$Q163,S$2)</f>
        <v>0</v>
      </c>
      <c r="T163" s="63">
        <f t="shared" si="1099"/>
        <v>0</v>
      </c>
      <c r="U163" s="63">
        <f t="shared" si="1099"/>
        <v>0</v>
      </c>
      <c r="V163" s="63">
        <f t="shared" si="1099"/>
        <v>0</v>
      </c>
      <c r="W163" s="63">
        <f t="shared" si="1099"/>
        <v>0</v>
      </c>
      <c r="X163" s="63">
        <f t="shared" si="1099"/>
        <v>0</v>
      </c>
      <c r="Y163" s="63">
        <f t="shared" si="1099"/>
        <v>1</v>
      </c>
      <c r="Z163" s="63">
        <f t="shared" si="1099"/>
        <v>1</v>
      </c>
      <c r="AA163" s="63">
        <f t="shared" si="1099"/>
        <v>0</v>
      </c>
      <c r="AB163" s="63">
        <f t="shared" si="1099"/>
        <v>0</v>
      </c>
      <c r="AC163" s="63">
        <f t="shared" si="1099"/>
        <v>0</v>
      </c>
      <c r="AD163" s="63">
        <f t="shared" si="1099"/>
        <v>0</v>
      </c>
      <c r="AE163" s="63">
        <f t="shared" si="1099"/>
        <v>1</v>
      </c>
      <c r="AF163" s="63">
        <f t="shared" si="1099"/>
        <v>0</v>
      </c>
      <c r="AG163" s="63">
        <f t="shared" si="1099"/>
        <v>0</v>
      </c>
      <c r="AH163" s="63">
        <f t="shared" si="1099"/>
        <v>0</v>
      </c>
      <c r="AI163" s="63">
        <f t="shared" si="1099"/>
        <v>1</v>
      </c>
      <c r="AJ163" s="63">
        <f t="shared" si="1099"/>
        <v>0</v>
      </c>
      <c r="AK163" s="63">
        <f t="shared" si="1099"/>
        <v>0</v>
      </c>
      <c r="AL163" s="63">
        <f t="shared" si="1099"/>
        <v>0</v>
      </c>
      <c r="AM163" s="63">
        <f t="shared" si="1099"/>
        <v>0</v>
      </c>
      <c r="AN163" s="63">
        <f t="shared" si="1099"/>
        <v>0</v>
      </c>
      <c r="AO163" s="63">
        <f t="shared" si="1099"/>
        <v>0</v>
      </c>
      <c r="AP163" s="63">
        <f t="shared" si="1099"/>
        <v>0</v>
      </c>
      <c r="AQ163" s="63">
        <f t="shared" si="1099"/>
        <v>0</v>
      </c>
      <c r="AR163" s="63">
        <f t="shared" si="1099"/>
        <v>0</v>
      </c>
      <c r="AS163" s="63">
        <f t="shared" si="1099"/>
        <v>0</v>
      </c>
      <c r="AT163" s="63">
        <f t="shared" si="1099"/>
        <v>0</v>
      </c>
      <c r="AU163" s="63">
        <f t="shared" si="1099"/>
        <v>0</v>
      </c>
      <c r="AV163" s="63">
        <f t="shared" si="1099"/>
        <v>0</v>
      </c>
      <c r="AW163" s="63">
        <f t="shared" si="1099"/>
        <v>0</v>
      </c>
      <c r="AX163" s="63">
        <f t="shared" si="1099"/>
        <v>0</v>
      </c>
      <c r="AY163" s="63">
        <f t="shared" ref="AY163:BO163" si="1100">COUNTIF($K163:$Q163,AY$2)</f>
        <v>0</v>
      </c>
      <c r="AZ163" s="63">
        <f t="shared" si="1100"/>
        <v>0</v>
      </c>
      <c r="BA163" s="63">
        <f t="shared" si="1100"/>
        <v>0</v>
      </c>
      <c r="BB163" s="63">
        <f t="shared" si="1100"/>
        <v>0</v>
      </c>
      <c r="BC163" s="63">
        <f t="shared" si="1100"/>
        <v>0</v>
      </c>
      <c r="BD163" s="63">
        <f t="shared" si="1100"/>
        <v>0</v>
      </c>
      <c r="BE163" s="63">
        <f t="shared" si="1100"/>
        <v>1</v>
      </c>
      <c r="BF163" s="63">
        <f t="shared" si="1100"/>
        <v>0</v>
      </c>
      <c r="BG163" s="63">
        <f t="shared" si="1100"/>
        <v>0</v>
      </c>
      <c r="BH163" s="63">
        <f t="shared" si="1100"/>
        <v>0</v>
      </c>
      <c r="BI163" s="63">
        <f t="shared" si="1100"/>
        <v>0</v>
      </c>
      <c r="BJ163" s="63">
        <f t="shared" si="1100"/>
        <v>0</v>
      </c>
      <c r="BK163" s="63">
        <f t="shared" si="1100"/>
        <v>0</v>
      </c>
      <c r="BL163" s="63">
        <f t="shared" si="1100"/>
        <v>1</v>
      </c>
      <c r="BM163" s="63">
        <f t="shared" si="1100"/>
        <v>0</v>
      </c>
      <c r="BN163" s="63">
        <f t="shared" si="1100"/>
        <v>0</v>
      </c>
      <c r="BO163" s="63">
        <f t="shared" si="1100"/>
        <v>1</v>
      </c>
      <c r="BP163" s="63"/>
      <c r="BQ163" s="63">
        <f t="shared" si="898"/>
        <v>8</v>
      </c>
      <c r="BR163" s="63">
        <f t="shared" si="899"/>
        <v>2</v>
      </c>
      <c r="BS163" s="63">
        <f t="shared" si="900"/>
        <v>2</v>
      </c>
      <c r="BT163" s="63">
        <f t="shared" si="901"/>
        <v>4</v>
      </c>
      <c r="BU163" s="63">
        <f t="shared" si="902"/>
        <v>10</v>
      </c>
      <c r="BV163" s="63">
        <f t="shared" si="903"/>
        <v>3</v>
      </c>
      <c r="BW163" s="63">
        <f t="shared" si="904"/>
        <v>0</v>
      </c>
      <c r="BX163" s="63">
        <f t="shared" si="905"/>
        <v>0</v>
      </c>
      <c r="BY163" s="63">
        <f t="shared" si="906"/>
        <v>3</v>
      </c>
      <c r="BZ163" s="63">
        <f t="shared" si="907"/>
        <v>3</v>
      </c>
      <c r="CA163" s="63">
        <f t="shared" si="908"/>
        <v>3</v>
      </c>
      <c r="CB163" s="63">
        <f t="shared" si="909"/>
        <v>16</v>
      </c>
      <c r="CC163" s="63">
        <f t="shared" si="910"/>
        <v>0</v>
      </c>
      <c r="CD163" s="63">
        <f t="shared" si="911"/>
        <v>1</v>
      </c>
      <c r="CE163" s="63">
        <f t="shared" si="912"/>
        <v>13</v>
      </c>
      <c r="CF163" s="63">
        <f t="shared" si="913"/>
        <v>1</v>
      </c>
      <c r="CG163" s="63">
        <f t="shared" si="914"/>
        <v>0</v>
      </c>
      <c r="CH163" s="63">
        <f t="shared" si="915"/>
        <v>8</v>
      </c>
      <c r="CI163" s="63">
        <f t="shared" si="916"/>
        <v>5</v>
      </c>
      <c r="CJ163" s="63">
        <f t="shared" si="917"/>
        <v>4</v>
      </c>
      <c r="CK163" s="63">
        <f t="shared" si="918"/>
        <v>1</v>
      </c>
      <c r="CL163" s="63">
        <f t="shared" si="919"/>
        <v>3</v>
      </c>
      <c r="CM163" s="63">
        <f t="shared" si="920"/>
        <v>3</v>
      </c>
      <c r="CN163" s="63">
        <f t="shared" si="921"/>
        <v>1</v>
      </c>
      <c r="CO163" s="63">
        <f t="shared" si="922"/>
        <v>17</v>
      </c>
      <c r="CP163" s="63">
        <f t="shared" si="923"/>
        <v>2</v>
      </c>
      <c r="CQ163" s="63">
        <f t="shared" si="924"/>
        <v>14</v>
      </c>
      <c r="CR163" s="63">
        <f t="shared" si="925"/>
        <v>6</v>
      </c>
      <c r="CS163" s="63">
        <f t="shared" si="926"/>
        <v>9</v>
      </c>
      <c r="CT163" s="63">
        <f t="shared" si="927"/>
        <v>29</v>
      </c>
      <c r="CU163" s="63">
        <f t="shared" si="928"/>
        <v>11</v>
      </c>
      <c r="CV163" s="63">
        <f t="shared" si="929"/>
        <v>3</v>
      </c>
      <c r="CW163" s="63">
        <f t="shared" si="930"/>
        <v>6</v>
      </c>
      <c r="CX163" s="63">
        <f t="shared" si="931"/>
        <v>2</v>
      </c>
      <c r="CY163" s="63">
        <f t="shared" si="932"/>
        <v>5</v>
      </c>
      <c r="CZ163" s="63">
        <f t="shared" si="933"/>
        <v>9</v>
      </c>
      <c r="DA163" s="63">
        <f t="shared" si="934"/>
        <v>5</v>
      </c>
      <c r="DB163" s="63">
        <f t="shared" si="935"/>
        <v>12</v>
      </c>
      <c r="DC163" s="63">
        <f t="shared" si="936"/>
        <v>0</v>
      </c>
      <c r="DD163" s="63">
        <f t="shared" si="937"/>
        <v>4</v>
      </c>
      <c r="DE163" s="63">
        <f t="shared" si="938"/>
        <v>4</v>
      </c>
      <c r="DF163" s="63">
        <f t="shared" si="939"/>
        <v>1</v>
      </c>
      <c r="DG163" s="63">
        <f t="shared" si="940"/>
        <v>7</v>
      </c>
      <c r="DH163" s="63">
        <f t="shared" si="941"/>
        <v>6</v>
      </c>
      <c r="DI163" s="63">
        <f t="shared" si="942"/>
        <v>10</v>
      </c>
      <c r="DJ163" s="63">
        <f t="shared" si="943"/>
        <v>0</v>
      </c>
      <c r="DK163" s="63">
        <f t="shared" si="944"/>
        <v>13</v>
      </c>
      <c r="DL163" s="63">
        <f t="shared" si="945"/>
        <v>4</v>
      </c>
      <c r="DM163" s="63">
        <f t="shared" si="946"/>
        <v>0</v>
      </c>
      <c r="DN163" s="289" t="b">
        <f t="shared" si="642"/>
        <v>1</v>
      </c>
      <c r="DO163" s="63">
        <f t="shared" si="1075"/>
        <v>179</v>
      </c>
      <c r="DP163" s="63">
        <f t="shared" si="1076"/>
        <v>42</v>
      </c>
      <c r="DQ163" s="63">
        <f t="shared" si="1077"/>
        <v>42</v>
      </c>
      <c r="DR163" s="106">
        <f t="shared" si="1055"/>
        <v>1</v>
      </c>
      <c r="DS163" s="63">
        <f t="shared" si="1078"/>
        <v>3</v>
      </c>
      <c r="DT163" s="63">
        <f t="shared" si="1079"/>
        <v>4</v>
      </c>
      <c r="DU163" s="63"/>
      <c r="DV163" s="63">
        <f t="shared" si="1080"/>
        <v>5</v>
      </c>
      <c r="DW163" s="63">
        <f t="shared" si="1081"/>
        <v>2</v>
      </c>
      <c r="DX163" s="63"/>
      <c r="DY163" s="63">
        <f t="shared" si="1082"/>
        <v>2</v>
      </c>
      <c r="DZ163" s="63">
        <f t="shared" si="1083"/>
        <v>2</v>
      </c>
      <c r="EA163" s="63">
        <f t="shared" si="1084"/>
        <v>0</v>
      </c>
      <c r="EB163" s="63">
        <f t="shared" si="1085"/>
        <v>1</v>
      </c>
      <c r="EC163" s="63">
        <f t="shared" si="1086"/>
        <v>2</v>
      </c>
      <c r="EE163" s="63">
        <f t="shared" si="1087"/>
        <v>2</v>
      </c>
      <c r="EF163" s="63">
        <f t="shared" si="1088"/>
        <v>1</v>
      </c>
    </row>
    <row r="164" spans="1:136" x14ac:dyDescent="0.2">
      <c r="A164" s="55">
        <v>42408</v>
      </c>
      <c r="B164" s="13" t="str">
        <f t="shared" ref="B164:B195" si="1101">CONCATENATE(DY164,"-",DZ164,"-",EA164,"-",EB164,"-",EC164)</f>
        <v>1-3-2-0-1</v>
      </c>
      <c r="C164" s="14" t="s">
        <v>309</v>
      </c>
      <c r="D164" s="11">
        <f t="shared" ref="D164:D195" si="1102">FIND(",",$C164,1)</f>
        <v>3</v>
      </c>
      <c r="E164" s="11">
        <f t="shared" ref="E164:I173" si="1103">FIND(",",$C164,D164+1)</f>
        <v>6</v>
      </c>
      <c r="F164" s="11">
        <f t="shared" si="1103"/>
        <v>9</v>
      </c>
      <c r="G164" s="11">
        <f t="shared" si="1103"/>
        <v>12</v>
      </c>
      <c r="H164" s="11">
        <f t="shared" si="1103"/>
        <v>15</v>
      </c>
      <c r="I164" s="11">
        <f t="shared" si="1103"/>
        <v>18</v>
      </c>
      <c r="J164" s="11"/>
      <c r="K164" s="63">
        <f t="shared" ref="K164:K195" si="1104">VALUE((LEFT(C164,D164-1)))</f>
        <v>13</v>
      </c>
      <c r="L164" s="63">
        <f t="shared" ref="L164:L208" si="1105">VALUE(MID($C164,D164+1,E164-D164-1))</f>
        <v>14</v>
      </c>
      <c r="M164" s="63">
        <f t="shared" ref="M164:M208" si="1106">VALUE(MID($C164,E164+1,F164-E164-1))</f>
        <v>16</v>
      </c>
      <c r="N164" s="63">
        <f t="shared" ref="N164:N208" si="1107">VALUE(MID($C164,F164+1,G164-F164-1))</f>
        <v>21</v>
      </c>
      <c r="O164" s="63">
        <f t="shared" ref="O164:O208" si="1108">VALUE(MID($C164,G164+1,H164-G164-1))</f>
        <v>24</v>
      </c>
      <c r="P164" s="63">
        <f t="shared" ref="P164:P208" si="1109">VALUE(MID($C164,H164+1,I164-H164-1))</f>
        <v>42</v>
      </c>
      <c r="Q164" s="63">
        <f t="shared" ref="Q164:Q195" si="1110">VALUE(RIGHT(C164,LEN(C164)-I164))</f>
        <v>7</v>
      </c>
      <c r="R164" s="63"/>
      <c r="S164" s="63">
        <f t="shared" ref="S164:AB173" si="1111">COUNTIF($K164:$Q164,S$2)</f>
        <v>0</v>
      </c>
      <c r="T164" s="63">
        <f t="shared" si="1111"/>
        <v>0</v>
      </c>
      <c r="U164" s="63">
        <f t="shared" si="1111"/>
        <v>0</v>
      </c>
      <c r="V164" s="63">
        <f t="shared" si="1111"/>
        <v>0</v>
      </c>
      <c r="W164" s="63">
        <f t="shared" si="1111"/>
        <v>0</v>
      </c>
      <c r="X164" s="63">
        <f t="shared" si="1111"/>
        <v>0</v>
      </c>
      <c r="Y164" s="63">
        <f t="shared" si="1111"/>
        <v>1</v>
      </c>
      <c r="Z164" s="63">
        <f t="shared" si="1111"/>
        <v>0</v>
      </c>
      <c r="AA164" s="63">
        <f t="shared" si="1111"/>
        <v>0</v>
      </c>
      <c r="AB164" s="63">
        <f t="shared" si="1111"/>
        <v>0</v>
      </c>
      <c r="AC164" s="63">
        <f t="shared" ref="AC164:AL173" si="1112">COUNTIF($K164:$Q164,AC$2)</f>
        <v>0</v>
      </c>
      <c r="AD164" s="63">
        <f t="shared" si="1112"/>
        <v>0</v>
      </c>
      <c r="AE164" s="63">
        <f t="shared" si="1112"/>
        <v>1</v>
      </c>
      <c r="AF164" s="63">
        <f t="shared" si="1112"/>
        <v>1</v>
      </c>
      <c r="AG164" s="63">
        <f t="shared" si="1112"/>
        <v>0</v>
      </c>
      <c r="AH164" s="63">
        <f t="shared" si="1112"/>
        <v>1</v>
      </c>
      <c r="AI164" s="63">
        <f t="shared" si="1112"/>
        <v>0</v>
      </c>
      <c r="AJ164" s="63">
        <f t="shared" si="1112"/>
        <v>0</v>
      </c>
      <c r="AK164" s="63">
        <f t="shared" si="1112"/>
        <v>0</v>
      </c>
      <c r="AL164" s="63">
        <f t="shared" si="1112"/>
        <v>0</v>
      </c>
      <c r="AM164" s="63">
        <f t="shared" ref="AM164:AV173" si="1113">COUNTIF($K164:$Q164,AM$2)</f>
        <v>1</v>
      </c>
      <c r="AN164" s="63">
        <f t="shared" si="1113"/>
        <v>0</v>
      </c>
      <c r="AO164" s="63">
        <f t="shared" si="1113"/>
        <v>0</v>
      </c>
      <c r="AP164" s="63">
        <f t="shared" si="1113"/>
        <v>1</v>
      </c>
      <c r="AQ164" s="63">
        <f t="shared" si="1113"/>
        <v>0</v>
      </c>
      <c r="AR164" s="63">
        <f t="shared" si="1113"/>
        <v>0</v>
      </c>
      <c r="AS164" s="63">
        <f t="shared" si="1113"/>
        <v>0</v>
      </c>
      <c r="AT164" s="63">
        <f t="shared" si="1113"/>
        <v>0</v>
      </c>
      <c r="AU164" s="63">
        <f t="shared" si="1113"/>
        <v>0</v>
      </c>
      <c r="AV164" s="63">
        <f t="shared" si="1113"/>
        <v>0</v>
      </c>
      <c r="AW164" s="63">
        <f t="shared" ref="AW164:BF173" si="1114">COUNTIF($K164:$Q164,AW$2)</f>
        <v>0</v>
      </c>
      <c r="AX164" s="63">
        <f t="shared" si="1114"/>
        <v>0</v>
      </c>
      <c r="AY164" s="63">
        <f t="shared" si="1114"/>
        <v>0</v>
      </c>
      <c r="AZ164" s="63">
        <f t="shared" si="1114"/>
        <v>0</v>
      </c>
      <c r="BA164" s="63">
        <f t="shared" si="1114"/>
        <v>0</v>
      </c>
      <c r="BB164" s="63">
        <f t="shared" si="1114"/>
        <v>0</v>
      </c>
      <c r="BC164" s="63">
        <f t="shared" si="1114"/>
        <v>0</v>
      </c>
      <c r="BD164" s="63">
        <f t="shared" si="1114"/>
        <v>0</v>
      </c>
      <c r="BE164" s="63">
        <f t="shared" si="1114"/>
        <v>0</v>
      </c>
      <c r="BF164" s="63">
        <f t="shared" si="1114"/>
        <v>0</v>
      </c>
      <c r="BG164" s="63">
        <f t="shared" ref="BG164:BO173" si="1115">COUNTIF($K164:$Q164,BG$2)</f>
        <v>0</v>
      </c>
      <c r="BH164" s="63">
        <f t="shared" si="1115"/>
        <v>1</v>
      </c>
      <c r="BI164" s="63">
        <f t="shared" si="1115"/>
        <v>0</v>
      </c>
      <c r="BJ164" s="63">
        <f t="shared" si="1115"/>
        <v>0</v>
      </c>
      <c r="BK164" s="63">
        <f t="shared" si="1115"/>
        <v>0</v>
      </c>
      <c r="BL164" s="63">
        <f t="shared" si="1115"/>
        <v>0</v>
      </c>
      <c r="BM164" s="63">
        <f t="shared" si="1115"/>
        <v>0</v>
      </c>
      <c r="BN164" s="63">
        <f t="shared" si="1115"/>
        <v>0</v>
      </c>
      <c r="BO164" s="63">
        <f t="shared" si="1115"/>
        <v>0</v>
      </c>
      <c r="BP164" s="63"/>
      <c r="BQ164" s="63">
        <f t="shared" si="898"/>
        <v>7</v>
      </c>
      <c r="BR164" s="63">
        <f t="shared" si="899"/>
        <v>1</v>
      </c>
      <c r="BS164" s="63">
        <f t="shared" si="900"/>
        <v>1</v>
      </c>
      <c r="BT164" s="63">
        <f t="shared" si="901"/>
        <v>3</v>
      </c>
      <c r="BU164" s="63">
        <f t="shared" si="902"/>
        <v>9</v>
      </c>
      <c r="BV164" s="63">
        <f t="shared" si="903"/>
        <v>2</v>
      </c>
      <c r="BW164" s="63">
        <f t="shared" si="904"/>
        <v>0</v>
      </c>
      <c r="BX164" s="63">
        <f t="shared" si="905"/>
        <v>17</v>
      </c>
      <c r="BY164" s="63">
        <f t="shared" si="906"/>
        <v>2</v>
      </c>
      <c r="BZ164" s="63">
        <f t="shared" si="907"/>
        <v>2</v>
      </c>
      <c r="CA164" s="63">
        <f t="shared" si="908"/>
        <v>2</v>
      </c>
      <c r="CB164" s="63">
        <f t="shared" si="909"/>
        <v>15</v>
      </c>
      <c r="CC164" s="63">
        <f t="shared" si="910"/>
        <v>0</v>
      </c>
      <c r="CD164" s="63">
        <f t="shared" si="911"/>
        <v>0</v>
      </c>
      <c r="CE164" s="63">
        <f t="shared" si="912"/>
        <v>12</v>
      </c>
      <c r="CF164" s="63">
        <f t="shared" si="913"/>
        <v>0</v>
      </c>
      <c r="CG164" s="63">
        <f t="shared" si="914"/>
        <v>4</v>
      </c>
      <c r="CH164" s="63">
        <f t="shared" si="915"/>
        <v>7</v>
      </c>
      <c r="CI164" s="63">
        <f t="shared" si="916"/>
        <v>4</v>
      </c>
      <c r="CJ164" s="63">
        <f t="shared" si="917"/>
        <v>3</v>
      </c>
      <c r="CK164" s="63">
        <f t="shared" si="918"/>
        <v>0</v>
      </c>
      <c r="CL164" s="63">
        <f t="shared" si="919"/>
        <v>2</v>
      </c>
      <c r="CM164" s="63">
        <f t="shared" si="920"/>
        <v>2</v>
      </c>
      <c r="CN164" s="63">
        <f t="shared" si="921"/>
        <v>0</v>
      </c>
      <c r="CO164" s="63">
        <f t="shared" si="922"/>
        <v>16</v>
      </c>
      <c r="CP164" s="63">
        <f t="shared" si="923"/>
        <v>1</v>
      </c>
      <c r="CQ164" s="63">
        <f t="shared" si="924"/>
        <v>13</v>
      </c>
      <c r="CR164" s="63">
        <f t="shared" si="925"/>
        <v>5</v>
      </c>
      <c r="CS164" s="63">
        <f t="shared" si="926"/>
        <v>8</v>
      </c>
      <c r="CT164" s="63">
        <f t="shared" si="927"/>
        <v>28</v>
      </c>
      <c r="CU164" s="63">
        <f t="shared" si="928"/>
        <v>10</v>
      </c>
      <c r="CV164" s="63">
        <f t="shared" si="929"/>
        <v>2</v>
      </c>
      <c r="CW164" s="63">
        <f t="shared" si="930"/>
        <v>5</v>
      </c>
      <c r="CX164" s="63">
        <f t="shared" si="931"/>
        <v>1</v>
      </c>
      <c r="CY164" s="63">
        <f t="shared" si="932"/>
        <v>4</v>
      </c>
      <c r="CZ164" s="63">
        <f t="shared" si="933"/>
        <v>8</v>
      </c>
      <c r="DA164" s="63">
        <f t="shared" si="934"/>
        <v>4</v>
      </c>
      <c r="DB164" s="63">
        <f t="shared" si="935"/>
        <v>11</v>
      </c>
      <c r="DC164" s="63">
        <f t="shared" si="936"/>
        <v>1</v>
      </c>
      <c r="DD164" s="63">
        <f t="shared" si="937"/>
        <v>3</v>
      </c>
      <c r="DE164" s="63">
        <f t="shared" si="938"/>
        <v>3</v>
      </c>
      <c r="DF164" s="63">
        <f t="shared" si="939"/>
        <v>0</v>
      </c>
      <c r="DG164" s="63">
        <f t="shared" si="940"/>
        <v>6</v>
      </c>
      <c r="DH164" s="63">
        <f t="shared" si="941"/>
        <v>5</v>
      </c>
      <c r="DI164" s="63">
        <f t="shared" si="942"/>
        <v>9</v>
      </c>
      <c r="DJ164" s="63">
        <f t="shared" si="943"/>
        <v>10</v>
      </c>
      <c r="DK164" s="63">
        <f t="shared" si="944"/>
        <v>12</v>
      </c>
      <c r="DL164" s="63">
        <f t="shared" si="945"/>
        <v>3</v>
      </c>
      <c r="DM164" s="63">
        <f t="shared" si="946"/>
        <v>1</v>
      </c>
      <c r="DN164" s="289" t="b">
        <f t="shared" si="642"/>
        <v>1</v>
      </c>
      <c r="DO164" s="63">
        <f t="shared" ref="DO164:DO195" si="1116">SUM(K164:Q164)</f>
        <v>137</v>
      </c>
      <c r="DP164" s="63">
        <f t="shared" ref="DP164:DP195" si="1117">DO164-DO165</f>
        <v>-37</v>
      </c>
      <c r="DQ164" s="63">
        <f t="shared" ref="DQ164:DQ195" si="1118">ABS(DP164)</f>
        <v>37</v>
      </c>
      <c r="DR164" s="106">
        <f t="shared" si="1055"/>
        <v>1</v>
      </c>
      <c r="DS164" s="63">
        <f t="shared" ref="DS164:DS195" si="1119">COUNTIF($K164:$Q164,"&gt;25")</f>
        <v>1</v>
      </c>
      <c r="DT164" s="63">
        <f t="shared" ref="DT164:DT195" si="1120">COUNTIF($K164:$Q164,"&lt;26")</f>
        <v>6</v>
      </c>
      <c r="DU164" s="63"/>
      <c r="DV164" s="63">
        <f t="shared" ref="DV164:DV195" si="1121">S164+U164+W164+Y164+AA164+AC164+AE164+AG164+AI164+AK164+AM164+AO164+AQ164+AS164+AU164+AW164+AY164+BA164+BC164+BE164+BG164+BI164+BK164+BM164+BO164</f>
        <v>3</v>
      </c>
      <c r="DW164" s="63">
        <f t="shared" ref="DW164:DW195" si="1122">T164+V164+X164+Z164+AB164+AD164+AF164+AH164+AJ164+AL164+AN164+AP164+AR164+AT164+AV164+AX164+AZ164+BB164+BD164+BF164+BH164+BJ164+BL164+BN164</f>
        <v>4</v>
      </c>
      <c r="DX164" s="63"/>
      <c r="DY164" s="63">
        <f t="shared" ref="DY164:DY195" si="1123">COUNTIF($K164:$Q164,"&lt;10")</f>
        <v>1</v>
      </c>
      <c r="DZ164" s="63">
        <f t="shared" ref="DZ164:DZ195" si="1124">COUNTIFS($K164:$Q164,"&lt;20",$K164:$Q164,"&gt;9")</f>
        <v>3</v>
      </c>
      <c r="EA164" s="63">
        <f t="shared" ref="EA164:EA195" si="1125">COUNTIFS($K164:$Q164,"&lt;30",$K164:$Q164,"&gt;19")</f>
        <v>2</v>
      </c>
      <c r="EB164" s="63">
        <f t="shared" ref="EB164:EB195" si="1126">COUNTIFS($K164:$Q164,"&lt;40",$K164:$Q164,"&gt;29")</f>
        <v>0</v>
      </c>
      <c r="EC164" s="63">
        <f t="shared" ref="EC164:EC195" si="1127">COUNTIF($K164:$Q164,"&gt;39")</f>
        <v>1</v>
      </c>
      <c r="EE164" s="63">
        <f t="shared" ref="EE164:EE195" si="1128">COUNTIF($K165:$Q165,K164)+COUNTIF($K165:$Q165,L164)+COUNTIF($K165:$Q165,M164)+COUNTIF($K165:$Q165,N164)+COUNTIF($K165:$Q165,O164)+COUNTIF($K165:$Q165,P164)+COUNTIF($K165:$Q165,Q164)</f>
        <v>1</v>
      </c>
      <c r="EF164" s="63">
        <f t="shared" ref="EF164:EF195" si="1129">IF(K164=L164-1,1,0)+IF(L164=M164-1,1,0)+IF(M164=N164-1,1,0)+IF(N164=O164-1,1,0)+IF(O164=P164-1,1,0)+IF(K164=Q164-1,1,0)+IF(L164=Q164-1,1,0)+IF(M164=Q164-1,1,0)+IF(N164=Q164-1,1,0)+IF(O164=Q164-1,1,0)+IF(P164=Q164-1,1,0)</f>
        <v>1</v>
      </c>
    </row>
    <row r="165" spans="1:136" x14ac:dyDescent="0.2">
      <c r="A165" s="55">
        <v>42404</v>
      </c>
      <c r="B165" s="13" t="str">
        <f t="shared" si="1101"/>
        <v>2-0-2-2-1</v>
      </c>
      <c r="C165" s="14" t="s">
        <v>308</v>
      </c>
      <c r="D165" s="11">
        <f t="shared" si="1102"/>
        <v>2</v>
      </c>
      <c r="E165" s="11">
        <f t="shared" si="1103"/>
        <v>5</v>
      </c>
      <c r="F165" s="11">
        <f t="shared" si="1103"/>
        <v>8</v>
      </c>
      <c r="G165" s="11">
        <f t="shared" si="1103"/>
        <v>11</v>
      </c>
      <c r="H165" s="11">
        <f t="shared" si="1103"/>
        <v>14</v>
      </c>
      <c r="I165" s="11">
        <f t="shared" si="1103"/>
        <v>17</v>
      </c>
      <c r="J165" s="11"/>
      <c r="K165" s="63">
        <f t="shared" si="1104"/>
        <v>2</v>
      </c>
      <c r="L165" s="63">
        <f t="shared" si="1105"/>
        <v>21</v>
      </c>
      <c r="M165" s="63">
        <f t="shared" si="1106"/>
        <v>26</v>
      </c>
      <c r="N165" s="63">
        <f t="shared" si="1107"/>
        <v>34</v>
      </c>
      <c r="O165" s="63">
        <f t="shared" si="1108"/>
        <v>39</v>
      </c>
      <c r="P165" s="63">
        <f t="shared" si="1109"/>
        <v>49</v>
      </c>
      <c r="Q165" s="63">
        <f t="shared" si="1110"/>
        <v>3</v>
      </c>
      <c r="R165" s="63"/>
      <c r="S165" s="63">
        <f t="shared" si="1111"/>
        <v>0</v>
      </c>
      <c r="T165" s="63">
        <f t="shared" si="1111"/>
        <v>1</v>
      </c>
      <c r="U165" s="63">
        <f t="shared" si="1111"/>
        <v>1</v>
      </c>
      <c r="V165" s="63">
        <f t="shared" si="1111"/>
        <v>0</v>
      </c>
      <c r="W165" s="63">
        <f t="shared" si="1111"/>
        <v>0</v>
      </c>
      <c r="X165" s="63">
        <f t="shared" si="1111"/>
        <v>0</v>
      </c>
      <c r="Y165" s="63">
        <f t="shared" si="1111"/>
        <v>0</v>
      </c>
      <c r="Z165" s="63">
        <f t="shared" si="1111"/>
        <v>0</v>
      </c>
      <c r="AA165" s="63">
        <f t="shared" si="1111"/>
        <v>0</v>
      </c>
      <c r="AB165" s="63">
        <f t="shared" si="1111"/>
        <v>0</v>
      </c>
      <c r="AC165" s="63">
        <f t="shared" si="1112"/>
        <v>0</v>
      </c>
      <c r="AD165" s="63">
        <f t="shared" si="1112"/>
        <v>0</v>
      </c>
      <c r="AE165" s="63">
        <f t="shared" si="1112"/>
        <v>0</v>
      </c>
      <c r="AF165" s="63">
        <f t="shared" si="1112"/>
        <v>0</v>
      </c>
      <c r="AG165" s="63">
        <f t="shared" si="1112"/>
        <v>0</v>
      </c>
      <c r="AH165" s="63">
        <f t="shared" si="1112"/>
        <v>0</v>
      </c>
      <c r="AI165" s="63">
        <f t="shared" si="1112"/>
        <v>0</v>
      </c>
      <c r="AJ165" s="63">
        <f t="shared" si="1112"/>
        <v>0</v>
      </c>
      <c r="AK165" s="63">
        <f t="shared" si="1112"/>
        <v>0</v>
      </c>
      <c r="AL165" s="63">
        <f t="shared" si="1112"/>
        <v>0</v>
      </c>
      <c r="AM165" s="63">
        <f t="shared" si="1113"/>
        <v>1</v>
      </c>
      <c r="AN165" s="63">
        <f t="shared" si="1113"/>
        <v>0</v>
      </c>
      <c r="AO165" s="63">
        <f t="shared" si="1113"/>
        <v>0</v>
      </c>
      <c r="AP165" s="63">
        <f t="shared" si="1113"/>
        <v>0</v>
      </c>
      <c r="AQ165" s="63">
        <f t="shared" si="1113"/>
        <v>0</v>
      </c>
      <c r="AR165" s="63">
        <f t="shared" si="1113"/>
        <v>1</v>
      </c>
      <c r="AS165" s="63">
        <f t="shared" si="1113"/>
        <v>0</v>
      </c>
      <c r="AT165" s="63">
        <f t="shared" si="1113"/>
        <v>0</v>
      </c>
      <c r="AU165" s="63">
        <f t="shared" si="1113"/>
        <v>0</v>
      </c>
      <c r="AV165" s="63">
        <f t="shared" si="1113"/>
        <v>0</v>
      </c>
      <c r="AW165" s="63">
        <f t="shared" si="1114"/>
        <v>0</v>
      </c>
      <c r="AX165" s="63">
        <f t="shared" si="1114"/>
        <v>0</v>
      </c>
      <c r="AY165" s="63">
        <f t="shared" si="1114"/>
        <v>0</v>
      </c>
      <c r="AZ165" s="63">
        <f t="shared" si="1114"/>
        <v>1</v>
      </c>
      <c r="BA165" s="63">
        <f t="shared" si="1114"/>
        <v>0</v>
      </c>
      <c r="BB165" s="63">
        <f t="shared" si="1114"/>
        <v>0</v>
      </c>
      <c r="BC165" s="63">
        <f t="shared" si="1114"/>
        <v>0</v>
      </c>
      <c r="BD165" s="63">
        <f t="shared" si="1114"/>
        <v>0</v>
      </c>
      <c r="BE165" s="63">
        <f t="shared" si="1114"/>
        <v>1</v>
      </c>
      <c r="BF165" s="63">
        <f t="shared" si="1114"/>
        <v>0</v>
      </c>
      <c r="BG165" s="63">
        <f t="shared" si="1115"/>
        <v>0</v>
      </c>
      <c r="BH165" s="63">
        <f t="shared" si="1115"/>
        <v>0</v>
      </c>
      <c r="BI165" s="63">
        <f t="shared" si="1115"/>
        <v>0</v>
      </c>
      <c r="BJ165" s="63">
        <f t="shared" si="1115"/>
        <v>0</v>
      </c>
      <c r="BK165" s="63">
        <f t="shared" si="1115"/>
        <v>0</v>
      </c>
      <c r="BL165" s="63">
        <f t="shared" si="1115"/>
        <v>0</v>
      </c>
      <c r="BM165" s="63">
        <f t="shared" si="1115"/>
        <v>0</v>
      </c>
      <c r="BN165" s="63">
        <f t="shared" si="1115"/>
        <v>0</v>
      </c>
      <c r="BO165" s="63">
        <f t="shared" si="1115"/>
        <v>1</v>
      </c>
      <c r="BP165" s="63"/>
      <c r="BQ165" s="63">
        <f t="shared" si="898"/>
        <v>6</v>
      </c>
      <c r="BR165" s="63">
        <f t="shared" si="899"/>
        <v>0</v>
      </c>
      <c r="BS165" s="63">
        <f t="shared" si="900"/>
        <v>0</v>
      </c>
      <c r="BT165" s="63">
        <f t="shared" si="901"/>
        <v>2</v>
      </c>
      <c r="BU165" s="63">
        <f t="shared" si="902"/>
        <v>8</v>
      </c>
      <c r="BV165" s="63">
        <f t="shared" si="903"/>
        <v>1</v>
      </c>
      <c r="BW165" s="63">
        <f t="shared" si="904"/>
        <v>6</v>
      </c>
      <c r="BX165" s="63">
        <f t="shared" si="905"/>
        <v>16</v>
      </c>
      <c r="BY165" s="63">
        <f t="shared" si="906"/>
        <v>1</v>
      </c>
      <c r="BZ165" s="63">
        <f t="shared" si="907"/>
        <v>1</v>
      </c>
      <c r="CA165" s="63">
        <f t="shared" si="908"/>
        <v>1</v>
      </c>
      <c r="CB165" s="63">
        <f t="shared" si="909"/>
        <v>14</v>
      </c>
      <c r="CC165" s="63">
        <f t="shared" si="910"/>
        <v>7</v>
      </c>
      <c r="CD165" s="63">
        <f t="shared" si="911"/>
        <v>13</v>
      </c>
      <c r="CE165" s="63">
        <f t="shared" si="912"/>
        <v>11</v>
      </c>
      <c r="CF165" s="63">
        <f t="shared" si="913"/>
        <v>3</v>
      </c>
      <c r="CG165" s="63">
        <f t="shared" si="914"/>
        <v>3</v>
      </c>
      <c r="CH165" s="63">
        <f t="shared" si="915"/>
        <v>6</v>
      </c>
      <c r="CI165" s="63">
        <f t="shared" si="916"/>
        <v>3</v>
      </c>
      <c r="CJ165" s="63">
        <f t="shared" si="917"/>
        <v>2</v>
      </c>
      <c r="CK165" s="63">
        <f t="shared" si="918"/>
        <v>0</v>
      </c>
      <c r="CL165" s="63">
        <f t="shared" si="919"/>
        <v>1</v>
      </c>
      <c r="CM165" s="63">
        <f t="shared" si="920"/>
        <v>1</v>
      </c>
      <c r="CN165" s="63">
        <f t="shared" si="921"/>
        <v>4</v>
      </c>
      <c r="CO165" s="63">
        <f t="shared" si="922"/>
        <v>15</v>
      </c>
      <c r="CP165" s="63">
        <f t="shared" si="923"/>
        <v>0</v>
      </c>
      <c r="CQ165" s="63">
        <f t="shared" si="924"/>
        <v>12</v>
      </c>
      <c r="CR165" s="63">
        <f t="shared" si="925"/>
        <v>4</v>
      </c>
      <c r="CS165" s="63">
        <f t="shared" si="926"/>
        <v>7</v>
      </c>
      <c r="CT165" s="63">
        <f t="shared" si="927"/>
        <v>27</v>
      </c>
      <c r="CU165" s="63">
        <f t="shared" si="928"/>
        <v>9</v>
      </c>
      <c r="CV165" s="63">
        <f t="shared" si="929"/>
        <v>1</v>
      </c>
      <c r="CW165" s="63">
        <f t="shared" si="930"/>
        <v>4</v>
      </c>
      <c r="CX165" s="63">
        <f t="shared" si="931"/>
        <v>0</v>
      </c>
      <c r="CY165" s="63">
        <f t="shared" si="932"/>
        <v>3</v>
      </c>
      <c r="CZ165" s="63">
        <f t="shared" si="933"/>
        <v>7</v>
      </c>
      <c r="DA165" s="63">
        <f t="shared" si="934"/>
        <v>3</v>
      </c>
      <c r="DB165" s="63">
        <f t="shared" si="935"/>
        <v>10</v>
      </c>
      <c r="DC165" s="63">
        <f t="shared" si="936"/>
        <v>0</v>
      </c>
      <c r="DD165" s="63">
        <f t="shared" si="937"/>
        <v>2</v>
      </c>
      <c r="DE165" s="63">
        <f t="shared" si="938"/>
        <v>2</v>
      </c>
      <c r="DF165" s="63">
        <f t="shared" si="939"/>
        <v>19</v>
      </c>
      <c r="DG165" s="63">
        <f t="shared" si="940"/>
        <v>5</v>
      </c>
      <c r="DH165" s="63">
        <f t="shared" si="941"/>
        <v>4</v>
      </c>
      <c r="DI165" s="63">
        <f t="shared" si="942"/>
        <v>8</v>
      </c>
      <c r="DJ165" s="63">
        <f t="shared" si="943"/>
        <v>9</v>
      </c>
      <c r="DK165" s="63">
        <f t="shared" si="944"/>
        <v>11</v>
      </c>
      <c r="DL165" s="63">
        <f t="shared" si="945"/>
        <v>2</v>
      </c>
      <c r="DM165" s="63">
        <f t="shared" si="946"/>
        <v>0</v>
      </c>
      <c r="DN165" s="289" t="b">
        <f t="shared" ref="DN165:DN228" si="1130">ISODD(DO165)</f>
        <v>0</v>
      </c>
      <c r="DO165" s="63">
        <f t="shared" si="1116"/>
        <v>174</v>
      </c>
      <c r="DP165" s="63">
        <f t="shared" si="1117"/>
        <v>61</v>
      </c>
      <c r="DQ165" s="63">
        <f t="shared" si="1118"/>
        <v>61</v>
      </c>
      <c r="DR165" s="106">
        <f t="shared" si="1055"/>
        <v>0</v>
      </c>
      <c r="DS165" s="15">
        <f t="shared" si="1119"/>
        <v>4</v>
      </c>
      <c r="DT165" s="15">
        <f t="shared" si="1120"/>
        <v>3</v>
      </c>
      <c r="DU165" s="63"/>
      <c r="DV165" s="63">
        <f t="shared" si="1121"/>
        <v>4</v>
      </c>
      <c r="DW165" s="63">
        <f t="shared" si="1122"/>
        <v>3</v>
      </c>
      <c r="DX165" s="63"/>
      <c r="DY165" s="63">
        <f t="shared" si="1123"/>
        <v>2</v>
      </c>
      <c r="DZ165" s="63">
        <f t="shared" si="1124"/>
        <v>0</v>
      </c>
      <c r="EA165" s="63">
        <f t="shared" si="1125"/>
        <v>2</v>
      </c>
      <c r="EB165" s="63">
        <f t="shared" si="1126"/>
        <v>2</v>
      </c>
      <c r="EC165" s="63">
        <f t="shared" si="1127"/>
        <v>1</v>
      </c>
      <c r="EE165" s="63">
        <f t="shared" si="1128"/>
        <v>0</v>
      </c>
      <c r="EF165" s="63">
        <f t="shared" si="1129"/>
        <v>1</v>
      </c>
    </row>
    <row r="166" spans="1:136" x14ac:dyDescent="0.2">
      <c r="A166" s="55">
        <v>42401</v>
      </c>
      <c r="B166" s="13" t="str">
        <f t="shared" si="1101"/>
        <v>2-2-2-1-0</v>
      </c>
      <c r="C166" s="14" t="s">
        <v>307</v>
      </c>
      <c r="D166" s="11">
        <f t="shared" si="1102"/>
        <v>2</v>
      </c>
      <c r="E166" s="11">
        <f t="shared" si="1103"/>
        <v>5</v>
      </c>
      <c r="F166" s="11">
        <f t="shared" si="1103"/>
        <v>8</v>
      </c>
      <c r="G166" s="11">
        <f t="shared" si="1103"/>
        <v>11</v>
      </c>
      <c r="H166" s="11">
        <f t="shared" si="1103"/>
        <v>14</v>
      </c>
      <c r="I166" s="11">
        <f t="shared" si="1103"/>
        <v>17</v>
      </c>
      <c r="J166" s="11"/>
      <c r="K166" s="63">
        <f t="shared" si="1104"/>
        <v>9</v>
      </c>
      <c r="L166" s="63">
        <f t="shared" si="1105"/>
        <v>10</v>
      </c>
      <c r="M166" s="63">
        <f t="shared" si="1106"/>
        <v>11</v>
      </c>
      <c r="N166" s="63">
        <f t="shared" si="1107"/>
        <v>22</v>
      </c>
      <c r="O166" s="63">
        <f t="shared" si="1108"/>
        <v>23</v>
      </c>
      <c r="P166" s="63">
        <f t="shared" si="1109"/>
        <v>32</v>
      </c>
      <c r="Q166" s="63">
        <f t="shared" si="1110"/>
        <v>6</v>
      </c>
      <c r="R166" s="63"/>
      <c r="S166" s="63">
        <f t="shared" si="1111"/>
        <v>0</v>
      </c>
      <c r="T166" s="63">
        <f t="shared" si="1111"/>
        <v>0</v>
      </c>
      <c r="U166" s="63">
        <f t="shared" si="1111"/>
        <v>0</v>
      </c>
      <c r="V166" s="63">
        <f t="shared" si="1111"/>
        <v>0</v>
      </c>
      <c r="W166" s="63">
        <f t="shared" si="1111"/>
        <v>0</v>
      </c>
      <c r="X166" s="63">
        <f t="shared" si="1111"/>
        <v>1</v>
      </c>
      <c r="Y166" s="63">
        <f t="shared" si="1111"/>
        <v>0</v>
      </c>
      <c r="Z166" s="63">
        <f t="shared" si="1111"/>
        <v>0</v>
      </c>
      <c r="AA166" s="63">
        <f t="shared" si="1111"/>
        <v>1</v>
      </c>
      <c r="AB166" s="63">
        <f t="shared" si="1111"/>
        <v>1</v>
      </c>
      <c r="AC166" s="63">
        <f t="shared" si="1112"/>
        <v>1</v>
      </c>
      <c r="AD166" s="63">
        <f t="shared" si="1112"/>
        <v>0</v>
      </c>
      <c r="AE166" s="63">
        <f t="shared" si="1112"/>
        <v>0</v>
      </c>
      <c r="AF166" s="63">
        <f t="shared" si="1112"/>
        <v>0</v>
      </c>
      <c r="AG166" s="63">
        <f t="shared" si="1112"/>
        <v>0</v>
      </c>
      <c r="AH166" s="63">
        <f t="shared" si="1112"/>
        <v>0</v>
      </c>
      <c r="AI166" s="63">
        <f t="shared" si="1112"/>
        <v>0</v>
      </c>
      <c r="AJ166" s="63">
        <f t="shared" si="1112"/>
        <v>0</v>
      </c>
      <c r="AK166" s="63">
        <f t="shared" si="1112"/>
        <v>0</v>
      </c>
      <c r="AL166" s="63">
        <f t="shared" si="1112"/>
        <v>0</v>
      </c>
      <c r="AM166" s="63">
        <f t="shared" si="1113"/>
        <v>0</v>
      </c>
      <c r="AN166" s="63">
        <f t="shared" si="1113"/>
        <v>1</v>
      </c>
      <c r="AO166" s="63">
        <f t="shared" si="1113"/>
        <v>1</v>
      </c>
      <c r="AP166" s="63">
        <f t="shared" si="1113"/>
        <v>0</v>
      </c>
      <c r="AQ166" s="63">
        <f t="shared" si="1113"/>
        <v>0</v>
      </c>
      <c r="AR166" s="63">
        <f t="shared" si="1113"/>
        <v>0</v>
      </c>
      <c r="AS166" s="63">
        <f t="shared" si="1113"/>
        <v>0</v>
      </c>
      <c r="AT166" s="63">
        <f t="shared" si="1113"/>
        <v>0</v>
      </c>
      <c r="AU166" s="63">
        <f t="shared" si="1113"/>
        <v>0</v>
      </c>
      <c r="AV166" s="63">
        <f t="shared" si="1113"/>
        <v>0</v>
      </c>
      <c r="AW166" s="63">
        <f t="shared" si="1114"/>
        <v>0</v>
      </c>
      <c r="AX166" s="63">
        <f t="shared" si="1114"/>
        <v>1</v>
      </c>
      <c r="AY166" s="63">
        <f t="shared" si="1114"/>
        <v>0</v>
      </c>
      <c r="AZ166" s="63">
        <f t="shared" si="1114"/>
        <v>0</v>
      </c>
      <c r="BA166" s="63">
        <f t="shared" si="1114"/>
        <v>0</v>
      </c>
      <c r="BB166" s="63">
        <f t="shared" si="1114"/>
        <v>0</v>
      </c>
      <c r="BC166" s="63">
        <f t="shared" si="1114"/>
        <v>0</v>
      </c>
      <c r="BD166" s="63">
        <f t="shared" si="1114"/>
        <v>0</v>
      </c>
      <c r="BE166" s="63">
        <f t="shared" si="1114"/>
        <v>0</v>
      </c>
      <c r="BF166" s="63">
        <f t="shared" si="1114"/>
        <v>0</v>
      </c>
      <c r="BG166" s="63">
        <f t="shared" si="1115"/>
        <v>0</v>
      </c>
      <c r="BH166" s="63">
        <f t="shared" si="1115"/>
        <v>0</v>
      </c>
      <c r="BI166" s="63">
        <f t="shared" si="1115"/>
        <v>0</v>
      </c>
      <c r="BJ166" s="63">
        <f t="shared" si="1115"/>
        <v>0</v>
      </c>
      <c r="BK166" s="63">
        <f t="shared" si="1115"/>
        <v>0</v>
      </c>
      <c r="BL166" s="63">
        <f t="shared" si="1115"/>
        <v>0</v>
      </c>
      <c r="BM166" s="63">
        <f t="shared" si="1115"/>
        <v>0</v>
      </c>
      <c r="BN166" s="63">
        <f t="shared" si="1115"/>
        <v>0</v>
      </c>
      <c r="BO166" s="63">
        <f t="shared" si="1115"/>
        <v>0</v>
      </c>
      <c r="BP166" s="63"/>
      <c r="BQ166" s="63">
        <f t="shared" ref="BQ166:BQ197" si="1131">IF(S166=0,BQ167+1,0)</f>
        <v>5</v>
      </c>
      <c r="BR166" s="63">
        <f t="shared" ref="BR166:BR197" si="1132">IF(T166=0,BR167+1,0)</f>
        <v>3</v>
      </c>
      <c r="BS166" s="63">
        <f t="shared" ref="BS166:BS197" si="1133">IF(U166=0,BS167+1,0)</f>
        <v>7</v>
      </c>
      <c r="BT166" s="63">
        <f t="shared" ref="BT166:BT197" si="1134">IF(V166=0,BT167+1,0)</f>
        <v>1</v>
      </c>
      <c r="BU166" s="63">
        <f t="shared" ref="BU166:BU197" si="1135">IF(W166=0,BU167+1,0)</f>
        <v>7</v>
      </c>
      <c r="BV166" s="63">
        <f t="shared" ref="BV166:BV197" si="1136">IF(X166=0,BV167+1,0)</f>
        <v>0</v>
      </c>
      <c r="BW166" s="63">
        <f t="shared" ref="BW166:BW197" si="1137">IF(Y166=0,BW167+1,0)</f>
        <v>5</v>
      </c>
      <c r="BX166" s="63">
        <f t="shared" ref="BX166:BX197" si="1138">IF(Z166=0,BX167+1,0)</f>
        <v>15</v>
      </c>
      <c r="BY166" s="63">
        <f t="shared" ref="BY166:BY197" si="1139">IF(AA166=0,BY167+1,0)</f>
        <v>0</v>
      </c>
      <c r="BZ166" s="63">
        <f t="shared" ref="BZ166:BZ197" si="1140">IF(AB166=0,BZ167+1,0)</f>
        <v>0</v>
      </c>
      <c r="CA166" s="63">
        <f t="shared" ref="CA166:CA197" si="1141">IF(AC166=0,CA167+1,0)</f>
        <v>0</v>
      </c>
      <c r="CB166" s="63">
        <f t="shared" ref="CB166:CB197" si="1142">IF(AD166=0,CB167+1,0)</f>
        <v>13</v>
      </c>
      <c r="CC166" s="63">
        <f t="shared" ref="CC166:CC197" si="1143">IF(AE166=0,CC167+1,0)</f>
        <v>6</v>
      </c>
      <c r="CD166" s="63">
        <f t="shared" ref="CD166:CD197" si="1144">IF(AF166=0,CD167+1,0)</f>
        <v>12</v>
      </c>
      <c r="CE166" s="63">
        <f t="shared" ref="CE166:CE197" si="1145">IF(AG166=0,CE167+1,0)</f>
        <v>10</v>
      </c>
      <c r="CF166" s="63">
        <f t="shared" ref="CF166:CF197" si="1146">IF(AH166=0,CF167+1,0)</f>
        <v>2</v>
      </c>
      <c r="CG166" s="63">
        <f t="shared" ref="CG166:CG197" si="1147">IF(AI166=0,CG167+1,0)</f>
        <v>2</v>
      </c>
      <c r="CH166" s="63">
        <f t="shared" ref="CH166:CH197" si="1148">IF(AJ166=0,CH167+1,0)</f>
        <v>5</v>
      </c>
      <c r="CI166" s="63">
        <f t="shared" ref="CI166:CI197" si="1149">IF(AK166=0,CI167+1,0)</f>
        <v>2</v>
      </c>
      <c r="CJ166" s="63">
        <f t="shared" ref="CJ166:CJ197" si="1150">IF(AL166=0,CJ167+1,0)</f>
        <v>1</v>
      </c>
      <c r="CK166" s="63">
        <f t="shared" ref="CK166:CK197" si="1151">IF(AM166=0,CK167+1,0)</f>
        <v>1</v>
      </c>
      <c r="CL166" s="63">
        <f t="shared" ref="CL166:CL197" si="1152">IF(AN166=0,CL167+1,0)</f>
        <v>0</v>
      </c>
      <c r="CM166" s="63">
        <f t="shared" ref="CM166:CM197" si="1153">IF(AO166=0,CM167+1,0)</f>
        <v>0</v>
      </c>
      <c r="CN166" s="63">
        <f t="shared" ref="CN166:CN197" si="1154">IF(AP166=0,CN167+1,0)</f>
        <v>3</v>
      </c>
      <c r="CO166" s="63">
        <f t="shared" ref="CO166:CO197" si="1155">IF(AQ166=0,CO167+1,0)</f>
        <v>14</v>
      </c>
      <c r="CP166" s="63">
        <f t="shared" ref="CP166:CP197" si="1156">IF(AR166=0,CP167+1,0)</f>
        <v>16</v>
      </c>
      <c r="CQ166" s="63">
        <f t="shared" ref="CQ166:CQ197" si="1157">IF(AS166=0,CQ167+1,0)</f>
        <v>11</v>
      </c>
      <c r="CR166" s="63">
        <f t="shared" ref="CR166:CR197" si="1158">IF(AT166=0,CR167+1,0)</f>
        <v>3</v>
      </c>
      <c r="CS166" s="63">
        <f t="shared" ref="CS166:CS197" si="1159">IF(AU166=0,CS167+1,0)</f>
        <v>6</v>
      </c>
      <c r="CT166" s="63">
        <f t="shared" ref="CT166:CT197" si="1160">IF(AV166=0,CT167+1,0)</f>
        <v>26</v>
      </c>
      <c r="CU166" s="63">
        <f t="shared" ref="CU166:CU197" si="1161">IF(AW166=0,CU167+1,0)</f>
        <v>8</v>
      </c>
      <c r="CV166" s="63">
        <f t="shared" ref="CV166:CV197" si="1162">IF(AX166=0,CV167+1,0)</f>
        <v>0</v>
      </c>
      <c r="CW166" s="63">
        <f t="shared" ref="CW166:CW197" si="1163">IF(AY166=0,CW167+1,0)</f>
        <v>3</v>
      </c>
      <c r="CX166" s="63">
        <f t="shared" ref="CX166:CX197" si="1164">IF(AZ166=0,CX167+1,0)</f>
        <v>17</v>
      </c>
      <c r="CY166" s="63">
        <f t="shared" ref="CY166:CY197" si="1165">IF(BA166=0,CY167+1,0)</f>
        <v>2</v>
      </c>
      <c r="CZ166" s="63">
        <f t="shared" ref="CZ166:CZ197" si="1166">IF(BB166=0,CZ167+1,0)</f>
        <v>6</v>
      </c>
      <c r="DA166" s="63">
        <f t="shared" ref="DA166:DA197" si="1167">IF(BC166=0,DA167+1,0)</f>
        <v>2</v>
      </c>
      <c r="DB166" s="63">
        <f t="shared" ref="DB166:DB197" si="1168">IF(BD166=0,DB167+1,0)</f>
        <v>9</v>
      </c>
      <c r="DC166" s="63">
        <f t="shared" ref="DC166:DC197" si="1169">IF(BE166=0,DC167+1,0)</f>
        <v>15</v>
      </c>
      <c r="DD166" s="63">
        <f t="shared" ref="DD166:DD197" si="1170">IF(BF166=0,DD167+1,0)</f>
        <v>1</v>
      </c>
      <c r="DE166" s="63">
        <f t="shared" ref="DE166:DE197" si="1171">IF(BG166=0,DE167+1,0)</f>
        <v>1</v>
      </c>
      <c r="DF166" s="63">
        <f t="shared" ref="DF166:DF197" si="1172">IF(BH166=0,DF167+1,0)</f>
        <v>18</v>
      </c>
      <c r="DG166" s="63">
        <f t="shared" ref="DG166:DG197" si="1173">IF(BI166=0,DG167+1,0)</f>
        <v>4</v>
      </c>
      <c r="DH166" s="63">
        <f t="shared" ref="DH166:DH197" si="1174">IF(BJ166=0,DH167+1,0)</f>
        <v>3</v>
      </c>
      <c r="DI166" s="63">
        <f t="shared" ref="DI166:DI197" si="1175">IF(BK166=0,DI167+1,0)</f>
        <v>7</v>
      </c>
      <c r="DJ166" s="63">
        <f t="shared" ref="DJ166:DJ197" si="1176">IF(BL166=0,DJ167+1,0)</f>
        <v>8</v>
      </c>
      <c r="DK166" s="63">
        <f t="shared" ref="DK166:DK197" si="1177">IF(BM166=0,DK167+1,0)</f>
        <v>10</v>
      </c>
      <c r="DL166" s="63">
        <f t="shared" ref="DL166:DL197" si="1178">IF(BN166=0,DL167+1,0)</f>
        <v>1</v>
      </c>
      <c r="DM166" s="63">
        <f t="shared" ref="DM166:DM197" si="1179">IF(BO166=0,DM167+1,0)</f>
        <v>4</v>
      </c>
      <c r="DN166" s="289" t="b">
        <f t="shared" si="1130"/>
        <v>1</v>
      </c>
      <c r="DO166" s="63">
        <f t="shared" si="1116"/>
        <v>113</v>
      </c>
      <c r="DP166" s="63">
        <f t="shared" si="1117"/>
        <v>-83</v>
      </c>
      <c r="DQ166" s="63">
        <f t="shared" si="1118"/>
        <v>83</v>
      </c>
      <c r="DR166" s="106">
        <f t="shared" si="1055"/>
        <v>1</v>
      </c>
      <c r="DS166" s="63">
        <f t="shared" si="1119"/>
        <v>1</v>
      </c>
      <c r="DT166" s="63">
        <f t="shared" si="1120"/>
        <v>6</v>
      </c>
      <c r="DU166" s="63"/>
      <c r="DV166" s="63">
        <f t="shared" si="1121"/>
        <v>3</v>
      </c>
      <c r="DW166" s="63">
        <f t="shared" si="1122"/>
        <v>4</v>
      </c>
      <c r="DX166" s="63"/>
      <c r="DY166" s="63">
        <f t="shared" si="1123"/>
        <v>2</v>
      </c>
      <c r="DZ166" s="63">
        <f t="shared" si="1124"/>
        <v>2</v>
      </c>
      <c r="EA166" s="63">
        <f t="shared" si="1125"/>
        <v>2</v>
      </c>
      <c r="EB166" s="63">
        <f t="shared" si="1126"/>
        <v>1</v>
      </c>
      <c r="EC166" s="63">
        <f t="shared" si="1127"/>
        <v>0</v>
      </c>
      <c r="EE166" s="63">
        <f t="shared" si="1128"/>
        <v>1</v>
      </c>
      <c r="EF166" s="63">
        <f t="shared" si="1129"/>
        <v>3</v>
      </c>
    </row>
    <row r="167" spans="1:136" x14ac:dyDescent="0.2">
      <c r="A167" s="55">
        <v>42397</v>
      </c>
      <c r="B167" s="13" t="str">
        <f t="shared" si="1101"/>
        <v>1-0-3-0-3</v>
      </c>
      <c r="C167" s="14" t="s">
        <v>306</v>
      </c>
      <c r="D167" s="11">
        <f t="shared" si="1102"/>
        <v>2</v>
      </c>
      <c r="E167" s="11">
        <f t="shared" si="1103"/>
        <v>5</v>
      </c>
      <c r="F167" s="11">
        <f t="shared" si="1103"/>
        <v>8</v>
      </c>
      <c r="G167" s="11">
        <f t="shared" si="1103"/>
        <v>11</v>
      </c>
      <c r="H167" s="11">
        <f t="shared" si="1103"/>
        <v>14</v>
      </c>
      <c r="I167" s="11">
        <f t="shared" si="1103"/>
        <v>17</v>
      </c>
      <c r="J167" s="11"/>
      <c r="K167" s="63">
        <f t="shared" si="1104"/>
        <v>4</v>
      </c>
      <c r="L167" s="63">
        <f t="shared" si="1105"/>
        <v>20</v>
      </c>
      <c r="M167" s="63">
        <f t="shared" si="1106"/>
        <v>22</v>
      </c>
      <c r="N167" s="63">
        <f t="shared" si="1107"/>
        <v>40</v>
      </c>
      <c r="O167" s="63">
        <f t="shared" si="1108"/>
        <v>41</v>
      </c>
      <c r="P167" s="63">
        <f t="shared" si="1109"/>
        <v>48</v>
      </c>
      <c r="Q167" s="63">
        <f t="shared" si="1110"/>
        <v>21</v>
      </c>
      <c r="R167" s="63"/>
      <c r="S167" s="63">
        <f t="shared" si="1111"/>
        <v>0</v>
      </c>
      <c r="T167" s="63">
        <f t="shared" si="1111"/>
        <v>0</v>
      </c>
      <c r="U167" s="63">
        <f t="shared" si="1111"/>
        <v>0</v>
      </c>
      <c r="V167" s="63">
        <f t="shared" si="1111"/>
        <v>1</v>
      </c>
      <c r="W167" s="63">
        <f t="shared" si="1111"/>
        <v>0</v>
      </c>
      <c r="X167" s="63">
        <f t="shared" si="1111"/>
        <v>0</v>
      </c>
      <c r="Y167" s="63">
        <f t="shared" si="1111"/>
        <v>0</v>
      </c>
      <c r="Z167" s="63">
        <f t="shared" si="1111"/>
        <v>0</v>
      </c>
      <c r="AA167" s="63">
        <f t="shared" si="1111"/>
        <v>0</v>
      </c>
      <c r="AB167" s="63">
        <f t="shared" si="1111"/>
        <v>0</v>
      </c>
      <c r="AC167" s="63">
        <f t="shared" si="1112"/>
        <v>0</v>
      </c>
      <c r="AD167" s="63">
        <f t="shared" si="1112"/>
        <v>0</v>
      </c>
      <c r="AE167" s="63">
        <f t="shared" si="1112"/>
        <v>0</v>
      </c>
      <c r="AF167" s="63">
        <f t="shared" si="1112"/>
        <v>0</v>
      </c>
      <c r="AG167" s="63">
        <f t="shared" si="1112"/>
        <v>0</v>
      </c>
      <c r="AH167" s="63">
        <f t="shared" si="1112"/>
        <v>0</v>
      </c>
      <c r="AI167" s="63">
        <f t="shared" si="1112"/>
        <v>0</v>
      </c>
      <c r="AJ167" s="63">
        <f t="shared" si="1112"/>
        <v>0</v>
      </c>
      <c r="AK167" s="63">
        <f t="shared" si="1112"/>
        <v>0</v>
      </c>
      <c r="AL167" s="63">
        <f t="shared" si="1112"/>
        <v>1</v>
      </c>
      <c r="AM167" s="63">
        <f t="shared" si="1113"/>
        <v>1</v>
      </c>
      <c r="AN167" s="63">
        <f t="shared" si="1113"/>
        <v>1</v>
      </c>
      <c r="AO167" s="63">
        <f t="shared" si="1113"/>
        <v>0</v>
      </c>
      <c r="AP167" s="63">
        <f t="shared" si="1113"/>
        <v>0</v>
      </c>
      <c r="AQ167" s="63">
        <f t="shared" si="1113"/>
        <v>0</v>
      </c>
      <c r="AR167" s="63">
        <f t="shared" si="1113"/>
        <v>0</v>
      </c>
      <c r="AS167" s="63">
        <f t="shared" si="1113"/>
        <v>0</v>
      </c>
      <c r="AT167" s="63">
        <f t="shared" si="1113"/>
        <v>0</v>
      </c>
      <c r="AU167" s="63">
        <f t="shared" si="1113"/>
        <v>0</v>
      </c>
      <c r="AV167" s="63">
        <f t="shared" si="1113"/>
        <v>0</v>
      </c>
      <c r="AW167" s="63">
        <f t="shared" si="1114"/>
        <v>0</v>
      </c>
      <c r="AX167" s="63">
        <f t="shared" si="1114"/>
        <v>0</v>
      </c>
      <c r="AY167" s="63">
        <f t="shared" si="1114"/>
        <v>0</v>
      </c>
      <c r="AZ167" s="63">
        <f t="shared" si="1114"/>
        <v>0</v>
      </c>
      <c r="BA167" s="63">
        <f t="shared" si="1114"/>
        <v>0</v>
      </c>
      <c r="BB167" s="63">
        <f t="shared" si="1114"/>
        <v>0</v>
      </c>
      <c r="BC167" s="63">
        <f t="shared" si="1114"/>
        <v>0</v>
      </c>
      <c r="BD167" s="63">
        <f t="shared" si="1114"/>
        <v>0</v>
      </c>
      <c r="BE167" s="63">
        <f t="shared" si="1114"/>
        <v>0</v>
      </c>
      <c r="BF167" s="63">
        <f t="shared" si="1114"/>
        <v>1</v>
      </c>
      <c r="BG167" s="63">
        <f t="shared" si="1115"/>
        <v>1</v>
      </c>
      <c r="BH167" s="63">
        <f t="shared" si="1115"/>
        <v>0</v>
      </c>
      <c r="BI167" s="63">
        <f t="shared" si="1115"/>
        <v>0</v>
      </c>
      <c r="BJ167" s="63">
        <f t="shared" si="1115"/>
        <v>0</v>
      </c>
      <c r="BK167" s="63">
        <f t="shared" si="1115"/>
        <v>0</v>
      </c>
      <c r="BL167" s="63">
        <f t="shared" si="1115"/>
        <v>0</v>
      </c>
      <c r="BM167" s="63">
        <f t="shared" si="1115"/>
        <v>0</v>
      </c>
      <c r="BN167" s="63">
        <f t="shared" si="1115"/>
        <v>1</v>
      </c>
      <c r="BO167" s="63">
        <f t="shared" si="1115"/>
        <v>0</v>
      </c>
      <c r="BP167" s="63"/>
      <c r="BQ167" s="63">
        <f t="shared" si="1131"/>
        <v>4</v>
      </c>
      <c r="BR167" s="63">
        <f t="shared" si="1132"/>
        <v>2</v>
      </c>
      <c r="BS167" s="63">
        <f t="shared" si="1133"/>
        <v>6</v>
      </c>
      <c r="BT167" s="63">
        <f t="shared" si="1134"/>
        <v>0</v>
      </c>
      <c r="BU167" s="63">
        <f t="shared" si="1135"/>
        <v>6</v>
      </c>
      <c r="BV167" s="63">
        <f t="shared" si="1136"/>
        <v>6</v>
      </c>
      <c r="BW167" s="63">
        <f t="shared" si="1137"/>
        <v>4</v>
      </c>
      <c r="BX167" s="63">
        <f t="shared" si="1138"/>
        <v>14</v>
      </c>
      <c r="BY167" s="63">
        <f t="shared" si="1139"/>
        <v>7</v>
      </c>
      <c r="BZ167" s="63">
        <f t="shared" si="1140"/>
        <v>10</v>
      </c>
      <c r="CA167" s="63">
        <f t="shared" si="1141"/>
        <v>2</v>
      </c>
      <c r="CB167" s="63">
        <f t="shared" si="1142"/>
        <v>12</v>
      </c>
      <c r="CC167" s="63">
        <f t="shared" si="1143"/>
        <v>5</v>
      </c>
      <c r="CD167" s="63">
        <f t="shared" si="1144"/>
        <v>11</v>
      </c>
      <c r="CE167" s="63">
        <f t="shared" si="1145"/>
        <v>9</v>
      </c>
      <c r="CF167" s="63">
        <f t="shared" si="1146"/>
        <v>1</v>
      </c>
      <c r="CG167" s="63">
        <f t="shared" si="1147"/>
        <v>1</v>
      </c>
      <c r="CH167" s="63">
        <f t="shared" si="1148"/>
        <v>4</v>
      </c>
      <c r="CI167" s="63">
        <f t="shared" si="1149"/>
        <v>1</v>
      </c>
      <c r="CJ167" s="63">
        <f t="shared" si="1150"/>
        <v>0</v>
      </c>
      <c r="CK167" s="63">
        <f t="shared" si="1151"/>
        <v>0</v>
      </c>
      <c r="CL167" s="63">
        <f t="shared" si="1152"/>
        <v>0</v>
      </c>
      <c r="CM167" s="63">
        <f t="shared" si="1153"/>
        <v>2</v>
      </c>
      <c r="CN167" s="63">
        <f t="shared" si="1154"/>
        <v>2</v>
      </c>
      <c r="CO167" s="63">
        <f t="shared" si="1155"/>
        <v>13</v>
      </c>
      <c r="CP167" s="63">
        <f t="shared" si="1156"/>
        <v>15</v>
      </c>
      <c r="CQ167" s="63">
        <f t="shared" si="1157"/>
        <v>10</v>
      </c>
      <c r="CR167" s="63">
        <f t="shared" si="1158"/>
        <v>2</v>
      </c>
      <c r="CS167" s="63">
        <f t="shared" si="1159"/>
        <v>5</v>
      </c>
      <c r="CT167" s="63">
        <f t="shared" si="1160"/>
        <v>25</v>
      </c>
      <c r="CU167" s="63">
        <f t="shared" si="1161"/>
        <v>7</v>
      </c>
      <c r="CV167" s="63">
        <f t="shared" si="1162"/>
        <v>7</v>
      </c>
      <c r="CW167" s="63">
        <f t="shared" si="1163"/>
        <v>2</v>
      </c>
      <c r="CX167" s="63">
        <f t="shared" si="1164"/>
        <v>16</v>
      </c>
      <c r="CY167" s="63">
        <f t="shared" si="1165"/>
        <v>1</v>
      </c>
      <c r="CZ167" s="63">
        <f t="shared" si="1166"/>
        <v>5</v>
      </c>
      <c r="DA167" s="63">
        <f t="shared" si="1167"/>
        <v>1</v>
      </c>
      <c r="DB167" s="63">
        <f t="shared" si="1168"/>
        <v>8</v>
      </c>
      <c r="DC167" s="63">
        <f t="shared" si="1169"/>
        <v>14</v>
      </c>
      <c r="DD167" s="63">
        <f t="shared" si="1170"/>
        <v>0</v>
      </c>
      <c r="DE167" s="63">
        <f t="shared" si="1171"/>
        <v>0</v>
      </c>
      <c r="DF167" s="63">
        <f t="shared" si="1172"/>
        <v>17</v>
      </c>
      <c r="DG167" s="63">
        <f t="shared" si="1173"/>
        <v>3</v>
      </c>
      <c r="DH167" s="63">
        <f t="shared" si="1174"/>
        <v>2</v>
      </c>
      <c r="DI167" s="63">
        <f t="shared" si="1175"/>
        <v>6</v>
      </c>
      <c r="DJ167" s="63">
        <f t="shared" si="1176"/>
        <v>7</v>
      </c>
      <c r="DK167" s="63">
        <f t="shared" si="1177"/>
        <v>9</v>
      </c>
      <c r="DL167" s="63">
        <f t="shared" si="1178"/>
        <v>0</v>
      </c>
      <c r="DM167" s="63">
        <f t="shared" si="1179"/>
        <v>3</v>
      </c>
      <c r="DN167" s="289" t="b">
        <f t="shared" si="1130"/>
        <v>0</v>
      </c>
      <c r="DO167" s="63">
        <f t="shared" si="1116"/>
        <v>196</v>
      </c>
      <c r="DP167" s="63">
        <f t="shared" si="1117"/>
        <v>-16</v>
      </c>
      <c r="DQ167" s="63">
        <f t="shared" si="1118"/>
        <v>16</v>
      </c>
      <c r="DR167" s="106">
        <f t="shared" si="1055"/>
        <v>0</v>
      </c>
      <c r="DS167" s="63">
        <f t="shared" si="1119"/>
        <v>3</v>
      </c>
      <c r="DT167" s="63">
        <f t="shared" si="1120"/>
        <v>4</v>
      </c>
      <c r="DU167" s="63"/>
      <c r="DV167" s="63">
        <f t="shared" si="1121"/>
        <v>2</v>
      </c>
      <c r="DW167" s="63">
        <f t="shared" si="1122"/>
        <v>5</v>
      </c>
      <c r="DX167" s="63"/>
      <c r="DY167" s="63">
        <f t="shared" si="1123"/>
        <v>1</v>
      </c>
      <c r="DZ167" s="63">
        <f t="shared" si="1124"/>
        <v>0</v>
      </c>
      <c r="EA167" s="63">
        <f t="shared" si="1125"/>
        <v>3</v>
      </c>
      <c r="EB167" s="63">
        <f t="shared" si="1126"/>
        <v>0</v>
      </c>
      <c r="EC167" s="63">
        <f t="shared" si="1127"/>
        <v>3</v>
      </c>
      <c r="EE167" s="63">
        <f t="shared" si="1128"/>
        <v>2</v>
      </c>
      <c r="EF167" s="63">
        <f t="shared" si="1129"/>
        <v>2</v>
      </c>
    </row>
    <row r="168" spans="1:136" x14ac:dyDescent="0.2">
      <c r="A168" s="55">
        <v>42394</v>
      </c>
      <c r="B168" s="13" t="str">
        <f t="shared" si="1101"/>
        <v>0-3-0-2-2</v>
      </c>
      <c r="C168" s="14" t="s">
        <v>305</v>
      </c>
      <c r="D168" s="11">
        <f t="shared" si="1102"/>
        <v>3</v>
      </c>
      <c r="E168" s="11">
        <f t="shared" si="1103"/>
        <v>6</v>
      </c>
      <c r="F168" s="11">
        <f t="shared" si="1103"/>
        <v>9</v>
      </c>
      <c r="G168" s="11">
        <f t="shared" si="1103"/>
        <v>12</v>
      </c>
      <c r="H168" s="11">
        <f t="shared" si="1103"/>
        <v>15</v>
      </c>
      <c r="I168" s="11">
        <f t="shared" si="1103"/>
        <v>18</v>
      </c>
      <c r="J168" s="11"/>
      <c r="K168" s="63">
        <f t="shared" si="1104"/>
        <v>16</v>
      </c>
      <c r="L168" s="63">
        <f t="shared" si="1105"/>
        <v>17</v>
      </c>
      <c r="M168" s="63">
        <f t="shared" si="1106"/>
        <v>19</v>
      </c>
      <c r="N168" s="63">
        <f t="shared" si="1107"/>
        <v>35</v>
      </c>
      <c r="O168" s="63">
        <f t="shared" si="1108"/>
        <v>40</v>
      </c>
      <c r="P168" s="63">
        <f t="shared" si="1109"/>
        <v>48</v>
      </c>
      <c r="Q168" s="63">
        <f t="shared" si="1110"/>
        <v>37</v>
      </c>
      <c r="R168" s="63"/>
      <c r="S168" s="63">
        <f t="shared" si="1111"/>
        <v>0</v>
      </c>
      <c r="T168" s="63">
        <f t="shared" si="1111"/>
        <v>0</v>
      </c>
      <c r="U168" s="63">
        <f t="shared" si="1111"/>
        <v>0</v>
      </c>
      <c r="V168" s="63">
        <f t="shared" si="1111"/>
        <v>0</v>
      </c>
      <c r="W168" s="63">
        <f t="shared" si="1111"/>
        <v>0</v>
      </c>
      <c r="X168" s="63">
        <f t="shared" si="1111"/>
        <v>0</v>
      </c>
      <c r="Y168" s="63">
        <f t="shared" si="1111"/>
        <v>0</v>
      </c>
      <c r="Z168" s="63">
        <f t="shared" si="1111"/>
        <v>0</v>
      </c>
      <c r="AA168" s="63">
        <f t="shared" si="1111"/>
        <v>0</v>
      </c>
      <c r="AB168" s="63">
        <f t="shared" si="1111"/>
        <v>0</v>
      </c>
      <c r="AC168" s="63">
        <f t="shared" si="1112"/>
        <v>0</v>
      </c>
      <c r="AD168" s="63">
        <f t="shared" si="1112"/>
        <v>0</v>
      </c>
      <c r="AE168" s="63">
        <f t="shared" si="1112"/>
        <v>0</v>
      </c>
      <c r="AF168" s="63">
        <f t="shared" si="1112"/>
        <v>0</v>
      </c>
      <c r="AG168" s="63">
        <f t="shared" si="1112"/>
        <v>0</v>
      </c>
      <c r="AH168" s="63">
        <f t="shared" si="1112"/>
        <v>1</v>
      </c>
      <c r="AI168" s="63">
        <f t="shared" si="1112"/>
        <v>1</v>
      </c>
      <c r="AJ168" s="63">
        <f t="shared" si="1112"/>
        <v>0</v>
      </c>
      <c r="AK168" s="63">
        <f t="shared" si="1112"/>
        <v>1</v>
      </c>
      <c r="AL168" s="63">
        <f t="shared" si="1112"/>
        <v>0</v>
      </c>
      <c r="AM168" s="63">
        <f t="shared" si="1113"/>
        <v>0</v>
      </c>
      <c r="AN168" s="63">
        <f t="shared" si="1113"/>
        <v>0</v>
      </c>
      <c r="AO168" s="63">
        <f t="shared" si="1113"/>
        <v>0</v>
      </c>
      <c r="AP168" s="63">
        <f t="shared" si="1113"/>
        <v>0</v>
      </c>
      <c r="AQ168" s="63">
        <f t="shared" si="1113"/>
        <v>0</v>
      </c>
      <c r="AR168" s="63">
        <f t="shared" si="1113"/>
        <v>0</v>
      </c>
      <c r="AS168" s="63">
        <f t="shared" si="1113"/>
        <v>0</v>
      </c>
      <c r="AT168" s="63">
        <f t="shared" si="1113"/>
        <v>0</v>
      </c>
      <c r="AU168" s="63">
        <f t="shared" si="1113"/>
        <v>0</v>
      </c>
      <c r="AV168" s="63">
        <f t="shared" si="1113"/>
        <v>0</v>
      </c>
      <c r="AW168" s="63">
        <f t="shared" si="1114"/>
        <v>0</v>
      </c>
      <c r="AX168" s="63">
        <f t="shared" si="1114"/>
        <v>0</v>
      </c>
      <c r="AY168" s="63">
        <f t="shared" si="1114"/>
        <v>0</v>
      </c>
      <c r="AZ168" s="63">
        <f t="shared" si="1114"/>
        <v>0</v>
      </c>
      <c r="BA168" s="63">
        <f t="shared" si="1114"/>
        <v>1</v>
      </c>
      <c r="BB168" s="63">
        <f t="shared" si="1114"/>
        <v>0</v>
      </c>
      <c r="BC168" s="63">
        <f t="shared" si="1114"/>
        <v>1</v>
      </c>
      <c r="BD168" s="63">
        <f t="shared" si="1114"/>
        <v>0</v>
      </c>
      <c r="BE168" s="63">
        <f t="shared" si="1114"/>
        <v>0</v>
      </c>
      <c r="BF168" s="63">
        <f t="shared" si="1114"/>
        <v>1</v>
      </c>
      <c r="BG168" s="63">
        <f t="shared" si="1115"/>
        <v>0</v>
      </c>
      <c r="BH168" s="63">
        <f t="shared" si="1115"/>
        <v>0</v>
      </c>
      <c r="BI168" s="63">
        <f t="shared" si="1115"/>
        <v>0</v>
      </c>
      <c r="BJ168" s="63">
        <f t="shared" si="1115"/>
        <v>0</v>
      </c>
      <c r="BK168" s="63">
        <f t="shared" si="1115"/>
        <v>0</v>
      </c>
      <c r="BL168" s="63">
        <f t="shared" si="1115"/>
        <v>0</v>
      </c>
      <c r="BM168" s="63">
        <f t="shared" si="1115"/>
        <v>0</v>
      </c>
      <c r="BN168" s="63">
        <f t="shared" si="1115"/>
        <v>1</v>
      </c>
      <c r="BO168" s="63">
        <f t="shared" si="1115"/>
        <v>0</v>
      </c>
      <c r="BP168" s="63"/>
      <c r="BQ168" s="63">
        <f t="shared" si="1131"/>
        <v>3</v>
      </c>
      <c r="BR168" s="63">
        <f t="shared" si="1132"/>
        <v>1</v>
      </c>
      <c r="BS168" s="63">
        <f t="shared" si="1133"/>
        <v>5</v>
      </c>
      <c r="BT168" s="63">
        <f t="shared" si="1134"/>
        <v>2</v>
      </c>
      <c r="BU168" s="63">
        <f t="shared" si="1135"/>
        <v>5</v>
      </c>
      <c r="BV168" s="63">
        <f t="shared" si="1136"/>
        <v>5</v>
      </c>
      <c r="BW168" s="63">
        <f t="shared" si="1137"/>
        <v>3</v>
      </c>
      <c r="BX168" s="63">
        <f t="shared" si="1138"/>
        <v>13</v>
      </c>
      <c r="BY168" s="63">
        <f t="shared" si="1139"/>
        <v>6</v>
      </c>
      <c r="BZ168" s="63">
        <f t="shared" si="1140"/>
        <v>9</v>
      </c>
      <c r="CA168" s="63">
        <f t="shared" si="1141"/>
        <v>1</v>
      </c>
      <c r="CB168" s="63">
        <f t="shared" si="1142"/>
        <v>11</v>
      </c>
      <c r="CC168" s="63">
        <f t="shared" si="1143"/>
        <v>4</v>
      </c>
      <c r="CD168" s="63">
        <f t="shared" si="1144"/>
        <v>10</v>
      </c>
      <c r="CE168" s="63">
        <f t="shared" si="1145"/>
        <v>8</v>
      </c>
      <c r="CF168" s="63">
        <f t="shared" si="1146"/>
        <v>0</v>
      </c>
      <c r="CG168" s="63">
        <f t="shared" si="1147"/>
        <v>0</v>
      </c>
      <c r="CH168" s="63">
        <f t="shared" si="1148"/>
        <v>3</v>
      </c>
      <c r="CI168" s="63">
        <f t="shared" si="1149"/>
        <v>0</v>
      </c>
      <c r="CJ168" s="63">
        <f t="shared" si="1150"/>
        <v>4</v>
      </c>
      <c r="CK168" s="63">
        <f t="shared" si="1151"/>
        <v>5</v>
      </c>
      <c r="CL168" s="63">
        <f t="shared" si="1152"/>
        <v>4</v>
      </c>
      <c r="CM168" s="63">
        <f t="shared" si="1153"/>
        <v>1</v>
      </c>
      <c r="CN168" s="63">
        <f t="shared" si="1154"/>
        <v>1</v>
      </c>
      <c r="CO168" s="63">
        <f t="shared" si="1155"/>
        <v>12</v>
      </c>
      <c r="CP168" s="63">
        <f t="shared" si="1156"/>
        <v>14</v>
      </c>
      <c r="CQ168" s="63">
        <f t="shared" si="1157"/>
        <v>9</v>
      </c>
      <c r="CR168" s="63">
        <f t="shared" si="1158"/>
        <v>1</v>
      </c>
      <c r="CS168" s="63">
        <f t="shared" si="1159"/>
        <v>4</v>
      </c>
      <c r="CT168" s="63">
        <f t="shared" si="1160"/>
        <v>24</v>
      </c>
      <c r="CU168" s="63">
        <f t="shared" si="1161"/>
        <v>6</v>
      </c>
      <c r="CV168" s="63">
        <f t="shared" si="1162"/>
        <v>6</v>
      </c>
      <c r="CW168" s="63">
        <f t="shared" si="1163"/>
        <v>1</v>
      </c>
      <c r="CX168" s="63">
        <f t="shared" si="1164"/>
        <v>15</v>
      </c>
      <c r="CY168" s="63">
        <f t="shared" si="1165"/>
        <v>0</v>
      </c>
      <c r="CZ168" s="63">
        <f t="shared" si="1166"/>
        <v>4</v>
      </c>
      <c r="DA168" s="63">
        <f t="shared" si="1167"/>
        <v>0</v>
      </c>
      <c r="DB168" s="63">
        <f t="shared" si="1168"/>
        <v>7</v>
      </c>
      <c r="DC168" s="63">
        <f t="shared" si="1169"/>
        <v>13</v>
      </c>
      <c r="DD168" s="63">
        <f t="shared" si="1170"/>
        <v>0</v>
      </c>
      <c r="DE168" s="63">
        <f t="shared" si="1171"/>
        <v>3</v>
      </c>
      <c r="DF168" s="63">
        <f t="shared" si="1172"/>
        <v>16</v>
      </c>
      <c r="DG168" s="63">
        <f t="shared" si="1173"/>
        <v>2</v>
      </c>
      <c r="DH168" s="63">
        <f t="shared" si="1174"/>
        <v>1</v>
      </c>
      <c r="DI168" s="63">
        <f t="shared" si="1175"/>
        <v>5</v>
      </c>
      <c r="DJ168" s="63">
        <f t="shared" si="1176"/>
        <v>6</v>
      </c>
      <c r="DK168" s="63">
        <f t="shared" si="1177"/>
        <v>8</v>
      </c>
      <c r="DL168" s="63">
        <f t="shared" si="1178"/>
        <v>0</v>
      </c>
      <c r="DM168" s="63">
        <f t="shared" si="1179"/>
        <v>2</v>
      </c>
      <c r="DN168" s="289" t="b">
        <f t="shared" si="1130"/>
        <v>0</v>
      </c>
      <c r="DO168" s="63">
        <f t="shared" si="1116"/>
        <v>212</v>
      </c>
      <c r="DP168" s="63">
        <f t="shared" si="1117"/>
        <v>47</v>
      </c>
      <c r="DQ168" s="63">
        <f t="shared" si="1118"/>
        <v>47</v>
      </c>
      <c r="DR168" s="106">
        <f t="shared" si="1055"/>
        <v>0</v>
      </c>
      <c r="DS168" s="15">
        <f t="shared" si="1119"/>
        <v>4</v>
      </c>
      <c r="DT168" s="15">
        <f t="shared" si="1120"/>
        <v>3</v>
      </c>
      <c r="DU168" s="63"/>
      <c r="DV168" s="63">
        <f t="shared" si="1121"/>
        <v>4</v>
      </c>
      <c r="DW168" s="63">
        <f t="shared" si="1122"/>
        <v>3</v>
      </c>
      <c r="DX168" s="63"/>
      <c r="DY168" s="63">
        <f t="shared" si="1123"/>
        <v>0</v>
      </c>
      <c r="DZ168" s="63">
        <f t="shared" si="1124"/>
        <v>3</v>
      </c>
      <c r="EA168" s="63">
        <f t="shared" si="1125"/>
        <v>0</v>
      </c>
      <c r="EB168" s="63">
        <f t="shared" si="1126"/>
        <v>2</v>
      </c>
      <c r="EC168" s="63">
        <f t="shared" si="1127"/>
        <v>2</v>
      </c>
      <c r="EE168" s="63">
        <f t="shared" si="1128"/>
        <v>0</v>
      </c>
      <c r="EF168" s="63">
        <f t="shared" si="1129"/>
        <v>1</v>
      </c>
    </row>
    <row r="169" spans="1:136" x14ac:dyDescent="0.2">
      <c r="A169" s="55">
        <v>42390</v>
      </c>
      <c r="B169" s="13" t="str">
        <f t="shared" si="1101"/>
        <v>1-1-3-1-1</v>
      </c>
      <c r="C169" s="14" t="s">
        <v>304</v>
      </c>
      <c r="D169" s="11">
        <f t="shared" si="1102"/>
        <v>2</v>
      </c>
      <c r="E169" s="11">
        <f t="shared" si="1103"/>
        <v>5</v>
      </c>
      <c r="F169" s="11">
        <f t="shared" si="1103"/>
        <v>8</v>
      </c>
      <c r="G169" s="11">
        <f t="shared" si="1103"/>
        <v>11</v>
      </c>
      <c r="H169" s="11">
        <f t="shared" si="1103"/>
        <v>14</v>
      </c>
      <c r="I169" s="11">
        <f t="shared" si="1103"/>
        <v>17</v>
      </c>
      <c r="J169" s="11"/>
      <c r="K169" s="63">
        <f t="shared" si="1104"/>
        <v>2</v>
      </c>
      <c r="L169" s="63">
        <f t="shared" si="1105"/>
        <v>11</v>
      </c>
      <c r="M169" s="63">
        <f t="shared" si="1106"/>
        <v>23</v>
      </c>
      <c r="N169" s="63">
        <f t="shared" si="1107"/>
        <v>24</v>
      </c>
      <c r="O169" s="63">
        <f t="shared" si="1108"/>
        <v>33</v>
      </c>
      <c r="P169" s="63">
        <f t="shared" si="1109"/>
        <v>44</v>
      </c>
      <c r="Q169" s="63">
        <f t="shared" si="1110"/>
        <v>28</v>
      </c>
      <c r="R169" s="63"/>
      <c r="S169" s="63">
        <f t="shared" si="1111"/>
        <v>0</v>
      </c>
      <c r="T169" s="63">
        <f t="shared" si="1111"/>
        <v>1</v>
      </c>
      <c r="U169" s="63">
        <f t="shared" si="1111"/>
        <v>0</v>
      </c>
      <c r="V169" s="63">
        <f t="shared" si="1111"/>
        <v>0</v>
      </c>
      <c r="W169" s="63">
        <f t="shared" si="1111"/>
        <v>0</v>
      </c>
      <c r="X169" s="63">
        <f t="shared" si="1111"/>
        <v>0</v>
      </c>
      <c r="Y169" s="63">
        <f t="shared" si="1111"/>
        <v>0</v>
      </c>
      <c r="Z169" s="63">
        <f t="shared" si="1111"/>
        <v>0</v>
      </c>
      <c r="AA169" s="63">
        <f t="shared" si="1111"/>
        <v>0</v>
      </c>
      <c r="AB169" s="63">
        <f t="shared" si="1111"/>
        <v>0</v>
      </c>
      <c r="AC169" s="63">
        <f t="shared" si="1112"/>
        <v>1</v>
      </c>
      <c r="AD169" s="63">
        <f t="shared" si="1112"/>
        <v>0</v>
      </c>
      <c r="AE169" s="63">
        <f t="shared" si="1112"/>
        <v>0</v>
      </c>
      <c r="AF169" s="63">
        <f t="shared" si="1112"/>
        <v>0</v>
      </c>
      <c r="AG169" s="63">
        <f t="shared" si="1112"/>
        <v>0</v>
      </c>
      <c r="AH169" s="63">
        <f t="shared" si="1112"/>
        <v>0</v>
      </c>
      <c r="AI169" s="63">
        <f t="shared" si="1112"/>
        <v>0</v>
      </c>
      <c r="AJ169" s="63">
        <f t="shared" si="1112"/>
        <v>0</v>
      </c>
      <c r="AK169" s="63">
        <f t="shared" si="1112"/>
        <v>0</v>
      </c>
      <c r="AL169" s="63">
        <f t="shared" si="1112"/>
        <v>0</v>
      </c>
      <c r="AM169" s="63">
        <f t="shared" si="1113"/>
        <v>0</v>
      </c>
      <c r="AN169" s="63">
        <f t="shared" si="1113"/>
        <v>0</v>
      </c>
      <c r="AO169" s="63">
        <f t="shared" si="1113"/>
        <v>1</v>
      </c>
      <c r="AP169" s="63">
        <f t="shared" si="1113"/>
        <v>1</v>
      </c>
      <c r="AQ169" s="63">
        <f t="shared" si="1113"/>
        <v>0</v>
      </c>
      <c r="AR169" s="63">
        <f t="shared" si="1113"/>
        <v>0</v>
      </c>
      <c r="AS169" s="63">
        <f t="shared" si="1113"/>
        <v>0</v>
      </c>
      <c r="AT169" s="63">
        <f t="shared" si="1113"/>
        <v>1</v>
      </c>
      <c r="AU169" s="63">
        <f t="shared" si="1113"/>
        <v>0</v>
      </c>
      <c r="AV169" s="63">
        <f t="shared" si="1113"/>
        <v>0</v>
      </c>
      <c r="AW169" s="63">
        <f t="shared" si="1114"/>
        <v>0</v>
      </c>
      <c r="AX169" s="63">
        <f t="shared" si="1114"/>
        <v>0</v>
      </c>
      <c r="AY169" s="63">
        <f t="shared" si="1114"/>
        <v>1</v>
      </c>
      <c r="AZ169" s="63">
        <f t="shared" si="1114"/>
        <v>0</v>
      </c>
      <c r="BA169" s="63">
        <f t="shared" si="1114"/>
        <v>0</v>
      </c>
      <c r="BB169" s="63">
        <f t="shared" si="1114"/>
        <v>0</v>
      </c>
      <c r="BC169" s="63">
        <f t="shared" si="1114"/>
        <v>0</v>
      </c>
      <c r="BD169" s="63">
        <f t="shared" si="1114"/>
        <v>0</v>
      </c>
      <c r="BE169" s="63">
        <f t="shared" si="1114"/>
        <v>0</v>
      </c>
      <c r="BF169" s="63">
        <f t="shared" si="1114"/>
        <v>0</v>
      </c>
      <c r="BG169" s="63">
        <f t="shared" si="1115"/>
        <v>0</v>
      </c>
      <c r="BH169" s="63">
        <f t="shared" si="1115"/>
        <v>0</v>
      </c>
      <c r="BI169" s="63">
        <f t="shared" si="1115"/>
        <v>0</v>
      </c>
      <c r="BJ169" s="63">
        <f t="shared" si="1115"/>
        <v>1</v>
      </c>
      <c r="BK169" s="63">
        <f t="shared" si="1115"/>
        <v>0</v>
      </c>
      <c r="BL169" s="63">
        <f t="shared" si="1115"/>
        <v>0</v>
      </c>
      <c r="BM169" s="63">
        <f t="shared" si="1115"/>
        <v>0</v>
      </c>
      <c r="BN169" s="63">
        <f t="shared" si="1115"/>
        <v>0</v>
      </c>
      <c r="BO169" s="63">
        <f t="shared" si="1115"/>
        <v>0</v>
      </c>
      <c r="BP169" s="63"/>
      <c r="BQ169" s="63">
        <f t="shared" si="1131"/>
        <v>2</v>
      </c>
      <c r="BR169" s="63">
        <f t="shared" si="1132"/>
        <v>0</v>
      </c>
      <c r="BS169" s="63">
        <f t="shared" si="1133"/>
        <v>4</v>
      </c>
      <c r="BT169" s="63">
        <f t="shared" si="1134"/>
        <v>1</v>
      </c>
      <c r="BU169" s="63">
        <f t="shared" si="1135"/>
        <v>4</v>
      </c>
      <c r="BV169" s="63">
        <f t="shared" si="1136"/>
        <v>4</v>
      </c>
      <c r="BW169" s="63">
        <f t="shared" si="1137"/>
        <v>2</v>
      </c>
      <c r="BX169" s="63">
        <f t="shared" si="1138"/>
        <v>12</v>
      </c>
      <c r="BY169" s="63">
        <f t="shared" si="1139"/>
        <v>5</v>
      </c>
      <c r="BZ169" s="63">
        <f t="shared" si="1140"/>
        <v>8</v>
      </c>
      <c r="CA169" s="63">
        <f t="shared" si="1141"/>
        <v>0</v>
      </c>
      <c r="CB169" s="63">
        <f t="shared" si="1142"/>
        <v>10</v>
      </c>
      <c r="CC169" s="63">
        <f t="shared" si="1143"/>
        <v>3</v>
      </c>
      <c r="CD169" s="63">
        <f t="shared" si="1144"/>
        <v>9</v>
      </c>
      <c r="CE169" s="63">
        <f t="shared" si="1145"/>
        <v>7</v>
      </c>
      <c r="CF169" s="63">
        <f t="shared" si="1146"/>
        <v>7</v>
      </c>
      <c r="CG169" s="63">
        <f t="shared" si="1147"/>
        <v>1</v>
      </c>
      <c r="CH169" s="63">
        <f t="shared" si="1148"/>
        <v>2</v>
      </c>
      <c r="CI169" s="63">
        <f t="shared" si="1149"/>
        <v>10</v>
      </c>
      <c r="CJ169" s="63">
        <f t="shared" si="1150"/>
        <v>3</v>
      </c>
      <c r="CK169" s="63">
        <f t="shared" si="1151"/>
        <v>4</v>
      </c>
      <c r="CL169" s="63">
        <f t="shared" si="1152"/>
        <v>3</v>
      </c>
      <c r="CM169" s="63">
        <f t="shared" si="1153"/>
        <v>0</v>
      </c>
      <c r="CN169" s="63">
        <f t="shared" si="1154"/>
        <v>0</v>
      </c>
      <c r="CO169" s="63">
        <f t="shared" si="1155"/>
        <v>11</v>
      </c>
      <c r="CP169" s="63">
        <f t="shared" si="1156"/>
        <v>13</v>
      </c>
      <c r="CQ169" s="63">
        <f t="shared" si="1157"/>
        <v>8</v>
      </c>
      <c r="CR169" s="63">
        <f t="shared" si="1158"/>
        <v>0</v>
      </c>
      <c r="CS169" s="63">
        <f t="shared" si="1159"/>
        <v>3</v>
      </c>
      <c r="CT169" s="63">
        <f t="shared" si="1160"/>
        <v>23</v>
      </c>
      <c r="CU169" s="63">
        <f t="shared" si="1161"/>
        <v>5</v>
      </c>
      <c r="CV169" s="63">
        <f t="shared" si="1162"/>
        <v>5</v>
      </c>
      <c r="CW169" s="63">
        <f t="shared" si="1163"/>
        <v>0</v>
      </c>
      <c r="CX169" s="63">
        <f t="shared" si="1164"/>
        <v>14</v>
      </c>
      <c r="CY169" s="63">
        <f t="shared" si="1165"/>
        <v>6</v>
      </c>
      <c r="CZ169" s="63">
        <f t="shared" si="1166"/>
        <v>3</v>
      </c>
      <c r="DA169" s="63">
        <f t="shared" si="1167"/>
        <v>3</v>
      </c>
      <c r="DB169" s="63">
        <f t="shared" si="1168"/>
        <v>6</v>
      </c>
      <c r="DC169" s="63">
        <f t="shared" si="1169"/>
        <v>12</v>
      </c>
      <c r="DD169" s="63">
        <f t="shared" si="1170"/>
        <v>1</v>
      </c>
      <c r="DE169" s="63">
        <f t="shared" si="1171"/>
        <v>2</v>
      </c>
      <c r="DF169" s="63">
        <f t="shared" si="1172"/>
        <v>15</v>
      </c>
      <c r="DG169" s="63">
        <f t="shared" si="1173"/>
        <v>1</v>
      </c>
      <c r="DH169" s="63">
        <f t="shared" si="1174"/>
        <v>0</v>
      </c>
      <c r="DI169" s="63">
        <f t="shared" si="1175"/>
        <v>4</v>
      </c>
      <c r="DJ169" s="63">
        <f t="shared" si="1176"/>
        <v>5</v>
      </c>
      <c r="DK169" s="63">
        <f t="shared" si="1177"/>
        <v>7</v>
      </c>
      <c r="DL169" s="63">
        <f t="shared" si="1178"/>
        <v>1</v>
      </c>
      <c r="DM169" s="63">
        <f t="shared" si="1179"/>
        <v>1</v>
      </c>
      <c r="DN169" s="289" t="b">
        <f t="shared" si="1130"/>
        <v>1</v>
      </c>
      <c r="DO169" s="63">
        <f t="shared" si="1116"/>
        <v>165</v>
      </c>
      <c r="DP169" s="63">
        <f t="shared" si="1117"/>
        <v>-47</v>
      </c>
      <c r="DQ169" s="63">
        <f t="shared" si="1118"/>
        <v>47</v>
      </c>
      <c r="DR169" s="106">
        <f t="shared" si="1055"/>
        <v>1</v>
      </c>
      <c r="DS169" s="63">
        <f t="shared" si="1119"/>
        <v>3</v>
      </c>
      <c r="DT169" s="63">
        <f t="shared" si="1120"/>
        <v>4</v>
      </c>
      <c r="DU169" s="63"/>
      <c r="DV169" s="63">
        <f t="shared" si="1121"/>
        <v>3</v>
      </c>
      <c r="DW169" s="63">
        <f t="shared" si="1122"/>
        <v>4</v>
      </c>
      <c r="DX169" s="63"/>
      <c r="DY169" s="63">
        <f t="shared" si="1123"/>
        <v>1</v>
      </c>
      <c r="DZ169" s="63">
        <f t="shared" si="1124"/>
        <v>1</v>
      </c>
      <c r="EA169" s="63">
        <f t="shared" si="1125"/>
        <v>3</v>
      </c>
      <c r="EB169" s="63">
        <f t="shared" si="1126"/>
        <v>1</v>
      </c>
      <c r="EC169" s="63">
        <f t="shared" si="1127"/>
        <v>1</v>
      </c>
      <c r="EE169" s="63">
        <f t="shared" si="1128"/>
        <v>1</v>
      </c>
      <c r="EF169" s="63">
        <f t="shared" si="1129"/>
        <v>1</v>
      </c>
    </row>
    <row r="170" spans="1:136" x14ac:dyDescent="0.2">
      <c r="A170" s="55">
        <v>42387</v>
      </c>
      <c r="B170" s="13" t="str">
        <f t="shared" si="1101"/>
        <v>1-2-0-0-4</v>
      </c>
      <c r="C170" s="14" t="s">
        <v>303</v>
      </c>
      <c r="D170" s="11">
        <f t="shared" si="1102"/>
        <v>2</v>
      </c>
      <c r="E170" s="11">
        <f t="shared" si="1103"/>
        <v>5</v>
      </c>
      <c r="F170" s="11">
        <f t="shared" si="1103"/>
        <v>8</v>
      </c>
      <c r="G170" s="11">
        <f t="shared" si="1103"/>
        <v>11</v>
      </c>
      <c r="H170" s="11">
        <f t="shared" si="1103"/>
        <v>14</v>
      </c>
      <c r="I170" s="11">
        <f t="shared" si="1103"/>
        <v>17</v>
      </c>
      <c r="J170" s="11"/>
      <c r="K170" s="63">
        <f t="shared" si="1104"/>
        <v>4</v>
      </c>
      <c r="L170" s="63">
        <f t="shared" si="1105"/>
        <v>11</v>
      </c>
      <c r="M170" s="63">
        <f t="shared" si="1106"/>
        <v>40</v>
      </c>
      <c r="N170" s="63">
        <f t="shared" si="1107"/>
        <v>43</v>
      </c>
      <c r="O170" s="63">
        <f t="shared" si="1108"/>
        <v>48</v>
      </c>
      <c r="P170" s="63">
        <f t="shared" si="1109"/>
        <v>49</v>
      </c>
      <c r="Q170" s="63">
        <f t="shared" si="1110"/>
        <v>17</v>
      </c>
      <c r="R170" s="63"/>
      <c r="S170" s="63">
        <f t="shared" si="1111"/>
        <v>0</v>
      </c>
      <c r="T170" s="63">
        <f t="shared" si="1111"/>
        <v>0</v>
      </c>
      <c r="U170" s="63">
        <f t="shared" si="1111"/>
        <v>0</v>
      </c>
      <c r="V170" s="63">
        <f t="shared" si="1111"/>
        <v>1</v>
      </c>
      <c r="W170" s="63">
        <f t="shared" si="1111"/>
        <v>0</v>
      </c>
      <c r="X170" s="63">
        <f t="shared" si="1111"/>
        <v>0</v>
      </c>
      <c r="Y170" s="63">
        <f t="shared" si="1111"/>
        <v>0</v>
      </c>
      <c r="Z170" s="63">
        <f t="shared" si="1111"/>
        <v>0</v>
      </c>
      <c r="AA170" s="63">
        <f t="shared" si="1111"/>
        <v>0</v>
      </c>
      <c r="AB170" s="63">
        <f t="shared" si="1111"/>
        <v>0</v>
      </c>
      <c r="AC170" s="63">
        <f t="shared" si="1112"/>
        <v>1</v>
      </c>
      <c r="AD170" s="63">
        <f t="shared" si="1112"/>
        <v>0</v>
      </c>
      <c r="AE170" s="63">
        <f t="shared" si="1112"/>
        <v>0</v>
      </c>
      <c r="AF170" s="63">
        <f t="shared" si="1112"/>
        <v>0</v>
      </c>
      <c r="AG170" s="63">
        <f t="shared" si="1112"/>
        <v>0</v>
      </c>
      <c r="AH170" s="63">
        <f t="shared" si="1112"/>
        <v>0</v>
      </c>
      <c r="AI170" s="63">
        <f t="shared" si="1112"/>
        <v>1</v>
      </c>
      <c r="AJ170" s="63">
        <f t="shared" si="1112"/>
        <v>0</v>
      </c>
      <c r="AK170" s="63">
        <f t="shared" si="1112"/>
        <v>0</v>
      </c>
      <c r="AL170" s="63">
        <f t="shared" si="1112"/>
        <v>0</v>
      </c>
      <c r="AM170" s="63">
        <f t="shared" si="1113"/>
        <v>0</v>
      </c>
      <c r="AN170" s="63">
        <f t="shared" si="1113"/>
        <v>0</v>
      </c>
      <c r="AO170" s="63">
        <f t="shared" si="1113"/>
        <v>0</v>
      </c>
      <c r="AP170" s="63">
        <f t="shared" si="1113"/>
        <v>0</v>
      </c>
      <c r="AQ170" s="63">
        <f t="shared" si="1113"/>
        <v>0</v>
      </c>
      <c r="AR170" s="63">
        <f t="shared" si="1113"/>
        <v>0</v>
      </c>
      <c r="AS170" s="63">
        <f t="shared" si="1113"/>
        <v>0</v>
      </c>
      <c r="AT170" s="63">
        <f t="shared" si="1113"/>
        <v>0</v>
      </c>
      <c r="AU170" s="63">
        <f t="shared" si="1113"/>
        <v>0</v>
      </c>
      <c r="AV170" s="63">
        <f t="shared" si="1113"/>
        <v>0</v>
      </c>
      <c r="AW170" s="63">
        <f t="shared" si="1114"/>
        <v>0</v>
      </c>
      <c r="AX170" s="63">
        <f t="shared" si="1114"/>
        <v>0</v>
      </c>
      <c r="AY170" s="63">
        <f t="shared" si="1114"/>
        <v>0</v>
      </c>
      <c r="AZ170" s="63">
        <f t="shared" si="1114"/>
        <v>0</v>
      </c>
      <c r="BA170" s="63">
        <f t="shared" si="1114"/>
        <v>0</v>
      </c>
      <c r="BB170" s="63">
        <f t="shared" si="1114"/>
        <v>0</v>
      </c>
      <c r="BC170" s="63">
        <f t="shared" si="1114"/>
        <v>0</v>
      </c>
      <c r="BD170" s="63">
        <f t="shared" si="1114"/>
        <v>0</v>
      </c>
      <c r="BE170" s="63">
        <f t="shared" si="1114"/>
        <v>0</v>
      </c>
      <c r="BF170" s="63">
        <f t="shared" si="1114"/>
        <v>1</v>
      </c>
      <c r="BG170" s="63">
        <f t="shared" si="1115"/>
        <v>0</v>
      </c>
      <c r="BH170" s="63">
        <f t="shared" si="1115"/>
        <v>0</v>
      </c>
      <c r="BI170" s="63">
        <f t="shared" si="1115"/>
        <v>1</v>
      </c>
      <c r="BJ170" s="63">
        <f t="shared" si="1115"/>
        <v>0</v>
      </c>
      <c r="BK170" s="63">
        <f t="shared" si="1115"/>
        <v>0</v>
      </c>
      <c r="BL170" s="63">
        <f t="shared" si="1115"/>
        <v>0</v>
      </c>
      <c r="BM170" s="63">
        <f t="shared" si="1115"/>
        <v>0</v>
      </c>
      <c r="BN170" s="63">
        <f t="shared" si="1115"/>
        <v>1</v>
      </c>
      <c r="BO170" s="63">
        <f t="shared" si="1115"/>
        <v>1</v>
      </c>
      <c r="BP170" s="63"/>
      <c r="BQ170" s="63">
        <f t="shared" si="1131"/>
        <v>1</v>
      </c>
      <c r="BR170" s="63">
        <f t="shared" si="1132"/>
        <v>1</v>
      </c>
      <c r="BS170" s="63">
        <f t="shared" si="1133"/>
        <v>3</v>
      </c>
      <c r="BT170" s="63">
        <f t="shared" si="1134"/>
        <v>0</v>
      </c>
      <c r="BU170" s="63">
        <f t="shared" si="1135"/>
        <v>3</v>
      </c>
      <c r="BV170" s="63">
        <f t="shared" si="1136"/>
        <v>3</v>
      </c>
      <c r="BW170" s="63">
        <f t="shared" si="1137"/>
        <v>1</v>
      </c>
      <c r="BX170" s="63">
        <f t="shared" si="1138"/>
        <v>11</v>
      </c>
      <c r="BY170" s="63">
        <f t="shared" si="1139"/>
        <v>4</v>
      </c>
      <c r="BZ170" s="63">
        <f t="shared" si="1140"/>
        <v>7</v>
      </c>
      <c r="CA170" s="63">
        <f t="shared" si="1141"/>
        <v>0</v>
      </c>
      <c r="CB170" s="63">
        <f t="shared" si="1142"/>
        <v>9</v>
      </c>
      <c r="CC170" s="63">
        <f t="shared" si="1143"/>
        <v>2</v>
      </c>
      <c r="CD170" s="63">
        <f t="shared" si="1144"/>
        <v>8</v>
      </c>
      <c r="CE170" s="63">
        <f t="shared" si="1145"/>
        <v>6</v>
      </c>
      <c r="CF170" s="63">
        <f t="shared" si="1146"/>
        <v>6</v>
      </c>
      <c r="CG170" s="63">
        <f t="shared" si="1147"/>
        <v>0</v>
      </c>
      <c r="CH170" s="63">
        <f t="shared" si="1148"/>
        <v>1</v>
      </c>
      <c r="CI170" s="63">
        <f t="shared" si="1149"/>
        <v>9</v>
      </c>
      <c r="CJ170" s="63">
        <f t="shared" si="1150"/>
        <v>2</v>
      </c>
      <c r="CK170" s="63">
        <f t="shared" si="1151"/>
        <v>3</v>
      </c>
      <c r="CL170" s="63">
        <f t="shared" si="1152"/>
        <v>2</v>
      </c>
      <c r="CM170" s="63">
        <f t="shared" si="1153"/>
        <v>5</v>
      </c>
      <c r="CN170" s="63">
        <f t="shared" si="1154"/>
        <v>12</v>
      </c>
      <c r="CO170" s="63">
        <f t="shared" si="1155"/>
        <v>10</v>
      </c>
      <c r="CP170" s="63">
        <f t="shared" si="1156"/>
        <v>12</v>
      </c>
      <c r="CQ170" s="63">
        <f t="shared" si="1157"/>
        <v>7</v>
      </c>
      <c r="CR170" s="63">
        <f t="shared" si="1158"/>
        <v>1</v>
      </c>
      <c r="CS170" s="63">
        <f t="shared" si="1159"/>
        <v>2</v>
      </c>
      <c r="CT170" s="63">
        <f t="shared" si="1160"/>
        <v>22</v>
      </c>
      <c r="CU170" s="63">
        <f t="shared" si="1161"/>
        <v>4</v>
      </c>
      <c r="CV170" s="63">
        <f t="shared" si="1162"/>
        <v>4</v>
      </c>
      <c r="CW170" s="63">
        <f t="shared" si="1163"/>
        <v>2</v>
      </c>
      <c r="CX170" s="63">
        <f t="shared" si="1164"/>
        <v>13</v>
      </c>
      <c r="CY170" s="63">
        <f t="shared" si="1165"/>
        <v>5</v>
      </c>
      <c r="CZ170" s="63">
        <f t="shared" si="1166"/>
        <v>2</v>
      </c>
      <c r="DA170" s="63">
        <f t="shared" si="1167"/>
        <v>2</v>
      </c>
      <c r="DB170" s="63">
        <f t="shared" si="1168"/>
        <v>5</v>
      </c>
      <c r="DC170" s="63">
        <f t="shared" si="1169"/>
        <v>11</v>
      </c>
      <c r="DD170" s="63">
        <f t="shared" si="1170"/>
        <v>0</v>
      </c>
      <c r="DE170" s="63">
        <f t="shared" si="1171"/>
        <v>1</v>
      </c>
      <c r="DF170" s="63">
        <f t="shared" si="1172"/>
        <v>14</v>
      </c>
      <c r="DG170" s="63">
        <f t="shared" si="1173"/>
        <v>0</v>
      </c>
      <c r="DH170" s="63">
        <f t="shared" si="1174"/>
        <v>11</v>
      </c>
      <c r="DI170" s="63">
        <f t="shared" si="1175"/>
        <v>3</v>
      </c>
      <c r="DJ170" s="63">
        <f t="shared" si="1176"/>
        <v>4</v>
      </c>
      <c r="DK170" s="63">
        <f t="shared" si="1177"/>
        <v>6</v>
      </c>
      <c r="DL170" s="63">
        <f t="shared" si="1178"/>
        <v>0</v>
      </c>
      <c r="DM170" s="63">
        <f t="shared" si="1179"/>
        <v>0</v>
      </c>
      <c r="DN170" s="289" t="b">
        <f t="shared" si="1130"/>
        <v>0</v>
      </c>
      <c r="DO170" s="63">
        <f t="shared" si="1116"/>
        <v>212</v>
      </c>
      <c r="DP170" s="63">
        <f t="shared" si="1117"/>
        <v>111</v>
      </c>
      <c r="DQ170" s="63">
        <f t="shared" si="1118"/>
        <v>111</v>
      </c>
      <c r="DR170" s="106">
        <f t="shared" si="1055"/>
        <v>0</v>
      </c>
      <c r="DS170" s="63">
        <f t="shared" si="1119"/>
        <v>4</v>
      </c>
      <c r="DT170" s="63">
        <f t="shared" si="1120"/>
        <v>3</v>
      </c>
      <c r="DU170" s="63"/>
      <c r="DV170" s="63">
        <f t="shared" si="1121"/>
        <v>4</v>
      </c>
      <c r="DW170" s="63">
        <f t="shared" si="1122"/>
        <v>3</v>
      </c>
      <c r="DX170" s="63"/>
      <c r="DY170" s="63">
        <f t="shared" si="1123"/>
        <v>1</v>
      </c>
      <c r="DZ170" s="63">
        <f t="shared" si="1124"/>
        <v>2</v>
      </c>
      <c r="EA170" s="63">
        <f t="shared" si="1125"/>
        <v>0</v>
      </c>
      <c r="EB170" s="68">
        <f t="shared" si="1126"/>
        <v>0</v>
      </c>
      <c r="EC170" s="63">
        <f t="shared" si="1127"/>
        <v>4</v>
      </c>
      <c r="EE170" s="63">
        <f t="shared" si="1128"/>
        <v>1</v>
      </c>
      <c r="EF170" s="63">
        <f t="shared" si="1129"/>
        <v>1</v>
      </c>
    </row>
    <row r="171" spans="1:136" x14ac:dyDescent="0.2">
      <c r="A171" s="55">
        <v>42383</v>
      </c>
      <c r="B171" s="13" t="str">
        <f t="shared" si="1101"/>
        <v>4-1-1-0-1</v>
      </c>
      <c r="C171" s="14" t="s">
        <v>302</v>
      </c>
      <c r="D171" s="11">
        <f t="shared" si="1102"/>
        <v>2</v>
      </c>
      <c r="E171" s="11">
        <f t="shared" si="1103"/>
        <v>4</v>
      </c>
      <c r="F171" s="11">
        <f t="shared" si="1103"/>
        <v>6</v>
      </c>
      <c r="G171" s="11">
        <f t="shared" si="1103"/>
        <v>8</v>
      </c>
      <c r="H171" s="11">
        <f t="shared" si="1103"/>
        <v>11</v>
      </c>
      <c r="I171" s="11">
        <f t="shared" si="1103"/>
        <v>14</v>
      </c>
      <c r="J171" s="11"/>
      <c r="K171" s="63">
        <f t="shared" si="1104"/>
        <v>1</v>
      </c>
      <c r="L171" s="63">
        <f t="shared" si="1105"/>
        <v>2</v>
      </c>
      <c r="M171" s="63">
        <f t="shared" si="1106"/>
        <v>4</v>
      </c>
      <c r="N171" s="63">
        <f t="shared" si="1107"/>
        <v>7</v>
      </c>
      <c r="O171" s="63">
        <f t="shared" si="1108"/>
        <v>28</v>
      </c>
      <c r="P171" s="63">
        <f t="shared" si="1109"/>
        <v>41</v>
      </c>
      <c r="Q171" s="63">
        <f t="shared" si="1110"/>
        <v>18</v>
      </c>
      <c r="R171" s="63"/>
      <c r="S171" s="63">
        <f t="shared" si="1111"/>
        <v>1</v>
      </c>
      <c r="T171" s="63">
        <f t="shared" si="1111"/>
        <v>1</v>
      </c>
      <c r="U171" s="63">
        <f t="shared" si="1111"/>
        <v>0</v>
      </c>
      <c r="V171" s="63">
        <f t="shared" si="1111"/>
        <v>1</v>
      </c>
      <c r="W171" s="63">
        <f t="shared" si="1111"/>
        <v>0</v>
      </c>
      <c r="X171" s="63">
        <f t="shared" si="1111"/>
        <v>0</v>
      </c>
      <c r="Y171" s="63">
        <f t="shared" si="1111"/>
        <v>1</v>
      </c>
      <c r="Z171" s="63">
        <f t="shared" si="1111"/>
        <v>0</v>
      </c>
      <c r="AA171" s="63">
        <f t="shared" si="1111"/>
        <v>0</v>
      </c>
      <c r="AB171" s="63">
        <f t="shared" si="1111"/>
        <v>0</v>
      </c>
      <c r="AC171" s="63">
        <f t="shared" si="1112"/>
        <v>0</v>
      </c>
      <c r="AD171" s="63">
        <f t="shared" si="1112"/>
        <v>0</v>
      </c>
      <c r="AE171" s="63">
        <f t="shared" si="1112"/>
        <v>0</v>
      </c>
      <c r="AF171" s="63">
        <f t="shared" si="1112"/>
        <v>0</v>
      </c>
      <c r="AG171" s="63">
        <f t="shared" si="1112"/>
        <v>0</v>
      </c>
      <c r="AH171" s="63">
        <f t="shared" si="1112"/>
        <v>0</v>
      </c>
      <c r="AI171" s="63">
        <f t="shared" si="1112"/>
        <v>0</v>
      </c>
      <c r="AJ171" s="63">
        <f t="shared" si="1112"/>
        <v>1</v>
      </c>
      <c r="AK171" s="63">
        <f t="shared" si="1112"/>
        <v>0</v>
      </c>
      <c r="AL171" s="63">
        <f t="shared" si="1112"/>
        <v>0</v>
      </c>
      <c r="AM171" s="63">
        <f t="shared" si="1113"/>
        <v>0</v>
      </c>
      <c r="AN171" s="63">
        <f t="shared" si="1113"/>
        <v>0</v>
      </c>
      <c r="AO171" s="63">
        <f t="shared" si="1113"/>
        <v>0</v>
      </c>
      <c r="AP171" s="63">
        <f t="shared" si="1113"/>
        <v>0</v>
      </c>
      <c r="AQ171" s="63">
        <f t="shared" si="1113"/>
        <v>0</v>
      </c>
      <c r="AR171" s="63">
        <f t="shared" si="1113"/>
        <v>0</v>
      </c>
      <c r="AS171" s="63">
        <f t="shared" si="1113"/>
        <v>0</v>
      </c>
      <c r="AT171" s="63">
        <f t="shared" si="1113"/>
        <v>1</v>
      </c>
      <c r="AU171" s="63">
        <f t="shared" si="1113"/>
        <v>0</v>
      </c>
      <c r="AV171" s="63">
        <f t="shared" si="1113"/>
        <v>0</v>
      </c>
      <c r="AW171" s="63">
        <f t="shared" si="1114"/>
        <v>0</v>
      </c>
      <c r="AX171" s="63">
        <f t="shared" si="1114"/>
        <v>0</v>
      </c>
      <c r="AY171" s="63">
        <f t="shared" si="1114"/>
        <v>0</v>
      </c>
      <c r="AZ171" s="63">
        <f t="shared" si="1114"/>
        <v>0</v>
      </c>
      <c r="BA171" s="63">
        <f t="shared" si="1114"/>
        <v>0</v>
      </c>
      <c r="BB171" s="63">
        <f t="shared" si="1114"/>
        <v>0</v>
      </c>
      <c r="BC171" s="63">
        <f t="shared" si="1114"/>
        <v>0</v>
      </c>
      <c r="BD171" s="63">
        <f t="shared" si="1114"/>
        <v>0</v>
      </c>
      <c r="BE171" s="63">
        <f t="shared" si="1114"/>
        <v>0</v>
      </c>
      <c r="BF171" s="63">
        <f t="shared" si="1114"/>
        <v>0</v>
      </c>
      <c r="BG171" s="63">
        <f t="shared" si="1115"/>
        <v>1</v>
      </c>
      <c r="BH171" s="63">
        <f t="shared" si="1115"/>
        <v>0</v>
      </c>
      <c r="BI171" s="63">
        <f t="shared" si="1115"/>
        <v>0</v>
      </c>
      <c r="BJ171" s="63">
        <f t="shared" si="1115"/>
        <v>0</v>
      </c>
      <c r="BK171" s="63">
        <f t="shared" si="1115"/>
        <v>0</v>
      </c>
      <c r="BL171" s="63">
        <f t="shared" si="1115"/>
        <v>0</v>
      </c>
      <c r="BM171" s="63">
        <f t="shared" si="1115"/>
        <v>0</v>
      </c>
      <c r="BN171" s="63">
        <f t="shared" si="1115"/>
        <v>0</v>
      </c>
      <c r="BO171" s="63">
        <f t="shared" si="1115"/>
        <v>0</v>
      </c>
      <c r="BP171" s="63"/>
      <c r="BQ171" s="63">
        <f t="shared" si="1131"/>
        <v>0</v>
      </c>
      <c r="BR171" s="63">
        <f t="shared" si="1132"/>
        <v>0</v>
      </c>
      <c r="BS171" s="63">
        <f t="shared" si="1133"/>
        <v>2</v>
      </c>
      <c r="BT171" s="63">
        <f t="shared" si="1134"/>
        <v>0</v>
      </c>
      <c r="BU171" s="63">
        <f t="shared" si="1135"/>
        <v>2</v>
      </c>
      <c r="BV171" s="63">
        <f t="shared" si="1136"/>
        <v>2</v>
      </c>
      <c r="BW171" s="63">
        <f t="shared" si="1137"/>
        <v>0</v>
      </c>
      <c r="BX171" s="63">
        <f t="shared" si="1138"/>
        <v>10</v>
      </c>
      <c r="BY171" s="63">
        <f t="shared" si="1139"/>
        <v>3</v>
      </c>
      <c r="BZ171" s="63">
        <f t="shared" si="1140"/>
        <v>6</v>
      </c>
      <c r="CA171" s="63">
        <f t="shared" si="1141"/>
        <v>7</v>
      </c>
      <c r="CB171" s="63">
        <f t="shared" si="1142"/>
        <v>8</v>
      </c>
      <c r="CC171" s="63">
        <f t="shared" si="1143"/>
        <v>1</v>
      </c>
      <c r="CD171" s="63">
        <f t="shared" si="1144"/>
        <v>7</v>
      </c>
      <c r="CE171" s="63">
        <f t="shared" si="1145"/>
        <v>5</v>
      </c>
      <c r="CF171" s="63">
        <f t="shared" si="1146"/>
        <v>5</v>
      </c>
      <c r="CG171" s="63">
        <f t="shared" si="1147"/>
        <v>5</v>
      </c>
      <c r="CH171" s="63">
        <f t="shared" si="1148"/>
        <v>0</v>
      </c>
      <c r="CI171" s="63">
        <f t="shared" si="1149"/>
        <v>8</v>
      </c>
      <c r="CJ171" s="63">
        <f t="shared" si="1150"/>
        <v>1</v>
      </c>
      <c r="CK171" s="63">
        <f t="shared" si="1151"/>
        <v>2</v>
      </c>
      <c r="CL171" s="63">
        <f t="shared" si="1152"/>
        <v>1</v>
      </c>
      <c r="CM171" s="63">
        <f t="shared" si="1153"/>
        <v>4</v>
      </c>
      <c r="CN171" s="63">
        <f t="shared" si="1154"/>
        <v>11</v>
      </c>
      <c r="CO171" s="63">
        <f t="shared" si="1155"/>
        <v>9</v>
      </c>
      <c r="CP171" s="63">
        <f t="shared" si="1156"/>
        <v>11</v>
      </c>
      <c r="CQ171" s="63">
        <f t="shared" si="1157"/>
        <v>6</v>
      </c>
      <c r="CR171" s="63">
        <f t="shared" si="1158"/>
        <v>0</v>
      </c>
      <c r="CS171" s="63">
        <f t="shared" si="1159"/>
        <v>1</v>
      </c>
      <c r="CT171" s="63">
        <f t="shared" si="1160"/>
        <v>21</v>
      </c>
      <c r="CU171" s="63">
        <f t="shared" si="1161"/>
        <v>3</v>
      </c>
      <c r="CV171" s="63">
        <f t="shared" si="1162"/>
        <v>3</v>
      </c>
      <c r="CW171" s="63">
        <f t="shared" si="1163"/>
        <v>1</v>
      </c>
      <c r="CX171" s="63">
        <f t="shared" si="1164"/>
        <v>12</v>
      </c>
      <c r="CY171" s="63">
        <f t="shared" si="1165"/>
        <v>4</v>
      </c>
      <c r="CZ171" s="63">
        <f t="shared" si="1166"/>
        <v>1</v>
      </c>
      <c r="DA171" s="63">
        <f t="shared" si="1167"/>
        <v>1</v>
      </c>
      <c r="DB171" s="63">
        <f t="shared" si="1168"/>
        <v>4</v>
      </c>
      <c r="DC171" s="63">
        <f t="shared" si="1169"/>
        <v>10</v>
      </c>
      <c r="DD171" s="63">
        <f t="shared" si="1170"/>
        <v>9</v>
      </c>
      <c r="DE171" s="63">
        <f t="shared" si="1171"/>
        <v>0</v>
      </c>
      <c r="DF171" s="63">
        <f t="shared" si="1172"/>
        <v>13</v>
      </c>
      <c r="DG171" s="63">
        <f t="shared" si="1173"/>
        <v>7</v>
      </c>
      <c r="DH171" s="63">
        <f t="shared" si="1174"/>
        <v>10</v>
      </c>
      <c r="DI171" s="63">
        <f t="shared" si="1175"/>
        <v>2</v>
      </c>
      <c r="DJ171" s="63">
        <f t="shared" si="1176"/>
        <v>3</v>
      </c>
      <c r="DK171" s="63">
        <f t="shared" si="1177"/>
        <v>5</v>
      </c>
      <c r="DL171" s="63">
        <f t="shared" si="1178"/>
        <v>12</v>
      </c>
      <c r="DM171" s="63">
        <f t="shared" si="1179"/>
        <v>11</v>
      </c>
      <c r="DN171" s="289" t="b">
        <f t="shared" si="1130"/>
        <v>1</v>
      </c>
      <c r="DO171" s="63">
        <f t="shared" si="1116"/>
        <v>101</v>
      </c>
      <c r="DP171" s="63">
        <f t="shared" si="1117"/>
        <v>-89</v>
      </c>
      <c r="DQ171" s="63">
        <f t="shared" si="1118"/>
        <v>89</v>
      </c>
      <c r="DR171" s="106">
        <f t="shared" si="1055"/>
        <v>1</v>
      </c>
      <c r="DS171" s="63">
        <f t="shared" si="1119"/>
        <v>2</v>
      </c>
      <c r="DT171" s="63">
        <f t="shared" si="1120"/>
        <v>5</v>
      </c>
      <c r="DU171" s="63"/>
      <c r="DV171" s="63">
        <f t="shared" si="1121"/>
        <v>3</v>
      </c>
      <c r="DW171" s="63">
        <f t="shared" si="1122"/>
        <v>4</v>
      </c>
      <c r="DX171" s="63"/>
      <c r="DY171" s="63">
        <f t="shared" si="1123"/>
        <v>4</v>
      </c>
      <c r="DZ171" s="63">
        <f t="shared" si="1124"/>
        <v>1</v>
      </c>
      <c r="EA171" s="63">
        <f t="shared" si="1125"/>
        <v>1</v>
      </c>
      <c r="EB171" s="69">
        <f t="shared" si="1126"/>
        <v>0</v>
      </c>
      <c r="EC171" s="63">
        <f t="shared" si="1127"/>
        <v>1</v>
      </c>
      <c r="EE171" s="63">
        <f t="shared" si="1128"/>
        <v>0</v>
      </c>
      <c r="EF171" s="63">
        <f t="shared" si="1129"/>
        <v>1</v>
      </c>
    </row>
    <row r="172" spans="1:136" x14ac:dyDescent="0.2">
      <c r="A172" s="55">
        <v>42380</v>
      </c>
      <c r="B172" s="13" t="str">
        <f t="shared" si="1101"/>
        <v>0-1-3-3-0</v>
      </c>
      <c r="C172" s="14" t="s">
        <v>301</v>
      </c>
      <c r="D172" s="11">
        <f t="shared" si="1102"/>
        <v>3</v>
      </c>
      <c r="E172" s="11">
        <f t="shared" si="1103"/>
        <v>6</v>
      </c>
      <c r="F172" s="11">
        <f t="shared" si="1103"/>
        <v>9</v>
      </c>
      <c r="G172" s="11">
        <f t="shared" si="1103"/>
        <v>12</v>
      </c>
      <c r="H172" s="11">
        <f t="shared" si="1103"/>
        <v>15</v>
      </c>
      <c r="I172" s="11">
        <f t="shared" si="1103"/>
        <v>18</v>
      </c>
      <c r="J172" s="11"/>
      <c r="K172" s="63">
        <f t="shared" si="1104"/>
        <v>13</v>
      </c>
      <c r="L172" s="63">
        <f t="shared" si="1105"/>
        <v>20</v>
      </c>
      <c r="M172" s="63">
        <f t="shared" si="1106"/>
        <v>22</v>
      </c>
      <c r="N172" s="63">
        <f t="shared" si="1107"/>
        <v>29</v>
      </c>
      <c r="O172" s="63">
        <f t="shared" si="1108"/>
        <v>36</v>
      </c>
      <c r="P172" s="63">
        <f t="shared" si="1109"/>
        <v>37</v>
      </c>
      <c r="Q172" s="63">
        <f t="shared" si="1110"/>
        <v>33</v>
      </c>
      <c r="R172" s="63"/>
      <c r="S172" s="63">
        <f t="shared" si="1111"/>
        <v>0</v>
      </c>
      <c r="T172" s="63">
        <f t="shared" si="1111"/>
        <v>0</v>
      </c>
      <c r="U172" s="63">
        <f t="shared" si="1111"/>
        <v>0</v>
      </c>
      <c r="V172" s="63">
        <f t="shared" si="1111"/>
        <v>0</v>
      </c>
      <c r="W172" s="63">
        <f t="shared" si="1111"/>
        <v>0</v>
      </c>
      <c r="X172" s="63">
        <f t="shared" si="1111"/>
        <v>0</v>
      </c>
      <c r="Y172" s="63">
        <f t="shared" si="1111"/>
        <v>0</v>
      </c>
      <c r="Z172" s="63">
        <f t="shared" si="1111"/>
        <v>0</v>
      </c>
      <c r="AA172" s="63">
        <f t="shared" si="1111"/>
        <v>0</v>
      </c>
      <c r="AB172" s="63">
        <f t="shared" si="1111"/>
        <v>0</v>
      </c>
      <c r="AC172" s="63">
        <f t="shared" si="1112"/>
        <v>0</v>
      </c>
      <c r="AD172" s="63">
        <f t="shared" si="1112"/>
        <v>0</v>
      </c>
      <c r="AE172" s="63">
        <f t="shared" si="1112"/>
        <v>1</v>
      </c>
      <c r="AF172" s="63">
        <f t="shared" si="1112"/>
        <v>0</v>
      </c>
      <c r="AG172" s="63">
        <f t="shared" si="1112"/>
        <v>0</v>
      </c>
      <c r="AH172" s="63">
        <f t="shared" si="1112"/>
        <v>0</v>
      </c>
      <c r="AI172" s="63">
        <f t="shared" si="1112"/>
        <v>0</v>
      </c>
      <c r="AJ172" s="63">
        <f t="shared" si="1112"/>
        <v>0</v>
      </c>
      <c r="AK172" s="63">
        <f t="shared" si="1112"/>
        <v>0</v>
      </c>
      <c r="AL172" s="63">
        <f t="shared" si="1112"/>
        <v>1</v>
      </c>
      <c r="AM172" s="63">
        <f t="shared" si="1113"/>
        <v>0</v>
      </c>
      <c r="AN172" s="63">
        <f t="shared" si="1113"/>
        <v>1</v>
      </c>
      <c r="AO172" s="63">
        <f t="shared" si="1113"/>
        <v>0</v>
      </c>
      <c r="AP172" s="63">
        <f t="shared" si="1113"/>
        <v>0</v>
      </c>
      <c r="AQ172" s="63">
        <f t="shared" si="1113"/>
        <v>0</v>
      </c>
      <c r="AR172" s="63">
        <f t="shared" si="1113"/>
        <v>0</v>
      </c>
      <c r="AS172" s="63">
        <f t="shared" si="1113"/>
        <v>0</v>
      </c>
      <c r="AT172" s="63">
        <f t="shared" si="1113"/>
        <v>0</v>
      </c>
      <c r="AU172" s="63">
        <f t="shared" si="1113"/>
        <v>1</v>
      </c>
      <c r="AV172" s="63">
        <f t="shared" si="1113"/>
        <v>0</v>
      </c>
      <c r="AW172" s="63">
        <f t="shared" si="1114"/>
        <v>0</v>
      </c>
      <c r="AX172" s="63">
        <f t="shared" si="1114"/>
        <v>0</v>
      </c>
      <c r="AY172" s="63">
        <f t="shared" si="1114"/>
        <v>1</v>
      </c>
      <c r="AZ172" s="63">
        <f t="shared" si="1114"/>
        <v>0</v>
      </c>
      <c r="BA172" s="63">
        <f t="shared" si="1114"/>
        <v>0</v>
      </c>
      <c r="BB172" s="63">
        <f t="shared" si="1114"/>
        <v>1</v>
      </c>
      <c r="BC172" s="63">
        <f t="shared" si="1114"/>
        <v>1</v>
      </c>
      <c r="BD172" s="63">
        <f t="shared" si="1114"/>
        <v>0</v>
      </c>
      <c r="BE172" s="63">
        <f t="shared" si="1114"/>
        <v>0</v>
      </c>
      <c r="BF172" s="63">
        <f t="shared" si="1114"/>
        <v>0</v>
      </c>
      <c r="BG172" s="63">
        <f t="shared" si="1115"/>
        <v>0</v>
      </c>
      <c r="BH172" s="63">
        <f t="shared" si="1115"/>
        <v>0</v>
      </c>
      <c r="BI172" s="63">
        <f t="shared" si="1115"/>
        <v>0</v>
      </c>
      <c r="BJ172" s="63">
        <f t="shared" si="1115"/>
        <v>0</v>
      </c>
      <c r="BK172" s="63">
        <f t="shared" si="1115"/>
        <v>0</v>
      </c>
      <c r="BL172" s="63">
        <f t="shared" si="1115"/>
        <v>0</v>
      </c>
      <c r="BM172" s="63">
        <f t="shared" si="1115"/>
        <v>0</v>
      </c>
      <c r="BN172" s="63">
        <f t="shared" si="1115"/>
        <v>0</v>
      </c>
      <c r="BO172" s="63">
        <f t="shared" si="1115"/>
        <v>0</v>
      </c>
      <c r="BP172" s="63"/>
      <c r="BQ172" s="63">
        <f t="shared" si="1131"/>
        <v>15</v>
      </c>
      <c r="BR172" s="63">
        <f t="shared" si="1132"/>
        <v>7</v>
      </c>
      <c r="BS172" s="63">
        <f t="shared" si="1133"/>
        <v>1</v>
      </c>
      <c r="BT172" s="63">
        <f t="shared" si="1134"/>
        <v>9</v>
      </c>
      <c r="BU172" s="63">
        <f t="shared" si="1135"/>
        <v>1</v>
      </c>
      <c r="BV172" s="63">
        <f t="shared" si="1136"/>
        <v>1</v>
      </c>
      <c r="BW172" s="63">
        <f t="shared" si="1137"/>
        <v>4</v>
      </c>
      <c r="BX172" s="63">
        <f t="shared" si="1138"/>
        <v>9</v>
      </c>
      <c r="BY172" s="63">
        <f t="shared" si="1139"/>
        <v>2</v>
      </c>
      <c r="BZ172" s="63">
        <f t="shared" si="1140"/>
        <v>5</v>
      </c>
      <c r="CA172" s="63">
        <f t="shared" si="1141"/>
        <v>6</v>
      </c>
      <c r="CB172" s="63">
        <f t="shared" si="1142"/>
        <v>7</v>
      </c>
      <c r="CC172" s="63">
        <f t="shared" si="1143"/>
        <v>0</v>
      </c>
      <c r="CD172" s="63">
        <f t="shared" si="1144"/>
        <v>6</v>
      </c>
      <c r="CE172" s="63">
        <f t="shared" si="1145"/>
        <v>4</v>
      </c>
      <c r="CF172" s="63">
        <f t="shared" si="1146"/>
        <v>4</v>
      </c>
      <c r="CG172" s="63">
        <f t="shared" si="1147"/>
        <v>4</v>
      </c>
      <c r="CH172" s="63">
        <f t="shared" si="1148"/>
        <v>2</v>
      </c>
      <c r="CI172" s="63">
        <f t="shared" si="1149"/>
        <v>7</v>
      </c>
      <c r="CJ172" s="63">
        <f t="shared" si="1150"/>
        <v>0</v>
      </c>
      <c r="CK172" s="63">
        <f t="shared" si="1151"/>
        <v>1</v>
      </c>
      <c r="CL172" s="63">
        <f t="shared" si="1152"/>
        <v>0</v>
      </c>
      <c r="CM172" s="63">
        <f t="shared" si="1153"/>
        <v>3</v>
      </c>
      <c r="CN172" s="63">
        <f t="shared" si="1154"/>
        <v>10</v>
      </c>
      <c r="CO172" s="63">
        <f t="shared" si="1155"/>
        <v>8</v>
      </c>
      <c r="CP172" s="63">
        <f t="shared" si="1156"/>
        <v>10</v>
      </c>
      <c r="CQ172" s="63">
        <f t="shared" si="1157"/>
        <v>5</v>
      </c>
      <c r="CR172" s="63">
        <f t="shared" si="1158"/>
        <v>2</v>
      </c>
      <c r="CS172" s="63">
        <f t="shared" si="1159"/>
        <v>0</v>
      </c>
      <c r="CT172" s="63">
        <f t="shared" si="1160"/>
        <v>20</v>
      </c>
      <c r="CU172" s="63">
        <f t="shared" si="1161"/>
        <v>2</v>
      </c>
      <c r="CV172" s="63">
        <f t="shared" si="1162"/>
        <v>2</v>
      </c>
      <c r="CW172" s="63">
        <f t="shared" si="1163"/>
        <v>0</v>
      </c>
      <c r="CX172" s="63">
        <f t="shared" si="1164"/>
        <v>11</v>
      </c>
      <c r="CY172" s="63">
        <f t="shared" si="1165"/>
        <v>3</v>
      </c>
      <c r="CZ172" s="63">
        <f t="shared" si="1166"/>
        <v>0</v>
      </c>
      <c r="DA172" s="63">
        <f t="shared" si="1167"/>
        <v>0</v>
      </c>
      <c r="DB172" s="63">
        <f t="shared" si="1168"/>
        <v>3</v>
      </c>
      <c r="DC172" s="63">
        <f t="shared" si="1169"/>
        <v>9</v>
      </c>
      <c r="DD172" s="63">
        <f t="shared" si="1170"/>
        <v>8</v>
      </c>
      <c r="DE172" s="63">
        <f t="shared" si="1171"/>
        <v>3</v>
      </c>
      <c r="DF172" s="63">
        <f t="shared" si="1172"/>
        <v>12</v>
      </c>
      <c r="DG172" s="63">
        <f t="shared" si="1173"/>
        <v>6</v>
      </c>
      <c r="DH172" s="63">
        <f t="shared" si="1174"/>
        <v>9</v>
      </c>
      <c r="DI172" s="63">
        <f t="shared" si="1175"/>
        <v>1</v>
      </c>
      <c r="DJ172" s="63">
        <f t="shared" si="1176"/>
        <v>2</v>
      </c>
      <c r="DK172" s="63">
        <f t="shared" si="1177"/>
        <v>4</v>
      </c>
      <c r="DL172" s="63">
        <f t="shared" si="1178"/>
        <v>11</v>
      </c>
      <c r="DM172" s="63">
        <f t="shared" si="1179"/>
        <v>10</v>
      </c>
      <c r="DN172" s="289" t="b">
        <f t="shared" si="1130"/>
        <v>0</v>
      </c>
      <c r="DO172" s="63">
        <f t="shared" si="1116"/>
        <v>190</v>
      </c>
      <c r="DP172" s="63">
        <f t="shared" si="1117"/>
        <v>57</v>
      </c>
      <c r="DQ172" s="63">
        <f t="shared" si="1118"/>
        <v>57</v>
      </c>
      <c r="DR172" s="106">
        <f t="shared" si="1055"/>
        <v>0</v>
      </c>
      <c r="DS172" s="15">
        <f t="shared" si="1119"/>
        <v>4</v>
      </c>
      <c r="DT172" s="15">
        <f t="shared" si="1120"/>
        <v>3</v>
      </c>
      <c r="DU172" s="63"/>
      <c r="DV172" s="63">
        <f t="shared" si="1121"/>
        <v>4</v>
      </c>
      <c r="DW172" s="63">
        <f t="shared" si="1122"/>
        <v>3</v>
      </c>
      <c r="DX172" s="63"/>
      <c r="DY172" s="63">
        <f t="shared" si="1123"/>
        <v>0</v>
      </c>
      <c r="DZ172" s="63">
        <f t="shared" si="1124"/>
        <v>1</v>
      </c>
      <c r="EA172" s="63">
        <f t="shared" si="1125"/>
        <v>3</v>
      </c>
      <c r="EB172" s="63">
        <f t="shared" si="1126"/>
        <v>3</v>
      </c>
      <c r="EC172" s="63">
        <f t="shared" si="1127"/>
        <v>0</v>
      </c>
      <c r="EE172" s="63">
        <f t="shared" si="1128"/>
        <v>2</v>
      </c>
      <c r="EF172" s="63">
        <f t="shared" si="1129"/>
        <v>1</v>
      </c>
    </row>
    <row r="173" spans="1:136" x14ac:dyDescent="0.2">
      <c r="A173" s="55">
        <v>42376</v>
      </c>
      <c r="B173" s="13" t="str">
        <f t="shared" si="1101"/>
        <v>3-0-2-1-1</v>
      </c>
      <c r="C173" s="14" t="s">
        <v>300</v>
      </c>
      <c r="D173" s="11">
        <f t="shared" si="1102"/>
        <v>2</v>
      </c>
      <c r="E173" s="11">
        <f t="shared" si="1103"/>
        <v>4</v>
      </c>
      <c r="F173" s="11">
        <f t="shared" si="1103"/>
        <v>6</v>
      </c>
      <c r="G173" s="11">
        <f t="shared" si="1103"/>
        <v>9</v>
      </c>
      <c r="H173" s="11">
        <f t="shared" si="1103"/>
        <v>12</v>
      </c>
      <c r="I173" s="11">
        <f t="shared" si="1103"/>
        <v>15</v>
      </c>
      <c r="J173" s="11"/>
      <c r="K173" s="63">
        <f t="shared" si="1104"/>
        <v>3</v>
      </c>
      <c r="L173" s="63">
        <f t="shared" si="1105"/>
        <v>5</v>
      </c>
      <c r="M173" s="63">
        <f t="shared" si="1106"/>
        <v>6</v>
      </c>
      <c r="N173" s="63">
        <f t="shared" si="1107"/>
        <v>20</v>
      </c>
      <c r="O173" s="63">
        <f t="shared" si="1108"/>
        <v>21</v>
      </c>
      <c r="P173" s="63">
        <f t="shared" si="1109"/>
        <v>45</v>
      </c>
      <c r="Q173" s="63">
        <f t="shared" si="1110"/>
        <v>33</v>
      </c>
      <c r="R173" s="63"/>
      <c r="S173" s="63">
        <f t="shared" si="1111"/>
        <v>0</v>
      </c>
      <c r="T173" s="63">
        <f t="shared" si="1111"/>
        <v>0</v>
      </c>
      <c r="U173" s="63">
        <f t="shared" si="1111"/>
        <v>1</v>
      </c>
      <c r="V173" s="63">
        <f t="shared" si="1111"/>
        <v>0</v>
      </c>
      <c r="W173" s="63">
        <f t="shared" si="1111"/>
        <v>1</v>
      </c>
      <c r="X173" s="63">
        <f t="shared" si="1111"/>
        <v>1</v>
      </c>
      <c r="Y173" s="63">
        <f t="shared" si="1111"/>
        <v>0</v>
      </c>
      <c r="Z173" s="63">
        <f t="shared" si="1111"/>
        <v>0</v>
      </c>
      <c r="AA173" s="63">
        <f t="shared" si="1111"/>
        <v>0</v>
      </c>
      <c r="AB173" s="63">
        <f t="shared" si="1111"/>
        <v>0</v>
      </c>
      <c r="AC173" s="63">
        <f t="shared" si="1112"/>
        <v>0</v>
      </c>
      <c r="AD173" s="63">
        <f t="shared" si="1112"/>
        <v>0</v>
      </c>
      <c r="AE173" s="63">
        <f t="shared" si="1112"/>
        <v>0</v>
      </c>
      <c r="AF173" s="63">
        <f t="shared" si="1112"/>
        <v>0</v>
      </c>
      <c r="AG173" s="63">
        <f t="shared" si="1112"/>
        <v>0</v>
      </c>
      <c r="AH173" s="63">
        <f t="shared" si="1112"/>
        <v>0</v>
      </c>
      <c r="AI173" s="63">
        <f t="shared" si="1112"/>
        <v>0</v>
      </c>
      <c r="AJ173" s="63">
        <f t="shared" si="1112"/>
        <v>0</v>
      </c>
      <c r="AK173" s="63">
        <f t="shared" si="1112"/>
        <v>0</v>
      </c>
      <c r="AL173" s="63">
        <f t="shared" si="1112"/>
        <v>1</v>
      </c>
      <c r="AM173" s="63">
        <f t="shared" si="1113"/>
        <v>1</v>
      </c>
      <c r="AN173" s="63">
        <f t="shared" si="1113"/>
        <v>0</v>
      </c>
      <c r="AO173" s="63">
        <f t="shared" si="1113"/>
        <v>0</v>
      </c>
      <c r="AP173" s="63">
        <f t="shared" si="1113"/>
        <v>0</v>
      </c>
      <c r="AQ173" s="63">
        <f t="shared" si="1113"/>
        <v>0</v>
      </c>
      <c r="AR173" s="63">
        <f t="shared" si="1113"/>
        <v>0</v>
      </c>
      <c r="AS173" s="63">
        <f t="shared" si="1113"/>
        <v>0</v>
      </c>
      <c r="AT173" s="63">
        <f t="shared" si="1113"/>
        <v>0</v>
      </c>
      <c r="AU173" s="63">
        <f t="shared" si="1113"/>
        <v>0</v>
      </c>
      <c r="AV173" s="63">
        <f t="shared" si="1113"/>
        <v>0</v>
      </c>
      <c r="AW173" s="63">
        <f t="shared" si="1114"/>
        <v>0</v>
      </c>
      <c r="AX173" s="63">
        <f t="shared" si="1114"/>
        <v>0</v>
      </c>
      <c r="AY173" s="63">
        <f t="shared" si="1114"/>
        <v>1</v>
      </c>
      <c r="AZ173" s="63">
        <f t="shared" si="1114"/>
        <v>0</v>
      </c>
      <c r="BA173" s="63">
        <f t="shared" si="1114"/>
        <v>0</v>
      </c>
      <c r="BB173" s="63">
        <f t="shared" si="1114"/>
        <v>0</v>
      </c>
      <c r="BC173" s="63">
        <f t="shared" si="1114"/>
        <v>0</v>
      </c>
      <c r="BD173" s="63">
        <f t="shared" si="1114"/>
        <v>0</v>
      </c>
      <c r="BE173" s="63">
        <f t="shared" si="1114"/>
        <v>0</v>
      </c>
      <c r="BF173" s="63">
        <f t="shared" si="1114"/>
        <v>0</v>
      </c>
      <c r="BG173" s="63">
        <f t="shared" si="1115"/>
        <v>0</v>
      </c>
      <c r="BH173" s="63">
        <f t="shared" si="1115"/>
        <v>0</v>
      </c>
      <c r="BI173" s="63">
        <f t="shared" si="1115"/>
        <v>0</v>
      </c>
      <c r="BJ173" s="63">
        <f t="shared" si="1115"/>
        <v>0</v>
      </c>
      <c r="BK173" s="63">
        <f t="shared" si="1115"/>
        <v>1</v>
      </c>
      <c r="BL173" s="63">
        <f t="shared" si="1115"/>
        <v>0</v>
      </c>
      <c r="BM173" s="63">
        <f t="shared" si="1115"/>
        <v>0</v>
      </c>
      <c r="BN173" s="63">
        <f t="shared" si="1115"/>
        <v>0</v>
      </c>
      <c r="BO173" s="63">
        <f t="shared" si="1115"/>
        <v>0</v>
      </c>
      <c r="BP173" s="63"/>
      <c r="BQ173" s="63">
        <f t="shared" si="1131"/>
        <v>14</v>
      </c>
      <c r="BR173" s="63">
        <f t="shared" si="1132"/>
        <v>6</v>
      </c>
      <c r="BS173" s="63">
        <f t="shared" si="1133"/>
        <v>0</v>
      </c>
      <c r="BT173" s="63">
        <f t="shared" si="1134"/>
        <v>8</v>
      </c>
      <c r="BU173" s="63">
        <f t="shared" si="1135"/>
        <v>0</v>
      </c>
      <c r="BV173" s="63">
        <f t="shared" si="1136"/>
        <v>0</v>
      </c>
      <c r="BW173" s="63">
        <f t="shared" si="1137"/>
        <v>3</v>
      </c>
      <c r="BX173" s="63">
        <f t="shared" si="1138"/>
        <v>8</v>
      </c>
      <c r="BY173" s="63">
        <f t="shared" si="1139"/>
        <v>1</v>
      </c>
      <c r="BZ173" s="63">
        <f t="shared" si="1140"/>
        <v>4</v>
      </c>
      <c r="CA173" s="63">
        <f t="shared" si="1141"/>
        <v>5</v>
      </c>
      <c r="CB173" s="63">
        <f t="shared" si="1142"/>
        <v>6</v>
      </c>
      <c r="CC173" s="63">
        <f t="shared" si="1143"/>
        <v>23</v>
      </c>
      <c r="CD173" s="63">
        <f t="shared" si="1144"/>
        <v>5</v>
      </c>
      <c r="CE173" s="63">
        <f t="shared" si="1145"/>
        <v>3</v>
      </c>
      <c r="CF173" s="63">
        <f t="shared" si="1146"/>
        <v>3</v>
      </c>
      <c r="CG173" s="63">
        <f t="shared" si="1147"/>
        <v>3</v>
      </c>
      <c r="CH173" s="63">
        <f t="shared" si="1148"/>
        <v>1</v>
      </c>
      <c r="CI173" s="63">
        <f t="shared" si="1149"/>
        <v>6</v>
      </c>
      <c r="CJ173" s="63">
        <f t="shared" si="1150"/>
        <v>0</v>
      </c>
      <c r="CK173" s="63">
        <f t="shared" si="1151"/>
        <v>0</v>
      </c>
      <c r="CL173" s="63">
        <f t="shared" si="1152"/>
        <v>5</v>
      </c>
      <c r="CM173" s="63">
        <f t="shared" si="1153"/>
        <v>2</v>
      </c>
      <c r="CN173" s="63">
        <f t="shared" si="1154"/>
        <v>9</v>
      </c>
      <c r="CO173" s="63">
        <f t="shared" si="1155"/>
        <v>7</v>
      </c>
      <c r="CP173" s="63">
        <f t="shared" si="1156"/>
        <v>9</v>
      </c>
      <c r="CQ173" s="63">
        <f t="shared" si="1157"/>
        <v>4</v>
      </c>
      <c r="CR173" s="63">
        <f t="shared" si="1158"/>
        <v>1</v>
      </c>
      <c r="CS173" s="63">
        <f t="shared" si="1159"/>
        <v>7</v>
      </c>
      <c r="CT173" s="63">
        <f t="shared" si="1160"/>
        <v>19</v>
      </c>
      <c r="CU173" s="63">
        <f t="shared" si="1161"/>
        <v>1</v>
      </c>
      <c r="CV173" s="63">
        <f t="shared" si="1162"/>
        <v>1</v>
      </c>
      <c r="CW173" s="63">
        <f t="shared" si="1163"/>
        <v>0</v>
      </c>
      <c r="CX173" s="63">
        <f t="shared" si="1164"/>
        <v>10</v>
      </c>
      <c r="CY173" s="63">
        <f t="shared" si="1165"/>
        <v>2</v>
      </c>
      <c r="CZ173" s="63">
        <f t="shared" si="1166"/>
        <v>2</v>
      </c>
      <c r="DA173" s="63">
        <f t="shared" si="1167"/>
        <v>4</v>
      </c>
      <c r="DB173" s="63">
        <f t="shared" si="1168"/>
        <v>2</v>
      </c>
      <c r="DC173" s="63">
        <f t="shared" si="1169"/>
        <v>8</v>
      </c>
      <c r="DD173" s="63">
        <f t="shared" si="1170"/>
        <v>7</v>
      </c>
      <c r="DE173" s="63">
        <f t="shared" si="1171"/>
        <v>2</v>
      </c>
      <c r="DF173" s="63">
        <f t="shared" si="1172"/>
        <v>11</v>
      </c>
      <c r="DG173" s="63">
        <f t="shared" si="1173"/>
        <v>5</v>
      </c>
      <c r="DH173" s="63">
        <f t="shared" si="1174"/>
        <v>8</v>
      </c>
      <c r="DI173" s="63">
        <f t="shared" si="1175"/>
        <v>0</v>
      </c>
      <c r="DJ173" s="63">
        <f t="shared" si="1176"/>
        <v>1</v>
      </c>
      <c r="DK173" s="63">
        <f t="shared" si="1177"/>
        <v>3</v>
      </c>
      <c r="DL173" s="63">
        <f t="shared" si="1178"/>
        <v>10</v>
      </c>
      <c r="DM173" s="63">
        <f t="shared" si="1179"/>
        <v>9</v>
      </c>
      <c r="DN173" s="289" t="b">
        <f t="shared" si="1130"/>
        <v>1</v>
      </c>
      <c r="DO173" s="63">
        <f t="shared" si="1116"/>
        <v>133</v>
      </c>
      <c r="DP173" s="63">
        <f t="shared" si="1117"/>
        <v>-34</v>
      </c>
      <c r="DQ173" s="63">
        <f t="shared" si="1118"/>
        <v>34</v>
      </c>
      <c r="DR173" s="106">
        <f t="shared" si="1055"/>
        <v>1</v>
      </c>
      <c r="DS173" s="63">
        <f t="shared" si="1119"/>
        <v>2</v>
      </c>
      <c r="DT173" s="63">
        <f t="shared" si="1120"/>
        <v>5</v>
      </c>
      <c r="DU173" s="63"/>
      <c r="DV173" s="63">
        <f t="shared" si="1121"/>
        <v>5</v>
      </c>
      <c r="DW173" s="63">
        <f t="shared" si="1122"/>
        <v>2</v>
      </c>
      <c r="DX173" s="63"/>
      <c r="DY173" s="63">
        <f t="shared" si="1123"/>
        <v>3</v>
      </c>
      <c r="DZ173" s="63">
        <f t="shared" si="1124"/>
        <v>0</v>
      </c>
      <c r="EA173" s="63">
        <f t="shared" si="1125"/>
        <v>2</v>
      </c>
      <c r="EB173" s="63">
        <f t="shared" si="1126"/>
        <v>1</v>
      </c>
      <c r="EC173" s="63">
        <f t="shared" si="1127"/>
        <v>1</v>
      </c>
      <c r="EE173" s="63">
        <f t="shared" si="1128"/>
        <v>1</v>
      </c>
      <c r="EF173" s="63">
        <f t="shared" si="1129"/>
        <v>2</v>
      </c>
    </row>
    <row r="174" spans="1:136" x14ac:dyDescent="0.2">
      <c r="A174" s="55">
        <v>42373</v>
      </c>
      <c r="B174" s="13" t="str">
        <f t="shared" si="1101"/>
        <v>2-1-1-2-1</v>
      </c>
      <c r="C174" s="14" t="s">
        <v>299</v>
      </c>
      <c r="D174" s="11">
        <f t="shared" si="1102"/>
        <v>2</v>
      </c>
      <c r="E174" s="11">
        <f t="shared" ref="E174:I183" si="1180">FIND(",",$C174,D174+1)</f>
        <v>4</v>
      </c>
      <c r="F174" s="11">
        <f t="shared" si="1180"/>
        <v>7</v>
      </c>
      <c r="G174" s="11">
        <f t="shared" si="1180"/>
        <v>10</v>
      </c>
      <c r="H174" s="11">
        <f t="shared" si="1180"/>
        <v>13</v>
      </c>
      <c r="I174" s="11">
        <f t="shared" si="1180"/>
        <v>16</v>
      </c>
      <c r="J174" s="11"/>
      <c r="K174" s="63">
        <f t="shared" si="1104"/>
        <v>3</v>
      </c>
      <c r="L174" s="63">
        <f t="shared" si="1105"/>
        <v>9</v>
      </c>
      <c r="M174" s="63">
        <f t="shared" si="1106"/>
        <v>18</v>
      </c>
      <c r="N174" s="63">
        <f t="shared" si="1107"/>
        <v>28</v>
      </c>
      <c r="O174" s="63">
        <f t="shared" si="1108"/>
        <v>31</v>
      </c>
      <c r="P174" s="63">
        <f t="shared" si="1109"/>
        <v>46</v>
      </c>
      <c r="Q174" s="63">
        <f t="shared" si="1110"/>
        <v>32</v>
      </c>
      <c r="R174" s="63"/>
      <c r="S174" s="63">
        <f t="shared" ref="S174:AB183" si="1181">COUNTIF($K174:$Q174,S$2)</f>
        <v>0</v>
      </c>
      <c r="T174" s="63">
        <f t="shared" si="1181"/>
        <v>0</v>
      </c>
      <c r="U174" s="63">
        <f t="shared" si="1181"/>
        <v>1</v>
      </c>
      <c r="V174" s="63">
        <f t="shared" si="1181"/>
        <v>0</v>
      </c>
      <c r="W174" s="63">
        <f t="shared" si="1181"/>
        <v>0</v>
      </c>
      <c r="X174" s="63">
        <f t="shared" si="1181"/>
        <v>0</v>
      </c>
      <c r="Y174" s="63">
        <f t="shared" si="1181"/>
        <v>0</v>
      </c>
      <c r="Z174" s="63">
        <f t="shared" si="1181"/>
        <v>0</v>
      </c>
      <c r="AA174" s="63">
        <f t="shared" si="1181"/>
        <v>1</v>
      </c>
      <c r="AB174" s="63">
        <f t="shared" si="1181"/>
        <v>0</v>
      </c>
      <c r="AC174" s="63">
        <f t="shared" ref="AC174:AL183" si="1182">COUNTIF($K174:$Q174,AC$2)</f>
        <v>0</v>
      </c>
      <c r="AD174" s="63">
        <f t="shared" si="1182"/>
        <v>0</v>
      </c>
      <c r="AE174" s="63">
        <f t="shared" si="1182"/>
        <v>0</v>
      </c>
      <c r="AF174" s="63">
        <f t="shared" si="1182"/>
        <v>0</v>
      </c>
      <c r="AG174" s="63">
        <f t="shared" si="1182"/>
        <v>0</v>
      </c>
      <c r="AH174" s="63">
        <f t="shared" si="1182"/>
        <v>0</v>
      </c>
      <c r="AI174" s="63">
        <f t="shared" si="1182"/>
        <v>0</v>
      </c>
      <c r="AJ174" s="63">
        <f t="shared" si="1182"/>
        <v>1</v>
      </c>
      <c r="AK174" s="63">
        <f t="shared" si="1182"/>
        <v>0</v>
      </c>
      <c r="AL174" s="63">
        <f t="shared" si="1182"/>
        <v>0</v>
      </c>
      <c r="AM174" s="63">
        <f t="shared" ref="AM174:AV183" si="1183">COUNTIF($K174:$Q174,AM$2)</f>
        <v>0</v>
      </c>
      <c r="AN174" s="63">
        <f t="shared" si="1183"/>
        <v>0</v>
      </c>
      <c r="AO174" s="63">
        <f t="shared" si="1183"/>
        <v>0</v>
      </c>
      <c r="AP174" s="63">
        <f t="shared" si="1183"/>
        <v>0</v>
      </c>
      <c r="AQ174" s="63">
        <f t="shared" si="1183"/>
        <v>0</v>
      </c>
      <c r="AR174" s="63">
        <f t="shared" si="1183"/>
        <v>0</v>
      </c>
      <c r="AS174" s="63">
        <f t="shared" si="1183"/>
        <v>0</v>
      </c>
      <c r="AT174" s="63">
        <f t="shared" si="1183"/>
        <v>1</v>
      </c>
      <c r="AU174" s="63">
        <f t="shared" si="1183"/>
        <v>0</v>
      </c>
      <c r="AV174" s="63">
        <f t="shared" si="1183"/>
        <v>0</v>
      </c>
      <c r="AW174" s="63">
        <f t="shared" ref="AW174:BF183" si="1184">COUNTIF($K174:$Q174,AW$2)</f>
        <v>1</v>
      </c>
      <c r="AX174" s="63">
        <f t="shared" si="1184"/>
        <v>1</v>
      </c>
      <c r="AY174" s="63">
        <f t="shared" si="1184"/>
        <v>0</v>
      </c>
      <c r="AZ174" s="63">
        <f t="shared" si="1184"/>
        <v>0</v>
      </c>
      <c r="BA174" s="63">
        <f t="shared" si="1184"/>
        <v>0</v>
      </c>
      <c r="BB174" s="63">
        <f t="shared" si="1184"/>
        <v>0</v>
      </c>
      <c r="BC174" s="63">
        <f t="shared" si="1184"/>
        <v>0</v>
      </c>
      <c r="BD174" s="63">
        <f t="shared" si="1184"/>
        <v>0</v>
      </c>
      <c r="BE174" s="63">
        <f t="shared" si="1184"/>
        <v>0</v>
      </c>
      <c r="BF174" s="63">
        <f t="shared" si="1184"/>
        <v>0</v>
      </c>
      <c r="BG174" s="63">
        <f t="shared" ref="BG174:BO183" si="1185">COUNTIF($K174:$Q174,BG$2)</f>
        <v>0</v>
      </c>
      <c r="BH174" s="63">
        <f t="shared" si="1185"/>
        <v>0</v>
      </c>
      <c r="BI174" s="63">
        <f t="shared" si="1185"/>
        <v>0</v>
      </c>
      <c r="BJ174" s="63">
        <f t="shared" si="1185"/>
        <v>0</v>
      </c>
      <c r="BK174" s="63">
        <f t="shared" si="1185"/>
        <v>0</v>
      </c>
      <c r="BL174" s="63">
        <f t="shared" si="1185"/>
        <v>1</v>
      </c>
      <c r="BM174" s="63">
        <f t="shared" si="1185"/>
        <v>0</v>
      </c>
      <c r="BN174" s="63">
        <f t="shared" si="1185"/>
        <v>0</v>
      </c>
      <c r="BO174" s="63">
        <f t="shared" si="1185"/>
        <v>0</v>
      </c>
      <c r="BP174" s="63"/>
      <c r="BQ174" s="63">
        <f t="shared" si="1131"/>
        <v>13</v>
      </c>
      <c r="BR174" s="63">
        <f t="shared" si="1132"/>
        <v>5</v>
      </c>
      <c r="BS174" s="63">
        <f t="shared" si="1133"/>
        <v>0</v>
      </c>
      <c r="BT174" s="63">
        <f t="shared" si="1134"/>
        <v>7</v>
      </c>
      <c r="BU174" s="63">
        <f t="shared" si="1135"/>
        <v>8</v>
      </c>
      <c r="BV174" s="63">
        <f t="shared" si="1136"/>
        <v>6</v>
      </c>
      <c r="BW174" s="63">
        <f t="shared" si="1137"/>
        <v>2</v>
      </c>
      <c r="BX174" s="63">
        <f t="shared" si="1138"/>
        <v>7</v>
      </c>
      <c r="BY174" s="63">
        <f t="shared" si="1139"/>
        <v>0</v>
      </c>
      <c r="BZ174" s="63">
        <f t="shared" si="1140"/>
        <v>3</v>
      </c>
      <c r="CA174" s="63">
        <f t="shared" si="1141"/>
        <v>4</v>
      </c>
      <c r="CB174" s="63">
        <f t="shared" si="1142"/>
        <v>5</v>
      </c>
      <c r="CC174" s="63">
        <f t="shared" si="1143"/>
        <v>22</v>
      </c>
      <c r="CD174" s="63">
        <f t="shared" si="1144"/>
        <v>4</v>
      </c>
      <c r="CE174" s="63">
        <f t="shared" si="1145"/>
        <v>2</v>
      </c>
      <c r="CF174" s="63">
        <f t="shared" si="1146"/>
        <v>2</v>
      </c>
      <c r="CG174" s="63">
        <f t="shared" si="1147"/>
        <v>2</v>
      </c>
      <c r="CH174" s="63">
        <f t="shared" si="1148"/>
        <v>0</v>
      </c>
      <c r="CI174" s="63">
        <f t="shared" si="1149"/>
        <v>5</v>
      </c>
      <c r="CJ174" s="63">
        <f t="shared" si="1150"/>
        <v>3</v>
      </c>
      <c r="CK174" s="63">
        <f t="shared" si="1151"/>
        <v>1</v>
      </c>
      <c r="CL174" s="63">
        <f t="shared" si="1152"/>
        <v>4</v>
      </c>
      <c r="CM174" s="63">
        <f t="shared" si="1153"/>
        <v>1</v>
      </c>
      <c r="CN174" s="63">
        <f t="shared" si="1154"/>
        <v>8</v>
      </c>
      <c r="CO174" s="63">
        <f t="shared" si="1155"/>
        <v>6</v>
      </c>
      <c r="CP174" s="63">
        <f t="shared" si="1156"/>
        <v>8</v>
      </c>
      <c r="CQ174" s="63">
        <f t="shared" si="1157"/>
        <v>3</v>
      </c>
      <c r="CR174" s="63">
        <f t="shared" si="1158"/>
        <v>0</v>
      </c>
      <c r="CS174" s="63">
        <f t="shared" si="1159"/>
        <v>6</v>
      </c>
      <c r="CT174" s="63">
        <f t="shared" si="1160"/>
        <v>18</v>
      </c>
      <c r="CU174" s="63">
        <f t="shared" si="1161"/>
        <v>0</v>
      </c>
      <c r="CV174" s="63">
        <f t="shared" si="1162"/>
        <v>0</v>
      </c>
      <c r="CW174" s="63">
        <f t="shared" si="1163"/>
        <v>3</v>
      </c>
      <c r="CX174" s="63">
        <f t="shared" si="1164"/>
        <v>9</v>
      </c>
      <c r="CY174" s="63">
        <f t="shared" si="1165"/>
        <v>1</v>
      </c>
      <c r="CZ174" s="63">
        <f t="shared" si="1166"/>
        <v>1</v>
      </c>
      <c r="DA174" s="63">
        <f t="shared" si="1167"/>
        <v>3</v>
      </c>
      <c r="DB174" s="63">
        <f t="shared" si="1168"/>
        <v>1</v>
      </c>
      <c r="DC174" s="63">
        <f t="shared" si="1169"/>
        <v>7</v>
      </c>
      <c r="DD174" s="63">
        <f t="shared" si="1170"/>
        <v>6</v>
      </c>
      <c r="DE174" s="63">
        <f t="shared" si="1171"/>
        <v>1</v>
      </c>
      <c r="DF174" s="63">
        <f t="shared" si="1172"/>
        <v>10</v>
      </c>
      <c r="DG174" s="63">
        <f t="shared" si="1173"/>
        <v>4</v>
      </c>
      <c r="DH174" s="63">
        <f t="shared" si="1174"/>
        <v>7</v>
      </c>
      <c r="DI174" s="63">
        <f t="shared" si="1175"/>
        <v>22</v>
      </c>
      <c r="DJ174" s="63">
        <f t="shared" si="1176"/>
        <v>0</v>
      </c>
      <c r="DK174" s="63">
        <f t="shared" si="1177"/>
        <v>2</v>
      </c>
      <c r="DL174" s="63">
        <f t="shared" si="1178"/>
        <v>9</v>
      </c>
      <c r="DM174" s="63">
        <f t="shared" si="1179"/>
        <v>8</v>
      </c>
      <c r="DN174" s="289" t="b">
        <f t="shared" si="1130"/>
        <v>1</v>
      </c>
      <c r="DO174" s="63">
        <f t="shared" si="1116"/>
        <v>167</v>
      </c>
      <c r="DP174" s="63">
        <f t="shared" si="1117"/>
        <v>-36</v>
      </c>
      <c r="DQ174" s="63">
        <f t="shared" si="1118"/>
        <v>36</v>
      </c>
      <c r="DR174" s="106">
        <f t="shared" si="1055"/>
        <v>1</v>
      </c>
      <c r="DS174" s="15">
        <f t="shared" si="1119"/>
        <v>4</v>
      </c>
      <c r="DT174" s="15">
        <f t="shared" si="1120"/>
        <v>3</v>
      </c>
      <c r="DU174" s="63"/>
      <c r="DV174" s="63">
        <f t="shared" si="1121"/>
        <v>3</v>
      </c>
      <c r="DW174" s="63">
        <f t="shared" si="1122"/>
        <v>4</v>
      </c>
      <c r="DX174" s="63"/>
      <c r="DY174" s="63">
        <f t="shared" si="1123"/>
        <v>2</v>
      </c>
      <c r="DZ174" s="63">
        <f t="shared" si="1124"/>
        <v>1</v>
      </c>
      <c r="EA174" s="63">
        <f t="shared" si="1125"/>
        <v>1</v>
      </c>
      <c r="EB174" s="63">
        <f t="shared" si="1126"/>
        <v>2</v>
      </c>
      <c r="EC174" s="63">
        <f t="shared" si="1127"/>
        <v>1</v>
      </c>
      <c r="EE174" s="63">
        <f t="shared" si="1128"/>
        <v>1</v>
      </c>
      <c r="EF174" s="63">
        <f t="shared" si="1129"/>
        <v>1</v>
      </c>
    </row>
    <row r="175" spans="1:136" x14ac:dyDescent="0.2">
      <c r="A175" s="55">
        <v>42369</v>
      </c>
      <c r="B175" s="13" t="str">
        <f t="shared" si="1101"/>
        <v>1-0-2-3-1</v>
      </c>
      <c r="C175" s="14" t="s">
        <v>298</v>
      </c>
      <c r="D175" s="11">
        <f t="shared" si="1102"/>
        <v>2</v>
      </c>
      <c r="E175" s="11">
        <f t="shared" si="1180"/>
        <v>5</v>
      </c>
      <c r="F175" s="11">
        <f t="shared" si="1180"/>
        <v>8</v>
      </c>
      <c r="G175" s="11">
        <f t="shared" si="1180"/>
        <v>11</v>
      </c>
      <c r="H175" s="11">
        <f t="shared" si="1180"/>
        <v>14</v>
      </c>
      <c r="I175" s="11">
        <f t="shared" si="1180"/>
        <v>17</v>
      </c>
      <c r="J175" s="11"/>
      <c r="K175" s="63">
        <f t="shared" si="1104"/>
        <v>9</v>
      </c>
      <c r="L175" s="63">
        <f t="shared" si="1105"/>
        <v>21</v>
      </c>
      <c r="M175" s="63">
        <f t="shared" si="1106"/>
        <v>23</v>
      </c>
      <c r="N175" s="63">
        <f t="shared" si="1107"/>
        <v>35</v>
      </c>
      <c r="O175" s="63">
        <f t="shared" si="1108"/>
        <v>38</v>
      </c>
      <c r="P175" s="63">
        <f t="shared" si="1109"/>
        <v>41</v>
      </c>
      <c r="Q175" s="63">
        <f t="shared" si="1110"/>
        <v>36</v>
      </c>
      <c r="R175" s="63"/>
      <c r="S175" s="63">
        <f t="shared" si="1181"/>
        <v>0</v>
      </c>
      <c r="T175" s="63">
        <f t="shared" si="1181"/>
        <v>0</v>
      </c>
      <c r="U175" s="63">
        <f t="shared" si="1181"/>
        <v>0</v>
      </c>
      <c r="V175" s="63">
        <f t="shared" si="1181"/>
        <v>0</v>
      </c>
      <c r="W175" s="63">
        <f t="shared" si="1181"/>
        <v>0</v>
      </c>
      <c r="X175" s="63">
        <f t="shared" si="1181"/>
        <v>0</v>
      </c>
      <c r="Y175" s="63">
        <f t="shared" si="1181"/>
        <v>0</v>
      </c>
      <c r="Z175" s="63">
        <f t="shared" si="1181"/>
        <v>0</v>
      </c>
      <c r="AA175" s="63">
        <f t="shared" si="1181"/>
        <v>1</v>
      </c>
      <c r="AB175" s="63">
        <f t="shared" si="1181"/>
        <v>0</v>
      </c>
      <c r="AC175" s="63">
        <f t="shared" si="1182"/>
        <v>0</v>
      </c>
      <c r="AD175" s="63">
        <f t="shared" si="1182"/>
        <v>0</v>
      </c>
      <c r="AE175" s="63">
        <f t="shared" si="1182"/>
        <v>0</v>
      </c>
      <c r="AF175" s="63">
        <f t="shared" si="1182"/>
        <v>0</v>
      </c>
      <c r="AG175" s="63">
        <f t="shared" si="1182"/>
        <v>0</v>
      </c>
      <c r="AH175" s="63">
        <f t="shared" si="1182"/>
        <v>0</v>
      </c>
      <c r="AI175" s="63">
        <f t="shared" si="1182"/>
        <v>0</v>
      </c>
      <c r="AJ175" s="63">
        <f t="shared" si="1182"/>
        <v>0</v>
      </c>
      <c r="AK175" s="63">
        <f t="shared" si="1182"/>
        <v>0</v>
      </c>
      <c r="AL175" s="63">
        <f t="shared" si="1182"/>
        <v>0</v>
      </c>
      <c r="AM175" s="63">
        <f t="shared" si="1183"/>
        <v>1</v>
      </c>
      <c r="AN175" s="63">
        <f t="shared" si="1183"/>
        <v>0</v>
      </c>
      <c r="AO175" s="63">
        <f t="shared" si="1183"/>
        <v>1</v>
      </c>
      <c r="AP175" s="63">
        <f t="shared" si="1183"/>
        <v>0</v>
      </c>
      <c r="AQ175" s="63">
        <f t="shared" si="1183"/>
        <v>0</v>
      </c>
      <c r="AR175" s="63">
        <f t="shared" si="1183"/>
        <v>0</v>
      </c>
      <c r="AS175" s="63">
        <f t="shared" si="1183"/>
        <v>0</v>
      </c>
      <c r="AT175" s="63">
        <f t="shared" si="1183"/>
        <v>0</v>
      </c>
      <c r="AU175" s="63">
        <f t="shared" si="1183"/>
        <v>0</v>
      </c>
      <c r="AV175" s="63">
        <f t="shared" si="1183"/>
        <v>0</v>
      </c>
      <c r="AW175" s="63">
        <f t="shared" si="1184"/>
        <v>0</v>
      </c>
      <c r="AX175" s="63">
        <f t="shared" si="1184"/>
        <v>0</v>
      </c>
      <c r="AY175" s="63">
        <f t="shared" si="1184"/>
        <v>0</v>
      </c>
      <c r="AZ175" s="63">
        <f t="shared" si="1184"/>
        <v>0</v>
      </c>
      <c r="BA175" s="63">
        <f t="shared" si="1184"/>
        <v>1</v>
      </c>
      <c r="BB175" s="63">
        <f t="shared" si="1184"/>
        <v>1</v>
      </c>
      <c r="BC175" s="63">
        <f t="shared" si="1184"/>
        <v>0</v>
      </c>
      <c r="BD175" s="63">
        <f t="shared" si="1184"/>
        <v>1</v>
      </c>
      <c r="BE175" s="63">
        <f t="shared" si="1184"/>
        <v>0</v>
      </c>
      <c r="BF175" s="63">
        <f t="shared" si="1184"/>
        <v>0</v>
      </c>
      <c r="BG175" s="63">
        <f t="shared" si="1185"/>
        <v>1</v>
      </c>
      <c r="BH175" s="63">
        <f t="shared" si="1185"/>
        <v>0</v>
      </c>
      <c r="BI175" s="63">
        <f t="shared" si="1185"/>
        <v>0</v>
      </c>
      <c r="BJ175" s="63">
        <f t="shared" si="1185"/>
        <v>0</v>
      </c>
      <c r="BK175" s="63">
        <f t="shared" si="1185"/>
        <v>0</v>
      </c>
      <c r="BL175" s="63">
        <f t="shared" si="1185"/>
        <v>0</v>
      </c>
      <c r="BM175" s="63">
        <f t="shared" si="1185"/>
        <v>0</v>
      </c>
      <c r="BN175" s="63">
        <f t="shared" si="1185"/>
        <v>0</v>
      </c>
      <c r="BO175" s="63">
        <f t="shared" si="1185"/>
        <v>0</v>
      </c>
      <c r="BP175" s="63"/>
      <c r="BQ175" s="63">
        <f t="shared" si="1131"/>
        <v>12</v>
      </c>
      <c r="BR175" s="63">
        <f t="shared" si="1132"/>
        <v>4</v>
      </c>
      <c r="BS175" s="63">
        <f t="shared" si="1133"/>
        <v>13</v>
      </c>
      <c r="BT175" s="63">
        <f t="shared" si="1134"/>
        <v>6</v>
      </c>
      <c r="BU175" s="63">
        <f t="shared" si="1135"/>
        <v>7</v>
      </c>
      <c r="BV175" s="63">
        <f t="shared" si="1136"/>
        <v>5</v>
      </c>
      <c r="BW175" s="63">
        <f t="shared" si="1137"/>
        <v>1</v>
      </c>
      <c r="BX175" s="63">
        <f t="shared" si="1138"/>
        <v>6</v>
      </c>
      <c r="BY175" s="63">
        <f t="shared" si="1139"/>
        <v>0</v>
      </c>
      <c r="BZ175" s="63">
        <f t="shared" si="1140"/>
        <v>2</v>
      </c>
      <c r="CA175" s="63">
        <f t="shared" si="1141"/>
        <v>3</v>
      </c>
      <c r="CB175" s="63">
        <f t="shared" si="1142"/>
        <v>4</v>
      </c>
      <c r="CC175" s="63">
        <f t="shared" si="1143"/>
        <v>21</v>
      </c>
      <c r="CD175" s="63">
        <f t="shared" si="1144"/>
        <v>3</v>
      </c>
      <c r="CE175" s="63">
        <f t="shared" si="1145"/>
        <v>1</v>
      </c>
      <c r="CF175" s="63">
        <f t="shared" si="1146"/>
        <v>1</v>
      </c>
      <c r="CG175" s="63">
        <f t="shared" si="1147"/>
        <v>1</v>
      </c>
      <c r="CH175" s="63">
        <f t="shared" si="1148"/>
        <v>3</v>
      </c>
      <c r="CI175" s="63">
        <f t="shared" si="1149"/>
        <v>4</v>
      </c>
      <c r="CJ175" s="63">
        <f t="shared" si="1150"/>
        <v>2</v>
      </c>
      <c r="CK175" s="63">
        <f t="shared" si="1151"/>
        <v>0</v>
      </c>
      <c r="CL175" s="63">
        <f t="shared" si="1152"/>
        <v>3</v>
      </c>
      <c r="CM175" s="63">
        <f t="shared" si="1153"/>
        <v>0</v>
      </c>
      <c r="CN175" s="63">
        <f t="shared" si="1154"/>
        <v>7</v>
      </c>
      <c r="CO175" s="63">
        <f t="shared" si="1155"/>
        <v>5</v>
      </c>
      <c r="CP175" s="63">
        <f t="shared" si="1156"/>
        <v>7</v>
      </c>
      <c r="CQ175" s="63">
        <f t="shared" si="1157"/>
        <v>2</v>
      </c>
      <c r="CR175" s="63">
        <f t="shared" si="1158"/>
        <v>3</v>
      </c>
      <c r="CS175" s="63">
        <f t="shared" si="1159"/>
        <v>5</v>
      </c>
      <c r="CT175" s="63">
        <f t="shared" si="1160"/>
        <v>17</v>
      </c>
      <c r="CU175" s="63">
        <f t="shared" si="1161"/>
        <v>5</v>
      </c>
      <c r="CV175" s="63">
        <f t="shared" si="1162"/>
        <v>8</v>
      </c>
      <c r="CW175" s="63">
        <f t="shared" si="1163"/>
        <v>2</v>
      </c>
      <c r="CX175" s="63">
        <f t="shared" si="1164"/>
        <v>8</v>
      </c>
      <c r="CY175" s="63">
        <f t="shared" si="1165"/>
        <v>0</v>
      </c>
      <c r="CZ175" s="63">
        <f t="shared" si="1166"/>
        <v>0</v>
      </c>
      <c r="DA175" s="63">
        <f t="shared" si="1167"/>
        <v>2</v>
      </c>
      <c r="DB175" s="63">
        <f t="shared" si="1168"/>
        <v>0</v>
      </c>
      <c r="DC175" s="63">
        <f t="shared" si="1169"/>
        <v>6</v>
      </c>
      <c r="DD175" s="63">
        <f t="shared" si="1170"/>
        <v>5</v>
      </c>
      <c r="DE175" s="63">
        <f t="shared" si="1171"/>
        <v>0</v>
      </c>
      <c r="DF175" s="63">
        <f t="shared" si="1172"/>
        <v>9</v>
      </c>
      <c r="DG175" s="63">
        <f t="shared" si="1173"/>
        <v>3</v>
      </c>
      <c r="DH175" s="63">
        <f t="shared" si="1174"/>
        <v>6</v>
      </c>
      <c r="DI175" s="63">
        <f t="shared" si="1175"/>
        <v>21</v>
      </c>
      <c r="DJ175" s="63">
        <f t="shared" si="1176"/>
        <v>2</v>
      </c>
      <c r="DK175" s="63">
        <f t="shared" si="1177"/>
        <v>1</v>
      </c>
      <c r="DL175" s="63">
        <f t="shared" si="1178"/>
        <v>8</v>
      </c>
      <c r="DM175" s="63">
        <f t="shared" si="1179"/>
        <v>7</v>
      </c>
      <c r="DN175" s="289" t="b">
        <f t="shared" si="1130"/>
        <v>1</v>
      </c>
      <c r="DO175" s="63">
        <f t="shared" si="1116"/>
        <v>203</v>
      </c>
      <c r="DP175" s="63">
        <f t="shared" si="1117"/>
        <v>25</v>
      </c>
      <c r="DQ175" s="63">
        <f t="shared" si="1118"/>
        <v>25</v>
      </c>
      <c r="DR175" s="106">
        <f t="shared" si="1055"/>
        <v>1</v>
      </c>
      <c r="DS175" s="15">
        <f t="shared" si="1119"/>
        <v>4</v>
      </c>
      <c r="DT175" s="15">
        <f t="shared" si="1120"/>
        <v>3</v>
      </c>
      <c r="DU175" s="63"/>
      <c r="DV175" s="63">
        <f t="shared" si="1121"/>
        <v>5</v>
      </c>
      <c r="DW175" s="63">
        <f t="shared" si="1122"/>
        <v>2</v>
      </c>
      <c r="DX175" s="63"/>
      <c r="DY175" s="63">
        <f t="shared" si="1123"/>
        <v>1</v>
      </c>
      <c r="DZ175" s="63">
        <f t="shared" si="1124"/>
        <v>0</v>
      </c>
      <c r="EA175" s="63">
        <f t="shared" si="1125"/>
        <v>2</v>
      </c>
      <c r="EB175" s="63">
        <f t="shared" si="1126"/>
        <v>3</v>
      </c>
      <c r="EC175" s="63">
        <f t="shared" si="1127"/>
        <v>1</v>
      </c>
      <c r="EE175" s="63">
        <f t="shared" si="1128"/>
        <v>2</v>
      </c>
      <c r="EF175" s="63">
        <f t="shared" si="1129"/>
        <v>1</v>
      </c>
    </row>
    <row r="176" spans="1:136" x14ac:dyDescent="0.2">
      <c r="A176" s="55">
        <v>42366</v>
      </c>
      <c r="B176" s="13" t="str">
        <f t="shared" si="1101"/>
        <v>1-3-0-1-2</v>
      </c>
      <c r="C176" s="14" t="s">
        <v>297</v>
      </c>
      <c r="D176" s="11">
        <f t="shared" si="1102"/>
        <v>2</v>
      </c>
      <c r="E176" s="11">
        <f t="shared" si="1180"/>
        <v>5</v>
      </c>
      <c r="F176" s="11">
        <f t="shared" si="1180"/>
        <v>8</v>
      </c>
      <c r="G176" s="11">
        <f t="shared" si="1180"/>
        <v>11</v>
      </c>
      <c r="H176" s="11">
        <f t="shared" si="1180"/>
        <v>14</v>
      </c>
      <c r="I176" s="11">
        <f t="shared" si="1180"/>
        <v>17</v>
      </c>
      <c r="J176" s="11"/>
      <c r="K176" s="63">
        <f t="shared" si="1104"/>
        <v>7</v>
      </c>
      <c r="L176" s="63">
        <f t="shared" si="1105"/>
        <v>15</v>
      </c>
      <c r="M176" s="63">
        <f t="shared" si="1106"/>
        <v>16</v>
      </c>
      <c r="N176" s="63">
        <f t="shared" si="1107"/>
        <v>17</v>
      </c>
      <c r="O176" s="63">
        <f t="shared" si="1108"/>
        <v>35</v>
      </c>
      <c r="P176" s="63">
        <f t="shared" si="1109"/>
        <v>47</v>
      </c>
      <c r="Q176" s="63">
        <f t="shared" si="1110"/>
        <v>41</v>
      </c>
      <c r="R176" s="63"/>
      <c r="S176" s="63">
        <f t="shared" si="1181"/>
        <v>0</v>
      </c>
      <c r="T176" s="63">
        <f t="shared" si="1181"/>
        <v>0</v>
      </c>
      <c r="U176" s="63">
        <f t="shared" si="1181"/>
        <v>0</v>
      </c>
      <c r="V176" s="63">
        <f t="shared" si="1181"/>
        <v>0</v>
      </c>
      <c r="W176" s="63">
        <f t="shared" si="1181"/>
        <v>0</v>
      </c>
      <c r="X176" s="63">
        <f t="shared" si="1181"/>
        <v>0</v>
      </c>
      <c r="Y176" s="63">
        <f t="shared" si="1181"/>
        <v>1</v>
      </c>
      <c r="Z176" s="63">
        <f t="shared" si="1181"/>
        <v>0</v>
      </c>
      <c r="AA176" s="63">
        <f t="shared" si="1181"/>
        <v>0</v>
      </c>
      <c r="AB176" s="63">
        <f t="shared" si="1181"/>
        <v>0</v>
      </c>
      <c r="AC176" s="63">
        <f t="shared" si="1182"/>
        <v>0</v>
      </c>
      <c r="AD176" s="63">
        <f t="shared" si="1182"/>
        <v>0</v>
      </c>
      <c r="AE176" s="63">
        <f t="shared" si="1182"/>
        <v>0</v>
      </c>
      <c r="AF176" s="63">
        <f t="shared" si="1182"/>
        <v>0</v>
      </c>
      <c r="AG176" s="63">
        <f t="shared" si="1182"/>
        <v>1</v>
      </c>
      <c r="AH176" s="63">
        <f t="shared" si="1182"/>
        <v>1</v>
      </c>
      <c r="AI176" s="63">
        <f t="shared" si="1182"/>
        <v>1</v>
      </c>
      <c r="AJ176" s="63">
        <f t="shared" si="1182"/>
        <v>0</v>
      </c>
      <c r="AK176" s="63">
        <f t="shared" si="1182"/>
        <v>0</v>
      </c>
      <c r="AL176" s="63">
        <f t="shared" si="1182"/>
        <v>0</v>
      </c>
      <c r="AM176" s="63">
        <f t="shared" si="1183"/>
        <v>0</v>
      </c>
      <c r="AN176" s="63">
        <f t="shared" si="1183"/>
        <v>0</v>
      </c>
      <c r="AO176" s="63">
        <f t="shared" si="1183"/>
        <v>0</v>
      </c>
      <c r="AP176" s="63">
        <f t="shared" si="1183"/>
        <v>0</v>
      </c>
      <c r="AQ176" s="63">
        <f t="shared" si="1183"/>
        <v>0</v>
      </c>
      <c r="AR176" s="63">
        <f t="shared" si="1183"/>
        <v>0</v>
      </c>
      <c r="AS176" s="63">
        <f t="shared" si="1183"/>
        <v>0</v>
      </c>
      <c r="AT176" s="63">
        <f t="shared" si="1183"/>
        <v>0</v>
      </c>
      <c r="AU176" s="63">
        <f t="shared" si="1183"/>
        <v>0</v>
      </c>
      <c r="AV176" s="63">
        <f t="shared" si="1183"/>
        <v>0</v>
      </c>
      <c r="AW176" s="63">
        <f t="shared" si="1184"/>
        <v>0</v>
      </c>
      <c r="AX176" s="63">
        <f t="shared" si="1184"/>
        <v>0</v>
      </c>
      <c r="AY176" s="63">
        <f t="shared" si="1184"/>
        <v>0</v>
      </c>
      <c r="AZ176" s="63">
        <f t="shared" si="1184"/>
        <v>0</v>
      </c>
      <c r="BA176" s="63">
        <f t="shared" si="1184"/>
        <v>1</v>
      </c>
      <c r="BB176" s="63">
        <f t="shared" si="1184"/>
        <v>0</v>
      </c>
      <c r="BC176" s="63">
        <f t="shared" si="1184"/>
        <v>0</v>
      </c>
      <c r="BD176" s="63">
        <f t="shared" si="1184"/>
        <v>0</v>
      </c>
      <c r="BE176" s="63">
        <f t="shared" si="1184"/>
        <v>0</v>
      </c>
      <c r="BF176" s="63">
        <f t="shared" si="1184"/>
        <v>0</v>
      </c>
      <c r="BG176" s="63">
        <f t="shared" si="1185"/>
        <v>1</v>
      </c>
      <c r="BH176" s="63">
        <f t="shared" si="1185"/>
        <v>0</v>
      </c>
      <c r="BI176" s="63">
        <f t="shared" si="1185"/>
        <v>0</v>
      </c>
      <c r="BJ176" s="63">
        <f t="shared" si="1185"/>
        <v>0</v>
      </c>
      <c r="BK176" s="63">
        <f t="shared" si="1185"/>
        <v>0</v>
      </c>
      <c r="BL176" s="63">
        <f t="shared" si="1185"/>
        <v>0</v>
      </c>
      <c r="BM176" s="63">
        <f t="shared" si="1185"/>
        <v>1</v>
      </c>
      <c r="BN176" s="63">
        <f t="shared" si="1185"/>
        <v>0</v>
      </c>
      <c r="BO176" s="63">
        <f t="shared" si="1185"/>
        <v>0</v>
      </c>
      <c r="BP176" s="63"/>
      <c r="BQ176" s="63">
        <f t="shared" si="1131"/>
        <v>11</v>
      </c>
      <c r="BR176" s="63">
        <f t="shared" si="1132"/>
        <v>3</v>
      </c>
      <c r="BS176" s="63">
        <f t="shared" si="1133"/>
        <v>12</v>
      </c>
      <c r="BT176" s="63">
        <f t="shared" si="1134"/>
        <v>5</v>
      </c>
      <c r="BU176" s="63">
        <f t="shared" si="1135"/>
        <v>6</v>
      </c>
      <c r="BV176" s="63">
        <f t="shared" si="1136"/>
        <v>4</v>
      </c>
      <c r="BW176" s="63">
        <f t="shared" si="1137"/>
        <v>0</v>
      </c>
      <c r="BX176" s="63">
        <f t="shared" si="1138"/>
        <v>5</v>
      </c>
      <c r="BY176" s="63">
        <f t="shared" si="1139"/>
        <v>11</v>
      </c>
      <c r="BZ176" s="63">
        <f t="shared" si="1140"/>
        <v>1</v>
      </c>
      <c r="CA176" s="63">
        <f t="shared" si="1141"/>
        <v>2</v>
      </c>
      <c r="CB176" s="63">
        <f t="shared" si="1142"/>
        <v>3</v>
      </c>
      <c r="CC176" s="63">
        <f t="shared" si="1143"/>
        <v>20</v>
      </c>
      <c r="CD176" s="63">
        <f t="shared" si="1144"/>
        <v>2</v>
      </c>
      <c r="CE176" s="63">
        <f t="shared" si="1145"/>
        <v>0</v>
      </c>
      <c r="CF176" s="63">
        <f t="shared" si="1146"/>
        <v>0</v>
      </c>
      <c r="CG176" s="63">
        <f t="shared" si="1147"/>
        <v>0</v>
      </c>
      <c r="CH176" s="63">
        <f t="shared" si="1148"/>
        <v>2</v>
      </c>
      <c r="CI176" s="63">
        <f t="shared" si="1149"/>
        <v>3</v>
      </c>
      <c r="CJ176" s="63">
        <f t="shared" si="1150"/>
        <v>1</v>
      </c>
      <c r="CK176" s="63">
        <f t="shared" si="1151"/>
        <v>1</v>
      </c>
      <c r="CL176" s="63">
        <f t="shared" si="1152"/>
        <v>2</v>
      </c>
      <c r="CM176" s="63">
        <f t="shared" si="1153"/>
        <v>21</v>
      </c>
      <c r="CN176" s="63">
        <f t="shared" si="1154"/>
        <v>6</v>
      </c>
      <c r="CO176" s="63">
        <f t="shared" si="1155"/>
        <v>4</v>
      </c>
      <c r="CP176" s="63">
        <f t="shared" si="1156"/>
        <v>6</v>
      </c>
      <c r="CQ176" s="63">
        <f t="shared" si="1157"/>
        <v>1</v>
      </c>
      <c r="CR176" s="63">
        <f t="shared" si="1158"/>
        <v>2</v>
      </c>
      <c r="CS176" s="63">
        <f t="shared" si="1159"/>
        <v>4</v>
      </c>
      <c r="CT176" s="63">
        <f t="shared" si="1160"/>
        <v>16</v>
      </c>
      <c r="CU176" s="63">
        <f t="shared" si="1161"/>
        <v>4</v>
      </c>
      <c r="CV176" s="63">
        <f t="shared" si="1162"/>
        <v>7</v>
      </c>
      <c r="CW176" s="63">
        <f t="shared" si="1163"/>
        <v>1</v>
      </c>
      <c r="CX176" s="63">
        <f t="shared" si="1164"/>
        <v>7</v>
      </c>
      <c r="CY176" s="63">
        <f t="shared" si="1165"/>
        <v>0</v>
      </c>
      <c r="CZ176" s="63">
        <f t="shared" si="1166"/>
        <v>6</v>
      </c>
      <c r="DA176" s="63">
        <f t="shared" si="1167"/>
        <v>1</v>
      </c>
      <c r="DB176" s="63">
        <f t="shared" si="1168"/>
        <v>31</v>
      </c>
      <c r="DC176" s="63">
        <f t="shared" si="1169"/>
        <v>5</v>
      </c>
      <c r="DD176" s="63">
        <f t="shared" si="1170"/>
        <v>4</v>
      </c>
      <c r="DE176" s="63">
        <f t="shared" si="1171"/>
        <v>0</v>
      </c>
      <c r="DF176" s="63">
        <f t="shared" si="1172"/>
        <v>8</v>
      </c>
      <c r="DG176" s="63">
        <f t="shared" si="1173"/>
        <v>2</v>
      </c>
      <c r="DH176" s="63">
        <f t="shared" si="1174"/>
        <v>5</v>
      </c>
      <c r="DI176" s="63">
        <f t="shared" si="1175"/>
        <v>20</v>
      </c>
      <c r="DJ176" s="63">
        <f t="shared" si="1176"/>
        <v>1</v>
      </c>
      <c r="DK176" s="63">
        <f t="shared" si="1177"/>
        <v>0</v>
      </c>
      <c r="DL176" s="63">
        <f t="shared" si="1178"/>
        <v>7</v>
      </c>
      <c r="DM176" s="63">
        <f t="shared" si="1179"/>
        <v>6</v>
      </c>
      <c r="DN176" s="289" t="b">
        <f t="shared" si="1130"/>
        <v>0</v>
      </c>
      <c r="DO176" s="63">
        <f t="shared" si="1116"/>
        <v>178</v>
      </c>
      <c r="DP176" s="63">
        <f t="shared" si="1117"/>
        <v>-16</v>
      </c>
      <c r="DQ176" s="63">
        <f t="shared" si="1118"/>
        <v>16</v>
      </c>
      <c r="DR176" s="106">
        <f t="shared" si="1055"/>
        <v>0</v>
      </c>
      <c r="DS176" s="63">
        <f t="shared" si="1119"/>
        <v>3</v>
      </c>
      <c r="DT176" s="63">
        <f t="shared" si="1120"/>
        <v>4</v>
      </c>
      <c r="DU176" s="63"/>
      <c r="DV176" s="63">
        <f t="shared" si="1121"/>
        <v>6</v>
      </c>
      <c r="DW176" s="63">
        <f t="shared" si="1122"/>
        <v>1</v>
      </c>
      <c r="DX176" s="63"/>
      <c r="DY176" s="63">
        <f t="shared" si="1123"/>
        <v>1</v>
      </c>
      <c r="DZ176" s="63">
        <f t="shared" si="1124"/>
        <v>3</v>
      </c>
      <c r="EA176" s="63">
        <f t="shared" si="1125"/>
        <v>0</v>
      </c>
      <c r="EB176" s="63">
        <f t="shared" si="1126"/>
        <v>1</v>
      </c>
      <c r="EC176" s="63">
        <f t="shared" si="1127"/>
        <v>2</v>
      </c>
      <c r="EE176" s="63">
        <f t="shared" si="1128"/>
        <v>0</v>
      </c>
      <c r="EF176" s="63">
        <f t="shared" si="1129"/>
        <v>2</v>
      </c>
    </row>
    <row r="177" spans="1:136" x14ac:dyDescent="0.2">
      <c r="A177" s="55">
        <v>42362</v>
      </c>
      <c r="B177" s="13" t="str">
        <f t="shared" si="1101"/>
        <v>0-1-3-2-1</v>
      </c>
      <c r="C177" s="14" t="s">
        <v>296</v>
      </c>
      <c r="D177" s="11">
        <f t="shared" si="1102"/>
        <v>3</v>
      </c>
      <c r="E177" s="11">
        <f t="shared" si="1180"/>
        <v>6</v>
      </c>
      <c r="F177" s="11">
        <f t="shared" si="1180"/>
        <v>9</v>
      </c>
      <c r="G177" s="11">
        <f t="shared" si="1180"/>
        <v>12</v>
      </c>
      <c r="H177" s="11">
        <f t="shared" si="1180"/>
        <v>15</v>
      </c>
      <c r="I177" s="11">
        <f t="shared" si="1180"/>
        <v>18</v>
      </c>
      <c r="J177" s="11"/>
      <c r="K177" s="63">
        <f t="shared" si="1104"/>
        <v>10</v>
      </c>
      <c r="L177" s="63">
        <f t="shared" si="1105"/>
        <v>20</v>
      </c>
      <c r="M177" s="63">
        <f t="shared" si="1106"/>
        <v>21</v>
      </c>
      <c r="N177" s="63">
        <f t="shared" si="1107"/>
        <v>27</v>
      </c>
      <c r="O177" s="63">
        <f t="shared" si="1108"/>
        <v>33</v>
      </c>
      <c r="P177" s="63">
        <f t="shared" si="1109"/>
        <v>46</v>
      </c>
      <c r="Q177" s="63">
        <f t="shared" si="1110"/>
        <v>37</v>
      </c>
      <c r="R177" s="63"/>
      <c r="S177" s="63">
        <f t="shared" si="1181"/>
        <v>0</v>
      </c>
      <c r="T177" s="63">
        <f t="shared" si="1181"/>
        <v>0</v>
      </c>
      <c r="U177" s="63">
        <f t="shared" si="1181"/>
        <v>0</v>
      </c>
      <c r="V177" s="63">
        <f t="shared" si="1181"/>
        <v>0</v>
      </c>
      <c r="W177" s="63">
        <f t="shared" si="1181"/>
        <v>0</v>
      </c>
      <c r="X177" s="63">
        <f t="shared" si="1181"/>
        <v>0</v>
      </c>
      <c r="Y177" s="63">
        <f t="shared" si="1181"/>
        <v>0</v>
      </c>
      <c r="Z177" s="63">
        <f t="shared" si="1181"/>
        <v>0</v>
      </c>
      <c r="AA177" s="63">
        <f t="shared" si="1181"/>
        <v>0</v>
      </c>
      <c r="AB177" s="63">
        <f t="shared" si="1181"/>
        <v>1</v>
      </c>
      <c r="AC177" s="63">
        <f t="shared" si="1182"/>
        <v>0</v>
      </c>
      <c r="AD177" s="63">
        <f t="shared" si="1182"/>
        <v>0</v>
      </c>
      <c r="AE177" s="63">
        <f t="shared" si="1182"/>
        <v>0</v>
      </c>
      <c r="AF177" s="63">
        <f t="shared" si="1182"/>
        <v>0</v>
      </c>
      <c r="AG177" s="63">
        <f t="shared" si="1182"/>
        <v>0</v>
      </c>
      <c r="AH177" s="63">
        <f t="shared" si="1182"/>
        <v>0</v>
      </c>
      <c r="AI177" s="63">
        <f t="shared" si="1182"/>
        <v>0</v>
      </c>
      <c r="AJ177" s="63">
        <f t="shared" si="1182"/>
        <v>0</v>
      </c>
      <c r="AK177" s="63">
        <f t="shared" si="1182"/>
        <v>0</v>
      </c>
      <c r="AL177" s="63">
        <f t="shared" si="1182"/>
        <v>1</v>
      </c>
      <c r="AM177" s="63">
        <f t="shared" si="1183"/>
        <v>1</v>
      </c>
      <c r="AN177" s="63">
        <f t="shared" si="1183"/>
        <v>0</v>
      </c>
      <c r="AO177" s="63">
        <f t="shared" si="1183"/>
        <v>0</v>
      </c>
      <c r="AP177" s="63">
        <f t="shared" si="1183"/>
        <v>0</v>
      </c>
      <c r="AQ177" s="63">
        <f t="shared" si="1183"/>
        <v>0</v>
      </c>
      <c r="AR177" s="63">
        <f t="shared" si="1183"/>
        <v>0</v>
      </c>
      <c r="AS177" s="63">
        <f t="shared" si="1183"/>
        <v>1</v>
      </c>
      <c r="AT177" s="63">
        <f t="shared" si="1183"/>
        <v>0</v>
      </c>
      <c r="AU177" s="63">
        <f t="shared" si="1183"/>
        <v>0</v>
      </c>
      <c r="AV177" s="63">
        <f t="shared" si="1183"/>
        <v>0</v>
      </c>
      <c r="AW177" s="63">
        <f t="shared" si="1184"/>
        <v>0</v>
      </c>
      <c r="AX177" s="63">
        <f t="shared" si="1184"/>
        <v>0</v>
      </c>
      <c r="AY177" s="63">
        <f t="shared" si="1184"/>
        <v>1</v>
      </c>
      <c r="AZ177" s="63">
        <f t="shared" si="1184"/>
        <v>0</v>
      </c>
      <c r="BA177" s="63">
        <f t="shared" si="1184"/>
        <v>0</v>
      </c>
      <c r="BB177" s="63">
        <f t="shared" si="1184"/>
        <v>0</v>
      </c>
      <c r="BC177" s="63">
        <f t="shared" si="1184"/>
        <v>1</v>
      </c>
      <c r="BD177" s="63">
        <f t="shared" si="1184"/>
        <v>0</v>
      </c>
      <c r="BE177" s="63">
        <f t="shared" si="1184"/>
        <v>0</v>
      </c>
      <c r="BF177" s="63">
        <f t="shared" si="1184"/>
        <v>0</v>
      </c>
      <c r="BG177" s="63">
        <f t="shared" si="1185"/>
        <v>0</v>
      </c>
      <c r="BH177" s="63">
        <f t="shared" si="1185"/>
        <v>0</v>
      </c>
      <c r="BI177" s="63">
        <f t="shared" si="1185"/>
        <v>0</v>
      </c>
      <c r="BJ177" s="63">
        <f t="shared" si="1185"/>
        <v>0</v>
      </c>
      <c r="BK177" s="63">
        <f t="shared" si="1185"/>
        <v>0</v>
      </c>
      <c r="BL177" s="63">
        <f t="shared" si="1185"/>
        <v>1</v>
      </c>
      <c r="BM177" s="63">
        <f t="shared" si="1185"/>
        <v>0</v>
      </c>
      <c r="BN177" s="63">
        <f t="shared" si="1185"/>
        <v>0</v>
      </c>
      <c r="BO177" s="63">
        <f t="shared" si="1185"/>
        <v>0</v>
      </c>
      <c r="BP177" s="63"/>
      <c r="BQ177" s="63">
        <f t="shared" si="1131"/>
        <v>10</v>
      </c>
      <c r="BR177" s="63">
        <f t="shared" si="1132"/>
        <v>2</v>
      </c>
      <c r="BS177" s="63">
        <f t="shared" si="1133"/>
        <v>11</v>
      </c>
      <c r="BT177" s="63">
        <f t="shared" si="1134"/>
        <v>4</v>
      </c>
      <c r="BU177" s="63">
        <f t="shared" si="1135"/>
        <v>5</v>
      </c>
      <c r="BV177" s="63">
        <f t="shared" si="1136"/>
        <v>3</v>
      </c>
      <c r="BW177" s="63">
        <f t="shared" si="1137"/>
        <v>16</v>
      </c>
      <c r="BX177" s="63">
        <f t="shared" si="1138"/>
        <v>4</v>
      </c>
      <c r="BY177" s="63">
        <f t="shared" si="1139"/>
        <v>10</v>
      </c>
      <c r="BZ177" s="63">
        <f t="shared" si="1140"/>
        <v>0</v>
      </c>
      <c r="CA177" s="63">
        <f t="shared" si="1141"/>
        <v>1</v>
      </c>
      <c r="CB177" s="63">
        <f t="shared" si="1142"/>
        <v>2</v>
      </c>
      <c r="CC177" s="63">
        <f t="shared" si="1143"/>
        <v>19</v>
      </c>
      <c r="CD177" s="63">
        <f t="shared" si="1144"/>
        <v>1</v>
      </c>
      <c r="CE177" s="63">
        <f t="shared" si="1145"/>
        <v>22</v>
      </c>
      <c r="CF177" s="63">
        <f t="shared" si="1146"/>
        <v>18</v>
      </c>
      <c r="CG177" s="63">
        <f t="shared" si="1147"/>
        <v>2</v>
      </c>
      <c r="CH177" s="63">
        <f t="shared" si="1148"/>
        <v>1</v>
      </c>
      <c r="CI177" s="63">
        <f t="shared" si="1149"/>
        <v>2</v>
      </c>
      <c r="CJ177" s="63">
        <f t="shared" si="1150"/>
        <v>0</v>
      </c>
      <c r="CK177" s="63">
        <f t="shared" si="1151"/>
        <v>0</v>
      </c>
      <c r="CL177" s="63">
        <f t="shared" si="1152"/>
        <v>1</v>
      </c>
      <c r="CM177" s="63">
        <f t="shared" si="1153"/>
        <v>20</v>
      </c>
      <c r="CN177" s="63">
        <f t="shared" si="1154"/>
        <v>5</v>
      </c>
      <c r="CO177" s="63">
        <f t="shared" si="1155"/>
        <v>3</v>
      </c>
      <c r="CP177" s="63">
        <f t="shared" si="1156"/>
        <v>5</v>
      </c>
      <c r="CQ177" s="63">
        <f t="shared" si="1157"/>
        <v>0</v>
      </c>
      <c r="CR177" s="63">
        <f t="shared" si="1158"/>
        <v>1</v>
      </c>
      <c r="CS177" s="63">
        <f t="shared" si="1159"/>
        <v>3</v>
      </c>
      <c r="CT177" s="63">
        <f t="shared" si="1160"/>
        <v>15</v>
      </c>
      <c r="CU177" s="63">
        <f t="shared" si="1161"/>
        <v>3</v>
      </c>
      <c r="CV177" s="63">
        <f t="shared" si="1162"/>
        <v>6</v>
      </c>
      <c r="CW177" s="63">
        <f t="shared" si="1163"/>
        <v>0</v>
      </c>
      <c r="CX177" s="63">
        <f t="shared" si="1164"/>
        <v>6</v>
      </c>
      <c r="CY177" s="63">
        <f t="shared" si="1165"/>
        <v>1</v>
      </c>
      <c r="CZ177" s="63">
        <f t="shared" si="1166"/>
        <v>5</v>
      </c>
      <c r="DA177" s="63">
        <f t="shared" si="1167"/>
        <v>0</v>
      </c>
      <c r="DB177" s="63">
        <f t="shared" si="1168"/>
        <v>30</v>
      </c>
      <c r="DC177" s="63">
        <f t="shared" si="1169"/>
        <v>4</v>
      </c>
      <c r="DD177" s="63">
        <f t="shared" si="1170"/>
        <v>3</v>
      </c>
      <c r="DE177" s="63">
        <f t="shared" si="1171"/>
        <v>11</v>
      </c>
      <c r="DF177" s="63">
        <f t="shared" si="1172"/>
        <v>7</v>
      </c>
      <c r="DG177" s="63">
        <f t="shared" si="1173"/>
        <v>1</v>
      </c>
      <c r="DH177" s="63">
        <f t="shared" si="1174"/>
        <v>4</v>
      </c>
      <c r="DI177" s="63">
        <f t="shared" si="1175"/>
        <v>19</v>
      </c>
      <c r="DJ177" s="63">
        <f t="shared" si="1176"/>
        <v>0</v>
      </c>
      <c r="DK177" s="63">
        <f t="shared" si="1177"/>
        <v>10</v>
      </c>
      <c r="DL177" s="63">
        <f t="shared" si="1178"/>
        <v>6</v>
      </c>
      <c r="DM177" s="63">
        <f t="shared" si="1179"/>
        <v>5</v>
      </c>
      <c r="DN177" s="289" t="b">
        <f t="shared" si="1130"/>
        <v>0</v>
      </c>
      <c r="DO177" s="63">
        <f t="shared" si="1116"/>
        <v>194</v>
      </c>
      <c r="DP177" s="63">
        <f t="shared" si="1117"/>
        <v>23</v>
      </c>
      <c r="DQ177" s="63">
        <f t="shared" si="1118"/>
        <v>23</v>
      </c>
      <c r="DR177" s="106">
        <f t="shared" si="1055"/>
        <v>0</v>
      </c>
      <c r="DS177" s="15">
        <f t="shared" si="1119"/>
        <v>4</v>
      </c>
      <c r="DT177" s="15">
        <f t="shared" si="1120"/>
        <v>3</v>
      </c>
      <c r="DU177" s="63"/>
      <c r="DV177" s="63">
        <f t="shared" si="1121"/>
        <v>4</v>
      </c>
      <c r="DW177" s="63">
        <f t="shared" si="1122"/>
        <v>3</v>
      </c>
      <c r="DX177" s="63"/>
      <c r="DY177" s="63">
        <f t="shared" si="1123"/>
        <v>0</v>
      </c>
      <c r="DZ177" s="63">
        <f t="shared" si="1124"/>
        <v>1</v>
      </c>
      <c r="EA177" s="63">
        <f t="shared" si="1125"/>
        <v>3</v>
      </c>
      <c r="EB177" s="63">
        <f t="shared" si="1126"/>
        <v>2</v>
      </c>
      <c r="EC177" s="63">
        <f t="shared" si="1127"/>
        <v>1</v>
      </c>
      <c r="EE177" s="63">
        <f t="shared" si="1128"/>
        <v>0</v>
      </c>
      <c r="EF177" s="63">
        <f t="shared" si="1129"/>
        <v>1</v>
      </c>
    </row>
    <row r="178" spans="1:136" x14ac:dyDescent="0.2">
      <c r="A178" s="55">
        <v>42359</v>
      </c>
      <c r="B178" s="13" t="str">
        <f t="shared" si="1101"/>
        <v>0-3-2-1-1</v>
      </c>
      <c r="C178" s="14" t="s">
        <v>295</v>
      </c>
      <c r="D178" s="11">
        <f t="shared" si="1102"/>
        <v>3</v>
      </c>
      <c r="E178" s="11">
        <f t="shared" si="1180"/>
        <v>6</v>
      </c>
      <c r="F178" s="11">
        <f t="shared" si="1180"/>
        <v>9</v>
      </c>
      <c r="G178" s="11">
        <f t="shared" si="1180"/>
        <v>12</v>
      </c>
      <c r="H178" s="11">
        <f t="shared" si="1180"/>
        <v>15</v>
      </c>
      <c r="I178" s="11">
        <f t="shared" si="1180"/>
        <v>18</v>
      </c>
      <c r="J178" s="11"/>
      <c r="K178" s="63">
        <f t="shared" si="1104"/>
        <v>11</v>
      </c>
      <c r="L178" s="63">
        <f t="shared" si="1105"/>
        <v>14</v>
      </c>
      <c r="M178" s="63">
        <f t="shared" si="1106"/>
        <v>18</v>
      </c>
      <c r="N178" s="63">
        <f t="shared" si="1107"/>
        <v>22</v>
      </c>
      <c r="O178" s="63">
        <f t="shared" si="1108"/>
        <v>35</v>
      </c>
      <c r="P178" s="63">
        <f t="shared" si="1109"/>
        <v>43</v>
      </c>
      <c r="Q178" s="63">
        <f t="shared" si="1110"/>
        <v>28</v>
      </c>
      <c r="R178" s="63"/>
      <c r="S178" s="63">
        <f t="shared" si="1181"/>
        <v>0</v>
      </c>
      <c r="T178" s="63">
        <f t="shared" si="1181"/>
        <v>0</v>
      </c>
      <c r="U178" s="63">
        <f t="shared" si="1181"/>
        <v>0</v>
      </c>
      <c r="V178" s="63">
        <f t="shared" si="1181"/>
        <v>0</v>
      </c>
      <c r="W178" s="63">
        <f t="shared" si="1181"/>
        <v>0</v>
      </c>
      <c r="X178" s="63">
        <f t="shared" si="1181"/>
        <v>0</v>
      </c>
      <c r="Y178" s="63">
        <f t="shared" si="1181"/>
        <v>0</v>
      </c>
      <c r="Z178" s="63">
        <f t="shared" si="1181"/>
        <v>0</v>
      </c>
      <c r="AA178" s="63">
        <f t="shared" si="1181"/>
        <v>0</v>
      </c>
      <c r="AB178" s="63">
        <f t="shared" si="1181"/>
        <v>0</v>
      </c>
      <c r="AC178" s="63">
        <f t="shared" si="1182"/>
        <v>1</v>
      </c>
      <c r="AD178" s="63">
        <f t="shared" si="1182"/>
        <v>0</v>
      </c>
      <c r="AE178" s="63">
        <f t="shared" si="1182"/>
        <v>0</v>
      </c>
      <c r="AF178" s="63">
        <f t="shared" si="1182"/>
        <v>1</v>
      </c>
      <c r="AG178" s="63">
        <f t="shared" si="1182"/>
        <v>0</v>
      </c>
      <c r="AH178" s="63">
        <f t="shared" si="1182"/>
        <v>0</v>
      </c>
      <c r="AI178" s="63">
        <f t="shared" si="1182"/>
        <v>0</v>
      </c>
      <c r="AJ178" s="63">
        <f t="shared" si="1182"/>
        <v>1</v>
      </c>
      <c r="AK178" s="63">
        <f t="shared" si="1182"/>
        <v>0</v>
      </c>
      <c r="AL178" s="63">
        <f t="shared" si="1182"/>
        <v>0</v>
      </c>
      <c r="AM178" s="63">
        <f t="shared" si="1183"/>
        <v>0</v>
      </c>
      <c r="AN178" s="63">
        <f t="shared" si="1183"/>
        <v>1</v>
      </c>
      <c r="AO178" s="63">
        <f t="shared" si="1183"/>
        <v>0</v>
      </c>
      <c r="AP178" s="63">
        <f t="shared" si="1183"/>
        <v>0</v>
      </c>
      <c r="AQ178" s="63">
        <f t="shared" si="1183"/>
        <v>0</v>
      </c>
      <c r="AR178" s="63">
        <f t="shared" si="1183"/>
        <v>0</v>
      </c>
      <c r="AS178" s="63">
        <f t="shared" si="1183"/>
        <v>0</v>
      </c>
      <c r="AT178" s="63">
        <f t="shared" si="1183"/>
        <v>1</v>
      </c>
      <c r="AU178" s="63">
        <f t="shared" si="1183"/>
        <v>0</v>
      </c>
      <c r="AV178" s="63">
        <f t="shared" si="1183"/>
        <v>0</v>
      </c>
      <c r="AW178" s="63">
        <f t="shared" si="1184"/>
        <v>0</v>
      </c>
      <c r="AX178" s="63">
        <f t="shared" si="1184"/>
        <v>0</v>
      </c>
      <c r="AY178" s="63">
        <f t="shared" si="1184"/>
        <v>0</v>
      </c>
      <c r="AZ178" s="63">
        <f t="shared" si="1184"/>
        <v>0</v>
      </c>
      <c r="BA178" s="63">
        <f t="shared" si="1184"/>
        <v>1</v>
      </c>
      <c r="BB178" s="63">
        <f t="shared" si="1184"/>
        <v>0</v>
      </c>
      <c r="BC178" s="63">
        <f t="shared" si="1184"/>
        <v>0</v>
      </c>
      <c r="BD178" s="63">
        <f t="shared" si="1184"/>
        <v>0</v>
      </c>
      <c r="BE178" s="63">
        <f t="shared" si="1184"/>
        <v>0</v>
      </c>
      <c r="BF178" s="63">
        <f t="shared" si="1184"/>
        <v>0</v>
      </c>
      <c r="BG178" s="63">
        <f t="shared" si="1185"/>
        <v>0</v>
      </c>
      <c r="BH178" s="63">
        <f t="shared" si="1185"/>
        <v>0</v>
      </c>
      <c r="BI178" s="63">
        <f t="shared" si="1185"/>
        <v>1</v>
      </c>
      <c r="BJ178" s="63">
        <f t="shared" si="1185"/>
        <v>0</v>
      </c>
      <c r="BK178" s="63">
        <f t="shared" si="1185"/>
        <v>0</v>
      </c>
      <c r="BL178" s="63">
        <f t="shared" si="1185"/>
        <v>0</v>
      </c>
      <c r="BM178" s="63">
        <f t="shared" si="1185"/>
        <v>0</v>
      </c>
      <c r="BN178" s="63">
        <f t="shared" si="1185"/>
        <v>0</v>
      </c>
      <c r="BO178" s="63">
        <f t="shared" si="1185"/>
        <v>0</v>
      </c>
      <c r="BP178" s="63"/>
      <c r="BQ178" s="63">
        <f t="shared" si="1131"/>
        <v>9</v>
      </c>
      <c r="BR178" s="63">
        <f t="shared" si="1132"/>
        <v>1</v>
      </c>
      <c r="BS178" s="63">
        <f t="shared" si="1133"/>
        <v>10</v>
      </c>
      <c r="BT178" s="63">
        <f t="shared" si="1134"/>
        <v>3</v>
      </c>
      <c r="BU178" s="63">
        <f t="shared" si="1135"/>
        <v>4</v>
      </c>
      <c r="BV178" s="63">
        <f t="shared" si="1136"/>
        <v>2</v>
      </c>
      <c r="BW178" s="63">
        <f t="shared" si="1137"/>
        <v>15</v>
      </c>
      <c r="BX178" s="63">
        <f t="shared" si="1138"/>
        <v>3</v>
      </c>
      <c r="BY178" s="63">
        <f t="shared" si="1139"/>
        <v>9</v>
      </c>
      <c r="BZ178" s="63">
        <f t="shared" si="1140"/>
        <v>11</v>
      </c>
      <c r="CA178" s="63">
        <f t="shared" si="1141"/>
        <v>0</v>
      </c>
      <c r="CB178" s="63">
        <f t="shared" si="1142"/>
        <v>1</v>
      </c>
      <c r="CC178" s="63">
        <f t="shared" si="1143"/>
        <v>18</v>
      </c>
      <c r="CD178" s="63">
        <f t="shared" si="1144"/>
        <v>0</v>
      </c>
      <c r="CE178" s="63">
        <f t="shared" si="1145"/>
        <v>21</v>
      </c>
      <c r="CF178" s="63">
        <f t="shared" si="1146"/>
        <v>17</v>
      </c>
      <c r="CG178" s="63">
        <f t="shared" si="1147"/>
        <v>1</v>
      </c>
      <c r="CH178" s="63">
        <f t="shared" si="1148"/>
        <v>0</v>
      </c>
      <c r="CI178" s="63">
        <f t="shared" si="1149"/>
        <v>1</v>
      </c>
      <c r="CJ178" s="63">
        <f t="shared" si="1150"/>
        <v>1</v>
      </c>
      <c r="CK178" s="63">
        <f t="shared" si="1151"/>
        <v>2</v>
      </c>
      <c r="CL178" s="63">
        <f t="shared" si="1152"/>
        <v>0</v>
      </c>
      <c r="CM178" s="63">
        <f t="shared" si="1153"/>
        <v>19</v>
      </c>
      <c r="CN178" s="63">
        <f t="shared" si="1154"/>
        <v>4</v>
      </c>
      <c r="CO178" s="63">
        <f t="shared" si="1155"/>
        <v>2</v>
      </c>
      <c r="CP178" s="63">
        <f t="shared" si="1156"/>
        <v>4</v>
      </c>
      <c r="CQ178" s="63">
        <f t="shared" si="1157"/>
        <v>1</v>
      </c>
      <c r="CR178" s="63">
        <f t="shared" si="1158"/>
        <v>0</v>
      </c>
      <c r="CS178" s="63">
        <f t="shared" si="1159"/>
        <v>2</v>
      </c>
      <c r="CT178" s="63">
        <f t="shared" si="1160"/>
        <v>14</v>
      </c>
      <c r="CU178" s="63">
        <f t="shared" si="1161"/>
        <v>2</v>
      </c>
      <c r="CV178" s="63">
        <f t="shared" si="1162"/>
        <v>5</v>
      </c>
      <c r="CW178" s="63">
        <f t="shared" si="1163"/>
        <v>1</v>
      </c>
      <c r="CX178" s="63">
        <f t="shared" si="1164"/>
        <v>5</v>
      </c>
      <c r="CY178" s="63">
        <f t="shared" si="1165"/>
        <v>0</v>
      </c>
      <c r="CZ178" s="63">
        <f t="shared" si="1166"/>
        <v>4</v>
      </c>
      <c r="DA178" s="63">
        <f t="shared" si="1167"/>
        <v>5</v>
      </c>
      <c r="DB178" s="63">
        <f t="shared" si="1168"/>
        <v>29</v>
      </c>
      <c r="DC178" s="63">
        <f t="shared" si="1169"/>
        <v>3</v>
      </c>
      <c r="DD178" s="63">
        <f t="shared" si="1170"/>
        <v>2</v>
      </c>
      <c r="DE178" s="63">
        <f t="shared" si="1171"/>
        <v>10</v>
      </c>
      <c r="DF178" s="63">
        <f t="shared" si="1172"/>
        <v>6</v>
      </c>
      <c r="DG178" s="63">
        <f t="shared" si="1173"/>
        <v>0</v>
      </c>
      <c r="DH178" s="63">
        <f t="shared" si="1174"/>
        <v>3</v>
      </c>
      <c r="DI178" s="63">
        <f t="shared" si="1175"/>
        <v>18</v>
      </c>
      <c r="DJ178" s="63">
        <f t="shared" si="1176"/>
        <v>3</v>
      </c>
      <c r="DK178" s="63">
        <f t="shared" si="1177"/>
        <v>9</v>
      </c>
      <c r="DL178" s="63">
        <f t="shared" si="1178"/>
        <v>5</v>
      </c>
      <c r="DM178" s="63">
        <f t="shared" si="1179"/>
        <v>4</v>
      </c>
      <c r="DN178" s="289" t="b">
        <f t="shared" si="1130"/>
        <v>1</v>
      </c>
      <c r="DO178" s="63">
        <f t="shared" si="1116"/>
        <v>171</v>
      </c>
      <c r="DP178" s="63">
        <f t="shared" si="1117"/>
        <v>41</v>
      </c>
      <c r="DQ178" s="63">
        <f t="shared" si="1118"/>
        <v>41</v>
      </c>
      <c r="DR178" s="106">
        <f t="shared" si="1055"/>
        <v>1</v>
      </c>
      <c r="DS178" s="63">
        <f t="shared" si="1119"/>
        <v>3</v>
      </c>
      <c r="DT178" s="63">
        <f t="shared" si="1120"/>
        <v>4</v>
      </c>
      <c r="DU178" s="63"/>
      <c r="DV178" s="63">
        <f t="shared" si="1121"/>
        <v>3</v>
      </c>
      <c r="DW178" s="63">
        <f t="shared" si="1122"/>
        <v>4</v>
      </c>
      <c r="DX178" s="63"/>
      <c r="DY178" s="63">
        <f t="shared" si="1123"/>
        <v>0</v>
      </c>
      <c r="DZ178" s="63">
        <f t="shared" si="1124"/>
        <v>3</v>
      </c>
      <c r="EA178" s="63">
        <f t="shared" si="1125"/>
        <v>2</v>
      </c>
      <c r="EB178" s="63">
        <f t="shared" si="1126"/>
        <v>1</v>
      </c>
      <c r="EC178" s="63">
        <f t="shared" si="1127"/>
        <v>1</v>
      </c>
      <c r="EE178" s="63">
        <f t="shared" si="1128"/>
        <v>0</v>
      </c>
      <c r="EF178" s="63">
        <f t="shared" si="1129"/>
        <v>0</v>
      </c>
    </row>
    <row r="179" spans="1:136" x14ac:dyDescent="0.2">
      <c r="A179" s="55">
        <v>42355</v>
      </c>
      <c r="B179" s="13" t="str">
        <f t="shared" si="1101"/>
        <v>1-3-2-1-0</v>
      </c>
      <c r="C179" s="14" t="s">
        <v>294</v>
      </c>
      <c r="D179" s="11">
        <f t="shared" si="1102"/>
        <v>2</v>
      </c>
      <c r="E179" s="11">
        <f t="shared" si="1180"/>
        <v>5</v>
      </c>
      <c r="F179" s="11">
        <f t="shared" si="1180"/>
        <v>8</v>
      </c>
      <c r="G179" s="11">
        <f t="shared" si="1180"/>
        <v>11</v>
      </c>
      <c r="H179" s="11">
        <f t="shared" si="1180"/>
        <v>14</v>
      </c>
      <c r="I179" s="11">
        <f t="shared" si="1180"/>
        <v>17</v>
      </c>
      <c r="J179" s="11"/>
      <c r="K179" s="63">
        <f t="shared" si="1104"/>
        <v>2</v>
      </c>
      <c r="L179" s="63">
        <f t="shared" si="1105"/>
        <v>12</v>
      </c>
      <c r="M179" s="63">
        <f t="shared" si="1106"/>
        <v>17</v>
      </c>
      <c r="N179" s="63">
        <f t="shared" si="1107"/>
        <v>19</v>
      </c>
      <c r="O179" s="63">
        <f t="shared" si="1108"/>
        <v>20</v>
      </c>
      <c r="P179" s="63">
        <f t="shared" si="1109"/>
        <v>33</v>
      </c>
      <c r="Q179" s="63">
        <f t="shared" si="1110"/>
        <v>27</v>
      </c>
      <c r="R179" s="63"/>
      <c r="S179" s="63">
        <f t="shared" si="1181"/>
        <v>0</v>
      </c>
      <c r="T179" s="63">
        <f t="shared" si="1181"/>
        <v>1</v>
      </c>
      <c r="U179" s="63">
        <f t="shared" si="1181"/>
        <v>0</v>
      </c>
      <c r="V179" s="63">
        <f t="shared" si="1181"/>
        <v>0</v>
      </c>
      <c r="W179" s="63">
        <f t="shared" si="1181"/>
        <v>0</v>
      </c>
      <c r="X179" s="63">
        <f t="shared" si="1181"/>
        <v>0</v>
      </c>
      <c r="Y179" s="63">
        <f t="shared" si="1181"/>
        <v>0</v>
      </c>
      <c r="Z179" s="63">
        <f t="shared" si="1181"/>
        <v>0</v>
      </c>
      <c r="AA179" s="63">
        <f t="shared" si="1181"/>
        <v>0</v>
      </c>
      <c r="AB179" s="63">
        <f t="shared" si="1181"/>
        <v>0</v>
      </c>
      <c r="AC179" s="63">
        <f t="shared" si="1182"/>
        <v>0</v>
      </c>
      <c r="AD179" s="63">
        <f t="shared" si="1182"/>
        <v>1</v>
      </c>
      <c r="AE179" s="63">
        <f t="shared" si="1182"/>
        <v>0</v>
      </c>
      <c r="AF179" s="63">
        <f t="shared" si="1182"/>
        <v>0</v>
      </c>
      <c r="AG179" s="63">
        <f t="shared" si="1182"/>
        <v>0</v>
      </c>
      <c r="AH179" s="63">
        <f t="shared" si="1182"/>
        <v>0</v>
      </c>
      <c r="AI179" s="63">
        <f t="shared" si="1182"/>
        <v>1</v>
      </c>
      <c r="AJ179" s="63">
        <f t="shared" si="1182"/>
        <v>0</v>
      </c>
      <c r="AK179" s="63">
        <f t="shared" si="1182"/>
        <v>1</v>
      </c>
      <c r="AL179" s="63">
        <f t="shared" si="1182"/>
        <v>1</v>
      </c>
      <c r="AM179" s="63">
        <f t="shared" si="1183"/>
        <v>0</v>
      </c>
      <c r="AN179" s="63">
        <f t="shared" si="1183"/>
        <v>0</v>
      </c>
      <c r="AO179" s="63">
        <f t="shared" si="1183"/>
        <v>0</v>
      </c>
      <c r="AP179" s="63">
        <f t="shared" si="1183"/>
        <v>0</v>
      </c>
      <c r="AQ179" s="63">
        <f t="shared" si="1183"/>
        <v>0</v>
      </c>
      <c r="AR179" s="63">
        <f t="shared" si="1183"/>
        <v>0</v>
      </c>
      <c r="AS179" s="63">
        <f t="shared" si="1183"/>
        <v>1</v>
      </c>
      <c r="AT179" s="63">
        <f t="shared" si="1183"/>
        <v>0</v>
      </c>
      <c r="AU179" s="63">
        <f t="shared" si="1183"/>
        <v>0</v>
      </c>
      <c r="AV179" s="63">
        <f t="shared" si="1183"/>
        <v>0</v>
      </c>
      <c r="AW179" s="63">
        <f t="shared" si="1184"/>
        <v>0</v>
      </c>
      <c r="AX179" s="63">
        <f t="shared" si="1184"/>
        <v>0</v>
      </c>
      <c r="AY179" s="63">
        <f t="shared" si="1184"/>
        <v>1</v>
      </c>
      <c r="AZ179" s="63">
        <f t="shared" si="1184"/>
        <v>0</v>
      </c>
      <c r="BA179" s="63">
        <f t="shared" si="1184"/>
        <v>0</v>
      </c>
      <c r="BB179" s="63">
        <f t="shared" si="1184"/>
        <v>0</v>
      </c>
      <c r="BC179" s="63">
        <f t="shared" si="1184"/>
        <v>0</v>
      </c>
      <c r="BD179" s="63">
        <f t="shared" si="1184"/>
        <v>0</v>
      </c>
      <c r="BE179" s="63">
        <f t="shared" si="1184"/>
        <v>0</v>
      </c>
      <c r="BF179" s="63">
        <f t="shared" si="1184"/>
        <v>0</v>
      </c>
      <c r="BG179" s="63">
        <f t="shared" si="1185"/>
        <v>0</v>
      </c>
      <c r="BH179" s="63">
        <f t="shared" si="1185"/>
        <v>0</v>
      </c>
      <c r="BI179" s="63">
        <f t="shared" si="1185"/>
        <v>0</v>
      </c>
      <c r="BJ179" s="63">
        <f t="shared" si="1185"/>
        <v>0</v>
      </c>
      <c r="BK179" s="63">
        <f t="shared" si="1185"/>
        <v>0</v>
      </c>
      <c r="BL179" s="63">
        <f t="shared" si="1185"/>
        <v>0</v>
      </c>
      <c r="BM179" s="63">
        <f t="shared" si="1185"/>
        <v>0</v>
      </c>
      <c r="BN179" s="63">
        <f t="shared" si="1185"/>
        <v>0</v>
      </c>
      <c r="BO179" s="63">
        <f t="shared" si="1185"/>
        <v>0</v>
      </c>
      <c r="BP179" s="63"/>
      <c r="BQ179" s="63">
        <f t="shared" si="1131"/>
        <v>8</v>
      </c>
      <c r="BR179" s="63">
        <f t="shared" si="1132"/>
        <v>0</v>
      </c>
      <c r="BS179" s="63">
        <f t="shared" si="1133"/>
        <v>9</v>
      </c>
      <c r="BT179" s="63">
        <f t="shared" si="1134"/>
        <v>2</v>
      </c>
      <c r="BU179" s="63">
        <f t="shared" si="1135"/>
        <v>3</v>
      </c>
      <c r="BV179" s="63">
        <f t="shared" si="1136"/>
        <v>1</v>
      </c>
      <c r="BW179" s="63">
        <f t="shared" si="1137"/>
        <v>14</v>
      </c>
      <c r="BX179" s="63">
        <f t="shared" si="1138"/>
        <v>2</v>
      </c>
      <c r="BY179" s="63">
        <f t="shared" si="1139"/>
        <v>8</v>
      </c>
      <c r="BZ179" s="63">
        <f t="shared" si="1140"/>
        <v>10</v>
      </c>
      <c r="CA179" s="63">
        <f t="shared" si="1141"/>
        <v>2</v>
      </c>
      <c r="CB179" s="63">
        <f t="shared" si="1142"/>
        <v>0</v>
      </c>
      <c r="CC179" s="63">
        <f t="shared" si="1143"/>
        <v>17</v>
      </c>
      <c r="CD179" s="63">
        <f t="shared" si="1144"/>
        <v>8</v>
      </c>
      <c r="CE179" s="63">
        <f t="shared" si="1145"/>
        <v>20</v>
      </c>
      <c r="CF179" s="63">
        <f t="shared" si="1146"/>
        <v>16</v>
      </c>
      <c r="CG179" s="63">
        <f t="shared" si="1147"/>
        <v>0</v>
      </c>
      <c r="CH179" s="63">
        <f t="shared" si="1148"/>
        <v>9</v>
      </c>
      <c r="CI179" s="63">
        <f t="shared" si="1149"/>
        <v>0</v>
      </c>
      <c r="CJ179" s="63">
        <f t="shared" si="1150"/>
        <v>0</v>
      </c>
      <c r="CK179" s="63">
        <f t="shared" si="1151"/>
        <v>1</v>
      </c>
      <c r="CL179" s="63">
        <f t="shared" si="1152"/>
        <v>15</v>
      </c>
      <c r="CM179" s="63">
        <f t="shared" si="1153"/>
        <v>18</v>
      </c>
      <c r="CN179" s="63">
        <f t="shared" si="1154"/>
        <v>3</v>
      </c>
      <c r="CO179" s="63">
        <f t="shared" si="1155"/>
        <v>1</v>
      </c>
      <c r="CP179" s="63">
        <f t="shared" si="1156"/>
        <v>3</v>
      </c>
      <c r="CQ179" s="63">
        <f t="shared" si="1157"/>
        <v>0</v>
      </c>
      <c r="CR179" s="63">
        <f t="shared" si="1158"/>
        <v>6</v>
      </c>
      <c r="CS179" s="63">
        <f t="shared" si="1159"/>
        <v>1</v>
      </c>
      <c r="CT179" s="63">
        <f t="shared" si="1160"/>
        <v>13</v>
      </c>
      <c r="CU179" s="63">
        <f t="shared" si="1161"/>
        <v>1</v>
      </c>
      <c r="CV179" s="63">
        <f t="shared" si="1162"/>
        <v>4</v>
      </c>
      <c r="CW179" s="63">
        <f t="shared" si="1163"/>
        <v>0</v>
      </c>
      <c r="CX179" s="63">
        <f t="shared" si="1164"/>
        <v>4</v>
      </c>
      <c r="CY179" s="63">
        <f t="shared" si="1165"/>
        <v>5</v>
      </c>
      <c r="CZ179" s="63">
        <f t="shared" si="1166"/>
        <v>3</v>
      </c>
      <c r="DA179" s="63">
        <f t="shared" si="1167"/>
        <v>4</v>
      </c>
      <c r="DB179" s="63">
        <f t="shared" si="1168"/>
        <v>28</v>
      </c>
      <c r="DC179" s="63">
        <f t="shared" si="1169"/>
        <v>2</v>
      </c>
      <c r="DD179" s="63">
        <f t="shared" si="1170"/>
        <v>1</v>
      </c>
      <c r="DE179" s="63">
        <f t="shared" si="1171"/>
        <v>9</v>
      </c>
      <c r="DF179" s="63">
        <f t="shared" si="1172"/>
        <v>5</v>
      </c>
      <c r="DG179" s="63">
        <f t="shared" si="1173"/>
        <v>4</v>
      </c>
      <c r="DH179" s="63">
        <f t="shared" si="1174"/>
        <v>2</v>
      </c>
      <c r="DI179" s="63">
        <f t="shared" si="1175"/>
        <v>17</v>
      </c>
      <c r="DJ179" s="63">
        <f t="shared" si="1176"/>
        <v>2</v>
      </c>
      <c r="DK179" s="63">
        <f t="shared" si="1177"/>
        <v>8</v>
      </c>
      <c r="DL179" s="63">
        <f t="shared" si="1178"/>
        <v>4</v>
      </c>
      <c r="DM179" s="63">
        <f t="shared" si="1179"/>
        <v>3</v>
      </c>
      <c r="DN179" s="289" t="b">
        <f t="shared" si="1130"/>
        <v>0</v>
      </c>
      <c r="DO179" s="63">
        <f t="shared" si="1116"/>
        <v>130</v>
      </c>
      <c r="DP179" s="63">
        <f t="shared" si="1117"/>
        <v>-55</v>
      </c>
      <c r="DQ179" s="63">
        <f t="shared" si="1118"/>
        <v>55</v>
      </c>
      <c r="DR179" s="106">
        <f t="shared" si="1055"/>
        <v>0</v>
      </c>
      <c r="DS179" s="63">
        <f t="shared" si="1119"/>
        <v>2</v>
      </c>
      <c r="DT179" s="63">
        <f t="shared" si="1120"/>
        <v>5</v>
      </c>
      <c r="DU179" s="63"/>
      <c r="DV179" s="63">
        <f t="shared" si="1121"/>
        <v>4</v>
      </c>
      <c r="DW179" s="63">
        <f t="shared" si="1122"/>
        <v>3</v>
      </c>
      <c r="DX179" s="63"/>
      <c r="DY179" s="63">
        <f t="shared" si="1123"/>
        <v>1</v>
      </c>
      <c r="DZ179" s="63">
        <f t="shared" si="1124"/>
        <v>3</v>
      </c>
      <c r="EA179" s="63">
        <f t="shared" si="1125"/>
        <v>2</v>
      </c>
      <c r="EB179" s="63">
        <f t="shared" si="1126"/>
        <v>1</v>
      </c>
      <c r="EC179" s="63">
        <f t="shared" si="1127"/>
        <v>0</v>
      </c>
      <c r="EE179" s="63">
        <f t="shared" si="1128"/>
        <v>1</v>
      </c>
      <c r="EF179" s="63">
        <f t="shared" si="1129"/>
        <v>1</v>
      </c>
    </row>
    <row r="180" spans="1:136" x14ac:dyDescent="0.2">
      <c r="A180" s="55">
        <v>42352</v>
      </c>
      <c r="B180" s="13" t="str">
        <f t="shared" si="1101"/>
        <v>1-0-3-2-1</v>
      </c>
      <c r="C180" s="14" t="s">
        <v>293</v>
      </c>
      <c r="D180" s="11">
        <f t="shared" si="1102"/>
        <v>2</v>
      </c>
      <c r="E180" s="11">
        <f t="shared" si="1180"/>
        <v>5</v>
      </c>
      <c r="F180" s="11">
        <f t="shared" si="1180"/>
        <v>8</v>
      </c>
      <c r="G180" s="11">
        <f t="shared" si="1180"/>
        <v>11</v>
      </c>
      <c r="H180" s="11">
        <f t="shared" si="1180"/>
        <v>14</v>
      </c>
      <c r="I180" s="11">
        <f t="shared" si="1180"/>
        <v>17</v>
      </c>
      <c r="J180" s="11"/>
      <c r="K180" s="63">
        <f t="shared" si="1104"/>
        <v>6</v>
      </c>
      <c r="L180" s="63">
        <f t="shared" si="1105"/>
        <v>21</v>
      </c>
      <c r="M180" s="63">
        <f t="shared" si="1106"/>
        <v>25</v>
      </c>
      <c r="N180" s="63">
        <f t="shared" si="1107"/>
        <v>29</v>
      </c>
      <c r="O180" s="63">
        <f t="shared" si="1108"/>
        <v>33</v>
      </c>
      <c r="P180" s="63">
        <f t="shared" si="1109"/>
        <v>40</v>
      </c>
      <c r="Q180" s="63">
        <f t="shared" si="1110"/>
        <v>31</v>
      </c>
      <c r="R180" s="63"/>
      <c r="S180" s="63">
        <f t="shared" si="1181"/>
        <v>0</v>
      </c>
      <c r="T180" s="63">
        <f t="shared" si="1181"/>
        <v>0</v>
      </c>
      <c r="U180" s="63">
        <f t="shared" si="1181"/>
        <v>0</v>
      </c>
      <c r="V180" s="63">
        <f t="shared" si="1181"/>
        <v>0</v>
      </c>
      <c r="W180" s="63">
        <f t="shared" si="1181"/>
        <v>0</v>
      </c>
      <c r="X180" s="63">
        <f t="shared" si="1181"/>
        <v>1</v>
      </c>
      <c r="Y180" s="63">
        <f t="shared" si="1181"/>
        <v>0</v>
      </c>
      <c r="Z180" s="63">
        <f t="shared" si="1181"/>
        <v>0</v>
      </c>
      <c r="AA180" s="63">
        <f t="shared" si="1181"/>
        <v>0</v>
      </c>
      <c r="AB180" s="63">
        <f t="shared" si="1181"/>
        <v>0</v>
      </c>
      <c r="AC180" s="63">
        <f t="shared" si="1182"/>
        <v>0</v>
      </c>
      <c r="AD180" s="63">
        <f t="shared" si="1182"/>
        <v>0</v>
      </c>
      <c r="AE180" s="63">
        <f t="shared" si="1182"/>
        <v>0</v>
      </c>
      <c r="AF180" s="63">
        <f t="shared" si="1182"/>
        <v>0</v>
      </c>
      <c r="AG180" s="63">
        <f t="shared" si="1182"/>
        <v>0</v>
      </c>
      <c r="AH180" s="63">
        <f t="shared" si="1182"/>
        <v>0</v>
      </c>
      <c r="AI180" s="63">
        <f t="shared" si="1182"/>
        <v>0</v>
      </c>
      <c r="AJ180" s="63">
        <f t="shared" si="1182"/>
        <v>0</v>
      </c>
      <c r="AK180" s="63">
        <f t="shared" si="1182"/>
        <v>0</v>
      </c>
      <c r="AL180" s="63">
        <f t="shared" si="1182"/>
        <v>0</v>
      </c>
      <c r="AM180" s="63">
        <f t="shared" si="1183"/>
        <v>1</v>
      </c>
      <c r="AN180" s="63">
        <f t="shared" si="1183"/>
        <v>0</v>
      </c>
      <c r="AO180" s="63">
        <f t="shared" si="1183"/>
        <v>0</v>
      </c>
      <c r="AP180" s="63">
        <f t="shared" si="1183"/>
        <v>0</v>
      </c>
      <c r="AQ180" s="63">
        <f t="shared" si="1183"/>
        <v>1</v>
      </c>
      <c r="AR180" s="63">
        <f t="shared" si="1183"/>
        <v>0</v>
      </c>
      <c r="AS180" s="63">
        <f t="shared" si="1183"/>
        <v>0</v>
      </c>
      <c r="AT180" s="63">
        <f t="shared" si="1183"/>
        <v>0</v>
      </c>
      <c r="AU180" s="63">
        <f t="shared" si="1183"/>
        <v>1</v>
      </c>
      <c r="AV180" s="63">
        <f t="shared" si="1183"/>
        <v>0</v>
      </c>
      <c r="AW180" s="63">
        <f t="shared" si="1184"/>
        <v>1</v>
      </c>
      <c r="AX180" s="63">
        <f t="shared" si="1184"/>
        <v>0</v>
      </c>
      <c r="AY180" s="63">
        <f t="shared" si="1184"/>
        <v>1</v>
      </c>
      <c r="AZ180" s="63">
        <f t="shared" si="1184"/>
        <v>0</v>
      </c>
      <c r="BA180" s="63">
        <f t="shared" si="1184"/>
        <v>0</v>
      </c>
      <c r="BB180" s="63">
        <f t="shared" si="1184"/>
        <v>0</v>
      </c>
      <c r="BC180" s="63">
        <f t="shared" si="1184"/>
        <v>0</v>
      </c>
      <c r="BD180" s="63">
        <f t="shared" si="1184"/>
        <v>0</v>
      </c>
      <c r="BE180" s="63">
        <f t="shared" si="1184"/>
        <v>0</v>
      </c>
      <c r="BF180" s="63">
        <f t="shared" si="1184"/>
        <v>1</v>
      </c>
      <c r="BG180" s="63">
        <f t="shared" si="1185"/>
        <v>0</v>
      </c>
      <c r="BH180" s="63">
        <f t="shared" si="1185"/>
        <v>0</v>
      </c>
      <c r="BI180" s="63">
        <f t="shared" si="1185"/>
        <v>0</v>
      </c>
      <c r="BJ180" s="63">
        <f t="shared" si="1185"/>
        <v>0</v>
      </c>
      <c r="BK180" s="63">
        <f t="shared" si="1185"/>
        <v>0</v>
      </c>
      <c r="BL180" s="63">
        <f t="shared" si="1185"/>
        <v>0</v>
      </c>
      <c r="BM180" s="63">
        <f t="shared" si="1185"/>
        <v>0</v>
      </c>
      <c r="BN180" s="63">
        <f t="shared" si="1185"/>
        <v>0</v>
      </c>
      <c r="BO180" s="63">
        <f t="shared" si="1185"/>
        <v>0</v>
      </c>
      <c r="BP180" s="63"/>
      <c r="BQ180" s="63">
        <f t="shared" si="1131"/>
        <v>7</v>
      </c>
      <c r="BR180" s="63">
        <f t="shared" si="1132"/>
        <v>5</v>
      </c>
      <c r="BS180" s="63">
        <f t="shared" si="1133"/>
        <v>8</v>
      </c>
      <c r="BT180" s="63">
        <f t="shared" si="1134"/>
        <v>1</v>
      </c>
      <c r="BU180" s="63">
        <f t="shared" si="1135"/>
        <v>2</v>
      </c>
      <c r="BV180" s="63">
        <f t="shared" si="1136"/>
        <v>0</v>
      </c>
      <c r="BW180" s="63">
        <f t="shared" si="1137"/>
        <v>13</v>
      </c>
      <c r="BX180" s="63">
        <f t="shared" si="1138"/>
        <v>1</v>
      </c>
      <c r="BY180" s="63">
        <f t="shared" si="1139"/>
        <v>7</v>
      </c>
      <c r="BZ180" s="63">
        <f t="shared" si="1140"/>
        <v>9</v>
      </c>
      <c r="CA180" s="63">
        <f t="shared" si="1141"/>
        <v>1</v>
      </c>
      <c r="CB180" s="63">
        <f t="shared" si="1142"/>
        <v>9</v>
      </c>
      <c r="CC180" s="63">
        <f t="shared" si="1143"/>
        <v>16</v>
      </c>
      <c r="CD180" s="63">
        <f t="shared" si="1144"/>
        <v>7</v>
      </c>
      <c r="CE180" s="63">
        <f t="shared" si="1145"/>
        <v>19</v>
      </c>
      <c r="CF180" s="63">
        <f t="shared" si="1146"/>
        <v>15</v>
      </c>
      <c r="CG180" s="63">
        <f t="shared" si="1147"/>
        <v>3</v>
      </c>
      <c r="CH180" s="63">
        <f t="shared" si="1148"/>
        <v>8</v>
      </c>
      <c r="CI180" s="63">
        <f t="shared" si="1149"/>
        <v>2</v>
      </c>
      <c r="CJ180" s="63">
        <f t="shared" si="1150"/>
        <v>3</v>
      </c>
      <c r="CK180" s="63">
        <f t="shared" si="1151"/>
        <v>0</v>
      </c>
      <c r="CL180" s="63">
        <f t="shared" si="1152"/>
        <v>14</v>
      </c>
      <c r="CM180" s="63">
        <f t="shared" si="1153"/>
        <v>17</v>
      </c>
      <c r="CN180" s="63">
        <f t="shared" si="1154"/>
        <v>2</v>
      </c>
      <c r="CO180" s="63">
        <f t="shared" si="1155"/>
        <v>0</v>
      </c>
      <c r="CP180" s="63">
        <f t="shared" si="1156"/>
        <v>2</v>
      </c>
      <c r="CQ180" s="63">
        <f t="shared" si="1157"/>
        <v>11</v>
      </c>
      <c r="CR180" s="63">
        <f t="shared" si="1158"/>
        <v>5</v>
      </c>
      <c r="CS180" s="63">
        <f t="shared" si="1159"/>
        <v>0</v>
      </c>
      <c r="CT180" s="63">
        <f t="shared" si="1160"/>
        <v>12</v>
      </c>
      <c r="CU180" s="63">
        <f t="shared" si="1161"/>
        <v>0</v>
      </c>
      <c r="CV180" s="63">
        <f t="shared" si="1162"/>
        <v>3</v>
      </c>
      <c r="CW180" s="63">
        <f t="shared" si="1163"/>
        <v>0</v>
      </c>
      <c r="CX180" s="63">
        <f t="shared" si="1164"/>
        <v>3</v>
      </c>
      <c r="CY180" s="63">
        <f t="shared" si="1165"/>
        <v>4</v>
      </c>
      <c r="CZ180" s="63">
        <f t="shared" si="1166"/>
        <v>2</v>
      </c>
      <c r="DA180" s="63">
        <f t="shared" si="1167"/>
        <v>3</v>
      </c>
      <c r="DB180" s="63">
        <f t="shared" si="1168"/>
        <v>27</v>
      </c>
      <c r="DC180" s="63">
        <f t="shared" si="1169"/>
        <v>1</v>
      </c>
      <c r="DD180" s="63">
        <f t="shared" si="1170"/>
        <v>0</v>
      </c>
      <c r="DE180" s="63">
        <f t="shared" si="1171"/>
        <v>8</v>
      </c>
      <c r="DF180" s="63">
        <f t="shared" si="1172"/>
        <v>4</v>
      </c>
      <c r="DG180" s="63">
        <f t="shared" si="1173"/>
        <v>3</v>
      </c>
      <c r="DH180" s="63">
        <f t="shared" si="1174"/>
        <v>1</v>
      </c>
      <c r="DI180" s="63">
        <f t="shared" si="1175"/>
        <v>16</v>
      </c>
      <c r="DJ180" s="63">
        <f t="shared" si="1176"/>
        <v>1</v>
      </c>
      <c r="DK180" s="63">
        <f t="shared" si="1177"/>
        <v>7</v>
      </c>
      <c r="DL180" s="63">
        <f t="shared" si="1178"/>
        <v>3</v>
      </c>
      <c r="DM180" s="63">
        <f t="shared" si="1179"/>
        <v>2</v>
      </c>
      <c r="DN180" s="289" t="b">
        <f t="shared" si="1130"/>
        <v>1</v>
      </c>
      <c r="DO180" s="63">
        <f t="shared" si="1116"/>
        <v>185</v>
      </c>
      <c r="DP180" s="63">
        <f t="shared" si="1117"/>
        <v>4</v>
      </c>
      <c r="DQ180" s="63">
        <f t="shared" si="1118"/>
        <v>4</v>
      </c>
      <c r="DR180" s="106">
        <f t="shared" si="1055"/>
        <v>1</v>
      </c>
      <c r="DS180" s="15">
        <f t="shared" si="1119"/>
        <v>4</v>
      </c>
      <c r="DT180" s="15">
        <f t="shared" si="1120"/>
        <v>3</v>
      </c>
      <c r="DU180" s="63"/>
      <c r="DV180" s="63">
        <f t="shared" si="1121"/>
        <v>5</v>
      </c>
      <c r="DW180" s="63">
        <f t="shared" si="1122"/>
        <v>2</v>
      </c>
      <c r="DX180" s="63"/>
      <c r="DY180" s="63">
        <f t="shared" si="1123"/>
        <v>1</v>
      </c>
      <c r="DZ180" s="63">
        <f t="shared" si="1124"/>
        <v>0</v>
      </c>
      <c r="EA180" s="63">
        <f t="shared" si="1125"/>
        <v>3</v>
      </c>
      <c r="EB180" s="63">
        <f t="shared" si="1126"/>
        <v>2</v>
      </c>
      <c r="EC180" s="63">
        <f t="shared" si="1127"/>
        <v>1</v>
      </c>
      <c r="EE180" s="63">
        <f t="shared" si="1128"/>
        <v>1</v>
      </c>
      <c r="EF180" s="63">
        <f t="shared" si="1129"/>
        <v>0</v>
      </c>
    </row>
    <row r="181" spans="1:136" x14ac:dyDescent="0.2">
      <c r="A181" s="55">
        <v>42348</v>
      </c>
      <c r="B181" s="13" t="str">
        <f t="shared" si="1101"/>
        <v>2-1-1-1-2</v>
      </c>
      <c r="C181" s="14" t="s">
        <v>292</v>
      </c>
      <c r="D181" s="11">
        <f t="shared" si="1102"/>
        <v>2</v>
      </c>
      <c r="E181" s="11">
        <f t="shared" si="1180"/>
        <v>4</v>
      </c>
      <c r="F181" s="11">
        <f t="shared" si="1180"/>
        <v>7</v>
      </c>
      <c r="G181" s="11">
        <f t="shared" si="1180"/>
        <v>10</v>
      </c>
      <c r="H181" s="11">
        <f t="shared" si="1180"/>
        <v>13</v>
      </c>
      <c r="I181" s="11">
        <f t="shared" si="1180"/>
        <v>16</v>
      </c>
      <c r="J181" s="11"/>
      <c r="K181" s="63">
        <f t="shared" si="1104"/>
        <v>4</v>
      </c>
      <c r="L181" s="63">
        <f t="shared" si="1105"/>
        <v>8</v>
      </c>
      <c r="M181" s="63">
        <f t="shared" si="1106"/>
        <v>11</v>
      </c>
      <c r="N181" s="63">
        <f t="shared" si="1107"/>
        <v>39</v>
      </c>
      <c r="O181" s="63">
        <f t="shared" si="1108"/>
        <v>44</v>
      </c>
      <c r="P181" s="63">
        <f t="shared" si="1109"/>
        <v>46</v>
      </c>
      <c r="Q181" s="63">
        <f t="shared" si="1110"/>
        <v>29</v>
      </c>
      <c r="R181" s="63"/>
      <c r="S181" s="63">
        <f t="shared" si="1181"/>
        <v>0</v>
      </c>
      <c r="T181" s="63">
        <f t="shared" si="1181"/>
        <v>0</v>
      </c>
      <c r="U181" s="63">
        <f t="shared" si="1181"/>
        <v>0</v>
      </c>
      <c r="V181" s="63">
        <f t="shared" si="1181"/>
        <v>1</v>
      </c>
      <c r="W181" s="63">
        <f t="shared" si="1181"/>
        <v>0</v>
      </c>
      <c r="X181" s="63">
        <f t="shared" si="1181"/>
        <v>0</v>
      </c>
      <c r="Y181" s="63">
        <f t="shared" si="1181"/>
        <v>0</v>
      </c>
      <c r="Z181" s="63">
        <f t="shared" si="1181"/>
        <v>1</v>
      </c>
      <c r="AA181" s="63">
        <f t="shared" si="1181"/>
        <v>0</v>
      </c>
      <c r="AB181" s="63">
        <f t="shared" si="1181"/>
        <v>0</v>
      </c>
      <c r="AC181" s="63">
        <f t="shared" si="1182"/>
        <v>1</v>
      </c>
      <c r="AD181" s="63">
        <f t="shared" si="1182"/>
        <v>0</v>
      </c>
      <c r="AE181" s="63">
        <f t="shared" si="1182"/>
        <v>0</v>
      </c>
      <c r="AF181" s="63">
        <f t="shared" si="1182"/>
        <v>0</v>
      </c>
      <c r="AG181" s="63">
        <f t="shared" si="1182"/>
        <v>0</v>
      </c>
      <c r="AH181" s="63">
        <f t="shared" si="1182"/>
        <v>0</v>
      </c>
      <c r="AI181" s="63">
        <f t="shared" si="1182"/>
        <v>0</v>
      </c>
      <c r="AJ181" s="63">
        <f t="shared" si="1182"/>
        <v>0</v>
      </c>
      <c r="AK181" s="63">
        <f t="shared" si="1182"/>
        <v>0</v>
      </c>
      <c r="AL181" s="63">
        <f t="shared" si="1182"/>
        <v>0</v>
      </c>
      <c r="AM181" s="63">
        <f t="shared" si="1183"/>
        <v>0</v>
      </c>
      <c r="AN181" s="63">
        <f t="shared" si="1183"/>
        <v>0</v>
      </c>
      <c r="AO181" s="63">
        <f t="shared" si="1183"/>
        <v>0</v>
      </c>
      <c r="AP181" s="63">
        <f t="shared" si="1183"/>
        <v>0</v>
      </c>
      <c r="AQ181" s="63">
        <f t="shared" si="1183"/>
        <v>0</v>
      </c>
      <c r="AR181" s="63">
        <f t="shared" si="1183"/>
        <v>0</v>
      </c>
      <c r="AS181" s="63">
        <f t="shared" si="1183"/>
        <v>0</v>
      </c>
      <c r="AT181" s="63">
        <f t="shared" si="1183"/>
        <v>0</v>
      </c>
      <c r="AU181" s="63">
        <f t="shared" si="1183"/>
        <v>1</v>
      </c>
      <c r="AV181" s="63">
        <f t="shared" si="1183"/>
        <v>0</v>
      </c>
      <c r="AW181" s="63">
        <f t="shared" si="1184"/>
        <v>0</v>
      </c>
      <c r="AX181" s="63">
        <f t="shared" si="1184"/>
        <v>0</v>
      </c>
      <c r="AY181" s="63">
        <f t="shared" si="1184"/>
        <v>0</v>
      </c>
      <c r="AZ181" s="63">
        <f t="shared" si="1184"/>
        <v>0</v>
      </c>
      <c r="BA181" s="63">
        <f t="shared" si="1184"/>
        <v>0</v>
      </c>
      <c r="BB181" s="63">
        <f t="shared" si="1184"/>
        <v>0</v>
      </c>
      <c r="BC181" s="63">
        <f t="shared" si="1184"/>
        <v>0</v>
      </c>
      <c r="BD181" s="63">
        <f t="shared" si="1184"/>
        <v>0</v>
      </c>
      <c r="BE181" s="63">
        <f t="shared" si="1184"/>
        <v>1</v>
      </c>
      <c r="BF181" s="63">
        <f t="shared" si="1184"/>
        <v>0</v>
      </c>
      <c r="BG181" s="63">
        <f t="shared" si="1185"/>
        <v>0</v>
      </c>
      <c r="BH181" s="63">
        <f t="shared" si="1185"/>
        <v>0</v>
      </c>
      <c r="BI181" s="63">
        <f t="shared" si="1185"/>
        <v>0</v>
      </c>
      <c r="BJ181" s="63">
        <f t="shared" si="1185"/>
        <v>1</v>
      </c>
      <c r="BK181" s="63">
        <f t="shared" si="1185"/>
        <v>0</v>
      </c>
      <c r="BL181" s="63">
        <f t="shared" si="1185"/>
        <v>1</v>
      </c>
      <c r="BM181" s="63">
        <f t="shared" si="1185"/>
        <v>0</v>
      </c>
      <c r="BN181" s="63">
        <f t="shared" si="1185"/>
        <v>0</v>
      </c>
      <c r="BO181" s="63">
        <f t="shared" si="1185"/>
        <v>0</v>
      </c>
      <c r="BP181" s="63"/>
      <c r="BQ181" s="63">
        <f t="shared" si="1131"/>
        <v>6</v>
      </c>
      <c r="BR181" s="63">
        <f t="shared" si="1132"/>
        <v>4</v>
      </c>
      <c r="BS181" s="63">
        <f t="shared" si="1133"/>
        <v>7</v>
      </c>
      <c r="BT181" s="63">
        <f t="shared" si="1134"/>
        <v>0</v>
      </c>
      <c r="BU181" s="63">
        <f t="shared" si="1135"/>
        <v>1</v>
      </c>
      <c r="BV181" s="63">
        <f t="shared" si="1136"/>
        <v>17</v>
      </c>
      <c r="BW181" s="63">
        <f t="shared" si="1137"/>
        <v>12</v>
      </c>
      <c r="BX181" s="63">
        <f t="shared" si="1138"/>
        <v>0</v>
      </c>
      <c r="BY181" s="63">
        <f t="shared" si="1139"/>
        <v>6</v>
      </c>
      <c r="BZ181" s="63">
        <f t="shared" si="1140"/>
        <v>8</v>
      </c>
      <c r="CA181" s="63">
        <f t="shared" si="1141"/>
        <v>0</v>
      </c>
      <c r="CB181" s="63">
        <f t="shared" si="1142"/>
        <v>8</v>
      </c>
      <c r="CC181" s="63">
        <f t="shared" si="1143"/>
        <v>15</v>
      </c>
      <c r="CD181" s="63">
        <f t="shared" si="1144"/>
        <v>6</v>
      </c>
      <c r="CE181" s="63">
        <f t="shared" si="1145"/>
        <v>18</v>
      </c>
      <c r="CF181" s="63">
        <f t="shared" si="1146"/>
        <v>14</v>
      </c>
      <c r="CG181" s="63">
        <f t="shared" si="1147"/>
        <v>2</v>
      </c>
      <c r="CH181" s="63">
        <f t="shared" si="1148"/>
        <v>7</v>
      </c>
      <c r="CI181" s="63">
        <f t="shared" si="1149"/>
        <v>1</v>
      </c>
      <c r="CJ181" s="63">
        <f t="shared" si="1150"/>
        <v>2</v>
      </c>
      <c r="CK181" s="63">
        <f t="shared" si="1151"/>
        <v>33</v>
      </c>
      <c r="CL181" s="63">
        <f t="shared" si="1152"/>
        <v>13</v>
      </c>
      <c r="CM181" s="63">
        <f t="shared" si="1153"/>
        <v>16</v>
      </c>
      <c r="CN181" s="63">
        <f t="shared" si="1154"/>
        <v>1</v>
      </c>
      <c r="CO181" s="63">
        <f t="shared" si="1155"/>
        <v>16</v>
      </c>
      <c r="CP181" s="63">
        <f t="shared" si="1156"/>
        <v>1</v>
      </c>
      <c r="CQ181" s="63">
        <f t="shared" si="1157"/>
        <v>10</v>
      </c>
      <c r="CR181" s="63">
        <f t="shared" si="1158"/>
        <v>4</v>
      </c>
      <c r="CS181" s="63">
        <f t="shared" si="1159"/>
        <v>0</v>
      </c>
      <c r="CT181" s="63">
        <f t="shared" si="1160"/>
        <v>11</v>
      </c>
      <c r="CU181" s="63">
        <f t="shared" si="1161"/>
        <v>3</v>
      </c>
      <c r="CV181" s="63">
        <f t="shared" si="1162"/>
        <v>2</v>
      </c>
      <c r="CW181" s="63">
        <f t="shared" si="1163"/>
        <v>8</v>
      </c>
      <c r="CX181" s="63">
        <f t="shared" si="1164"/>
        <v>2</v>
      </c>
      <c r="CY181" s="63">
        <f t="shared" si="1165"/>
        <v>3</v>
      </c>
      <c r="CZ181" s="63">
        <f t="shared" si="1166"/>
        <v>1</v>
      </c>
      <c r="DA181" s="63">
        <f t="shared" si="1167"/>
        <v>2</v>
      </c>
      <c r="DB181" s="63">
        <f t="shared" si="1168"/>
        <v>26</v>
      </c>
      <c r="DC181" s="63">
        <f t="shared" si="1169"/>
        <v>0</v>
      </c>
      <c r="DD181" s="63">
        <f t="shared" si="1170"/>
        <v>6</v>
      </c>
      <c r="DE181" s="63">
        <f t="shared" si="1171"/>
        <v>7</v>
      </c>
      <c r="DF181" s="63">
        <f t="shared" si="1172"/>
        <v>3</v>
      </c>
      <c r="DG181" s="63">
        <f t="shared" si="1173"/>
        <v>2</v>
      </c>
      <c r="DH181" s="63">
        <f t="shared" si="1174"/>
        <v>0</v>
      </c>
      <c r="DI181" s="63">
        <f t="shared" si="1175"/>
        <v>15</v>
      </c>
      <c r="DJ181" s="63">
        <f t="shared" si="1176"/>
        <v>0</v>
      </c>
      <c r="DK181" s="63">
        <f t="shared" si="1177"/>
        <v>6</v>
      </c>
      <c r="DL181" s="63">
        <f t="shared" si="1178"/>
        <v>2</v>
      </c>
      <c r="DM181" s="63">
        <f t="shared" si="1179"/>
        <v>1</v>
      </c>
      <c r="DN181" s="289" t="b">
        <f t="shared" si="1130"/>
        <v>1</v>
      </c>
      <c r="DO181" s="63">
        <f t="shared" si="1116"/>
        <v>181</v>
      </c>
      <c r="DP181" s="63">
        <f t="shared" si="1117"/>
        <v>-22</v>
      </c>
      <c r="DQ181" s="63">
        <f t="shared" si="1118"/>
        <v>22</v>
      </c>
      <c r="DR181" s="106">
        <f t="shared" si="1055"/>
        <v>1</v>
      </c>
      <c r="DS181" s="15">
        <f t="shared" si="1119"/>
        <v>4</v>
      </c>
      <c r="DT181" s="15">
        <f t="shared" si="1120"/>
        <v>3</v>
      </c>
      <c r="DU181" s="63"/>
      <c r="DV181" s="63">
        <f t="shared" si="1121"/>
        <v>3</v>
      </c>
      <c r="DW181" s="63">
        <f t="shared" si="1122"/>
        <v>4</v>
      </c>
      <c r="DX181" s="63"/>
      <c r="DY181" s="63">
        <f t="shared" si="1123"/>
        <v>2</v>
      </c>
      <c r="DZ181" s="63">
        <f t="shared" si="1124"/>
        <v>1</v>
      </c>
      <c r="EA181" s="63">
        <f t="shared" si="1125"/>
        <v>1</v>
      </c>
      <c r="EB181" s="63">
        <f t="shared" si="1126"/>
        <v>1</v>
      </c>
      <c r="EC181" s="63">
        <f t="shared" si="1127"/>
        <v>2</v>
      </c>
      <c r="EE181" s="63">
        <f t="shared" si="1128"/>
        <v>1</v>
      </c>
      <c r="EF181" s="63">
        <f t="shared" si="1129"/>
        <v>0</v>
      </c>
    </row>
    <row r="182" spans="1:136" x14ac:dyDescent="0.2">
      <c r="A182" s="55">
        <v>42345</v>
      </c>
      <c r="B182" s="13" t="str">
        <f t="shared" si="1101"/>
        <v>1-1-2-1-2</v>
      </c>
      <c r="C182" s="14" t="s">
        <v>291</v>
      </c>
      <c r="D182" s="11">
        <f t="shared" si="1102"/>
        <v>2</v>
      </c>
      <c r="E182" s="11">
        <f t="shared" si="1180"/>
        <v>5</v>
      </c>
      <c r="F182" s="11">
        <f t="shared" si="1180"/>
        <v>8</v>
      </c>
      <c r="G182" s="11">
        <f t="shared" si="1180"/>
        <v>11</v>
      </c>
      <c r="H182" s="11">
        <f t="shared" si="1180"/>
        <v>14</v>
      </c>
      <c r="I182" s="11">
        <f t="shared" si="1180"/>
        <v>17</v>
      </c>
      <c r="J182" s="11"/>
      <c r="K182" s="63">
        <f t="shared" si="1104"/>
        <v>5</v>
      </c>
      <c r="L182" s="63">
        <f t="shared" si="1105"/>
        <v>24</v>
      </c>
      <c r="M182" s="63">
        <f t="shared" si="1106"/>
        <v>26</v>
      </c>
      <c r="N182" s="63">
        <f t="shared" si="1107"/>
        <v>36</v>
      </c>
      <c r="O182" s="63">
        <f t="shared" si="1108"/>
        <v>44</v>
      </c>
      <c r="P182" s="63">
        <f t="shared" si="1109"/>
        <v>49</v>
      </c>
      <c r="Q182" s="63">
        <f t="shared" si="1110"/>
        <v>19</v>
      </c>
      <c r="R182" s="63"/>
      <c r="S182" s="63">
        <f t="shared" si="1181"/>
        <v>0</v>
      </c>
      <c r="T182" s="63">
        <f t="shared" si="1181"/>
        <v>0</v>
      </c>
      <c r="U182" s="63">
        <f t="shared" si="1181"/>
        <v>0</v>
      </c>
      <c r="V182" s="63">
        <f t="shared" si="1181"/>
        <v>0</v>
      </c>
      <c r="W182" s="63">
        <f t="shared" si="1181"/>
        <v>1</v>
      </c>
      <c r="X182" s="63">
        <f t="shared" si="1181"/>
        <v>0</v>
      </c>
      <c r="Y182" s="63">
        <f t="shared" si="1181"/>
        <v>0</v>
      </c>
      <c r="Z182" s="63">
        <f t="shared" si="1181"/>
        <v>0</v>
      </c>
      <c r="AA182" s="63">
        <f t="shared" si="1181"/>
        <v>0</v>
      </c>
      <c r="AB182" s="63">
        <f t="shared" si="1181"/>
        <v>0</v>
      </c>
      <c r="AC182" s="63">
        <f t="shared" si="1182"/>
        <v>0</v>
      </c>
      <c r="AD182" s="63">
        <f t="shared" si="1182"/>
        <v>0</v>
      </c>
      <c r="AE182" s="63">
        <f t="shared" si="1182"/>
        <v>0</v>
      </c>
      <c r="AF182" s="63">
        <f t="shared" si="1182"/>
        <v>0</v>
      </c>
      <c r="AG182" s="63">
        <f t="shared" si="1182"/>
        <v>0</v>
      </c>
      <c r="AH182" s="63">
        <f t="shared" si="1182"/>
        <v>0</v>
      </c>
      <c r="AI182" s="63">
        <f t="shared" si="1182"/>
        <v>0</v>
      </c>
      <c r="AJ182" s="63">
        <f t="shared" si="1182"/>
        <v>0</v>
      </c>
      <c r="AK182" s="63">
        <f t="shared" si="1182"/>
        <v>1</v>
      </c>
      <c r="AL182" s="63">
        <f t="shared" si="1182"/>
        <v>0</v>
      </c>
      <c r="AM182" s="63">
        <f t="shared" si="1183"/>
        <v>0</v>
      </c>
      <c r="AN182" s="63">
        <f t="shared" si="1183"/>
        <v>0</v>
      </c>
      <c r="AO182" s="63">
        <f t="shared" si="1183"/>
        <v>0</v>
      </c>
      <c r="AP182" s="63">
        <f t="shared" si="1183"/>
        <v>1</v>
      </c>
      <c r="AQ182" s="63">
        <f t="shared" si="1183"/>
        <v>0</v>
      </c>
      <c r="AR182" s="63">
        <f t="shared" si="1183"/>
        <v>1</v>
      </c>
      <c r="AS182" s="63">
        <f t="shared" si="1183"/>
        <v>0</v>
      </c>
      <c r="AT182" s="63">
        <f t="shared" si="1183"/>
        <v>0</v>
      </c>
      <c r="AU182" s="63">
        <f t="shared" si="1183"/>
        <v>0</v>
      </c>
      <c r="AV182" s="63">
        <f t="shared" si="1183"/>
        <v>0</v>
      </c>
      <c r="AW182" s="63">
        <f t="shared" si="1184"/>
        <v>0</v>
      </c>
      <c r="AX182" s="63">
        <f t="shared" si="1184"/>
        <v>0</v>
      </c>
      <c r="AY182" s="63">
        <f t="shared" si="1184"/>
        <v>0</v>
      </c>
      <c r="AZ182" s="63">
        <f t="shared" si="1184"/>
        <v>0</v>
      </c>
      <c r="BA182" s="63">
        <f t="shared" si="1184"/>
        <v>0</v>
      </c>
      <c r="BB182" s="63">
        <f t="shared" si="1184"/>
        <v>1</v>
      </c>
      <c r="BC182" s="63">
        <f t="shared" si="1184"/>
        <v>0</v>
      </c>
      <c r="BD182" s="63">
        <f t="shared" si="1184"/>
        <v>0</v>
      </c>
      <c r="BE182" s="63">
        <f t="shared" si="1184"/>
        <v>0</v>
      </c>
      <c r="BF182" s="63">
        <f t="shared" si="1184"/>
        <v>0</v>
      </c>
      <c r="BG182" s="63">
        <f t="shared" si="1185"/>
        <v>0</v>
      </c>
      <c r="BH182" s="63">
        <f t="shared" si="1185"/>
        <v>0</v>
      </c>
      <c r="BI182" s="63">
        <f t="shared" si="1185"/>
        <v>0</v>
      </c>
      <c r="BJ182" s="63">
        <f t="shared" si="1185"/>
        <v>1</v>
      </c>
      <c r="BK182" s="63">
        <f t="shared" si="1185"/>
        <v>0</v>
      </c>
      <c r="BL182" s="63">
        <f t="shared" si="1185"/>
        <v>0</v>
      </c>
      <c r="BM182" s="63">
        <f t="shared" si="1185"/>
        <v>0</v>
      </c>
      <c r="BN182" s="63">
        <f t="shared" si="1185"/>
        <v>0</v>
      </c>
      <c r="BO182" s="63">
        <f t="shared" si="1185"/>
        <v>1</v>
      </c>
      <c r="BP182" s="63"/>
      <c r="BQ182" s="63">
        <f t="shared" si="1131"/>
        <v>5</v>
      </c>
      <c r="BR182" s="63">
        <f t="shared" si="1132"/>
        <v>3</v>
      </c>
      <c r="BS182" s="63">
        <f t="shared" si="1133"/>
        <v>6</v>
      </c>
      <c r="BT182" s="63">
        <f t="shared" si="1134"/>
        <v>18</v>
      </c>
      <c r="BU182" s="63">
        <f t="shared" si="1135"/>
        <v>0</v>
      </c>
      <c r="BV182" s="63">
        <f t="shared" si="1136"/>
        <v>16</v>
      </c>
      <c r="BW182" s="63">
        <f t="shared" si="1137"/>
        <v>11</v>
      </c>
      <c r="BX182" s="63">
        <f t="shared" si="1138"/>
        <v>7</v>
      </c>
      <c r="BY182" s="63">
        <f t="shared" si="1139"/>
        <v>5</v>
      </c>
      <c r="BZ182" s="63">
        <f t="shared" si="1140"/>
        <v>7</v>
      </c>
      <c r="CA182" s="63">
        <f t="shared" si="1141"/>
        <v>2</v>
      </c>
      <c r="CB182" s="63">
        <f t="shared" si="1142"/>
        <v>7</v>
      </c>
      <c r="CC182" s="63">
        <f t="shared" si="1143"/>
        <v>14</v>
      </c>
      <c r="CD182" s="63">
        <f t="shared" si="1144"/>
        <v>5</v>
      </c>
      <c r="CE182" s="63">
        <f t="shared" si="1145"/>
        <v>17</v>
      </c>
      <c r="CF182" s="63">
        <f t="shared" si="1146"/>
        <v>13</v>
      </c>
      <c r="CG182" s="63">
        <f t="shared" si="1147"/>
        <v>1</v>
      </c>
      <c r="CH182" s="63">
        <f t="shared" si="1148"/>
        <v>6</v>
      </c>
      <c r="CI182" s="63">
        <f t="shared" si="1149"/>
        <v>0</v>
      </c>
      <c r="CJ182" s="63">
        <f t="shared" si="1150"/>
        <v>1</v>
      </c>
      <c r="CK182" s="63">
        <f t="shared" si="1151"/>
        <v>32</v>
      </c>
      <c r="CL182" s="63">
        <f t="shared" si="1152"/>
        <v>12</v>
      </c>
      <c r="CM182" s="63">
        <f t="shared" si="1153"/>
        <v>15</v>
      </c>
      <c r="CN182" s="63">
        <f t="shared" si="1154"/>
        <v>0</v>
      </c>
      <c r="CO182" s="63">
        <f t="shared" si="1155"/>
        <v>15</v>
      </c>
      <c r="CP182" s="63">
        <f t="shared" si="1156"/>
        <v>0</v>
      </c>
      <c r="CQ182" s="63">
        <f t="shared" si="1157"/>
        <v>9</v>
      </c>
      <c r="CR182" s="63">
        <f t="shared" si="1158"/>
        <v>3</v>
      </c>
      <c r="CS182" s="63">
        <f t="shared" si="1159"/>
        <v>13</v>
      </c>
      <c r="CT182" s="63">
        <f t="shared" si="1160"/>
        <v>10</v>
      </c>
      <c r="CU182" s="63">
        <f t="shared" si="1161"/>
        <v>2</v>
      </c>
      <c r="CV182" s="63">
        <f t="shared" si="1162"/>
        <v>1</v>
      </c>
      <c r="CW182" s="63">
        <f t="shared" si="1163"/>
        <v>7</v>
      </c>
      <c r="CX182" s="63">
        <f t="shared" si="1164"/>
        <v>1</v>
      </c>
      <c r="CY182" s="63">
        <f t="shared" si="1165"/>
        <v>2</v>
      </c>
      <c r="CZ182" s="63">
        <f t="shared" si="1166"/>
        <v>0</v>
      </c>
      <c r="DA182" s="63">
        <f t="shared" si="1167"/>
        <v>1</v>
      </c>
      <c r="DB182" s="63">
        <f t="shared" si="1168"/>
        <v>25</v>
      </c>
      <c r="DC182" s="63">
        <f t="shared" si="1169"/>
        <v>4</v>
      </c>
      <c r="DD182" s="63">
        <f t="shared" si="1170"/>
        <v>5</v>
      </c>
      <c r="DE182" s="63">
        <f t="shared" si="1171"/>
        <v>6</v>
      </c>
      <c r="DF182" s="63">
        <f t="shared" si="1172"/>
        <v>2</v>
      </c>
      <c r="DG182" s="63">
        <f t="shared" si="1173"/>
        <v>1</v>
      </c>
      <c r="DH182" s="63">
        <f t="shared" si="1174"/>
        <v>0</v>
      </c>
      <c r="DI182" s="63">
        <f t="shared" si="1175"/>
        <v>14</v>
      </c>
      <c r="DJ182" s="63">
        <f t="shared" si="1176"/>
        <v>2</v>
      </c>
      <c r="DK182" s="63">
        <f t="shared" si="1177"/>
        <v>5</v>
      </c>
      <c r="DL182" s="63">
        <f t="shared" si="1178"/>
        <v>1</v>
      </c>
      <c r="DM182" s="63">
        <f t="shared" si="1179"/>
        <v>0</v>
      </c>
      <c r="DN182" s="289" t="b">
        <f t="shared" si="1130"/>
        <v>1</v>
      </c>
      <c r="DO182" s="63">
        <f t="shared" si="1116"/>
        <v>203</v>
      </c>
      <c r="DP182" s="63">
        <f t="shared" si="1117"/>
        <v>-28</v>
      </c>
      <c r="DQ182" s="63">
        <f t="shared" si="1118"/>
        <v>28</v>
      </c>
      <c r="DR182" s="106">
        <f t="shared" si="1055"/>
        <v>1</v>
      </c>
      <c r="DS182" s="15">
        <f t="shared" si="1119"/>
        <v>4</v>
      </c>
      <c r="DT182" s="15">
        <f t="shared" si="1120"/>
        <v>3</v>
      </c>
      <c r="DU182" s="63"/>
      <c r="DV182" s="63">
        <f t="shared" si="1121"/>
        <v>3</v>
      </c>
      <c r="DW182" s="63">
        <f t="shared" si="1122"/>
        <v>4</v>
      </c>
      <c r="DX182" s="63"/>
      <c r="DY182" s="63">
        <f t="shared" si="1123"/>
        <v>1</v>
      </c>
      <c r="DZ182" s="63">
        <f t="shared" si="1124"/>
        <v>1</v>
      </c>
      <c r="EA182" s="63">
        <f t="shared" si="1125"/>
        <v>2</v>
      </c>
      <c r="EB182" s="63">
        <f t="shared" si="1126"/>
        <v>1</v>
      </c>
      <c r="EC182" s="63">
        <f t="shared" si="1127"/>
        <v>2</v>
      </c>
      <c r="EE182" s="63">
        <f t="shared" si="1128"/>
        <v>0</v>
      </c>
      <c r="EF182" s="63">
        <f t="shared" si="1129"/>
        <v>0</v>
      </c>
    </row>
    <row r="183" spans="1:136" x14ac:dyDescent="0.2">
      <c r="A183" s="55">
        <v>42341</v>
      </c>
      <c r="B183" s="13" t="str">
        <f t="shared" si="1101"/>
        <v>0-1-1-3-2</v>
      </c>
      <c r="C183" s="14" t="s">
        <v>290</v>
      </c>
      <c r="D183" s="11">
        <f t="shared" si="1102"/>
        <v>3</v>
      </c>
      <c r="E183" s="11">
        <f t="shared" si="1180"/>
        <v>6</v>
      </c>
      <c r="F183" s="11">
        <f t="shared" si="1180"/>
        <v>9</v>
      </c>
      <c r="G183" s="11">
        <f t="shared" si="1180"/>
        <v>12</v>
      </c>
      <c r="H183" s="11">
        <f t="shared" si="1180"/>
        <v>15</v>
      </c>
      <c r="I183" s="11">
        <f t="shared" si="1180"/>
        <v>18</v>
      </c>
      <c r="J183" s="11"/>
      <c r="K183" s="63">
        <f t="shared" si="1104"/>
        <v>17</v>
      </c>
      <c r="L183" s="63">
        <f t="shared" si="1105"/>
        <v>20</v>
      </c>
      <c r="M183" s="63">
        <f t="shared" si="1106"/>
        <v>34</v>
      </c>
      <c r="N183" s="63">
        <f t="shared" si="1107"/>
        <v>37</v>
      </c>
      <c r="O183" s="63">
        <f t="shared" si="1108"/>
        <v>43</v>
      </c>
      <c r="P183" s="63">
        <f t="shared" si="1109"/>
        <v>48</v>
      </c>
      <c r="Q183" s="63">
        <f t="shared" si="1110"/>
        <v>32</v>
      </c>
      <c r="R183" s="63"/>
      <c r="S183" s="63">
        <f t="shared" si="1181"/>
        <v>0</v>
      </c>
      <c r="T183" s="63">
        <f t="shared" si="1181"/>
        <v>0</v>
      </c>
      <c r="U183" s="63">
        <f t="shared" si="1181"/>
        <v>0</v>
      </c>
      <c r="V183" s="63">
        <f t="shared" si="1181"/>
        <v>0</v>
      </c>
      <c r="W183" s="63">
        <f t="shared" si="1181"/>
        <v>0</v>
      </c>
      <c r="X183" s="63">
        <f t="shared" si="1181"/>
        <v>0</v>
      </c>
      <c r="Y183" s="63">
        <f t="shared" si="1181"/>
        <v>0</v>
      </c>
      <c r="Z183" s="63">
        <f t="shared" si="1181"/>
        <v>0</v>
      </c>
      <c r="AA183" s="63">
        <f t="shared" si="1181"/>
        <v>0</v>
      </c>
      <c r="AB183" s="63">
        <f t="shared" si="1181"/>
        <v>0</v>
      </c>
      <c r="AC183" s="63">
        <f t="shared" si="1182"/>
        <v>0</v>
      </c>
      <c r="AD183" s="63">
        <f t="shared" si="1182"/>
        <v>0</v>
      </c>
      <c r="AE183" s="63">
        <f t="shared" si="1182"/>
        <v>0</v>
      </c>
      <c r="AF183" s="63">
        <f t="shared" si="1182"/>
        <v>0</v>
      </c>
      <c r="AG183" s="63">
        <f t="shared" si="1182"/>
        <v>0</v>
      </c>
      <c r="AH183" s="63">
        <f t="shared" si="1182"/>
        <v>0</v>
      </c>
      <c r="AI183" s="63">
        <f t="shared" si="1182"/>
        <v>1</v>
      </c>
      <c r="AJ183" s="63">
        <f t="shared" si="1182"/>
        <v>0</v>
      </c>
      <c r="AK183" s="63">
        <f t="shared" si="1182"/>
        <v>0</v>
      </c>
      <c r="AL183" s="63">
        <f t="shared" si="1182"/>
        <v>1</v>
      </c>
      <c r="AM183" s="63">
        <f t="shared" si="1183"/>
        <v>0</v>
      </c>
      <c r="AN183" s="63">
        <f t="shared" si="1183"/>
        <v>0</v>
      </c>
      <c r="AO183" s="63">
        <f t="shared" si="1183"/>
        <v>0</v>
      </c>
      <c r="AP183" s="63">
        <f t="shared" si="1183"/>
        <v>0</v>
      </c>
      <c r="AQ183" s="63">
        <f t="shared" si="1183"/>
        <v>0</v>
      </c>
      <c r="AR183" s="63">
        <f t="shared" si="1183"/>
        <v>0</v>
      </c>
      <c r="AS183" s="63">
        <f t="shared" si="1183"/>
        <v>0</v>
      </c>
      <c r="AT183" s="63">
        <f t="shared" si="1183"/>
        <v>0</v>
      </c>
      <c r="AU183" s="63">
        <f t="shared" si="1183"/>
        <v>0</v>
      </c>
      <c r="AV183" s="63">
        <f t="shared" si="1183"/>
        <v>0</v>
      </c>
      <c r="AW183" s="63">
        <f t="shared" si="1184"/>
        <v>0</v>
      </c>
      <c r="AX183" s="63">
        <f t="shared" si="1184"/>
        <v>1</v>
      </c>
      <c r="AY183" s="63">
        <f t="shared" si="1184"/>
        <v>0</v>
      </c>
      <c r="AZ183" s="63">
        <f t="shared" si="1184"/>
        <v>1</v>
      </c>
      <c r="BA183" s="63">
        <f t="shared" si="1184"/>
        <v>0</v>
      </c>
      <c r="BB183" s="63">
        <f t="shared" si="1184"/>
        <v>0</v>
      </c>
      <c r="BC183" s="63">
        <f t="shared" si="1184"/>
        <v>1</v>
      </c>
      <c r="BD183" s="63">
        <f t="shared" si="1184"/>
        <v>0</v>
      </c>
      <c r="BE183" s="63">
        <f t="shared" si="1184"/>
        <v>0</v>
      </c>
      <c r="BF183" s="63">
        <f t="shared" si="1184"/>
        <v>0</v>
      </c>
      <c r="BG183" s="63">
        <f t="shared" si="1185"/>
        <v>0</v>
      </c>
      <c r="BH183" s="63">
        <f t="shared" si="1185"/>
        <v>0</v>
      </c>
      <c r="BI183" s="63">
        <f t="shared" si="1185"/>
        <v>1</v>
      </c>
      <c r="BJ183" s="63">
        <f t="shared" si="1185"/>
        <v>0</v>
      </c>
      <c r="BK183" s="63">
        <f t="shared" si="1185"/>
        <v>0</v>
      </c>
      <c r="BL183" s="63">
        <f t="shared" si="1185"/>
        <v>0</v>
      </c>
      <c r="BM183" s="63">
        <f t="shared" si="1185"/>
        <v>0</v>
      </c>
      <c r="BN183" s="63">
        <f t="shared" si="1185"/>
        <v>1</v>
      </c>
      <c r="BO183" s="63">
        <f t="shared" si="1185"/>
        <v>0</v>
      </c>
      <c r="BP183" s="63"/>
      <c r="BQ183" s="63">
        <f t="shared" si="1131"/>
        <v>4</v>
      </c>
      <c r="BR183" s="63">
        <f t="shared" si="1132"/>
        <v>2</v>
      </c>
      <c r="BS183" s="63">
        <f t="shared" si="1133"/>
        <v>5</v>
      </c>
      <c r="BT183" s="63">
        <f t="shared" si="1134"/>
        <v>17</v>
      </c>
      <c r="BU183" s="63">
        <f t="shared" si="1135"/>
        <v>3</v>
      </c>
      <c r="BV183" s="63">
        <f t="shared" si="1136"/>
        <v>15</v>
      </c>
      <c r="BW183" s="63">
        <f t="shared" si="1137"/>
        <v>10</v>
      </c>
      <c r="BX183" s="63">
        <f t="shared" si="1138"/>
        <v>6</v>
      </c>
      <c r="BY183" s="63">
        <f t="shared" si="1139"/>
        <v>4</v>
      </c>
      <c r="BZ183" s="63">
        <f t="shared" si="1140"/>
        <v>6</v>
      </c>
      <c r="CA183" s="63">
        <f t="shared" si="1141"/>
        <v>1</v>
      </c>
      <c r="CB183" s="63">
        <f t="shared" si="1142"/>
        <v>6</v>
      </c>
      <c r="CC183" s="63">
        <f t="shared" si="1143"/>
        <v>13</v>
      </c>
      <c r="CD183" s="63">
        <f t="shared" si="1144"/>
        <v>4</v>
      </c>
      <c r="CE183" s="63">
        <f t="shared" si="1145"/>
        <v>16</v>
      </c>
      <c r="CF183" s="63">
        <f t="shared" si="1146"/>
        <v>12</v>
      </c>
      <c r="CG183" s="63">
        <f t="shared" si="1147"/>
        <v>0</v>
      </c>
      <c r="CH183" s="63">
        <f t="shared" si="1148"/>
        <v>5</v>
      </c>
      <c r="CI183" s="63">
        <f t="shared" si="1149"/>
        <v>4</v>
      </c>
      <c r="CJ183" s="63">
        <f t="shared" si="1150"/>
        <v>0</v>
      </c>
      <c r="CK183" s="63">
        <f t="shared" si="1151"/>
        <v>31</v>
      </c>
      <c r="CL183" s="63">
        <f t="shared" si="1152"/>
        <v>11</v>
      </c>
      <c r="CM183" s="63">
        <f t="shared" si="1153"/>
        <v>14</v>
      </c>
      <c r="CN183" s="63">
        <f t="shared" si="1154"/>
        <v>2</v>
      </c>
      <c r="CO183" s="63">
        <f t="shared" si="1155"/>
        <v>14</v>
      </c>
      <c r="CP183" s="63">
        <f t="shared" si="1156"/>
        <v>8</v>
      </c>
      <c r="CQ183" s="63">
        <f t="shared" si="1157"/>
        <v>8</v>
      </c>
      <c r="CR183" s="63">
        <f t="shared" si="1158"/>
        <v>2</v>
      </c>
      <c r="CS183" s="63">
        <f t="shared" si="1159"/>
        <v>12</v>
      </c>
      <c r="CT183" s="63">
        <f t="shared" si="1160"/>
        <v>9</v>
      </c>
      <c r="CU183" s="63">
        <f t="shared" si="1161"/>
        <v>1</v>
      </c>
      <c r="CV183" s="63">
        <f t="shared" si="1162"/>
        <v>0</v>
      </c>
      <c r="CW183" s="63">
        <f t="shared" si="1163"/>
        <v>6</v>
      </c>
      <c r="CX183" s="63">
        <f t="shared" si="1164"/>
        <v>0</v>
      </c>
      <c r="CY183" s="63">
        <f t="shared" si="1165"/>
        <v>1</v>
      </c>
      <c r="CZ183" s="63">
        <f t="shared" si="1166"/>
        <v>3</v>
      </c>
      <c r="DA183" s="63">
        <f t="shared" si="1167"/>
        <v>0</v>
      </c>
      <c r="DB183" s="63">
        <f t="shared" si="1168"/>
        <v>24</v>
      </c>
      <c r="DC183" s="63">
        <f t="shared" si="1169"/>
        <v>3</v>
      </c>
      <c r="DD183" s="63">
        <f t="shared" si="1170"/>
        <v>4</v>
      </c>
      <c r="DE183" s="63">
        <f t="shared" si="1171"/>
        <v>5</v>
      </c>
      <c r="DF183" s="63">
        <f t="shared" si="1172"/>
        <v>1</v>
      </c>
      <c r="DG183" s="63">
        <f t="shared" si="1173"/>
        <v>0</v>
      </c>
      <c r="DH183" s="63">
        <f t="shared" si="1174"/>
        <v>1</v>
      </c>
      <c r="DI183" s="63">
        <f t="shared" si="1175"/>
        <v>13</v>
      </c>
      <c r="DJ183" s="63">
        <f t="shared" si="1176"/>
        <v>1</v>
      </c>
      <c r="DK183" s="63">
        <f t="shared" si="1177"/>
        <v>4</v>
      </c>
      <c r="DL183" s="63">
        <f t="shared" si="1178"/>
        <v>0</v>
      </c>
      <c r="DM183" s="63">
        <f t="shared" si="1179"/>
        <v>7</v>
      </c>
      <c r="DN183" s="289" t="b">
        <f t="shared" si="1130"/>
        <v>1</v>
      </c>
      <c r="DO183" s="63">
        <f t="shared" si="1116"/>
        <v>231</v>
      </c>
      <c r="DP183" s="63">
        <f t="shared" si="1117"/>
        <v>-15</v>
      </c>
      <c r="DQ183" s="63">
        <f t="shared" si="1118"/>
        <v>15</v>
      </c>
      <c r="DR183" s="106">
        <f t="shared" si="1055"/>
        <v>1</v>
      </c>
      <c r="DS183" s="63">
        <f t="shared" si="1119"/>
        <v>5</v>
      </c>
      <c r="DT183" s="63">
        <f t="shared" si="1120"/>
        <v>2</v>
      </c>
      <c r="DU183" s="63"/>
      <c r="DV183" s="63">
        <f t="shared" si="1121"/>
        <v>3</v>
      </c>
      <c r="DW183" s="63">
        <f t="shared" si="1122"/>
        <v>4</v>
      </c>
      <c r="DX183" s="63"/>
      <c r="DY183" s="63">
        <f t="shared" si="1123"/>
        <v>0</v>
      </c>
      <c r="DZ183" s="63">
        <f t="shared" si="1124"/>
        <v>1</v>
      </c>
      <c r="EA183" s="63">
        <f t="shared" si="1125"/>
        <v>1</v>
      </c>
      <c r="EB183" s="63">
        <f t="shared" si="1126"/>
        <v>3</v>
      </c>
      <c r="EC183" s="63">
        <f t="shared" si="1127"/>
        <v>2</v>
      </c>
      <c r="EE183" s="63">
        <f t="shared" si="1128"/>
        <v>1</v>
      </c>
      <c r="EF183" s="63">
        <f t="shared" si="1129"/>
        <v>0</v>
      </c>
    </row>
    <row r="184" spans="1:136" x14ac:dyDescent="0.2">
      <c r="A184" s="55">
        <v>42338</v>
      </c>
      <c r="B184" s="13" t="str">
        <f t="shared" si="1101"/>
        <v>0-1-0-3-3</v>
      </c>
      <c r="C184" s="14" t="s">
        <v>289</v>
      </c>
      <c r="D184" s="11">
        <f t="shared" si="1102"/>
        <v>3</v>
      </c>
      <c r="E184" s="11">
        <f t="shared" ref="E184:I193" si="1186">FIND(",",$C184,D184+1)</f>
        <v>6</v>
      </c>
      <c r="F184" s="11">
        <f t="shared" si="1186"/>
        <v>9</v>
      </c>
      <c r="G184" s="11">
        <f t="shared" si="1186"/>
        <v>12</v>
      </c>
      <c r="H184" s="11">
        <f t="shared" si="1186"/>
        <v>15</v>
      </c>
      <c r="I184" s="11">
        <f t="shared" si="1186"/>
        <v>18</v>
      </c>
      <c r="J184" s="11"/>
      <c r="K184" s="63">
        <f t="shared" si="1104"/>
        <v>11</v>
      </c>
      <c r="L184" s="63">
        <f t="shared" si="1105"/>
        <v>31</v>
      </c>
      <c r="M184" s="63">
        <f t="shared" si="1106"/>
        <v>35</v>
      </c>
      <c r="N184" s="63">
        <f t="shared" si="1107"/>
        <v>37</v>
      </c>
      <c r="O184" s="63">
        <f t="shared" si="1108"/>
        <v>44</v>
      </c>
      <c r="P184" s="63">
        <f t="shared" si="1109"/>
        <v>46</v>
      </c>
      <c r="Q184" s="63">
        <f t="shared" si="1110"/>
        <v>42</v>
      </c>
      <c r="R184" s="63"/>
      <c r="S184" s="63">
        <f t="shared" ref="S184:AB193" si="1187">COUNTIF($K184:$Q184,S$2)</f>
        <v>0</v>
      </c>
      <c r="T184" s="63">
        <f t="shared" si="1187"/>
        <v>0</v>
      </c>
      <c r="U184" s="63">
        <f t="shared" si="1187"/>
        <v>0</v>
      </c>
      <c r="V184" s="63">
        <f t="shared" si="1187"/>
        <v>0</v>
      </c>
      <c r="W184" s="63">
        <f t="shared" si="1187"/>
        <v>0</v>
      </c>
      <c r="X184" s="63">
        <f t="shared" si="1187"/>
        <v>0</v>
      </c>
      <c r="Y184" s="63">
        <f t="shared" si="1187"/>
        <v>0</v>
      </c>
      <c r="Z184" s="63">
        <f t="shared" si="1187"/>
        <v>0</v>
      </c>
      <c r="AA184" s="63">
        <f t="shared" si="1187"/>
        <v>0</v>
      </c>
      <c r="AB184" s="63">
        <f t="shared" si="1187"/>
        <v>0</v>
      </c>
      <c r="AC184" s="63">
        <f t="shared" ref="AC184:AL193" si="1188">COUNTIF($K184:$Q184,AC$2)</f>
        <v>1</v>
      </c>
      <c r="AD184" s="63">
        <f t="shared" si="1188"/>
        <v>0</v>
      </c>
      <c r="AE184" s="63">
        <f t="shared" si="1188"/>
        <v>0</v>
      </c>
      <c r="AF184" s="63">
        <f t="shared" si="1188"/>
        <v>0</v>
      </c>
      <c r="AG184" s="63">
        <f t="shared" si="1188"/>
        <v>0</v>
      </c>
      <c r="AH184" s="63">
        <f t="shared" si="1188"/>
        <v>0</v>
      </c>
      <c r="AI184" s="63">
        <f t="shared" si="1188"/>
        <v>0</v>
      </c>
      <c r="AJ184" s="63">
        <f t="shared" si="1188"/>
        <v>0</v>
      </c>
      <c r="AK184" s="63">
        <f t="shared" si="1188"/>
        <v>0</v>
      </c>
      <c r="AL184" s="63">
        <f t="shared" si="1188"/>
        <v>0</v>
      </c>
      <c r="AM184" s="63">
        <f t="shared" ref="AM184:AV193" si="1189">COUNTIF($K184:$Q184,AM$2)</f>
        <v>0</v>
      </c>
      <c r="AN184" s="63">
        <f t="shared" si="1189"/>
        <v>0</v>
      </c>
      <c r="AO184" s="63">
        <f t="shared" si="1189"/>
        <v>0</v>
      </c>
      <c r="AP184" s="63">
        <f t="shared" si="1189"/>
        <v>0</v>
      </c>
      <c r="AQ184" s="63">
        <f t="shared" si="1189"/>
        <v>0</v>
      </c>
      <c r="AR184" s="63">
        <f t="shared" si="1189"/>
        <v>0</v>
      </c>
      <c r="AS184" s="63">
        <f t="shared" si="1189"/>
        <v>0</v>
      </c>
      <c r="AT184" s="63">
        <f t="shared" si="1189"/>
        <v>0</v>
      </c>
      <c r="AU184" s="63">
        <f t="shared" si="1189"/>
        <v>0</v>
      </c>
      <c r="AV184" s="63">
        <f t="shared" si="1189"/>
        <v>0</v>
      </c>
      <c r="AW184" s="63">
        <f t="shared" ref="AW184:BF193" si="1190">COUNTIF($K184:$Q184,AW$2)</f>
        <v>1</v>
      </c>
      <c r="AX184" s="63">
        <f t="shared" si="1190"/>
        <v>0</v>
      </c>
      <c r="AY184" s="63">
        <f t="shared" si="1190"/>
        <v>0</v>
      </c>
      <c r="AZ184" s="63">
        <f t="shared" si="1190"/>
        <v>0</v>
      </c>
      <c r="BA184" s="63">
        <f t="shared" si="1190"/>
        <v>1</v>
      </c>
      <c r="BB184" s="63">
        <f t="shared" si="1190"/>
        <v>0</v>
      </c>
      <c r="BC184" s="63">
        <f t="shared" si="1190"/>
        <v>1</v>
      </c>
      <c r="BD184" s="63">
        <f t="shared" si="1190"/>
        <v>0</v>
      </c>
      <c r="BE184" s="63">
        <f t="shared" si="1190"/>
        <v>0</v>
      </c>
      <c r="BF184" s="63">
        <f t="shared" si="1190"/>
        <v>0</v>
      </c>
      <c r="BG184" s="63">
        <f t="shared" ref="BG184:BO193" si="1191">COUNTIF($K184:$Q184,BG$2)</f>
        <v>0</v>
      </c>
      <c r="BH184" s="63">
        <f t="shared" si="1191"/>
        <v>1</v>
      </c>
      <c r="BI184" s="63">
        <f t="shared" si="1191"/>
        <v>0</v>
      </c>
      <c r="BJ184" s="63">
        <f t="shared" si="1191"/>
        <v>1</v>
      </c>
      <c r="BK184" s="63">
        <f t="shared" si="1191"/>
        <v>0</v>
      </c>
      <c r="BL184" s="63">
        <f t="shared" si="1191"/>
        <v>1</v>
      </c>
      <c r="BM184" s="63">
        <f t="shared" si="1191"/>
        <v>0</v>
      </c>
      <c r="BN184" s="63">
        <f t="shared" si="1191"/>
        <v>0</v>
      </c>
      <c r="BO184" s="63">
        <f t="shared" si="1191"/>
        <v>0</v>
      </c>
      <c r="BP184" s="63"/>
      <c r="BQ184" s="63">
        <f t="shared" si="1131"/>
        <v>3</v>
      </c>
      <c r="BR184" s="63">
        <f t="shared" si="1132"/>
        <v>1</v>
      </c>
      <c r="BS184" s="63">
        <f t="shared" si="1133"/>
        <v>4</v>
      </c>
      <c r="BT184" s="63">
        <f t="shared" si="1134"/>
        <v>16</v>
      </c>
      <c r="BU184" s="63">
        <f t="shared" si="1135"/>
        <v>2</v>
      </c>
      <c r="BV184" s="63">
        <f t="shared" si="1136"/>
        <v>14</v>
      </c>
      <c r="BW184" s="63">
        <f t="shared" si="1137"/>
        <v>9</v>
      </c>
      <c r="BX184" s="63">
        <f t="shared" si="1138"/>
        <v>5</v>
      </c>
      <c r="BY184" s="63">
        <f t="shared" si="1139"/>
        <v>3</v>
      </c>
      <c r="BZ184" s="63">
        <f t="shared" si="1140"/>
        <v>5</v>
      </c>
      <c r="CA184" s="63">
        <f t="shared" si="1141"/>
        <v>0</v>
      </c>
      <c r="CB184" s="63">
        <f t="shared" si="1142"/>
        <v>5</v>
      </c>
      <c r="CC184" s="63">
        <f t="shared" si="1143"/>
        <v>12</v>
      </c>
      <c r="CD184" s="63">
        <f t="shared" si="1144"/>
        <v>3</v>
      </c>
      <c r="CE184" s="63">
        <f t="shared" si="1145"/>
        <v>15</v>
      </c>
      <c r="CF184" s="63">
        <f t="shared" si="1146"/>
        <v>11</v>
      </c>
      <c r="CG184" s="63">
        <f t="shared" si="1147"/>
        <v>6</v>
      </c>
      <c r="CH184" s="63">
        <f t="shared" si="1148"/>
        <v>4</v>
      </c>
      <c r="CI184" s="63">
        <f t="shared" si="1149"/>
        <v>3</v>
      </c>
      <c r="CJ184" s="63">
        <f t="shared" si="1150"/>
        <v>15</v>
      </c>
      <c r="CK184" s="63">
        <f t="shared" si="1151"/>
        <v>30</v>
      </c>
      <c r="CL184" s="63">
        <f t="shared" si="1152"/>
        <v>10</v>
      </c>
      <c r="CM184" s="63">
        <f t="shared" si="1153"/>
        <v>13</v>
      </c>
      <c r="CN184" s="63">
        <f t="shared" si="1154"/>
        <v>1</v>
      </c>
      <c r="CO184" s="63">
        <f t="shared" si="1155"/>
        <v>13</v>
      </c>
      <c r="CP184" s="63">
        <f t="shared" si="1156"/>
        <v>7</v>
      </c>
      <c r="CQ184" s="63">
        <f t="shared" si="1157"/>
        <v>7</v>
      </c>
      <c r="CR184" s="63">
        <f t="shared" si="1158"/>
        <v>1</v>
      </c>
      <c r="CS184" s="63">
        <f t="shared" si="1159"/>
        <v>11</v>
      </c>
      <c r="CT184" s="63">
        <f t="shared" si="1160"/>
        <v>8</v>
      </c>
      <c r="CU184" s="63">
        <f t="shared" si="1161"/>
        <v>0</v>
      </c>
      <c r="CV184" s="63">
        <f t="shared" si="1162"/>
        <v>18</v>
      </c>
      <c r="CW184" s="63">
        <f t="shared" si="1163"/>
        <v>5</v>
      </c>
      <c r="CX184" s="63">
        <f t="shared" si="1164"/>
        <v>1</v>
      </c>
      <c r="CY184" s="63">
        <f t="shared" si="1165"/>
        <v>0</v>
      </c>
      <c r="CZ184" s="63">
        <f t="shared" si="1166"/>
        <v>2</v>
      </c>
      <c r="DA184" s="63">
        <f t="shared" si="1167"/>
        <v>0</v>
      </c>
      <c r="DB184" s="63">
        <f t="shared" si="1168"/>
        <v>23</v>
      </c>
      <c r="DC184" s="63">
        <f t="shared" si="1169"/>
        <v>2</v>
      </c>
      <c r="DD184" s="63">
        <f t="shared" si="1170"/>
        <v>3</v>
      </c>
      <c r="DE184" s="63">
        <f t="shared" si="1171"/>
        <v>4</v>
      </c>
      <c r="DF184" s="63">
        <f t="shared" si="1172"/>
        <v>0</v>
      </c>
      <c r="DG184" s="63">
        <f t="shared" si="1173"/>
        <v>1</v>
      </c>
      <c r="DH184" s="63">
        <f t="shared" si="1174"/>
        <v>0</v>
      </c>
      <c r="DI184" s="63">
        <f t="shared" si="1175"/>
        <v>12</v>
      </c>
      <c r="DJ184" s="63">
        <f t="shared" si="1176"/>
        <v>0</v>
      </c>
      <c r="DK184" s="63">
        <f t="shared" si="1177"/>
        <v>3</v>
      </c>
      <c r="DL184" s="63">
        <f t="shared" si="1178"/>
        <v>4</v>
      </c>
      <c r="DM184" s="63">
        <f t="shared" si="1179"/>
        <v>6</v>
      </c>
      <c r="DN184" s="289" t="b">
        <f t="shared" si="1130"/>
        <v>0</v>
      </c>
      <c r="DO184" s="63">
        <f t="shared" si="1116"/>
        <v>246</v>
      </c>
      <c r="DP184" s="63">
        <f t="shared" si="1117"/>
        <v>25</v>
      </c>
      <c r="DQ184" s="63">
        <f t="shared" si="1118"/>
        <v>25</v>
      </c>
      <c r="DR184" s="106">
        <f t="shared" si="1055"/>
        <v>0</v>
      </c>
      <c r="DS184" s="63">
        <f t="shared" si="1119"/>
        <v>6</v>
      </c>
      <c r="DT184" s="63">
        <f t="shared" si="1120"/>
        <v>1</v>
      </c>
      <c r="DU184" s="63"/>
      <c r="DV184" s="63">
        <f t="shared" si="1121"/>
        <v>4</v>
      </c>
      <c r="DW184" s="63">
        <f t="shared" si="1122"/>
        <v>3</v>
      </c>
      <c r="DX184" s="63"/>
      <c r="DY184" s="63">
        <f t="shared" si="1123"/>
        <v>0</v>
      </c>
      <c r="DZ184" s="63">
        <f t="shared" si="1124"/>
        <v>1</v>
      </c>
      <c r="EA184" s="63">
        <f t="shared" si="1125"/>
        <v>0</v>
      </c>
      <c r="EB184" s="63">
        <f t="shared" si="1126"/>
        <v>3</v>
      </c>
      <c r="EC184" s="63">
        <f t="shared" si="1127"/>
        <v>3</v>
      </c>
      <c r="EE184" s="63">
        <f t="shared" si="1128"/>
        <v>2</v>
      </c>
      <c r="EF184" s="63">
        <f t="shared" si="1129"/>
        <v>0</v>
      </c>
    </row>
    <row r="185" spans="1:136" x14ac:dyDescent="0.2">
      <c r="A185" s="55">
        <v>42334</v>
      </c>
      <c r="B185" s="13" t="str">
        <f t="shared" si="1101"/>
        <v>1-0-2-1-3</v>
      </c>
      <c r="C185" s="14" t="s">
        <v>288</v>
      </c>
      <c r="D185" s="11">
        <f t="shared" si="1102"/>
        <v>2</v>
      </c>
      <c r="E185" s="11">
        <f t="shared" si="1186"/>
        <v>5</v>
      </c>
      <c r="F185" s="11">
        <f t="shared" si="1186"/>
        <v>8</v>
      </c>
      <c r="G185" s="11">
        <f t="shared" si="1186"/>
        <v>11</v>
      </c>
      <c r="H185" s="11">
        <f t="shared" si="1186"/>
        <v>14</v>
      </c>
      <c r="I185" s="11">
        <f t="shared" si="1186"/>
        <v>17</v>
      </c>
      <c r="J185" s="11"/>
      <c r="K185" s="63">
        <f t="shared" si="1104"/>
        <v>2</v>
      </c>
      <c r="L185" s="63">
        <f t="shared" si="1105"/>
        <v>24</v>
      </c>
      <c r="M185" s="63">
        <f t="shared" si="1106"/>
        <v>34</v>
      </c>
      <c r="N185" s="63">
        <f t="shared" si="1107"/>
        <v>43</v>
      </c>
      <c r="O185" s="63">
        <f t="shared" si="1108"/>
        <v>44</v>
      </c>
      <c r="P185" s="63">
        <f t="shared" si="1109"/>
        <v>46</v>
      </c>
      <c r="Q185" s="63">
        <f t="shared" si="1110"/>
        <v>28</v>
      </c>
      <c r="R185" s="63"/>
      <c r="S185" s="63">
        <f t="shared" si="1187"/>
        <v>0</v>
      </c>
      <c r="T185" s="63">
        <f t="shared" si="1187"/>
        <v>1</v>
      </c>
      <c r="U185" s="63">
        <f t="shared" si="1187"/>
        <v>0</v>
      </c>
      <c r="V185" s="63">
        <f t="shared" si="1187"/>
        <v>0</v>
      </c>
      <c r="W185" s="63">
        <f t="shared" si="1187"/>
        <v>0</v>
      </c>
      <c r="X185" s="63">
        <f t="shared" si="1187"/>
        <v>0</v>
      </c>
      <c r="Y185" s="63">
        <f t="shared" si="1187"/>
        <v>0</v>
      </c>
      <c r="Z185" s="63">
        <f t="shared" si="1187"/>
        <v>0</v>
      </c>
      <c r="AA185" s="63">
        <f t="shared" si="1187"/>
        <v>0</v>
      </c>
      <c r="AB185" s="63">
        <f t="shared" si="1187"/>
        <v>0</v>
      </c>
      <c r="AC185" s="63">
        <f t="shared" si="1188"/>
        <v>0</v>
      </c>
      <c r="AD185" s="63">
        <f t="shared" si="1188"/>
        <v>0</v>
      </c>
      <c r="AE185" s="63">
        <f t="shared" si="1188"/>
        <v>0</v>
      </c>
      <c r="AF185" s="63">
        <f t="shared" si="1188"/>
        <v>0</v>
      </c>
      <c r="AG185" s="63">
        <f t="shared" si="1188"/>
        <v>0</v>
      </c>
      <c r="AH185" s="63">
        <f t="shared" si="1188"/>
        <v>0</v>
      </c>
      <c r="AI185" s="63">
        <f t="shared" si="1188"/>
        <v>0</v>
      </c>
      <c r="AJ185" s="63">
        <f t="shared" si="1188"/>
        <v>0</v>
      </c>
      <c r="AK185" s="63">
        <f t="shared" si="1188"/>
        <v>0</v>
      </c>
      <c r="AL185" s="63">
        <f t="shared" si="1188"/>
        <v>0</v>
      </c>
      <c r="AM185" s="63">
        <f t="shared" si="1189"/>
        <v>0</v>
      </c>
      <c r="AN185" s="63">
        <f t="shared" si="1189"/>
        <v>0</v>
      </c>
      <c r="AO185" s="63">
        <f t="shared" si="1189"/>
        <v>0</v>
      </c>
      <c r="AP185" s="63">
        <f t="shared" si="1189"/>
        <v>1</v>
      </c>
      <c r="AQ185" s="63">
        <f t="shared" si="1189"/>
        <v>0</v>
      </c>
      <c r="AR185" s="63">
        <f t="shared" si="1189"/>
        <v>0</v>
      </c>
      <c r="AS185" s="63">
        <f t="shared" si="1189"/>
        <v>0</v>
      </c>
      <c r="AT185" s="63">
        <f t="shared" si="1189"/>
        <v>1</v>
      </c>
      <c r="AU185" s="63">
        <f t="shared" si="1189"/>
        <v>0</v>
      </c>
      <c r="AV185" s="63">
        <f t="shared" si="1189"/>
        <v>0</v>
      </c>
      <c r="AW185" s="63">
        <f t="shared" si="1190"/>
        <v>0</v>
      </c>
      <c r="AX185" s="63">
        <f t="shared" si="1190"/>
        <v>0</v>
      </c>
      <c r="AY185" s="63">
        <f t="shared" si="1190"/>
        <v>0</v>
      </c>
      <c r="AZ185" s="63">
        <f t="shared" si="1190"/>
        <v>1</v>
      </c>
      <c r="BA185" s="63">
        <f t="shared" si="1190"/>
        <v>0</v>
      </c>
      <c r="BB185" s="63">
        <f t="shared" si="1190"/>
        <v>0</v>
      </c>
      <c r="BC185" s="63">
        <f t="shared" si="1190"/>
        <v>0</v>
      </c>
      <c r="BD185" s="63">
        <f t="shared" si="1190"/>
        <v>0</v>
      </c>
      <c r="BE185" s="63">
        <f t="shared" si="1190"/>
        <v>0</v>
      </c>
      <c r="BF185" s="63">
        <f t="shared" si="1190"/>
        <v>0</v>
      </c>
      <c r="BG185" s="63">
        <f t="shared" si="1191"/>
        <v>0</v>
      </c>
      <c r="BH185" s="63">
        <f t="shared" si="1191"/>
        <v>0</v>
      </c>
      <c r="BI185" s="63">
        <f t="shared" si="1191"/>
        <v>1</v>
      </c>
      <c r="BJ185" s="63">
        <f t="shared" si="1191"/>
        <v>1</v>
      </c>
      <c r="BK185" s="63">
        <f t="shared" si="1191"/>
        <v>0</v>
      </c>
      <c r="BL185" s="63">
        <f t="shared" si="1191"/>
        <v>1</v>
      </c>
      <c r="BM185" s="63">
        <f t="shared" si="1191"/>
        <v>0</v>
      </c>
      <c r="BN185" s="63">
        <f t="shared" si="1191"/>
        <v>0</v>
      </c>
      <c r="BO185" s="63">
        <f t="shared" si="1191"/>
        <v>0</v>
      </c>
      <c r="BP185" s="63"/>
      <c r="BQ185" s="63">
        <f t="shared" si="1131"/>
        <v>2</v>
      </c>
      <c r="BR185" s="63">
        <f t="shared" si="1132"/>
        <v>0</v>
      </c>
      <c r="BS185" s="63">
        <f t="shared" si="1133"/>
        <v>3</v>
      </c>
      <c r="BT185" s="63">
        <f t="shared" si="1134"/>
        <v>15</v>
      </c>
      <c r="BU185" s="63">
        <f t="shared" si="1135"/>
        <v>1</v>
      </c>
      <c r="BV185" s="63">
        <f t="shared" si="1136"/>
        <v>13</v>
      </c>
      <c r="BW185" s="63">
        <f t="shared" si="1137"/>
        <v>8</v>
      </c>
      <c r="BX185" s="63">
        <f t="shared" si="1138"/>
        <v>4</v>
      </c>
      <c r="BY185" s="63">
        <f t="shared" si="1139"/>
        <v>2</v>
      </c>
      <c r="BZ185" s="63">
        <f t="shared" si="1140"/>
        <v>4</v>
      </c>
      <c r="CA185" s="63">
        <f t="shared" si="1141"/>
        <v>4</v>
      </c>
      <c r="CB185" s="63">
        <f t="shared" si="1142"/>
        <v>4</v>
      </c>
      <c r="CC185" s="63">
        <f t="shared" si="1143"/>
        <v>11</v>
      </c>
      <c r="CD185" s="63">
        <f t="shared" si="1144"/>
        <v>2</v>
      </c>
      <c r="CE185" s="63">
        <f t="shared" si="1145"/>
        <v>14</v>
      </c>
      <c r="CF185" s="63">
        <f t="shared" si="1146"/>
        <v>10</v>
      </c>
      <c r="CG185" s="63">
        <f t="shared" si="1147"/>
        <v>5</v>
      </c>
      <c r="CH185" s="63">
        <f t="shared" si="1148"/>
        <v>3</v>
      </c>
      <c r="CI185" s="63">
        <f t="shared" si="1149"/>
        <v>2</v>
      </c>
      <c r="CJ185" s="63">
        <f t="shared" si="1150"/>
        <v>14</v>
      </c>
      <c r="CK185" s="63">
        <f t="shared" si="1151"/>
        <v>29</v>
      </c>
      <c r="CL185" s="63">
        <f t="shared" si="1152"/>
        <v>9</v>
      </c>
      <c r="CM185" s="63">
        <f t="shared" si="1153"/>
        <v>12</v>
      </c>
      <c r="CN185" s="63">
        <f t="shared" si="1154"/>
        <v>0</v>
      </c>
      <c r="CO185" s="63">
        <f t="shared" si="1155"/>
        <v>12</v>
      </c>
      <c r="CP185" s="63">
        <f t="shared" si="1156"/>
        <v>6</v>
      </c>
      <c r="CQ185" s="63">
        <f t="shared" si="1157"/>
        <v>6</v>
      </c>
      <c r="CR185" s="63">
        <f t="shared" si="1158"/>
        <v>0</v>
      </c>
      <c r="CS185" s="63">
        <f t="shared" si="1159"/>
        <v>10</v>
      </c>
      <c r="CT185" s="63">
        <f t="shared" si="1160"/>
        <v>7</v>
      </c>
      <c r="CU185" s="63">
        <f t="shared" si="1161"/>
        <v>1</v>
      </c>
      <c r="CV185" s="63">
        <f t="shared" si="1162"/>
        <v>17</v>
      </c>
      <c r="CW185" s="63">
        <f t="shared" si="1163"/>
        <v>4</v>
      </c>
      <c r="CX185" s="63">
        <f t="shared" si="1164"/>
        <v>0</v>
      </c>
      <c r="CY185" s="63">
        <f t="shared" si="1165"/>
        <v>7</v>
      </c>
      <c r="CZ185" s="63">
        <f t="shared" si="1166"/>
        <v>1</v>
      </c>
      <c r="DA185" s="63">
        <f t="shared" si="1167"/>
        <v>2</v>
      </c>
      <c r="DB185" s="63">
        <f t="shared" si="1168"/>
        <v>22</v>
      </c>
      <c r="DC185" s="63">
        <f t="shared" si="1169"/>
        <v>1</v>
      </c>
      <c r="DD185" s="63">
        <f t="shared" si="1170"/>
        <v>2</v>
      </c>
      <c r="DE185" s="63">
        <f t="shared" si="1171"/>
        <v>3</v>
      </c>
      <c r="DF185" s="63">
        <f t="shared" si="1172"/>
        <v>27</v>
      </c>
      <c r="DG185" s="63">
        <f t="shared" si="1173"/>
        <v>0</v>
      </c>
      <c r="DH185" s="63">
        <f t="shared" si="1174"/>
        <v>0</v>
      </c>
      <c r="DI185" s="63">
        <f t="shared" si="1175"/>
        <v>11</v>
      </c>
      <c r="DJ185" s="63">
        <f t="shared" si="1176"/>
        <v>0</v>
      </c>
      <c r="DK185" s="63">
        <f t="shared" si="1177"/>
        <v>2</v>
      </c>
      <c r="DL185" s="63">
        <f t="shared" si="1178"/>
        <v>3</v>
      </c>
      <c r="DM185" s="63">
        <f t="shared" si="1179"/>
        <v>5</v>
      </c>
      <c r="DN185" s="289" t="b">
        <f t="shared" si="1130"/>
        <v>1</v>
      </c>
      <c r="DO185" s="63">
        <f t="shared" si="1116"/>
        <v>221</v>
      </c>
      <c r="DP185" s="63">
        <f t="shared" si="1117"/>
        <v>-23</v>
      </c>
      <c r="DQ185" s="63">
        <f t="shared" si="1118"/>
        <v>23</v>
      </c>
      <c r="DR185" s="106">
        <f t="shared" si="1055"/>
        <v>1</v>
      </c>
      <c r="DS185" s="63">
        <f t="shared" si="1119"/>
        <v>5</v>
      </c>
      <c r="DT185" s="63">
        <f t="shared" si="1120"/>
        <v>2</v>
      </c>
      <c r="DU185" s="63"/>
      <c r="DV185" s="63">
        <f t="shared" si="1121"/>
        <v>1</v>
      </c>
      <c r="DW185" s="63">
        <f t="shared" si="1122"/>
        <v>6</v>
      </c>
      <c r="DX185" s="63"/>
      <c r="DY185" s="63">
        <f t="shared" si="1123"/>
        <v>1</v>
      </c>
      <c r="DZ185" s="68">
        <f t="shared" si="1124"/>
        <v>0</v>
      </c>
      <c r="EA185" s="63">
        <f t="shared" si="1125"/>
        <v>2</v>
      </c>
      <c r="EB185" s="63">
        <f t="shared" si="1126"/>
        <v>1</v>
      </c>
      <c r="EC185" s="63">
        <f t="shared" si="1127"/>
        <v>3</v>
      </c>
      <c r="EE185" s="63">
        <f t="shared" si="1128"/>
        <v>3</v>
      </c>
      <c r="EF185" s="63">
        <f t="shared" si="1129"/>
        <v>1</v>
      </c>
    </row>
    <row r="186" spans="1:136" x14ac:dyDescent="0.2">
      <c r="A186" s="55">
        <v>42331</v>
      </c>
      <c r="B186" s="13" t="str">
        <f t="shared" si="1101"/>
        <v>1-0-0-3-3</v>
      </c>
      <c r="C186" s="14" t="s">
        <v>287</v>
      </c>
      <c r="D186" s="11">
        <f t="shared" si="1102"/>
        <v>2</v>
      </c>
      <c r="E186" s="11">
        <f t="shared" si="1186"/>
        <v>5</v>
      </c>
      <c r="F186" s="11">
        <f t="shared" si="1186"/>
        <v>8</v>
      </c>
      <c r="G186" s="11">
        <f t="shared" si="1186"/>
        <v>11</v>
      </c>
      <c r="H186" s="11">
        <f t="shared" si="1186"/>
        <v>14</v>
      </c>
      <c r="I186" s="11">
        <f t="shared" si="1186"/>
        <v>17</v>
      </c>
      <c r="J186" s="11"/>
      <c r="K186" s="63">
        <f t="shared" si="1104"/>
        <v>5</v>
      </c>
      <c r="L186" s="63">
        <f t="shared" si="1105"/>
        <v>31</v>
      </c>
      <c r="M186" s="63">
        <f t="shared" si="1106"/>
        <v>36</v>
      </c>
      <c r="N186" s="63">
        <f t="shared" si="1107"/>
        <v>39</v>
      </c>
      <c r="O186" s="63">
        <f t="shared" si="1108"/>
        <v>44</v>
      </c>
      <c r="P186" s="63">
        <f t="shared" si="1109"/>
        <v>46</v>
      </c>
      <c r="Q186" s="63">
        <f t="shared" si="1110"/>
        <v>43</v>
      </c>
      <c r="R186" s="63"/>
      <c r="S186" s="63">
        <f t="shared" si="1187"/>
        <v>0</v>
      </c>
      <c r="T186" s="63">
        <f t="shared" si="1187"/>
        <v>0</v>
      </c>
      <c r="U186" s="63">
        <f t="shared" si="1187"/>
        <v>0</v>
      </c>
      <c r="V186" s="63">
        <f t="shared" si="1187"/>
        <v>0</v>
      </c>
      <c r="W186" s="63">
        <f t="shared" si="1187"/>
        <v>1</v>
      </c>
      <c r="X186" s="63">
        <f t="shared" si="1187"/>
        <v>0</v>
      </c>
      <c r="Y186" s="63">
        <f t="shared" si="1187"/>
        <v>0</v>
      </c>
      <c r="Z186" s="63">
        <f t="shared" si="1187"/>
        <v>0</v>
      </c>
      <c r="AA186" s="63">
        <f t="shared" si="1187"/>
        <v>0</v>
      </c>
      <c r="AB186" s="63">
        <f t="shared" si="1187"/>
        <v>0</v>
      </c>
      <c r="AC186" s="63">
        <f t="shared" si="1188"/>
        <v>0</v>
      </c>
      <c r="AD186" s="63">
        <f t="shared" si="1188"/>
        <v>0</v>
      </c>
      <c r="AE186" s="63">
        <f t="shared" si="1188"/>
        <v>0</v>
      </c>
      <c r="AF186" s="63">
        <f t="shared" si="1188"/>
        <v>0</v>
      </c>
      <c r="AG186" s="63">
        <f t="shared" si="1188"/>
        <v>0</v>
      </c>
      <c r="AH186" s="63">
        <f t="shared" si="1188"/>
        <v>0</v>
      </c>
      <c r="AI186" s="63">
        <f t="shared" si="1188"/>
        <v>0</v>
      </c>
      <c r="AJ186" s="63">
        <f t="shared" si="1188"/>
        <v>0</v>
      </c>
      <c r="AK186" s="63">
        <f t="shared" si="1188"/>
        <v>0</v>
      </c>
      <c r="AL186" s="63">
        <f t="shared" si="1188"/>
        <v>0</v>
      </c>
      <c r="AM186" s="63">
        <f t="shared" si="1189"/>
        <v>0</v>
      </c>
      <c r="AN186" s="63">
        <f t="shared" si="1189"/>
        <v>0</v>
      </c>
      <c r="AO186" s="63">
        <f t="shared" si="1189"/>
        <v>0</v>
      </c>
      <c r="AP186" s="63">
        <f t="shared" si="1189"/>
        <v>0</v>
      </c>
      <c r="AQ186" s="63">
        <f t="shared" si="1189"/>
        <v>0</v>
      </c>
      <c r="AR186" s="63">
        <f t="shared" si="1189"/>
        <v>0</v>
      </c>
      <c r="AS186" s="63">
        <f t="shared" si="1189"/>
        <v>0</v>
      </c>
      <c r="AT186" s="63">
        <f t="shared" si="1189"/>
        <v>0</v>
      </c>
      <c r="AU186" s="63">
        <f t="shared" si="1189"/>
        <v>0</v>
      </c>
      <c r="AV186" s="63">
        <f t="shared" si="1189"/>
        <v>0</v>
      </c>
      <c r="AW186" s="63">
        <f t="shared" si="1190"/>
        <v>1</v>
      </c>
      <c r="AX186" s="63">
        <f t="shared" si="1190"/>
        <v>0</v>
      </c>
      <c r="AY186" s="63">
        <f t="shared" si="1190"/>
        <v>0</v>
      </c>
      <c r="AZ186" s="63">
        <f t="shared" si="1190"/>
        <v>0</v>
      </c>
      <c r="BA186" s="63">
        <f t="shared" si="1190"/>
        <v>0</v>
      </c>
      <c r="BB186" s="63">
        <f t="shared" si="1190"/>
        <v>1</v>
      </c>
      <c r="BC186" s="63">
        <f t="shared" si="1190"/>
        <v>0</v>
      </c>
      <c r="BD186" s="63">
        <f t="shared" si="1190"/>
        <v>0</v>
      </c>
      <c r="BE186" s="63">
        <f t="shared" si="1190"/>
        <v>1</v>
      </c>
      <c r="BF186" s="63">
        <f t="shared" si="1190"/>
        <v>0</v>
      </c>
      <c r="BG186" s="63">
        <f t="shared" si="1191"/>
        <v>0</v>
      </c>
      <c r="BH186" s="63">
        <f t="shared" si="1191"/>
        <v>0</v>
      </c>
      <c r="BI186" s="63">
        <f t="shared" si="1191"/>
        <v>1</v>
      </c>
      <c r="BJ186" s="63">
        <f t="shared" si="1191"/>
        <v>1</v>
      </c>
      <c r="BK186" s="63">
        <f t="shared" si="1191"/>
        <v>0</v>
      </c>
      <c r="BL186" s="63">
        <f t="shared" si="1191"/>
        <v>1</v>
      </c>
      <c r="BM186" s="63">
        <f t="shared" si="1191"/>
        <v>0</v>
      </c>
      <c r="BN186" s="63">
        <f t="shared" si="1191"/>
        <v>0</v>
      </c>
      <c r="BO186" s="63">
        <f t="shared" si="1191"/>
        <v>0</v>
      </c>
      <c r="BP186" s="63"/>
      <c r="BQ186" s="63">
        <f t="shared" si="1131"/>
        <v>1</v>
      </c>
      <c r="BR186" s="63">
        <f t="shared" si="1132"/>
        <v>5</v>
      </c>
      <c r="BS186" s="63">
        <f t="shared" si="1133"/>
        <v>2</v>
      </c>
      <c r="BT186" s="63">
        <f t="shared" si="1134"/>
        <v>14</v>
      </c>
      <c r="BU186" s="63">
        <f t="shared" si="1135"/>
        <v>0</v>
      </c>
      <c r="BV186" s="63">
        <f t="shared" si="1136"/>
        <v>12</v>
      </c>
      <c r="BW186" s="63">
        <f t="shared" si="1137"/>
        <v>7</v>
      </c>
      <c r="BX186" s="63">
        <f t="shared" si="1138"/>
        <v>3</v>
      </c>
      <c r="BY186" s="63">
        <f t="shared" si="1139"/>
        <v>1</v>
      </c>
      <c r="BZ186" s="63">
        <f t="shared" si="1140"/>
        <v>3</v>
      </c>
      <c r="CA186" s="63">
        <f t="shared" si="1141"/>
        <v>3</v>
      </c>
      <c r="CB186" s="63">
        <f t="shared" si="1142"/>
        <v>3</v>
      </c>
      <c r="CC186" s="63">
        <f t="shared" si="1143"/>
        <v>10</v>
      </c>
      <c r="CD186" s="63">
        <f t="shared" si="1144"/>
        <v>1</v>
      </c>
      <c r="CE186" s="63">
        <f t="shared" si="1145"/>
        <v>13</v>
      </c>
      <c r="CF186" s="63">
        <f t="shared" si="1146"/>
        <v>9</v>
      </c>
      <c r="CG186" s="63">
        <f t="shared" si="1147"/>
        <v>4</v>
      </c>
      <c r="CH186" s="63">
        <f t="shared" si="1148"/>
        <v>2</v>
      </c>
      <c r="CI186" s="63">
        <f t="shared" si="1149"/>
        <v>1</v>
      </c>
      <c r="CJ186" s="63">
        <f t="shared" si="1150"/>
        <v>13</v>
      </c>
      <c r="CK186" s="63">
        <f t="shared" si="1151"/>
        <v>28</v>
      </c>
      <c r="CL186" s="63">
        <f t="shared" si="1152"/>
        <v>8</v>
      </c>
      <c r="CM186" s="63">
        <f t="shared" si="1153"/>
        <v>11</v>
      </c>
      <c r="CN186" s="63">
        <f t="shared" si="1154"/>
        <v>18</v>
      </c>
      <c r="CO186" s="63">
        <f t="shared" si="1155"/>
        <v>11</v>
      </c>
      <c r="CP186" s="63">
        <f t="shared" si="1156"/>
        <v>5</v>
      </c>
      <c r="CQ186" s="63">
        <f t="shared" si="1157"/>
        <v>5</v>
      </c>
      <c r="CR186" s="63">
        <f t="shared" si="1158"/>
        <v>5</v>
      </c>
      <c r="CS186" s="63">
        <f t="shared" si="1159"/>
        <v>9</v>
      </c>
      <c r="CT186" s="63">
        <f t="shared" si="1160"/>
        <v>6</v>
      </c>
      <c r="CU186" s="63">
        <f t="shared" si="1161"/>
        <v>0</v>
      </c>
      <c r="CV186" s="63">
        <f t="shared" si="1162"/>
        <v>16</v>
      </c>
      <c r="CW186" s="63">
        <f t="shared" si="1163"/>
        <v>3</v>
      </c>
      <c r="CX186" s="63">
        <f t="shared" si="1164"/>
        <v>29</v>
      </c>
      <c r="CY186" s="63">
        <f t="shared" si="1165"/>
        <v>6</v>
      </c>
      <c r="CZ186" s="63">
        <f t="shared" si="1166"/>
        <v>0</v>
      </c>
      <c r="DA186" s="63">
        <f t="shared" si="1167"/>
        <v>1</v>
      </c>
      <c r="DB186" s="63">
        <f t="shared" si="1168"/>
        <v>21</v>
      </c>
      <c r="DC186" s="63">
        <f t="shared" si="1169"/>
        <v>0</v>
      </c>
      <c r="DD186" s="63">
        <f t="shared" si="1170"/>
        <v>1</v>
      </c>
      <c r="DE186" s="63">
        <f t="shared" si="1171"/>
        <v>2</v>
      </c>
      <c r="DF186" s="63">
        <f t="shared" si="1172"/>
        <v>26</v>
      </c>
      <c r="DG186" s="63">
        <f t="shared" si="1173"/>
        <v>0</v>
      </c>
      <c r="DH186" s="63">
        <f t="shared" si="1174"/>
        <v>0</v>
      </c>
      <c r="DI186" s="63">
        <f t="shared" si="1175"/>
        <v>10</v>
      </c>
      <c r="DJ186" s="63">
        <f t="shared" si="1176"/>
        <v>0</v>
      </c>
      <c r="DK186" s="63">
        <f t="shared" si="1177"/>
        <v>1</v>
      </c>
      <c r="DL186" s="63">
        <f t="shared" si="1178"/>
        <v>2</v>
      </c>
      <c r="DM186" s="63">
        <f t="shared" si="1179"/>
        <v>4</v>
      </c>
      <c r="DN186" s="289" t="b">
        <f t="shared" si="1130"/>
        <v>0</v>
      </c>
      <c r="DO186" s="63">
        <f t="shared" si="1116"/>
        <v>244</v>
      </c>
      <c r="DP186" s="63">
        <f t="shared" si="1117"/>
        <v>77</v>
      </c>
      <c r="DQ186" s="63">
        <f t="shared" si="1118"/>
        <v>77</v>
      </c>
      <c r="DR186" s="106">
        <f t="shared" si="1055"/>
        <v>0</v>
      </c>
      <c r="DS186" s="63">
        <f t="shared" si="1119"/>
        <v>6</v>
      </c>
      <c r="DT186" s="63">
        <f t="shared" si="1120"/>
        <v>1</v>
      </c>
      <c r="DU186" s="63"/>
      <c r="DV186" s="63">
        <f t="shared" si="1121"/>
        <v>4</v>
      </c>
      <c r="DW186" s="63">
        <f t="shared" si="1122"/>
        <v>3</v>
      </c>
      <c r="DX186" s="63"/>
      <c r="DY186" s="63">
        <f t="shared" si="1123"/>
        <v>1</v>
      </c>
      <c r="DZ186" s="69">
        <f t="shared" si="1124"/>
        <v>0</v>
      </c>
      <c r="EA186" s="63">
        <f t="shared" si="1125"/>
        <v>0</v>
      </c>
      <c r="EB186" s="63">
        <f t="shared" si="1126"/>
        <v>3</v>
      </c>
      <c r="EC186" s="63">
        <f t="shared" si="1127"/>
        <v>3</v>
      </c>
      <c r="EE186" s="63">
        <f t="shared" si="1128"/>
        <v>0</v>
      </c>
      <c r="EF186" s="63">
        <f t="shared" si="1129"/>
        <v>0</v>
      </c>
    </row>
    <row r="187" spans="1:136" x14ac:dyDescent="0.2">
      <c r="A187" s="55">
        <v>42327</v>
      </c>
      <c r="B187" s="13" t="str">
        <f t="shared" si="1101"/>
        <v>2-2-0-1-2</v>
      </c>
      <c r="C187" s="14" t="s">
        <v>286</v>
      </c>
      <c r="D187" s="11">
        <f t="shared" si="1102"/>
        <v>2</v>
      </c>
      <c r="E187" s="11">
        <f t="shared" si="1186"/>
        <v>5</v>
      </c>
      <c r="F187" s="11">
        <f t="shared" si="1186"/>
        <v>8</v>
      </c>
      <c r="G187" s="11">
        <f t="shared" si="1186"/>
        <v>11</v>
      </c>
      <c r="H187" s="11">
        <f t="shared" si="1186"/>
        <v>14</v>
      </c>
      <c r="I187" s="11">
        <f t="shared" si="1186"/>
        <v>17</v>
      </c>
      <c r="J187" s="11"/>
      <c r="K187" s="63">
        <f t="shared" si="1104"/>
        <v>1</v>
      </c>
      <c r="L187" s="63">
        <f t="shared" si="1105"/>
        <v>14</v>
      </c>
      <c r="M187" s="63">
        <f t="shared" si="1106"/>
        <v>19</v>
      </c>
      <c r="N187" s="63">
        <f t="shared" si="1107"/>
        <v>37</v>
      </c>
      <c r="O187" s="63">
        <f t="shared" si="1108"/>
        <v>40</v>
      </c>
      <c r="P187" s="63">
        <f t="shared" si="1109"/>
        <v>47</v>
      </c>
      <c r="Q187" s="63">
        <f t="shared" si="1110"/>
        <v>9</v>
      </c>
      <c r="R187" s="63"/>
      <c r="S187" s="63">
        <f t="shared" si="1187"/>
        <v>1</v>
      </c>
      <c r="T187" s="63">
        <f t="shared" si="1187"/>
        <v>0</v>
      </c>
      <c r="U187" s="63">
        <f t="shared" si="1187"/>
        <v>0</v>
      </c>
      <c r="V187" s="63">
        <f t="shared" si="1187"/>
        <v>0</v>
      </c>
      <c r="W187" s="63">
        <f t="shared" si="1187"/>
        <v>0</v>
      </c>
      <c r="X187" s="63">
        <f t="shared" si="1187"/>
        <v>0</v>
      </c>
      <c r="Y187" s="63">
        <f t="shared" si="1187"/>
        <v>0</v>
      </c>
      <c r="Z187" s="63">
        <f t="shared" si="1187"/>
        <v>0</v>
      </c>
      <c r="AA187" s="63">
        <f t="shared" si="1187"/>
        <v>1</v>
      </c>
      <c r="AB187" s="63">
        <f t="shared" si="1187"/>
        <v>0</v>
      </c>
      <c r="AC187" s="63">
        <f t="shared" si="1188"/>
        <v>0</v>
      </c>
      <c r="AD187" s="63">
        <f t="shared" si="1188"/>
        <v>0</v>
      </c>
      <c r="AE187" s="63">
        <f t="shared" si="1188"/>
        <v>0</v>
      </c>
      <c r="AF187" s="63">
        <f t="shared" si="1188"/>
        <v>1</v>
      </c>
      <c r="AG187" s="63">
        <f t="shared" si="1188"/>
        <v>0</v>
      </c>
      <c r="AH187" s="63">
        <f t="shared" si="1188"/>
        <v>0</v>
      </c>
      <c r="AI187" s="63">
        <f t="shared" si="1188"/>
        <v>0</v>
      </c>
      <c r="AJ187" s="63">
        <f t="shared" si="1188"/>
        <v>0</v>
      </c>
      <c r="AK187" s="63">
        <f t="shared" si="1188"/>
        <v>1</v>
      </c>
      <c r="AL187" s="63">
        <f t="shared" si="1188"/>
        <v>0</v>
      </c>
      <c r="AM187" s="63">
        <f t="shared" si="1189"/>
        <v>0</v>
      </c>
      <c r="AN187" s="63">
        <f t="shared" si="1189"/>
        <v>0</v>
      </c>
      <c r="AO187" s="63">
        <f t="shared" si="1189"/>
        <v>0</v>
      </c>
      <c r="AP187" s="63">
        <f t="shared" si="1189"/>
        <v>0</v>
      </c>
      <c r="AQ187" s="63">
        <f t="shared" si="1189"/>
        <v>0</v>
      </c>
      <c r="AR187" s="63">
        <f t="shared" si="1189"/>
        <v>0</v>
      </c>
      <c r="AS187" s="63">
        <f t="shared" si="1189"/>
        <v>0</v>
      </c>
      <c r="AT187" s="63">
        <f t="shared" si="1189"/>
        <v>0</v>
      </c>
      <c r="AU187" s="63">
        <f t="shared" si="1189"/>
        <v>0</v>
      </c>
      <c r="AV187" s="63">
        <f t="shared" si="1189"/>
        <v>0</v>
      </c>
      <c r="AW187" s="63">
        <f t="shared" si="1190"/>
        <v>0</v>
      </c>
      <c r="AX187" s="63">
        <f t="shared" si="1190"/>
        <v>0</v>
      </c>
      <c r="AY187" s="63">
        <f t="shared" si="1190"/>
        <v>0</v>
      </c>
      <c r="AZ187" s="63">
        <f t="shared" si="1190"/>
        <v>0</v>
      </c>
      <c r="BA187" s="63">
        <f t="shared" si="1190"/>
        <v>0</v>
      </c>
      <c r="BB187" s="63">
        <f t="shared" si="1190"/>
        <v>0</v>
      </c>
      <c r="BC187" s="63">
        <f t="shared" si="1190"/>
        <v>1</v>
      </c>
      <c r="BD187" s="63">
        <f t="shared" si="1190"/>
        <v>0</v>
      </c>
      <c r="BE187" s="63">
        <f t="shared" si="1190"/>
        <v>0</v>
      </c>
      <c r="BF187" s="63">
        <f t="shared" si="1190"/>
        <v>1</v>
      </c>
      <c r="BG187" s="63">
        <f t="shared" si="1191"/>
        <v>0</v>
      </c>
      <c r="BH187" s="63">
        <f t="shared" si="1191"/>
        <v>0</v>
      </c>
      <c r="BI187" s="63">
        <f t="shared" si="1191"/>
        <v>0</v>
      </c>
      <c r="BJ187" s="63">
        <f t="shared" si="1191"/>
        <v>0</v>
      </c>
      <c r="BK187" s="63">
        <f t="shared" si="1191"/>
        <v>0</v>
      </c>
      <c r="BL187" s="63">
        <f t="shared" si="1191"/>
        <v>0</v>
      </c>
      <c r="BM187" s="63">
        <f t="shared" si="1191"/>
        <v>1</v>
      </c>
      <c r="BN187" s="63">
        <f t="shared" si="1191"/>
        <v>0</v>
      </c>
      <c r="BO187" s="63">
        <f t="shared" si="1191"/>
        <v>0</v>
      </c>
      <c r="BP187" s="63"/>
      <c r="BQ187" s="63">
        <f t="shared" si="1131"/>
        <v>0</v>
      </c>
      <c r="BR187" s="63">
        <f t="shared" si="1132"/>
        <v>4</v>
      </c>
      <c r="BS187" s="63">
        <f t="shared" si="1133"/>
        <v>1</v>
      </c>
      <c r="BT187" s="63">
        <f t="shared" si="1134"/>
        <v>13</v>
      </c>
      <c r="BU187" s="63">
        <f t="shared" si="1135"/>
        <v>1</v>
      </c>
      <c r="BV187" s="63">
        <f t="shared" si="1136"/>
        <v>11</v>
      </c>
      <c r="BW187" s="63">
        <f t="shared" si="1137"/>
        <v>6</v>
      </c>
      <c r="BX187" s="63">
        <f t="shared" si="1138"/>
        <v>2</v>
      </c>
      <c r="BY187" s="63">
        <f t="shared" si="1139"/>
        <v>0</v>
      </c>
      <c r="BZ187" s="63">
        <f t="shared" si="1140"/>
        <v>2</v>
      </c>
      <c r="CA187" s="63">
        <f t="shared" si="1141"/>
        <v>2</v>
      </c>
      <c r="CB187" s="63">
        <f t="shared" si="1142"/>
        <v>2</v>
      </c>
      <c r="CC187" s="63">
        <f t="shared" si="1143"/>
        <v>9</v>
      </c>
      <c r="CD187" s="63">
        <f t="shared" si="1144"/>
        <v>0</v>
      </c>
      <c r="CE187" s="63">
        <f t="shared" si="1145"/>
        <v>12</v>
      </c>
      <c r="CF187" s="63">
        <f t="shared" si="1146"/>
        <v>8</v>
      </c>
      <c r="CG187" s="63">
        <f t="shared" si="1147"/>
        <v>3</v>
      </c>
      <c r="CH187" s="63">
        <f t="shared" si="1148"/>
        <v>1</v>
      </c>
      <c r="CI187" s="63">
        <f t="shared" si="1149"/>
        <v>0</v>
      </c>
      <c r="CJ187" s="63">
        <f t="shared" si="1150"/>
        <v>12</v>
      </c>
      <c r="CK187" s="63">
        <f t="shared" si="1151"/>
        <v>27</v>
      </c>
      <c r="CL187" s="63">
        <f t="shared" si="1152"/>
        <v>7</v>
      </c>
      <c r="CM187" s="63">
        <f t="shared" si="1153"/>
        <v>10</v>
      </c>
      <c r="CN187" s="63">
        <f t="shared" si="1154"/>
        <v>17</v>
      </c>
      <c r="CO187" s="63">
        <f t="shared" si="1155"/>
        <v>10</v>
      </c>
      <c r="CP187" s="63">
        <f t="shared" si="1156"/>
        <v>4</v>
      </c>
      <c r="CQ187" s="63">
        <f t="shared" si="1157"/>
        <v>4</v>
      </c>
      <c r="CR187" s="63">
        <f t="shared" si="1158"/>
        <v>4</v>
      </c>
      <c r="CS187" s="63">
        <f t="shared" si="1159"/>
        <v>8</v>
      </c>
      <c r="CT187" s="63">
        <f t="shared" si="1160"/>
        <v>5</v>
      </c>
      <c r="CU187" s="63">
        <f t="shared" si="1161"/>
        <v>10</v>
      </c>
      <c r="CV187" s="63">
        <f t="shared" si="1162"/>
        <v>15</v>
      </c>
      <c r="CW187" s="63">
        <f t="shared" si="1163"/>
        <v>2</v>
      </c>
      <c r="CX187" s="63">
        <f t="shared" si="1164"/>
        <v>28</v>
      </c>
      <c r="CY187" s="63">
        <f t="shared" si="1165"/>
        <v>5</v>
      </c>
      <c r="CZ187" s="63">
        <f t="shared" si="1166"/>
        <v>3</v>
      </c>
      <c r="DA187" s="63">
        <f t="shared" si="1167"/>
        <v>0</v>
      </c>
      <c r="DB187" s="63">
        <f t="shared" si="1168"/>
        <v>20</v>
      </c>
      <c r="DC187" s="63">
        <f t="shared" si="1169"/>
        <v>9</v>
      </c>
      <c r="DD187" s="63">
        <f t="shared" si="1170"/>
        <v>0</v>
      </c>
      <c r="DE187" s="63">
        <f t="shared" si="1171"/>
        <v>1</v>
      </c>
      <c r="DF187" s="63">
        <f t="shared" si="1172"/>
        <v>25</v>
      </c>
      <c r="DG187" s="63">
        <f t="shared" si="1173"/>
        <v>6</v>
      </c>
      <c r="DH187" s="63">
        <f t="shared" si="1174"/>
        <v>38</v>
      </c>
      <c r="DI187" s="63">
        <f t="shared" si="1175"/>
        <v>9</v>
      </c>
      <c r="DJ187" s="63">
        <f t="shared" si="1176"/>
        <v>1</v>
      </c>
      <c r="DK187" s="63">
        <f t="shared" si="1177"/>
        <v>0</v>
      </c>
      <c r="DL187" s="63">
        <f t="shared" si="1178"/>
        <v>1</v>
      </c>
      <c r="DM187" s="63">
        <f t="shared" si="1179"/>
        <v>3</v>
      </c>
      <c r="DN187" s="289" t="b">
        <f t="shared" si="1130"/>
        <v>1</v>
      </c>
      <c r="DO187" s="63">
        <f t="shared" si="1116"/>
        <v>167</v>
      </c>
      <c r="DP187" s="63">
        <f t="shared" si="1117"/>
        <v>-34</v>
      </c>
      <c r="DQ187" s="63">
        <f t="shared" si="1118"/>
        <v>34</v>
      </c>
      <c r="DR187" s="106">
        <f t="shared" si="1055"/>
        <v>1</v>
      </c>
      <c r="DS187" s="63">
        <f t="shared" si="1119"/>
        <v>3</v>
      </c>
      <c r="DT187" s="63">
        <f t="shared" si="1120"/>
        <v>4</v>
      </c>
      <c r="DU187" s="63"/>
      <c r="DV187" s="63">
        <f t="shared" si="1121"/>
        <v>5</v>
      </c>
      <c r="DW187" s="63">
        <f t="shared" si="1122"/>
        <v>2</v>
      </c>
      <c r="DX187" s="63"/>
      <c r="DY187" s="63">
        <f t="shared" si="1123"/>
        <v>2</v>
      </c>
      <c r="DZ187" s="63">
        <f t="shared" si="1124"/>
        <v>2</v>
      </c>
      <c r="EA187" s="63">
        <f t="shared" si="1125"/>
        <v>0</v>
      </c>
      <c r="EB187" s="63">
        <f t="shared" si="1126"/>
        <v>1</v>
      </c>
      <c r="EC187" s="63">
        <f t="shared" si="1127"/>
        <v>2</v>
      </c>
      <c r="EE187" s="63">
        <f t="shared" si="1128"/>
        <v>1</v>
      </c>
      <c r="EF187" s="63">
        <f t="shared" si="1129"/>
        <v>0</v>
      </c>
    </row>
    <row r="188" spans="1:136" x14ac:dyDescent="0.2">
      <c r="A188" s="55">
        <v>42324</v>
      </c>
      <c r="B188" s="13" t="str">
        <f t="shared" si="1101"/>
        <v>2-1-0-0-4</v>
      </c>
      <c r="C188" s="14" t="s">
        <v>285</v>
      </c>
      <c r="D188" s="11">
        <f t="shared" si="1102"/>
        <v>2</v>
      </c>
      <c r="E188" s="11">
        <f t="shared" si="1186"/>
        <v>4</v>
      </c>
      <c r="F188" s="11">
        <f t="shared" si="1186"/>
        <v>7</v>
      </c>
      <c r="G188" s="11">
        <f t="shared" si="1186"/>
        <v>10</v>
      </c>
      <c r="H188" s="11">
        <f t="shared" si="1186"/>
        <v>13</v>
      </c>
      <c r="I188" s="11">
        <f t="shared" si="1186"/>
        <v>16</v>
      </c>
      <c r="J188" s="11"/>
      <c r="K188" s="63">
        <f t="shared" si="1104"/>
        <v>3</v>
      </c>
      <c r="L188" s="63">
        <f t="shared" si="1105"/>
        <v>5</v>
      </c>
      <c r="M188" s="63">
        <f t="shared" si="1106"/>
        <v>18</v>
      </c>
      <c r="N188" s="63">
        <f t="shared" si="1107"/>
        <v>41</v>
      </c>
      <c r="O188" s="63">
        <f t="shared" si="1108"/>
        <v>46</v>
      </c>
      <c r="P188" s="63">
        <f t="shared" si="1109"/>
        <v>48</v>
      </c>
      <c r="Q188" s="63">
        <f t="shared" si="1110"/>
        <v>40</v>
      </c>
      <c r="R188" s="63"/>
      <c r="S188" s="63">
        <f t="shared" si="1187"/>
        <v>0</v>
      </c>
      <c r="T188" s="63">
        <f t="shared" si="1187"/>
        <v>0</v>
      </c>
      <c r="U188" s="63">
        <f t="shared" si="1187"/>
        <v>1</v>
      </c>
      <c r="V188" s="63">
        <f t="shared" si="1187"/>
        <v>0</v>
      </c>
      <c r="W188" s="63">
        <f t="shared" si="1187"/>
        <v>1</v>
      </c>
      <c r="X188" s="63">
        <f t="shared" si="1187"/>
        <v>0</v>
      </c>
      <c r="Y188" s="63">
        <f t="shared" si="1187"/>
        <v>0</v>
      </c>
      <c r="Z188" s="63">
        <f t="shared" si="1187"/>
        <v>0</v>
      </c>
      <c r="AA188" s="63">
        <f t="shared" si="1187"/>
        <v>0</v>
      </c>
      <c r="AB188" s="63">
        <f t="shared" si="1187"/>
        <v>0</v>
      </c>
      <c r="AC188" s="63">
        <f t="shared" si="1188"/>
        <v>0</v>
      </c>
      <c r="AD188" s="63">
        <f t="shared" si="1188"/>
        <v>0</v>
      </c>
      <c r="AE188" s="63">
        <f t="shared" si="1188"/>
        <v>0</v>
      </c>
      <c r="AF188" s="63">
        <f t="shared" si="1188"/>
        <v>0</v>
      </c>
      <c r="AG188" s="63">
        <f t="shared" si="1188"/>
        <v>0</v>
      </c>
      <c r="AH188" s="63">
        <f t="shared" si="1188"/>
        <v>0</v>
      </c>
      <c r="AI188" s="63">
        <f t="shared" si="1188"/>
        <v>0</v>
      </c>
      <c r="AJ188" s="63">
        <f t="shared" si="1188"/>
        <v>1</v>
      </c>
      <c r="AK188" s="63">
        <f t="shared" si="1188"/>
        <v>0</v>
      </c>
      <c r="AL188" s="63">
        <f t="shared" si="1188"/>
        <v>0</v>
      </c>
      <c r="AM188" s="63">
        <f t="shared" si="1189"/>
        <v>0</v>
      </c>
      <c r="AN188" s="63">
        <f t="shared" si="1189"/>
        <v>0</v>
      </c>
      <c r="AO188" s="63">
        <f t="shared" si="1189"/>
        <v>0</v>
      </c>
      <c r="AP188" s="63">
        <f t="shared" si="1189"/>
        <v>0</v>
      </c>
      <c r="AQ188" s="63">
        <f t="shared" si="1189"/>
        <v>0</v>
      </c>
      <c r="AR188" s="63">
        <f t="shared" si="1189"/>
        <v>0</v>
      </c>
      <c r="AS188" s="63">
        <f t="shared" si="1189"/>
        <v>0</v>
      </c>
      <c r="AT188" s="63">
        <f t="shared" si="1189"/>
        <v>0</v>
      </c>
      <c r="AU188" s="63">
        <f t="shared" si="1189"/>
        <v>0</v>
      </c>
      <c r="AV188" s="63">
        <f t="shared" si="1189"/>
        <v>0</v>
      </c>
      <c r="AW188" s="63">
        <f t="shared" si="1190"/>
        <v>0</v>
      </c>
      <c r="AX188" s="63">
        <f t="shared" si="1190"/>
        <v>0</v>
      </c>
      <c r="AY188" s="63">
        <f t="shared" si="1190"/>
        <v>0</v>
      </c>
      <c r="AZ188" s="63">
        <f t="shared" si="1190"/>
        <v>0</v>
      </c>
      <c r="BA188" s="63">
        <f t="shared" si="1190"/>
        <v>0</v>
      </c>
      <c r="BB188" s="63">
        <f t="shared" si="1190"/>
        <v>0</v>
      </c>
      <c r="BC188" s="63">
        <f t="shared" si="1190"/>
        <v>0</v>
      </c>
      <c r="BD188" s="63">
        <f t="shared" si="1190"/>
        <v>0</v>
      </c>
      <c r="BE188" s="63">
        <f t="shared" si="1190"/>
        <v>0</v>
      </c>
      <c r="BF188" s="63">
        <f t="shared" si="1190"/>
        <v>1</v>
      </c>
      <c r="BG188" s="63">
        <f t="shared" si="1191"/>
        <v>1</v>
      </c>
      <c r="BH188" s="63">
        <f t="shared" si="1191"/>
        <v>0</v>
      </c>
      <c r="BI188" s="63">
        <f t="shared" si="1191"/>
        <v>0</v>
      </c>
      <c r="BJ188" s="63">
        <f t="shared" si="1191"/>
        <v>0</v>
      </c>
      <c r="BK188" s="63">
        <f t="shared" si="1191"/>
        <v>0</v>
      </c>
      <c r="BL188" s="63">
        <f t="shared" si="1191"/>
        <v>1</v>
      </c>
      <c r="BM188" s="63">
        <f t="shared" si="1191"/>
        <v>0</v>
      </c>
      <c r="BN188" s="63">
        <f t="shared" si="1191"/>
        <v>1</v>
      </c>
      <c r="BO188" s="63">
        <f t="shared" si="1191"/>
        <v>0</v>
      </c>
      <c r="BP188" s="63"/>
      <c r="BQ188" s="63">
        <f t="shared" si="1131"/>
        <v>1</v>
      </c>
      <c r="BR188" s="63">
        <f t="shared" si="1132"/>
        <v>3</v>
      </c>
      <c r="BS188" s="63">
        <f t="shared" si="1133"/>
        <v>0</v>
      </c>
      <c r="BT188" s="63">
        <f t="shared" si="1134"/>
        <v>12</v>
      </c>
      <c r="BU188" s="63">
        <f t="shared" si="1135"/>
        <v>0</v>
      </c>
      <c r="BV188" s="63">
        <f t="shared" si="1136"/>
        <v>10</v>
      </c>
      <c r="BW188" s="63">
        <f t="shared" si="1137"/>
        <v>5</v>
      </c>
      <c r="BX188" s="63">
        <f t="shared" si="1138"/>
        <v>1</v>
      </c>
      <c r="BY188" s="63">
        <f t="shared" si="1139"/>
        <v>5</v>
      </c>
      <c r="BZ188" s="63">
        <f t="shared" si="1140"/>
        <v>1</v>
      </c>
      <c r="CA188" s="63">
        <f t="shared" si="1141"/>
        <v>1</v>
      </c>
      <c r="CB188" s="63">
        <f t="shared" si="1142"/>
        <v>1</v>
      </c>
      <c r="CC188" s="63">
        <f t="shared" si="1143"/>
        <v>8</v>
      </c>
      <c r="CD188" s="63">
        <f t="shared" si="1144"/>
        <v>9</v>
      </c>
      <c r="CE188" s="63">
        <f t="shared" si="1145"/>
        <v>11</v>
      </c>
      <c r="CF188" s="63">
        <f t="shared" si="1146"/>
        <v>7</v>
      </c>
      <c r="CG188" s="63">
        <f t="shared" si="1147"/>
        <v>2</v>
      </c>
      <c r="CH188" s="63">
        <f t="shared" si="1148"/>
        <v>0</v>
      </c>
      <c r="CI188" s="63">
        <f t="shared" si="1149"/>
        <v>10</v>
      </c>
      <c r="CJ188" s="63">
        <f t="shared" si="1150"/>
        <v>11</v>
      </c>
      <c r="CK188" s="63">
        <f t="shared" si="1151"/>
        <v>26</v>
      </c>
      <c r="CL188" s="63">
        <f t="shared" si="1152"/>
        <v>6</v>
      </c>
      <c r="CM188" s="63">
        <f t="shared" si="1153"/>
        <v>9</v>
      </c>
      <c r="CN188" s="63">
        <f t="shared" si="1154"/>
        <v>16</v>
      </c>
      <c r="CO188" s="63">
        <f t="shared" si="1155"/>
        <v>9</v>
      </c>
      <c r="CP188" s="63">
        <f t="shared" si="1156"/>
        <v>3</v>
      </c>
      <c r="CQ188" s="63">
        <f t="shared" si="1157"/>
        <v>3</v>
      </c>
      <c r="CR188" s="63">
        <f t="shared" si="1158"/>
        <v>3</v>
      </c>
      <c r="CS188" s="63">
        <f t="shared" si="1159"/>
        <v>7</v>
      </c>
      <c r="CT188" s="63">
        <f t="shared" si="1160"/>
        <v>4</v>
      </c>
      <c r="CU188" s="63">
        <f t="shared" si="1161"/>
        <v>9</v>
      </c>
      <c r="CV188" s="63">
        <f t="shared" si="1162"/>
        <v>14</v>
      </c>
      <c r="CW188" s="63">
        <f t="shared" si="1163"/>
        <v>1</v>
      </c>
      <c r="CX188" s="63">
        <f t="shared" si="1164"/>
        <v>27</v>
      </c>
      <c r="CY188" s="63">
        <f t="shared" si="1165"/>
        <v>4</v>
      </c>
      <c r="CZ188" s="63">
        <f t="shared" si="1166"/>
        <v>2</v>
      </c>
      <c r="DA188" s="63">
        <f t="shared" si="1167"/>
        <v>3</v>
      </c>
      <c r="DB188" s="63">
        <f t="shared" si="1168"/>
        <v>19</v>
      </c>
      <c r="DC188" s="63">
        <f t="shared" si="1169"/>
        <v>8</v>
      </c>
      <c r="DD188" s="63">
        <f t="shared" si="1170"/>
        <v>0</v>
      </c>
      <c r="DE188" s="63">
        <f t="shared" si="1171"/>
        <v>0</v>
      </c>
      <c r="DF188" s="63">
        <f t="shared" si="1172"/>
        <v>24</v>
      </c>
      <c r="DG188" s="63">
        <f t="shared" si="1173"/>
        <v>5</v>
      </c>
      <c r="DH188" s="63">
        <f t="shared" si="1174"/>
        <v>37</v>
      </c>
      <c r="DI188" s="63">
        <f t="shared" si="1175"/>
        <v>8</v>
      </c>
      <c r="DJ188" s="63">
        <f t="shared" si="1176"/>
        <v>0</v>
      </c>
      <c r="DK188" s="63">
        <f t="shared" si="1177"/>
        <v>3</v>
      </c>
      <c r="DL188" s="63">
        <f t="shared" si="1178"/>
        <v>0</v>
      </c>
      <c r="DM188" s="63">
        <f t="shared" si="1179"/>
        <v>2</v>
      </c>
      <c r="DN188" s="289" t="b">
        <f t="shared" si="1130"/>
        <v>1</v>
      </c>
      <c r="DO188" s="63">
        <f t="shared" si="1116"/>
        <v>201</v>
      </c>
      <c r="DP188" s="63">
        <f t="shared" si="1117"/>
        <v>85</v>
      </c>
      <c r="DQ188" s="63">
        <f t="shared" si="1118"/>
        <v>85</v>
      </c>
      <c r="DR188" s="106">
        <f t="shared" si="1055"/>
        <v>1</v>
      </c>
      <c r="DS188" s="15">
        <f t="shared" si="1119"/>
        <v>4</v>
      </c>
      <c r="DT188" s="15">
        <f t="shared" si="1120"/>
        <v>3</v>
      </c>
      <c r="DU188" s="63"/>
      <c r="DV188" s="63">
        <f t="shared" si="1121"/>
        <v>3</v>
      </c>
      <c r="DW188" s="63">
        <f t="shared" si="1122"/>
        <v>4</v>
      </c>
      <c r="DX188" s="63"/>
      <c r="DY188" s="63">
        <f t="shared" si="1123"/>
        <v>2</v>
      </c>
      <c r="DZ188" s="63">
        <f t="shared" si="1124"/>
        <v>1</v>
      </c>
      <c r="EA188" s="63">
        <f t="shared" si="1125"/>
        <v>0</v>
      </c>
      <c r="EB188" s="63">
        <f t="shared" si="1126"/>
        <v>0</v>
      </c>
      <c r="EC188" s="63">
        <f t="shared" si="1127"/>
        <v>4</v>
      </c>
      <c r="EE188" s="63">
        <f t="shared" si="1128"/>
        <v>1</v>
      </c>
      <c r="EF188" s="63">
        <f t="shared" si="1129"/>
        <v>0</v>
      </c>
    </row>
    <row r="189" spans="1:136" x14ac:dyDescent="0.2">
      <c r="A189" s="55">
        <v>42320</v>
      </c>
      <c r="B189" s="13" t="str">
        <f t="shared" si="1101"/>
        <v>2-3-0-1-1</v>
      </c>
      <c r="C189" s="14" t="s">
        <v>284</v>
      </c>
      <c r="D189" s="11">
        <f t="shared" si="1102"/>
        <v>2</v>
      </c>
      <c r="E189" s="11">
        <f t="shared" si="1186"/>
        <v>5</v>
      </c>
      <c r="F189" s="11">
        <f t="shared" si="1186"/>
        <v>8</v>
      </c>
      <c r="G189" s="11">
        <f t="shared" si="1186"/>
        <v>11</v>
      </c>
      <c r="H189" s="11">
        <f t="shared" si="1186"/>
        <v>14</v>
      </c>
      <c r="I189" s="11">
        <f t="shared" si="1186"/>
        <v>17</v>
      </c>
      <c r="J189" s="11"/>
      <c r="K189" s="63">
        <f t="shared" si="1104"/>
        <v>8</v>
      </c>
      <c r="L189" s="63">
        <f t="shared" si="1105"/>
        <v>10</v>
      </c>
      <c r="M189" s="63">
        <f t="shared" si="1106"/>
        <v>11</v>
      </c>
      <c r="N189" s="63">
        <f t="shared" si="1107"/>
        <v>12</v>
      </c>
      <c r="O189" s="63">
        <f t="shared" si="1108"/>
        <v>33</v>
      </c>
      <c r="P189" s="63">
        <f t="shared" si="1109"/>
        <v>41</v>
      </c>
      <c r="Q189" s="63">
        <f t="shared" si="1110"/>
        <v>1</v>
      </c>
      <c r="R189" s="63"/>
      <c r="S189" s="63">
        <f t="shared" si="1187"/>
        <v>1</v>
      </c>
      <c r="T189" s="63">
        <f t="shared" si="1187"/>
        <v>0</v>
      </c>
      <c r="U189" s="63">
        <f t="shared" si="1187"/>
        <v>0</v>
      </c>
      <c r="V189" s="63">
        <f t="shared" si="1187"/>
        <v>0</v>
      </c>
      <c r="W189" s="63">
        <f t="shared" si="1187"/>
        <v>0</v>
      </c>
      <c r="X189" s="63">
        <f t="shared" si="1187"/>
        <v>0</v>
      </c>
      <c r="Y189" s="63">
        <f t="shared" si="1187"/>
        <v>0</v>
      </c>
      <c r="Z189" s="63">
        <f t="shared" si="1187"/>
        <v>1</v>
      </c>
      <c r="AA189" s="63">
        <f t="shared" si="1187"/>
        <v>0</v>
      </c>
      <c r="AB189" s="63">
        <f t="shared" si="1187"/>
        <v>1</v>
      </c>
      <c r="AC189" s="63">
        <f t="shared" si="1188"/>
        <v>1</v>
      </c>
      <c r="AD189" s="63">
        <f t="shared" si="1188"/>
        <v>1</v>
      </c>
      <c r="AE189" s="63">
        <f t="shared" si="1188"/>
        <v>0</v>
      </c>
      <c r="AF189" s="63">
        <f t="shared" si="1188"/>
        <v>0</v>
      </c>
      <c r="AG189" s="63">
        <f t="shared" si="1188"/>
        <v>0</v>
      </c>
      <c r="AH189" s="63">
        <f t="shared" si="1188"/>
        <v>0</v>
      </c>
      <c r="AI189" s="63">
        <f t="shared" si="1188"/>
        <v>0</v>
      </c>
      <c r="AJ189" s="63">
        <f t="shared" si="1188"/>
        <v>0</v>
      </c>
      <c r="AK189" s="63">
        <f t="shared" si="1188"/>
        <v>0</v>
      </c>
      <c r="AL189" s="63">
        <f t="shared" si="1188"/>
        <v>0</v>
      </c>
      <c r="AM189" s="63">
        <f t="shared" si="1189"/>
        <v>0</v>
      </c>
      <c r="AN189" s="63">
        <f t="shared" si="1189"/>
        <v>0</v>
      </c>
      <c r="AO189" s="63">
        <f t="shared" si="1189"/>
        <v>0</v>
      </c>
      <c r="AP189" s="63">
        <f t="shared" si="1189"/>
        <v>0</v>
      </c>
      <c r="AQ189" s="63">
        <f t="shared" si="1189"/>
        <v>0</v>
      </c>
      <c r="AR189" s="63">
        <f t="shared" si="1189"/>
        <v>0</v>
      </c>
      <c r="AS189" s="63">
        <f t="shared" si="1189"/>
        <v>0</v>
      </c>
      <c r="AT189" s="63">
        <f t="shared" si="1189"/>
        <v>0</v>
      </c>
      <c r="AU189" s="63">
        <f t="shared" si="1189"/>
        <v>0</v>
      </c>
      <c r="AV189" s="63">
        <f t="shared" si="1189"/>
        <v>0</v>
      </c>
      <c r="AW189" s="63">
        <f t="shared" si="1190"/>
        <v>0</v>
      </c>
      <c r="AX189" s="63">
        <f t="shared" si="1190"/>
        <v>0</v>
      </c>
      <c r="AY189" s="63">
        <f t="shared" si="1190"/>
        <v>1</v>
      </c>
      <c r="AZ189" s="63">
        <f t="shared" si="1190"/>
        <v>0</v>
      </c>
      <c r="BA189" s="63">
        <f t="shared" si="1190"/>
        <v>0</v>
      </c>
      <c r="BB189" s="63">
        <f t="shared" si="1190"/>
        <v>0</v>
      </c>
      <c r="BC189" s="63">
        <f t="shared" si="1190"/>
        <v>0</v>
      </c>
      <c r="BD189" s="63">
        <f t="shared" si="1190"/>
        <v>0</v>
      </c>
      <c r="BE189" s="63">
        <f t="shared" si="1190"/>
        <v>0</v>
      </c>
      <c r="BF189" s="63">
        <f t="shared" si="1190"/>
        <v>0</v>
      </c>
      <c r="BG189" s="63">
        <f t="shared" si="1191"/>
        <v>1</v>
      </c>
      <c r="BH189" s="63">
        <f t="shared" si="1191"/>
        <v>0</v>
      </c>
      <c r="BI189" s="63">
        <f t="shared" si="1191"/>
        <v>0</v>
      </c>
      <c r="BJ189" s="63">
        <f t="shared" si="1191"/>
        <v>0</v>
      </c>
      <c r="BK189" s="63">
        <f t="shared" si="1191"/>
        <v>0</v>
      </c>
      <c r="BL189" s="63">
        <f t="shared" si="1191"/>
        <v>0</v>
      </c>
      <c r="BM189" s="63">
        <f t="shared" si="1191"/>
        <v>0</v>
      </c>
      <c r="BN189" s="63">
        <f t="shared" si="1191"/>
        <v>0</v>
      </c>
      <c r="BO189" s="63">
        <f t="shared" si="1191"/>
        <v>0</v>
      </c>
      <c r="BP189" s="63"/>
      <c r="BQ189" s="63">
        <f t="shared" si="1131"/>
        <v>0</v>
      </c>
      <c r="BR189" s="63">
        <f t="shared" si="1132"/>
        <v>2</v>
      </c>
      <c r="BS189" s="63">
        <f t="shared" si="1133"/>
        <v>1</v>
      </c>
      <c r="BT189" s="63">
        <f t="shared" si="1134"/>
        <v>11</v>
      </c>
      <c r="BU189" s="63">
        <f t="shared" si="1135"/>
        <v>5</v>
      </c>
      <c r="BV189" s="63">
        <f t="shared" si="1136"/>
        <v>9</v>
      </c>
      <c r="BW189" s="63">
        <f t="shared" si="1137"/>
        <v>4</v>
      </c>
      <c r="BX189" s="63">
        <f t="shared" si="1138"/>
        <v>0</v>
      </c>
      <c r="BY189" s="63">
        <f t="shared" si="1139"/>
        <v>4</v>
      </c>
      <c r="BZ189" s="63">
        <f t="shared" si="1140"/>
        <v>0</v>
      </c>
      <c r="CA189" s="63">
        <f t="shared" si="1141"/>
        <v>0</v>
      </c>
      <c r="CB189" s="63">
        <f t="shared" si="1142"/>
        <v>0</v>
      </c>
      <c r="CC189" s="63">
        <f t="shared" si="1143"/>
        <v>7</v>
      </c>
      <c r="CD189" s="63">
        <f t="shared" si="1144"/>
        <v>8</v>
      </c>
      <c r="CE189" s="63">
        <f t="shared" si="1145"/>
        <v>10</v>
      </c>
      <c r="CF189" s="63">
        <f t="shared" si="1146"/>
        <v>6</v>
      </c>
      <c r="CG189" s="63">
        <f t="shared" si="1147"/>
        <v>1</v>
      </c>
      <c r="CH189" s="63">
        <f t="shared" si="1148"/>
        <v>3</v>
      </c>
      <c r="CI189" s="63">
        <f t="shared" si="1149"/>
        <v>9</v>
      </c>
      <c r="CJ189" s="63">
        <f t="shared" si="1150"/>
        <v>10</v>
      </c>
      <c r="CK189" s="63">
        <f t="shared" si="1151"/>
        <v>25</v>
      </c>
      <c r="CL189" s="63">
        <f t="shared" si="1152"/>
        <v>5</v>
      </c>
      <c r="CM189" s="63">
        <f t="shared" si="1153"/>
        <v>8</v>
      </c>
      <c r="CN189" s="63">
        <f t="shared" si="1154"/>
        <v>15</v>
      </c>
      <c r="CO189" s="63">
        <f t="shared" si="1155"/>
        <v>8</v>
      </c>
      <c r="CP189" s="63">
        <f t="shared" si="1156"/>
        <v>2</v>
      </c>
      <c r="CQ189" s="63">
        <f t="shared" si="1157"/>
        <v>2</v>
      </c>
      <c r="CR189" s="63">
        <f t="shared" si="1158"/>
        <v>2</v>
      </c>
      <c r="CS189" s="63">
        <f t="shared" si="1159"/>
        <v>6</v>
      </c>
      <c r="CT189" s="63">
        <f t="shared" si="1160"/>
        <v>3</v>
      </c>
      <c r="CU189" s="63">
        <f t="shared" si="1161"/>
        <v>8</v>
      </c>
      <c r="CV189" s="63">
        <f t="shared" si="1162"/>
        <v>13</v>
      </c>
      <c r="CW189" s="63">
        <f t="shared" si="1163"/>
        <v>0</v>
      </c>
      <c r="CX189" s="63">
        <f t="shared" si="1164"/>
        <v>26</v>
      </c>
      <c r="CY189" s="63">
        <f t="shared" si="1165"/>
        <v>3</v>
      </c>
      <c r="CZ189" s="63">
        <f t="shared" si="1166"/>
        <v>1</v>
      </c>
      <c r="DA189" s="63">
        <f t="shared" si="1167"/>
        <v>2</v>
      </c>
      <c r="DB189" s="63">
        <f t="shared" si="1168"/>
        <v>18</v>
      </c>
      <c r="DC189" s="63">
        <f t="shared" si="1169"/>
        <v>7</v>
      </c>
      <c r="DD189" s="63">
        <f t="shared" si="1170"/>
        <v>1</v>
      </c>
      <c r="DE189" s="63">
        <f t="shared" si="1171"/>
        <v>0</v>
      </c>
      <c r="DF189" s="63">
        <f t="shared" si="1172"/>
        <v>23</v>
      </c>
      <c r="DG189" s="63">
        <f t="shared" si="1173"/>
        <v>4</v>
      </c>
      <c r="DH189" s="63">
        <f t="shared" si="1174"/>
        <v>36</v>
      </c>
      <c r="DI189" s="63">
        <f t="shared" si="1175"/>
        <v>7</v>
      </c>
      <c r="DJ189" s="63">
        <f t="shared" si="1176"/>
        <v>4</v>
      </c>
      <c r="DK189" s="63">
        <f t="shared" si="1177"/>
        <v>2</v>
      </c>
      <c r="DL189" s="63">
        <f t="shared" si="1178"/>
        <v>1</v>
      </c>
      <c r="DM189" s="63">
        <f t="shared" si="1179"/>
        <v>1</v>
      </c>
      <c r="DN189" s="289" t="b">
        <f t="shared" si="1130"/>
        <v>0</v>
      </c>
      <c r="DO189" s="63">
        <f t="shared" si="1116"/>
        <v>116</v>
      </c>
      <c r="DP189" s="63">
        <f t="shared" si="1117"/>
        <v>-89</v>
      </c>
      <c r="DQ189" s="63">
        <f t="shared" si="1118"/>
        <v>89</v>
      </c>
      <c r="DR189" s="106">
        <f t="shared" si="1055"/>
        <v>0</v>
      </c>
      <c r="DS189" s="63">
        <f t="shared" si="1119"/>
        <v>2</v>
      </c>
      <c r="DT189" s="63">
        <f t="shared" si="1120"/>
        <v>5</v>
      </c>
      <c r="DU189" s="63"/>
      <c r="DV189" s="63">
        <f t="shared" si="1121"/>
        <v>4</v>
      </c>
      <c r="DW189" s="63">
        <f t="shared" si="1122"/>
        <v>3</v>
      </c>
      <c r="DX189" s="63"/>
      <c r="DY189" s="63">
        <f t="shared" si="1123"/>
        <v>2</v>
      </c>
      <c r="DZ189" s="63">
        <f t="shared" si="1124"/>
        <v>3</v>
      </c>
      <c r="EA189" s="63">
        <f t="shared" si="1125"/>
        <v>0</v>
      </c>
      <c r="EB189" s="63">
        <f t="shared" si="1126"/>
        <v>1</v>
      </c>
      <c r="EC189" s="63">
        <f t="shared" si="1127"/>
        <v>1</v>
      </c>
      <c r="EE189" s="63">
        <f t="shared" si="1128"/>
        <v>1</v>
      </c>
      <c r="EF189" s="63">
        <f t="shared" si="1129"/>
        <v>2</v>
      </c>
    </row>
    <row r="190" spans="1:136" x14ac:dyDescent="0.2">
      <c r="A190" s="55">
        <v>42317</v>
      </c>
      <c r="B190" s="13" t="str">
        <f t="shared" si="1101"/>
        <v>1-2-0-1-3</v>
      </c>
      <c r="C190" s="14" t="s">
        <v>283</v>
      </c>
      <c r="D190" s="11">
        <f t="shared" si="1102"/>
        <v>2</v>
      </c>
      <c r="E190" s="11">
        <f t="shared" si="1186"/>
        <v>5</v>
      </c>
      <c r="F190" s="11">
        <f t="shared" si="1186"/>
        <v>8</v>
      </c>
      <c r="G190" s="11">
        <f t="shared" si="1186"/>
        <v>11</v>
      </c>
      <c r="H190" s="11">
        <f t="shared" si="1186"/>
        <v>14</v>
      </c>
      <c r="I190" s="11">
        <f t="shared" si="1186"/>
        <v>17</v>
      </c>
      <c r="J190" s="11"/>
      <c r="K190" s="63">
        <f t="shared" si="1104"/>
        <v>3</v>
      </c>
      <c r="L190" s="63">
        <f t="shared" si="1105"/>
        <v>17</v>
      </c>
      <c r="M190" s="63">
        <f t="shared" si="1106"/>
        <v>36</v>
      </c>
      <c r="N190" s="63">
        <f t="shared" si="1107"/>
        <v>40</v>
      </c>
      <c r="O190" s="63">
        <f t="shared" si="1108"/>
        <v>48</v>
      </c>
      <c r="P190" s="63">
        <f t="shared" si="1109"/>
        <v>49</v>
      </c>
      <c r="Q190" s="63">
        <f t="shared" si="1110"/>
        <v>12</v>
      </c>
      <c r="R190" s="63"/>
      <c r="S190" s="63">
        <f t="shared" si="1187"/>
        <v>0</v>
      </c>
      <c r="T190" s="63">
        <f t="shared" si="1187"/>
        <v>0</v>
      </c>
      <c r="U190" s="63">
        <f t="shared" si="1187"/>
        <v>1</v>
      </c>
      <c r="V190" s="63">
        <f t="shared" si="1187"/>
        <v>0</v>
      </c>
      <c r="W190" s="63">
        <f t="shared" si="1187"/>
        <v>0</v>
      </c>
      <c r="X190" s="63">
        <f t="shared" si="1187"/>
        <v>0</v>
      </c>
      <c r="Y190" s="63">
        <f t="shared" si="1187"/>
        <v>0</v>
      </c>
      <c r="Z190" s="63">
        <f t="shared" si="1187"/>
        <v>0</v>
      </c>
      <c r="AA190" s="63">
        <f t="shared" si="1187"/>
        <v>0</v>
      </c>
      <c r="AB190" s="63">
        <f t="shared" si="1187"/>
        <v>0</v>
      </c>
      <c r="AC190" s="63">
        <f t="shared" si="1188"/>
        <v>0</v>
      </c>
      <c r="AD190" s="63">
        <f t="shared" si="1188"/>
        <v>1</v>
      </c>
      <c r="AE190" s="63">
        <f t="shared" si="1188"/>
        <v>0</v>
      </c>
      <c r="AF190" s="63">
        <f t="shared" si="1188"/>
        <v>0</v>
      </c>
      <c r="AG190" s="63">
        <f t="shared" si="1188"/>
        <v>0</v>
      </c>
      <c r="AH190" s="63">
        <f t="shared" si="1188"/>
        <v>0</v>
      </c>
      <c r="AI190" s="63">
        <f t="shared" si="1188"/>
        <v>1</v>
      </c>
      <c r="AJ190" s="63">
        <f t="shared" si="1188"/>
        <v>0</v>
      </c>
      <c r="AK190" s="63">
        <f t="shared" si="1188"/>
        <v>0</v>
      </c>
      <c r="AL190" s="63">
        <f t="shared" si="1188"/>
        <v>0</v>
      </c>
      <c r="AM190" s="63">
        <f t="shared" si="1189"/>
        <v>0</v>
      </c>
      <c r="AN190" s="63">
        <f t="shared" si="1189"/>
        <v>0</v>
      </c>
      <c r="AO190" s="63">
        <f t="shared" si="1189"/>
        <v>0</v>
      </c>
      <c r="AP190" s="63">
        <f t="shared" si="1189"/>
        <v>0</v>
      </c>
      <c r="AQ190" s="63">
        <f t="shared" si="1189"/>
        <v>0</v>
      </c>
      <c r="AR190" s="63">
        <f t="shared" si="1189"/>
        <v>0</v>
      </c>
      <c r="AS190" s="63">
        <f t="shared" si="1189"/>
        <v>0</v>
      </c>
      <c r="AT190" s="63">
        <f t="shared" si="1189"/>
        <v>0</v>
      </c>
      <c r="AU190" s="63">
        <f t="shared" si="1189"/>
        <v>0</v>
      </c>
      <c r="AV190" s="63">
        <f t="shared" si="1189"/>
        <v>0</v>
      </c>
      <c r="AW190" s="63">
        <f t="shared" si="1190"/>
        <v>0</v>
      </c>
      <c r="AX190" s="63">
        <f t="shared" si="1190"/>
        <v>0</v>
      </c>
      <c r="AY190" s="63">
        <f t="shared" si="1190"/>
        <v>0</v>
      </c>
      <c r="AZ190" s="63">
        <f t="shared" si="1190"/>
        <v>0</v>
      </c>
      <c r="BA190" s="63">
        <f t="shared" si="1190"/>
        <v>0</v>
      </c>
      <c r="BB190" s="63">
        <f t="shared" si="1190"/>
        <v>1</v>
      </c>
      <c r="BC190" s="63">
        <f t="shared" si="1190"/>
        <v>0</v>
      </c>
      <c r="BD190" s="63">
        <f t="shared" si="1190"/>
        <v>0</v>
      </c>
      <c r="BE190" s="63">
        <f t="shared" si="1190"/>
        <v>0</v>
      </c>
      <c r="BF190" s="63">
        <f t="shared" si="1190"/>
        <v>1</v>
      </c>
      <c r="BG190" s="63">
        <f t="shared" si="1191"/>
        <v>0</v>
      </c>
      <c r="BH190" s="63">
        <f t="shared" si="1191"/>
        <v>0</v>
      </c>
      <c r="BI190" s="63">
        <f t="shared" si="1191"/>
        <v>0</v>
      </c>
      <c r="BJ190" s="63">
        <f t="shared" si="1191"/>
        <v>0</v>
      </c>
      <c r="BK190" s="63">
        <f t="shared" si="1191"/>
        <v>0</v>
      </c>
      <c r="BL190" s="63">
        <f t="shared" si="1191"/>
        <v>0</v>
      </c>
      <c r="BM190" s="63">
        <f t="shared" si="1191"/>
        <v>0</v>
      </c>
      <c r="BN190" s="63">
        <f t="shared" si="1191"/>
        <v>1</v>
      </c>
      <c r="BO190" s="63">
        <f t="shared" si="1191"/>
        <v>1</v>
      </c>
      <c r="BP190" s="63"/>
      <c r="BQ190" s="63">
        <f t="shared" si="1131"/>
        <v>2</v>
      </c>
      <c r="BR190" s="63">
        <f t="shared" si="1132"/>
        <v>1</v>
      </c>
      <c r="BS190" s="63">
        <f t="shared" si="1133"/>
        <v>0</v>
      </c>
      <c r="BT190" s="63">
        <f t="shared" si="1134"/>
        <v>10</v>
      </c>
      <c r="BU190" s="63">
        <f t="shared" si="1135"/>
        <v>4</v>
      </c>
      <c r="BV190" s="63">
        <f t="shared" si="1136"/>
        <v>8</v>
      </c>
      <c r="BW190" s="63">
        <f t="shared" si="1137"/>
        <v>3</v>
      </c>
      <c r="BX190" s="63">
        <f t="shared" si="1138"/>
        <v>4</v>
      </c>
      <c r="BY190" s="63">
        <f t="shared" si="1139"/>
        <v>3</v>
      </c>
      <c r="BZ190" s="63">
        <f t="shared" si="1140"/>
        <v>2</v>
      </c>
      <c r="CA190" s="63">
        <f t="shared" si="1141"/>
        <v>8</v>
      </c>
      <c r="CB190" s="63">
        <f t="shared" si="1142"/>
        <v>0</v>
      </c>
      <c r="CC190" s="63">
        <f t="shared" si="1143"/>
        <v>6</v>
      </c>
      <c r="CD190" s="63">
        <f t="shared" si="1144"/>
        <v>7</v>
      </c>
      <c r="CE190" s="63">
        <f t="shared" si="1145"/>
        <v>9</v>
      </c>
      <c r="CF190" s="63">
        <f t="shared" si="1146"/>
        <v>5</v>
      </c>
      <c r="CG190" s="63">
        <f t="shared" si="1147"/>
        <v>0</v>
      </c>
      <c r="CH190" s="63">
        <f t="shared" si="1148"/>
        <v>2</v>
      </c>
      <c r="CI190" s="63">
        <f t="shared" si="1149"/>
        <v>8</v>
      </c>
      <c r="CJ190" s="63">
        <f t="shared" si="1150"/>
        <v>9</v>
      </c>
      <c r="CK190" s="63">
        <f t="shared" si="1151"/>
        <v>24</v>
      </c>
      <c r="CL190" s="63">
        <f t="shared" si="1152"/>
        <v>4</v>
      </c>
      <c r="CM190" s="63">
        <f t="shared" si="1153"/>
        <v>7</v>
      </c>
      <c r="CN190" s="63">
        <f t="shared" si="1154"/>
        <v>14</v>
      </c>
      <c r="CO190" s="63">
        <f t="shared" si="1155"/>
        <v>7</v>
      </c>
      <c r="CP190" s="63">
        <f t="shared" si="1156"/>
        <v>1</v>
      </c>
      <c r="CQ190" s="63">
        <f t="shared" si="1157"/>
        <v>1</v>
      </c>
      <c r="CR190" s="63">
        <f t="shared" si="1158"/>
        <v>1</v>
      </c>
      <c r="CS190" s="63">
        <f t="shared" si="1159"/>
        <v>5</v>
      </c>
      <c r="CT190" s="63">
        <f t="shared" si="1160"/>
        <v>2</v>
      </c>
      <c r="CU190" s="63">
        <f t="shared" si="1161"/>
        <v>7</v>
      </c>
      <c r="CV190" s="63">
        <f t="shared" si="1162"/>
        <v>12</v>
      </c>
      <c r="CW190" s="63">
        <f t="shared" si="1163"/>
        <v>7</v>
      </c>
      <c r="CX190" s="63">
        <f t="shared" si="1164"/>
        <v>25</v>
      </c>
      <c r="CY190" s="63">
        <f t="shared" si="1165"/>
        <v>2</v>
      </c>
      <c r="CZ190" s="63">
        <f t="shared" si="1166"/>
        <v>0</v>
      </c>
      <c r="DA190" s="63">
        <f t="shared" si="1167"/>
        <v>1</v>
      </c>
      <c r="DB190" s="63">
        <f t="shared" si="1168"/>
        <v>17</v>
      </c>
      <c r="DC190" s="63">
        <f t="shared" si="1169"/>
        <v>6</v>
      </c>
      <c r="DD190" s="63">
        <f t="shared" si="1170"/>
        <v>0</v>
      </c>
      <c r="DE190" s="63">
        <f t="shared" si="1171"/>
        <v>8</v>
      </c>
      <c r="DF190" s="63">
        <f t="shared" si="1172"/>
        <v>22</v>
      </c>
      <c r="DG190" s="63">
        <f t="shared" si="1173"/>
        <v>3</v>
      </c>
      <c r="DH190" s="63">
        <f t="shared" si="1174"/>
        <v>35</v>
      </c>
      <c r="DI190" s="63">
        <f t="shared" si="1175"/>
        <v>6</v>
      </c>
      <c r="DJ190" s="63">
        <f t="shared" si="1176"/>
        <v>3</v>
      </c>
      <c r="DK190" s="63">
        <f t="shared" si="1177"/>
        <v>1</v>
      </c>
      <c r="DL190" s="63">
        <f t="shared" si="1178"/>
        <v>0</v>
      </c>
      <c r="DM190" s="63">
        <f t="shared" si="1179"/>
        <v>0</v>
      </c>
      <c r="DN190" s="289" t="b">
        <f t="shared" si="1130"/>
        <v>1</v>
      </c>
      <c r="DO190" s="63">
        <f t="shared" si="1116"/>
        <v>205</v>
      </c>
      <c r="DP190" s="63">
        <f t="shared" si="1117"/>
        <v>21</v>
      </c>
      <c r="DQ190" s="63">
        <f t="shared" si="1118"/>
        <v>21</v>
      </c>
      <c r="DR190" s="106">
        <f t="shared" si="1055"/>
        <v>1</v>
      </c>
      <c r="DS190" s="15">
        <f t="shared" si="1119"/>
        <v>4</v>
      </c>
      <c r="DT190" s="15">
        <f t="shared" si="1120"/>
        <v>3</v>
      </c>
      <c r="DU190" s="63"/>
      <c r="DV190" s="63">
        <f t="shared" si="1121"/>
        <v>3</v>
      </c>
      <c r="DW190" s="63">
        <f t="shared" si="1122"/>
        <v>4</v>
      </c>
      <c r="DX190" s="63"/>
      <c r="DY190" s="63">
        <f t="shared" si="1123"/>
        <v>1</v>
      </c>
      <c r="DZ190" s="63">
        <f t="shared" si="1124"/>
        <v>2</v>
      </c>
      <c r="EA190" s="63">
        <f t="shared" si="1125"/>
        <v>0</v>
      </c>
      <c r="EB190" s="63">
        <f t="shared" si="1126"/>
        <v>1</v>
      </c>
      <c r="EC190" s="63">
        <f t="shared" si="1127"/>
        <v>3</v>
      </c>
      <c r="EE190" s="63">
        <f t="shared" si="1128"/>
        <v>1</v>
      </c>
      <c r="EF190" s="63">
        <f t="shared" si="1129"/>
        <v>1</v>
      </c>
    </row>
    <row r="191" spans="1:136" x14ac:dyDescent="0.2">
      <c r="A191" s="55">
        <v>42313</v>
      </c>
      <c r="B191" s="13" t="str">
        <f t="shared" si="1101"/>
        <v>1-1-3-1-1</v>
      </c>
      <c r="C191" s="14" t="s">
        <v>282</v>
      </c>
      <c r="D191" s="11">
        <f t="shared" si="1102"/>
        <v>2</v>
      </c>
      <c r="E191" s="11">
        <f t="shared" si="1186"/>
        <v>5</v>
      </c>
      <c r="F191" s="11">
        <f t="shared" si="1186"/>
        <v>8</v>
      </c>
      <c r="G191" s="11">
        <f t="shared" si="1186"/>
        <v>11</v>
      </c>
      <c r="H191" s="11">
        <f t="shared" si="1186"/>
        <v>14</v>
      </c>
      <c r="I191" s="11">
        <f t="shared" si="1186"/>
        <v>17</v>
      </c>
      <c r="J191" s="11"/>
      <c r="K191" s="63">
        <f t="shared" si="1104"/>
        <v>2</v>
      </c>
      <c r="L191" s="63">
        <f t="shared" si="1105"/>
        <v>26</v>
      </c>
      <c r="M191" s="63">
        <f t="shared" si="1106"/>
        <v>27</v>
      </c>
      <c r="N191" s="63">
        <f t="shared" si="1107"/>
        <v>28</v>
      </c>
      <c r="O191" s="63">
        <f t="shared" si="1108"/>
        <v>37</v>
      </c>
      <c r="P191" s="63">
        <f t="shared" si="1109"/>
        <v>47</v>
      </c>
      <c r="Q191" s="63">
        <f t="shared" si="1110"/>
        <v>17</v>
      </c>
      <c r="R191" s="63"/>
      <c r="S191" s="63">
        <f t="shared" si="1187"/>
        <v>0</v>
      </c>
      <c r="T191" s="63">
        <f t="shared" si="1187"/>
        <v>1</v>
      </c>
      <c r="U191" s="63">
        <f t="shared" si="1187"/>
        <v>0</v>
      </c>
      <c r="V191" s="63">
        <f t="shared" si="1187"/>
        <v>0</v>
      </c>
      <c r="W191" s="63">
        <f t="shared" si="1187"/>
        <v>0</v>
      </c>
      <c r="X191" s="63">
        <f t="shared" si="1187"/>
        <v>0</v>
      </c>
      <c r="Y191" s="63">
        <f t="shared" si="1187"/>
        <v>0</v>
      </c>
      <c r="Z191" s="63">
        <f t="shared" si="1187"/>
        <v>0</v>
      </c>
      <c r="AA191" s="63">
        <f t="shared" si="1187"/>
        <v>0</v>
      </c>
      <c r="AB191" s="63">
        <f t="shared" si="1187"/>
        <v>0</v>
      </c>
      <c r="AC191" s="63">
        <f t="shared" si="1188"/>
        <v>0</v>
      </c>
      <c r="AD191" s="63">
        <f t="shared" si="1188"/>
        <v>0</v>
      </c>
      <c r="AE191" s="63">
        <f t="shared" si="1188"/>
        <v>0</v>
      </c>
      <c r="AF191" s="63">
        <f t="shared" si="1188"/>
        <v>0</v>
      </c>
      <c r="AG191" s="63">
        <f t="shared" si="1188"/>
        <v>0</v>
      </c>
      <c r="AH191" s="63">
        <f t="shared" si="1188"/>
        <v>0</v>
      </c>
      <c r="AI191" s="63">
        <f t="shared" si="1188"/>
        <v>1</v>
      </c>
      <c r="AJ191" s="63">
        <f t="shared" si="1188"/>
        <v>0</v>
      </c>
      <c r="AK191" s="63">
        <f t="shared" si="1188"/>
        <v>0</v>
      </c>
      <c r="AL191" s="63">
        <f t="shared" si="1188"/>
        <v>0</v>
      </c>
      <c r="AM191" s="63">
        <f t="shared" si="1189"/>
        <v>0</v>
      </c>
      <c r="AN191" s="63">
        <f t="shared" si="1189"/>
        <v>0</v>
      </c>
      <c r="AO191" s="63">
        <f t="shared" si="1189"/>
        <v>0</v>
      </c>
      <c r="AP191" s="63">
        <f t="shared" si="1189"/>
        <v>0</v>
      </c>
      <c r="AQ191" s="63">
        <f t="shared" si="1189"/>
        <v>0</v>
      </c>
      <c r="AR191" s="63">
        <f t="shared" si="1189"/>
        <v>1</v>
      </c>
      <c r="AS191" s="63">
        <f t="shared" si="1189"/>
        <v>1</v>
      </c>
      <c r="AT191" s="63">
        <f t="shared" si="1189"/>
        <v>1</v>
      </c>
      <c r="AU191" s="63">
        <f t="shared" si="1189"/>
        <v>0</v>
      </c>
      <c r="AV191" s="63">
        <f t="shared" si="1189"/>
        <v>0</v>
      </c>
      <c r="AW191" s="63">
        <f t="shared" si="1190"/>
        <v>0</v>
      </c>
      <c r="AX191" s="63">
        <f t="shared" si="1190"/>
        <v>0</v>
      </c>
      <c r="AY191" s="63">
        <f t="shared" si="1190"/>
        <v>0</v>
      </c>
      <c r="AZ191" s="63">
        <f t="shared" si="1190"/>
        <v>0</v>
      </c>
      <c r="BA191" s="63">
        <f t="shared" si="1190"/>
        <v>0</v>
      </c>
      <c r="BB191" s="63">
        <f t="shared" si="1190"/>
        <v>0</v>
      </c>
      <c r="BC191" s="63">
        <f t="shared" si="1190"/>
        <v>1</v>
      </c>
      <c r="BD191" s="63">
        <f t="shared" si="1190"/>
        <v>0</v>
      </c>
      <c r="BE191" s="63">
        <f t="shared" si="1190"/>
        <v>0</v>
      </c>
      <c r="BF191" s="63">
        <f t="shared" si="1190"/>
        <v>0</v>
      </c>
      <c r="BG191" s="63">
        <f t="shared" si="1191"/>
        <v>0</v>
      </c>
      <c r="BH191" s="63">
        <f t="shared" si="1191"/>
        <v>0</v>
      </c>
      <c r="BI191" s="63">
        <f t="shared" si="1191"/>
        <v>0</v>
      </c>
      <c r="BJ191" s="63">
        <f t="shared" si="1191"/>
        <v>0</v>
      </c>
      <c r="BK191" s="63">
        <f t="shared" si="1191"/>
        <v>0</v>
      </c>
      <c r="BL191" s="63">
        <f t="shared" si="1191"/>
        <v>0</v>
      </c>
      <c r="BM191" s="63">
        <f t="shared" si="1191"/>
        <v>1</v>
      </c>
      <c r="BN191" s="63">
        <f t="shared" si="1191"/>
        <v>0</v>
      </c>
      <c r="BO191" s="63">
        <f t="shared" si="1191"/>
        <v>0</v>
      </c>
      <c r="BP191" s="63"/>
      <c r="BQ191" s="63">
        <f t="shared" si="1131"/>
        <v>1</v>
      </c>
      <c r="BR191" s="63">
        <f t="shared" si="1132"/>
        <v>0</v>
      </c>
      <c r="BS191" s="63">
        <f t="shared" si="1133"/>
        <v>10</v>
      </c>
      <c r="BT191" s="63">
        <f t="shared" si="1134"/>
        <v>9</v>
      </c>
      <c r="BU191" s="63">
        <f t="shared" si="1135"/>
        <v>3</v>
      </c>
      <c r="BV191" s="63">
        <f t="shared" si="1136"/>
        <v>7</v>
      </c>
      <c r="BW191" s="63">
        <f t="shared" si="1137"/>
        <v>2</v>
      </c>
      <c r="BX191" s="63">
        <f t="shared" si="1138"/>
        <v>3</v>
      </c>
      <c r="BY191" s="63">
        <f t="shared" si="1139"/>
        <v>2</v>
      </c>
      <c r="BZ191" s="63">
        <f t="shared" si="1140"/>
        <v>1</v>
      </c>
      <c r="CA191" s="63">
        <f t="shared" si="1141"/>
        <v>7</v>
      </c>
      <c r="CB191" s="63">
        <f t="shared" si="1142"/>
        <v>11</v>
      </c>
      <c r="CC191" s="63">
        <f t="shared" si="1143"/>
        <v>5</v>
      </c>
      <c r="CD191" s="63">
        <f t="shared" si="1144"/>
        <v>6</v>
      </c>
      <c r="CE191" s="63">
        <f t="shared" si="1145"/>
        <v>8</v>
      </c>
      <c r="CF191" s="63">
        <f t="shared" si="1146"/>
        <v>4</v>
      </c>
      <c r="CG191" s="63">
        <f t="shared" si="1147"/>
        <v>0</v>
      </c>
      <c r="CH191" s="63">
        <f t="shared" si="1148"/>
        <v>1</v>
      </c>
      <c r="CI191" s="63">
        <f t="shared" si="1149"/>
        <v>7</v>
      </c>
      <c r="CJ191" s="63">
        <f t="shared" si="1150"/>
        <v>8</v>
      </c>
      <c r="CK191" s="63">
        <f t="shared" si="1151"/>
        <v>23</v>
      </c>
      <c r="CL191" s="63">
        <f t="shared" si="1152"/>
        <v>3</v>
      </c>
      <c r="CM191" s="63">
        <f t="shared" si="1153"/>
        <v>6</v>
      </c>
      <c r="CN191" s="63">
        <f t="shared" si="1154"/>
        <v>13</v>
      </c>
      <c r="CO191" s="63">
        <f t="shared" si="1155"/>
        <v>6</v>
      </c>
      <c r="CP191" s="63">
        <f t="shared" si="1156"/>
        <v>0</v>
      </c>
      <c r="CQ191" s="63">
        <f t="shared" si="1157"/>
        <v>0</v>
      </c>
      <c r="CR191" s="63">
        <f t="shared" si="1158"/>
        <v>0</v>
      </c>
      <c r="CS191" s="63">
        <f t="shared" si="1159"/>
        <v>4</v>
      </c>
      <c r="CT191" s="63">
        <f t="shared" si="1160"/>
        <v>1</v>
      </c>
      <c r="CU191" s="63">
        <f t="shared" si="1161"/>
        <v>6</v>
      </c>
      <c r="CV191" s="63">
        <f t="shared" si="1162"/>
        <v>11</v>
      </c>
      <c r="CW191" s="63">
        <f t="shared" si="1163"/>
        <v>6</v>
      </c>
      <c r="CX191" s="63">
        <f t="shared" si="1164"/>
        <v>24</v>
      </c>
      <c r="CY191" s="63">
        <f t="shared" si="1165"/>
        <v>1</v>
      </c>
      <c r="CZ191" s="63">
        <f t="shared" si="1166"/>
        <v>2</v>
      </c>
      <c r="DA191" s="63">
        <f t="shared" si="1167"/>
        <v>0</v>
      </c>
      <c r="DB191" s="63">
        <f t="shared" si="1168"/>
        <v>16</v>
      </c>
      <c r="DC191" s="63">
        <f t="shared" si="1169"/>
        <v>5</v>
      </c>
      <c r="DD191" s="63">
        <f t="shared" si="1170"/>
        <v>11</v>
      </c>
      <c r="DE191" s="63">
        <f t="shared" si="1171"/>
        <v>7</v>
      </c>
      <c r="DF191" s="63">
        <f t="shared" si="1172"/>
        <v>21</v>
      </c>
      <c r="DG191" s="63">
        <f t="shared" si="1173"/>
        <v>2</v>
      </c>
      <c r="DH191" s="63">
        <f t="shared" si="1174"/>
        <v>34</v>
      </c>
      <c r="DI191" s="63">
        <f t="shared" si="1175"/>
        <v>5</v>
      </c>
      <c r="DJ191" s="63">
        <f t="shared" si="1176"/>
        <v>2</v>
      </c>
      <c r="DK191" s="63">
        <f t="shared" si="1177"/>
        <v>0</v>
      </c>
      <c r="DL191" s="63">
        <f t="shared" si="1178"/>
        <v>1</v>
      </c>
      <c r="DM191" s="63">
        <f t="shared" si="1179"/>
        <v>3</v>
      </c>
      <c r="DN191" s="289" t="b">
        <f t="shared" si="1130"/>
        <v>0</v>
      </c>
      <c r="DO191" s="63">
        <f t="shared" si="1116"/>
        <v>184</v>
      </c>
      <c r="DP191" s="63">
        <f t="shared" si="1117"/>
        <v>15</v>
      </c>
      <c r="DQ191" s="63">
        <f t="shared" si="1118"/>
        <v>15</v>
      </c>
      <c r="DR191" s="106">
        <f t="shared" si="1055"/>
        <v>0</v>
      </c>
      <c r="DS191" s="63">
        <f t="shared" si="1119"/>
        <v>5</v>
      </c>
      <c r="DT191" s="63">
        <f t="shared" si="1120"/>
        <v>2</v>
      </c>
      <c r="DU191" s="63"/>
      <c r="DV191" s="63">
        <f t="shared" si="1121"/>
        <v>4</v>
      </c>
      <c r="DW191" s="63">
        <f t="shared" si="1122"/>
        <v>3</v>
      </c>
      <c r="DX191" s="63"/>
      <c r="DY191" s="63">
        <f t="shared" si="1123"/>
        <v>1</v>
      </c>
      <c r="DZ191" s="63">
        <f t="shared" si="1124"/>
        <v>1</v>
      </c>
      <c r="EA191" s="63">
        <f t="shared" si="1125"/>
        <v>3</v>
      </c>
      <c r="EB191" s="63">
        <f t="shared" si="1126"/>
        <v>1</v>
      </c>
      <c r="EC191" s="63">
        <f t="shared" si="1127"/>
        <v>1</v>
      </c>
      <c r="EE191" s="63">
        <f t="shared" si="1128"/>
        <v>1</v>
      </c>
      <c r="EF191" s="63">
        <f t="shared" si="1129"/>
        <v>2</v>
      </c>
    </row>
    <row r="192" spans="1:136" x14ac:dyDescent="0.2">
      <c r="A192" s="55">
        <v>42310</v>
      </c>
      <c r="B192" s="13" t="str">
        <f t="shared" si="1101"/>
        <v>1-2-1-2-1</v>
      </c>
      <c r="C192" s="14" t="s">
        <v>281</v>
      </c>
      <c r="D192" s="11">
        <f t="shared" si="1102"/>
        <v>2</v>
      </c>
      <c r="E192" s="11">
        <f t="shared" si="1186"/>
        <v>5</v>
      </c>
      <c r="F192" s="11">
        <f t="shared" si="1186"/>
        <v>8</v>
      </c>
      <c r="G192" s="11">
        <f t="shared" si="1186"/>
        <v>11</v>
      </c>
      <c r="H192" s="11">
        <f t="shared" si="1186"/>
        <v>14</v>
      </c>
      <c r="I192" s="11">
        <f t="shared" si="1186"/>
        <v>17</v>
      </c>
      <c r="J192" s="11"/>
      <c r="K192" s="63">
        <f t="shared" si="1104"/>
        <v>1</v>
      </c>
      <c r="L192" s="63">
        <f t="shared" si="1105"/>
        <v>10</v>
      </c>
      <c r="M192" s="63">
        <f t="shared" si="1106"/>
        <v>18</v>
      </c>
      <c r="N192" s="63">
        <f t="shared" si="1107"/>
        <v>27</v>
      </c>
      <c r="O192" s="63">
        <f t="shared" si="1108"/>
        <v>35</v>
      </c>
      <c r="P192" s="63">
        <f t="shared" si="1109"/>
        <v>48</v>
      </c>
      <c r="Q192" s="63">
        <f t="shared" si="1110"/>
        <v>30</v>
      </c>
      <c r="R192" s="63"/>
      <c r="S192" s="63">
        <f t="shared" si="1187"/>
        <v>1</v>
      </c>
      <c r="T192" s="63">
        <f t="shared" si="1187"/>
        <v>0</v>
      </c>
      <c r="U192" s="63">
        <f t="shared" si="1187"/>
        <v>0</v>
      </c>
      <c r="V192" s="63">
        <f t="shared" si="1187"/>
        <v>0</v>
      </c>
      <c r="W192" s="63">
        <f t="shared" si="1187"/>
        <v>0</v>
      </c>
      <c r="X192" s="63">
        <f t="shared" si="1187"/>
        <v>0</v>
      </c>
      <c r="Y192" s="63">
        <f t="shared" si="1187"/>
        <v>0</v>
      </c>
      <c r="Z192" s="63">
        <f t="shared" si="1187"/>
        <v>0</v>
      </c>
      <c r="AA192" s="63">
        <f t="shared" si="1187"/>
        <v>0</v>
      </c>
      <c r="AB192" s="63">
        <f t="shared" si="1187"/>
        <v>1</v>
      </c>
      <c r="AC192" s="63">
        <f t="shared" si="1188"/>
        <v>0</v>
      </c>
      <c r="AD192" s="63">
        <f t="shared" si="1188"/>
        <v>0</v>
      </c>
      <c r="AE192" s="63">
        <f t="shared" si="1188"/>
        <v>0</v>
      </c>
      <c r="AF192" s="63">
        <f t="shared" si="1188"/>
        <v>0</v>
      </c>
      <c r="AG192" s="63">
        <f t="shared" si="1188"/>
        <v>0</v>
      </c>
      <c r="AH192" s="63">
        <f t="shared" si="1188"/>
        <v>0</v>
      </c>
      <c r="AI192" s="63">
        <f t="shared" si="1188"/>
        <v>0</v>
      </c>
      <c r="AJ192" s="63">
        <f t="shared" si="1188"/>
        <v>1</v>
      </c>
      <c r="AK192" s="63">
        <f t="shared" si="1188"/>
        <v>0</v>
      </c>
      <c r="AL192" s="63">
        <f t="shared" si="1188"/>
        <v>0</v>
      </c>
      <c r="AM192" s="63">
        <f t="shared" si="1189"/>
        <v>0</v>
      </c>
      <c r="AN192" s="63">
        <f t="shared" si="1189"/>
        <v>0</v>
      </c>
      <c r="AO192" s="63">
        <f t="shared" si="1189"/>
        <v>0</v>
      </c>
      <c r="AP192" s="63">
        <f t="shared" si="1189"/>
        <v>0</v>
      </c>
      <c r="AQ192" s="63">
        <f t="shared" si="1189"/>
        <v>0</v>
      </c>
      <c r="AR192" s="63">
        <f t="shared" si="1189"/>
        <v>0</v>
      </c>
      <c r="AS192" s="63">
        <f t="shared" si="1189"/>
        <v>1</v>
      </c>
      <c r="AT192" s="63">
        <f t="shared" si="1189"/>
        <v>0</v>
      </c>
      <c r="AU192" s="63">
        <f t="shared" si="1189"/>
        <v>0</v>
      </c>
      <c r="AV192" s="63">
        <f t="shared" si="1189"/>
        <v>1</v>
      </c>
      <c r="AW192" s="63">
        <f t="shared" si="1190"/>
        <v>0</v>
      </c>
      <c r="AX192" s="63">
        <f t="shared" si="1190"/>
        <v>0</v>
      </c>
      <c r="AY192" s="63">
        <f t="shared" si="1190"/>
        <v>0</v>
      </c>
      <c r="AZ192" s="63">
        <f t="shared" si="1190"/>
        <v>0</v>
      </c>
      <c r="BA192" s="63">
        <f t="shared" si="1190"/>
        <v>1</v>
      </c>
      <c r="BB192" s="63">
        <f t="shared" si="1190"/>
        <v>0</v>
      </c>
      <c r="BC192" s="63">
        <f t="shared" si="1190"/>
        <v>0</v>
      </c>
      <c r="BD192" s="63">
        <f t="shared" si="1190"/>
        <v>0</v>
      </c>
      <c r="BE192" s="63">
        <f t="shared" si="1190"/>
        <v>0</v>
      </c>
      <c r="BF192" s="63">
        <f t="shared" si="1190"/>
        <v>0</v>
      </c>
      <c r="BG192" s="63">
        <f t="shared" si="1191"/>
        <v>0</v>
      </c>
      <c r="BH192" s="63">
        <f t="shared" si="1191"/>
        <v>0</v>
      </c>
      <c r="BI192" s="63">
        <f t="shared" si="1191"/>
        <v>0</v>
      </c>
      <c r="BJ192" s="63">
        <f t="shared" si="1191"/>
        <v>0</v>
      </c>
      <c r="BK192" s="63">
        <f t="shared" si="1191"/>
        <v>0</v>
      </c>
      <c r="BL192" s="63">
        <f t="shared" si="1191"/>
        <v>0</v>
      </c>
      <c r="BM192" s="63">
        <f t="shared" si="1191"/>
        <v>0</v>
      </c>
      <c r="BN192" s="63">
        <f t="shared" si="1191"/>
        <v>1</v>
      </c>
      <c r="BO192" s="63">
        <f t="shared" si="1191"/>
        <v>0</v>
      </c>
      <c r="BP192" s="63"/>
      <c r="BQ192" s="63">
        <f t="shared" si="1131"/>
        <v>0</v>
      </c>
      <c r="BR192" s="63">
        <f t="shared" si="1132"/>
        <v>22</v>
      </c>
      <c r="BS192" s="63">
        <f t="shared" si="1133"/>
        <v>9</v>
      </c>
      <c r="BT192" s="63">
        <f t="shared" si="1134"/>
        <v>8</v>
      </c>
      <c r="BU192" s="63">
        <f t="shared" si="1135"/>
        <v>2</v>
      </c>
      <c r="BV192" s="63">
        <f t="shared" si="1136"/>
        <v>6</v>
      </c>
      <c r="BW192" s="63">
        <f t="shared" si="1137"/>
        <v>1</v>
      </c>
      <c r="BX192" s="63">
        <f t="shared" si="1138"/>
        <v>2</v>
      </c>
      <c r="BY192" s="63">
        <f t="shared" si="1139"/>
        <v>1</v>
      </c>
      <c r="BZ192" s="63">
        <f t="shared" si="1140"/>
        <v>0</v>
      </c>
      <c r="CA192" s="63">
        <f t="shared" si="1141"/>
        <v>6</v>
      </c>
      <c r="CB192" s="63">
        <f t="shared" si="1142"/>
        <v>10</v>
      </c>
      <c r="CC192" s="63">
        <f t="shared" si="1143"/>
        <v>4</v>
      </c>
      <c r="CD192" s="63">
        <f t="shared" si="1144"/>
        <v>5</v>
      </c>
      <c r="CE192" s="63">
        <f t="shared" si="1145"/>
        <v>7</v>
      </c>
      <c r="CF192" s="63">
        <f t="shared" si="1146"/>
        <v>3</v>
      </c>
      <c r="CG192" s="63">
        <f t="shared" si="1147"/>
        <v>6</v>
      </c>
      <c r="CH192" s="63">
        <f t="shared" si="1148"/>
        <v>0</v>
      </c>
      <c r="CI192" s="63">
        <f t="shared" si="1149"/>
        <v>6</v>
      </c>
      <c r="CJ192" s="63">
        <f t="shared" si="1150"/>
        <v>7</v>
      </c>
      <c r="CK192" s="63">
        <f t="shared" si="1151"/>
        <v>22</v>
      </c>
      <c r="CL192" s="63">
        <f t="shared" si="1152"/>
        <v>2</v>
      </c>
      <c r="CM192" s="63">
        <f t="shared" si="1153"/>
        <v>5</v>
      </c>
      <c r="CN192" s="63">
        <f t="shared" si="1154"/>
        <v>12</v>
      </c>
      <c r="CO192" s="63">
        <f t="shared" si="1155"/>
        <v>5</v>
      </c>
      <c r="CP192" s="63">
        <f t="shared" si="1156"/>
        <v>1</v>
      </c>
      <c r="CQ192" s="63">
        <f t="shared" si="1157"/>
        <v>0</v>
      </c>
      <c r="CR192" s="63">
        <f t="shared" si="1158"/>
        <v>2</v>
      </c>
      <c r="CS192" s="63">
        <f t="shared" si="1159"/>
        <v>3</v>
      </c>
      <c r="CT192" s="63">
        <f t="shared" si="1160"/>
        <v>0</v>
      </c>
      <c r="CU192" s="63">
        <f t="shared" si="1161"/>
        <v>5</v>
      </c>
      <c r="CV192" s="63">
        <f t="shared" si="1162"/>
        <v>10</v>
      </c>
      <c r="CW192" s="63">
        <f t="shared" si="1163"/>
        <v>5</v>
      </c>
      <c r="CX192" s="63">
        <f t="shared" si="1164"/>
        <v>23</v>
      </c>
      <c r="CY192" s="63">
        <f t="shared" si="1165"/>
        <v>0</v>
      </c>
      <c r="CZ192" s="63">
        <f t="shared" si="1166"/>
        <v>1</v>
      </c>
      <c r="DA192" s="63">
        <f t="shared" si="1167"/>
        <v>24</v>
      </c>
      <c r="DB192" s="63">
        <f t="shared" si="1168"/>
        <v>15</v>
      </c>
      <c r="DC192" s="63">
        <f t="shared" si="1169"/>
        <v>4</v>
      </c>
      <c r="DD192" s="63">
        <f t="shared" si="1170"/>
        <v>10</v>
      </c>
      <c r="DE192" s="63">
        <f t="shared" si="1171"/>
        <v>6</v>
      </c>
      <c r="DF192" s="63">
        <f t="shared" si="1172"/>
        <v>20</v>
      </c>
      <c r="DG192" s="63">
        <f t="shared" si="1173"/>
        <v>1</v>
      </c>
      <c r="DH192" s="63">
        <f t="shared" si="1174"/>
        <v>33</v>
      </c>
      <c r="DI192" s="63">
        <f t="shared" si="1175"/>
        <v>4</v>
      </c>
      <c r="DJ192" s="63">
        <f t="shared" si="1176"/>
        <v>1</v>
      </c>
      <c r="DK192" s="63">
        <f t="shared" si="1177"/>
        <v>4</v>
      </c>
      <c r="DL192" s="63">
        <f t="shared" si="1178"/>
        <v>0</v>
      </c>
      <c r="DM192" s="63">
        <f t="shared" si="1179"/>
        <v>2</v>
      </c>
      <c r="DN192" s="289" t="b">
        <f t="shared" si="1130"/>
        <v>1</v>
      </c>
      <c r="DO192" s="63">
        <f t="shared" si="1116"/>
        <v>169</v>
      </c>
      <c r="DP192" s="63">
        <f t="shared" si="1117"/>
        <v>-16</v>
      </c>
      <c r="DQ192" s="63">
        <f t="shared" si="1118"/>
        <v>16</v>
      </c>
      <c r="DR192" s="106">
        <f t="shared" si="1055"/>
        <v>1</v>
      </c>
      <c r="DS192" s="15">
        <f t="shared" si="1119"/>
        <v>4</v>
      </c>
      <c r="DT192" s="15">
        <f t="shared" si="1120"/>
        <v>3</v>
      </c>
      <c r="DU192" s="63"/>
      <c r="DV192" s="63">
        <f t="shared" si="1121"/>
        <v>3</v>
      </c>
      <c r="DW192" s="63">
        <f t="shared" si="1122"/>
        <v>4</v>
      </c>
      <c r="DX192" s="63"/>
      <c r="DY192" s="63">
        <f t="shared" si="1123"/>
        <v>1</v>
      </c>
      <c r="DZ192" s="63">
        <f t="shared" si="1124"/>
        <v>2</v>
      </c>
      <c r="EA192" s="63">
        <f t="shared" si="1125"/>
        <v>1</v>
      </c>
      <c r="EB192" s="63">
        <f t="shared" si="1126"/>
        <v>2</v>
      </c>
      <c r="EC192" s="63">
        <f t="shared" si="1127"/>
        <v>1</v>
      </c>
      <c r="EE192" s="63">
        <f t="shared" si="1128"/>
        <v>1</v>
      </c>
      <c r="EF192" s="63">
        <f t="shared" si="1129"/>
        <v>0</v>
      </c>
    </row>
    <row r="193" spans="1:136" x14ac:dyDescent="0.2">
      <c r="A193" s="55">
        <v>42306</v>
      </c>
      <c r="B193" s="13" t="str">
        <f t="shared" si="1101"/>
        <v>2-1-1-1-2</v>
      </c>
      <c r="C193" s="14" t="s">
        <v>280</v>
      </c>
      <c r="D193" s="11">
        <f t="shared" si="1102"/>
        <v>2</v>
      </c>
      <c r="E193" s="11">
        <f t="shared" si="1186"/>
        <v>4</v>
      </c>
      <c r="F193" s="11">
        <f t="shared" si="1186"/>
        <v>7</v>
      </c>
      <c r="G193" s="11">
        <f t="shared" si="1186"/>
        <v>10</v>
      </c>
      <c r="H193" s="11">
        <f t="shared" si="1186"/>
        <v>13</v>
      </c>
      <c r="I193" s="11">
        <f t="shared" si="1186"/>
        <v>16</v>
      </c>
      <c r="J193" s="11"/>
      <c r="K193" s="63">
        <f t="shared" si="1104"/>
        <v>7</v>
      </c>
      <c r="L193" s="63">
        <f t="shared" si="1105"/>
        <v>9</v>
      </c>
      <c r="M193" s="63">
        <f t="shared" si="1106"/>
        <v>18</v>
      </c>
      <c r="N193" s="63">
        <f t="shared" si="1107"/>
        <v>26</v>
      </c>
      <c r="O193" s="63">
        <f t="shared" si="1108"/>
        <v>36</v>
      </c>
      <c r="P193" s="63">
        <f t="shared" si="1109"/>
        <v>46</v>
      </c>
      <c r="Q193" s="63">
        <f t="shared" si="1110"/>
        <v>43</v>
      </c>
      <c r="R193" s="63"/>
      <c r="S193" s="63">
        <f t="shared" si="1187"/>
        <v>0</v>
      </c>
      <c r="T193" s="63">
        <f t="shared" si="1187"/>
        <v>0</v>
      </c>
      <c r="U193" s="63">
        <f t="shared" si="1187"/>
        <v>0</v>
      </c>
      <c r="V193" s="63">
        <f t="shared" si="1187"/>
        <v>0</v>
      </c>
      <c r="W193" s="63">
        <f t="shared" si="1187"/>
        <v>0</v>
      </c>
      <c r="X193" s="63">
        <f t="shared" si="1187"/>
        <v>0</v>
      </c>
      <c r="Y193" s="63">
        <f t="shared" si="1187"/>
        <v>1</v>
      </c>
      <c r="Z193" s="63">
        <f t="shared" si="1187"/>
        <v>0</v>
      </c>
      <c r="AA193" s="63">
        <f t="shared" si="1187"/>
        <v>1</v>
      </c>
      <c r="AB193" s="63">
        <f t="shared" si="1187"/>
        <v>0</v>
      </c>
      <c r="AC193" s="63">
        <f t="shared" si="1188"/>
        <v>0</v>
      </c>
      <c r="AD193" s="63">
        <f t="shared" si="1188"/>
        <v>0</v>
      </c>
      <c r="AE193" s="63">
        <f t="shared" si="1188"/>
        <v>0</v>
      </c>
      <c r="AF193" s="63">
        <f t="shared" si="1188"/>
        <v>0</v>
      </c>
      <c r="AG193" s="63">
        <f t="shared" si="1188"/>
        <v>0</v>
      </c>
      <c r="AH193" s="63">
        <f t="shared" si="1188"/>
        <v>0</v>
      </c>
      <c r="AI193" s="63">
        <f t="shared" si="1188"/>
        <v>0</v>
      </c>
      <c r="AJ193" s="63">
        <f t="shared" si="1188"/>
        <v>1</v>
      </c>
      <c r="AK193" s="63">
        <f t="shared" si="1188"/>
        <v>0</v>
      </c>
      <c r="AL193" s="63">
        <f t="shared" si="1188"/>
        <v>0</v>
      </c>
      <c r="AM193" s="63">
        <f t="shared" si="1189"/>
        <v>0</v>
      </c>
      <c r="AN193" s="63">
        <f t="shared" si="1189"/>
        <v>0</v>
      </c>
      <c r="AO193" s="63">
        <f t="shared" si="1189"/>
        <v>0</v>
      </c>
      <c r="AP193" s="63">
        <f t="shared" si="1189"/>
        <v>0</v>
      </c>
      <c r="AQ193" s="63">
        <f t="shared" si="1189"/>
        <v>0</v>
      </c>
      <c r="AR193" s="63">
        <f t="shared" si="1189"/>
        <v>1</v>
      </c>
      <c r="AS193" s="63">
        <f t="shared" si="1189"/>
        <v>0</v>
      </c>
      <c r="AT193" s="63">
        <f t="shared" si="1189"/>
        <v>0</v>
      </c>
      <c r="AU193" s="63">
        <f t="shared" si="1189"/>
        <v>0</v>
      </c>
      <c r="AV193" s="63">
        <f t="shared" si="1189"/>
        <v>0</v>
      </c>
      <c r="AW193" s="63">
        <f t="shared" si="1190"/>
        <v>0</v>
      </c>
      <c r="AX193" s="63">
        <f t="shared" si="1190"/>
        <v>0</v>
      </c>
      <c r="AY193" s="63">
        <f t="shared" si="1190"/>
        <v>0</v>
      </c>
      <c r="AZ193" s="63">
        <f t="shared" si="1190"/>
        <v>0</v>
      </c>
      <c r="BA193" s="63">
        <f t="shared" si="1190"/>
        <v>0</v>
      </c>
      <c r="BB193" s="63">
        <f t="shared" si="1190"/>
        <v>1</v>
      </c>
      <c r="BC193" s="63">
        <f t="shared" si="1190"/>
        <v>0</v>
      </c>
      <c r="BD193" s="63">
        <f t="shared" si="1190"/>
        <v>0</v>
      </c>
      <c r="BE193" s="63">
        <f t="shared" si="1190"/>
        <v>0</v>
      </c>
      <c r="BF193" s="63">
        <f t="shared" si="1190"/>
        <v>0</v>
      </c>
      <c r="BG193" s="63">
        <f t="shared" si="1191"/>
        <v>0</v>
      </c>
      <c r="BH193" s="63">
        <f t="shared" si="1191"/>
        <v>0</v>
      </c>
      <c r="BI193" s="63">
        <f t="shared" si="1191"/>
        <v>1</v>
      </c>
      <c r="BJ193" s="63">
        <f t="shared" si="1191"/>
        <v>0</v>
      </c>
      <c r="BK193" s="63">
        <f t="shared" si="1191"/>
        <v>0</v>
      </c>
      <c r="BL193" s="63">
        <f t="shared" si="1191"/>
        <v>1</v>
      </c>
      <c r="BM193" s="63">
        <f t="shared" si="1191"/>
        <v>0</v>
      </c>
      <c r="BN193" s="63">
        <f t="shared" si="1191"/>
        <v>0</v>
      </c>
      <c r="BO193" s="63">
        <f t="shared" si="1191"/>
        <v>0</v>
      </c>
      <c r="BP193" s="63"/>
      <c r="BQ193" s="63">
        <f t="shared" si="1131"/>
        <v>1</v>
      </c>
      <c r="BR193" s="63">
        <f t="shared" si="1132"/>
        <v>21</v>
      </c>
      <c r="BS193" s="63">
        <f t="shared" si="1133"/>
        <v>8</v>
      </c>
      <c r="BT193" s="63">
        <f t="shared" si="1134"/>
        <v>7</v>
      </c>
      <c r="BU193" s="63">
        <f t="shared" si="1135"/>
        <v>1</v>
      </c>
      <c r="BV193" s="63">
        <f t="shared" si="1136"/>
        <v>5</v>
      </c>
      <c r="BW193" s="63">
        <f t="shared" si="1137"/>
        <v>0</v>
      </c>
      <c r="BX193" s="63">
        <f t="shared" si="1138"/>
        <v>1</v>
      </c>
      <c r="BY193" s="63">
        <f t="shared" si="1139"/>
        <v>0</v>
      </c>
      <c r="BZ193" s="63">
        <f t="shared" si="1140"/>
        <v>3</v>
      </c>
      <c r="CA193" s="63">
        <f t="shared" si="1141"/>
        <v>5</v>
      </c>
      <c r="CB193" s="63">
        <f t="shared" si="1142"/>
        <v>9</v>
      </c>
      <c r="CC193" s="63">
        <f t="shared" si="1143"/>
        <v>3</v>
      </c>
      <c r="CD193" s="63">
        <f t="shared" si="1144"/>
        <v>4</v>
      </c>
      <c r="CE193" s="63">
        <f t="shared" si="1145"/>
        <v>6</v>
      </c>
      <c r="CF193" s="63">
        <f t="shared" si="1146"/>
        <v>2</v>
      </c>
      <c r="CG193" s="63">
        <f t="shared" si="1147"/>
        <v>5</v>
      </c>
      <c r="CH193" s="63">
        <f t="shared" si="1148"/>
        <v>0</v>
      </c>
      <c r="CI193" s="63">
        <f t="shared" si="1149"/>
        <v>5</v>
      </c>
      <c r="CJ193" s="63">
        <f t="shared" si="1150"/>
        <v>6</v>
      </c>
      <c r="CK193" s="63">
        <f t="shared" si="1151"/>
        <v>21</v>
      </c>
      <c r="CL193" s="63">
        <f t="shared" si="1152"/>
        <v>1</v>
      </c>
      <c r="CM193" s="63">
        <f t="shared" si="1153"/>
        <v>4</v>
      </c>
      <c r="CN193" s="63">
        <f t="shared" si="1154"/>
        <v>11</v>
      </c>
      <c r="CO193" s="63">
        <f t="shared" si="1155"/>
        <v>4</v>
      </c>
      <c r="CP193" s="63">
        <f t="shared" si="1156"/>
        <v>0</v>
      </c>
      <c r="CQ193" s="63">
        <f t="shared" si="1157"/>
        <v>2</v>
      </c>
      <c r="CR193" s="63">
        <f t="shared" si="1158"/>
        <v>1</v>
      </c>
      <c r="CS193" s="63">
        <f t="shared" si="1159"/>
        <v>2</v>
      </c>
      <c r="CT193" s="63">
        <f t="shared" si="1160"/>
        <v>12</v>
      </c>
      <c r="CU193" s="63">
        <f t="shared" si="1161"/>
        <v>4</v>
      </c>
      <c r="CV193" s="63">
        <f t="shared" si="1162"/>
        <v>9</v>
      </c>
      <c r="CW193" s="63">
        <f t="shared" si="1163"/>
        <v>4</v>
      </c>
      <c r="CX193" s="63">
        <f t="shared" si="1164"/>
        <v>22</v>
      </c>
      <c r="CY193" s="63">
        <f t="shared" si="1165"/>
        <v>9</v>
      </c>
      <c r="CZ193" s="63">
        <f t="shared" si="1166"/>
        <v>0</v>
      </c>
      <c r="DA193" s="63">
        <f t="shared" si="1167"/>
        <v>23</v>
      </c>
      <c r="DB193" s="63">
        <f t="shared" si="1168"/>
        <v>14</v>
      </c>
      <c r="DC193" s="63">
        <f t="shared" si="1169"/>
        <v>3</v>
      </c>
      <c r="DD193" s="63">
        <f t="shared" si="1170"/>
        <v>9</v>
      </c>
      <c r="DE193" s="63">
        <f t="shared" si="1171"/>
        <v>5</v>
      </c>
      <c r="DF193" s="63">
        <f t="shared" si="1172"/>
        <v>19</v>
      </c>
      <c r="DG193" s="63">
        <f t="shared" si="1173"/>
        <v>0</v>
      </c>
      <c r="DH193" s="63">
        <f t="shared" si="1174"/>
        <v>32</v>
      </c>
      <c r="DI193" s="63">
        <f t="shared" si="1175"/>
        <v>3</v>
      </c>
      <c r="DJ193" s="63">
        <f t="shared" si="1176"/>
        <v>0</v>
      </c>
      <c r="DK193" s="63">
        <f t="shared" si="1177"/>
        <v>3</v>
      </c>
      <c r="DL193" s="63">
        <f t="shared" si="1178"/>
        <v>1</v>
      </c>
      <c r="DM193" s="63">
        <f t="shared" si="1179"/>
        <v>1</v>
      </c>
      <c r="DN193" s="289" t="b">
        <f t="shared" si="1130"/>
        <v>1</v>
      </c>
      <c r="DO193" s="63">
        <f t="shared" si="1116"/>
        <v>185</v>
      </c>
      <c r="DP193" s="63">
        <f t="shared" si="1117"/>
        <v>24</v>
      </c>
      <c r="DQ193" s="63">
        <f t="shared" si="1118"/>
        <v>24</v>
      </c>
      <c r="DR193" s="106">
        <f t="shared" si="1055"/>
        <v>1</v>
      </c>
      <c r="DS193" s="15">
        <f t="shared" si="1119"/>
        <v>4</v>
      </c>
      <c r="DT193" s="15">
        <f t="shared" si="1120"/>
        <v>3</v>
      </c>
      <c r="DU193" s="63"/>
      <c r="DV193" s="63">
        <f t="shared" si="1121"/>
        <v>3</v>
      </c>
      <c r="DW193" s="63">
        <f t="shared" si="1122"/>
        <v>4</v>
      </c>
      <c r="DX193" s="63"/>
      <c r="DY193" s="63">
        <f t="shared" si="1123"/>
        <v>2</v>
      </c>
      <c r="DZ193" s="63">
        <f t="shared" si="1124"/>
        <v>1</v>
      </c>
      <c r="EA193" s="63">
        <f t="shared" si="1125"/>
        <v>1</v>
      </c>
      <c r="EB193" s="63">
        <f t="shared" si="1126"/>
        <v>1</v>
      </c>
      <c r="EC193" s="63">
        <f t="shared" si="1127"/>
        <v>2</v>
      </c>
      <c r="EE193" s="63">
        <f t="shared" si="1128"/>
        <v>0</v>
      </c>
      <c r="EF193" s="63">
        <f t="shared" si="1129"/>
        <v>0</v>
      </c>
    </row>
    <row r="194" spans="1:136" x14ac:dyDescent="0.2">
      <c r="A194" s="55">
        <v>42303</v>
      </c>
      <c r="B194" s="13" t="str">
        <f t="shared" si="1101"/>
        <v>3-0-2-0-2</v>
      </c>
      <c r="C194" s="14" t="s">
        <v>279</v>
      </c>
      <c r="D194" s="11">
        <f t="shared" si="1102"/>
        <v>2</v>
      </c>
      <c r="E194" s="11">
        <f t="shared" ref="E194:I203" si="1192">FIND(",",$C194,D194+1)</f>
        <v>4</v>
      </c>
      <c r="F194" s="11">
        <f t="shared" si="1192"/>
        <v>7</v>
      </c>
      <c r="G194" s="11">
        <f t="shared" si="1192"/>
        <v>10</v>
      </c>
      <c r="H194" s="11">
        <f t="shared" si="1192"/>
        <v>13</v>
      </c>
      <c r="I194" s="11">
        <f t="shared" si="1192"/>
        <v>16</v>
      </c>
      <c r="J194" s="11"/>
      <c r="K194" s="63">
        <f t="shared" si="1104"/>
        <v>1</v>
      </c>
      <c r="L194" s="63">
        <f t="shared" si="1105"/>
        <v>5</v>
      </c>
      <c r="M194" s="63">
        <f t="shared" si="1106"/>
        <v>22</v>
      </c>
      <c r="N194" s="63">
        <f t="shared" si="1107"/>
        <v>28</v>
      </c>
      <c r="O194" s="63">
        <f t="shared" si="1108"/>
        <v>48</v>
      </c>
      <c r="P194" s="63">
        <f t="shared" si="1109"/>
        <v>49</v>
      </c>
      <c r="Q194" s="63">
        <f t="shared" si="1110"/>
        <v>8</v>
      </c>
      <c r="R194" s="63"/>
      <c r="S194" s="63">
        <f t="shared" ref="S194:AB208" si="1193">COUNTIF($K194:$Q194,S$2)</f>
        <v>1</v>
      </c>
      <c r="T194" s="63">
        <f t="shared" si="1193"/>
        <v>0</v>
      </c>
      <c r="U194" s="63">
        <f t="shared" si="1193"/>
        <v>0</v>
      </c>
      <c r="V194" s="63">
        <f t="shared" si="1193"/>
        <v>0</v>
      </c>
      <c r="W194" s="63">
        <f t="shared" si="1193"/>
        <v>1</v>
      </c>
      <c r="X194" s="63">
        <f t="shared" si="1193"/>
        <v>0</v>
      </c>
      <c r="Y194" s="63">
        <f t="shared" si="1193"/>
        <v>0</v>
      </c>
      <c r="Z194" s="63">
        <f t="shared" si="1193"/>
        <v>1</v>
      </c>
      <c r="AA194" s="63">
        <f t="shared" si="1193"/>
        <v>0</v>
      </c>
      <c r="AB194" s="63">
        <f t="shared" si="1193"/>
        <v>0</v>
      </c>
      <c r="AC194" s="63">
        <f t="shared" ref="AC194:AL208" si="1194">COUNTIF($K194:$Q194,AC$2)</f>
        <v>0</v>
      </c>
      <c r="AD194" s="63">
        <f t="shared" si="1194"/>
        <v>0</v>
      </c>
      <c r="AE194" s="63">
        <f t="shared" si="1194"/>
        <v>0</v>
      </c>
      <c r="AF194" s="63">
        <f t="shared" si="1194"/>
        <v>0</v>
      </c>
      <c r="AG194" s="63">
        <f t="shared" si="1194"/>
        <v>0</v>
      </c>
      <c r="AH194" s="63">
        <f t="shared" si="1194"/>
        <v>0</v>
      </c>
      <c r="AI194" s="63">
        <f t="shared" si="1194"/>
        <v>0</v>
      </c>
      <c r="AJ194" s="63">
        <f t="shared" si="1194"/>
        <v>0</v>
      </c>
      <c r="AK194" s="63">
        <f t="shared" si="1194"/>
        <v>0</v>
      </c>
      <c r="AL194" s="63">
        <f t="shared" si="1194"/>
        <v>0</v>
      </c>
      <c r="AM194" s="63">
        <f t="shared" ref="AM194:AV208" si="1195">COUNTIF($K194:$Q194,AM$2)</f>
        <v>0</v>
      </c>
      <c r="AN194" s="63">
        <f t="shared" si="1195"/>
        <v>1</v>
      </c>
      <c r="AO194" s="63">
        <f t="shared" si="1195"/>
        <v>0</v>
      </c>
      <c r="AP194" s="63">
        <f t="shared" si="1195"/>
        <v>0</v>
      </c>
      <c r="AQ194" s="63">
        <f t="shared" si="1195"/>
        <v>0</v>
      </c>
      <c r="AR194" s="63">
        <f t="shared" si="1195"/>
        <v>0</v>
      </c>
      <c r="AS194" s="63">
        <f t="shared" si="1195"/>
        <v>0</v>
      </c>
      <c r="AT194" s="63">
        <f t="shared" si="1195"/>
        <v>1</v>
      </c>
      <c r="AU194" s="63">
        <f t="shared" si="1195"/>
        <v>0</v>
      </c>
      <c r="AV194" s="63">
        <f t="shared" si="1195"/>
        <v>0</v>
      </c>
      <c r="AW194" s="63">
        <f t="shared" ref="AW194:BF208" si="1196">COUNTIF($K194:$Q194,AW$2)</f>
        <v>0</v>
      </c>
      <c r="AX194" s="63">
        <f t="shared" si="1196"/>
        <v>0</v>
      </c>
      <c r="AY194" s="63">
        <f t="shared" si="1196"/>
        <v>0</v>
      </c>
      <c r="AZ194" s="63">
        <f t="shared" si="1196"/>
        <v>0</v>
      </c>
      <c r="BA194" s="63">
        <f t="shared" si="1196"/>
        <v>0</v>
      </c>
      <c r="BB194" s="63">
        <f t="shared" si="1196"/>
        <v>0</v>
      </c>
      <c r="BC194" s="63">
        <f t="shared" si="1196"/>
        <v>0</v>
      </c>
      <c r="BD194" s="63">
        <f t="shared" si="1196"/>
        <v>0</v>
      </c>
      <c r="BE194" s="63">
        <f t="shared" si="1196"/>
        <v>0</v>
      </c>
      <c r="BF194" s="63">
        <f t="shared" si="1196"/>
        <v>0</v>
      </c>
      <c r="BG194" s="63">
        <f t="shared" ref="BG194:BO208" si="1197">COUNTIF($K194:$Q194,BG$2)</f>
        <v>0</v>
      </c>
      <c r="BH194" s="63">
        <f t="shared" si="1197"/>
        <v>0</v>
      </c>
      <c r="BI194" s="63">
        <f t="shared" si="1197"/>
        <v>0</v>
      </c>
      <c r="BJ194" s="63">
        <f t="shared" si="1197"/>
        <v>0</v>
      </c>
      <c r="BK194" s="63">
        <f t="shared" si="1197"/>
        <v>0</v>
      </c>
      <c r="BL194" s="63">
        <f t="shared" si="1197"/>
        <v>0</v>
      </c>
      <c r="BM194" s="63">
        <f t="shared" si="1197"/>
        <v>0</v>
      </c>
      <c r="BN194" s="63">
        <f t="shared" si="1197"/>
        <v>1</v>
      </c>
      <c r="BO194" s="63">
        <f t="shared" si="1197"/>
        <v>1</v>
      </c>
      <c r="BP194" s="63"/>
      <c r="BQ194" s="63">
        <f t="shared" si="1131"/>
        <v>0</v>
      </c>
      <c r="BR194" s="63">
        <f t="shared" si="1132"/>
        <v>20</v>
      </c>
      <c r="BS194" s="63">
        <f t="shared" si="1133"/>
        <v>7</v>
      </c>
      <c r="BT194" s="63">
        <f t="shared" si="1134"/>
        <v>6</v>
      </c>
      <c r="BU194" s="63">
        <f t="shared" si="1135"/>
        <v>0</v>
      </c>
      <c r="BV194" s="63">
        <f t="shared" si="1136"/>
        <v>4</v>
      </c>
      <c r="BW194" s="63">
        <f t="shared" si="1137"/>
        <v>3</v>
      </c>
      <c r="BX194" s="63">
        <f t="shared" si="1138"/>
        <v>0</v>
      </c>
      <c r="BY194" s="63">
        <f t="shared" si="1139"/>
        <v>10</v>
      </c>
      <c r="BZ194" s="63">
        <f t="shared" si="1140"/>
        <v>2</v>
      </c>
      <c r="CA194" s="63">
        <f t="shared" si="1141"/>
        <v>4</v>
      </c>
      <c r="CB194" s="63">
        <f t="shared" si="1142"/>
        <v>8</v>
      </c>
      <c r="CC194" s="63">
        <f t="shared" si="1143"/>
        <v>2</v>
      </c>
      <c r="CD194" s="63">
        <f t="shared" si="1144"/>
        <v>3</v>
      </c>
      <c r="CE194" s="63">
        <f t="shared" si="1145"/>
        <v>5</v>
      </c>
      <c r="CF194" s="63">
        <f t="shared" si="1146"/>
        <v>1</v>
      </c>
      <c r="CG194" s="63">
        <f t="shared" si="1147"/>
        <v>4</v>
      </c>
      <c r="CH194" s="63">
        <f t="shared" si="1148"/>
        <v>6</v>
      </c>
      <c r="CI194" s="63">
        <f t="shared" si="1149"/>
        <v>4</v>
      </c>
      <c r="CJ194" s="63">
        <f t="shared" si="1150"/>
        <v>5</v>
      </c>
      <c r="CK194" s="63">
        <f t="shared" si="1151"/>
        <v>20</v>
      </c>
      <c r="CL194" s="63">
        <f t="shared" si="1152"/>
        <v>0</v>
      </c>
      <c r="CM194" s="63">
        <f t="shared" si="1153"/>
        <v>3</v>
      </c>
      <c r="CN194" s="63">
        <f t="shared" si="1154"/>
        <v>10</v>
      </c>
      <c r="CO194" s="63">
        <f t="shared" si="1155"/>
        <v>3</v>
      </c>
      <c r="CP194" s="63">
        <f t="shared" si="1156"/>
        <v>6</v>
      </c>
      <c r="CQ194" s="63">
        <f t="shared" si="1157"/>
        <v>1</v>
      </c>
      <c r="CR194" s="63">
        <f t="shared" si="1158"/>
        <v>0</v>
      </c>
      <c r="CS194" s="63">
        <f t="shared" si="1159"/>
        <v>1</v>
      </c>
      <c r="CT194" s="63">
        <f t="shared" si="1160"/>
        <v>11</v>
      </c>
      <c r="CU194" s="63">
        <f t="shared" si="1161"/>
        <v>3</v>
      </c>
      <c r="CV194" s="63">
        <f t="shared" si="1162"/>
        <v>8</v>
      </c>
      <c r="CW194" s="63">
        <f t="shared" si="1163"/>
        <v>3</v>
      </c>
      <c r="CX194" s="63">
        <f t="shared" si="1164"/>
        <v>21</v>
      </c>
      <c r="CY194" s="63">
        <f t="shared" si="1165"/>
        <v>8</v>
      </c>
      <c r="CZ194" s="63">
        <f t="shared" si="1166"/>
        <v>2</v>
      </c>
      <c r="DA194" s="63">
        <f t="shared" si="1167"/>
        <v>22</v>
      </c>
      <c r="DB194" s="63">
        <f t="shared" si="1168"/>
        <v>13</v>
      </c>
      <c r="DC194" s="63">
        <f t="shared" si="1169"/>
        <v>2</v>
      </c>
      <c r="DD194" s="63">
        <f t="shared" si="1170"/>
        <v>8</v>
      </c>
      <c r="DE194" s="63">
        <f t="shared" si="1171"/>
        <v>4</v>
      </c>
      <c r="DF194" s="63">
        <f t="shared" si="1172"/>
        <v>18</v>
      </c>
      <c r="DG194" s="63">
        <f t="shared" si="1173"/>
        <v>26</v>
      </c>
      <c r="DH194" s="63">
        <f t="shared" si="1174"/>
        <v>31</v>
      </c>
      <c r="DI194" s="63">
        <f t="shared" si="1175"/>
        <v>2</v>
      </c>
      <c r="DJ194" s="63">
        <f t="shared" si="1176"/>
        <v>26</v>
      </c>
      <c r="DK194" s="63">
        <f t="shared" si="1177"/>
        <v>2</v>
      </c>
      <c r="DL194" s="63">
        <f t="shared" si="1178"/>
        <v>0</v>
      </c>
      <c r="DM194" s="63">
        <f t="shared" si="1179"/>
        <v>0</v>
      </c>
      <c r="DN194" s="289" t="b">
        <f t="shared" si="1130"/>
        <v>1</v>
      </c>
      <c r="DO194" s="63">
        <f t="shared" si="1116"/>
        <v>161</v>
      </c>
      <c r="DP194" s="63">
        <f t="shared" si="1117"/>
        <v>-35</v>
      </c>
      <c r="DQ194" s="63">
        <f t="shared" si="1118"/>
        <v>35</v>
      </c>
      <c r="DR194" s="106">
        <f t="shared" si="1055"/>
        <v>1</v>
      </c>
      <c r="DS194" s="63">
        <f t="shared" si="1119"/>
        <v>3</v>
      </c>
      <c r="DT194" s="63">
        <f t="shared" si="1120"/>
        <v>4</v>
      </c>
      <c r="DU194" s="63"/>
      <c r="DV194" s="63">
        <f t="shared" si="1121"/>
        <v>3</v>
      </c>
      <c r="DW194" s="63">
        <f t="shared" si="1122"/>
        <v>4</v>
      </c>
      <c r="DX194" s="63"/>
      <c r="DY194" s="63">
        <f t="shared" si="1123"/>
        <v>3</v>
      </c>
      <c r="DZ194" s="63">
        <f t="shared" si="1124"/>
        <v>0</v>
      </c>
      <c r="EA194" s="63">
        <f t="shared" si="1125"/>
        <v>2</v>
      </c>
      <c r="EB194" s="68">
        <f t="shared" si="1126"/>
        <v>0</v>
      </c>
      <c r="EC194" s="63">
        <f t="shared" si="1127"/>
        <v>2</v>
      </c>
      <c r="EE194" s="63">
        <f t="shared" si="1128"/>
        <v>4</v>
      </c>
      <c r="EF194" s="63">
        <f t="shared" si="1129"/>
        <v>1</v>
      </c>
    </row>
    <row r="195" spans="1:136" x14ac:dyDescent="0.2">
      <c r="A195" s="55">
        <v>42299</v>
      </c>
      <c r="B195" s="13" t="str">
        <f t="shared" si="1101"/>
        <v>1-1-3-0-2</v>
      </c>
      <c r="C195" s="14" t="s">
        <v>278</v>
      </c>
      <c r="D195" s="11">
        <f t="shared" si="1102"/>
        <v>2</v>
      </c>
      <c r="E195" s="11">
        <f t="shared" si="1192"/>
        <v>5</v>
      </c>
      <c r="F195" s="11">
        <f t="shared" si="1192"/>
        <v>8</v>
      </c>
      <c r="G195" s="11">
        <f t="shared" si="1192"/>
        <v>11</v>
      </c>
      <c r="H195" s="11">
        <f t="shared" si="1192"/>
        <v>14</v>
      </c>
      <c r="I195" s="11">
        <f t="shared" si="1192"/>
        <v>17</v>
      </c>
      <c r="J195" s="11"/>
      <c r="K195" s="63">
        <f t="shared" si="1104"/>
        <v>5</v>
      </c>
      <c r="L195" s="63">
        <f t="shared" si="1105"/>
        <v>16</v>
      </c>
      <c r="M195" s="63">
        <f t="shared" si="1106"/>
        <v>22</v>
      </c>
      <c r="N195" s="63">
        <f t="shared" si="1107"/>
        <v>29</v>
      </c>
      <c r="O195" s="63">
        <f t="shared" si="1108"/>
        <v>48</v>
      </c>
      <c r="P195" s="63">
        <f t="shared" si="1109"/>
        <v>49</v>
      </c>
      <c r="Q195" s="63">
        <f t="shared" si="1110"/>
        <v>27</v>
      </c>
      <c r="R195" s="63"/>
      <c r="S195" s="63">
        <f t="shared" si="1193"/>
        <v>0</v>
      </c>
      <c r="T195" s="63">
        <f t="shared" si="1193"/>
        <v>0</v>
      </c>
      <c r="U195" s="63">
        <f t="shared" si="1193"/>
        <v>0</v>
      </c>
      <c r="V195" s="63">
        <f t="shared" si="1193"/>
        <v>0</v>
      </c>
      <c r="W195" s="63">
        <f t="shared" si="1193"/>
        <v>1</v>
      </c>
      <c r="X195" s="63">
        <f t="shared" si="1193"/>
        <v>0</v>
      </c>
      <c r="Y195" s="63">
        <f t="shared" si="1193"/>
        <v>0</v>
      </c>
      <c r="Z195" s="63">
        <f t="shared" si="1193"/>
        <v>0</v>
      </c>
      <c r="AA195" s="63">
        <f t="shared" si="1193"/>
        <v>0</v>
      </c>
      <c r="AB195" s="63">
        <f t="shared" si="1193"/>
        <v>0</v>
      </c>
      <c r="AC195" s="63">
        <f t="shared" si="1194"/>
        <v>0</v>
      </c>
      <c r="AD195" s="63">
        <f t="shared" si="1194"/>
        <v>0</v>
      </c>
      <c r="AE195" s="63">
        <f t="shared" si="1194"/>
        <v>0</v>
      </c>
      <c r="AF195" s="63">
        <f t="shared" si="1194"/>
        <v>0</v>
      </c>
      <c r="AG195" s="63">
        <f t="shared" si="1194"/>
        <v>0</v>
      </c>
      <c r="AH195" s="63">
        <f t="shared" si="1194"/>
        <v>1</v>
      </c>
      <c r="AI195" s="63">
        <f t="shared" si="1194"/>
        <v>0</v>
      </c>
      <c r="AJ195" s="63">
        <f t="shared" si="1194"/>
        <v>0</v>
      </c>
      <c r="AK195" s="63">
        <f t="shared" si="1194"/>
        <v>0</v>
      </c>
      <c r="AL195" s="63">
        <f t="shared" si="1194"/>
        <v>0</v>
      </c>
      <c r="AM195" s="63">
        <f t="shared" si="1195"/>
        <v>0</v>
      </c>
      <c r="AN195" s="63">
        <f t="shared" si="1195"/>
        <v>1</v>
      </c>
      <c r="AO195" s="63">
        <f t="shared" si="1195"/>
        <v>0</v>
      </c>
      <c r="AP195" s="63">
        <f t="shared" si="1195"/>
        <v>0</v>
      </c>
      <c r="AQ195" s="63">
        <f t="shared" si="1195"/>
        <v>0</v>
      </c>
      <c r="AR195" s="63">
        <f t="shared" si="1195"/>
        <v>0</v>
      </c>
      <c r="AS195" s="63">
        <f t="shared" si="1195"/>
        <v>1</v>
      </c>
      <c r="AT195" s="63">
        <f t="shared" si="1195"/>
        <v>0</v>
      </c>
      <c r="AU195" s="63">
        <f t="shared" si="1195"/>
        <v>1</v>
      </c>
      <c r="AV195" s="63">
        <f t="shared" si="1195"/>
        <v>0</v>
      </c>
      <c r="AW195" s="63">
        <f t="shared" si="1196"/>
        <v>0</v>
      </c>
      <c r="AX195" s="63">
        <f t="shared" si="1196"/>
        <v>0</v>
      </c>
      <c r="AY195" s="63">
        <f t="shared" si="1196"/>
        <v>0</v>
      </c>
      <c r="AZ195" s="63">
        <f t="shared" si="1196"/>
        <v>0</v>
      </c>
      <c r="BA195" s="63">
        <f t="shared" si="1196"/>
        <v>0</v>
      </c>
      <c r="BB195" s="63">
        <f t="shared" si="1196"/>
        <v>0</v>
      </c>
      <c r="BC195" s="63">
        <f t="shared" si="1196"/>
        <v>0</v>
      </c>
      <c r="BD195" s="63">
        <f t="shared" si="1196"/>
        <v>0</v>
      </c>
      <c r="BE195" s="63">
        <f t="shared" si="1196"/>
        <v>0</v>
      </c>
      <c r="BF195" s="63">
        <f t="shared" si="1196"/>
        <v>0</v>
      </c>
      <c r="BG195" s="63">
        <f t="shared" si="1197"/>
        <v>0</v>
      </c>
      <c r="BH195" s="63">
        <f t="shared" si="1197"/>
        <v>0</v>
      </c>
      <c r="BI195" s="63">
        <f t="shared" si="1197"/>
        <v>0</v>
      </c>
      <c r="BJ195" s="63">
        <f t="shared" si="1197"/>
        <v>0</v>
      </c>
      <c r="BK195" s="63">
        <f t="shared" si="1197"/>
        <v>0</v>
      </c>
      <c r="BL195" s="63">
        <f t="shared" si="1197"/>
        <v>0</v>
      </c>
      <c r="BM195" s="63">
        <f t="shared" si="1197"/>
        <v>0</v>
      </c>
      <c r="BN195" s="63">
        <f t="shared" si="1197"/>
        <v>1</v>
      </c>
      <c r="BO195" s="63">
        <f t="shared" si="1197"/>
        <v>1</v>
      </c>
      <c r="BP195" s="63"/>
      <c r="BQ195" s="63">
        <f t="shared" si="1131"/>
        <v>5</v>
      </c>
      <c r="BR195" s="63">
        <f t="shared" si="1132"/>
        <v>19</v>
      </c>
      <c r="BS195" s="63">
        <f t="shared" si="1133"/>
        <v>6</v>
      </c>
      <c r="BT195" s="63">
        <f t="shared" si="1134"/>
        <v>5</v>
      </c>
      <c r="BU195" s="63">
        <f t="shared" si="1135"/>
        <v>0</v>
      </c>
      <c r="BV195" s="63">
        <f t="shared" si="1136"/>
        <v>3</v>
      </c>
      <c r="BW195" s="63">
        <f t="shared" si="1137"/>
        <v>2</v>
      </c>
      <c r="BX195" s="63">
        <f t="shared" si="1138"/>
        <v>4</v>
      </c>
      <c r="BY195" s="63">
        <f t="shared" si="1139"/>
        <v>9</v>
      </c>
      <c r="BZ195" s="63">
        <f t="shared" si="1140"/>
        <v>1</v>
      </c>
      <c r="CA195" s="63">
        <f t="shared" si="1141"/>
        <v>3</v>
      </c>
      <c r="CB195" s="63">
        <f t="shared" si="1142"/>
        <v>7</v>
      </c>
      <c r="CC195" s="63">
        <f t="shared" si="1143"/>
        <v>1</v>
      </c>
      <c r="CD195" s="63">
        <f t="shared" si="1144"/>
        <v>2</v>
      </c>
      <c r="CE195" s="63">
        <f t="shared" si="1145"/>
        <v>4</v>
      </c>
      <c r="CF195" s="63">
        <f t="shared" si="1146"/>
        <v>0</v>
      </c>
      <c r="CG195" s="63">
        <f t="shared" si="1147"/>
        <v>3</v>
      </c>
      <c r="CH195" s="63">
        <f t="shared" si="1148"/>
        <v>5</v>
      </c>
      <c r="CI195" s="63">
        <f t="shared" si="1149"/>
        <v>3</v>
      </c>
      <c r="CJ195" s="63">
        <f t="shared" si="1150"/>
        <v>4</v>
      </c>
      <c r="CK195" s="63">
        <f t="shared" si="1151"/>
        <v>19</v>
      </c>
      <c r="CL195" s="63">
        <f t="shared" si="1152"/>
        <v>0</v>
      </c>
      <c r="CM195" s="63">
        <f t="shared" si="1153"/>
        <v>2</v>
      </c>
      <c r="CN195" s="63">
        <f t="shared" si="1154"/>
        <v>9</v>
      </c>
      <c r="CO195" s="63">
        <f t="shared" si="1155"/>
        <v>2</v>
      </c>
      <c r="CP195" s="63">
        <f t="shared" si="1156"/>
        <v>5</v>
      </c>
      <c r="CQ195" s="63">
        <f t="shared" si="1157"/>
        <v>0</v>
      </c>
      <c r="CR195" s="63">
        <f t="shared" si="1158"/>
        <v>2</v>
      </c>
      <c r="CS195" s="63">
        <f t="shared" si="1159"/>
        <v>0</v>
      </c>
      <c r="CT195" s="63">
        <f t="shared" si="1160"/>
        <v>10</v>
      </c>
      <c r="CU195" s="63">
        <f t="shared" si="1161"/>
        <v>2</v>
      </c>
      <c r="CV195" s="63">
        <f t="shared" si="1162"/>
        <v>7</v>
      </c>
      <c r="CW195" s="63">
        <f t="shared" si="1163"/>
        <v>2</v>
      </c>
      <c r="CX195" s="63">
        <f t="shared" si="1164"/>
        <v>20</v>
      </c>
      <c r="CY195" s="63">
        <f t="shared" si="1165"/>
        <v>7</v>
      </c>
      <c r="CZ195" s="63">
        <f t="shared" si="1166"/>
        <v>1</v>
      </c>
      <c r="DA195" s="63">
        <f t="shared" si="1167"/>
        <v>21</v>
      </c>
      <c r="DB195" s="63">
        <f t="shared" si="1168"/>
        <v>12</v>
      </c>
      <c r="DC195" s="63">
        <f t="shared" si="1169"/>
        <v>1</v>
      </c>
      <c r="DD195" s="63">
        <f t="shared" si="1170"/>
        <v>7</v>
      </c>
      <c r="DE195" s="63">
        <f t="shared" si="1171"/>
        <v>3</v>
      </c>
      <c r="DF195" s="63">
        <f t="shared" si="1172"/>
        <v>17</v>
      </c>
      <c r="DG195" s="63">
        <f t="shared" si="1173"/>
        <v>25</v>
      </c>
      <c r="DH195" s="63">
        <f t="shared" si="1174"/>
        <v>30</v>
      </c>
      <c r="DI195" s="63">
        <f t="shared" si="1175"/>
        <v>1</v>
      </c>
      <c r="DJ195" s="63">
        <f t="shared" si="1176"/>
        <v>25</v>
      </c>
      <c r="DK195" s="63">
        <f t="shared" si="1177"/>
        <v>1</v>
      </c>
      <c r="DL195" s="63">
        <f t="shared" si="1178"/>
        <v>0</v>
      </c>
      <c r="DM195" s="63">
        <f t="shared" si="1179"/>
        <v>0</v>
      </c>
      <c r="DN195" s="289" t="b">
        <f t="shared" si="1130"/>
        <v>0</v>
      </c>
      <c r="DO195" s="63">
        <f t="shared" si="1116"/>
        <v>196</v>
      </c>
      <c r="DP195" s="63">
        <f t="shared" si="1117"/>
        <v>-21</v>
      </c>
      <c r="DQ195" s="63">
        <f t="shared" si="1118"/>
        <v>21</v>
      </c>
      <c r="DR195" s="106">
        <f t="shared" si="1055"/>
        <v>0</v>
      </c>
      <c r="DS195" s="15">
        <f t="shared" si="1119"/>
        <v>4</v>
      </c>
      <c r="DT195" s="15">
        <f t="shared" si="1120"/>
        <v>3</v>
      </c>
      <c r="DU195" s="63"/>
      <c r="DV195" s="63">
        <f t="shared" si="1121"/>
        <v>4</v>
      </c>
      <c r="DW195" s="63">
        <f t="shared" si="1122"/>
        <v>3</v>
      </c>
      <c r="DX195" s="63"/>
      <c r="DY195" s="63">
        <f t="shared" si="1123"/>
        <v>1</v>
      </c>
      <c r="DZ195" s="63">
        <f t="shared" si="1124"/>
        <v>1</v>
      </c>
      <c r="EA195" s="63">
        <f t="shared" si="1125"/>
        <v>3</v>
      </c>
      <c r="EB195" s="69">
        <f t="shared" si="1126"/>
        <v>0</v>
      </c>
      <c r="EC195" s="63">
        <f t="shared" si="1127"/>
        <v>2</v>
      </c>
      <c r="EE195" s="63">
        <f t="shared" si="1128"/>
        <v>1</v>
      </c>
      <c r="EF195" s="63">
        <f t="shared" si="1129"/>
        <v>1</v>
      </c>
    </row>
    <row r="196" spans="1:136" x14ac:dyDescent="0.2">
      <c r="A196" s="55">
        <v>42296</v>
      </c>
      <c r="B196" s="13" t="str">
        <f t="shared" ref="B196:B212" si="1198">CONCATENATE(DY196,"-",DZ196,"-",EA196,"-",EB196,"-",EC196)</f>
        <v>0-2-1-2-2</v>
      </c>
      <c r="C196" s="14" t="s">
        <v>277</v>
      </c>
      <c r="D196" s="11">
        <f t="shared" ref="D196:D212" si="1199">FIND(",",$C196,1)</f>
        <v>3</v>
      </c>
      <c r="E196" s="11">
        <f t="shared" si="1192"/>
        <v>6</v>
      </c>
      <c r="F196" s="11">
        <f t="shared" si="1192"/>
        <v>9</v>
      </c>
      <c r="G196" s="11">
        <f t="shared" si="1192"/>
        <v>12</v>
      </c>
      <c r="H196" s="11">
        <f t="shared" si="1192"/>
        <v>15</v>
      </c>
      <c r="I196" s="11">
        <f t="shared" si="1192"/>
        <v>18</v>
      </c>
      <c r="J196" s="11"/>
      <c r="K196" s="63">
        <f t="shared" ref="K196:K212" si="1200">VALUE((LEFT(C196,D196-1)))</f>
        <v>10</v>
      </c>
      <c r="L196" s="63">
        <f t="shared" si="1105"/>
        <v>13</v>
      </c>
      <c r="M196" s="63">
        <f t="shared" si="1106"/>
        <v>27</v>
      </c>
      <c r="N196" s="63">
        <f t="shared" si="1107"/>
        <v>36</v>
      </c>
      <c r="O196" s="63">
        <f t="shared" si="1108"/>
        <v>39</v>
      </c>
      <c r="P196" s="63">
        <f t="shared" si="1109"/>
        <v>45</v>
      </c>
      <c r="Q196" s="63">
        <f t="shared" ref="Q196:Q212" si="1201">VALUE(RIGHT(C196,LEN(C196)-I196))</f>
        <v>47</v>
      </c>
      <c r="R196" s="63"/>
      <c r="S196" s="63">
        <f t="shared" si="1193"/>
        <v>0</v>
      </c>
      <c r="T196" s="63">
        <f t="shared" si="1193"/>
        <v>0</v>
      </c>
      <c r="U196" s="63">
        <f t="shared" si="1193"/>
        <v>0</v>
      </c>
      <c r="V196" s="63">
        <f t="shared" si="1193"/>
        <v>0</v>
      </c>
      <c r="W196" s="63">
        <f t="shared" si="1193"/>
        <v>0</v>
      </c>
      <c r="X196" s="63">
        <f t="shared" si="1193"/>
        <v>0</v>
      </c>
      <c r="Y196" s="63">
        <f t="shared" si="1193"/>
        <v>0</v>
      </c>
      <c r="Z196" s="63">
        <f t="shared" si="1193"/>
        <v>0</v>
      </c>
      <c r="AA196" s="63">
        <f t="shared" si="1193"/>
        <v>0</v>
      </c>
      <c r="AB196" s="63">
        <f t="shared" si="1193"/>
        <v>1</v>
      </c>
      <c r="AC196" s="63">
        <f t="shared" si="1194"/>
        <v>0</v>
      </c>
      <c r="AD196" s="63">
        <f t="shared" si="1194"/>
        <v>0</v>
      </c>
      <c r="AE196" s="63">
        <f t="shared" si="1194"/>
        <v>1</v>
      </c>
      <c r="AF196" s="63">
        <f t="shared" si="1194"/>
        <v>0</v>
      </c>
      <c r="AG196" s="63">
        <f t="shared" si="1194"/>
        <v>0</v>
      </c>
      <c r="AH196" s="63">
        <f t="shared" si="1194"/>
        <v>0</v>
      </c>
      <c r="AI196" s="63">
        <f t="shared" si="1194"/>
        <v>0</v>
      </c>
      <c r="AJ196" s="63">
        <f t="shared" si="1194"/>
        <v>0</v>
      </c>
      <c r="AK196" s="63">
        <f t="shared" si="1194"/>
        <v>0</v>
      </c>
      <c r="AL196" s="63">
        <f t="shared" si="1194"/>
        <v>0</v>
      </c>
      <c r="AM196" s="63">
        <f t="shared" si="1195"/>
        <v>0</v>
      </c>
      <c r="AN196" s="63">
        <f t="shared" si="1195"/>
        <v>0</v>
      </c>
      <c r="AO196" s="63">
        <f t="shared" si="1195"/>
        <v>0</v>
      </c>
      <c r="AP196" s="63">
        <f t="shared" si="1195"/>
        <v>0</v>
      </c>
      <c r="AQ196" s="63">
        <f t="shared" si="1195"/>
        <v>0</v>
      </c>
      <c r="AR196" s="63">
        <f t="shared" si="1195"/>
        <v>0</v>
      </c>
      <c r="AS196" s="63">
        <f t="shared" si="1195"/>
        <v>1</v>
      </c>
      <c r="AT196" s="63">
        <f t="shared" si="1195"/>
        <v>0</v>
      </c>
      <c r="AU196" s="63">
        <f t="shared" si="1195"/>
        <v>0</v>
      </c>
      <c r="AV196" s="63">
        <f t="shared" si="1195"/>
        <v>0</v>
      </c>
      <c r="AW196" s="63">
        <f t="shared" si="1196"/>
        <v>0</v>
      </c>
      <c r="AX196" s="63">
        <f t="shared" si="1196"/>
        <v>0</v>
      </c>
      <c r="AY196" s="63">
        <f t="shared" si="1196"/>
        <v>0</v>
      </c>
      <c r="AZ196" s="63">
        <f t="shared" si="1196"/>
        <v>0</v>
      </c>
      <c r="BA196" s="63">
        <f t="shared" si="1196"/>
        <v>0</v>
      </c>
      <c r="BB196" s="63">
        <f t="shared" si="1196"/>
        <v>1</v>
      </c>
      <c r="BC196" s="63">
        <f t="shared" si="1196"/>
        <v>0</v>
      </c>
      <c r="BD196" s="63">
        <f t="shared" si="1196"/>
        <v>0</v>
      </c>
      <c r="BE196" s="63">
        <f t="shared" si="1196"/>
        <v>1</v>
      </c>
      <c r="BF196" s="63">
        <f t="shared" si="1196"/>
        <v>0</v>
      </c>
      <c r="BG196" s="63">
        <f t="shared" si="1197"/>
        <v>0</v>
      </c>
      <c r="BH196" s="63">
        <f t="shared" si="1197"/>
        <v>0</v>
      </c>
      <c r="BI196" s="63">
        <f t="shared" si="1197"/>
        <v>0</v>
      </c>
      <c r="BJ196" s="63">
        <f t="shared" si="1197"/>
        <v>0</v>
      </c>
      <c r="BK196" s="63">
        <f t="shared" si="1197"/>
        <v>1</v>
      </c>
      <c r="BL196" s="63">
        <f t="shared" si="1197"/>
        <v>0</v>
      </c>
      <c r="BM196" s="63">
        <f t="shared" si="1197"/>
        <v>1</v>
      </c>
      <c r="BN196" s="63">
        <f t="shared" si="1197"/>
        <v>0</v>
      </c>
      <c r="BO196" s="63">
        <f t="shared" si="1197"/>
        <v>0</v>
      </c>
      <c r="BP196" s="63"/>
      <c r="BQ196" s="63">
        <f t="shared" si="1131"/>
        <v>4</v>
      </c>
      <c r="BR196" s="63">
        <f t="shared" si="1132"/>
        <v>18</v>
      </c>
      <c r="BS196" s="63">
        <f t="shared" si="1133"/>
        <v>5</v>
      </c>
      <c r="BT196" s="63">
        <f t="shared" si="1134"/>
        <v>4</v>
      </c>
      <c r="BU196" s="63">
        <f t="shared" si="1135"/>
        <v>9</v>
      </c>
      <c r="BV196" s="63">
        <f t="shared" si="1136"/>
        <v>2</v>
      </c>
      <c r="BW196" s="63">
        <f t="shared" si="1137"/>
        <v>1</v>
      </c>
      <c r="BX196" s="63">
        <f t="shared" si="1138"/>
        <v>3</v>
      </c>
      <c r="BY196" s="63">
        <f t="shared" si="1139"/>
        <v>8</v>
      </c>
      <c r="BZ196" s="63">
        <f t="shared" si="1140"/>
        <v>0</v>
      </c>
      <c r="CA196" s="63">
        <f t="shared" si="1141"/>
        <v>2</v>
      </c>
      <c r="CB196" s="63">
        <f t="shared" si="1142"/>
        <v>6</v>
      </c>
      <c r="CC196" s="63">
        <f t="shared" si="1143"/>
        <v>0</v>
      </c>
      <c r="CD196" s="63">
        <f t="shared" si="1144"/>
        <v>1</v>
      </c>
      <c r="CE196" s="63">
        <f t="shared" si="1145"/>
        <v>3</v>
      </c>
      <c r="CF196" s="63">
        <f t="shared" si="1146"/>
        <v>7</v>
      </c>
      <c r="CG196" s="63">
        <f t="shared" si="1147"/>
        <v>2</v>
      </c>
      <c r="CH196" s="63">
        <f t="shared" si="1148"/>
        <v>4</v>
      </c>
      <c r="CI196" s="63">
        <f t="shared" si="1149"/>
        <v>2</v>
      </c>
      <c r="CJ196" s="63">
        <f t="shared" si="1150"/>
        <v>3</v>
      </c>
      <c r="CK196" s="63">
        <f t="shared" si="1151"/>
        <v>18</v>
      </c>
      <c r="CL196" s="63">
        <f t="shared" si="1152"/>
        <v>3</v>
      </c>
      <c r="CM196" s="63">
        <f t="shared" si="1153"/>
        <v>1</v>
      </c>
      <c r="CN196" s="63">
        <f t="shared" si="1154"/>
        <v>8</v>
      </c>
      <c r="CO196" s="63">
        <f t="shared" si="1155"/>
        <v>1</v>
      </c>
      <c r="CP196" s="63">
        <f t="shared" si="1156"/>
        <v>4</v>
      </c>
      <c r="CQ196" s="63">
        <f t="shared" si="1157"/>
        <v>0</v>
      </c>
      <c r="CR196" s="63">
        <f t="shared" si="1158"/>
        <v>1</v>
      </c>
      <c r="CS196" s="63">
        <f t="shared" si="1159"/>
        <v>7</v>
      </c>
      <c r="CT196" s="63">
        <f t="shared" si="1160"/>
        <v>9</v>
      </c>
      <c r="CU196" s="63">
        <f t="shared" si="1161"/>
        <v>1</v>
      </c>
      <c r="CV196" s="63">
        <f t="shared" si="1162"/>
        <v>6</v>
      </c>
      <c r="CW196" s="63">
        <f t="shared" si="1163"/>
        <v>1</v>
      </c>
      <c r="CX196" s="63">
        <f t="shared" si="1164"/>
        <v>19</v>
      </c>
      <c r="CY196" s="63">
        <f t="shared" si="1165"/>
        <v>6</v>
      </c>
      <c r="CZ196" s="63">
        <f t="shared" si="1166"/>
        <v>0</v>
      </c>
      <c r="DA196" s="63">
        <f t="shared" si="1167"/>
        <v>20</v>
      </c>
      <c r="DB196" s="63">
        <f t="shared" si="1168"/>
        <v>11</v>
      </c>
      <c r="DC196" s="63">
        <f t="shared" si="1169"/>
        <v>0</v>
      </c>
      <c r="DD196" s="63">
        <f t="shared" si="1170"/>
        <v>6</v>
      </c>
      <c r="DE196" s="63">
        <f t="shared" si="1171"/>
        <v>2</v>
      </c>
      <c r="DF196" s="63">
        <f t="shared" si="1172"/>
        <v>16</v>
      </c>
      <c r="DG196" s="63">
        <f t="shared" si="1173"/>
        <v>24</v>
      </c>
      <c r="DH196" s="63">
        <f t="shared" si="1174"/>
        <v>29</v>
      </c>
      <c r="DI196" s="63">
        <f t="shared" si="1175"/>
        <v>0</v>
      </c>
      <c r="DJ196" s="63">
        <f t="shared" si="1176"/>
        <v>24</v>
      </c>
      <c r="DK196" s="63">
        <f t="shared" si="1177"/>
        <v>0</v>
      </c>
      <c r="DL196" s="63">
        <f t="shared" si="1178"/>
        <v>2</v>
      </c>
      <c r="DM196" s="63">
        <f t="shared" si="1179"/>
        <v>5</v>
      </c>
      <c r="DN196" s="289" t="b">
        <f t="shared" si="1130"/>
        <v>1</v>
      </c>
      <c r="DO196" s="63">
        <f t="shared" ref="DO196:DO212" si="1202">SUM(K196:Q196)</f>
        <v>217</v>
      </c>
      <c r="DP196" s="63">
        <f t="shared" ref="DP196:DP212" si="1203">DO196-DO197</f>
        <v>56</v>
      </c>
      <c r="DQ196" s="63">
        <f t="shared" ref="DQ196:DQ212" si="1204">ABS(DP196)</f>
        <v>56</v>
      </c>
      <c r="DR196" s="106">
        <f t="shared" si="1055"/>
        <v>1</v>
      </c>
      <c r="DS196" s="63">
        <f t="shared" ref="DS196:DS212" si="1205">COUNTIF($K196:$Q196,"&gt;25")</f>
        <v>5</v>
      </c>
      <c r="DT196" s="63">
        <f t="shared" ref="DT196:DT212" si="1206">COUNTIF($K196:$Q196,"&lt;26")</f>
        <v>2</v>
      </c>
      <c r="DU196" s="63"/>
      <c r="DV196" s="63">
        <f t="shared" ref="DV196:DV212" si="1207">S196+U196+W196+Y196+AA196+AC196+AE196+AG196+AI196+AK196+AM196+AO196+AQ196+AS196+AU196+AW196+AY196+BA196+BC196+BE196+BG196+BI196+BK196+BM196+BO196</f>
        <v>5</v>
      </c>
      <c r="DW196" s="63">
        <f t="shared" ref="DW196:DW212" si="1208">T196+V196+X196+Z196+AB196+AD196+AF196+AH196+AJ196+AL196+AN196+AP196+AR196+AT196+AV196+AX196+AZ196+BB196+BD196+BF196+BH196+BJ196+BL196+BN196</f>
        <v>2</v>
      </c>
      <c r="DX196" s="63"/>
      <c r="DY196" s="63">
        <f t="shared" ref="DY196:DY212" si="1209">COUNTIF($K196:$Q196,"&lt;10")</f>
        <v>0</v>
      </c>
      <c r="DZ196" s="63">
        <f t="shared" ref="DZ196:DZ212" si="1210">COUNTIFS($K196:$Q196,"&lt;20",$K196:$Q196,"&gt;9")</f>
        <v>2</v>
      </c>
      <c r="EA196" s="63">
        <f t="shared" ref="EA196:EA212" si="1211">COUNTIFS($K196:$Q196,"&lt;30",$K196:$Q196,"&gt;19")</f>
        <v>1</v>
      </c>
      <c r="EB196" s="63">
        <f t="shared" ref="EB196:EB212" si="1212">COUNTIFS($K196:$Q196,"&lt;40",$K196:$Q196,"&gt;29")</f>
        <v>2</v>
      </c>
      <c r="EC196" s="63">
        <f t="shared" ref="EC196:EC212" si="1213">COUNTIF($K196:$Q196,"&gt;39")</f>
        <v>2</v>
      </c>
      <c r="EE196" s="63">
        <f t="shared" ref="EE196:EE212" si="1214">COUNTIF($K197:$Q197,K196)+COUNTIF($K197:$Q197,L196)+COUNTIF($K197:$Q197,M196)+COUNTIF($K197:$Q197,N196)+COUNTIF($K197:$Q197,O196)+COUNTIF($K197:$Q197,P196)+COUNTIF($K197:$Q197,Q196)</f>
        <v>0</v>
      </c>
      <c r="EF196" s="63">
        <f t="shared" ref="EF196:EF212" si="1215">IF(K196=L196-1,1,0)+IF(L196=M196-1,1,0)+IF(M196=N196-1,1,0)+IF(N196=O196-1,1,0)+IF(O196=P196-1,1,0)+IF(K196=Q196-1,1,0)+IF(L196=Q196-1,1,0)+IF(M196=Q196-1,1,0)+IF(N196=Q196-1,1,0)+IF(O196=Q196-1,1,0)+IF(P196=Q196-1,1,0)</f>
        <v>0</v>
      </c>
    </row>
    <row r="197" spans="1:136" x14ac:dyDescent="0.2">
      <c r="A197" s="55">
        <v>42292</v>
      </c>
      <c r="B197" s="13" t="str">
        <f t="shared" si="1198"/>
        <v>1-1-3-2-0</v>
      </c>
      <c r="C197" s="14" t="s">
        <v>276</v>
      </c>
      <c r="D197" s="11">
        <f t="shared" si="1199"/>
        <v>2</v>
      </c>
      <c r="E197" s="11">
        <f t="shared" si="1192"/>
        <v>5</v>
      </c>
      <c r="F197" s="11">
        <f t="shared" si="1192"/>
        <v>8</v>
      </c>
      <c r="G197" s="11">
        <f t="shared" si="1192"/>
        <v>11</v>
      </c>
      <c r="H197" s="11">
        <f t="shared" si="1192"/>
        <v>14</v>
      </c>
      <c r="I197" s="11">
        <f t="shared" si="1192"/>
        <v>17</v>
      </c>
      <c r="J197" s="11"/>
      <c r="K197" s="63">
        <f t="shared" si="1200"/>
        <v>7</v>
      </c>
      <c r="L197" s="63">
        <f t="shared" si="1105"/>
        <v>14</v>
      </c>
      <c r="M197" s="63">
        <f t="shared" si="1106"/>
        <v>23</v>
      </c>
      <c r="N197" s="63">
        <f t="shared" si="1107"/>
        <v>25</v>
      </c>
      <c r="O197" s="63">
        <f t="shared" si="1108"/>
        <v>28</v>
      </c>
      <c r="P197" s="63">
        <f t="shared" si="1109"/>
        <v>33</v>
      </c>
      <c r="Q197" s="63">
        <f t="shared" si="1201"/>
        <v>31</v>
      </c>
      <c r="R197" s="63"/>
      <c r="S197" s="63">
        <f t="shared" si="1193"/>
        <v>0</v>
      </c>
      <c r="T197" s="63">
        <f t="shared" si="1193"/>
        <v>0</v>
      </c>
      <c r="U197" s="63">
        <f t="shared" si="1193"/>
        <v>0</v>
      </c>
      <c r="V197" s="63">
        <f t="shared" si="1193"/>
        <v>0</v>
      </c>
      <c r="W197" s="63">
        <f t="shared" si="1193"/>
        <v>0</v>
      </c>
      <c r="X197" s="63">
        <f t="shared" si="1193"/>
        <v>0</v>
      </c>
      <c r="Y197" s="63">
        <f t="shared" si="1193"/>
        <v>1</v>
      </c>
      <c r="Z197" s="63">
        <f t="shared" si="1193"/>
        <v>0</v>
      </c>
      <c r="AA197" s="63">
        <f t="shared" si="1193"/>
        <v>0</v>
      </c>
      <c r="AB197" s="63">
        <f t="shared" si="1193"/>
        <v>0</v>
      </c>
      <c r="AC197" s="63">
        <f t="shared" si="1194"/>
        <v>0</v>
      </c>
      <c r="AD197" s="63">
        <f t="shared" si="1194"/>
        <v>0</v>
      </c>
      <c r="AE197" s="63">
        <f t="shared" si="1194"/>
        <v>0</v>
      </c>
      <c r="AF197" s="63">
        <f t="shared" si="1194"/>
        <v>1</v>
      </c>
      <c r="AG197" s="63">
        <f t="shared" si="1194"/>
        <v>0</v>
      </c>
      <c r="AH197" s="63">
        <f t="shared" si="1194"/>
        <v>0</v>
      </c>
      <c r="AI197" s="63">
        <f t="shared" si="1194"/>
        <v>0</v>
      </c>
      <c r="AJ197" s="63">
        <f t="shared" si="1194"/>
        <v>0</v>
      </c>
      <c r="AK197" s="63">
        <f t="shared" si="1194"/>
        <v>0</v>
      </c>
      <c r="AL197" s="63">
        <f t="shared" si="1194"/>
        <v>0</v>
      </c>
      <c r="AM197" s="63">
        <f t="shared" si="1195"/>
        <v>0</v>
      </c>
      <c r="AN197" s="63">
        <f t="shared" si="1195"/>
        <v>0</v>
      </c>
      <c r="AO197" s="63">
        <f t="shared" si="1195"/>
        <v>1</v>
      </c>
      <c r="AP197" s="63">
        <f t="shared" si="1195"/>
        <v>0</v>
      </c>
      <c r="AQ197" s="63">
        <f t="shared" si="1195"/>
        <v>1</v>
      </c>
      <c r="AR197" s="63">
        <f t="shared" si="1195"/>
        <v>0</v>
      </c>
      <c r="AS197" s="63">
        <f t="shared" si="1195"/>
        <v>0</v>
      </c>
      <c r="AT197" s="63">
        <f t="shared" si="1195"/>
        <v>1</v>
      </c>
      <c r="AU197" s="63">
        <f t="shared" si="1195"/>
        <v>0</v>
      </c>
      <c r="AV197" s="63">
        <f t="shared" si="1195"/>
        <v>0</v>
      </c>
      <c r="AW197" s="63">
        <f t="shared" si="1196"/>
        <v>1</v>
      </c>
      <c r="AX197" s="63">
        <f t="shared" si="1196"/>
        <v>0</v>
      </c>
      <c r="AY197" s="63">
        <f t="shared" si="1196"/>
        <v>1</v>
      </c>
      <c r="AZ197" s="63">
        <f t="shared" si="1196"/>
        <v>0</v>
      </c>
      <c r="BA197" s="63">
        <f t="shared" si="1196"/>
        <v>0</v>
      </c>
      <c r="BB197" s="63">
        <f t="shared" si="1196"/>
        <v>0</v>
      </c>
      <c r="BC197" s="63">
        <f t="shared" si="1196"/>
        <v>0</v>
      </c>
      <c r="BD197" s="63">
        <f t="shared" si="1196"/>
        <v>0</v>
      </c>
      <c r="BE197" s="63">
        <f t="shared" si="1196"/>
        <v>0</v>
      </c>
      <c r="BF197" s="63">
        <f t="shared" si="1196"/>
        <v>0</v>
      </c>
      <c r="BG197" s="63">
        <f t="shared" si="1197"/>
        <v>0</v>
      </c>
      <c r="BH197" s="63">
        <f t="shared" si="1197"/>
        <v>0</v>
      </c>
      <c r="BI197" s="63">
        <f t="shared" si="1197"/>
        <v>0</v>
      </c>
      <c r="BJ197" s="63">
        <f t="shared" si="1197"/>
        <v>0</v>
      </c>
      <c r="BK197" s="63">
        <f t="shared" si="1197"/>
        <v>0</v>
      </c>
      <c r="BL197" s="63">
        <f t="shared" si="1197"/>
        <v>0</v>
      </c>
      <c r="BM197" s="63">
        <f t="shared" si="1197"/>
        <v>0</v>
      </c>
      <c r="BN197" s="63">
        <f t="shared" si="1197"/>
        <v>0</v>
      </c>
      <c r="BO197" s="63">
        <f t="shared" si="1197"/>
        <v>0</v>
      </c>
      <c r="BP197" s="63"/>
      <c r="BQ197" s="63">
        <f t="shared" si="1131"/>
        <v>3</v>
      </c>
      <c r="BR197" s="63">
        <f t="shared" si="1132"/>
        <v>17</v>
      </c>
      <c r="BS197" s="63">
        <f t="shared" si="1133"/>
        <v>4</v>
      </c>
      <c r="BT197" s="63">
        <f t="shared" si="1134"/>
        <v>3</v>
      </c>
      <c r="BU197" s="63">
        <f t="shared" si="1135"/>
        <v>8</v>
      </c>
      <c r="BV197" s="63">
        <f t="shared" si="1136"/>
        <v>1</v>
      </c>
      <c r="BW197" s="63">
        <f t="shared" si="1137"/>
        <v>0</v>
      </c>
      <c r="BX197" s="63">
        <f t="shared" si="1138"/>
        <v>2</v>
      </c>
      <c r="BY197" s="63">
        <f t="shared" si="1139"/>
        <v>7</v>
      </c>
      <c r="BZ197" s="63">
        <f t="shared" si="1140"/>
        <v>7</v>
      </c>
      <c r="CA197" s="63">
        <f t="shared" si="1141"/>
        <v>1</v>
      </c>
      <c r="CB197" s="63">
        <f t="shared" si="1142"/>
        <v>5</v>
      </c>
      <c r="CC197" s="63">
        <f t="shared" si="1143"/>
        <v>9</v>
      </c>
      <c r="CD197" s="63">
        <f t="shared" si="1144"/>
        <v>0</v>
      </c>
      <c r="CE197" s="63">
        <f t="shared" si="1145"/>
        <v>2</v>
      </c>
      <c r="CF197" s="63">
        <f t="shared" si="1146"/>
        <v>6</v>
      </c>
      <c r="CG197" s="63">
        <f t="shared" si="1147"/>
        <v>1</v>
      </c>
      <c r="CH197" s="63">
        <f t="shared" si="1148"/>
        <v>3</v>
      </c>
      <c r="CI197" s="63">
        <f t="shared" si="1149"/>
        <v>1</v>
      </c>
      <c r="CJ197" s="63">
        <f t="shared" si="1150"/>
        <v>2</v>
      </c>
      <c r="CK197" s="63">
        <f t="shared" si="1151"/>
        <v>17</v>
      </c>
      <c r="CL197" s="63">
        <f t="shared" si="1152"/>
        <v>2</v>
      </c>
      <c r="CM197" s="63">
        <f t="shared" si="1153"/>
        <v>0</v>
      </c>
      <c r="CN197" s="63">
        <f t="shared" si="1154"/>
        <v>7</v>
      </c>
      <c r="CO197" s="63">
        <f t="shared" si="1155"/>
        <v>0</v>
      </c>
      <c r="CP197" s="63">
        <f t="shared" si="1156"/>
        <v>3</v>
      </c>
      <c r="CQ197" s="63">
        <f t="shared" si="1157"/>
        <v>4</v>
      </c>
      <c r="CR197" s="63">
        <f t="shared" si="1158"/>
        <v>0</v>
      </c>
      <c r="CS197" s="63">
        <f t="shared" si="1159"/>
        <v>6</v>
      </c>
      <c r="CT197" s="63">
        <f t="shared" si="1160"/>
        <v>8</v>
      </c>
      <c r="CU197" s="63">
        <f t="shared" si="1161"/>
        <v>0</v>
      </c>
      <c r="CV197" s="63">
        <f t="shared" si="1162"/>
        <v>5</v>
      </c>
      <c r="CW197" s="63">
        <f t="shared" si="1163"/>
        <v>0</v>
      </c>
      <c r="CX197" s="63">
        <f t="shared" si="1164"/>
        <v>18</v>
      </c>
      <c r="CY197" s="63">
        <f t="shared" si="1165"/>
        <v>5</v>
      </c>
      <c r="CZ197" s="63">
        <f t="shared" si="1166"/>
        <v>4</v>
      </c>
      <c r="DA197" s="63">
        <f t="shared" si="1167"/>
        <v>19</v>
      </c>
      <c r="DB197" s="63">
        <f t="shared" si="1168"/>
        <v>10</v>
      </c>
      <c r="DC197" s="63">
        <f t="shared" si="1169"/>
        <v>10</v>
      </c>
      <c r="DD197" s="63">
        <f t="shared" si="1170"/>
        <v>5</v>
      </c>
      <c r="DE197" s="63">
        <f t="shared" si="1171"/>
        <v>1</v>
      </c>
      <c r="DF197" s="63">
        <f t="shared" si="1172"/>
        <v>15</v>
      </c>
      <c r="DG197" s="63">
        <f t="shared" si="1173"/>
        <v>23</v>
      </c>
      <c r="DH197" s="63">
        <f t="shared" si="1174"/>
        <v>28</v>
      </c>
      <c r="DI197" s="63">
        <f t="shared" si="1175"/>
        <v>2</v>
      </c>
      <c r="DJ197" s="63">
        <f t="shared" si="1176"/>
        <v>23</v>
      </c>
      <c r="DK197" s="63">
        <f t="shared" si="1177"/>
        <v>5</v>
      </c>
      <c r="DL197" s="63">
        <f t="shared" si="1178"/>
        <v>1</v>
      </c>
      <c r="DM197" s="63">
        <f t="shared" si="1179"/>
        <v>4</v>
      </c>
      <c r="DN197" s="289" t="b">
        <f t="shared" si="1130"/>
        <v>1</v>
      </c>
      <c r="DO197" s="63">
        <f t="shared" si="1202"/>
        <v>161</v>
      </c>
      <c r="DP197" s="63">
        <f t="shared" si="1203"/>
        <v>-9</v>
      </c>
      <c r="DQ197" s="63">
        <f t="shared" si="1204"/>
        <v>9</v>
      </c>
      <c r="DR197" s="106">
        <f t="shared" si="1055"/>
        <v>1</v>
      </c>
      <c r="DS197" s="63">
        <f t="shared" si="1205"/>
        <v>3</v>
      </c>
      <c r="DT197" s="63">
        <f t="shared" si="1206"/>
        <v>4</v>
      </c>
      <c r="DU197" s="63"/>
      <c r="DV197" s="63">
        <f t="shared" si="1207"/>
        <v>5</v>
      </c>
      <c r="DW197" s="63">
        <f t="shared" si="1208"/>
        <v>2</v>
      </c>
      <c r="DX197" s="63"/>
      <c r="DY197" s="63">
        <f t="shared" si="1209"/>
        <v>1</v>
      </c>
      <c r="DZ197" s="63">
        <f t="shared" si="1210"/>
        <v>1</v>
      </c>
      <c r="EA197" s="63">
        <f t="shared" si="1211"/>
        <v>3</v>
      </c>
      <c r="EB197" s="63">
        <f t="shared" si="1212"/>
        <v>2</v>
      </c>
      <c r="EC197" s="63">
        <f t="shared" si="1213"/>
        <v>0</v>
      </c>
      <c r="EE197" s="63">
        <f t="shared" si="1214"/>
        <v>1</v>
      </c>
      <c r="EF197" s="63">
        <f t="shared" si="1215"/>
        <v>0</v>
      </c>
    </row>
    <row r="198" spans="1:136" x14ac:dyDescent="0.2">
      <c r="A198" s="55">
        <v>42289</v>
      </c>
      <c r="B198" s="13" t="str">
        <f t="shared" si="1198"/>
        <v>1-3-1-0-2</v>
      </c>
      <c r="C198" s="14" t="s">
        <v>275</v>
      </c>
      <c r="D198" s="11">
        <f t="shared" si="1199"/>
        <v>2</v>
      </c>
      <c r="E198" s="11">
        <f t="shared" si="1192"/>
        <v>5</v>
      </c>
      <c r="F198" s="11">
        <f t="shared" si="1192"/>
        <v>8</v>
      </c>
      <c r="G198" s="11">
        <f t="shared" si="1192"/>
        <v>11</v>
      </c>
      <c r="H198" s="11">
        <f t="shared" si="1192"/>
        <v>14</v>
      </c>
      <c r="I198" s="11">
        <f t="shared" si="1192"/>
        <v>17</v>
      </c>
      <c r="J198" s="11"/>
      <c r="K198" s="63">
        <f t="shared" si="1200"/>
        <v>6</v>
      </c>
      <c r="L198" s="63">
        <f t="shared" si="1105"/>
        <v>11</v>
      </c>
      <c r="M198" s="63">
        <f t="shared" si="1106"/>
        <v>17</v>
      </c>
      <c r="N198" s="63">
        <f t="shared" si="1107"/>
        <v>28</v>
      </c>
      <c r="O198" s="63">
        <f t="shared" si="1108"/>
        <v>41</v>
      </c>
      <c r="P198" s="63">
        <f t="shared" si="1109"/>
        <v>48</v>
      </c>
      <c r="Q198" s="63">
        <f t="shared" si="1201"/>
        <v>19</v>
      </c>
      <c r="R198" s="63"/>
      <c r="S198" s="63">
        <f t="shared" si="1193"/>
        <v>0</v>
      </c>
      <c r="T198" s="63">
        <f t="shared" si="1193"/>
        <v>0</v>
      </c>
      <c r="U198" s="63">
        <f t="shared" si="1193"/>
        <v>0</v>
      </c>
      <c r="V198" s="63">
        <f t="shared" si="1193"/>
        <v>0</v>
      </c>
      <c r="W198" s="63">
        <f t="shared" si="1193"/>
        <v>0</v>
      </c>
      <c r="X198" s="63">
        <f t="shared" si="1193"/>
        <v>1</v>
      </c>
      <c r="Y198" s="63">
        <f t="shared" si="1193"/>
        <v>0</v>
      </c>
      <c r="Z198" s="63">
        <f t="shared" si="1193"/>
        <v>0</v>
      </c>
      <c r="AA198" s="63">
        <f t="shared" si="1193"/>
        <v>0</v>
      </c>
      <c r="AB198" s="63">
        <f t="shared" si="1193"/>
        <v>0</v>
      </c>
      <c r="AC198" s="63">
        <f t="shared" si="1194"/>
        <v>1</v>
      </c>
      <c r="AD198" s="63">
        <f t="shared" si="1194"/>
        <v>0</v>
      </c>
      <c r="AE198" s="63">
        <f t="shared" si="1194"/>
        <v>0</v>
      </c>
      <c r="AF198" s="63">
        <f t="shared" si="1194"/>
        <v>0</v>
      </c>
      <c r="AG198" s="63">
        <f t="shared" si="1194"/>
        <v>0</v>
      </c>
      <c r="AH198" s="63">
        <f t="shared" si="1194"/>
        <v>0</v>
      </c>
      <c r="AI198" s="63">
        <f t="shared" si="1194"/>
        <v>1</v>
      </c>
      <c r="AJ198" s="63">
        <f t="shared" si="1194"/>
        <v>0</v>
      </c>
      <c r="AK198" s="63">
        <f t="shared" si="1194"/>
        <v>1</v>
      </c>
      <c r="AL198" s="63">
        <f t="shared" si="1194"/>
        <v>0</v>
      </c>
      <c r="AM198" s="63">
        <f t="shared" si="1195"/>
        <v>0</v>
      </c>
      <c r="AN198" s="63">
        <f t="shared" si="1195"/>
        <v>0</v>
      </c>
      <c r="AO198" s="63">
        <f t="shared" si="1195"/>
        <v>0</v>
      </c>
      <c r="AP198" s="63">
        <f t="shared" si="1195"/>
        <v>0</v>
      </c>
      <c r="AQ198" s="63">
        <f t="shared" si="1195"/>
        <v>0</v>
      </c>
      <c r="AR198" s="63">
        <f t="shared" si="1195"/>
        <v>0</v>
      </c>
      <c r="AS198" s="63">
        <f t="shared" si="1195"/>
        <v>0</v>
      </c>
      <c r="AT198" s="63">
        <f t="shared" si="1195"/>
        <v>1</v>
      </c>
      <c r="AU198" s="63">
        <f t="shared" si="1195"/>
        <v>0</v>
      </c>
      <c r="AV198" s="63">
        <f t="shared" si="1195"/>
        <v>0</v>
      </c>
      <c r="AW198" s="63">
        <f t="shared" si="1196"/>
        <v>0</v>
      </c>
      <c r="AX198" s="63">
        <f t="shared" si="1196"/>
        <v>0</v>
      </c>
      <c r="AY198" s="63">
        <f t="shared" si="1196"/>
        <v>0</v>
      </c>
      <c r="AZ198" s="63">
        <f t="shared" si="1196"/>
        <v>0</v>
      </c>
      <c r="BA198" s="63">
        <f t="shared" si="1196"/>
        <v>0</v>
      </c>
      <c r="BB198" s="63">
        <f t="shared" si="1196"/>
        <v>0</v>
      </c>
      <c r="BC198" s="63">
        <f t="shared" si="1196"/>
        <v>0</v>
      </c>
      <c r="BD198" s="63">
        <f t="shared" si="1196"/>
        <v>0</v>
      </c>
      <c r="BE198" s="63">
        <f t="shared" si="1196"/>
        <v>0</v>
      </c>
      <c r="BF198" s="63">
        <f t="shared" si="1196"/>
        <v>0</v>
      </c>
      <c r="BG198" s="63">
        <f t="shared" si="1197"/>
        <v>1</v>
      </c>
      <c r="BH198" s="63">
        <f t="shared" si="1197"/>
        <v>0</v>
      </c>
      <c r="BI198" s="63">
        <f t="shared" si="1197"/>
        <v>0</v>
      </c>
      <c r="BJ198" s="63">
        <f t="shared" si="1197"/>
        <v>0</v>
      </c>
      <c r="BK198" s="63">
        <f t="shared" si="1197"/>
        <v>0</v>
      </c>
      <c r="BL198" s="63">
        <f t="shared" si="1197"/>
        <v>0</v>
      </c>
      <c r="BM198" s="63">
        <f t="shared" si="1197"/>
        <v>0</v>
      </c>
      <c r="BN198" s="63">
        <f t="shared" si="1197"/>
        <v>1</v>
      </c>
      <c r="BO198" s="63">
        <f t="shared" si="1197"/>
        <v>0</v>
      </c>
      <c r="BP198" s="63"/>
      <c r="BQ198" s="63">
        <f t="shared" ref="BQ198:BQ229" si="1216">IF(S198=0,BQ199+1,0)</f>
        <v>2</v>
      </c>
      <c r="BR198" s="63">
        <f t="shared" ref="BR198:BR229" si="1217">IF(T198=0,BR199+1,0)</f>
        <v>16</v>
      </c>
      <c r="BS198" s="63">
        <f t="shared" ref="BS198:BS229" si="1218">IF(U198=0,BS199+1,0)</f>
        <v>3</v>
      </c>
      <c r="BT198" s="63">
        <f t="shared" ref="BT198:BT229" si="1219">IF(V198=0,BT199+1,0)</f>
        <v>2</v>
      </c>
      <c r="BU198" s="63">
        <f t="shared" ref="BU198:BU229" si="1220">IF(W198=0,BU199+1,0)</f>
        <v>7</v>
      </c>
      <c r="BV198" s="63">
        <f t="shared" ref="BV198:BV229" si="1221">IF(X198=0,BV199+1,0)</f>
        <v>0</v>
      </c>
      <c r="BW198" s="63">
        <f t="shared" ref="BW198:BW229" si="1222">IF(Y198=0,BW199+1,0)</f>
        <v>2</v>
      </c>
      <c r="BX198" s="63">
        <f t="shared" ref="BX198:BX229" si="1223">IF(Z198=0,BX199+1,0)</f>
        <v>1</v>
      </c>
      <c r="BY198" s="63">
        <f t="shared" ref="BY198:BY229" si="1224">IF(AA198=0,BY199+1,0)</f>
        <v>6</v>
      </c>
      <c r="BZ198" s="63">
        <f t="shared" ref="BZ198:BZ229" si="1225">IF(AB198=0,BZ199+1,0)</f>
        <v>6</v>
      </c>
      <c r="CA198" s="63">
        <f t="shared" ref="CA198:CA229" si="1226">IF(AC198=0,CA199+1,0)</f>
        <v>0</v>
      </c>
      <c r="CB198" s="63">
        <f t="shared" ref="CB198:CB229" si="1227">IF(AD198=0,CB199+1,0)</f>
        <v>4</v>
      </c>
      <c r="CC198" s="63">
        <f t="shared" ref="CC198:CC229" si="1228">IF(AE198=0,CC199+1,0)</f>
        <v>8</v>
      </c>
      <c r="CD198" s="63">
        <f t="shared" ref="CD198:CD229" si="1229">IF(AF198=0,CD199+1,0)</f>
        <v>8</v>
      </c>
      <c r="CE198" s="63">
        <f t="shared" ref="CE198:CE229" si="1230">IF(AG198=0,CE199+1,0)</f>
        <v>1</v>
      </c>
      <c r="CF198" s="63">
        <f t="shared" ref="CF198:CF229" si="1231">IF(AH198=0,CF199+1,0)</f>
        <v>5</v>
      </c>
      <c r="CG198" s="63">
        <f t="shared" ref="CG198:CG229" si="1232">IF(AI198=0,CG199+1,0)</f>
        <v>0</v>
      </c>
      <c r="CH198" s="63">
        <f t="shared" ref="CH198:CH229" si="1233">IF(AJ198=0,CH199+1,0)</f>
        <v>2</v>
      </c>
      <c r="CI198" s="63">
        <f t="shared" ref="CI198:CI229" si="1234">IF(AK198=0,CI199+1,0)</f>
        <v>0</v>
      </c>
      <c r="CJ198" s="63">
        <f t="shared" ref="CJ198:CJ229" si="1235">IF(AL198=0,CJ199+1,0)</f>
        <v>1</v>
      </c>
      <c r="CK198" s="63">
        <f t="shared" ref="CK198:CK229" si="1236">IF(AM198=0,CK199+1,0)</f>
        <v>16</v>
      </c>
      <c r="CL198" s="63">
        <f t="shared" ref="CL198:CL229" si="1237">IF(AN198=0,CL199+1,0)</f>
        <v>1</v>
      </c>
      <c r="CM198" s="63">
        <f t="shared" ref="CM198:CM229" si="1238">IF(AO198=0,CM199+1,0)</f>
        <v>11</v>
      </c>
      <c r="CN198" s="63">
        <f t="shared" ref="CN198:CN229" si="1239">IF(AP198=0,CN199+1,0)</f>
        <v>6</v>
      </c>
      <c r="CO198" s="63">
        <f t="shared" ref="CO198:CO229" si="1240">IF(AQ198=0,CO199+1,0)</f>
        <v>1</v>
      </c>
      <c r="CP198" s="63">
        <f t="shared" ref="CP198:CP229" si="1241">IF(AR198=0,CP199+1,0)</f>
        <v>2</v>
      </c>
      <c r="CQ198" s="63">
        <f t="shared" ref="CQ198:CQ229" si="1242">IF(AS198=0,CQ199+1,0)</f>
        <v>3</v>
      </c>
      <c r="CR198" s="63">
        <f t="shared" ref="CR198:CR229" si="1243">IF(AT198=0,CR199+1,0)</f>
        <v>0</v>
      </c>
      <c r="CS198" s="63">
        <f t="shared" ref="CS198:CS229" si="1244">IF(AU198=0,CS199+1,0)</f>
        <v>5</v>
      </c>
      <c r="CT198" s="63">
        <f t="shared" ref="CT198:CT229" si="1245">IF(AV198=0,CT199+1,0)</f>
        <v>7</v>
      </c>
      <c r="CU198" s="63">
        <f t="shared" ref="CU198:CU229" si="1246">IF(AW198=0,CU199+1,0)</f>
        <v>5</v>
      </c>
      <c r="CV198" s="63">
        <f t="shared" ref="CV198:CV229" si="1247">IF(AX198=0,CV199+1,0)</f>
        <v>4</v>
      </c>
      <c r="CW198" s="63">
        <f t="shared" ref="CW198:CW229" si="1248">IF(AY198=0,CW199+1,0)</f>
        <v>6</v>
      </c>
      <c r="CX198" s="63">
        <f t="shared" ref="CX198:CX229" si="1249">IF(AZ198=0,CX199+1,0)</f>
        <v>17</v>
      </c>
      <c r="CY198" s="63">
        <f t="shared" ref="CY198:CY229" si="1250">IF(BA198=0,CY199+1,0)</f>
        <v>4</v>
      </c>
      <c r="CZ198" s="63">
        <f t="shared" ref="CZ198:CZ229" si="1251">IF(BB198=0,CZ199+1,0)</f>
        <v>3</v>
      </c>
      <c r="DA198" s="63">
        <f t="shared" ref="DA198:DA229" si="1252">IF(BC198=0,DA199+1,0)</f>
        <v>18</v>
      </c>
      <c r="DB198" s="63">
        <f t="shared" ref="DB198:DB229" si="1253">IF(BD198=0,DB199+1,0)</f>
        <v>9</v>
      </c>
      <c r="DC198" s="63">
        <f t="shared" ref="DC198:DC229" si="1254">IF(BE198=0,DC199+1,0)</f>
        <v>9</v>
      </c>
      <c r="DD198" s="63">
        <f t="shared" ref="DD198:DD229" si="1255">IF(BF198=0,DD199+1,0)</f>
        <v>4</v>
      </c>
      <c r="DE198" s="63">
        <f t="shared" ref="DE198:DE229" si="1256">IF(BG198=0,DE199+1,0)</f>
        <v>0</v>
      </c>
      <c r="DF198" s="63">
        <f t="shared" ref="DF198:DF229" si="1257">IF(BH198=0,DF199+1,0)</f>
        <v>14</v>
      </c>
      <c r="DG198" s="63">
        <f t="shared" ref="DG198:DG229" si="1258">IF(BI198=0,DG199+1,0)</f>
        <v>22</v>
      </c>
      <c r="DH198" s="63">
        <f t="shared" ref="DH198:DH229" si="1259">IF(BJ198=0,DH199+1,0)</f>
        <v>27</v>
      </c>
      <c r="DI198" s="63">
        <f t="shared" ref="DI198:DI229" si="1260">IF(BK198=0,DI199+1,0)</f>
        <v>1</v>
      </c>
      <c r="DJ198" s="63">
        <f t="shared" ref="DJ198:DJ229" si="1261">IF(BL198=0,DJ199+1,0)</f>
        <v>22</v>
      </c>
      <c r="DK198" s="63">
        <f t="shared" ref="DK198:DK229" si="1262">IF(BM198=0,DK199+1,0)</f>
        <v>4</v>
      </c>
      <c r="DL198" s="63">
        <f t="shared" ref="DL198:DL229" si="1263">IF(BN198=0,DL199+1,0)</f>
        <v>0</v>
      </c>
      <c r="DM198" s="63">
        <f t="shared" ref="DM198:DM229" si="1264">IF(BO198=0,DM199+1,0)</f>
        <v>3</v>
      </c>
      <c r="DN198" s="289" t="b">
        <f t="shared" si="1130"/>
        <v>0</v>
      </c>
      <c r="DO198" s="63">
        <f t="shared" si="1202"/>
        <v>170</v>
      </c>
      <c r="DP198" s="63">
        <f t="shared" si="1203"/>
        <v>29</v>
      </c>
      <c r="DQ198" s="63">
        <f t="shared" si="1204"/>
        <v>29</v>
      </c>
      <c r="DR198" s="106">
        <f t="shared" si="1055"/>
        <v>0</v>
      </c>
      <c r="DS198" s="63">
        <f t="shared" si="1205"/>
        <v>3</v>
      </c>
      <c r="DT198" s="63">
        <f t="shared" si="1206"/>
        <v>4</v>
      </c>
      <c r="DU198" s="63"/>
      <c r="DV198" s="63">
        <f t="shared" si="1207"/>
        <v>4</v>
      </c>
      <c r="DW198" s="63">
        <f t="shared" si="1208"/>
        <v>3</v>
      </c>
      <c r="DX198" s="63"/>
      <c r="DY198" s="63">
        <f t="shared" si="1209"/>
        <v>1</v>
      </c>
      <c r="DZ198" s="63">
        <f t="shared" si="1210"/>
        <v>3</v>
      </c>
      <c r="EA198" s="63">
        <f t="shared" si="1211"/>
        <v>1</v>
      </c>
      <c r="EB198" s="63">
        <f t="shared" si="1212"/>
        <v>0</v>
      </c>
      <c r="EC198" s="63">
        <f t="shared" si="1213"/>
        <v>2</v>
      </c>
      <c r="EE198" s="63">
        <f t="shared" si="1214"/>
        <v>1</v>
      </c>
      <c r="EF198" s="63">
        <f t="shared" si="1215"/>
        <v>0</v>
      </c>
    </row>
    <row r="199" spans="1:136" x14ac:dyDescent="0.2">
      <c r="A199" s="55">
        <v>42285</v>
      </c>
      <c r="B199" s="13" t="str">
        <f t="shared" si="1198"/>
        <v>2-1-3-0-1</v>
      </c>
      <c r="C199" s="14" t="s">
        <v>274</v>
      </c>
      <c r="D199" s="11">
        <f t="shared" si="1199"/>
        <v>2</v>
      </c>
      <c r="E199" s="11">
        <f t="shared" si="1192"/>
        <v>4</v>
      </c>
      <c r="F199" s="11">
        <f t="shared" si="1192"/>
        <v>7</v>
      </c>
      <c r="G199" s="11">
        <f t="shared" si="1192"/>
        <v>10</v>
      </c>
      <c r="H199" s="11">
        <f t="shared" si="1192"/>
        <v>13</v>
      </c>
      <c r="I199" s="11">
        <f t="shared" si="1192"/>
        <v>16</v>
      </c>
      <c r="J199" s="11"/>
      <c r="K199" s="63">
        <f t="shared" si="1200"/>
        <v>6</v>
      </c>
      <c r="L199" s="63">
        <f t="shared" si="1105"/>
        <v>8</v>
      </c>
      <c r="M199" s="63">
        <f t="shared" si="1106"/>
        <v>15</v>
      </c>
      <c r="N199" s="63">
        <f t="shared" si="1107"/>
        <v>20</v>
      </c>
      <c r="O199" s="63">
        <f t="shared" si="1108"/>
        <v>25</v>
      </c>
      <c r="P199" s="63">
        <f t="shared" si="1109"/>
        <v>45</v>
      </c>
      <c r="Q199" s="63">
        <f t="shared" si="1201"/>
        <v>22</v>
      </c>
      <c r="R199" s="63"/>
      <c r="S199" s="63">
        <f t="shared" si="1193"/>
        <v>0</v>
      </c>
      <c r="T199" s="63">
        <f t="shared" si="1193"/>
        <v>0</v>
      </c>
      <c r="U199" s="63">
        <f t="shared" si="1193"/>
        <v>0</v>
      </c>
      <c r="V199" s="63">
        <f t="shared" si="1193"/>
        <v>0</v>
      </c>
      <c r="W199" s="63">
        <f t="shared" si="1193"/>
        <v>0</v>
      </c>
      <c r="X199" s="63">
        <f t="shared" si="1193"/>
        <v>1</v>
      </c>
      <c r="Y199" s="63">
        <f t="shared" si="1193"/>
        <v>0</v>
      </c>
      <c r="Z199" s="63">
        <f t="shared" si="1193"/>
        <v>1</v>
      </c>
      <c r="AA199" s="63">
        <f t="shared" si="1193"/>
        <v>0</v>
      </c>
      <c r="AB199" s="63">
        <f t="shared" si="1193"/>
        <v>0</v>
      </c>
      <c r="AC199" s="63">
        <f t="shared" si="1194"/>
        <v>0</v>
      </c>
      <c r="AD199" s="63">
        <f t="shared" si="1194"/>
        <v>0</v>
      </c>
      <c r="AE199" s="63">
        <f t="shared" si="1194"/>
        <v>0</v>
      </c>
      <c r="AF199" s="63">
        <f t="shared" si="1194"/>
        <v>0</v>
      </c>
      <c r="AG199" s="63">
        <f t="shared" si="1194"/>
        <v>1</v>
      </c>
      <c r="AH199" s="63">
        <f t="shared" si="1194"/>
        <v>0</v>
      </c>
      <c r="AI199" s="63">
        <f t="shared" si="1194"/>
        <v>0</v>
      </c>
      <c r="AJ199" s="63">
        <f t="shared" si="1194"/>
        <v>0</v>
      </c>
      <c r="AK199" s="63">
        <f t="shared" si="1194"/>
        <v>0</v>
      </c>
      <c r="AL199" s="63">
        <f t="shared" si="1194"/>
        <v>1</v>
      </c>
      <c r="AM199" s="63">
        <f t="shared" si="1195"/>
        <v>0</v>
      </c>
      <c r="AN199" s="63">
        <f t="shared" si="1195"/>
        <v>1</v>
      </c>
      <c r="AO199" s="63">
        <f t="shared" si="1195"/>
        <v>0</v>
      </c>
      <c r="AP199" s="63">
        <f t="shared" si="1195"/>
        <v>0</v>
      </c>
      <c r="AQ199" s="63">
        <f t="shared" si="1195"/>
        <v>1</v>
      </c>
      <c r="AR199" s="63">
        <f t="shared" si="1195"/>
        <v>0</v>
      </c>
      <c r="AS199" s="63">
        <f t="shared" si="1195"/>
        <v>0</v>
      </c>
      <c r="AT199" s="63">
        <f t="shared" si="1195"/>
        <v>0</v>
      </c>
      <c r="AU199" s="63">
        <f t="shared" si="1195"/>
        <v>0</v>
      </c>
      <c r="AV199" s="63">
        <f t="shared" si="1195"/>
        <v>0</v>
      </c>
      <c r="AW199" s="63">
        <f t="shared" si="1196"/>
        <v>0</v>
      </c>
      <c r="AX199" s="63">
        <f t="shared" si="1196"/>
        <v>0</v>
      </c>
      <c r="AY199" s="63">
        <f t="shared" si="1196"/>
        <v>0</v>
      </c>
      <c r="AZ199" s="63">
        <f t="shared" si="1196"/>
        <v>0</v>
      </c>
      <c r="BA199" s="63">
        <f t="shared" si="1196"/>
        <v>0</v>
      </c>
      <c r="BB199" s="63">
        <f t="shared" si="1196"/>
        <v>0</v>
      </c>
      <c r="BC199" s="63">
        <f t="shared" si="1196"/>
        <v>0</v>
      </c>
      <c r="BD199" s="63">
        <f t="shared" si="1196"/>
        <v>0</v>
      </c>
      <c r="BE199" s="63">
        <f t="shared" si="1196"/>
        <v>0</v>
      </c>
      <c r="BF199" s="63">
        <f t="shared" si="1196"/>
        <v>0</v>
      </c>
      <c r="BG199" s="63">
        <f t="shared" si="1197"/>
        <v>0</v>
      </c>
      <c r="BH199" s="63">
        <f t="shared" si="1197"/>
        <v>0</v>
      </c>
      <c r="BI199" s="63">
        <f t="shared" si="1197"/>
        <v>0</v>
      </c>
      <c r="BJ199" s="63">
        <f t="shared" si="1197"/>
        <v>0</v>
      </c>
      <c r="BK199" s="63">
        <f t="shared" si="1197"/>
        <v>1</v>
      </c>
      <c r="BL199" s="63">
        <f t="shared" si="1197"/>
        <v>0</v>
      </c>
      <c r="BM199" s="63">
        <f t="shared" si="1197"/>
        <v>0</v>
      </c>
      <c r="BN199" s="63">
        <f t="shared" si="1197"/>
        <v>0</v>
      </c>
      <c r="BO199" s="63">
        <f t="shared" si="1197"/>
        <v>0</v>
      </c>
      <c r="BP199" s="63"/>
      <c r="BQ199" s="63">
        <f t="shared" si="1216"/>
        <v>1</v>
      </c>
      <c r="BR199" s="63">
        <f t="shared" si="1217"/>
        <v>15</v>
      </c>
      <c r="BS199" s="63">
        <f t="shared" si="1218"/>
        <v>2</v>
      </c>
      <c r="BT199" s="63">
        <f t="shared" si="1219"/>
        <v>1</v>
      </c>
      <c r="BU199" s="63">
        <f t="shared" si="1220"/>
        <v>6</v>
      </c>
      <c r="BV199" s="63">
        <f t="shared" si="1221"/>
        <v>0</v>
      </c>
      <c r="BW199" s="63">
        <f t="shared" si="1222"/>
        <v>1</v>
      </c>
      <c r="BX199" s="63">
        <f t="shared" si="1223"/>
        <v>0</v>
      </c>
      <c r="BY199" s="63">
        <f t="shared" si="1224"/>
        <v>5</v>
      </c>
      <c r="BZ199" s="63">
        <f t="shared" si="1225"/>
        <v>5</v>
      </c>
      <c r="CA199" s="63">
        <f t="shared" si="1226"/>
        <v>4</v>
      </c>
      <c r="CB199" s="63">
        <f t="shared" si="1227"/>
        <v>3</v>
      </c>
      <c r="CC199" s="63">
        <f t="shared" si="1228"/>
        <v>7</v>
      </c>
      <c r="CD199" s="63">
        <f t="shared" si="1229"/>
        <v>7</v>
      </c>
      <c r="CE199" s="63">
        <f t="shared" si="1230"/>
        <v>0</v>
      </c>
      <c r="CF199" s="63">
        <f t="shared" si="1231"/>
        <v>4</v>
      </c>
      <c r="CG199" s="63">
        <f t="shared" si="1232"/>
        <v>23</v>
      </c>
      <c r="CH199" s="63">
        <f t="shared" si="1233"/>
        <v>1</v>
      </c>
      <c r="CI199" s="63">
        <f t="shared" si="1234"/>
        <v>5</v>
      </c>
      <c r="CJ199" s="63">
        <f t="shared" si="1235"/>
        <v>0</v>
      </c>
      <c r="CK199" s="63">
        <f t="shared" si="1236"/>
        <v>15</v>
      </c>
      <c r="CL199" s="63">
        <f t="shared" si="1237"/>
        <v>0</v>
      </c>
      <c r="CM199" s="63">
        <f t="shared" si="1238"/>
        <v>10</v>
      </c>
      <c r="CN199" s="63">
        <f t="shared" si="1239"/>
        <v>5</v>
      </c>
      <c r="CO199" s="63">
        <f t="shared" si="1240"/>
        <v>0</v>
      </c>
      <c r="CP199" s="63">
        <f t="shared" si="1241"/>
        <v>1</v>
      </c>
      <c r="CQ199" s="63">
        <f t="shared" si="1242"/>
        <v>2</v>
      </c>
      <c r="CR199" s="63">
        <f t="shared" si="1243"/>
        <v>1</v>
      </c>
      <c r="CS199" s="63">
        <f t="shared" si="1244"/>
        <v>4</v>
      </c>
      <c r="CT199" s="63">
        <f t="shared" si="1245"/>
        <v>6</v>
      </c>
      <c r="CU199" s="63">
        <f t="shared" si="1246"/>
        <v>4</v>
      </c>
      <c r="CV199" s="63">
        <f t="shared" si="1247"/>
        <v>3</v>
      </c>
      <c r="CW199" s="63">
        <f t="shared" si="1248"/>
        <v>5</v>
      </c>
      <c r="CX199" s="63">
        <f t="shared" si="1249"/>
        <v>16</v>
      </c>
      <c r="CY199" s="63">
        <f t="shared" si="1250"/>
        <v>3</v>
      </c>
      <c r="CZ199" s="63">
        <f t="shared" si="1251"/>
        <v>2</v>
      </c>
      <c r="DA199" s="63">
        <f t="shared" si="1252"/>
        <v>17</v>
      </c>
      <c r="DB199" s="63">
        <f t="shared" si="1253"/>
        <v>8</v>
      </c>
      <c r="DC199" s="63">
        <f t="shared" si="1254"/>
        <v>8</v>
      </c>
      <c r="DD199" s="63">
        <f t="shared" si="1255"/>
        <v>3</v>
      </c>
      <c r="DE199" s="63">
        <f t="shared" si="1256"/>
        <v>2</v>
      </c>
      <c r="DF199" s="63">
        <f t="shared" si="1257"/>
        <v>13</v>
      </c>
      <c r="DG199" s="63">
        <f t="shared" si="1258"/>
        <v>21</v>
      </c>
      <c r="DH199" s="63">
        <f t="shared" si="1259"/>
        <v>26</v>
      </c>
      <c r="DI199" s="63">
        <f t="shared" si="1260"/>
        <v>0</v>
      </c>
      <c r="DJ199" s="63">
        <f t="shared" si="1261"/>
        <v>21</v>
      </c>
      <c r="DK199" s="63">
        <f t="shared" si="1262"/>
        <v>3</v>
      </c>
      <c r="DL199" s="63">
        <f t="shared" si="1263"/>
        <v>11</v>
      </c>
      <c r="DM199" s="63">
        <f t="shared" si="1264"/>
        <v>2</v>
      </c>
      <c r="DN199" s="289" t="b">
        <f t="shared" si="1130"/>
        <v>1</v>
      </c>
      <c r="DO199" s="63">
        <f t="shared" si="1202"/>
        <v>141</v>
      </c>
      <c r="DP199" s="63">
        <f t="shared" si="1203"/>
        <v>37</v>
      </c>
      <c r="DQ199" s="63">
        <f t="shared" si="1204"/>
        <v>37</v>
      </c>
      <c r="DR199" s="106">
        <f t="shared" si="1055"/>
        <v>1</v>
      </c>
      <c r="DS199" s="63">
        <f t="shared" si="1205"/>
        <v>1</v>
      </c>
      <c r="DT199" s="63">
        <f t="shared" si="1206"/>
        <v>6</v>
      </c>
      <c r="DU199" s="63"/>
      <c r="DV199" s="63">
        <f t="shared" si="1207"/>
        <v>3</v>
      </c>
      <c r="DW199" s="63">
        <f t="shared" si="1208"/>
        <v>4</v>
      </c>
      <c r="DX199" s="63"/>
      <c r="DY199" s="63">
        <f t="shared" si="1209"/>
        <v>2</v>
      </c>
      <c r="DZ199" s="63">
        <f t="shared" si="1210"/>
        <v>1</v>
      </c>
      <c r="EA199" s="63">
        <f t="shared" si="1211"/>
        <v>3</v>
      </c>
      <c r="EB199" s="63">
        <f t="shared" si="1212"/>
        <v>0</v>
      </c>
      <c r="EC199" s="63">
        <f t="shared" si="1213"/>
        <v>1</v>
      </c>
      <c r="EE199" s="63">
        <f t="shared" si="1214"/>
        <v>1</v>
      </c>
      <c r="EF199" s="63">
        <f t="shared" si="1215"/>
        <v>0</v>
      </c>
    </row>
    <row r="200" spans="1:136" x14ac:dyDescent="0.2">
      <c r="A200" s="55">
        <v>42282</v>
      </c>
      <c r="B200" s="13" t="str">
        <f t="shared" si="1198"/>
        <v>3-1-3-0-0</v>
      </c>
      <c r="C200" s="14" t="s">
        <v>273</v>
      </c>
      <c r="D200" s="11">
        <f t="shared" si="1199"/>
        <v>2</v>
      </c>
      <c r="E200" s="11">
        <f t="shared" si="1192"/>
        <v>4</v>
      </c>
      <c r="F200" s="11">
        <f t="shared" si="1192"/>
        <v>6</v>
      </c>
      <c r="G200" s="11">
        <f t="shared" si="1192"/>
        <v>9</v>
      </c>
      <c r="H200" s="11">
        <f t="shared" si="1192"/>
        <v>12</v>
      </c>
      <c r="I200" s="11">
        <f t="shared" si="1192"/>
        <v>15</v>
      </c>
      <c r="J200" s="11"/>
      <c r="K200" s="63">
        <f t="shared" si="1200"/>
        <v>1</v>
      </c>
      <c r="L200" s="63">
        <f t="shared" si="1105"/>
        <v>4</v>
      </c>
      <c r="M200" s="63">
        <f t="shared" si="1106"/>
        <v>7</v>
      </c>
      <c r="N200" s="63">
        <f t="shared" si="1107"/>
        <v>20</v>
      </c>
      <c r="O200" s="63">
        <f t="shared" si="1108"/>
        <v>26</v>
      </c>
      <c r="P200" s="63">
        <f t="shared" si="1109"/>
        <v>28</v>
      </c>
      <c r="Q200" s="63">
        <f t="shared" si="1201"/>
        <v>18</v>
      </c>
      <c r="R200" s="63"/>
      <c r="S200" s="63">
        <f t="shared" si="1193"/>
        <v>1</v>
      </c>
      <c r="T200" s="63">
        <f t="shared" si="1193"/>
        <v>0</v>
      </c>
      <c r="U200" s="63">
        <f t="shared" si="1193"/>
        <v>0</v>
      </c>
      <c r="V200" s="63">
        <f t="shared" si="1193"/>
        <v>1</v>
      </c>
      <c r="W200" s="63">
        <f t="shared" si="1193"/>
        <v>0</v>
      </c>
      <c r="X200" s="63">
        <f t="shared" si="1193"/>
        <v>0</v>
      </c>
      <c r="Y200" s="63">
        <f t="shared" si="1193"/>
        <v>1</v>
      </c>
      <c r="Z200" s="63">
        <f t="shared" si="1193"/>
        <v>0</v>
      </c>
      <c r="AA200" s="63">
        <f t="shared" si="1193"/>
        <v>0</v>
      </c>
      <c r="AB200" s="63">
        <f t="shared" si="1193"/>
        <v>0</v>
      </c>
      <c r="AC200" s="63">
        <f t="shared" si="1194"/>
        <v>0</v>
      </c>
      <c r="AD200" s="63">
        <f t="shared" si="1194"/>
        <v>0</v>
      </c>
      <c r="AE200" s="63">
        <f t="shared" si="1194"/>
        <v>0</v>
      </c>
      <c r="AF200" s="63">
        <f t="shared" si="1194"/>
        <v>0</v>
      </c>
      <c r="AG200" s="63">
        <f t="shared" si="1194"/>
        <v>0</v>
      </c>
      <c r="AH200" s="63">
        <f t="shared" si="1194"/>
        <v>0</v>
      </c>
      <c r="AI200" s="63">
        <f t="shared" si="1194"/>
        <v>0</v>
      </c>
      <c r="AJ200" s="63">
        <f t="shared" si="1194"/>
        <v>1</v>
      </c>
      <c r="AK200" s="63">
        <f t="shared" si="1194"/>
        <v>0</v>
      </c>
      <c r="AL200" s="63">
        <f t="shared" si="1194"/>
        <v>1</v>
      </c>
      <c r="AM200" s="63">
        <f t="shared" si="1195"/>
        <v>0</v>
      </c>
      <c r="AN200" s="63">
        <f t="shared" si="1195"/>
        <v>0</v>
      </c>
      <c r="AO200" s="63">
        <f t="shared" si="1195"/>
        <v>0</v>
      </c>
      <c r="AP200" s="63">
        <f t="shared" si="1195"/>
        <v>0</v>
      </c>
      <c r="AQ200" s="63">
        <f t="shared" si="1195"/>
        <v>0</v>
      </c>
      <c r="AR200" s="63">
        <f t="shared" si="1195"/>
        <v>1</v>
      </c>
      <c r="AS200" s="63">
        <f t="shared" si="1195"/>
        <v>0</v>
      </c>
      <c r="AT200" s="63">
        <f t="shared" si="1195"/>
        <v>1</v>
      </c>
      <c r="AU200" s="63">
        <f t="shared" si="1195"/>
        <v>0</v>
      </c>
      <c r="AV200" s="63">
        <f t="shared" si="1195"/>
        <v>0</v>
      </c>
      <c r="AW200" s="63">
        <f t="shared" si="1196"/>
        <v>0</v>
      </c>
      <c r="AX200" s="63">
        <f t="shared" si="1196"/>
        <v>0</v>
      </c>
      <c r="AY200" s="63">
        <f t="shared" si="1196"/>
        <v>0</v>
      </c>
      <c r="AZ200" s="63">
        <f t="shared" si="1196"/>
        <v>0</v>
      </c>
      <c r="BA200" s="63">
        <f t="shared" si="1196"/>
        <v>0</v>
      </c>
      <c r="BB200" s="63">
        <f t="shared" si="1196"/>
        <v>0</v>
      </c>
      <c r="BC200" s="63">
        <f t="shared" si="1196"/>
        <v>0</v>
      </c>
      <c r="BD200" s="63">
        <f t="shared" si="1196"/>
        <v>0</v>
      </c>
      <c r="BE200" s="63">
        <f t="shared" si="1196"/>
        <v>0</v>
      </c>
      <c r="BF200" s="63">
        <f t="shared" si="1196"/>
        <v>0</v>
      </c>
      <c r="BG200" s="63">
        <f t="shared" si="1197"/>
        <v>0</v>
      </c>
      <c r="BH200" s="63">
        <f t="shared" si="1197"/>
        <v>0</v>
      </c>
      <c r="BI200" s="63">
        <f t="shared" si="1197"/>
        <v>0</v>
      </c>
      <c r="BJ200" s="63">
        <f t="shared" si="1197"/>
        <v>0</v>
      </c>
      <c r="BK200" s="63">
        <f t="shared" si="1197"/>
        <v>0</v>
      </c>
      <c r="BL200" s="63">
        <f t="shared" si="1197"/>
        <v>0</v>
      </c>
      <c r="BM200" s="63">
        <f t="shared" si="1197"/>
        <v>0</v>
      </c>
      <c r="BN200" s="63">
        <f t="shared" si="1197"/>
        <v>0</v>
      </c>
      <c r="BO200" s="63">
        <f t="shared" si="1197"/>
        <v>0</v>
      </c>
      <c r="BP200" s="63"/>
      <c r="BQ200" s="63">
        <f t="shared" si="1216"/>
        <v>0</v>
      </c>
      <c r="BR200" s="63">
        <f t="shared" si="1217"/>
        <v>14</v>
      </c>
      <c r="BS200" s="63">
        <f t="shared" si="1218"/>
        <v>1</v>
      </c>
      <c r="BT200" s="63">
        <f t="shared" si="1219"/>
        <v>0</v>
      </c>
      <c r="BU200" s="63">
        <f t="shared" si="1220"/>
        <v>5</v>
      </c>
      <c r="BV200" s="63">
        <f t="shared" si="1221"/>
        <v>1</v>
      </c>
      <c r="BW200" s="63">
        <f t="shared" si="1222"/>
        <v>0</v>
      </c>
      <c r="BX200" s="63">
        <f t="shared" si="1223"/>
        <v>3</v>
      </c>
      <c r="BY200" s="63">
        <f t="shared" si="1224"/>
        <v>4</v>
      </c>
      <c r="BZ200" s="63">
        <f t="shared" si="1225"/>
        <v>4</v>
      </c>
      <c r="CA200" s="63">
        <f t="shared" si="1226"/>
        <v>3</v>
      </c>
      <c r="CB200" s="63">
        <f t="shared" si="1227"/>
        <v>2</v>
      </c>
      <c r="CC200" s="63">
        <f t="shared" si="1228"/>
        <v>6</v>
      </c>
      <c r="CD200" s="63">
        <f t="shared" si="1229"/>
        <v>6</v>
      </c>
      <c r="CE200" s="63">
        <f t="shared" si="1230"/>
        <v>1</v>
      </c>
      <c r="CF200" s="63">
        <f t="shared" si="1231"/>
        <v>3</v>
      </c>
      <c r="CG200" s="63">
        <f t="shared" si="1232"/>
        <v>22</v>
      </c>
      <c r="CH200" s="63">
        <f t="shared" si="1233"/>
        <v>0</v>
      </c>
      <c r="CI200" s="63">
        <f t="shared" si="1234"/>
        <v>4</v>
      </c>
      <c r="CJ200" s="63">
        <f t="shared" si="1235"/>
        <v>0</v>
      </c>
      <c r="CK200" s="63">
        <f t="shared" si="1236"/>
        <v>14</v>
      </c>
      <c r="CL200" s="63">
        <f t="shared" si="1237"/>
        <v>13</v>
      </c>
      <c r="CM200" s="63">
        <f t="shared" si="1238"/>
        <v>9</v>
      </c>
      <c r="CN200" s="63">
        <f t="shared" si="1239"/>
        <v>4</v>
      </c>
      <c r="CO200" s="63">
        <f t="shared" si="1240"/>
        <v>2</v>
      </c>
      <c r="CP200" s="63">
        <f t="shared" si="1241"/>
        <v>0</v>
      </c>
      <c r="CQ200" s="63">
        <f t="shared" si="1242"/>
        <v>1</v>
      </c>
      <c r="CR200" s="63">
        <f t="shared" si="1243"/>
        <v>0</v>
      </c>
      <c r="CS200" s="63">
        <f t="shared" si="1244"/>
        <v>3</v>
      </c>
      <c r="CT200" s="63">
        <f t="shared" si="1245"/>
        <v>5</v>
      </c>
      <c r="CU200" s="63">
        <f t="shared" si="1246"/>
        <v>3</v>
      </c>
      <c r="CV200" s="63">
        <f t="shared" si="1247"/>
        <v>2</v>
      </c>
      <c r="CW200" s="63">
        <f t="shared" si="1248"/>
        <v>4</v>
      </c>
      <c r="CX200" s="63">
        <f t="shared" si="1249"/>
        <v>15</v>
      </c>
      <c r="CY200" s="63">
        <f t="shared" si="1250"/>
        <v>2</v>
      </c>
      <c r="CZ200" s="63">
        <f t="shared" si="1251"/>
        <v>1</v>
      </c>
      <c r="DA200" s="63">
        <f t="shared" si="1252"/>
        <v>16</v>
      </c>
      <c r="DB200" s="63">
        <f t="shared" si="1253"/>
        <v>7</v>
      </c>
      <c r="DC200" s="63">
        <f t="shared" si="1254"/>
        <v>7</v>
      </c>
      <c r="DD200" s="63">
        <f t="shared" si="1255"/>
        <v>2</v>
      </c>
      <c r="DE200" s="63">
        <f t="shared" si="1256"/>
        <v>1</v>
      </c>
      <c r="DF200" s="63">
        <f t="shared" si="1257"/>
        <v>12</v>
      </c>
      <c r="DG200" s="63">
        <f t="shared" si="1258"/>
        <v>20</v>
      </c>
      <c r="DH200" s="63">
        <f t="shared" si="1259"/>
        <v>25</v>
      </c>
      <c r="DI200" s="63">
        <f t="shared" si="1260"/>
        <v>16</v>
      </c>
      <c r="DJ200" s="63">
        <f t="shared" si="1261"/>
        <v>20</v>
      </c>
      <c r="DK200" s="63">
        <f t="shared" si="1262"/>
        <v>2</v>
      </c>
      <c r="DL200" s="63">
        <f t="shared" si="1263"/>
        <v>10</v>
      </c>
      <c r="DM200" s="63">
        <f t="shared" si="1264"/>
        <v>1</v>
      </c>
      <c r="DN200" s="289" t="b">
        <f t="shared" si="1130"/>
        <v>0</v>
      </c>
      <c r="DO200" s="63">
        <f t="shared" si="1202"/>
        <v>104</v>
      </c>
      <c r="DP200" s="63">
        <f t="shared" si="1203"/>
        <v>-73</v>
      </c>
      <c r="DQ200" s="63">
        <f t="shared" si="1204"/>
        <v>73</v>
      </c>
      <c r="DR200" s="106">
        <f t="shared" si="1055"/>
        <v>0</v>
      </c>
      <c r="DS200" s="63">
        <f t="shared" si="1205"/>
        <v>2</v>
      </c>
      <c r="DT200" s="63">
        <f t="shared" si="1206"/>
        <v>5</v>
      </c>
      <c r="DU200" s="63"/>
      <c r="DV200" s="63">
        <f t="shared" si="1207"/>
        <v>2</v>
      </c>
      <c r="DW200" s="63">
        <f t="shared" si="1208"/>
        <v>5</v>
      </c>
      <c r="DX200" s="63"/>
      <c r="DY200" s="63">
        <f t="shared" si="1209"/>
        <v>3</v>
      </c>
      <c r="DZ200" s="63">
        <f t="shared" si="1210"/>
        <v>1</v>
      </c>
      <c r="EA200" s="63">
        <f t="shared" si="1211"/>
        <v>3</v>
      </c>
      <c r="EB200" s="63">
        <f t="shared" si="1212"/>
        <v>0</v>
      </c>
      <c r="EC200" s="63">
        <f t="shared" si="1213"/>
        <v>0</v>
      </c>
      <c r="EE200" s="63">
        <f t="shared" si="1214"/>
        <v>0</v>
      </c>
      <c r="EF200" s="63">
        <f t="shared" si="1215"/>
        <v>0</v>
      </c>
    </row>
    <row r="201" spans="1:136" x14ac:dyDescent="0.2">
      <c r="A201" s="55">
        <v>42278</v>
      </c>
      <c r="B201" s="13" t="str">
        <f t="shared" si="1198"/>
        <v>2-1-1-1-2</v>
      </c>
      <c r="C201" s="14" t="s">
        <v>272</v>
      </c>
      <c r="D201" s="11">
        <f t="shared" si="1199"/>
        <v>2</v>
      </c>
      <c r="E201" s="11">
        <f t="shared" si="1192"/>
        <v>4</v>
      </c>
      <c r="F201" s="11">
        <f t="shared" si="1192"/>
        <v>7</v>
      </c>
      <c r="G201" s="11">
        <f t="shared" si="1192"/>
        <v>10</v>
      </c>
      <c r="H201" s="11">
        <f t="shared" si="1192"/>
        <v>13</v>
      </c>
      <c r="I201" s="11">
        <f t="shared" si="1192"/>
        <v>16</v>
      </c>
      <c r="J201" s="11"/>
      <c r="K201" s="63">
        <f t="shared" si="1200"/>
        <v>3</v>
      </c>
      <c r="L201" s="63">
        <f t="shared" si="1105"/>
        <v>6</v>
      </c>
      <c r="M201" s="63">
        <f t="shared" si="1106"/>
        <v>15</v>
      </c>
      <c r="N201" s="63">
        <f t="shared" si="1107"/>
        <v>27</v>
      </c>
      <c r="O201" s="63">
        <f t="shared" si="1108"/>
        <v>36</v>
      </c>
      <c r="P201" s="63">
        <f t="shared" si="1109"/>
        <v>41</v>
      </c>
      <c r="Q201" s="63">
        <f t="shared" si="1201"/>
        <v>49</v>
      </c>
      <c r="R201" s="63"/>
      <c r="S201" s="63">
        <f t="shared" si="1193"/>
        <v>0</v>
      </c>
      <c r="T201" s="63">
        <f t="shared" si="1193"/>
        <v>0</v>
      </c>
      <c r="U201" s="63">
        <f t="shared" si="1193"/>
        <v>1</v>
      </c>
      <c r="V201" s="63">
        <f t="shared" si="1193"/>
        <v>0</v>
      </c>
      <c r="W201" s="63">
        <f t="shared" si="1193"/>
        <v>0</v>
      </c>
      <c r="X201" s="63">
        <f t="shared" si="1193"/>
        <v>1</v>
      </c>
      <c r="Y201" s="63">
        <f t="shared" si="1193"/>
        <v>0</v>
      </c>
      <c r="Z201" s="63">
        <f t="shared" si="1193"/>
        <v>0</v>
      </c>
      <c r="AA201" s="63">
        <f t="shared" si="1193"/>
        <v>0</v>
      </c>
      <c r="AB201" s="63">
        <f t="shared" si="1193"/>
        <v>0</v>
      </c>
      <c r="AC201" s="63">
        <f t="shared" si="1194"/>
        <v>0</v>
      </c>
      <c r="AD201" s="63">
        <f t="shared" si="1194"/>
        <v>0</v>
      </c>
      <c r="AE201" s="63">
        <f t="shared" si="1194"/>
        <v>0</v>
      </c>
      <c r="AF201" s="63">
        <f t="shared" si="1194"/>
        <v>0</v>
      </c>
      <c r="AG201" s="63">
        <f t="shared" si="1194"/>
        <v>1</v>
      </c>
      <c r="AH201" s="63">
        <f t="shared" si="1194"/>
        <v>0</v>
      </c>
      <c r="AI201" s="63">
        <f t="shared" si="1194"/>
        <v>0</v>
      </c>
      <c r="AJ201" s="63">
        <f t="shared" si="1194"/>
        <v>0</v>
      </c>
      <c r="AK201" s="63">
        <f t="shared" si="1194"/>
        <v>0</v>
      </c>
      <c r="AL201" s="63">
        <f t="shared" si="1194"/>
        <v>0</v>
      </c>
      <c r="AM201" s="63">
        <f t="shared" si="1195"/>
        <v>0</v>
      </c>
      <c r="AN201" s="63">
        <f t="shared" si="1195"/>
        <v>0</v>
      </c>
      <c r="AO201" s="63">
        <f t="shared" si="1195"/>
        <v>0</v>
      </c>
      <c r="AP201" s="63">
        <f t="shared" si="1195"/>
        <v>0</v>
      </c>
      <c r="AQ201" s="63">
        <f t="shared" si="1195"/>
        <v>0</v>
      </c>
      <c r="AR201" s="63">
        <f t="shared" si="1195"/>
        <v>0</v>
      </c>
      <c r="AS201" s="63">
        <f t="shared" si="1195"/>
        <v>1</v>
      </c>
      <c r="AT201" s="63">
        <f t="shared" si="1195"/>
        <v>0</v>
      </c>
      <c r="AU201" s="63">
        <f t="shared" si="1195"/>
        <v>0</v>
      </c>
      <c r="AV201" s="63">
        <f t="shared" si="1195"/>
        <v>0</v>
      </c>
      <c r="AW201" s="63">
        <f t="shared" si="1196"/>
        <v>0</v>
      </c>
      <c r="AX201" s="63">
        <f t="shared" si="1196"/>
        <v>0</v>
      </c>
      <c r="AY201" s="63">
        <f t="shared" si="1196"/>
        <v>0</v>
      </c>
      <c r="AZ201" s="63">
        <f t="shared" si="1196"/>
        <v>0</v>
      </c>
      <c r="BA201" s="63">
        <f t="shared" si="1196"/>
        <v>0</v>
      </c>
      <c r="BB201" s="63">
        <f t="shared" si="1196"/>
        <v>1</v>
      </c>
      <c r="BC201" s="63">
        <f t="shared" si="1196"/>
        <v>0</v>
      </c>
      <c r="BD201" s="63">
        <f t="shared" si="1196"/>
        <v>0</v>
      </c>
      <c r="BE201" s="63">
        <f t="shared" si="1196"/>
        <v>0</v>
      </c>
      <c r="BF201" s="63">
        <f t="shared" si="1196"/>
        <v>0</v>
      </c>
      <c r="BG201" s="63">
        <f t="shared" si="1197"/>
        <v>1</v>
      </c>
      <c r="BH201" s="63">
        <f t="shared" si="1197"/>
        <v>0</v>
      </c>
      <c r="BI201" s="63">
        <f t="shared" si="1197"/>
        <v>0</v>
      </c>
      <c r="BJ201" s="63">
        <f t="shared" si="1197"/>
        <v>0</v>
      </c>
      <c r="BK201" s="63">
        <f t="shared" si="1197"/>
        <v>0</v>
      </c>
      <c r="BL201" s="63">
        <f t="shared" si="1197"/>
        <v>0</v>
      </c>
      <c r="BM201" s="63">
        <f t="shared" si="1197"/>
        <v>0</v>
      </c>
      <c r="BN201" s="63">
        <f t="shared" si="1197"/>
        <v>0</v>
      </c>
      <c r="BO201" s="63">
        <f t="shared" si="1197"/>
        <v>1</v>
      </c>
      <c r="BP201" s="63"/>
      <c r="BQ201" s="63">
        <f t="shared" si="1216"/>
        <v>7</v>
      </c>
      <c r="BR201" s="63">
        <f t="shared" si="1217"/>
        <v>13</v>
      </c>
      <c r="BS201" s="63">
        <f t="shared" si="1218"/>
        <v>0</v>
      </c>
      <c r="BT201" s="63">
        <f t="shared" si="1219"/>
        <v>20</v>
      </c>
      <c r="BU201" s="63">
        <f t="shared" si="1220"/>
        <v>4</v>
      </c>
      <c r="BV201" s="63">
        <f t="shared" si="1221"/>
        <v>0</v>
      </c>
      <c r="BW201" s="63">
        <f t="shared" si="1222"/>
        <v>11</v>
      </c>
      <c r="BX201" s="63">
        <f t="shared" si="1223"/>
        <v>2</v>
      </c>
      <c r="BY201" s="63">
        <f t="shared" si="1224"/>
        <v>3</v>
      </c>
      <c r="BZ201" s="63">
        <f t="shared" si="1225"/>
        <v>3</v>
      </c>
      <c r="CA201" s="63">
        <f t="shared" si="1226"/>
        <v>2</v>
      </c>
      <c r="CB201" s="63">
        <f t="shared" si="1227"/>
        <v>1</v>
      </c>
      <c r="CC201" s="63">
        <f t="shared" si="1228"/>
        <v>5</v>
      </c>
      <c r="CD201" s="63">
        <f t="shared" si="1229"/>
        <v>5</v>
      </c>
      <c r="CE201" s="63">
        <f t="shared" si="1230"/>
        <v>0</v>
      </c>
      <c r="CF201" s="63">
        <f t="shared" si="1231"/>
        <v>2</v>
      </c>
      <c r="CG201" s="63">
        <f t="shared" si="1232"/>
        <v>21</v>
      </c>
      <c r="CH201" s="63">
        <f t="shared" si="1233"/>
        <v>9</v>
      </c>
      <c r="CI201" s="63">
        <f t="shared" si="1234"/>
        <v>3</v>
      </c>
      <c r="CJ201" s="63">
        <f t="shared" si="1235"/>
        <v>4</v>
      </c>
      <c r="CK201" s="63">
        <f t="shared" si="1236"/>
        <v>13</v>
      </c>
      <c r="CL201" s="63">
        <f t="shared" si="1237"/>
        <v>12</v>
      </c>
      <c r="CM201" s="63">
        <f t="shared" si="1238"/>
        <v>8</v>
      </c>
      <c r="CN201" s="63">
        <f t="shared" si="1239"/>
        <v>3</v>
      </c>
      <c r="CO201" s="63">
        <f t="shared" si="1240"/>
        <v>1</v>
      </c>
      <c r="CP201" s="63">
        <f t="shared" si="1241"/>
        <v>7</v>
      </c>
      <c r="CQ201" s="63">
        <f t="shared" si="1242"/>
        <v>0</v>
      </c>
      <c r="CR201" s="63">
        <f t="shared" si="1243"/>
        <v>3</v>
      </c>
      <c r="CS201" s="63">
        <f t="shared" si="1244"/>
        <v>2</v>
      </c>
      <c r="CT201" s="63">
        <f t="shared" si="1245"/>
        <v>4</v>
      </c>
      <c r="CU201" s="63">
        <f t="shared" si="1246"/>
        <v>2</v>
      </c>
      <c r="CV201" s="63">
        <f t="shared" si="1247"/>
        <v>1</v>
      </c>
      <c r="CW201" s="63">
        <f t="shared" si="1248"/>
        <v>3</v>
      </c>
      <c r="CX201" s="63">
        <f t="shared" si="1249"/>
        <v>14</v>
      </c>
      <c r="CY201" s="63">
        <f t="shared" si="1250"/>
        <v>1</v>
      </c>
      <c r="CZ201" s="63">
        <f t="shared" si="1251"/>
        <v>0</v>
      </c>
      <c r="DA201" s="63">
        <f t="shared" si="1252"/>
        <v>15</v>
      </c>
      <c r="DB201" s="63">
        <f t="shared" si="1253"/>
        <v>6</v>
      </c>
      <c r="DC201" s="63">
        <f t="shared" si="1254"/>
        <v>6</v>
      </c>
      <c r="DD201" s="63">
        <f t="shared" si="1255"/>
        <v>1</v>
      </c>
      <c r="DE201" s="63">
        <f t="shared" si="1256"/>
        <v>0</v>
      </c>
      <c r="DF201" s="63">
        <f t="shared" si="1257"/>
        <v>11</v>
      </c>
      <c r="DG201" s="63">
        <f t="shared" si="1258"/>
        <v>19</v>
      </c>
      <c r="DH201" s="63">
        <f t="shared" si="1259"/>
        <v>24</v>
      </c>
      <c r="DI201" s="63">
        <f t="shared" si="1260"/>
        <v>15</v>
      </c>
      <c r="DJ201" s="63">
        <f t="shared" si="1261"/>
        <v>19</v>
      </c>
      <c r="DK201" s="63">
        <f t="shared" si="1262"/>
        <v>1</v>
      </c>
      <c r="DL201" s="63">
        <f t="shared" si="1263"/>
        <v>9</v>
      </c>
      <c r="DM201" s="63">
        <f t="shared" si="1264"/>
        <v>0</v>
      </c>
      <c r="DN201" s="289" t="b">
        <f t="shared" si="1130"/>
        <v>1</v>
      </c>
      <c r="DO201" s="63">
        <f t="shared" si="1202"/>
        <v>177</v>
      </c>
      <c r="DP201" s="63">
        <f t="shared" si="1203"/>
        <v>-55</v>
      </c>
      <c r="DQ201" s="63">
        <f t="shared" si="1204"/>
        <v>55</v>
      </c>
      <c r="DR201" s="106">
        <f t="shared" si="1055"/>
        <v>1</v>
      </c>
      <c r="DS201" s="15">
        <f t="shared" si="1205"/>
        <v>4</v>
      </c>
      <c r="DT201" s="15">
        <f t="shared" si="1206"/>
        <v>3</v>
      </c>
      <c r="DU201" s="63"/>
      <c r="DV201" s="63">
        <f t="shared" si="1207"/>
        <v>5</v>
      </c>
      <c r="DW201" s="63">
        <f t="shared" si="1208"/>
        <v>2</v>
      </c>
      <c r="DX201" s="63"/>
      <c r="DY201" s="63">
        <f t="shared" si="1209"/>
        <v>2</v>
      </c>
      <c r="DZ201" s="63">
        <f t="shared" si="1210"/>
        <v>1</v>
      </c>
      <c r="EA201" s="63">
        <f t="shared" si="1211"/>
        <v>1</v>
      </c>
      <c r="EB201" s="63">
        <f t="shared" si="1212"/>
        <v>1</v>
      </c>
      <c r="EC201" s="63">
        <f t="shared" si="1213"/>
        <v>2</v>
      </c>
      <c r="EE201" s="63">
        <f t="shared" si="1214"/>
        <v>1</v>
      </c>
      <c r="EF201" s="63">
        <f t="shared" si="1215"/>
        <v>0</v>
      </c>
    </row>
    <row r="202" spans="1:136" x14ac:dyDescent="0.2">
      <c r="A202" s="55">
        <v>42275</v>
      </c>
      <c r="B202" s="13" t="str">
        <f t="shared" si="1198"/>
        <v>0-1-1-2-3</v>
      </c>
      <c r="C202" s="14" t="s">
        <v>271</v>
      </c>
      <c r="D202" s="11">
        <f t="shared" si="1199"/>
        <v>3</v>
      </c>
      <c r="E202" s="11">
        <f t="shared" si="1192"/>
        <v>6</v>
      </c>
      <c r="F202" s="11">
        <f t="shared" si="1192"/>
        <v>9</v>
      </c>
      <c r="G202" s="11">
        <f t="shared" si="1192"/>
        <v>12</v>
      </c>
      <c r="H202" s="11">
        <f t="shared" si="1192"/>
        <v>15</v>
      </c>
      <c r="I202" s="11">
        <f t="shared" si="1192"/>
        <v>18</v>
      </c>
      <c r="J202" s="11"/>
      <c r="K202" s="63">
        <f t="shared" si="1200"/>
        <v>12</v>
      </c>
      <c r="L202" s="63">
        <f t="shared" si="1105"/>
        <v>32</v>
      </c>
      <c r="M202" s="63">
        <f t="shared" si="1106"/>
        <v>35</v>
      </c>
      <c r="N202" s="63">
        <f t="shared" si="1107"/>
        <v>40</v>
      </c>
      <c r="O202" s="63">
        <f t="shared" si="1108"/>
        <v>41</v>
      </c>
      <c r="P202" s="63">
        <f t="shared" si="1109"/>
        <v>47</v>
      </c>
      <c r="Q202" s="63">
        <f t="shared" si="1201"/>
        <v>25</v>
      </c>
      <c r="R202" s="63"/>
      <c r="S202" s="63">
        <f t="shared" si="1193"/>
        <v>0</v>
      </c>
      <c r="T202" s="63">
        <f t="shared" si="1193"/>
        <v>0</v>
      </c>
      <c r="U202" s="63">
        <f t="shared" si="1193"/>
        <v>0</v>
      </c>
      <c r="V202" s="63">
        <f t="shared" si="1193"/>
        <v>0</v>
      </c>
      <c r="W202" s="63">
        <f t="shared" si="1193"/>
        <v>0</v>
      </c>
      <c r="X202" s="63">
        <f t="shared" si="1193"/>
        <v>0</v>
      </c>
      <c r="Y202" s="63">
        <f t="shared" si="1193"/>
        <v>0</v>
      </c>
      <c r="Z202" s="63">
        <f t="shared" si="1193"/>
        <v>0</v>
      </c>
      <c r="AA202" s="63">
        <f t="shared" si="1193"/>
        <v>0</v>
      </c>
      <c r="AB202" s="63">
        <f t="shared" si="1193"/>
        <v>0</v>
      </c>
      <c r="AC202" s="63">
        <f t="shared" si="1194"/>
        <v>0</v>
      </c>
      <c r="AD202" s="63">
        <f t="shared" si="1194"/>
        <v>1</v>
      </c>
      <c r="AE202" s="63">
        <f t="shared" si="1194"/>
        <v>0</v>
      </c>
      <c r="AF202" s="63">
        <f t="shared" si="1194"/>
        <v>0</v>
      </c>
      <c r="AG202" s="63">
        <f t="shared" si="1194"/>
        <v>0</v>
      </c>
      <c r="AH202" s="63">
        <f t="shared" si="1194"/>
        <v>0</v>
      </c>
      <c r="AI202" s="63">
        <f t="shared" si="1194"/>
        <v>0</v>
      </c>
      <c r="AJ202" s="63">
        <f t="shared" si="1194"/>
        <v>0</v>
      </c>
      <c r="AK202" s="63">
        <f t="shared" si="1194"/>
        <v>0</v>
      </c>
      <c r="AL202" s="63">
        <f t="shared" si="1194"/>
        <v>0</v>
      </c>
      <c r="AM202" s="63">
        <f t="shared" si="1195"/>
        <v>0</v>
      </c>
      <c r="AN202" s="63">
        <f t="shared" si="1195"/>
        <v>0</v>
      </c>
      <c r="AO202" s="63">
        <f t="shared" si="1195"/>
        <v>0</v>
      </c>
      <c r="AP202" s="63">
        <f t="shared" si="1195"/>
        <v>0</v>
      </c>
      <c r="AQ202" s="63">
        <f t="shared" si="1195"/>
        <v>1</v>
      </c>
      <c r="AR202" s="63">
        <f t="shared" si="1195"/>
        <v>0</v>
      </c>
      <c r="AS202" s="63">
        <f t="shared" si="1195"/>
        <v>0</v>
      </c>
      <c r="AT202" s="63">
        <f t="shared" si="1195"/>
        <v>0</v>
      </c>
      <c r="AU202" s="63">
        <f t="shared" si="1195"/>
        <v>0</v>
      </c>
      <c r="AV202" s="63">
        <f t="shared" si="1195"/>
        <v>0</v>
      </c>
      <c r="AW202" s="63">
        <f t="shared" si="1196"/>
        <v>0</v>
      </c>
      <c r="AX202" s="63">
        <f t="shared" si="1196"/>
        <v>1</v>
      </c>
      <c r="AY202" s="63">
        <f t="shared" si="1196"/>
        <v>0</v>
      </c>
      <c r="AZ202" s="63">
        <f t="shared" si="1196"/>
        <v>0</v>
      </c>
      <c r="BA202" s="63">
        <f t="shared" si="1196"/>
        <v>1</v>
      </c>
      <c r="BB202" s="63">
        <f t="shared" si="1196"/>
        <v>0</v>
      </c>
      <c r="BC202" s="63">
        <f t="shared" si="1196"/>
        <v>0</v>
      </c>
      <c r="BD202" s="63">
        <f t="shared" si="1196"/>
        <v>0</v>
      </c>
      <c r="BE202" s="63">
        <f t="shared" si="1196"/>
        <v>0</v>
      </c>
      <c r="BF202" s="63">
        <f t="shared" si="1196"/>
        <v>1</v>
      </c>
      <c r="BG202" s="63">
        <f t="shared" si="1197"/>
        <v>1</v>
      </c>
      <c r="BH202" s="63">
        <f t="shared" si="1197"/>
        <v>0</v>
      </c>
      <c r="BI202" s="63">
        <f t="shared" si="1197"/>
        <v>0</v>
      </c>
      <c r="BJ202" s="63">
        <f t="shared" si="1197"/>
        <v>0</v>
      </c>
      <c r="BK202" s="63">
        <f t="shared" si="1197"/>
        <v>0</v>
      </c>
      <c r="BL202" s="63">
        <f t="shared" si="1197"/>
        <v>0</v>
      </c>
      <c r="BM202" s="63">
        <f t="shared" si="1197"/>
        <v>1</v>
      </c>
      <c r="BN202" s="63">
        <f t="shared" si="1197"/>
        <v>0</v>
      </c>
      <c r="BO202" s="63">
        <f t="shared" si="1197"/>
        <v>0</v>
      </c>
      <c r="BP202" s="63"/>
      <c r="BQ202" s="63">
        <f t="shared" si="1216"/>
        <v>6</v>
      </c>
      <c r="BR202" s="63">
        <f t="shared" si="1217"/>
        <v>12</v>
      </c>
      <c r="BS202" s="63">
        <f t="shared" si="1218"/>
        <v>4</v>
      </c>
      <c r="BT202" s="63">
        <f t="shared" si="1219"/>
        <v>19</v>
      </c>
      <c r="BU202" s="63">
        <f t="shared" si="1220"/>
        <v>3</v>
      </c>
      <c r="BV202" s="63">
        <f t="shared" si="1221"/>
        <v>12</v>
      </c>
      <c r="BW202" s="63">
        <f t="shared" si="1222"/>
        <v>10</v>
      </c>
      <c r="BX202" s="63">
        <f t="shared" si="1223"/>
        <v>1</v>
      </c>
      <c r="BY202" s="63">
        <f t="shared" si="1224"/>
        <v>2</v>
      </c>
      <c r="BZ202" s="63">
        <f t="shared" si="1225"/>
        <v>2</v>
      </c>
      <c r="CA202" s="63">
        <f t="shared" si="1226"/>
        <v>1</v>
      </c>
      <c r="CB202" s="63">
        <f t="shared" si="1227"/>
        <v>0</v>
      </c>
      <c r="CC202" s="63">
        <f t="shared" si="1228"/>
        <v>4</v>
      </c>
      <c r="CD202" s="63">
        <f t="shared" si="1229"/>
        <v>4</v>
      </c>
      <c r="CE202" s="63">
        <f t="shared" si="1230"/>
        <v>6</v>
      </c>
      <c r="CF202" s="63">
        <f t="shared" si="1231"/>
        <v>1</v>
      </c>
      <c r="CG202" s="63">
        <f t="shared" si="1232"/>
        <v>20</v>
      </c>
      <c r="CH202" s="63">
        <f t="shared" si="1233"/>
        <v>8</v>
      </c>
      <c r="CI202" s="63">
        <f t="shared" si="1234"/>
        <v>2</v>
      </c>
      <c r="CJ202" s="63">
        <f t="shared" si="1235"/>
        <v>3</v>
      </c>
      <c r="CK202" s="63">
        <f t="shared" si="1236"/>
        <v>12</v>
      </c>
      <c r="CL202" s="63">
        <f t="shared" si="1237"/>
        <v>11</v>
      </c>
      <c r="CM202" s="63">
        <f t="shared" si="1238"/>
        <v>7</v>
      </c>
      <c r="CN202" s="63">
        <f t="shared" si="1239"/>
        <v>2</v>
      </c>
      <c r="CO202" s="63">
        <f t="shared" si="1240"/>
        <v>0</v>
      </c>
      <c r="CP202" s="63">
        <f t="shared" si="1241"/>
        <v>6</v>
      </c>
      <c r="CQ202" s="63">
        <f t="shared" si="1242"/>
        <v>5</v>
      </c>
      <c r="CR202" s="63">
        <f t="shared" si="1243"/>
        <v>2</v>
      </c>
      <c r="CS202" s="63">
        <f t="shared" si="1244"/>
        <v>1</v>
      </c>
      <c r="CT202" s="63">
        <f t="shared" si="1245"/>
        <v>3</v>
      </c>
      <c r="CU202" s="63">
        <f t="shared" si="1246"/>
        <v>1</v>
      </c>
      <c r="CV202" s="63">
        <f t="shared" si="1247"/>
        <v>0</v>
      </c>
      <c r="CW202" s="63">
        <f t="shared" si="1248"/>
        <v>2</v>
      </c>
      <c r="CX202" s="63">
        <f t="shared" si="1249"/>
        <v>13</v>
      </c>
      <c r="CY202" s="63">
        <f t="shared" si="1250"/>
        <v>0</v>
      </c>
      <c r="CZ202" s="63">
        <f t="shared" si="1251"/>
        <v>12</v>
      </c>
      <c r="DA202" s="63">
        <f t="shared" si="1252"/>
        <v>14</v>
      </c>
      <c r="DB202" s="63">
        <f t="shared" si="1253"/>
        <v>5</v>
      </c>
      <c r="DC202" s="63">
        <f t="shared" si="1254"/>
        <v>5</v>
      </c>
      <c r="DD202" s="63">
        <f t="shared" si="1255"/>
        <v>0</v>
      </c>
      <c r="DE202" s="63">
        <f t="shared" si="1256"/>
        <v>0</v>
      </c>
      <c r="DF202" s="63">
        <f t="shared" si="1257"/>
        <v>10</v>
      </c>
      <c r="DG202" s="63">
        <f t="shared" si="1258"/>
        <v>18</v>
      </c>
      <c r="DH202" s="63">
        <f t="shared" si="1259"/>
        <v>23</v>
      </c>
      <c r="DI202" s="63">
        <f t="shared" si="1260"/>
        <v>14</v>
      </c>
      <c r="DJ202" s="63">
        <f t="shared" si="1261"/>
        <v>18</v>
      </c>
      <c r="DK202" s="63">
        <f t="shared" si="1262"/>
        <v>0</v>
      </c>
      <c r="DL202" s="63">
        <f t="shared" si="1263"/>
        <v>8</v>
      </c>
      <c r="DM202" s="63">
        <f t="shared" si="1264"/>
        <v>3</v>
      </c>
      <c r="DN202" s="289" t="b">
        <f t="shared" si="1130"/>
        <v>0</v>
      </c>
      <c r="DO202" s="63">
        <f t="shared" si="1202"/>
        <v>232</v>
      </c>
      <c r="DP202" s="63">
        <f t="shared" si="1203"/>
        <v>72</v>
      </c>
      <c r="DQ202" s="63">
        <f t="shared" si="1204"/>
        <v>72</v>
      </c>
      <c r="DR202" s="106">
        <f t="shared" si="1055"/>
        <v>0</v>
      </c>
      <c r="DS202" s="63">
        <f t="shared" si="1205"/>
        <v>5</v>
      </c>
      <c r="DT202" s="63">
        <f t="shared" si="1206"/>
        <v>2</v>
      </c>
      <c r="DU202" s="63"/>
      <c r="DV202" s="63">
        <f t="shared" si="1207"/>
        <v>4</v>
      </c>
      <c r="DW202" s="63">
        <f t="shared" si="1208"/>
        <v>3</v>
      </c>
      <c r="DX202" s="63"/>
      <c r="DY202" s="63">
        <f t="shared" si="1209"/>
        <v>0</v>
      </c>
      <c r="DZ202" s="63">
        <f t="shared" si="1210"/>
        <v>1</v>
      </c>
      <c r="EA202" s="63">
        <f t="shared" si="1211"/>
        <v>1</v>
      </c>
      <c r="EB202" s="63">
        <f t="shared" si="1212"/>
        <v>2</v>
      </c>
      <c r="EC202" s="63">
        <f t="shared" si="1213"/>
        <v>3</v>
      </c>
      <c r="EE202" s="63">
        <f t="shared" si="1214"/>
        <v>2</v>
      </c>
      <c r="EF202" s="63">
        <f t="shared" si="1215"/>
        <v>1</v>
      </c>
    </row>
    <row r="203" spans="1:136" x14ac:dyDescent="0.2">
      <c r="A203" s="55">
        <v>42271</v>
      </c>
      <c r="B203" s="13" t="str">
        <f t="shared" si="1198"/>
        <v>1-2-2-1-1</v>
      </c>
      <c r="C203" s="14" t="s">
        <v>270</v>
      </c>
      <c r="D203" s="11">
        <f t="shared" si="1199"/>
        <v>2</v>
      </c>
      <c r="E203" s="11">
        <f t="shared" si="1192"/>
        <v>5</v>
      </c>
      <c r="F203" s="11">
        <f t="shared" si="1192"/>
        <v>8</v>
      </c>
      <c r="G203" s="11">
        <f t="shared" si="1192"/>
        <v>11</v>
      </c>
      <c r="H203" s="11">
        <f t="shared" si="1192"/>
        <v>14</v>
      </c>
      <c r="I203" s="11">
        <f t="shared" si="1192"/>
        <v>17</v>
      </c>
      <c r="J203" s="11"/>
      <c r="K203" s="63">
        <f t="shared" si="1200"/>
        <v>8</v>
      </c>
      <c r="L203" s="63">
        <f t="shared" si="1105"/>
        <v>16</v>
      </c>
      <c r="M203" s="63">
        <f t="shared" si="1106"/>
        <v>25</v>
      </c>
      <c r="N203" s="63">
        <f t="shared" si="1107"/>
        <v>29</v>
      </c>
      <c r="O203" s="63">
        <f t="shared" si="1108"/>
        <v>31</v>
      </c>
      <c r="P203" s="63">
        <f t="shared" si="1109"/>
        <v>40</v>
      </c>
      <c r="Q203" s="63">
        <f t="shared" si="1201"/>
        <v>11</v>
      </c>
      <c r="R203" s="63"/>
      <c r="S203" s="63">
        <f t="shared" si="1193"/>
        <v>0</v>
      </c>
      <c r="T203" s="63">
        <f t="shared" si="1193"/>
        <v>0</v>
      </c>
      <c r="U203" s="63">
        <f t="shared" si="1193"/>
        <v>0</v>
      </c>
      <c r="V203" s="63">
        <f t="shared" si="1193"/>
        <v>0</v>
      </c>
      <c r="W203" s="63">
        <f t="shared" si="1193"/>
        <v>0</v>
      </c>
      <c r="X203" s="63">
        <f t="shared" si="1193"/>
        <v>0</v>
      </c>
      <c r="Y203" s="63">
        <f t="shared" si="1193"/>
        <v>0</v>
      </c>
      <c r="Z203" s="63">
        <f t="shared" si="1193"/>
        <v>1</v>
      </c>
      <c r="AA203" s="63">
        <f t="shared" si="1193"/>
        <v>0</v>
      </c>
      <c r="AB203" s="63">
        <f t="shared" si="1193"/>
        <v>0</v>
      </c>
      <c r="AC203" s="63">
        <f t="shared" si="1194"/>
        <v>1</v>
      </c>
      <c r="AD203" s="63">
        <f t="shared" si="1194"/>
        <v>0</v>
      </c>
      <c r="AE203" s="63">
        <f t="shared" si="1194"/>
        <v>0</v>
      </c>
      <c r="AF203" s="63">
        <f t="shared" si="1194"/>
        <v>0</v>
      </c>
      <c r="AG203" s="63">
        <f t="shared" si="1194"/>
        <v>0</v>
      </c>
      <c r="AH203" s="63">
        <f t="shared" si="1194"/>
        <v>1</v>
      </c>
      <c r="AI203" s="63">
        <f t="shared" si="1194"/>
        <v>0</v>
      </c>
      <c r="AJ203" s="63">
        <f t="shared" si="1194"/>
        <v>0</v>
      </c>
      <c r="AK203" s="63">
        <f t="shared" si="1194"/>
        <v>0</v>
      </c>
      <c r="AL203" s="63">
        <f t="shared" si="1194"/>
        <v>0</v>
      </c>
      <c r="AM203" s="63">
        <f t="shared" si="1195"/>
        <v>0</v>
      </c>
      <c r="AN203" s="63">
        <f t="shared" si="1195"/>
        <v>0</v>
      </c>
      <c r="AO203" s="63">
        <f t="shared" si="1195"/>
        <v>0</v>
      </c>
      <c r="AP203" s="63">
        <f t="shared" si="1195"/>
        <v>0</v>
      </c>
      <c r="AQ203" s="63">
        <f t="shared" si="1195"/>
        <v>1</v>
      </c>
      <c r="AR203" s="63">
        <f t="shared" si="1195"/>
        <v>0</v>
      </c>
      <c r="AS203" s="63">
        <f t="shared" si="1195"/>
        <v>0</v>
      </c>
      <c r="AT203" s="63">
        <f t="shared" si="1195"/>
        <v>0</v>
      </c>
      <c r="AU203" s="63">
        <f t="shared" si="1195"/>
        <v>1</v>
      </c>
      <c r="AV203" s="63">
        <f t="shared" si="1195"/>
        <v>0</v>
      </c>
      <c r="AW203" s="63">
        <f t="shared" si="1196"/>
        <v>1</v>
      </c>
      <c r="AX203" s="63">
        <f t="shared" si="1196"/>
        <v>0</v>
      </c>
      <c r="AY203" s="63">
        <f t="shared" si="1196"/>
        <v>0</v>
      </c>
      <c r="AZ203" s="63">
        <f t="shared" si="1196"/>
        <v>0</v>
      </c>
      <c r="BA203" s="63">
        <f t="shared" si="1196"/>
        <v>0</v>
      </c>
      <c r="BB203" s="63">
        <f t="shared" si="1196"/>
        <v>0</v>
      </c>
      <c r="BC203" s="63">
        <f t="shared" si="1196"/>
        <v>0</v>
      </c>
      <c r="BD203" s="63">
        <f t="shared" si="1196"/>
        <v>0</v>
      </c>
      <c r="BE203" s="63">
        <f t="shared" si="1196"/>
        <v>0</v>
      </c>
      <c r="BF203" s="63">
        <f t="shared" si="1196"/>
        <v>1</v>
      </c>
      <c r="BG203" s="63">
        <f t="shared" si="1197"/>
        <v>0</v>
      </c>
      <c r="BH203" s="63">
        <f t="shared" si="1197"/>
        <v>0</v>
      </c>
      <c r="BI203" s="63">
        <f t="shared" si="1197"/>
        <v>0</v>
      </c>
      <c r="BJ203" s="63">
        <f t="shared" si="1197"/>
        <v>0</v>
      </c>
      <c r="BK203" s="63">
        <f t="shared" si="1197"/>
        <v>0</v>
      </c>
      <c r="BL203" s="63">
        <f t="shared" si="1197"/>
        <v>0</v>
      </c>
      <c r="BM203" s="63">
        <f t="shared" si="1197"/>
        <v>0</v>
      </c>
      <c r="BN203" s="63">
        <f t="shared" si="1197"/>
        <v>0</v>
      </c>
      <c r="BO203" s="63">
        <f t="shared" si="1197"/>
        <v>0</v>
      </c>
      <c r="BP203" s="63"/>
      <c r="BQ203" s="63">
        <f t="shared" si="1216"/>
        <v>5</v>
      </c>
      <c r="BR203" s="63">
        <f t="shared" si="1217"/>
        <v>11</v>
      </c>
      <c r="BS203" s="63">
        <f t="shared" si="1218"/>
        <v>3</v>
      </c>
      <c r="BT203" s="63">
        <f t="shared" si="1219"/>
        <v>18</v>
      </c>
      <c r="BU203" s="63">
        <f t="shared" si="1220"/>
        <v>2</v>
      </c>
      <c r="BV203" s="63">
        <f t="shared" si="1221"/>
        <v>11</v>
      </c>
      <c r="BW203" s="63">
        <f t="shared" si="1222"/>
        <v>9</v>
      </c>
      <c r="BX203" s="63">
        <f t="shared" si="1223"/>
        <v>0</v>
      </c>
      <c r="BY203" s="63">
        <f t="shared" si="1224"/>
        <v>1</v>
      </c>
      <c r="BZ203" s="63">
        <f t="shared" si="1225"/>
        <v>1</v>
      </c>
      <c r="CA203" s="63">
        <f t="shared" si="1226"/>
        <v>0</v>
      </c>
      <c r="CB203" s="63">
        <f t="shared" si="1227"/>
        <v>2</v>
      </c>
      <c r="CC203" s="63">
        <f t="shared" si="1228"/>
        <v>3</v>
      </c>
      <c r="CD203" s="63">
        <f t="shared" si="1229"/>
        <v>3</v>
      </c>
      <c r="CE203" s="63">
        <f t="shared" si="1230"/>
        <v>5</v>
      </c>
      <c r="CF203" s="63">
        <f t="shared" si="1231"/>
        <v>0</v>
      </c>
      <c r="CG203" s="63">
        <f t="shared" si="1232"/>
        <v>19</v>
      </c>
      <c r="CH203" s="63">
        <f t="shared" si="1233"/>
        <v>7</v>
      </c>
      <c r="CI203" s="63">
        <f t="shared" si="1234"/>
        <v>1</v>
      </c>
      <c r="CJ203" s="63">
        <f t="shared" si="1235"/>
        <v>2</v>
      </c>
      <c r="CK203" s="63">
        <f t="shared" si="1236"/>
        <v>11</v>
      </c>
      <c r="CL203" s="63">
        <f t="shared" si="1237"/>
        <v>10</v>
      </c>
      <c r="CM203" s="63">
        <f t="shared" si="1238"/>
        <v>6</v>
      </c>
      <c r="CN203" s="63">
        <f t="shared" si="1239"/>
        <v>1</v>
      </c>
      <c r="CO203" s="63">
        <f t="shared" si="1240"/>
        <v>0</v>
      </c>
      <c r="CP203" s="63">
        <f t="shared" si="1241"/>
        <v>5</v>
      </c>
      <c r="CQ203" s="63">
        <f t="shared" si="1242"/>
        <v>4</v>
      </c>
      <c r="CR203" s="63">
        <f t="shared" si="1243"/>
        <v>1</v>
      </c>
      <c r="CS203" s="63">
        <f t="shared" si="1244"/>
        <v>0</v>
      </c>
      <c r="CT203" s="63">
        <f t="shared" si="1245"/>
        <v>2</v>
      </c>
      <c r="CU203" s="63">
        <f t="shared" si="1246"/>
        <v>0</v>
      </c>
      <c r="CV203" s="63">
        <f t="shared" si="1247"/>
        <v>6</v>
      </c>
      <c r="CW203" s="63">
        <f t="shared" si="1248"/>
        <v>1</v>
      </c>
      <c r="CX203" s="63">
        <f t="shared" si="1249"/>
        <v>12</v>
      </c>
      <c r="CY203" s="63">
        <f t="shared" si="1250"/>
        <v>2</v>
      </c>
      <c r="CZ203" s="63">
        <f t="shared" si="1251"/>
        <v>11</v>
      </c>
      <c r="DA203" s="63">
        <f t="shared" si="1252"/>
        <v>13</v>
      </c>
      <c r="DB203" s="63">
        <f t="shared" si="1253"/>
        <v>4</v>
      </c>
      <c r="DC203" s="63">
        <f t="shared" si="1254"/>
        <v>4</v>
      </c>
      <c r="DD203" s="63">
        <f t="shared" si="1255"/>
        <v>0</v>
      </c>
      <c r="DE203" s="63">
        <f t="shared" si="1256"/>
        <v>4</v>
      </c>
      <c r="DF203" s="63">
        <f t="shared" si="1257"/>
        <v>9</v>
      </c>
      <c r="DG203" s="63">
        <f t="shared" si="1258"/>
        <v>17</v>
      </c>
      <c r="DH203" s="63">
        <f t="shared" si="1259"/>
        <v>22</v>
      </c>
      <c r="DI203" s="63">
        <f t="shared" si="1260"/>
        <v>13</v>
      </c>
      <c r="DJ203" s="63">
        <f t="shared" si="1261"/>
        <v>17</v>
      </c>
      <c r="DK203" s="63">
        <f t="shared" si="1262"/>
        <v>3</v>
      </c>
      <c r="DL203" s="63">
        <f t="shared" si="1263"/>
        <v>7</v>
      </c>
      <c r="DM203" s="63">
        <f t="shared" si="1264"/>
        <v>2</v>
      </c>
      <c r="DN203" s="289" t="b">
        <f t="shared" si="1130"/>
        <v>0</v>
      </c>
      <c r="DO203" s="63">
        <f t="shared" si="1202"/>
        <v>160</v>
      </c>
      <c r="DP203" s="63">
        <f t="shared" si="1203"/>
        <v>29</v>
      </c>
      <c r="DQ203" s="63">
        <f t="shared" si="1204"/>
        <v>29</v>
      </c>
      <c r="DR203" s="106">
        <f t="shared" si="1055"/>
        <v>0</v>
      </c>
      <c r="DS203" s="63">
        <f t="shared" si="1205"/>
        <v>3</v>
      </c>
      <c r="DT203" s="63">
        <f t="shared" si="1206"/>
        <v>4</v>
      </c>
      <c r="DU203" s="63"/>
      <c r="DV203" s="63">
        <f t="shared" si="1207"/>
        <v>4</v>
      </c>
      <c r="DW203" s="63">
        <f t="shared" si="1208"/>
        <v>3</v>
      </c>
      <c r="DX203" s="63"/>
      <c r="DY203" s="63">
        <f t="shared" si="1209"/>
        <v>1</v>
      </c>
      <c r="DZ203" s="63">
        <f t="shared" si="1210"/>
        <v>2</v>
      </c>
      <c r="EA203" s="63">
        <f t="shared" si="1211"/>
        <v>2</v>
      </c>
      <c r="EB203" s="63">
        <f t="shared" si="1212"/>
        <v>1</v>
      </c>
      <c r="EC203" s="63">
        <f t="shared" si="1213"/>
        <v>1</v>
      </c>
      <c r="EE203" s="63">
        <f t="shared" si="1214"/>
        <v>1</v>
      </c>
      <c r="EF203" s="63">
        <f t="shared" si="1215"/>
        <v>0</v>
      </c>
    </row>
    <row r="204" spans="1:136" x14ac:dyDescent="0.2">
      <c r="A204" s="55">
        <v>42268</v>
      </c>
      <c r="B204" s="13" t="str">
        <f t="shared" si="1198"/>
        <v>2-2-2-1-0</v>
      </c>
      <c r="C204" s="14" t="s">
        <v>269</v>
      </c>
      <c r="D204" s="11">
        <f t="shared" si="1199"/>
        <v>2</v>
      </c>
      <c r="E204" s="11">
        <f t="shared" ref="E204:I208" si="1265">FIND(",",$C204,D204+1)</f>
        <v>4</v>
      </c>
      <c r="F204" s="11">
        <f t="shared" si="1265"/>
        <v>7</v>
      </c>
      <c r="G204" s="11">
        <f t="shared" si="1265"/>
        <v>10</v>
      </c>
      <c r="H204" s="11">
        <f t="shared" si="1265"/>
        <v>13</v>
      </c>
      <c r="I204" s="11">
        <f t="shared" si="1265"/>
        <v>16</v>
      </c>
      <c r="J204" s="11"/>
      <c r="K204" s="63">
        <f t="shared" si="1200"/>
        <v>8</v>
      </c>
      <c r="L204" s="63">
        <f t="shared" si="1105"/>
        <v>9</v>
      </c>
      <c r="M204" s="63">
        <f t="shared" si="1106"/>
        <v>10</v>
      </c>
      <c r="N204" s="63">
        <f t="shared" si="1107"/>
        <v>19</v>
      </c>
      <c r="O204" s="63">
        <f t="shared" si="1108"/>
        <v>28</v>
      </c>
      <c r="P204" s="63">
        <f t="shared" si="1109"/>
        <v>33</v>
      </c>
      <c r="Q204" s="63">
        <f t="shared" si="1201"/>
        <v>24</v>
      </c>
      <c r="R204" s="63"/>
      <c r="S204" s="63">
        <f t="shared" si="1193"/>
        <v>0</v>
      </c>
      <c r="T204" s="63">
        <f t="shared" si="1193"/>
        <v>0</v>
      </c>
      <c r="U204" s="63">
        <f t="shared" si="1193"/>
        <v>0</v>
      </c>
      <c r="V204" s="63">
        <f t="shared" si="1193"/>
        <v>0</v>
      </c>
      <c r="W204" s="63">
        <f t="shared" si="1193"/>
        <v>0</v>
      </c>
      <c r="X204" s="63">
        <f t="shared" si="1193"/>
        <v>0</v>
      </c>
      <c r="Y204" s="63">
        <f t="shared" si="1193"/>
        <v>0</v>
      </c>
      <c r="Z204" s="63">
        <f t="shared" si="1193"/>
        <v>1</v>
      </c>
      <c r="AA204" s="63">
        <f t="shared" si="1193"/>
        <v>1</v>
      </c>
      <c r="AB204" s="63">
        <f t="shared" si="1193"/>
        <v>1</v>
      </c>
      <c r="AC204" s="63">
        <f t="shared" si="1194"/>
        <v>0</v>
      </c>
      <c r="AD204" s="63">
        <f t="shared" si="1194"/>
        <v>0</v>
      </c>
      <c r="AE204" s="63">
        <f t="shared" si="1194"/>
        <v>0</v>
      </c>
      <c r="AF204" s="63">
        <f t="shared" si="1194"/>
        <v>0</v>
      </c>
      <c r="AG204" s="63">
        <f t="shared" si="1194"/>
        <v>0</v>
      </c>
      <c r="AH204" s="63">
        <f t="shared" si="1194"/>
        <v>0</v>
      </c>
      <c r="AI204" s="63">
        <f t="shared" si="1194"/>
        <v>0</v>
      </c>
      <c r="AJ204" s="63">
        <f t="shared" si="1194"/>
        <v>0</v>
      </c>
      <c r="AK204" s="63">
        <f t="shared" si="1194"/>
        <v>1</v>
      </c>
      <c r="AL204" s="63">
        <f t="shared" si="1194"/>
        <v>0</v>
      </c>
      <c r="AM204" s="63">
        <f t="shared" si="1195"/>
        <v>0</v>
      </c>
      <c r="AN204" s="63">
        <f t="shared" si="1195"/>
        <v>0</v>
      </c>
      <c r="AO204" s="63">
        <f t="shared" si="1195"/>
        <v>0</v>
      </c>
      <c r="AP204" s="63">
        <f t="shared" si="1195"/>
        <v>1</v>
      </c>
      <c r="AQ204" s="63">
        <f t="shared" si="1195"/>
        <v>0</v>
      </c>
      <c r="AR204" s="63">
        <f t="shared" si="1195"/>
        <v>0</v>
      </c>
      <c r="AS204" s="63">
        <f t="shared" si="1195"/>
        <v>0</v>
      </c>
      <c r="AT204" s="63">
        <f t="shared" si="1195"/>
        <v>1</v>
      </c>
      <c r="AU204" s="63">
        <f t="shared" si="1195"/>
        <v>0</v>
      </c>
      <c r="AV204" s="63">
        <f t="shared" si="1195"/>
        <v>0</v>
      </c>
      <c r="AW204" s="63">
        <f t="shared" si="1196"/>
        <v>0</v>
      </c>
      <c r="AX204" s="63">
        <f t="shared" si="1196"/>
        <v>0</v>
      </c>
      <c r="AY204" s="63">
        <f t="shared" si="1196"/>
        <v>1</v>
      </c>
      <c r="AZ204" s="63">
        <f t="shared" si="1196"/>
        <v>0</v>
      </c>
      <c r="BA204" s="63">
        <f t="shared" si="1196"/>
        <v>0</v>
      </c>
      <c r="BB204" s="63">
        <f t="shared" si="1196"/>
        <v>0</v>
      </c>
      <c r="BC204" s="63">
        <f t="shared" si="1196"/>
        <v>0</v>
      </c>
      <c r="BD204" s="63">
        <f t="shared" si="1196"/>
        <v>0</v>
      </c>
      <c r="BE204" s="63">
        <f t="shared" si="1196"/>
        <v>0</v>
      </c>
      <c r="BF204" s="63">
        <f t="shared" si="1196"/>
        <v>0</v>
      </c>
      <c r="BG204" s="63">
        <f t="shared" si="1197"/>
        <v>0</v>
      </c>
      <c r="BH204" s="63">
        <f t="shared" si="1197"/>
        <v>0</v>
      </c>
      <c r="BI204" s="63">
        <f t="shared" si="1197"/>
        <v>0</v>
      </c>
      <c r="BJ204" s="63">
        <f t="shared" si="1197"/>
        <v>0</v>
      </c>
      <c r="BK204" s="63">
        <f t="shared" si="1197"/>
        <v>0</v>
      </c>
      <c r="BL204" s="63">
        <f t="shared" si="1197"/>
        <v>0</v>
      </c>
      <c r="BM204" s="63">
        <f t="shared" si="1197"/>
        <v>0</v>
      </c>
      <c r="BN204" s="63">
        <f t="shared" si="1197"/>
        <v>0</v>
      </c>
      <c r="BO204" s="63">
        <f t="shared" si="1197"/>
        <v>0</v>
      </c>
      <c r="BP204" s="63"/>
      <c r="BQ204" s="63">
        <f t="shared" si="1216"/>
        <v>4</v>
      </c>
      <c r="BR204" s="63">
        <f t="shared" si="1217"/>
        <v>10</v>
      </c>
      <c r="BS204" s="63">
        <f t="shared" si="1218"/>
        <v>2</v>
      </c>
      <c r="BT204" s="63">
        <f t="shared" si="1219"/>
        <v>17</v>
      </c>
      <c r="BU204" s="63">
        <f t="shared" si="1220"/>
        <v>1</v>
      </c>
      <c r="BV204" s="63">
        <f t="shared" si="1221"/>
        <v>10</v>
      </c>
      <c r="BW204" s="63">
        <f t="shared" si="1222"/>
        <v>8</v>
      </c>
      <c r="BX204" s="63">
        <f t="shared" si="1223"/>
        <v>0</v>
      </c>
      <c r="BY204" s="63">
        <f t="shared" si="1224"/>
        <v>0</v>
      </c>
      <c r="BZ204" s="63">
        <f t="shared" si="1225"/>
        <v>0</v>
      </c>
      <c r="CA204" s="63">
        <f t="shared" si="1226"/>
        <v>7</v>
      </c>
      <c r="CB204" s="63">
        <f t="shared" si="1227"/>
        <v>1</v>
      </c>
      <c r="CC204" s="63">
        <f t="shared" si="1228"/>
        <v>2</v>
      </c>
      <c r="CD204" s="63">
        <f t="shared" si="1229"/>
        <v>2</v>
      </c>
      <c r="CE204" s="63">
        <f t="shared" si="1230"/>
        <v>4</v>
      </c>
      <c r="CF204" s="63">
        <f t="shared" si="1231"/>
        <v>4</v>
      </c>
      <c r="CG204" s="63">
        <f t="shared" si="1232"/>
        <v>18</v>
      </c>
      <c r="CH204" s="63">
        <f t="shared" si="1233"/>
        <v>6</v>
      </c>
      <c r="CI204" s="63">
        <f t="shared" si="1234"/>
        <v>0</v>
      </c>
      <c r="CJ204" s="63">
        <f t="shared" si="1235"/>
        <v>1</v>
      </c>
      <c r="CK204" s="63">
        <f t="shared" si="1236"/>
        <v>10</v>
      </c>
      <c r="CL204" s="63">
        <f t="shared" si="1237"/>
        <v>9</v>
      </c>
      <c r="CM204" s="63">
        <f t="shared" si="1238"/>
        <v>5</v>
      </c>
      <c r="CN204" s="63">
        <f t="shared" si="1239"/>
        <v>0</v>
      </c>
      <c r="CO204" s="63">
        <f t="shared" si="1240"/>
        <v>2</v>
      </c>
      <c r="CP204" s="63">
        <f t="shared" si="1241"/>
        <v>4</v>
      </c>
      <c r="CQ204" s="63">
        <f t="shared" si="1242"/>
        <v>3</v>
      </c>
      <c r="CR204" s="63">
        <f t="shared" si="1243"/>
        <v>0</v>
      </c>
      <c r="CS204" s="63">
        <f t="shared" si="1244"/>
        <v>8</v>
      </c>
      <c r="CT204" s="63">
        <f t="shared" si="1245"/>
        <v>1</v>
      </c>
      <c r="CU204" s="63">
        <f t="shared" si="1246"/>
        <v>2</v>
      </c>
      <c r="CV204" s="63">
        <f t="shared" si="1247"/>
        <v>5</v>
      </c>
      <c r="CW204" s="63">
        <f t="shared" si="1248"/>
        <v>0</v>
      </c>
      <c r="CX204" s="63">
        <f t="shared" si="1249"/>
        <v>11</v>
      </c>
      <c r="CY204" s="63">
        <f t="shared" si="1250"/>
        <v>1</v>
      </c>
      <c r="CZ204" s="63">
        <f t="shared" si="1251"/>
        <v>10</v>
      </c>
      <c r="DA204" s="63">
        <f t="shared" si="1252"/>
        <v>12</v>
      </c>
      <c r="DB204" s="63">
        <f t="shared" si="1253"/>
        <v>3</v>
      </c>
      <c r="DC204" s="63">
        <f t="shared" si="1254"/>
        <v>3</v>
      </c>
      <c r="DD204" s="63">
        <f t="shared" si="1255"/>
        <v>13</v>
      </c>
      <c r="DE204" s="63">
        <f t="shared" si="1256"/>
        <v>3</v>
      </c>
      <c r="DF204" s="63">
        <f t="shared" si="1257"/>
        <v>8</v>
      </c>
      <c r="DG204" s="63">
        <f t="shared" si="1258"/>
        <v>16</v>
      </c>
      <c r="DH204" s="63">
        <f t="shared" si="1259"/>
        <v>21</v>
      </c>
      <c r="DI204" s="63">
        <f t="shared" si="1260"/>
        <v>12</v>
      </c>
      <c r="DJ204" s="63">
        <f t="shared" si="1261"/>
        <v>16</v>
      </c>
      <c r="DK204" s="63">
        <f t="shared" si="1262"/>
        <v>2</v>
      </c>
      <c r="DL204" s="63">
        <f t="shared" si="1263"/>
        <v>6</v>
      </c>
      <c r="DM204" s="63">
        <f t="shared" si="1264"/>
        <v>1</v>
      </c>
      <c r="DN204" s="289" t="b">
        <f t="shared" si="1130"/>
        <v>1</v>
      </c>
      <c r="DO204" s="63">
        <f t="shared" si="1202"/>
        <v>131</v>
      </c>
      <c r="DP204" s="63">
        <f t="shared" si="1203"/>
        <v>-28</v>
      </c>
      <c r="DQ204" s="63">
        <f t="shared" si="1204"/>
        <v>28</v>
      </c>
      <c r="DR204" s="106">
        <f t="shared" si="1055"/>
        <v>1</v>
      </c>
      <c r="DS204" s="63">
        <f t="shared" si="1205"/>
        <v>2</v>
      </c>
      <c r="DT204" s="63">
        <f t="shared" si="1206"/>
        <v>5</v>
      </c>
      <c r="DU204" s="63"/>
      <c r="DV204" s="63">
        <f t="shared" si="1207"/>
        <v>3</v>
      </c>
      <c r="DW204" s="63">
        <f t="shared" si="1208"/>
        <v>4</v>
      </c>
      <c r="DX204" s="63"/>
      <c r="DY204" s="63">
        <f t="shared" si="1209"/>
        <v>2</v>
      </c>
      <c r="DZ204" s="63">
        <f t="shared" si="1210"/>
        <v>2</v>
      </c>
      <c r="EA204" s="63">
        <f t="shared" si="1211"/>
        <v>2</v>
      </c>
      <c r="EB204" s="63">
        <f t="shared" si="1212"/>
        <v>1</v>
      </c>
      <c r="EC204" s="63">
        <f t="shared" si="1213"/>
        <v>0</v>
      </c>
      <c r="EE204" s="63">
        <f t="shared" si="1214"/>
        <v>1</v>
      </c>
      <c r="EF204" s="63">
        <f t="shared" si="1215"/>
        <v>2</v>
      </c>
    </row>
    <row r="205" spans="1:136" x14ac:dyDescent="0.2">
      <c r="A205" s="55">
        <v>42264</v>
      </c>
      <c r="B205" s="13" t="str">
        <f t="shared" si="1198"/>
        <v>2-1-1-2-1</v>
      </c>
      <c r="C205" s="14" t="s">
        <v>268</v>
      </c>
      <c r="D205" s="11">
        <f t="shared" si="1199"/>
        <v>2</v>
      </c>
      <c r="E205" s="11">
        <f t="shared" si="1265"/>
        <v>4</v>
      </c>
      <c r="F205" s="11">
        <f t="shared" si="1265"/>
        <v>7</v>
      </c>
      <c r="G205" s="11">
        <f t="shared" si="1265"/>
        <v>10</v>
      </c>
      <c r="H205" s="11">
        <f t="shared" si="1265"/>
        <v>13</v>
      </c>
      <c r="I205" s="11">
        <f t="shared" si="1265"/>
        <v>16</v>
      </c>
      <c r="J205" s="11"/>
      <c r="K205" s="63">
        <f t="shared" si="1200"/>
        <v>5</v>
      </c>
      <c r="L205" s="63">
        <f t="shared" si="1105"/>
        <v>8</v>
      </c>
      <c r="M205" s="63">
        <f t="shared" si="1106"/>
        <v>20</v>
      </c>
      <c r="N205" s="63">
        <f t="shared" si="1107"/>
        <v>30</v>
      </c>
      <c r="O205" s="63">
        <f t="shared" si="1108"/>
        <v>35</v>
      </c>
      <c r="P205" s="63">
        <f t="shared" si="1109"/>
        <v>49</v>
      </c>
      <c r="Q205" s="63">
        <f t="shared" si="1201"/>
        <v>12</v>
      </c>
      <c r="R205" s="63"/>
      <c r="S205" s="63">
        <f t="shared" si="1193"/>
        <v>0</v>
      </c>
      <c r="T205" s="63">
        <f t="shared" si="1193"/>
        <v>0</v>
      </c>
      <c r="U205" s="63">
        <f t="shared" si="1193"/>
        <v>0</v>
      </c>
      <c r="V205" s="63">
        <f t="shared" si="1193"/>
        <v>0</v>
      </c>
      <c r="W205" s="63">
        <f t="shared" si="1193"/>
        <v>1</v>
      </c>
      <c r="X205" s="63">
        <f t="shared" si="1193"/>
        <v>0</v>
      </c>
      <c r="Y205" s="63">
        <f t="shared" si="1193"/>
        <v>0</v>
      </c>
      <c r="Z205" s="63">
        <f t="shared" si="1193"/>
        <v>1</v>
      </c>
      <c r="AA205" s="63">
        <f t="shared" si="1193"/>
        <v>0</v>
      </c>
      <c r="AB205" s="63">
        <f t="shared" si="1193"/>
        <v>0</v>
      </c>
      <c r="AC205" s="63">
        <f t="shared" si="1194"/>
        <v>0</v>
      </c>
      <c r="AD205" s="63">
        <f t="shared" si="1194"/>
        <v>1</v>
      </c>
      <c r="AE205" s="63">
        <f t="shared" si="1194"/>
        <v>0</v>
      </c>
      <c r="AF205" s="63">
        <f t="shared" si="1194"/>
        <v>0</v>
      </c>
      <c r="AG205" s="63">
        <f t="shared" si="1194"/>
        <v>0</v>
      </c>
      <c r="AH205" s="63">
        <f t="shared" si="1194"/>
        <v>0</v>
      </c>
      <c r="AI205" s="63">
        <f t="shared" si="1194"/>
        <v>0</v>
      </c>
      <c r="AJ205" s="63">
        <f t="shared" si="1194"/>
        <v>0</v>
      </c>
      <c r="AK205" s="63">
        <f t="shared" si="1194"/>
        <v>0</v>
      </c>
      <c r="AL205" s="63">
        <f t="shared" si="1194"/>
        <v>1</v>
      </c>
      <c r="AM205" s="63">
        <f t="shared" si="1195"/>
        <v>0</v>
      </c>
      <c r="AN205" s="63">
        <f t="shared" si="1195"/>
        <v>0</v>
      </c>
      <c r="AO205" s="63">
        <f t="shared" si="1195"/>
        <v>0</v>
      </c>
      <c r="AP205" s="63">
        <f t="shared" si="1195"/>
        <v>0</v>
      </c>
      <c r="AQ205" s="63">
        <f t="shared" si="1195"/>
        <v>0</v>
      </c>
      <c r="AR205" s="63">
        <f t="shared" si="1195"/>
        <v>0</v>
      </c>
      <c r="AS205" s="63">
        <f t="shared" si="1195"/>
        <v>0</v>
      </c>
      <c r="AT205" s="63">
        <f t="shared" si="1195"/>
        <v>0</v>
      </c>
      <c r="AU205" s="63">
        <f t="shared" si="1195"/>
        <v>0</v>
      </c>
      <c r="AV205" s="63">
        <f t="shared" si="1195"/>
        <v>1</v>
      </c>
      <c r="AW205" s="63">
        <f t="shared" si="1196"/>
        <v>0</v>
      </c>
      <c r="AX205" s="63">
        <f t="shared" si="1196"/>
        <v>0</v>
      </c>
      <c r="AY205" s="63">
        <f t="shared" si="1196"/>
        <v>0</v>
      </c>
      <c r="AZ205" s="63">
        <f t="shared" si="1196"/>
        <v>0</v>
      </c>
      <c r="BA205" s="63">
        <f t="shared" si="1196"/>
        <v>1</v>
      </c>
      <c r="BB205" s="63">
        <f t="shared" si="1196"/>
        <v>0</v>
      </c>
      <c r="BC205" s="63">
        <f t="shared" si="1196"/>
        <v>0</v>
      </c>
      <c r="BD205" s="63">
        <f t="shared" si="1196"/>
        <v>0</v>
      </c>
      <c r="BE205" s="63">
        <f t="shared" si="1196"/>
        <v>0</v>
      </c>
      <c r="BF205" s="63">
        <f t="shared" si="1196"/>
        <v>0</v>
      </c>
      <c r="BG205" s="63">
        <f t="shared" si="1197"/>
        <v>0</v>
      </c>
      <c r="BH205" s="63">
        <f t="shared" si="1197"/>
        <v>0</v>
      </c>
      <c r="BI205" s="63">
        <f t="shared" si="1197"/>
        <v>0</v>
      </c>
      <c r="BJ205" s="63">
        <f t="shared" si="1197"/>
        <v>0</v>
      </c>
      <c r="BK205" s="63">
        <f t="shared" si="1197"/>
        <v>0</v>
      </c>
      <c r="BL205" s="63">
        <f t="shared" si="1197"/>
        <v>0</v>
      </c>
      <c r="BM205" s="63">
        <f t="shared" si="1197"/>
        <v>0</v>
      </c>
      <c r="BN205" s="63">
        <f t="shared" si="1197"/>
        <v>0</v>
      </c>
      <c r="BO205" s="63">
        <f t="shared" si="1197"/>
        <v>1</v>
      </c>
      <c r="BP205" s="63"/>
      <c r="BQ205" s="63">
        <f t="shared" si="1216"/>
        <v>3</v>
      </c>
      <c r="BR205" s="63">
        <f t="shared" si="1217"/>
        <v>9</v>
      </c>
      <c r="BS205" s="63">
        <f t="shared" si="1218"/>
        <v>1</v>
      </c>
      <c r="BT205" s="63">
        <f t="shared" si="1219"/>
        <v>16</v>
      </c>
      <c r="BU205" s="63">
        <f t="shared" si="1220"/>
        <v>0</v>
      </c>
      <c r="BV205" s="63">
        <f t="shared" si="1221"/>
        <v>9</v>
      </c>
      <c r="BW205" s="63">
        <f t="shared" si="1222"/>
        <v>7</v>
      </c>
      <c r="BX205" s="63">
        <f t="shared" si="1223"/>
        <v>0</v>
      </c>
      <c r="BY205" s="63">
        <f t="shared" si="1224"/>
        <v>4</v>
      </c>
      <c r="BZ205" s="63">
        <f t="shared" si="1225"/>
        <v>4</v>
      </c>
      <c r="CA205" s="63">
        <f t="shared" si="1226"/>
        <v>6</v>
      </c>
      <c r="CB205" s="63">
        <f t="shared" si="1227"/>
        <v>0</v>
      </c>
      <c r="CC205" s="63">
        <f t="shared" si="1228"/>
        <v>1</v>
      </c>
      <c r="CD205" s="63">
        <f t="shared" si="1229"/>
        <v>1</v>
      </c>
      <c r="CE205" s="63">
        <f t="shared" si="1230"/>
        <v>3</v>
      </c>
      <c r="CF205" s="63">
        <f t="shared" si="1231"/>
        <v>3</v>
      </c>
      <c r="CG205" s="63">
        <f t="shared" si="1232"/>
        <v>17</v>
      </c>
      <c r="CH205" s="63">
        <f t="shared" si="1233"/>
        <v>5</v>
      </c>
      <c r="CI205" s="63">
        <f t="shared" si="1234"/>
        <v>1</v>
      </c>
      <c r="CJ205" s="63">
        <f t="shared" si="1235"/>
        <v>0</v>
      </c>
      <c r="CK205" s="63">
        <f t="shared" si="1236"/>
        <v>9</v>
      </c>
      <c r="CL205" s="63">
        <f t="shared" si="1237"/>
        <v>8</v>
      </c>
      <c r="CM205" s="63">
        <f t="shared" si="1238"/>
        <v>4</v>
      </c>
      <c r="CN205" s="63">
        <f t="shared" si="1239"/>
        <v>4</v>
      </c>
      <c r="CO205" s="63">
        <f t="shared" si="1240"/>
        <v>1</v>
      </c>
      <c r="CP205" s="63">
        <f t="shared" si="1241"/>
        <v>3</v>
      </c>
      <c r="CQ205" s="63">
        <f t="shared" si="1242"/>
        <v>2</v>
      </c>
      <c r="CR205" s="63">
        <f t="shared" si="1243"/>
        <v>17</v>
      </c>
      <c r="CS205" s="63">
        <f t="shared" si="1244"/>
        <v>7</v>
      </c>
      <c r="CT205" s="63">
        <f t="shared" si="1245"/>
        <v>0</v>
      </c>
      <c r="CU205" s="63">
        <f t="shared" si="1246"/>
        <v>1</v>
      </c>
      <c r="CV205" s="63">
        <f t="shared" si="1247"/>
        <v>4</v>
      </c>
      <c r="CW205" s="63">
        <f t="shared" si="1248"/>
        <v>2</v>
      </c>
      <c r="CX205" s="63">
        <f t="shared" si="1249"/>
        <v>10</v>
      </c>
      <c r="CY205" s="63">
        <f t="shared" si="1250"/>
        <v>0</v>
      </c>
      <c r="CZ205" s="63">
        <f t="shared" si="1251"/>
        <v>9</v>
      </c>
      <c r="DA205" s="63">
        <f t="shared" si="1252"/>
        <v>11</v>
      </c>
      <c r="DB205" s="63">
        <f t="shared" si="1253"/>
        <v>2</v>
      </c>
      <c r="DC205" s="63">
        <f t="shared" si="1254"/>
        <v>2</v>
      </c>
      <c r="DD205" s="63">
        <f t="shared" si="1255"/>
        <v>12</v>
      </c>
      <c r="DE205" s="63">
        <f t="shared" si="1256"/>
        <v>2</v>
      </c>
      <c r="DF205" s="63">
        <f t="shared" si="1257"/>
        <v>7</v>
      </c>
      <c r="DG205" s="63">
        <f t="shared" si="1258"/>
        <v>15</v>
      </c>
      <c r="DH205" s="63">
        <f t="shared" si="1259"/>
        <v>20</v>
      </c>
      <c r="DI205" s="63">
        <f t="shared" si="1260"/>
        <v>11</v>
      </c>
      <c r="DJ205" s="63">
        <f t="shared" si="1261"/>
        <v>15</v>
      </c>
      <c r="DK205" s="63">
        <f t="shared" si="1262"/>
        <v>1</v>
      </c>
      <c r="DL205" s="63">
        <f t="shared" si="1263"/>
        <v>5</v>
      </c>
      <c r="DM205" s="63">
        <f t="shared" si="1264"/>
        <v>0</v>
      </c>
      <c r="DN205" s="289" t="b">
        <f t="shared" si="1130"/>
        <v>1</v>
      </c>
      <c r="DO205" s="63">
        <f t="shared" si="1202"/>
        <v>159</v>
      </c>
      <c r="DP205" s="63">
        <f t="shared" si="1203"/>
        <v>7</v>
      </c>
      <c r="DQ205" s="63">
        <f t="shared" si="1204"/>
        <v>7</v>
      </c>
      <c r="DR205" s="106">
        <f t="shared" si="1055"/>
        <v>1</v>
      </c>
      <c r="DS205" s="63">
        <f t="shared" si="1205"/>
        <v>3</v>
      </c>
      <c r="DT205" s="63">
        <f t="shared" si="1206"/>
        <v>4</v>
      </c>
      <c r="DU205" s="63"/>
      <c r="DV205" s="63">
        <f t="shared" si="1207"/>
        <v>3</v>
      </c>
      <c r="DW205" s="63">
        <f t="shared" si="1208"/>
        <v>4</v>
      </c>
      <c r="DX205" s="63"/>
      <c r="DY205" s="63">
        <f t="shared" si="1209"/>
        <v>2</v>
      </c>
      <c r="DZ205" s="63">
        <f t="shared" si="1210"/>
        <v>1</v>
      </c>
      <c r="EA205" s="63">
        <f t="shared" si="1211"/>
        <v>1</v>
      </c>
      <c r="EB205" s="63">
        <f t="shared" si="1212"/>
        <v>2</v>
      </c>
      <c r="EC205" s="63">
        <f t="shared" si="1213"/>
        <v>1</v>
      </c>
      <c r="EE205" s="63">
        <f t="shared" si="1214"/>
        <v>0</v>
      </c>
      <c r="EF205" s="63">
        <f t="shared" si="1215"/>
        <v>0</v>
      </c>
    </row>
    <row r="206" spans="1:136" x14ac:dyDescent="0.2">
      <c r="A206" s="55">
        <v>42261</v>
      </c>
      <c r="B206" s="13" t="str">
        <f t="shared" si="1198"/>
        <v>1-3-1-1-1</v>
      </c>
      <c r="C206" s="14" t="s">
        <v>267</v>
      </c>
      <c r="D206" s="11">
        <f t="shared" si="1199"/>
        <v>2</v>
      </c>
      <c r="E206" s="11">
        <f t="shared" si="1265"/>
        <v>5</v>
      </c>
      <c r="F206" s="11">
        <f t="shared" si="1265"/>
        <v>8</v>
      </c>
      <c r="G206" s="11">
        <f t="shared" si="1265"/>
        <v>11</v>
      </c>
      <c r="H206" s="11">
        <f t="shared" si="1265"/>
        <v>14</v>
      </c>
      <c r="I206" s="11">
        <f t="shared" si="1265"/>
        <v>17</v>
      </c>
      <c r="J206" s="11"/>
      <c r="K206" s="63">
        <f t="shared" si="1200"/>
        <v>3</v>
      </c>
      <c r="L206" s="63">
        <f t="shared" si="1105"/>
        <v>13</v>
      </c>
      <c r="M206" s="63">
        <f t="shared" si="1106"/>
        <v>14</v>
      </c>
      <c r="N206" s="63">
        <f t="shared" si="1107"/>
        <v>19</v>
      </c>
      <c r="O206" s="63">
        <f t="shared" si="1108"/>
        <v>25</v>
      </c>
      <c r="P206" s="63">
        <f t="shared" si="1109"/>
        <v>31</v>
      </c>
      <c r="Q206" s="63">
        <f t="shared" si="1201"/>
        <v>47</v>
      </c>
      <c r="R206" s="63"/>
      <c r="S206" s="63">
        <f t="shared" si="1193"/>
        <v>0</v>
      </c>
      <c r="T206" s="63">
        <f t="shared" si="1193"/>
        <v>0</v>
      </c>
      <c r="U206" s="63">
        <f t="shared" si="1193"/>
        <v>1</v>
      </c>
      <c r="V206" s="63">
        <f t="shared" si="1193"/>
        <v>0</v>
      </c>
      <c r="W206" s="63">
        <f t="shared" si="1193"/>
        <v>0</v>
      </c>
      <c r="X206" s="63">
        <f t="shared" si="1193"/>
        <v>0</v>
      </c>
      <c r="Y206" s="63">
        <f t="shared" si="1193"/>
        <v>0</v>
      </c>
      <c r="Z206" s="63">
        <f t="shared" si="1193"/>
        <v>0</v>
      </c>
      <c r="AA206" s="63">
        <f t="shared" si="1193"/>
        <v>0</v>
      </c>
      <c r="AB206" s="63">
        <f t="shared" si="1193"/>
        <v>0</v>
      </c>
      <c r="AC206" s="63">
        <f t="shared" si="1194"/>
        <v>0</v>
      </c>
      <c r="AD206" s="63">
        <f t="shared" si="1194"/>
        <v>0</v>
      </c>
      <c r="AE206" s="63">
        <f t="shared" si="1194"/>
        <v>1</v>
      </c>
      <c r="AF206" s="63">
        <f t="shared" si="1194"/>
        <v>1</v>
      </c>
      <c r="AG206" s="63">
        <f t="shared" si="1194"/>
        <v>0</v>
      </c>
      <c r="AH206" s="63">
        <f t="shared" si="1194"/>
        <v>0</v>
      </c>
      <c r="AI206" s="63">
        <f t="shared" si="1194"/>
        <v>0</v>
      </c>
      <c r="AJ206" s="63">
        <f t="shared" si="1194"/>
        <v>0</v>
      </c>
      <c r="AK206" s="63">
        <f t="shared" si="1194"/>
        <v>1</v>
      </c>
      <c r="AL206" s="63">
        <f t="shared" si="1194"/>
        <v>0</v>
      </c>
      <c r="AM206" s="63">
        <f t="shared" si="1195"/>
        <v>0</v>
      </c>
      <c r="AN206" s="63">
        <f t="shared" si="1195"/>
        <v>0</v>
      </c>
      <c r="AO206" s="63">
        <f t="shared" si="1195"/>
        <v>0</v>
      </c>
      <c r="AP206" s="63">
        <f t="shared" si="1195"/>
        <v>0</v>
      </c>
      <c r="AQ206" s="63">
        <f t="shared" si="1195"/>
        <v>1</v>
      </c>
      <c r="AR206" s="63">
        <f t="shared" si="1195"/>
        <v>0</v>
      </c>
      <c r="AS206" s="63">
        <f t="shared" si="1195"/>
        <v>0</v>
      </c>
      <c r="AT206" s="63">
        <f t="shared" si="1195"/>
        <v>0</v>
      </c>
      <c r="AU206" s="63">
        <f t="shared" si="1195"/>
        <v>0</v>
      </c>
      <c r="AV206" s="63">
        <f t="shared" si="1195"/>
        <v>0</v>
      </c>
      <c r="AW206" s="63">
        <f t="shared" si="1196"/>
        <v>1</v>
      </c>
      <c r="AX206" s="63">
        <f t="shared" si="1196"/>
        <v>0</v>
      </c>
      <c r="AY206" s="63">
        <f t="shared" si="1196"/>
        <v>0</v>
      </c>
      <c r="AZ206" s="63">
        <f t="shared" si="1196"/>
        <v>0</v>
      </c>
      <c r="BA206" s="63">
        <f t="shared" si="1196"/>
        <v>0</v>
      </c>
      <c r="BB206" s="63">
        <f t="shared" si="1196"/>
        <v>0</v>
      </c>
      <c r="BC206" s="63">
        <f t="shared" si="1196"/>
        <v>0</v>
      </c>
      <c r="BD206" s="63">
        <f t="shared" si="1196"/>
        <v>0</v>
      </c>
      <c r="BE206" s="63">
        <f t="shared" si="1196"/>
        <v>0</v>
      </c>
      <c r="BF206" s="63">
        <f t="shared" si="1196"/>
        <v>0</v>
      </c>
      <c r="BG206" s="63">
        <f t="shared" si="1197"/>
        <v>0</v>
      </c>
      <c r="BH206" s="63">
        <f t="shared" si="1197"/>
        <v>0</v>
      </c>
      <c r="BI206" s="63">
        <f t="shared" si="1197"/>
        <v>0</v>
      </c>
      <c r="BJ206" s="63">
        <f t="shared" si="1197"/>
        <v>0</v>
      </c>
      <c r="BK206" s="63">
        <f t="shared" si="1197"/>
        <v>0</v>
      </c>
      <c r="BL206" s="63">
        <f t="shared" si="1197"/>
        <v>0</v>
      </c>
      <c r="BM206" s="63">
        <f t="shared" si="1197"/>
        <v>1</v>
      </c>
      <c r="BN206" s="63">
        <f t="shared" si="1197"/>
        <v>0</v>
      </c>
      <c r="BO206" s="63">
        <f t="shared" si="1197"/>
        <v>0</v>
      </c>
      <c r="BP206" s="63"/>
      <c r="BQ206" s="63">
        <f t="shared" si="1216"/>
        <v>2</v>
      </c>
      <c r="BR206" s="63">
        <f t="shared" si="1217"/>
        <v>8</v>
      </c>
      <c r="BS206" s="63">
        <f t="shared" si="1218"/>
        <v>0</v>
      </c>
      <c r="BT206" s="63">
        <f t="shared" si="1219"/>
        <v>15</v>
      </c>
      <c r="BU206" s="63">
        <f t="shared" si="1220"/>
        <v>3</v>
      </c>
      <c r="BV206" s="63">
        <f t="shared" si="1221"/>
        <v>8</v>
      </c>
      <c r="BW206" s="63">
        <f t="shared" si="1222"/>
        <v>6</v>
      </c>
      <c r="BX206" s="63">
        <f t="shared" si="1223"/>
        <v>4</v>
      </c>
      <c r="BY206" s="63">
        <f t="shared" si="1224"/>
        <v>3</v>
      </c>
      <c r="BZ206" s="63">
        <f t="shared" si="1225"/>
        <v>3</v>
      </c>
      <c r="CA206" s="63">
        <f t="shared" si="1226"/>
        <v>5</v>
      </c>
      <c r="CB206" s="63">
        <f t="shared" si="1227"/>
        <v>2</v>
      </c>
      <c r="CC206" s="63">
        <f t="shared" si="1228"/>
        <v>0</v>
      </c>
      <c r="CD206" s="63">
        <f t="shared" si="1229"/>
        <v>0</v>
      </c>
      <c r="CE206" s="63">
        <f t="shared" si="1230"/>
        <v>2</v>
      </c>
      <c r="CF206" s="63">
        <f t="shared" si="1231"/>
        <v>2</v>
      </c>
      <c r="CG206" s="63">
        <f t="shared" si="1232"/>
        <v>16</v>
      </c>
      <c r="CH206" s="63">
        <f t="shared" si="1233"/>
        <v>4</v>
      </c>
      <c r="CI206" s="63">
        <f t="shared" si="1234"/>
        <v>0</v>
      </c>
      <c r="CJ206" s="63">
        <f t="shared" si="1235"/>
        <v>8</v>
      </c>
      <c r="CK206" s="63">
        <f t="shared" si="1236"/>
        <v>8</v>
      </c>
      <c r="CL206" s="63">
        <f t="shared" si="1237"/>
        <v>7</v>
      </c>
      <c r="CM206" s="63">
        <f t="shared" si="1238"/>
        <v>3</v>
      </c>
      <c r="CN206" s="63">
        <f t="shared" si="1239"/>
        <v>3</v>
      </c>
      <c r="CO206" s="63">
        <f t="shared" si="1240"/>
        <v>0</v>
      </c>
      <c r="CP206" s="63">
        <f t="shared" si="1241"/>
        <v>2</v>
      </c>
      <c r="CQ206" s="63">
        <f t="shared" si="1242"/>
        <v>1</v>
      </c>
      <c r="CR206" s="63">
        <f t="shared" si="1243"/>
        <v>16</v>
      </c>
      <c r="CS206" s="63">
        <f t="shared" si="1244"/>
        <v>6</v>
      </c>
      <c r="CT206" s="63">
        <f t="shared" si="1245"/>
        <v>17</v>
      </c>
      <c r="CU206" s="63">
        <f t="shared" si="1246"/>
        <v>0</v>
      </c>
      <c r="CV206" s="63">
        <f t="shared" si="1247"/>
        <v>3</v>
      </c>
      <c r="CW206" s="63">
        <f t="shared" si="1248"/>
        <v>1</v>
      </c>
      <c r="CX206" s="63">
        <f t="shared" si="1249"/>
        <v>9</v>
      </c>
      <c r="CY206" s="63">
        <f t="shared" si="1250"/>
        <v>1</v>
      </c>
      <c r="CZ206" s="63">
        <f t="shared" si="1251"/>
        <v>8</v>
      </c>
      <c r="DA206" s="63">
        <f t="shared" si="1252"/>
        <v>10</v>
      </c>
      <c r="DB206" s="63">
        <f t="shared" si="1253"/>
        <v>1</v>
      </c>
      <c r="DC206" s="63">
        <f t="shared" si="1254"/>
        <v>1</v>
      </c>
      <c r="DD206" s="63">
        <f t="shared" si="1255"/>
        <v>11</v>
      </c>
      <c r="DE206" s="63">
        <f t="shared" si="1256"/>
        <v>1</v>
      </c>
      <c r="DF206" s="63">
        <f t="shared" si="1257"/>
        <v>6</v>
      </c>
      <c r="DG206" s="63">
        <f t="shared" si="1258"/>
        <v>14</v>
      </c>
      <c r="DH206" s="63">
        <f t="shared" si="1259"/>
        <v>19</v>
      </c>
      <c r="DI206" s="63">
        <f t="shared" si="1260"/>
        <v>10</v>
      </c>
      <c r="DJ206" s="63">
        <f t="shared" si="1261"/>
        <v>14</v>
      </c>
      <c r="DK206" s="63">
        <f t="shared" si="1262"/>
        <v>0</v>
      </c>
      <c r="DL206" s="63">
        <f t="shared" si="1263"/>
        <v>4</v>
      </c>
      <c r="DM206" s="63">
        <f t="shared" si="1264"/>
        <v>13</v>
      </c>
      <c r="DN206" s="289" t="b">
        <f t="shared" si="1130"/>
        <v>0</v>
      </c>
      <c r="DO206" s="63">
        <f t="shared" si="1202"/>
        <v>152</v>
      </c>
      <c r="DP206" s="63">
        <f t="shared" si="1203"/>
        <v>-108</v>
      </c>
      <c r="DQ206" s="63">
        <f t="shared" si="1204"/>
        <v>108</v>
      </c>
      <c r="DR206" s="106">
        <f t="shared" si="1055"/>
        <v>0</v>
      </c>
      <c r="DS206" s="63">
        <f t="shared" si="1205"/>
        <v>2</v>
      </c>
      <c r="DT206" s="63">
        <f t="shared" si="1206"/>
        <v>5</v>
      </c>
      <c r="DU206" s="63"/>
      <c r="DV206" s="63">
        <f t="shared" si="1207"/>
        <v>6</v>
      </c>
      <c r="DW206" s="63">
        <f t="shared" si="1208"/>
        <v>1</v>
      </c>
      <c r="DX206" s="63"/>
      <c r="DY206" s="63">
        <f t="shared" si="1209"/>
        <v>1</v>
      </c>
      <c r="DZ206" s="63">
        <f t="shared" si="1210"/>
        <v>3</v>
      </c>
      <c r="EA206" s="63">
        <f t="shared" si="1211"/>
        <v>1</v>
      </c>
      <c r="EB206" s="63">
        <f t="shared" si="1212"/>
        <v>1</v>
      </c>
      <c r="EC206" s="63">
        <f t="shared" si="1213"/>
        <v>1</v>
      </c>
      <c r="EE206" s="63">
        <f t="shared" si="1214"/>
        <v>1</v>
      </c>
      <c r="EF206" s="63">
        <f t="shared" si="1215"/>
        <v>1</v>
      </c>
    </row>
    <row r="207" spans="1:136" x14ac:dyDescent="0.2">
      <c r="A207" s="55">
        <v>42257</v>
      </c>
      <c r="B207" s="13" t="str">
        <f t="shared" si="1198"/>
        <v>0-0-1-4-2</v>
      </c>
      <c r="C207" s="14" t="s">
        <v>266</v>
      </c>
      <c r="D207" s="11">
        <f t="shared" si="1199"/>
        <v>3</v>
      </c>
      <c r="E207" s="11">
        <f t="shared" si="1265"/>
        <v>6</v>
      </c>
      <c r="F207" s="11">
        <f t="shared" si="1265"/>
        <v>9</v>
      </c>
      <c r="G207" s="11">
        <f t="shared" si="1265"/>
        <v>12</v>
      </c>
      <c r="H207" s="11">
        <f t="shared" si="1265"/>
        <v>15</v>
      </c>
      <c r="I207" s="11">
        <f t="shared" si="1265"/>
        <v>18</v>
      </c>
      <c r="J207" s="11"/>
      <c r="K207" s="63">
        <f t="shared" si="1200"/>
        <v>27</v>
      </c>
      <c r="L207" s="63">
        <f t="shared" si="1105"/>
        <v>33</v>
      </c>
      <c r="M207" s="63">
        <f t="shared" si="1106"/>
        <v>38</v>
      </c>
      <c r="N207" s="63">
        <f t="shared" si="1107"/>
        <v>39</v>
      </c>
      <c r="O207" s="63">
        <f t="shared" si="1108"/>
        <v>41</v>
      </c>
      <c r="P207" s="63">
        <f t="shared" si="1109"/>
        <v>47</v>
      </c>
      <c r="Q207" s="63">
        <f t="shared" si="1201"/>
        <v>35</v>
      </c>
      <c r="R207" s="63"/>
      <c r="S207" s="63">
        <f t="shared" si="1193"/>
        <v>0</v>
      </c>
      <c r="T207" s="63">
        <f t="shared" si="1193"/>
        <v>0</v>
      </c>
      <c r="U207" s="63">
        <f t="shared" si="1193"/>
        <v>0</v>
      </c>
      <c r="V207" s="63">
        <f t="shared" si="1193"/>
        <v>0</v>
      </c>
      <c r="W207" s="63">
        <f t="shared" si="1193"/>
        <v>0</v>
      </c>
      <c r="X207" s="63">
        <f t="shared" si="1193"/>
        <v>0</v>
      </c>
      <c r="Y207" s="63">
        <f t="shared" si="1193"/>
        <v>0</v>
      </c>
      <c r="Z207" s="63">
        <f t="shared" si="1193"/>
        <v>0</v>
      </c>
      <c r="AA207" s="63">
        <f t="shared" si="1193"/>
        <v>0</v>
      </c>
      <c r="AB207" s="63">
        <f t="shared" si="1193"/>
        <v>0</v>
      </c>
      <c r="AC207" s="63">
        <f t="shared" si="1194"/>
        <v>0</v>
      </c>
      <c r="AD207" s="63">
        <f t="shared" si="1194"/>
        <v>0</v>
      </c>
      <c r="AE207" s="63">
        <f t="shared" si="1194"/>
        <v>0</v>
      </c>
      <c r="AF207" s="63">
        <f t="shared" si="1194"/>
        <v>0</v>
      </c>
      <c r="AG207" s="63">
        <f t="shared" si="1194"/>
        <v>0</v>
      </c>
      <c r="AH207" s="63">
        <f t="shared" si="1194"/>
        <v>0</v>
      </c>
      <c r="AI207" s="63">
        <f t="shared" si="1194"/>
        <v>0</v>
      </c>
      <c r="AJ207" s="63">
        <f t="shared" si="1194"/>
        <v>0</v>
      </c>
      <c r="AK207" s="63">
        <f t="shared" si="1194"/>
        <v>0</v>
      </c>
      <c r="AL207" s="63">
        <f t="shared" si="1194"/>
        <v>0</v>
      </c>
      <c r="AM207" s="63">
        <f t="shared" si="1195"/>
        <v>0</v>
      </c>
      <c r="AN207" s="63">
        <f t="shared" si="1195"/>
        <v>0</v>
      </c>
      <c r="AO207" s="63">
        <f t="shared" si="1195"/>
        <v>0</v>
      </c>
      <c r="AP207" s="63">
        <f t="shared" si="1195"/>
        <v>0</v>
      </c>
      <c r="AQ207" s="63">
        <f t="shared" si="1195"/>
        <v>0</v>
      </c>
      <c r="AR207" s="63">
        <f t="shared" si="1195"/>
        <v>0</v>
      </c>
      <c r="AS207" s="63">
        <f t="shared" si="1195"/>
        <v>1</v>
      </c>
      <c r="AT207" s="63">
        <f t="shared" si="1195"/>
        <v>0</v>
      </c>
      <c r="AU207" s="63">
        <f t="shared" si="1195"/>
        <v>0</v>
      </c>
      <c r="AV207" s="63">
        <f t="shared" si="1195"/>
        <v>0</v>
      </c>
      <c r="AW207" s="63">
        <f t="shared" si="1196"/>
        <v>0</v>
      </c>
      <c r="AX207" s="63">
        <f t="shared" si="1196"/>
        <v>0</v>
      </c>
      <c r="AY207" s="63">
        <f t="shared" si="1196"/>
        <v>1</v>
      </c>
      <c r="AZ207" s="63">
        <f t="shared" si="1196"/>
        <v>0</v>
      </c>
      <c r="BA207" s="63">
        <f t="shared" si="1196"/>
        <v>1</v>
      </c>
      <c r="BB207" s="63">
        <f t="shared" si="1196"/>
        <v>0</v>
      </c>
      <c r="BC207" s="63">
        <f t="shared" si="1196"/>
        <v>0</v>
      </c>
      <c r="BD207" s="63">
        <f t="shared" si="1196"/>
        <v>1</v>
      </c>
      <c r="BE207" s="63">
        <f t="shared" si="1196"/>
        <v>1</v>
      </c>
      <c r="BF207" s="63">
        <f t="shared" si="1196"/>
        <v>0</v>
      </c>
      <c r="BG207" s="63">
        <f t="shared" si="1197"/>
        <v>1</v>
      </c>
      <c r="BH207" s="63">
        <f t="shared" si="1197"/>
        <v>0</v>
      </c>
      <c r="BI207" s="63">
        <f t="shared" si="1197"/>
        <v>0</v>
      </c>
      <c r="BJ207" s="63">
        <f t="shared" si="1197"/>
        <v>0</v>
      </c>
      <c r="BK207" s="63">
        <f t="shared" si="1197"/>
        <v>0</v>
      </c>
      <c r="BL207" s="63">
        <f t="shared" si="1197"/>
        <v>0</v>
      </c>
      <c r="BM207" s="63">
        <f t="shared" si="1197"/>
        <v>1</v>
      </c>
      <c r="BN207" s="63">
        <f t="shared" si="1197"/>
        <v>0</v>
      </c>
      <c r="BO207" s="63">
        <f t="shared" si="1197"/>
        <v>0</v>
      </c>
      <c r="BP207" s="63"/>
      <c r="BQ207" s="63">
        <f t="shared" si="1216"/>
        <v>1</v>
      </c>
      <c r="BR207" s="63">
        <f t="shared" si="1217"/>
        <v>7</v>
      </c>
      <c r="BS207" s="63">
        <f t="shared" si="1218"/>
        <v>1</v>
      </c>
      <c r="BT207" s="63">
        <f t="shared" si="1219"/>
        <v>14</v>
      </c>
      <c r="BU207" s="63">
        <f t="shared" si="1220"/>
        <v>2</v>
      </c>
      <c r="BV207" s="63">
        <f t="shared" si="1221"/>
        <v>7</v>
      </c>
      <c r="BW207" s="63">
        <f t="shared" si="1222"/>
        <v>5</v>
      </c>
      <c r="BX207" s="63">
        <f t="shared" si="1223"/>
        <v>3</v>
      </c>
      <c r="BY207" s="63">
        <f t="shared" si="1224"/>
        <v>2</v>
      </c>
      <c r="BZ207" s="63">
        <f t="shared" si="1225"/>
        <v>2</v>
      </c>
      <c r="CA207" s="63">
        <f t="shared" si="1226"/>
        <v>4</v>
      </c>
      <c r="CB207" s="63">
        <f t="shared" si="1227"/>
        <v>1</v>
      </c>
      <c r="CC207" s="63">
        <f t="shared" si="1228"/>
        <v>4</v>
      </c>
      <c r="CD207" s="63">
        <f t="shared" si="1229"/>
        <v>6</v>
      </c>
      <c r="CE207" s="63">
        <f t="shared" si="1230"/>
        <v>1</v>
      </c>
      <c r="CF207" s="63">
        <f t="shared" si="1231"/>
        <v>1</v>
      </c>
      <c r="CG207" s="63">
        <f t="shared" si="1232"/>
        <v>15</v>
      </c>
      <c r="CH207" s="63">
        <f t="shared" si="1233"/>
        <v>3</v>
      </c>
      <c r="CI207" s="63">
        <f t="shared" si="1234"/>
        <v>4</v>
      </c>
      <c r="CJ207" s="63">
        <f t="shared" si="1235"/>
        <v>7</v>
      </c>
      <c r="CK207" s="63">
        <f t="shared" si="1236"/>
        <v>7</v>
      </c>
      <c r="CL207" s="63">
        <f t="shared" si="1237"/>
        <v>6</v>
      </c>
      <c r="CM207" s="63">
        <f t="shared" si="1238"/>
        <v>2</v>
      </c>
      <c r="CN207" s="63">
        <f t="shared" si="1239"/>
        <v>2</v>
      </c>
      <c r="CO207" s="63">
        <f t="shared" si="1240"/>
        <v>4</v>
      </c>
      <c r="CP207" s="63">
        <f t="shared" si="1241"/>
        <v>1</v>
      </c>
      <c r="CQ207" s="63">
        <f t="shared" si="1242"/>
        <v>0</v>
      </c>
      <c r="CR207" s="63">
        <f t="shared" si="1243"/>
        <v>15</v>
      </c>
      <c r="CS207" s="63">
        <f t="shared" si="1244"/>
        <v>5</v>
      </c>
      <c r="CT207" s="63">
        <f t="shared" si="1245"/>
        <v>16</v>
      </c>
      <c r="CU207" s="63">
        <f t="shared" si="1246"/>
        <v>1</v>
      </c>
      <c r="CV207" s="63">
        <f t="shared" si="1247"/>
        <v>2</v>
      </c>
      <c r="CW207" s="63">
        <f t="shared" si="1248"/>
        <v>0</v>
      </c>
      <c r="CX207" s="63">
        <f t="shared" si="1249"/>
        <v>8</v>
      </c>
      <c r="CY207" s="63">
        <f t="shared" si="1250"/>
        <v>0</v>
      </c>
      <c r="CZ207" s="63">
        <f t="shared" si="1251"/>
        <v>7</v>
      </c>
      <c r="DA207" s="63">
        <f t="shared" si="1252"/>
        <v>9</v>
      </c>
      <c r="DB207" s="63">
        <f t="shared" si="1253"/>
        <v>0</v>
      </c>
      <c r="DC207" s="63">
        <f t="shared" si="1254"/>
        <v>0</v>
      </c>
      <c r="DD207" s="63">
        <f t="shared" si="1255"/>
        <v>10</v>
      </c>
      <c r="DE207" s="63">
        <f t="shared" si="1256"/>
        <v>0</v>
      </c>
      <c r="DF207" s="63">
        <f t="shared" si="1257"/>
        <v>5</v>
      </c>
      <c r="DG207" s="63">
        <f t="shared" si="1258"/>
        <v>13</v>
      </c>
      <c r="DH207" s="63">
        <f t="shared" si="1259"/>
        <v>18</v>
      </c>
      <c r="DI207" s="63">
        <f t="shared" si="1260"/>
        <v>9</v>
      </c>
      <c r="DJ207" s="63">
        <f t="shared" si="1261"/>
        <v>13</v>
      </c>
      <c r="DK207" s="63">
        <f t="shared" si="1262"/>
        <v>0</v>
      </c>
      <c r="DL207" s="63">
        <f t="shared" si="1263"/>
        <v>3</v>
      </c>
      <c r="DM207" s="63">
        <f t="shared" si="1264"/>
        <v>12</v>
      </c>
      <c r="DN207" s="289" t="b">
        <f t="shared" si="1130"/>
        <v>0</v>
      </c>
      <c r="DO207" s="63">
        <f t="shared" si="1202"/>
        <v>260</v>
      </c>
      <c r="DP207" s="63">
        <f t="shared" si="1203"/>
        <v>156</v>
      </c>
      <c r="DQ207" s="63">
        <f t="shared" si="1204"/>
        <v>156</v>
      </c>
      <c r="DR207" s="106">
        <f t="shared" si="1055"/>
        <v>0</v>
      </c>
      <c r="DS207" s="63">
        <f t="shared" si="1205"/>
        <v>7</v>
      </c>
      <c r="DT207" s="63">
        <f t="shared" si="1206"/>
        <v>0</v>
      </c>
      <c r="DU207" s="63"/>
      <c r="DV207" s="63">
        <f t="shared" si="1207"/>
        <v>6</v>
      </c>
      <c r="DW207" s="63">
        <f t="shared" si="1208"/>
        <v>1</v>
      </c>
      <c r="DX207" s="63"/>
      <c r="DY207" s="63">
        <f t="shared" si="1209"/>
        <v>0</v>
      </c>
      <c r="DZ207" s="63">
        <f t="shared" si="1210"/>
        <v>0</v>
      </c>
      <c r="EA207" s="63">
        <f t="shared" si="1211"/>
        <v>1</v>
      </c>
      <c r="EB207" s="63">
        <f t="shared" si="1212"/>
        <v>4</v>
      </c>
      <c r="EC207" s="63">
        <f t="shared" si="1213"/>
        <v>2</v>
      </c>
      <c r="EE207" s="63">
        <f t="shared" si="1214"/>
        <v>0</v>
      </c>
      <c r="EF207" s="63">
        <f t="shared" si="1215"/>
        <v>1</v>
      </c>
    </row>
    <row r="208" spans="1:136" x14ac:dyDescent="0.2">
      <c r="A208" s="55">
        <v>42254</v>
      </c>
      <c r="B208" s="13" t="str">
        <f t="shared" si="1198"/>
        <v>2-3-1-1-0</v>
      </c>
      <c r="C208" s="14" t="s">
        <v>265</v>
      </c>
      <c r="D208" s="11">
        <f t="shared" si="1199"/>
        <v>2</v>
      </c>
      <c r="E208" s="11">
        <f t="shared" si="1265"/>
        <v>4</v>
      </c>
      <c r="F208" s="11">
        <f t="shared" si="1265"/>
        <v>7</v>
      </c>
      <c r="G208" s="11">
        <f t="shared" si="1265"/>
        <v>10</v>
      </c>
      <c r="H208" s="11">
        <f t="shared" si="1265"/>
        <v>13</v>
      </c>
      <c r="I208" s="11">
        <f t="shared" si="1265"/>
        <v>16</v>
      </c>
      <c r="J208" s="11"/>
      <c r="K208" s="62">
        <f t="shared" si="1200"/>
        <v>1</v>
      </c>
      <c r="L208" s="62">
        <f t="shared" si="1105"/>
        <v>3</v>
      </c>
      <c r="M208" s="62">
        <f t="shared" si="1106"/>
        <v>12</v>
      </c>
      <c r="N208" s="62">
        <f t="shared" si="1107"/>
        <v>15</v>
      </c>
      <c r="O208" s="62">
        <f t="shared" si="1108"/>
        <v>26</v>
      </c>
      <c r="P208" s="62">
        <f t="shared" si="1109"/>
        <v>31</v>
      </c>
      <c r="Q208" s="62">
        <f t="shared" si="1201"/>
        <v>16</v>
      </c>
      <c r="R208" s="62"/>
      <c r="S208" s="62">
        <f t="shared" si="1193"/>
        <v>1</v>
      </c>
      <c r="T208" s="62">
        <f t="shared" si="1193"/>
        <v>0</v>
      </c>
      <c r="U208" s="62">
        <f t="shared" si="1193"/>
        <v>1</v>
      </c>
      <c r="V208" s="62">
        <f t="shared" si="1193"/>
        <v>0</v>
      </c>
      <c r="W208" s="62">
        <f t="shared" si="1193"/>
        <v>0</v>
      </c>
      <c r="X208" s="62">
        <f t="shared" si="1193"/>
        <v>0</v>
      </c>
      <c r="Y208" s="62">
        <f t="shared" si="1193"/>
        <v>0</v>
      </c>
      <c r="Z208" s="62">
        <f t="shared" si="1193"/>
        <v>0</v>
      </c>
      <c r="AA208" s="62">
        <f t="shared" si="1193"/>
        <v>0</v>
      </c>
      <c r="AB208" s="62">
        <f t="shared" si="1193"/>
        <v>0</v>
      </c>
      <c r="AC208" s="62">
        <f t="shared" si="1194"/>
        <v>0</v>
      </c>
      <c r="AD208" s="62">
        <f t="shared" si="1194"/>
        <v>1</v>
      </c>
      <c r="AE208" s="62">
        <f t="shared" si="1194"/>
        <v>0</v>
      </c>
      <c r="AF208" s="62">
        <f t="shared" si="1194"/>
        <v>0</v>
      </c>
      <c r="AG208" s="62">
        <f t="shared" si="1194"/>
        <v>1</v>
      </c>
      <c r="AH208" s="62">
        <f t="shared" si="1194"/>
        <v>1</v>
      </c>
      <c r="AI208" s="62">
        <f t="shared" si="1194"/>
        <v>0</v>
      </c>
      <c r="AJ208" s="62">
        <f t="shared" si="1194"/>
        <v>0</v>
      </c>
      <c r="AK208" s="62">
        <f t="shared" si="1194"/>
        <v>0</v>
      </c>
      <c r="AL208" s="62">
        <f t="shared" si="1194"/>
        <v>0</v>
      </c>
      <c r="AM208" s="62">
        <f t="shared" si="1195"/>
        <v>0</v>
      </c>
      <c r="AN208" s="62">
        <f t="shared" si="1195"/>
        <v>0</v>
      </c>
      <c r="AO208" s="62">
        <f t="shared" si="1195"/>
        <v>0</v>
      </c>
      <c r="AP208" s="62">
        <f t="shared" si="1195"/>
        <v>0</v>
      </c>
      <c r="AQ208" s="62">
        <f t="shared" si="1195"/>
        <v>0</v>
      </c>
      <c r="AR208" s="62">
        <f t="shared" si="1195"/>
        <v>1</v>
      </c>
      <c r="AS208" s="62">
        <f t="shared" si="1195"/>
        <v>0</v>
      </c>
      <c r="AT208" s="62">
        <f t="shared" si="1195"/>
        <v>0</v>
      </c>
      <c r="AU208" s="62">
        <f t="shared" si="1195"/>
        <v>0</v>
      </c>
      <c r="AV208" s="62">
        <f t="shared" si="1195"/>
        <v>0</v>
      </c>
      <c r="AW208" s="62">
        <f t="shared" si="1196"/>
        <v>1</v>
      </c>
      <c r="AX208" s="62">
        <f t="shared" si="1196"/>
        <v>0</v>
      </c>
      <c r="AY208" s="62">
        <f t="shared" si="1196"/>
        <v>0</v>
      </c>
      <c r="AZ208" s="62">
        <f t="shared" si="1196"/>
        <v>0</v>
      </c>
      <c r="BA208" s="62">
        <f t="shared" si="1196"/>
        <v>0</v>
      </c>
      <c r="BB208" s="62">
        <f t="shared" si="1196"/>
        <v>0</v>
      </c>
      <c r="BC208" s="62">
        <f t="shared" si="1196"/>
        <v>0</v>
      </c>
      <c r="BD208" s="62">
        <f t="shared" si="1196"/>
        <v>0</v>
      </c>
      <c r="BE208" s="62">
        <f t="shared" si="1196"/>
        <v>0</v>
      </c>
      <c r="BF208" s="62">
        <f t="shared" si="1196"/>
        <v>0</v>
      </c>
      <c r="BG208" s="62">
        <f t="shared" si="1197"/>
        <v>0</v>
      </c>
      <c r="BH208" s="62">
        <f t="shared" si="1197"/>
        <v>0</v>
      </c>
      <c r="BI208" s="62">
        <f t="shared" si="1197"/>
        <v>0</v>
      </c>
      <c r="BJ208" s="62">
        <f t="shared" si="1197"/>
        <v>0</v>
      </c>
      <c r="BK208" s="62">
        <f t="shared" si="1197"/>
        <v>0</v>
      </c>
      <c r="BL208" s="62">
        <f t="shared" si="1197"/>
        <v>0</v>
      </c>
      <c r="BM208" s="62">
        <f t="shared" si="1197"/>
        <v>0</v>
      </c>
      <c r="BN208" s="62">
        <f t="shared" si="1197"/>
        <v>0</v>
      </c>
      <c r="BO208" s="62">
        <f t="shared" si="1197"/>
        <v>0</v>
      </c>
      <c r="BP208" s="62"/>
      <c r="BQ208" s="62">
        <f t="shared" si="1216"/>
        <v>0</v>
      </c>
      <c r="BR208" s="62">
        <f t="shared" si="1217"/>
        <v>6</v>
      </c>
      <c r="BS208" s="62">
        <f t="shared" si="1218"/>
        <v>0</v>
      </c>
      <c r="BT208" s="62">
        <f t="shared" si="1219"/>
        <v>13</v>
      </c>
      <c r="BU208" s="62">
        <f t="shared" si="1220"/>
        <v>1</v>
      </c>
      <c r="BV208" s="62">
        <f t="shared" si="1221"/>
        <v>6</v>
      </c>
      <c r="BW208" s="62">
        <f t="shared" si="1222"/>
        <v>4</v>
      </c>
      <c r="BX208" s="62">
        <f t="shared" si="1223"/>
        <v>2</v>
      </c>
      <c r="BY208" s="62">
        <f t="shared" si="1224"/>
        <v>1</v>
      </c>
      <c r="BZ208" s="62">
        <f t="shared" si="1225"/>
        <v>1</v>
      </c>
      <c r="CA208" s="62">
        <f t="shared" si="1226"/>
        <v>3</v>
      </c>
      <c r="CB208" s="62">
        <f t="shared" si="1227"/>
        <v>0</v>
      </c>
      <c r="CC208" s="62">
        <f t="shared" si="1228"/>
        <v>3</v>
      </c>
      <c r="CD208" s="62">
        <f t="shared" si="1229"/>
        <v>5</v>
      </c>
      <c r="CE208" s="62">
        <f t="shared" si="1230"/>
        <v>0</v>
      </c>
      <c r="CF208" s="62">
        <f t="shared" si="1231"/>
        <v>0</v>
      </c>
      <c r="CG208" s="62">
        <f t="shared" si="1232"/>
        <v>14</v>
      </c>
      <c r="CH208" s="62">
        <f t="shared" si="1233"/>
        <v>2</v>
      </c>
      <c r="CI208" s="62">
        <f t="shared" si="1234"/>
        <v>3</v>
      </c>
      <c r="CJ208" s="62">
        <f t="shared" si="1235"/>
        <v>6</v>
      </c>
      <c r="CK208" s="62">
        <f t="shared" si="1236"/>
        <v>6</v>
      </c>
      <c r="CL208" s="62">
        <f t="shared" si="1237"/>
        <v>5</v>
      </c>
      <c r="CM208" s="62">
        <f t="shared" si="1238"/>
        <v>1</v>
      </c>
      <c r="CN208" s="62">
        <f t="shared" si="1239"/>
        <v>1</v>
      </c>
      <c r="CO208" s="62">
        <f t="shared" si="1240"/>
        <v>3</v>
      </c>
      <c r="CP208" s="62">
        <f t="shared" si="1241"/>
        <v>0</v>
      </c>
      <c r="CQ208" s="62">
        <f t="shared" si="1242"/>
        <v>6</v>
      </c>
      <c r="CR208" s="62">
        <f t="shared" si="1243"/>
        <v>14</v>
      </c>
      <c r="CS208" s="62">
        <f t="shared" si="1244"/>
        <v>4</v>
      </c>
      <c r="CT208" s="62">
        <f t="shared" si="1245"/>
        <v>15</v>
      </c>
      <c r="CU208" s="62">
        <f t="shared" si="1246"/>
        <v>0</v>
      </c>
      <c r="CV208" s="62">
        <f t="shared" si="1247"/>
        <v>1</v>
      </c>
      <c r="CW208" s="62">
        <f t="shared" si="1248"/>
        <v>4</v>
      </c>
      <c r="CX208" s="62">
        <f t="shared" si="1249"/>
        <v>7</v>
      </c>
      <c r="CY208" s="62">
        <f t="shared" si="1250"/>
        <v>16</v>
      </c>
      <c r="CZ208" s="62">
        <f t="shared" si="1251"/>
        <v>6</v>
      </c>
      <c r="DA208" s="62">
        <f t="shared" si="1252"/>
        <v>8</v>
      </c>
      <c r="DB208" s="62">
        <f t="shared" si="1253"/>
        <v>5</v>
      </c>
      <c r="DC208" s="62">
        <f t="shared" si="1254"/>
        <v>21</v>
      </c>
      <c r="DD208" s="62">
        <f t="shared" si="1255"/>
        <v>9</v>
      </c>
      <c r="DE208" s="62">
        <f t="shared" si="1256"/>
        <v>5</v>
      </c>
      <c r="DF208" s="62">
        <f t="shared" si="1257"/>
        <v>4</v>
      </c>
      <c r="DG208" s="62">
        <f t="shared" si="1258"/>
        <v>12</v>
      </c>
      <c r="DH208" s="62">
        <f t="shared" si="1259"/>
        <v>17</v>
      </c>
      <c r="DI208" s="62">
        <f t="shared" si="1260"/>
        <v>8</v>
      </c>
      <c r="DJ208" s="62">
        <f t="shared" si="1261"/>
        <v>12</v>
      </c>
      <c r="DK208" s="62">
        <f t="shared" si="1262"/>
        <v>22</v>
      </c>
      <c r="DL208" s="62">
        <f t="shared" si="1263"/>
        <v>2</v>
      </c>
      <c r="DM208" s="62">
        <f t="shared" si="1264"/>
        <v>11</v>
      </c>
      <c r="DN208" s="289" t="b">
        <f t="shared" si="1130"/>
        <v>0</v>
      </c>
      <c r="DO208" s="62">
        <f t="shared" si="1202"/>
        <v>104</v>
      </c>
      <c r="DP208" s="62">
        <f t="shared" si="1203"/>
        <v>0</v>
      </c>
      <c r="DQ208" s="62">
        <f t="shared" si="1204"/>
        <v>0</v>
      </c>
      <c r="DR208" s="106">
        <f t="shared" si="1055"/>
        <v>0</v>
      </c>
      <c r="DS208" s="62">
        <f t="shared" si="1205"/>
        <v>2</v>
      </c>
      <c r="DT208" s="62">
        <f t="shared" si="1206"/>
        <v>5</v>
      </c>
      <c r="DU208" s="62"/>
      <c r="DV208" s="62">
        <f t="shared" si="1207"/>
        <v>4</v>
      </c>
      <c r="DW208" s="62">
        <f t="shared" si="1208"/>
        <v>3</v>
      </c>
      <c r="DX208" s="62"/>
      <c r="DY208" s="62">
        <f t="shared" si="1209"/>
        <v>2</v>
      </c>
      <c r="DZ208" s="62">
        <f t="shared" si="1210"/>
        <v>3</v>
      </c>
      <c r="EA208" s="62">
        <f t="shared" si="1211"/>
        <v>1</v>
      </c>
      <c r="EB208" s="62">
        <f t="shared" si="1212"/>
        <v>1</v>
      </c>
      <c r="EC208" s="62">
        <f t="shared" si="1213"/>
        <v>0</v>
      </c>
      <c r="EE208" s="62">
        <f t="shared" si="1214"/>
        <v>1</v>
      </c>
      <c r="EF208" s="62">
        <f t="shared" si="1215"/>
        <v>1</v>
      </c>
    </row>
    <row r="209" spans="1:136" x14ac:dyDescent="0.2">
      <c r="A209" s="55">
        <v>42250</v>
      </c>
      <c r="B209" s="13" t="str">
        <f t="shared" si="1198"/>
        <v>3-1-2-1-0</v>
      </c>
      <c r="C209" s="14" t="s">
        <v>264</v>
      </c>
      <c r="D209" s="11">
        <f t="shared" si="1199"/>
        <v>2</v>
      </c>
      <c r="E209" s="11">
        <f t="shared" ref="E209:I212" si="1266">FIND(",",$C209,D209+1)</f>
        <v>4</v>
      </c>
      <c r="F209" s="11">
        <f t="shared" si="1266"/>
        <v>7</v>
      </c>
      <c r="G209" s="11">
        <f t="shared" si="1266"/>
        <v>10</v>
      </c>
      <c r="H209" s="11">
        <f t="shared" si="1266"/>
        <v>13</v>
      </c>
      <c r="I209" s="11">
        <f t="shared" si="1266"/>
        <v>16</v>
      </c>
      <c r="J209" s="11"/>
      <c r="K209" s="62">
        <f t="shared" si="1200"/>
        <v>1</v>
      </c>
      <c r="L209" s="62">
        <f t="shared" ref="L209:P212" si="1267">VALUE(MID($C209,D209+1,E209-D209-1))</f>
        <v>9</v>
      </c>
      <c r="M209" s="62">
        <f t="shared" si="1267"/>
        <v>10</v>
      </c>
      <c r="N209" s="62">
        <f t="shared" si="1267"/>
        <v>23</v>
      </c>
      <c r="O209" s="62">
        <f t="shared" si="1267"/>
        <v>24</v>
      </c>
      <c r="P209" s="62">
        <f t="shared" si="1267"/>
        <v>32</v>
      </c>
      <c r="Q209" s="62">
        <f t="shared" si="1201"/>
        <v>5</v>
      </c>
      <c r="R209" s="62"/>
      <c r="S209" s="62">
        <f t="shared" ref="S209:AB212" si="1268">COUNTIF($K209:$Q209,S$2)</f>
        <v>1</v>
      </c>
      <c r="T209" s="62">
        <f t="shared" si="1268"/>
        <v>0</v>
      </c>
      <c r="U209" s="62">
        <f t="shared" si="1268"/>
        <v>0</v>
      </c>
      <c r="V209" s="62">
        <f t="shared" si="1268"/>
        <v>0</v>
      </c>
      <c r="W209" s="62">
        <f t="shared" si="1268"/>
        <v>1</v>
      </c>
      <c r="X209" s="62">
        <f t="shared" si="1268"/>
        <v>0</v>
      </c>
      <c r="Y209" s="62">
        <f t="shared" si="1268"/>
        <v>0</v>
      </c>
      <c r="Z209" s="62">
        <f t="shared" si="1268"/>
        <v>0</v>
      </c>
      <c r="AA209" s="62">
        <f t="shared" si="1268"/>
        <v>1</v>
      </c>
      <c r="AB209" s="62">
        <f t="shared" si="1268"/>
        <v>1</v>
      </c>
      <c r="AC209" s="62">
        <f t="shared" ref="AC209:AL212" si="1269">COUNTIF($K209:$Q209,AC$2)</f>
        <v>0</v>
      </c>
      <c r="AD209" s="62">
        <f t="shared" si="1269"/>
        <v>0</v>
      </c>
      <c r="AE209" s="62">
        <f t="shared" si="1269"/>
        <v>0</v>
      </c>
      <c r="AF209" s="62">
        <f t="shared" si="1269"/>
        <v>0</v>
      </c>
      <c r="AG209" s="62">
        <f t="shared" si="1269"/>
        <v>0</v>
      </c>
      <c r="AH209" s="62">
        <f t="shared" si="1269"/>
        <v>0</v>
      </c>
      <c r="AI209" s="62">
        <f t="shared" si="1269"/>
        <v>0</v>
      </c>
      <c r="AJ209" s="62">
        <f t="shared" si="1269"/>
        <v>0</v>
      </c>
      <c r="AK209" s="62">
        <f t="shared" si="1269"/>
        <v>0</v>
      </c>
      <c r="AL209" s="62">
        <f t="shared" si="1269"/>
        <v>0</v>
      </c>
      <c r="AM209" s="62">
        <f t="shared" ref="AM209:AV212" si="1270">COUNTIF($K209:$Q209,AM$2)</f>
        <v>0</v>
      </c>
      <c r="AN209" s="62">
        <f t="shared" si="1270"/>
        <v>0</v>
      </c>
      <c r="AO209" s="62">
        <f t="shared" si="1270"/>
        <v>1</v>
      </c>
      <c r="AP209" s="62">
        <f t="shared" si="1270"/>
        <v>1</v>
      </c>
      <c r="AQ209" s="62">
        <f t="shared" si="1270"/>
        <v>0</v>
      </c>
      <c r="AR209" s="62">
        <f t="shared" si="1270"/>
        <v>0</v>
      </c>
      <c r="AS209" s="62">
        <f t="shared" si="1270"/>
        <v>0</v>
      </c>
      <c r="AT209" s="62">
        <f t="shared" si="1270"/>
        <v>0</v>
      </c>
      <c r="AU209" s="62">
        <f t="shared" si="1270"/>
        <v>0</v>
      </c>
      <c r="AV209" s="62">
        <f t="shared" si="1270"/>
        <v>0</v>
      </c>
      <c r="AW209" s="62">
        <f t="shared" ref="AW209:BF212" si="1271">COUNTIF($K209:$Q209,AW$2)</f>
        <v>0</v>
      </c>
      <c r="AX209" s="62">
        <f t="shared" si="1271"/>
        <v>1</v>
      </c>
      <c r="AY209" s="62">
        <f t="shared" si="1271"/>
        <v>0</v>
      </c>
      <c r="AZ209" s="62">
        <f t="shared" si="1271"/>
        <v>0</v>
      </c>
      <c r="BA209" s="62">
        <f t="shared" si="1271"/>
        <v>0</v>
      </c>
      <c r="BB209" s="62">
        <f t="shared" si="1271"/>
        <v>0</v>
      </c>
      <c r="BC209" s="62">
        <f t="shared" si="1271"/>
        <v>0</v>
      </c>
      <c r="BD209" s="62">
        <f t="shared" si="1271"/>
        <v>0</v>
      </c>
      <c r="BE209" s="62">
        <f t="shared" si="1271"/>
        <v>0</v>
      </c>
      <c r="BF209" s="62">
        <f t="shared" si="1271"/>
        <v>0</v>
      </c>
      <c r="BG209" s="62">
        <f t="shared" ref="BG209:BO212" si="1272">COUNTIF($K209:$Q209,BG$2)</f>
        <v>0</v>
      </c>
      <c r="BH209" s="62">
        <f t="shared" si="1272"/>
        <v>0</v>
      </c>
      <c r="BI209" s="62">
        <f t="shared" si="1272"/>
        <v>0</v>
      </c>
      <c r="BJ209" s="62">
        <f t="shared" si="1272"/>
        <v>0</v>
      </c>
      <c r="BK209" s="62">
        <f t="shared" si="1272"/>
        <v>0</v>
      </c>
      <c r="BL209" s="62">
        <f t="shared" si="1272"/>
        <v>0</v>
      </c>
      <c r="BM209" s="62">
        <f t="shared" si="1272"/>
        <v>0</v>
      </c>
      <c r="BN209" s="62">
        <f t="shared" si="1272"/>
        <v>0</v>
      </c>
      <c r="BO209" s="62">
        <f t="shared" si="1272"/>
        <v>0</v>
      </c>
      <c r="BP209" s="62"/>
      <c r="BQ209" s="62">
        <f t="shared" si="1216"/>
        <v>0</v>
      </c>
      <c r="BR209" s="62">
        <f t="shared" si="1217"/>
        <v>5</v>
      </c>
      <c r="BS209" s="62">
        <f t="shared" si="1218"/>
        <v>4</v>
      </c>
      <c r="BT209" s="62">
        <f t="shared" si="1219"/>
        <v>12</v>
      </c>
      <c r="BU209" s="62">
        <f t="shared" si="1220"/>
        <v>0</v>
      </c>
      <c r="BV209" s="62">
        <f t="shared" si="1221"/>
        <v>5</v>
      </c>
      <c r="BW209" s="62">
        <f t="shared" si="1222"/>
        <v>3</v>
      </c>
      <c r="BX209" s="62">
        <f t="shared" si="1223"/>
        <v>1</v>
      </c>
      <c r="BY209" s="62">
        <f t="shared" si="1224"/>
        <v>0</v>
      </c>
      <c r="BZ209" s="62">
        <f t="shared" si="1225"/>
        <v>0</v>
      </c>
      <c r="CA209" s="62">
        <f t="shared" si="1226"/>
        <v>2</v>
      </c>
      <c r="CB209" s="62">
        <f t="shared" si="1227"/>
        <v>1</v>
      </c>
      <c r="CC209" s="62">
        <f t="shared" si="1228"/>
        <v>2</v>
      </c>
      <c r="CD209" s="62">
        <f t="shared" si="1229"/>
        <v>4</v>
      </c>
      <c r="CE209" s="62">
        <f t="shared" si="1230"/>
        <v>8</v>
      </c>
      <c r="CF209" s="62">
        <f t="shared" si="1231"/>
        <v>2</v>
      </c>
      <c r="CG209" s="62">
        <f t="shared" si="1232"/>
        <v>13</v>
      </c>
      <c r="CH209" s="62">
        <f t="shared" si="1233"/>
        <v>1</v>
      </c>
      <c r="CI209" s="62">
        <f t="shared" si="1234"/>
        <v>2</v>
      </c>
      <c r="CJ209" s="62">
        <f t="shared" si="1235"/>
        <v>5</v>
      </c>
      <c r="CK209" s="62">
        <f t="shared" si="1236"/>
        <v>5</v>
      </c>
      <c r="CL209" s="62">
        <f t="shared" si="1237"/>
        <v>4</v>
      </c>
      <c r="CM209" s="62">
        <f t="shared" si="1238"/>
        <v>0</v>
      </c>
      <c r="CN209" s="62">
        <f t="shared" si="1239"/>
        <v>0</v>
      </c>
      <c r="CO209" s="62">
        <f t="shared" si="1240"/>
        <v>2</v>
      </c>
      <c r="CP209" s="62">
        <f t="shared" si="1241"/>
        <v>9</v>
      </c>
      <c r="CQ209" s="62">
        <f t="shared" si="1242"/>
        <v>5</v>
      </c>
      <c r="CR209" s="62">
        <f t="shared" si="1243"/>
        <v>13</v>
      </c>
      <c r="CS209" s="62">
        <f t="shared" si="1244"/>
        <v>3</v>
      </c>
      <c r="CT209" s="62">
        <f t="shared" si="1245"/>
        <v>14</v>
      </c>
      <c r="CU209" s="62">
        <f t="shared" si="1246"/>
        <v>5</v>
      </c>
      <c r="CV209" s="62">
        <f t="shared" si="1247"/>
        <v>0</v>
      </c>
      <c r="CW209" s="62">
        <f t="shared" si="1248"/>
        <v>3</v>
      </c>
      <c r="CX209" s="62">
        <f t="shared" si="1249"/>
        <v>6</v>
      </c>
      <c r="CY209" s="62">
        <f t="shared" si="1250"/>
        <v>15</v>
      </c>
      <c r="CZ209" s="62">
        <f t="shared" si="1251"/>
        <v>5</v>
      </c>
      <c r="DA209" s="62">
        <f t="shared" si="1252"/>
        <v>7</v>
      </c>
      <c r="DB209" s="62">
        <f t="shared" si="1253"/>
        <v>4</v>
      </c>
      <c r="DC209" s="62">
        <f t="shared" si="1254"/>
        <v>20</v>
      </c>
      <c r="DD209" s="62">
        <f t="shared" si="1255"/>
        <v>8</v>
      </c>
      <c r="DE209" s="62">
        <f t="shared" si="1256"/>
        <v>4</v>
      </c>
      <c r="DF209" s="62">
        <f t="shared" si="1257"/>
        <v>3</v>
      </c>
      <c r="DG209" s="62">
        <f t="shared" si="1258"/>
        <v>11</v>
      </c>
      <c r="DH209" s="62">
        <f t="shared" si="1259"/>
        <v>16</v>
      </c>
      <c r="DI209" s="62">
        <f t="shared" si="1260"/>
        <v>7</v>
      </c>
      <c r="DJ209" s="62">
        <f t="shared" si="1261"/>
        <v>11</v>
      </c>
      <c r="DK209" s="62">
        <f t="shared" si="1262"/>
        <v>21</v>
      </c>
      <c r="DL209" s="62">
        <f t="shared" si="1263"/>
        <v>1</v>
      </c>
      <c r="DM209" s="62">
        <f t="shared" si="1264"/>
        <v>10</v>
      </c>
      <c r="DN209" s="289" t="b">
        <f t="shared" si="1130"/>
        <v>0</v>
      </c>
      <c r="DO209" s="62">
        <f t="shared" si="1202"/>
        <v>104</v>
      </c>
      <c r="DP209" s="62">
        <f t="shared" si="1203"/>
        <v>-20</v>
      </c>
      <c r="DQ209" s="62">
        <f t="shared" si="1204"/>
        <v>20</v>
      </c>
      <c r="DR209" s="106">
        <f t="shared" si="1055"/>
        <v>0</v>
      </c>
      <c r="DS209" s="62">
        <f t="shared" si="1205"/>
        <v>1</v>
      </c>
      <c r="DT209" s="62">
        <f t="shared" si="1206"/>
        <v>6</v>
      </c>
      <c r="DU209" s="62"/>
      <c r="DV209" s="62">
        <f t="shared" si="1207"/>
        <v>4</v>
      </c>
      <c r="DW209" s="62">
        <f t="shared" si="1208"/>
        <v>3</v>
      </c>
      <c r="DX209" s="62"/>
      <c r="DY209" s="62">
        <f t="shared" si="1209"/>
        <v>3</v>
      </c>
      <c r="DZ209" s="62">
        <f t="shared" si="1210"/>
        <v>1</v>
      </c>
      <c r="EA209" s="62">
        <f t="shared" si="1211"/>
        <v>2</v>
      </c>
      <c r="EB209" s="62">
        <f t="shared" si="1212"/>
        <v>1</v>
      </c>
      <c r="EC209" s="62">
        <f t="shared" si="1213"/>
        <v>0</v>
      </c>
      <c r="EE209" s="62">
        <f t="shared" si="1214"/>
        <v>3</v>
      </c>
      <c r="EF209" s="62">
        <f t="shared" si="1215"/>
        <v>2</v>
      </c>
    </row>
    <row r="210" spans="1:136" x14ac:dyDescent="0.2">
      <c r="A210" s="55">
        <v>42247</v>
      </c>
      <c r="B210" s="13" t="str">
        <f t="shared" si="1198"/>
        <v>3-2-1-0-1</v>
      </c>
      <c r="C210" s="14" t="s">
        <v>263</v>
      </c>
      <c r="D210" s="11">
        <f t="shared" si="1199"/>
        <v>2</v>
      </c>
      <c r="E210" s="11">
        <f t="shared" si="1266"/>
        <v>4</v>
      </c>
      <c r="F210" s="11">
        <f t="shared" si="1266"/>
        <v>6</v>
      </c>
      <c r="G210" s="11">
        <f t="shared" si="1266"/>
        <v>9</v>
      </c>
      <c r="H210" s="11">
        <f t="shared" si="1266"/>
        <v>12</v>
      </c>
      <c r="I210" s="11">
        <f t="shared" si="1266"/>
        <v>15</v>
      </c>
      <c r="J210" s="11"/>
      <c r="K210" s="62">
        <f t="shared" si="1200"/>
        <v>5</v>
      </c>
      <c r="L210" s="62">
        <f t="shared" si="1267"/>
        <v>8</v>
      </c>
      <c r="M210" s="62">
        <f t="shared" si="1267"/>
        <v>9</v>
      </c>
      <c r="N210" s="62">
        <f t="shared" si="1267"/>
        <v>12</v>
      </c>
      <c r="O210" s="62">
        <f t="shared" si="1267"/>
        <v>18</v>
      </c>
      <c r="P210" s="62">
        <f t="shared" si="1267"/>
        <v>48</v>
      </c>
      <c r="Q210" s="62">
        <f t="shared" si="1201"/>
        <v>24</v>
      </c>
      <c r="R210" s="62"/>
      <c r="S210" s="62">
        <f t="shared" si="1268"/>
        <v>0</v>
      </c>
      <c r="T210" s="62">
        <f t="shared" si="1268"/>
        <v>0</v>
      </c>
      <c r="U210" s="62">
        <f t="shared" si="1268"/>
        <v>0</v>
      </c>
      <c r="V210" s="62">
        <f t="shared" si="1268"/>
        <v>0</v>
      </c>
      <c r="W210" s="62">
        <f t="shared" si="1268"/>
        <v>1</v>
      </c>
      <c r="X210" s="62">
        <f t="shared" si="1268"/>
        <v>0</v>
      </c>
      <c r="Y210" s="62">
        <f t="shared" si="1268"/>
        <v>0</v>
      </c>
      <c r="Z210" s="62">
        <f t="shared" si="1268"/>
        <v>1</v>
      </c>
      <c r="AA210" s="62">
        <f t="shared" si="1268"/>
        <v>1</v>
      </c>
      <c r="AB210" s="62">
        <f t="shared" si="1268"/>
        <v>0</v>
      </c>
      <c r="AC210" s="62">
        <f t="shared" si="1269"/>
        <v>0</v>
      </c>
      <c r="AD210" s="62">
        <f t="shared" si="1269"/>
        <v>1</v>
      </c>
      <c r="AE210" s="62">
        <f t="shared" si="1269"/>
        <v>0</v>
      </c>
      <c r="AF210" s="62">
        <f t="shared" si="1269"/>
        <v>0</v>
      </c>
      <c r="AG210" s="62">
        <f t="shared" si="1269"/>
        <v>0</v>
      </c>
      <c r="AH210" s="62">
        <f t="shared" si="1269"/>
        <v>0</v>
      </c>
      <c r="AI210" s="62">
        <f t="shared" si="1269"/>
        <v>0</v>
      </c>
      <c r="AJ210" s="62">
        <f t="shared" si="1269"/>
        <v>1</v>
      </c>
      <c r="AK210" s="62">
        <f t="shared" si="1269"/>
        <v>0</v>
      </c>
      <c r="AL210" s="62">
        <f t="shared" si="1269"/>
        <v>0</v>
      </c>
      <c r="AM210" s="62">
        <f t="shared" si="1270"/>
        <v>0</v>
      </c>
      <c r="AN210" s="62">
        <f t="shared" si="1270"/>
        <v>0</v>
      </c>
      <c r="AO210" s="62">
        <f t="shared" si="1270"/>
        <v>0</v>
      </c>
      <c r="AP210" s="62">
        <f t="shared" si="1270"/>
        <v>1</v>
      </c>
      <c r="AQ210" s="62">
        <f t="shared" si="1270"/>
        <v>0</v>
      </c>
      <c r="AR210" s="62">
        <f t="shared" si="1270"/>
        <v>0</v>
      </c>
      <c r="AS210" s="62">
        <f t="shared" si="1270"/>
        <v>0</v>
      </c>
      <c r="AT210" s="62">
        <f t="shared" si="1270"/>
        <v>0</v>
      </c>
      <c r="AU210" s="62">
        <f t="shared" si="1270"/>
        <v>0</v>
      </c>
      <c r="AV210" s="62">
        <f t="shared" si="1270"/>
        <v>0</v>
      </c>
      <c r="AW210" s="62">
        <f t="shared" si="1271"/>
        <v>0</v>
      </c>
      <c r="AX210" s="62">
        <f t="shared" si="1271"/>
        <v>0</v>
      </c>
      <c r="AY210" s="62">
        <f t="shared" si="1271"/>
        <v>0</v>
      </c>
      <c r="AZ210" s="62">
        <f t="shared" si="1271"/>
        <v>0</v>
      </c>
      <c r="BA210" s="62">
        <f t="shared" si="1271"/>
        <v>0</v>
      </c>
      <c r="BB210" s="62">
        <f t="shared" si="1271"/>
        <v>0</v>
      </c>
      <c r="BC210" s="62">
        <f t="shared" si="1271"/>
        <v>0</v>
      </c>
      <c r="BD210" s="62">
        <f t="shared" si="1271"/>
        <v>0</v>
      </c>
      <c r="BE210" s="62">
        <f t="shared" si="1271"/>
        <v>0</v>
      </c>
      <c r="BF210" s="62">
        <f t="shared" si="1271"/>
        <v>0</v>
      </c>
      <c r="BG210" s="62">
        <f t="shared" si="1272"/>
        <v>0</v>
      </c>
      <c r="BH210" s="62">
        <f t="shared" si="1272"/>
        <v>0</v>
      </c>
      <c r="BI210" s="62">
        <f t="shared" si="1272"/>
        <v>0</v>
      </c>
      <c r="BJ210" s="62">
        <f t="shared" si="1272"/>
        <v>0</v>
      </c>
      <c r="BK210" s="62">
        <f t="shared" si="1272"/>
        <v>0</v>
      </c>
      <c r="BL210" s="62">
        <f t="shared" si="1272"/>
        <v>0</v>
      </c>
      <c r="BM210" s="62">
        <f t="shared" si="1272"/>
        <v>0</v>
      </c>
      <c r="BN210" s="62">
        <f t="shared" si="1272"/>
        <v>1</v>
      </c>
      <c r="BO210" s="62">
        <f t="shared" si="1272"/>
        <v>0</v>
      </c>
      <c r="BP210" s="62"/>
      <c r="BQ210" s="62">
        <f t="shared" si="1216"/>
        <v>6</v>
      </c>
      <c r="BR210" s="62">
        <f t="shared" si="1217"/>
        <v>4</v>
      </c>
      <c r="BS210" s="62">
        <f t="shared" si="1218"/>
        <v>3</v>
      </c>
      <c r="BT210" s="62">
        <f t="shared" si="1219"/>
        <v>11</v>
      </c>
      <c r="BU210" s="62">
        <f t="shared" si="1220"/>
        <v>0</v>
      </c>
      <c r="BV210" s="62">
        <f t="shared" si="1221"/>
        <v>4</v>
      </c>
      <c r="BW210" s="62">
        <f t="shared" si="1222"/>
        <v>2</v>
      </c>
      <c r="BX210" s="62">
        <f t="shared" si="1223"/>
        <v>0</v>
      </c>
      <c r="BY210" s="62">
        <f t="shared" si="1224"/>
        <v>0</v>
      </c>
      <c r="BZ210" s="62">
        <f t="shared" si="1225"/>
        <v>5</v>
      </c>
      <c r="CA210" s="62">
        <f t="shared" si="1226"/>
        <v>1</v>
      </c>
      <c r="CB210" s="62">
        <f t="shared" si="1227"/>
        <v>0</v>
      </c>
      <c r="CC210" s="62">
        <f t="shared" si="1228"/>
        <v>1</v>
      </c>
      <c r="CD210" s="62">
        <f t="shared" si="1229"/>
        <v>3</v>
      </c>
      <c r="CE210" s="62">
        <f t="shared" si="1230"/>
        <v>7</v>
      </c>
      <c r="CF210" s="62">
        <f t="shared" si="1231"/>
        <v>1</v>
      </c>
      <c r="CG210" s="62">
        <f t="shared" si="1232"/>
        <v>12</v>
      </c>
      <c r="CH210" s="62">
        <f t="shared" si="1233"/>
        <v>0</v>
      </c>
      <c r="CI210" s="62">
        <f t="shared" si="1234"/>
        <v>1</v>
      </c>
      <c r="CJ210" s="62">
        <f t="shared" si="1235"/>
        <v>4</v>
      </c>
      <c r="CK210" s="62">
        <f t="shared" si="1236"/>
        <v>4</v>
      </c>
      <c r="CL210" s="62">
        <f t="shared" si="1237"/>
        <v>3</v>
      </c>
      <c r="CM210" s="62">
        <f t="shared" si="1238"/>
        <v>1</v>
      </c>
      <c r="CN210" s="62">
        <f t="shared" si="1239"/>
        <v>0</v>
      </c>
      <c r="CO210" s="62">
        <f t="shared" si="1240"/>
        <v>1</v>
      </c>
      <c r="CP210" s="62">
        <f t="shared" si="1241"/>
        <v>8</v>
      </c>
      <c r="CQ210" s="62">
        <f t="shared" si="1242"/>
        <v>4</v>
      </c>
      <c r="CR210" s="62">
        <f t="shared" si="1243"/>
        <v>12</v>
      </c>
      <c r="CS210" s="62">
        <f t="shared" si="1244"/>
        <v>2</v>
      </c>
      <c r="CT210" s="62">
        <f t="shared" si="1245"/>
        <v>13</v>
      </c>
      <c r="CU210" s="62">
        <f t="shared" si="1246"/>
        <v>4</v>
      </c>
      <c r="CV210" s="62">
        <f t="shared" si="1247"/>
        <v>13</v>
      </c>
      <c r="CW210" s="62">
        <f t="shared" si="1248"/>
        <v>2</v>
      </c>
      <c r="CX210" s="62">
        <f t="shared" si="1249"/>
        <v>5</v>
      </c>
      <c r="CY210" s="62">
        <f t="shared" si="1250"/>
        <v>14</v>
      </c>
      <c r="CZ210" s="62">
        <f t="shared" si="1251"/>
        <v>4</v>
      </c>
      <c r="DA210" s="62">
        <f t="shared" si="1252"/>
        <v>6</v>
      </c>
      <c r="DB210" s="62">
        <f t="shared" si="1253"/>
        <v>3</v>
      </c>
      <c r="DC210" s="62">
        <f t="shared" si="1254"/>
        <v>19</v>
      </c>
      <c r="DD210" s="62">
        <f t="shared" si="1255"/>
        <v>7</v>
      </c>
      <c r="DE210" s="62">
        <f t="shared" si="1256"/>
        <v>3</v>
      </c>
      <c r="DF210" s="62">
        <f t="shared" si="1257"/>
        <v>2</v>
      </c>
      <c r="DG210" s="62">
        <f t="shared" si="1258"/>
        <v>10</v>
      </c>
      <c r="DH210" s="62">
        <f t="shared" si="1259"/>
        <v>15</v>
      </c>
      <c r="DI210" s="62">
        <f t="shared" si="1260"/>
        <v>6</v>
      </c>
      <c r="DJ210" s="62">
        <f t="shared" si="1261"/>
        <v>10</v>
      </c>
      <c r="DK210" s="62">
        <f t="shared" si="1262"/>
        <v>20</v>
      </c>
      <c r="DL210" s="62">
        <f t="shared" si="1263"/>
        <v>0</v>
      </c>
      <c r="DM210" s="62">
        <f t="shared" si="1264"/>
        <v>9</v>
      </c>
      <c r="DN210" s="289" t="b">
        <f t="shared" si="1130"/>
        <v>0</v>
      </c>
      <c r="DO210" s="62">
        <f t="shared" si="1202"/>
        <v>124</v>
      </c>
      <c r="DP210" s="62">
        <f t="shared" si="1203"/>
        <v>-31</v>
      </c>
      <c r="DQ210" s="62">
        <f t="shared" si="1204"/>
        <v>31</v>
      </c>
      <c r="DR210" s="106">
        <f t="shared" si="1055"/>
        <v>0</v>
      </c>
      <c r="DS210" s="62">
        <f t="shared" si="1205"/>
        <v>1</v>
      </c>
      <c r="DT210" s="62">
        <f t="shared" si="1206"/>
        <v>6</v>
      </c>
      <c r="DU210" s="62"/>
      <c r="DV210" s="62">
        <f t="shared" si="1207"/>
        <v>2</v>
      </c>
      <c r="DW210" s="62">
        <f t="shared" si="1208"/>
        <v>5</v>
      </c>
      <c r="DX210" s="62"/>
      <c r="DY210" s="62">
        <f t="shared" si="1209"/>
        <v>3</v>
      </c>
      <c r="DZ210" s="62">
        <f t="shared" si="1210"/>
        <v>2</v>
      </c>
      <c r="EA210" s="62">
        <f t="shared" si="1211"/>
        <v>1</v>
      </c>
      <c r="EB210" s="68">
        <f t="shared" si="1212"/>
        <v>0</v>
      </c>
      <c r="EC210" s="62">
        <f t="shared" si="1213"/>
        <v>1</v>
      </c>
      <c r="EE210" s="62">
        <f t="shared" si="1214"/>
        <v>1</v>
      </c>
      <c r="EF210" s="62">
        <f t="shared" si="1215"/>
        <v>1</v>
      </c>
    </row>
    <row r="211" spans="1:136" x14ac:dyDescent="0.2">
      <c r="A211" s="55">
        <v>42243</v>
      </c>
      <c r="B211" s="13" t="str">
        <f t="shared" si="1198"/>
        <v>0-4-2-0-1</v>
      </c>
      <c r="C211" s="14" t="s">
        <v>262</v>
      </c>
      <c r="D211" s="11">
        <f t="shared" si="1199"/>
        <v>3</v>
      </c>
      <c r="E211" s="11">
        <f t="shared" si="1266"/>
        <v>6</v>
      </c>
      <c r="F211" s="11">
        <f t="shared" si="1266"/>
        <v>9</v>
      </c>
      <c r="G211" s="11">
        <f t="shared" si="1266"/>
        <v>12</v>
      </c>
      <c r="H211" s="11">
        <f t="shared" si="1266"/>
        <v>15</v>
      </c>
      <c r="I211" s="11">
        <f t="shared" si="1266"/>
        <v>18</v>
      </c>
      <c r="J211" s="11"/>
      <c r="K211" s="62">
        <f t="shared" si="1200"/>
        <v>13</v>
      </c>
      <c r="L211" s="62">
        <f t="shared" si="1267"/>
        <v>16</v>
      </c>
      <c r="M211" s="62">
        <f t="shared" si="1267"/>
        <v>19</v>
      </c>
      <c r="N211" s="62">
        <f t="shared" si="1267"/>
        <v>23</v>
      </c>
      <c r="O211" s="62">
        <f t="shared" si="1267"/>
        <v>25</v>
      </c>
      <c r="P211" s="62">
        <f t="shared" si="1267"/>
        <v>48</v>
      </c>
      <c r="Q211" s="62">
        <f t="shared" si="1201"/>
        <v>11</v>
      </c>
      <c r="R211" s="62"/>
      <c r="S211" s="62">
        <f t="shared" si="1268"/>
        <v>0</v>
      </c>
      <c r="T211" s="62">
        <f t="shared" si="1268"/>
        <v>0</v>
      </c>
      <c r="U211" s="62">
        <f t="shared" si="1268"/>
        <v>0</v>
      </c>
      <c r="V211" s="62">
        <f t="shared" si="1268"/>
        <v>0</v>
      </c>
      <c r="W211" s="62">
        <f t="shared" si="1268"/>
        <v>0</v>
      </c>
      <c r="X211" s="62">
        <f t="shared" si="1268"/>
        <v>0</v>
      </c>
      <c r="Y211" s="62">
        <f t="shared" si="1268"/>
        <v>0</v>
      </c>
      <c r="Z211" s="62">
        <f t="shared" si="1268"/>
        <v>0</v>
      </c>
      <c r="AA211" s="62">
        <f t="shared" si="1268"/>
        <v>0</v>
      </c>
      <c r="AB211" s="62">
        <f t="shared" si="1268"/>
        <v>0</v>
      </c>
      <c r="AC211" s="62">
        <f t="shared" si="1269"/>
        <v>1</v>
      </c>
      <c r="AD211" s="62">
        <f t="shared" si="1269"/>
        <v>0</v>
      </c>
      <c r="AE211" s="62">
        <f t="shared" si="1269"/>
        <v>1</v>
      </c>
      <c r="AF211" s="62">
        <f t="shared" si="1269"/>
        <v>0</v>
      </c>
      <c r="AG211" s="62">
        <f t="shared" si="1269"/>
        <v>0</v>
      </c>
      <c r="AH211" s="62">
        <f t="shared" si="1269"/>
        <v>1</v>
      </c>
      <c r="AI211" s="62">
        <f t="shared" si="1269"/>
        <v>0</v>
      </c>
      <c r="AJ211" s="62">
        <f t="shared" si="1269"/>
        <v>0</v>
      </c>
      <c r="AK211" s="62">
        <f t="shared" si="1269"/>
        <v>1</v>
      </c>
      <c r="AL211" s="62">
        <f t="shared" si="1269"/>
        <v>0</v>
      </c>
      <c r="AM211" s="62">
        <f t="shared" si="1270"/>
        <v>0</v>
      </c>
      <c r="AN211" s="62">
        <f t="shared" si="1270"/>
        <v>0</v>
      </c>
      <c r="AO211" s="62">
        <f t="shared" si="1270"/>
        <v>1</v>
      </c>
      <c r="AP211" s="62">
        <f t="shared" si="1270"/>
        <v>0</v>
      </c>
      <c r="AQ211" s="62">
        <f t="shared" si="1270"/>
        <v>1</v>
      </c>
      <c r="AR211" s="62">
        <f t="shared" si="1270"/>
        <v>0</v>
      </c>
      <c r="AS211" s="62">
        <f t="shared" si="1270"/>
        <v>0</v>
      </c>
      <c r="AT211" s="62">
        <f t="shared" si="1270"/>
        <v>0</v>
      </c>
      <c r="AU211" s="62">
        <f t="shared" si="1270"/>
        <v>0</v>
      </c>
      <c r="AV211" s="62">
        <f t="shared" si="1270"/>
        <v>0</v>
      </c>
      <c r="AW211" s="62">
        <f t="shared" si="1271"/>
        <v>0</v>
      </c>
      <c r="AX211" s="62">
        <f t="shared" si="1271"/>
        <v>0</v>
      </c>
      <c r="AY211" s="62">
        <f t="shared" si="1271"/>
        <v>0</v>
      </c>
      <c r="AZ211" s="62">
        <f t="shared" si="1271"/>
        <v>0</v>
      </c>
      <c r="BA211" s="62">
        <f t="shared" si="1271"/>
        <v>0</v>
      </c>
      <c r="BB211" s="62">
        <f t="shared" si="1271"/>
        <v>0</v>
      </c>
      <c r="BC211" s="62">
        <f t="shared" si="1271"/>
        <v>0</v>
      </c>
      <c r="BD211" s="62">
        <f t="shared" si="1271"/>
        <v>0</v>
      </c>
      <c r="BE211" s="62">
        <f t="shared" si="1271"/>
        <v>0</v>
      </c>
      <c r="BF211" s="62">
        <f t="shared" si="1271"/>
        <v>0</v>
      </c>
      <c r="BG211" s="62">
        <f t="shared" si="1272"/>
        <v>0</v>
      </c>
      <c r="BH211" s="62">
        <f t="shared" si="1272"/>
        <v>0</v>
      </c>
      <c r="BI211" s="62">
        <f t="shared" si="1272"/>
        <v>0</v>
      </c>
      <c r="BJ211" s="62">
        <f t="shared" si="1272"/>
        <v>0</v>
      </c>
      <c r="BK211" s="62">
        <f t="shared" si="1272"/>
        <v>0</v>
      </c>
      <c r="BL211" s="62">
        <f t="shared" si="1272"/>
        <v>0</v>
      </c>
      <c r="BM211" s="62">
        <f t="shared" si="1272"/>
        <v>0</v>
      </c>
      <c r="BN211" s="62">
        <f t="shared" si="1272"/>
        <v>1</v>
      </c>
      <c r="BO211" s="62">
        <f t="shared" si="1272"/>
        <v>0</v>
      </c>
      <c r="BP211" s="62"/>
      <c r="BQ211" s="62">
        <f t="shared" si="1216"/>
        <v>5</v>
      </c>
      <c r="BR211" s="62">
        <f t="shared" si="1217"/>
        <v>3</v>
      </c>
      <c r="BS211" s="62">
        <f t="shared" si="1218"/>
        <v>2</v>
      </c>
      <c r="BT211" s="62">
        <f t="shared" si="1219"/>
        <v>10</v>
      </c>
      <c r="BU211" s="62">
        <f t="shared" si="1220"/>
        <v>1</v>
      </c>
      <c r="BV211" s="62">
        <f t="shared" si="1221"/>
        <v>3</v>
      </c>
      <c r="BW211" s="62">
        <f t="shared" si="1222"/>
        <v>1</v>
      </c>
      <c r="BX211" s="62">
        <f t="shared" si="1223"/>
        <v>1</v>
      </c>
      <c r="BY211" s="62">
        <f t="shared" si="1224"/>
        <v>9</v>
      </c>
      <c r="BZ211" s="62">
        <f t="shared" si="1225"/>
        <v>4</v>
      </c>
      <c r="CA211" s="62">
        <f t="shared" si="1226"/>
        <v>0</v>
      </c>
      <c r="CB211" s="62">
        <f t="shared" si="1227"/>
        <v>4</v>
      </c>
      <c r="CC211" s="62">
        <f t="shared" si="1228"/>
        <v>0</v>
      </c>
      <c r="CD211" s="62">
        <f t="shared" si="1229"/>
        <v>2</v>
      </c>
      <c r="CE211" s="62">
        <f t="shared" si="1230"/>
        <v>6</v>
      </c>
      <c r="CF211" s="62">
        <f t="shared" si="1231"/>
        <v>0</v>
      </c>
      <c r="CG211" s="62">
        <f t="shared" si="1232"/>
        <v>11</v>
      </c>
      <c r="CH211" s="62">
        <f t="shared" si="1233"/>
        <v>7</v>
      </c>
      <c r="CI211" s="62">
        <f t="shared" si="1234"/>
        <v>0</v>
      </c>
      <c r="CJ211" s="62">
        <f t="shared" si="1235"/>
        <v>3</v>
      </c>
      <c r="CK211" s="62">
        <f t="shared" si="1236"/>
        <v>3</v>
      </c>
      <c r="CL211" s="62">
        <f t="shared" si="1237"/>
        <v>2</v>
      </c>
      <c r="CM211" s="62">
        <f t="shared" si="1238"/>
        <v>0</v>
      </c>
      <c r="CN211" s="62">
        <f t="shared" si="1239"/>
        <v>10</v>
      </c>
      <c r="CO211" s="62">
        <f t="shared" si="1240"/>
        <v>0</v>
      </c>
      <c r="CP211" s="62">
        <f t="shared" si="1241"/>
        <v>7</v>
      </c>
      <c r="CQ211" s="62">
        <f t="shared" si="1242"/>
        <v>3</v>
      </c>
      <c r="CR211" s="62">
        <f t="shared" si="1243"/>
        <v>11</v>
      </c>
      <c r="CS211" s="62">
        <f t="shared" si="1244"/>
        <v>1</v>
      </c>
      <c r="CT211" s="62">
        <f t="shared" si="1245"/>
        <v>12</v>
      </c>
      <c r="CU211" s="62">
        <f t="shared" si="1246"/>
        <v>3</v>
      </c>
      <c r="CV211" s="62">
        <f t="shared" si="1247"/>
        <v>12</v>
      </c>
      <c r="CW211" s="62">
        <f t="shared" si="1248"/>
        <v>1</v>
      </c>
      <c r="CX211" s="62">
        <f t="shared" si="1249"/>
        <v>4</v>
      </c>
      <c r="CY211" s="62">
        <f t="shared" si="1250"/>
        <v>13</v>
      </c>
      <c r="CZ211" s="62">
        <f t="shared" si="1251"/>
        <v>3</v>
      </c>
      <c r="DA211" s="62">
        <f t="shared" si="1252"/>
        <v>5</v>
      </c>
      <c r="DB211" s="62">
        <f t="shared" si="1253"/>
        <v>2</v>
      </c>
      <c r="DC211" s="62">
        <f t="shared" si="1254"/>
        <v>18</v>
      </c>
      <c r="DD211" s="62">
        <f t="shared" si="1255"/>
        <v>6</v>
      </c>
      <c r="DE211" s="62">
        <f t="shared" si="1256"/>
        <v>2</v>
      </c>
      <c r="DF211" s="62">
        <f t="shared" si="1257"/>
        <v>1</v>
      </c>
      <c r="DG211" s="62">
        <f t="shared" si="1258"/>
        <v>9</v>
      </c>
      <c r="DH211" s="62">
        <f t="shared" si="1259"/>
        <v>14</v>
      </c>
      <c r="DI211" s="62">
        <f t="shared" si="1260"/>
        <v>5</v>
      </c>
      <c r="DJ211" s="62">
        <f t="shared" si="1261"/>
        <v>9</v>
      </c>
      <c r="DK211" s="62">
        <f t="shared" si="1262"/>
        <v>19</v>
      </c>
      <c r="DL211" s="62">
        <f t="shared" si="1263"/>
        <v>0</v>
      </c>
      <c r="DM211" s="62">
        <f t="shared" si="1264"/>
        <v>8</v>
      </c>
      <c r="DN211" s="289" t="b">
        <f t="shared" si="1130"/>
        <v>1</v>
      </c>
      <c r="DO211" s="62">
        <f t="shared" si="1202"/>
        <v>155</v>
      </c>
      <c r="DP211" s="62">
        <f t="shared" si="1203"/>
        <v>8</v>
      </c>
      <c r="DQ211" s="62">
        <f t="shared" si="1204"/>
        <v>8</v>
      </c>
      <c r="DR211" s="106">
        <f t="shared" si="1055"/>
        <v>1</v>
      </c>
      <c r="DS211" s="62">
        <f t="shared" si="1205"/>
        <v>1</v>
      </c>
      <c r="DT211" s="62">
        <f t="shared" si="1206"/>
        <v>6</v>
      </c>
      <c r="DU211" s="62"/>
      <c r="DV211" s="62">
        <f t="shared" si="1207"/>
        <v>5</v>
      </c>
      <c r="DW211" s="62">
        <f t="shared" si="1208"/>
        <v>2</v>
      </c>
      <c r="DX211" s="62"/>
      <c r="DY211" s="62">
        <f t="shared" si="1209"/>
        <v>0</v>
      </c>
      <c r="DZ211" s="62">
        <f t="shared" si="1210"/>
        <v>4</v>
      </c>
      <c r="EA211" s="62">
        <f t="shared" si="1211"/>
        <v>2</v>
      </c>
      <c r="EB211" s="69">
        <f t="shared" si="1212"/>
        <v>0</v>
      </c>
      <c r="EC211" s="62">
        <f t="shared" si="1213"/>
        <v>1</v>
      </c>
      <c r="EE211" s="62">
        <f t="shared" si="1214"/>
        <v>1</v>
      </c>
      <c r="EF211" s="62">
        <f t="shared" si="1215"/>
        <v>0</v>
      </c>
    </row>
    <row r="212" spans="1:136" x14ac:dyDescent="0.2">
      <c r="A212" s="55">
        <v>42240</v>
      </c>
      <c r="B212" s="13" t="str">
        <f t="shared" si="1198"/>
        <v>3-0-2-1-1</v>
      </c>
      <c r="C212" s="14" t="s">
        <v>261</v>
      </c>
      <c r="D212" s="11">
        <f t="shared" si="1199"/>
        <v>2</v>
      </c>
      <c r="E212" s="11">
        <f t="shared" si="1266"/>
        <v>4</v>
      </c>
      <c r="F212" s="11">
        <f t="shared" si="1266"/>
        <v>6</v>
      </c>
      <c r="G212" s="11">
        <f t="shared" si="1266"/>
        <v>9</v>
      </c>
      <c r="H212" s="11">
        <f t="shared" si="1266"/>
        <v>12</v>
      </c>
      <c r="I212" s="11">
        <f t="shared" si="1266"/>
        <v>15</v>
      </c>
      <c r="J212" s="11"/>
      <c r="K212" s="61">
        <f t="shared" si="1200"/>
        <v>5</v>
      </c>
      <c r="L212" s="61">
        <f t="shared" si="1267"/>
        <v>7</v>
      </c>
      <c r="M212" s="61">
        <f t="shared" si="1267"/>
        <v>8</v>
      </c>
      <c r="N212" s="61">
        <f t="shared" si="1267"/>
        <v>23</v>
      </c>
      <c r="O212" s="61">
        <f t="shared" si="1267"/>
        <v>29</v>
      </c>
      <c r="P212" s="61">
        <f t="shared" si="1267"/>
        <v>33</v>
      </c>
      <c r="Q212" s="61">
        <f t="shared" si="1201"/>
        <v>42</v>
      </c>
      <c r="R212" s="61"/>
      <c r="S212" s="61">
        <f t="shared" si="1268"/>
        <v>0</v>
      </c>
      <c r="T212" s="61">
        <f t="shared" si="1268"/>
        <v>0</v>
      </c>
      <c r="U212" s="61">
        <f t="shared" si="1268"/>
        <v>0</v>
      </c>
      <c r="V212" s="61">
        <f t="shared" si="1268"/>
        <v>0</v>
      </c>
      <c r="W212" s="61">
        <f t="shared" si="1268"/>
        <v>1</v>
      </c>
      <c r="X212" s="61">
        <f t="shared" si="1268"/>
        <v>0</v>
      </c>
      <c r="Y212" s="61">
        <f t="shared" si="1268"/>
        <v>1</v>
      </c>
      <c r="Z212" s="61">
        <f t="shared" si="1268"/>
        <v>1</v>
      </c>
      <c r="AA212" s="61">
        <f t="shared" si="1268"/>
        <v>0</v>
      </c>
      <c r="AB212" s="61">
        <f t="shared" si="1268"/>
        <v>0</v>
      </c>
      <c r="AC212" s="61">
        <f t="shared" si="1269"/>
        <v>0</v>
      </c>
      <c r="AD212" s="61">
        <f t="shared" si="1269"/>
        <v>0</v>
      </c>
      <c r="AE212" s="61">
        <f t="shared" si="1269"/>
        <v>0</v>
      </c>
      <c r="AF212" s="61">
        <f t="shared" si="1269"/>
        <v>0</v>
      </c>
      <c r="AG212" s="61">
        <f t="shared" si="1269"/>
        <v>0</v>
      </c>
      <c r="AH212" s="61">
        <f t="shared" si="1269"/>
        <v>0</v>
      </c>
      <c r="AI212" s="61">
        <f t="shared" si="1269"/>
        <v>0</v>
      </c>
      <c r="AJ212" s="61">
        <f t="shared" si="1269"/>
        <v>0</v>
      </c>
      <c r="AK212" s="61">
        <f t="shared" si="1269"/>
        <v>0</v>
      </c>
      <c r="AL212" s="61">
        <f t="shared" si="1269"/>
        <v>0</v>
      </c>
      <c r="AM212" s="61">
        <f t="shared" si="1270"/>
        <v>0</v>
      </c>
      <c r="AN212" s="61">
        <f t="shared" si="1270"/>
        <v>0</v>
      </c>
      <c r="AO212" s="61">
        <f t="shared" si="1270"/>
        <v>1</v>
      </c>
      <c r="AP212" s="61">
        <f t="shared" si="1270"/>
        <v>0</v>
      </c>
      <c r="AQ212" s="61">
        <f t="shared" si="1270"/>
        <v>0</v>
      </c>
      <c r="AR212" s="61">
        <f t="shared" si="1270"/>
        <v>0</v>
      </c>
      <c r="AS212" s="61">
        <f t="shared" si="1270"/>
        <v>0</v>
      </c>
      <c r="AT212" s="61">
        <f t="shared" si="1270"/>
        <v>0</v>
      </c>
      <c r="AU212" s="61">
        <f t="shared" si="1270"/>
        <v>1</v>
      </c>
      <c r="AV212" s="61">
        <f t="shared" si="1270"/>
        <v>0</v>
      </c>
      <c r="AW212" s="61">
        <f t="shared" si="1271"/>
        <v>0</v>
      </c>
      <c r="AX212" s="61">
        <f t="shared" si="1271"/>
        <v>0</v>
      </c>
      <c r="AY212" s="61">
        <f t="shared" si="1271"/>
        <v>1</v>
      </c>
      <c r="AZ212" s="61">
        <f t="shared" si="1271"/>
        <v>0</v>
      </c>
      <c r="BA212" s="61">
        <f t="shared" si="1271"/>
        <v>0</v>
      </c>
      <c r="BB212" s="61">
        <f t="shared" si="1271"/>
        <v>0</v>
      </c>
      <c r="BC212" s="61">
        <f t="shared" si="1271"/>
        <v>0</v>
      </c>
      <c r="BD212" s="61">
        <f t="shared" si="1271"/>
        <v>0</v>
      </c>
      <c r="BE212" s="61">
        <f t="shared" si="1271"/>
        <v>0</v>
      </c>
      <c r="BF212" s="61">
        <f t="shared" si="1271"/>
        <v>0</v>
      </c>
      <c r="BG212" s="61">
        <f t="shared" si="1272"/>
        <v>0</v>
      </c>
      <c r="BH212" s="61">
        <f t="shared" si="1272"/>
        <v>1</v>
      </c>
      <c r="BI212" s="61">
        <f t="shared" si="1272"/>
        <v>0</v>
      </c>
      <c r="BJ212" s="61">
        <f t="shared" si="1272"/>
        <v>0</v>
      </c>
      <c r="BK212" s="61">
        <f t="shared" si="1272"/>
        <v>0</v>
      </c>
      <c r="BL212" s="61">
        <f t="shared" si="1272"/>
        <v>0</v>
      </c>
      <c r="BM212" s="61">
        <f t="shared" si="1272"/>
        <v>0</v>
      </c>
      <c r="BN212" s="61">
        <f t="shared" si="1272"/>
        <v>0</v>
      </c>
      <c r="BO212" s="61">
        <f t="shared" si="1272"/>
        <v>0</v>
      </c>
      <c r="BP212" s="61"/>
      <c r="BQ212" s="61">
        <f t="shared" si="1216"/>
        <v>4</v>
      </c>
      <c r="BR212" s="61">
        <f t="shared" si="1217"/>
        <v>2</v>
      </c>
      <c r="BS212" s="61">
        <f t="shared" si="1218"/>
        <v>1</v>
      </c>
      <c r="BT212" s="61">
        <f t="shared" si="1219"/>
        <v>9</v>
      </c>
      <c r="BU212" s="61">
        <f t="shared" si="1220"/>
        <v>0</v>
      </c>
      <c r="BV212" s="61">
        <f t="shared" si="1221"/>
        <v>2</v>
      </c>
      <c r="BW212" s="61">
        <f t="shared" si="1222"/>
        <v>0</v>
      </c>
      <c r="BX212" s="61">
        <f t="shared" si="1223"/>
        <v>0</v>
      </c>
      <c r="BY212" s="61">
        <f t="shared" si="1224"/>
        <v>8</v>
      </c>
      <c r="BZ212" s="61">
        <f t="shared" si="1225"/>
        <v>3</v>
      </c>
      <c r="CA212" s="61">
        <f t="shared" si="1226"/>
        <v>5</v>
      </c>
      <c r="CB212" s="61">
        <f t="shared" si="1227"/>
        <v>3</v>
      </c>
      <c r="CC212" s="61">
        <f t="shared" si="1228"/>
        <v>7</v>
      </c>
      <c r="CD212" s="61">
        <f t="shared" si="1229"/>
        <v>1</v>
      </c>
      <c r="CE212" s="61">
        <f t="shared" si="1230"/>
        <v>5</v>
      </c>
      <c r="CF212" s="61">
        <f t="shared" si="1231"/>
        <v>21</v>
      </c>
      <c r="CG212" s="61">
        <f t="shared" si="1232"/>
        <v>10</v>
      </c>
      <c r="CH212" s="61">
        <f t="shared" si="1233"/>
        <v>6</v>
      </c>
      <c r="CI212" s="61">
        <f t="shared" si="1234"/>
        <v>1</v>
      </c>
      <c r="CJ212" s="61">
        <f t="shared" si="1235"/>
        <v>2</v>
      </c>
      <c r="CK212" s="61">
        <f t="shared" si="1236"/>
        <v>2</v>
      </c>
      <c r="CL212" s="61">
        <f t="shared" si="1237"/>
        <v>1</v>
      </c>
      <c r="CM212" s="61">
        <f t="shared" si="1238"/>
        <v>0</v>
      </c>
      <c r="CN212" s="61">
        <f t="shared" si="1239"/>
        <v>9</v>
      </c>
      <c r="CO212" s="61">
        <f t="shared" si="1240"/>
        <v>6</v>
      </c>
      <c r="CP212" s="61">
        <f t="shared" si="1241"/>
        <v>6</v>
      </c>
      <c r="CQ212" s="61">
        <f t="shared" si="1242"/>
        <v>2</v>
      </c>
      <c r="CR212" s="61">
        <f t="shared" si="1243"/>
        <v>10</v>
      </c>
      <c r="CS212" s="61">
        <f t="shared" si="1244"/>
        <v>0</v>
      </c>
      <c r="CT212" s="61">
        <f t="shared" si="1245"/>
        <v>11</v>
      </c>
      <c r="CU212" s="61">
        <f t="shared" si="1246"/>
        <v>2</v>
      </c>
      <c r="CV212" s="61">
        <f t="shared" si="1247"/>
        <v>11</v>
      </c>
      <c r="CW212" s="61">
        <f t="shared" si="1248"/>
        <v>0</v>
      </c>
      <c r="CX212" s="61">
        <f t="shared" si="1249"/>
        <v>3</v>
      </c>
      <c r="CY212" s="61">
        <f t="shared" si="1250"/>
        <v>12</v>
      </c>
      <c r="CZ212" s="61">
        <f t="shared" si="1251"/>
        <v>2</v>
      </c>
      <c r="DA212" s="61">
        <f t="shared" si="1252"/>
        <v>4</v>
      </c>
      <c r="DB212" s="61">
        <f t="shared" si="1253"/>
        <v>1</v>
      </c>
      <c r="DC212" s="61">
        <f t="shared" si="1254"/>
        <v>17</v>
      </c>
      <c r="DD212" s="61">
        <f t="shared" si="1255"/>
        <v>5</v>
      </c>
      <c r="DE212" s="61">
        <f t="shared" si="1256"/>
        <v>1</v>
      </c>
      <c r="DF212" s="61">
        <f t="shared" si="1257"/>
        <v>0</v>
      </c>
      <c r="DG212" s="61">
        <f t="shared" si="1258"/>
        <v>8</v>
      </c>
      <c r="DH212" s="61">
        <f t="shared" si="1259"/>
        <v>13</v>
      </c>
      <c r="DI212" s="61">
        <f t="shared" si="1260"/>
        <v>4</v>
      </c>
      <c r="DJ212" s="61">
        <f t="shared" si="1261"/>
        <v>8</v>
      </c>
      <c r="DK212" s="61">
        <f t="shared" si="1262"/>
        <v>18</v>
      </c>
      <c r="DL212" s="61">
        <f t="shared" si="1263"/>
        <v>3</v>
      </c>
      <c r="DM212" s="61">
        <f t="shared" si="1264"/>
        <v>7</v>
      </c>
      <c r="DN212" s="289" t="b">
        <f t="shared" si="1130"/>
        <v>1</v>
      </c>
      <c r="DO212" s="61">
        <f t="shared" si="1202"/>
        <v>147</v>
      </c>
      <c r="DP212" s="61">
        <f t="shared" si="1203"/>
        <v>-23</v>
      </c>
      <c r="DQ212" s="61">
        <f t="shared" si="1204"/>
        <v>23</v>
      </c>
      <c r="DR212" s="106">
        <f t="shared" si="1055"/>
        <v>1</v>
      </c>
      <c r="DS212" s="61">
        <f t="shared" si="1205"/>
        <v>3</v>
      </c>
      <c r="DT212" s="61">
        <f t="shared" si="1206"/>
        <v>4</v>
      </c>
      <c r="DU212" s="61"/>
      <c r="DV212" s="61">
        <f t="shared" si="1207"/>
        <v>5</v>
      </c>
      <c r="DW212" s="61">
        <f t="shared" si="1208"/>
        <v>2</v>
      </c>
      <c r="DX212" s="61"/>
      <c r="DY212" s="61">
        <f t="shared" si="1209"/>
        <v>3</v>
      </c>
      <c r="DZ212" s="61">
        <f t="shared" si="1210"/>
        <v>0</v>
      </c>
      <c r="EA212" s="61">
        <f t="shared" si="1211"/>
        <v>2</v>
      </c>
      <c r="EB212" s="61">
        <f t="shared" si="1212"/>
        <v>1</v>
      </c>
      <c r="EC212" s="61">
        <f t="shared" si="1213"/>
        <v>1</v>
      </c>
      <c r="EE212" s="61">
        <f t="shared" si="1214"/>
        <v>1</v>
      </c>
      <c r="EF212" s="61">
        <f t="shared" si="1215"/>
        <v>1</v>
      </c>
    </row>
    <row r="213" spans="1:136" x14ac:dyDescent="0.2">
      <c r="A213" s="55">
        <v>42236</v>
      </c>
      <c r="B213" s="13" t="str">
        <f t="shared" ref="B213:B229" si="1273">CONCATENATE(DY213,"-",DZ213,"-",EA213,"-",EB213,"-",EC213)</f>
        <v>1-2-1-2-1</v>
      </c>
      <c r="C213" s="14" t="s">
        <v>259</v>
      </c>
      <c r="D213" s="11">
        <f t="shared" ref="D213:D229" si="1274">FIND(",",$C213,1)</f>
        <v>2</v>
      </c>
      <c r="E213" s="11">
        <f t="shared" ref="E213:I222" si="1275">FIND(",",$C213,D213+1)</f>
        <v>5</v>
      </c>
      <c r="F213" s="11">
        <f t="shared" si="1275"/>
        <v>8</v>
      </c>
      <c r="G213" s="11">
        <f t="shared" si="1275"/>
        <v>11</v>
      </c>
      <c r="H213" s="11">
        <f t="shared" si="1275"/>
        <v>14</v>
      </c>
      <c r="I213" s="11">
        <f t="shared" si="1275"/>
        <v>17</v>
      </c>
      <c r="J213" s="11"/>
      <c r="K213" s="61">
        <f t="shared" ref="K213:K229" si="1276">VALUE((LEFT(C213,D213-1)))</f>
        <v>3</v>
      </c>
      <c r="L213" s="61">
        <f t="shared" ref="L213:L229" si="1277">VALUE(MID($C213,D213+1,E213-D213-1))</f>
        <v>14</v>
      </c>
      <c r="M213" s="61">
        <f t="shared" ref="M213:M229" si="1278">VALUE(MID($C213,E213+1,F213-E213-1))</f>
        <v>19</v>
      </c>
      <c r="N213" s="61">
        <f t="shared" ref="N213:N229" si="1279">VALUE(MID($C213,F213+1,G213-F213-1))</f>
        <v>33</v>
      </c>
      <c r="O213" s="61">
        <f t="shared" ref="O213:O229" si="1280">VALUE(MID($C213,G213+1,H213-G213-1))</f>
        <v>38</v>
      </c>
      <c r="P213" s="61">
        <f t="shared" ref="P213:P229" si="1281">VALUE(MID($C213,H213+1,I213-H213-1))</f>
        <v>41</v>
      </c>
      <c r="Q213" s="61">
        <f t="shared" ref="Q213:Q229" si="1282">VALUE(RIGHT(C213,LEN(C213)-I213))</f>
        <v>22</v>
      </c>
      <c r="R213" s="61"/>
      <c r="S213" s="61">
        <f t="shared" ref="S213:AB222" si="1283">COUNTIF($K213:$Q213,S$2)</f>
        <v>0</v>
      </c>
      <c r="T213" s="61">
        <f t="shared" si="1283"/>
        <v>0</v>
      </c>
      <c r="U213" s="61">
        <f t="shared" si="1283"/>
        <v>1</v>
      </c>
      <c r="V213" s="61">
        <f t="shared" si="1283"/>
        <v>0</v>
      </c>
      <c r="W213" s="61">
        <f t="shared" si="1283"/>
        <v>0</v>
      </c>
      <c r="X213" s="61">
        <f t="shared" si="1283"/>
        <v>0</v>
      </c>
      <c r="Y213" s="61">
        <f t="shared" si="1283"/>
        <v>0</v>
      </c>
      <c r="Z213" s="61">
        <f t="shared" si="1283"/>
        <v>0</v>
      </c>
      <c r="AA213" s="61">
        <f t="shared" si="1283"/>
        <v>0</v>
      </c>
      <c r="AB213" s="61">
        <f t="shared" si="1283"/>
        <v>0</v>
      </c>
      <c r="AC213" s="61">
        <f t="shared" ref="AC213:AL222" si="1284">COUNTIF($K213:$Q213,AC$2)</f>
        <v>0</v>
      </c>
      <c r="AD213" s="61">
        <f t="shared" si="1284"/>
        <v>0</v>
      </c>
      <c r="AE213" s="61">
        <f t="shared" si="1284"/>
        <v>0</v>
      </c>
      <c r="AF213" s="61">
        <f t="shared" si="1284"/>
        <v>1</v>
      </c>
      <c r="AG213" s="61">
        <f t="shared" si="1284"/>
        <v>0</v>
      </c>
      <c r="AH213" s="61">
        <f t="shared" si="1284"/>
        <v>0</v>
      </c>
      <c r="AI213" s="61">
        <f t="shared" si="1284"/>
        <v>0</v>
      </c>
      <c r="AJ213" s="61">
        <f t="shared" si="1284"/>
        <v>0</v>
      </c>
      <c r="AK213" s="61">
        <f t="shared" si="1284"/>
        <v>1</v>
      </c>
      <c r="AL213" s="61">
        <f t="shared" si="1284"/>
        <v>0</v>
      </c>
      <c r="AM213" s="61">
        <f t="shared" ref="AM213:AV222" si="1285">COUNTIF($K213:$Q213,AM$2)</f>
        <v>0</v>
      </c>
      <c r="AN213" s="61">
        <f t="shared" si="1285"/>
        <v>1</v>
      </c>
      <c r="AO213" s="61">
        <f t="shared" si="1285"/>
        <v>0</v>
      </c>
      <c r="AP213" s="61">
        <f t="shared" si="1285"/>
        <v>0</v>
      </c>
      <c r="AQ213" s="61">
        <f t="shared" si="1285"/>
        <v>0</v>
      </c>
      <c r="AR213" s="61">
        <f t="shared" si="1285"/>
        <v>0</v>
      </c>
      <c r="AS213" s="61">
        <f t="shared" si="1285"/>
        <v>0</v>
      </c>
      <c r="AT213" s="61">
        <f t="shared" si="1285"/>
        <v>0</v>
      </c>
      <c r="AU213" s="61">
        <f t="shared" si="1285"/>
        <v>0</v>
      </c>
      <c r="AV213" s="61">
        <f t="shared" si="1285"/>
        <v>0</v>
      </c>
      <c r="AW213" s="61">
        <f t="shared" ref="AW213:BF222" si="1286">COUNTIF($K213:$Q213,AW$2)</f>
        <v>0</v>
      </c>
      <c r="AX213" s="61">
        <f t="shared" si="1286"/>
        <v>0</v>
      </c>
      <c r="AY213" s="61">
        <f t="shared" si="1286"/>
        <v>1</v>
      </c>
      <c r="AZ213" s="61">
        <f t="shared" si="1286"/>
        <v>0</v>
      </c>
      <c r="BA213" s="61">
        <f t="shared" si="1286"/>
        <v>0</v>
      </c>
      <c r="BB213" s="61">
        <f t="shared" si="1286"/>
        <v>0</v>
      </c>
      <c r="BC213" s="61">
        <f t="shared" si="1286"/>
        <v>0</v>
      </c>
      <c r="BD213" s="61">
        <f t="shared" si="1286"/>
        <v>1</v>
      </c>
      <c r="BE213" s="61">
        <f t="shared" si="1286"/>
        <v>0</v>
      </c>
      <c r="BF213" s="61">
        <f t="shared" si="1286"/>
        <v>0</v>
      </c>
      <c r="BG213" s="61">
        <f t="shared" ref="BG213:BO222" si="1287">COUNTIF($K213:$Q213,BG$2)</f>
        <v>1</v>
      </c>
      <c r="BH213" s="61">
        <f t="shared" si="1287"/>
        <v>0</v>
      </c>
      <c r="BI213" s="61">
        <f t="shared" si="1287"/>
        <v>0</v>
      </c>
      <c r="BJ213" s="61">
        <f t="shared" si="1287"/>
        <v>0</v>
      </c>
      <c r="BK213" s="61">
        <f t="shared" si="1287"/>
        <v>0</v>
      </c>
      <c r="BL213" s="61">
        <f t="shared" si="1287"/>
        <v>0</v>
      </c>
      <c r="BM213" s="61">
        <f t="shared" si="1287"/>
        <v>0</v>
      </c>
      <c r="BN213" s="61">
        <f t="shared" si="1287"/>
        <v>0</v>
      </c>
      <c r="BO213" s="61">
        <f t="shared" si="1287"/>
        <v>0</v>
      </c>
      <c r="BP213" s="61"/>
      <c r="BQ213" s="61">
        <f t="shared" si="1216"/>
        <v>3</v>
      </c>
      <c r="BR213" s="61">
        <f t="shared" si="1217"/>
        <v>1</v>
      </c>
      <c r="BS213" s="61">
        <f t="shared" si="1218"/>
        <v>0</v>
      </c>
      <c r="BT213" s="61">
        <f t="shared" si="1219"/>
        <v>8</v>
      </c>
      <c r="BU213" s="61">
        <f t="shared" si="1220"/>
        <v>12</v>
      </c>
      <c r="BV213" s="61">
        <f t="shared" si="1221"/>
        <v>1</v>
      </c>
      <c r="BW213" s="61">
        <f t="shared" si="1222"/>
        <v>3</v>
      </c>
      <c r="BX213" s="61">
        <f t="shared" si="1223"/>
        <v>2</v>
      </c>
      <c r="BY213" s="61">
        <f t="shared" si="1224"/>
        <v>7</v>
      </c>
      <c r="BZ213" s="61">
        <f t="shared" si="1225"/>
        <v>2</v>
      </c>
      <c r="CA213" s="61">
        <f t="shared" si="1226"/>
        <v>4</v>
      </c>
      <c r="CB213" s="61">
        <f t="shared" si="1227"/>
        <v>2</v>
      </c>
      <c r="CC213" s="61">
        <f t="shared" si="1228"/>
        <v>6</v>
      </c>
      <c r="CD213" s="61">
        <f t="shared" si="1229"/>
        <v>0</v>
      </c>
      <c r="CE213" s="61">
        <f t="shared" si="1230"/>
        <v>4</v>
      </c>
      <c r="CF213" s="61">
        <f t="shared" si="1231"/>
        <v>20</v>
      </c>
      <c r="CG213" s="61">
        <f t="shared" si="1232"/>
        <v>9</v>
      </c>
      <c r="CH213" s="61">
        <f t="shared" si="1233"/>
        <v>5</v>
      </c>
      <c r="CI213" s="61">
        <f t="shared" si="1234"/>
        <v>0</v>
      </c>
      <c r="CJ213" s="61">
        <f t="shared" si="1235"/>
        <v>1</v>
      </c>
      <c r="CK213" s="61">
        <f t="shared" si="1236"/>
        <v>1</v>
      </c>
      <c r="CL213" s="61">
        <f t="shared" si="1237"/>
        <v>0</v>
      </c>
      <c r="CM213" s="61">
        <f t="shared" si="1238"/>
        <v>5</v>
      </c>
      <c r="CN213" s="61">
        <f t="shared" si="1239"/>
        <v>8</v>
      </c>
      <c r="CO213" s="61">
        <f t="shared" si="1240"/>
        <v>5</v>
      </c>
      <c r="CP213" s="61">
        <f t="shared" si="1241"/>
        <v>5</v>
      </c>
      <c r="CQ213" s="61">
        <f t="shared" si="1242"/>
        <v>1</v>
      </c>
      <c r="CR213" s="61">
        <f t="shared" si="1243"/>
        <v>9</v>
      </c>
      <c r="CS213" s="61">
        <f t="shared" si="1244"/>
        <v>15</v>
      </c>
      <c r="CT213" s="61">
        <f t="shared" si="1245"/>
        <v>10</v>
      </c>
      <c r="CU213" s="61">
        <f t="shared" si="1246"/>
        <v>1</v>
      </c>
      <c r="CV213" s="61">
        <f t="shared" si="1247"/>
        <v>10</v>
      </c>
      <c r="CW213" s="61">
        <f t="shared" si="1248"/>
        <v>0</v>
      </c>
      <c r="CX213" s="61">
        <f t="shared" si="1249"/>
        <v>2</v>
      </c>
      <c r="CY213" s="61">
        <f t="shared" si="1250"/>
        <v>11</v>
      </c>
      <c r="CZ213" s="61">
        <f t="shared" si="1251"/>
        <v>1</v>
      </c>
      <c r="DA213" s="61">
        <f t="shared" si="1252"/>
        <v>3</v>
      </c>
      <c r="DB213" s="61">
        <f t="shared" si="1253"/>
        <v>0</v>
      </c>
      <c r="DC213" s="61">
        <f t="shared" si="1254"/>
        <v>16</v>
      </c>
      <c r="DD213" s="61">
        <f t="shared" si="1255"/>
        <v>4</v>
      </c>
      <c r="DE213" s="61">
        <f t="shared" si="1256"/>
        <v>0</v>
      </c>
      <c r="DF213" s="61">
        <f t="shared" si="1257"/>
        <v>7</v>
      </c>
      <c r="DG213" s="61">
        <f t="shared" si="1258"/>
        <v>7</v>
      </c>
      <c r="DH213" s="61">
        <f t="shared" si="1259"/>
        <v>12</v>
      </c>
      <c r="DI213" s="61">
        <f t="shared" si="1260"/>
        <v>3</v>
      </c>
      <c r="DJ213" s="61">
        <f t="shared" si="1261"/>
        <v>7</v>
      </c>
      <c r="DK213" s="61">
        <f t="shared" si="1262"/>
        <v>17</v>
      </c>
      <c r="DL213" s="61">
        <f t="shared" si="1263"/>
        <v>2</v>
      </c>
      <c r="DM213" s="61">
        <f t="shared" si="1264"/>
        <v>6</v>
      </c>
      <c r="DN213" s="289" t="b">
        <f t="shared" si="1130"/>
        <v>0</v>
      </c>
      <c r="DO213" s="61">
        <f t="shared" ref="DO213:DO229" si="1288">SUM(K213:Q213)</f>
        <v>170</v>
      </c>
      <c r="DP213" s="61">
        <f t="shared" ref="DP213:DP229" si="1289">DO213-DO214</f>
        <v>27</v>
      </c>
      <c r="DQ213" s="61">
        <f t="shared" ref="DQ213:DQ229" si="1290">ABS(DP213)</f>
        <v>27</v>
      </c>
      <c r="DR213" s="106">
        <f t="shared" si="1055"/>
        <v>0</v>
      </c>
      <c r="DS213" s="61">
        <f t="shared" ref="DS213:DS229" si="1291">COUNTIF($K213:$Q213,"&gt;25")</f>
        <v>3</v>
      </c>
      <c r="DT213" s="61">
        <f t="shared" ref="DT213:DT229" si="1292">COUNTIF($K213:$Q213,"&lt;26")</f>
        <v>4</v>
      </c>
      <c r="DU213" s="61"/>
      <c r="DV213" s="61">
        <f t="shared" ref="DV213:DV229" si="1293">S213+U213+W213+Y213+AA213+AC213+AE213+AG213+AI213+AK213+AM213+AO213+AQ213+AS213+AU213+AW213+AY213+BA213+BC213+BE213+BG213+BI213+BK213+BM213+BO213</f>
        <v>4</v>
      </c>
      <c r="DW213" s="61">
        <f t="shared" ref="DW213:DW229" si="1294">T213+V213+X213+Z213+AB213+AD213+AF213+AH213+AJ213+AL213+AN213+AP213+AR213+AT213+AV213+AX213+AZ213+BB213+BD213+BF213+BH213+BJ213+BL213+BN213</f>
        <v>3</v>
      </c>
      <c r="DX213" s="61"/>
      <c r="DY213" s="61">
        <f t="shared" ref="DY213:DY229" si="1295">COUNTIF($K213:$Q213,"&lt;10")</f>
        <v>1</v>
      </c>
      <c r="DZ213" s="61">
        <f t="shared" ref="DZ213:DZ229" si="1296">COUNTIFS($K213:$Q213,"&lt;20",$K213:$Q213,"&gt;9")</f>
        <v>2</v>
      </c>
      <c r="EA213" s="61">
        <f t="shared" ref="EA213:EA229" si="1297">COUNTIFS($K213:$Q213,"&lt;30",$K213:$Q213,"&gt;19")</f>
        <v>1</v>
      </c>
      <c r="EB213" s="61">
        <f t="shared" ref="EB213:EB229" si="1298">COUNTIFS($K213:$Q213,"&lt;40",$K213:$Q213,"&gt;29")</f>
        <v>2</v>
      </c>
      <c r="EC213" s="61">
        <f t="shared" ref="EC213:EC229" si="1299">COUNTIF($K213:$Q213,"&gt;39")</f>
        <v>1</v>
      </c>
      <c r="EE213" s="61">
        <f t="shared" ref="EE213:EE229" si="1300">COUNTIF($K214:$Q214,K213)+COUNTIF($K214:$Q214,L213)+COUNTIF($K214:$Q214,M213)+COUNTIF($K214:$Q214,N213)+COUNTIF($K214:$Q214,O213)+COUNTIF($K214:$Q214,P213)+COUNTIF($K214:$Q214,Q213)</f>
        <v>0</v>
      </c>
      <c r="EF213" s="61">
        <f t="shared" ref="EF213:EF229" si="1301">IF(K213=L213-1,1,0)+IF(L213=M213-1,1,0)+IF(M213=N213-1,1,0)+IF(N213=O213-1,1,0)+IF(O213=P213-1,1,0)+IF(K213=Q213-1,1,0)+IF(L213=Q213-1,1,0)+IF(M213=Q213-1,1,0)+IF(N213=Q213-1,1,0)+IF(O213=Q213-1,1,0)+IF(P213=Q213-1,1,0)</f>
        <v>0</v>
      </c>
    </row>
    <row r="214" spans="1:136" x14ac:dyDescent="0.2">
      <c r="A214" s="55">
        <v>42233</v>
      </c>
      <c r="B214" s="13" t="str">
        <f t="shared" si="1273"/>
        <v>2-0-3-2-0</v>
      </c>
      <c r="C214" s="14" t="s">
        <v>258</v>
      </c>
      <c r="D214" s="11">
        <f t="shared" si="1274"/>
        <v>2</v>
      </c>
      <c r="E214" s="11">
        <f t="shared" si="1275"/>
        <v>4</v>
      </c>
      <c r="F214" s="11">
        <f t="shared" si="1275"/>
        <v>7</v>
      </c>
      <c r="G214" s="11">
        <f t="shared" si="1275"/>
        <v>10</v>
      </c>
      <c r="H214" s="11">
        <f t="shared" si="1275"/>
        <v>13</v>
      </c>
      <c r="I214" s="11">
        <f t="shared" si="1275"/>
        <v>16</v>
      </c>
      <c r="J214" s="11"/>
      <c r="K214" s="61">
        <f t="shared" si="1276"/>
        <v>2</v>
      </c>
      <c r="L214" s="61">
        <f t="shared" si="1277"/>
        <v>6</v>
      </c>
      <c r="M214" s="61">
        <f t="shared" si="1278"/>
        <v>20</v>
      </c>
      <c r="N214" s="61">
        <f t="shared" si="1279"/>
        <v>21</v>
      </c>
      <c r="O214" s="61">
        <f t="shared" si="1280"/>
        <v>27</v>
      </c>
      <c r="P214" s="61">
        <f t="shared" si="1281"/>
        <v>36</v>
      </c>
      <c r="Q214" s="61">
        <f t="shared" si="1282"/>
        <v>31</v>
      </c>
      <c r="R214" s="61"/>
      <c r="S214" s="61">
        <f t="shared" si="1283"/>
        <v>0</v>
      </c>
      <c r="T214" s="61">
        <f t="shared" si="1283"/>
        <v>1</v>
      </c>
      <c r="U214" s="61">
        <f t="shared" si="1283"/>
        <v>0</v>
      </c>
      <c r="V214" s="61">
        <f t="shared" si="1283"/>
        <v>0</v>
      </c>
      <c r="W214" s="61">
        <f t="shared" si="1283"/>
        <v>0</v>
      </c>
      <c r="X214" s="61">
        <f t="shared" si="1283"/>
        <v>1</v>
      </c>
      <c r="Y214" s="61">
        <f t="shared" si="1283"/>
        <v>0</v>
      </c>
      <c r="Z214" s="61">
        <f t="shared" si="1283"/>
        <v>0</v>
      </c>
      <c r="AA214" s="61">
        <f t="shared" si="1283"/>
        <v>0</v>
      </c>
      <c r="AB214" s="61">
        <f t="shared" si="1283"/>
        <v>0</v>
      </c>
      <c r="AC214" s="61">
        <f t="shared" si="1284"/>
        <v>0</v>
      </c>
      <c r="AD214" s="61">
        <f t="shared" si="1284"/>
        <v>0</v>
      </c>
      <c r="AE214" s="61">
        <f t="shared" si="1284"/>
        <v>0</v>
      </c>
      <c r="AF214" s="61">
        <f t="shared" si="1284"/>
        <v>0</v>
      </c>
      <c r="AG214" s="61">
        <f t="shared" si="1284"/>
        <v>0</v>
      </c>
      <c r="AH214" s="61">
        <f t="shared" si="1284"/>
        <v>0</v>
      </c>
      <c r="AI214" s="61">
        <f t="shared" si="1284"/>
        <v>0</v>
      </c>
      <c r="AJ214" s="61">
        <f t="shared" si="1284"/>
        <v>0</v>
      </c>
      <c r="AK214" s="61">
        <f t="shared" si="1284"/>
        <v>0</v>
      </c>
      <c r="AL214" s="61">
        <f t="shared" si="1284"/>
        <v>1</v>
      </c>
      <c r="AM214" s="61">
        <f t="shared" si="1285"/>
        <v>1</v>
      </c>
      <c r="AN214" s="61">
        <f t="shared" si="1285"/>
        <v>0</v>
      </c>
      <c r="AO214" s="61">
        <f t="shared" si="1285"/>
        <v>0</v>
      </c>
      <c r="AP214" s="61">
        <f t="shared" si="1285"/>
        <v>0</v>
      </c>
      <c r="AQ214" s="61">
        <f t="shared" si="1285"/>
        <v>0</v>
      </c>
      <c r="AR214" s="61">
        <f t="shared" si="1285"/>
        <v>0</v>
      </c>
      <c r="AS214" s="61">
        <f t="shared" si="1285"/>
        <v>1</v>
      </c>
      <c r="AT214" s="61">
        <f t="shared" si="1285"/>
        <v>0</v>
      </c>
      <c r="AU214" s="61">
        <f t="shared" si="1285"/>
        <v>0</v>
      </c>
      <c r="AV214" s="61">
        <f t="shared" si="1285"/>
        <v>0</v>
      </c>
      <c r="AW214" s="61">
        <f t="shared" si="1286"/>
        <v>1</v>
      </c>
      <c r="AX214" s="61">
        <f t="shared" si="1286"/>
        <v>0</v>
      </c>
      <c r="AY214" s="61">
        <f t="shared" si="1286"/>
        <v>0</v>
      </c>
      <c r="AZ214" s="61">
        <f t="shared" si="1286"/>
        <v>0</v>
      </c>
      <c r="BA214" s="61">
        <f t="shared" si="1286"/>
        <v>0</v>
      </c>
      <c r="BB214" s="61">
        <f t="shared" si="1286"/>
        <v>1</v>
      </c>
      <c r="BC214" s="61">
        <f t="shared" si="1286"/>
        <v>0</v>
      </c>
      <c r="BD214" s="61">
        <f t="shared" si="1286"/>
        <v>0</v>
      </c>
      <c r="BE214" s="61">
        <f t="shared" si="1286"/>
        <v>0</v>
      </c>
      <c r="BF214" s="61">
        <f t="shared" si="1286"/>
        <v>0</v>
      </c>
      <c r="BG214" s="61">
        <f t="shared" si="1287"/>
        <v>0</v>
      </c>
      <c r="BH214" s="61">
        <f t="shared" si="1287"/>
        <v>0</v>
      </c>
      <c r="BI214" s="61">
        <f t="shared" si="1287"/>
        <v>0</v>
      </c>
      <c r="BJ214" s="61">
        <f t="shared" si="1287"/>
        <v>0</v>
      </c>
      <c r="BK214" s="61">
        <f t="shared" si="1287"/>
        <v>0</v>
      </c>
      <c r="BL214" s="61">
        <f t="shared" si="1287"/>
        <v>0</v>
      </c>
      <c r="BM214" s="61">
        <f t="shared" si="1287"/>
        <v>0</v>
      </c>
      <c r="BN214" s="61">
        <f t="shared" si="1287"/>
        <v>0</v>
      </c>
      <c r="BO214" s="61">
        <f t="shared" si="1287"/>
        <v>0</v>
      </c>
      <c r="BP214" s="61"/>
      <c r="BQ214" s="61">
        <f t="shared" si="1216"/>
        <v>2</v>
      </c>
      <c r="BR214" s="61">
        <f t="shared" si="1217"/>
        <v>0</v>
      </c>
      <c r="BS214" s="61">
        <f t="shared" si="1218"/>
        <v>8</v>
      </c>
      <c r="BT214" s="61">
        <f t="shared" si="1219"/>
        <v>7</v>
      </c>
      <c r="BU214" s="61">
        <f t="shared" si="1220"/>
        <v>11</v>
      </c>
      <c r="BV214" s="61">
        <f t="shared" si="1221"/>
        <v>0</v>
      </c>
      <c r="BW214" s="61">
        <f t="shared" si="1222"/>
        <v>2</v>
      </c>
      <c r="BX214" s="61">
        <f t="shared" si="1223"/>
        <v>1</v>
      </c>
      <c r="BY214" s="61">
        <f t="shared" si="1224"/>
        <v>6</v>
      </c>
      <c r="BZ214" s="61">
        <f t="shared" si="1225"/>
        <v>1</v>
      </c>
      <c r="CA214" s="61">
        <f t="shared" si="1226"/>
        <v>3</v>
      </c>
      <c r="CB214" s="61">
        <f t="shared" si="1227"/>
        <v>1</v>
      </c>
      <c r="CC214" s="61">
        <f t="shared" si="1228"/>
        <v>5</v>
      </c>
      <c r="CD214" s="61">
        <f t="shared" si="1229"/>
        <v>14</v>
      </c>
      <c r="CE214" s="61">
        <f t="shared" si="1230"/>
        <v>3</v>
      </c>
      <c r="CF214" s="61">
        <f t="shared" si="1231"/>
        <v>19</v>
      </c>
      <c r="CG214" s="61">
        <f t="shared" si="1232"/>
        <v>8</v>
      </c>
      <c r="CH214" s="61">
        <f t="shared" si="1233"/>
        <v>4</v>
      </c>
      <c r="CI214" s="61">
        <f t="shared" si="1234"/>
        <v>1</v>
      </c>
      <c r="CJ214" s="61">
        <f t="shared" si="1235"/>
        <v>0</v>
      </c>
      <c r="CK214" s="61">
        <f t="shared" si="1236"/>
        <v>0</v>
      </c>
      <c r="CL214" s="61">
        <f t="shared" si="1237"/>
        <v>16</v>
      </c>
      <c r="CM214" s="61">
        <f t="shared" si="1238"/>
        <v>4</v>
      </c>
      <c r="CN214" s="61">
        <f t="shared" si="1239"/>
        <v>7</v>
      </c>
      <c r="CO214" s="61">
        <f t="shared" si="1240"/>
        <v>4</v>
      </c>
      <c r="CP214" s="61">
        <f t="shared" si="1241"/>
        <v>4</v>
      </c>
      <c r="CQ214" s="61">
        <f t="shared" si="1242"/>
        <v>0</v>
      </c>
      <c r="CR214" s="61">
        <f t="shared" si="1243"/>
        <v>8</v>
      </c>
      <c r="CS214" s="61">
        <f t="shared" si="1244"/>
        <v>14</v>
      </c>
      <c r="CT214" s="61">
        <f t="shared" si="1245"/>
        <v>9</v>
      </c>
      <c r="CU214" s="61">
        <f t="shared" si="1246"/>
        <v>0</v>
      </c>
      <c r="CV214" s="61">
        <f t="shared" si="1247"/>
        <v>9</v>
      </c>
      <c r="CW214" s="61">
        <f t="shared" si="1248"/>
        <v>3</v>
      </c>
      <c r="CX214" s="61">
        <f t="shared" si="1249"/>
        <v>1</v>
      </c>
      <c r="CY214" s="61">
        <f t="shared" si="1250"/>
        <v>10</v>
      </c>
      <c r="CZ214" s="61">
        <f t="shared" si="1251"/>
        <v>0</v>
      </c>
      <c r="DA214" s="61">
        <f t="shared" si="1252"/>
        <v>2</v>
      </c>
      <c r="DB214" s="61">
        <f t="shared" si="1253"/>
        <v>1</v>
      </c>
      <c r="DC214" s="61">
        <f t="shared" si="1254"/>
        <v>15</v>
      </c>
      <c r="DD214" s="61">
        <f t="shared" si="1255"/>
        <v>3</v>
      </c>
      <c r="DE214" s="61">
        <f t="shared" si="1256"/>
        <v>4</v>
      </c>
      <c r="DF214" s="61">
        <f t="shared" si="1257"/>
        <v>6</v>
      </c>
      <c r="DG214" s="61">
        <f t="shared" si="1258"/>
        <v>6</v>
      </c>
      <c r="DH214" s="61">
        <f t="shared" si="1259"/>
        <v>11</v>
      </c>
      <c r="DI214" s="61">
        <f t="shared" si="1260"/>
        <v>2</v>
      </c>
      <c r="DJ214" s="61">
        <f t="shared" si="1261"/>
        <v>6</v>
      </c>
      <c r="DK214" s="61">
        <f t="shared" si="1262"/>
        <v>16</v>
      </c>
      <c r="DL214" s="61">
        <f t="shared" si="1263"/>
        <v>1</v>
      </c>
      <c r="DM214" s="61">
        <f t="shared" si="1264"/>
        <v>5</v>
      </c>
      <c r="DN214" s="289" t="b">
        <f t="shared" si="1130"/>
        <v>1</v>
      </c>
      <c r="DO214" s="61">
        <f t="shared" si="1288"/>
        <v>143</v>
      </c>
      <c r="DP214" s="61">
        <f t="shared" si="1289"/>
        <v>-26</v>
      </c>
      <c r="DQ214" s="61">
        <f t="shared" si="1290"/>
        <v>26</v>
      </c>
      <c r="DR214" s="106">
        <f t="shared" si="1055"/>
        <v>1</v>
      </c>
      <c r="DS214" s="61">
        <f t="shared" si="1291"/>
        <v>3</v>
      </c>
      <c r="DT214" s="61">
        <f t="shared" si="1292"/>
        <v>4</v>
      </c>
      <c r="DU214" s="61"/>
      <c r="DV214" s="61">
        <f t="shared" si="1293"/>
        <v>3</v>
      </c>
      <c r="DW214" s="61">
        <f t="shared" si="1294"/>
        <v>4</v>
      </c>
      <c r="DX214" s="61"/>
      <c r="DY214" s="61">
        <f t="shared" si="1295"/>
        <v>2</v>
      </c>
      <c r="DZ214" s="61">
        <f t="shared" si="1296"/>
        <v>0</v>
      </c>
      <c r="EA214" s="61">
        <f t="shared" si="1297"/>
        <v>3</v>
      </c>
      <c r="EB214" s="61">
        <f t="shared" si="1298"/>
        <v>2</v>
      </c>
      <c r="EC214" s="61">
        <f t="shared" si="1299"/>
        <v>0</v>
      </c>
      <c r="EE214" s="61">
        <f t="shared" si="1300"/>
        <v>0</v>
      </c>
      <c r="EF214" s="61">
        <f t="shared" si="1301"/>
        <v>1</v>
      </c>
    </row>
    <row r="215" spans="1:136" x14ac:dyDescent="0.2">
      <c r="A215" s="55">
        <v>42229</v>
      </c>
      <c r="B215" s="13" t="str">
        <f t="shared" si="1273"/>
        <v>1-3-0-2-1</v>
      </c>
      <c r="C215" s="14" t="s">
        <v>257</v>
      </c>
      <c r="D215" s="11">
        <f t="shared" si="1274"/>
        <v>2</v>
      </c>
      <c r="E215" s="11">
        <f t="shared" si="1275"/>
        <v>5</v>
      </c>
      <c r="F215" s="11">
        <f t="shared" si="1275"/>
        <v>8</v>
      </c>
      <c r="G215" s="11">
        <f t="shared" si="1275"/>
        <v>11</v>
      </c>
      <c r="H215" s="11">
        <f t="shared" si="1275"/>
        <v>14</v>
      </c>
      <c r="I215" s="11">
        <f t="shared" si="1275"/>
        <v>17</v>
      </c>
      <c r="J215" s="11"/>
      <c r="K215" s="61">
        <f t="shared" si="1276"/>
        <v>8</v>
      </c>
      <c r="L215" s="61">
        <f t="shared" si="1277"/>
        <v>10</v>
      </c>
      <c r="M215" s="61">
        <f t="shared" si="1278"/>
        <v>12</v>
      </c>
      <c r="N215" s="61">
        <f t="shared" si="1279"/>
        <v>34</v>
      </c>
      <c r="O215" s="61">
        <f t="shared" si="1280"/>
        <v>38</v>
      </c>
      <c r="P215" s="61">
        <f t="shared" si="1281"/>
        <v>48</v>
      </c>
      <c r="Q215" s="61">
        <f t="shared" si="1282"/>
        <v>19</v>
      </c>
      <c r="R215" s="61"/>
      <c r="S215" s="61">
        <f t="shared" si="1283"/>
        <v>0</v>
      </c>
      <c r="T215" s="61">
        <f t="shared" si="1283"/>
        <v>0</v>
      </c>
      <c r="U215" s="61">
        <f t="shared" si="1283"/>
        <v>0</v>
      </c>
      <c r="V215" s="61">
        <f t="shared" si="1283"/>
        <v>0</v>
      </c>
      <c r="W215" s="61">
        <f t="shared" si="1283"/>
        <v>0</v>
      </c>
      <c r="X215" s="61">
        <f t="shared" si="1283"/>
        <v>0</v>
      </c>
      <c r="Y215" s="61">
        <f t="shared" si="1283"/>
        <v>0</v>
      </c>
      <c r="Z215" s="61">
        <f t="shared" si="1283"/>
        <v>1</v>
      </c>
      <c r="AA215" s="61">
        <f t="shared" si="1283"/>
        <v>0</v>
      </c>
      <c r="AB215" s="61">
        <f t="shared" si="1283"/>
        <v>1</v>
      </c>
      <c r="AC215" s="61">
        <f t="shared" si="1284"/>
        <v>0</v>
      </c>
      <c r="AD215" s="61">
        <f t="shared" si="1284"/>
        <v>1</v>
      </c>
      <c r="AE215" s="61">
        <f t="shared" si="1284"/>
        <v>0</v>
      </c>
      <c r="AF215" s="61">
        <f t="shared" si="1284"/>
        <v>0</v>
      </c>
      <c r="AG215" s="61">
        <f t="shared" si="1284"/>
        <v>0</v>
      </c>
      <c r="AH215" s="61">
        <f t="shared" si="1284"/>
        <v>0</v>
      </c>
      <c r="AI215" s="61">
        <f t="shared" si="1284"/>
        <v>0</v>
      </c>
      <c r="AJ215" s="61">
        <f t="shared" si="1284"/>
        <v>0</v>
      </c>
      <c r="AK215" s="61">
        <f t="shared" si="1284"/>
        <v>1</v>
      </c>
      <c r="AL215" s="61">
        <f t="shared" si="1284"/>
        <v>0</v>
      </c>
      <c r="AM215" s="61">
        <f t="shared" si="1285"/>
        <v>0</v>
      </c>
      <c r="AN215" s="61">
        <f t="shared" si="1285"/>
        <v>0</v>
      </c>
      <c r="AO215" s="61">
        <f t="shared" si="1285"/>
        <v>0</v>
      </c>
      <c r="AP215" s="61">
        <f t="shared" si="1285"/>
        <v>0</v>
      </c>
      <c r="AQ215" s="61">
        <f t="shared" si="1285"/>
        <v>0</v>
      </c>
      <c r="AR215" s="61">
        <f t="shared" si="1285"/>
        <v>0</v>
      </c>
      <c r="AS215" s="61">
        <f t="shared" si="1285"/>
        <v>0</v>
      </c>
      <c r="AT215" s="61">
        <f t="shared" si="1285"/>
        <v>0</v>
      </c>
      <c r="AU215" s="61">
        <f t="shared" si="1285"/>
        <v>0</v>
      </c>
      <c r="AV215" s="61">
        <f t="shared" si="1285"/>
        <v>0</v>
      </c>
      <c r="AW215" s="61">
        <f t="shared" si="1286"/>
        <v>0</v>
      </c>
      <c r="AX215" s="61">
        <f t="shared" si="1286"/>
        <v>0</v>
      </c>
      <c r="AY215" s="61">
        <f t="shared" si="1286"/>
        <v>0</v>
      </c>
      <c r="AZ215" s="61">
        <f t="shared" si="1286"/>
        <v>1</v>
      </c>
      <c r="BA215" s="61">
        <f t="shared" si="1286"/>
        <v>0</v>
      </c>
      <c r="BB215" s="61">
        <f t="shared" si="1286"/>
        <v>0</v>
      </c>
      <c r="BC215" s="61">
        <f t="shared" si="1286"/>
        <v>0</v>
      </c>
      <c r="BD215" s="61">
        <f t="shared" si="1286"/>
        <v>1</v>
      </c>
      <c r="BE215" s="61">
        <f t="shared" si="1286"/>
        <v>0</v>
      </c>
      <c r="BF215" s="61">
        <f t="shared" si="1286"/>
        <v>0</v>
      </c>
      <c r="BG215" s="61">
        <f t="shared" si="1287"/>
        <v>0</v>
      </c>
      <c r="BH215" s="61">
        <f t="shared" si="1287"/>
        <v>0</v>
      </c>
      <c r="BI215" s="61">
        <f t="shared" si="1287"/>
        <v>0</v>
      </c>
      <c r="BJ215" s="61">
        <f t="shared" si="1287"/>
        <v>0</v>
      </c>
      <c r="BK215" s="61">
        <f t="shared" si="1287"/>
        <v>0</v>
      </c>
      <c r="BL215" s="61">
        <f t="shared" si="1287"/>
        <v>0</v>
      </c>
      <c r="BM215" s="61">
        <f t="shared" si="1287"/>
        <v>0</v>
      </c>
      <c r="BN215" s="61">
        <f t="shared" si="1287"/>
        <v>1</v>
      </c>
      <c r="BO215" s="61">
        <f t="shared" si="1287"/>
        <v>0</v>
      </c>
      <c r="BP215" s="61"/>
      <c r="BQ215" s="61">
        <f t="shared" si="1216"/>
        <v>1</v>
      </c>
      <c r="BR215" s="61">
        <f t="shared" si="1217"/>
        <v>4</v>
      </c>
      <c r="BS215" s="61">
        <f t="shared" si="1218"/>
        <v>7</v>
      </c>
      <c r="BT215" s="61">
        <f t="shared" si="1219"/>
        <v>6</v>
      </c>
      <c r="BU215" s="61">
        <f t="shared" si="1220"/>
        <v>10</v>
      </c>
      <c r="BV215" s="61">
        <f t="shared" si="1221"/>
        <v>1</v>
      </c>
      <c r="BW215" s="61">
        <f t="shared" si="1222"/>
        <v>1</v>
      </c>
      <c r="BX215" s="61">
        <f t="shared" si="1223"/>
        <v>0</v>
      </c>
      <c r="BY215" s="61">
        <f t="shared" si="1224"/>
        <v>5</v>
      </c>
      <c r="BZ215" s="61">
        <f t="shared" si="1225"/>
        <v>0</v>
      </c>
      <c r="CA215" s="61">
        <f t="shared" si="1226"/>
        <v>2</v>
      </c>
      <c r="CB215" s="61">
        <f t="shared" si="1227"/>
        <v>0</v>
      </c>
      <c r="CC215" s="61">
        <f t="shared" si="1228"/>
        <v>4</v>
      </c>
      <c r="CD215" s="61">
        <f t="shared" si="1229"/>
        <v>13</v>
      </c>
      <c r="CE215" s="61">
        <f t="shared" si="1230"/>
        <v>2</v>
      </c>
      <c r="CF215" s="61">
        <f t="shared" si="1231"/>
        <v>18</v>
      </c>
      <c r="CG215" s="61">
        <f t="shared" si="1232"/>
        <v>7</v>
      </c>
      <c r="CH215" s="61">
        <f t="shared" si="1233"/>
        <v>3</v>
      </c>
      <c r="CI215" s="61">
        <f t="shared" si="1234"/>
        <v>0</v>
      </c>
      <c r="CJ215" s="61">
        <f t="shared" si="1235"/>
        <v>2</v>
      </c>
      <c r="CK215" s="61">
        <f t="shared" si="1236"/>
        <v>3</v>
      </c>
      <c r="CL215" s="61">
        <f t="shared" si="1237"/>
        <v>15</v>
      </c>
      <c r="CM215" s="61">
        <f t="shared" si="1238"/>
        <v>3</v>
      </c>
      <c r="CN215" s="61">
        <f t="shared" si="1239"/>
        <v>6</v>
      </c>
      <c r="CO215" s="61">
        <f t="shared" si="1240"/>
        <v>3</v>
      </c>
      <c r="CP215" s="61">
        <f t="shared" si="1241"/>
        <v>3</v>
      </c>
      <c r="CQ215" s="61">
        <f t="shared" si="1242"/>
        <v>7</v>
      </c>
      <c r="CR215" s="61">
        <f t="shared" si="1243"/>
        <v>7</v>
      </c>
      <c r="CS215" s="61">
        <f t="shared" si="1244"/>
        <v>13</v>
      </c>
      <c r="CT215" s="61">
        <f t="shared" si="1245"/>
        <v>8</v>
      </c>
      <c r="CU215" s="61">
        <f t="shared" si="1246"/>
        <v>9</v>
      </c>
      <c r="CV215" s="61">
        <f t="shared" si="1247"/>
        <v>8</v>
      </c>
      <c r="CW215" s="61">
        <f t="shared" si="1248"/>
        <v>2</v>
      </c>
      <c r="CX215" s="61">
        <f t="shared" si="1249"/>
        <v>0</v>
      </c>
      <c r="CY215" s="61">
        <f t="shared" si="1250"/>
        <v>9</v>
      </c>
      <c r="CZ215" s="61">
        <f t="shared" si="1251"/>
        <v>14</v>
      </c>
      <c r="DA215" s="61">
        <f t="shared" si="1252"/>
        <v>1</v>
      </c>
      <c r="DB215" s="61">
        <f t="shared" si="1253"/>
        <v>0</v>
      </c>
      <c r="DC215" s="61">
        <f t="shared" si="1254"/>
        <v>14</v>
      </c>
      <c r="DD215" s="61">
        <f t="shared" si="1255"/>
        <v>2</v>
      </c>
      <c r="DE215" s="61">
        <f t="shared" si="1256"/>
        <v>3</v>
      </c>
      <c r="DF215" s="61">
        <f t="shared" si="1257"/>
        <v>5</v>
      </c>
      <c r="DG215" s="61">
        <f t="shared" si="1258"/>
        <v>5</v>
      </c>
      <c r="DH215" s="61">
        <f t="shared" si="1259"/>
        <v>10</v>
      </c>
      <c r="DI215" s="61">
        <f t="shared" si="1260"/>
        <v>1</v>
      </c>
      <c r="DJ215" s="61">
        <f t="shared" si="1261"/>
        <v>5</v>
      </c>
      <c r="DK215" s="61">
        <f t="shared" si="1262"/>
        <v>15</v>
      </c>
      <c r="DL215" s="61">
        <f t="shared" si="1263"/>
        <v>0</v>
      </c>
      <c r="DM215" s="61">
        <f t="shared" si="1264"/>
        <v>4</v>
      </c>
      <c r="DN215" s="289" t="b">
        <f t="shared" si="1130"/>
        <v>1</v>
      </c>
      <c r="DO215" s="61">
        <f t="shared" si="1288"/>
        <v>169</v>
      </c>
      <c r="DP215" s="61">
        <f t="shared" si="1289"/>
        <v>53</v>
      </c>
      <c r="DQ215" s="61">
        <f t="shared" si="1290"/>
        <v>53</v>
      </c>
      <c r="DR215" s="106">
        <f t="shared" ref="DR215:DR278" si="1302">IF(ISODD(DO215),1,0)</f>
        <v>1</v>
      </c>
      <c r="DS215" s="61">
        <f t="shared" si="1291"/>
        <v>3</v>
      </c>
      <c r="DT215" s="61">
        <f t="shared" si="1292"/>
        <v>4</v>
      </c>
      <c r="DU215" s="61"/>
      <c r="DV215" s="61">
        <f t="shared" si="1293"/>
        <v>1</v>
      </c>
      <c r="DW215" s="61">
        <f t="shared" si="1294"/>
        <v>6</v>
      </c>
      <c r="DX215" s="61"/>
      <c r="DY215" s="61">
        <f t="shared" si="1295"/>
        <v>1</v>
      </c>
      <c r="DZ215" s="61">
        <f t="shared" si="1296"/>
        <v>3</v>
      </c>
      <c r="EA215" s="61">
        <f t="shared" si="1297"/>
        <v>0</v>
      </c>
      <c r="EB215" s="61">
        <f t="shared" si="1298"/>
        <v>2</v>
      </c>
      <c r="EC215" s="61">
        <f t="shared" si="1299"/>
        <v>1</v>
      </c>
      <c r="EE215" s="61">
        <f t="shared" si="1300"/>
        <v>2</v>
      </c>
      <c r="EF215" s="61">
        <f t="shared" si="1301"/>
        <v>0</v>
      </c>
    </row>
    <row r="216" spans="1:136" x14ac:dyDescent="0.2">
      <c r="A216" s="55">
        <v>42226</v>
      </c>
      <c r="B216" s="13" t="str">
        <f t="shared" si="1273"/>
        <v>4-1-0-1-1</v>
      </c>
      <c r="C216" s="14" t="s">
        <v>256</v>
      </c>
      <c r="D216" s="11">
        <f t="shared" si="1274"/>
        <v>2</v>
      </c>
      <c r="E216" s="11">
        <f t="shared" si="1275"/>
        <v>4</v>
      </c>
      <c r="F216" s="11">
        <f t="shared" si="1275"/>
        <v>6</v>
      </c>
      <c r="G216" s="11">
        <f t="shared" si="1275"/>
        <v>9</v>
      </c>
      <c r="H216" s="11">
        <f t="shared" si="1275"/>
        <v>12</v>
      </c>
      <c r="I216" s="11">
        <f t="shared" si="1275"/>
        <v>15</v>
      </c>
      <c r="J216" s="11"/>
      <c r="K216" s="61">
        <f t="shared" si="1276"/>
        <v>6</v>
      </c>
      <c r="L216" s="61">
        <f t="shared" si="1277"/>
        <v>7</v>
      </c>
      <c r="M216" s="61">
        <f t="shared" si="1278"/>
        <v>8</v>
      </c>
      <c r="N216" s="61">
        <f t="shared" si="1279"/>
        <v>12</v>
      </c>
      <c r="O216" s="61">
        <f t="shared" si="1280"/>
        <v>37</v>
      </c>
      <c r="P216" s="61">
        <f t="shared" si="1281"/>
        <v>45</v>
      </c>
      <c r="Q216" s="61">
        <f t="shared" si="1282"/>
        <v>1</v>
      </c>
      <c r="R216" s="61"/>
      <c r="S216" s="61">
        <f t="shared" si="1283"/>
        <v>1</v>
      </c>
      <c r="T216" s="61">
        <f t="shared" si="1283"/>
        <v>0</v>
      </c>
      <c r="U216" s="61">
        <f t="shared" si="1283"/>
        <v>0</v>
      </c>
      <c r="V216" s="61">
        <f t="shared" si="1283"/>
        <v>0</v>
      </c>
      <c r="W216" s="61">
        <f t="shared" si="1283"/>
        <v>0</v>
      </c>
      <c r="X216" s="61">
        <f t="shared" si="1283"/>
        <v>1</v>
      </c>
      <c r="Y216" s="61">
        <f t="shared" si="1283"/>
        <v>1</v>
      </c>
      <c r="Z216" s="61">
        <f t="shared" si="1283"/>
        <v>1</v>
      </c>
      <c r="AA216" s="61">
        <f t="shared" si="1283"/>
        <v>0</v>
      </c>
      <c r="AB216" s="61">
        <f t="shared" si="1283"/>
        <v>0</v>
      </c>
      <c r="AC216" s="61">
        <f t="shared" si="1284"/>
        <v>0</v>
      </c>
      <c r="AD216" s="61">
        <f t="shared" si="1284"/>
        <v>1</v>
      </c>
      <c r="AE216" s="61">
        <f t="shared" si="1284"/>
        <v>0</v>
      </c>
      <c r="AF216" s="61">
        <f t="shared" si="1284"/>
        <v>0</v>
      </c>
      <c r="AG216" s="61">
        <f t="shared" si="1284"/>
        <v>0</v>
      </c>
      <c r="AH216" s="61">
        <f t="shared" si="1284"/>
        <v>0</v>
      </c>
      <c r="AI216" s="61">
        <f t="shared" si="1284"/>
        <v>0</v>
      </c>
      <c r="AJ216" s="61">
        <f t="shared" si="1284"/>
        <v>0</v>
      </c>
      <c r="AK216" s="61">
        <f t="shared" si="1284"/>
        <v>0</v>
      </c>
      <c r="AL216" s="61">
        <f t="shared" si="1284"/>
        <v>0</v>
      </c>
      <c r="AM216" s="61">
        <f t="shared" si="1285"/>
        <v>0</v>
      </c>
      <c r="AN216" s="61">
        <f t="shared" si="1285"/>
        <v>0</v>
      </c>
      <c r="AO216" s="61">
        <f t="shared" si="1285"/>
        <v>0</v>
      </c>
      <c r="AP216" s="61">
        <f t="shared" si="1285"/>
        <v>0</v>
      </c>
      <c r="AQ216" s="61">
        <f t="shared" si="1285"/>
        <v>0</v>
      </c>
      <c r="AR216" s="61">
        <f t="shared" si="1285"/>
        <v>0</v>
      </c>
      <c r="AS216" s="61">
        <f t="shared" si="1285"/>
        <v>0</v>
      </c>
      <c r="AT216" s="61">
        <f t="shared" si="1285"/>
        <v>0</v>
      </c>
      <c r="AU216" s="61">
        <f t="shared" si="1285"/>
        <v>0</v>
      </c>
      <c r="AV216" s="61">
        <f t="shared" si="1285"/>
        <v>0</v>
      </c>
      <c r="AW216" s="61">
        <f t="shared" si="1286"/>
        <v>0</v>
      </c>
      <c r="AX216" s="61">
        <f t="shared" si="1286"/>
        <v>0</v>
      </c>
      <c r="AY216" s="61">
        <f t="shared" si="1286"/>
        <v>0</v>
      </c>
      <c r="AZ216" s="61">
        <f t="shared" si="1286"/>
        <v>0</v>
      </c>
      <c r="BA216" s="61">
        <f t="shared" si="1286"/>
        <v>0</v>
      </c>
      <c r="BB216" s="61">
        <f t="shared" si="1286"/>
        <v>0</v>
      </c>
      <c r="BC216" s="61">
        <f t="shared" si="1286"/>
        <v>1</v>
      </c>
      <c r="BD216" s="61">
        <f t="shared" si="1286"/>
        <v>0</v>
      </c>
      <c r="BE216" s="61">
        <f t="shared" si="1286"/>
        <v>0</v>
      </c>
      <c r="BF216" s="61">
        <f t="shared" si="1286"/>
        <v>0</v>
      </c>
      <c r="BG216" s="61">
        <f t="shared" si="1287"/>
        <v>0</v>
      </c>
      <c r="BH216" s="61">
        <f t="shared" si="1287"/>
        <v>0</v>
      </c>
      <c r="BI216" s="61">
        <f t="shared" si="1287"/>
        <v>0</v>
      </c>
      <c r="BJ216" s="61">
        <f t="shared" si="1287"/>
        <v>0</v>
      </c>
      <c r="BK216" s="61">
        <f t="shared" si="1287"/>
        <v>1</v>
      </c>
      <c r="BL216" s="61">
        <f t="shared" si="1287"/>
        <v>0</v>
      </c>
      <c r="BM216" s="61">
        <f t="shared" si="1287"/>
        <v>0</v>
      </c>
      <c r="BN216" s="61">
        <f t="shared" si="1287"/>
        <v>0</v>
      </c>
      <c r="BO216" s="61">
        <f t="shared" si="1287"/>
        <v>0</v>
      </c>
      <c r="BP216" s="61"/>
      <c r="BQ216" s="61">
        <f t="shared" si="1216"/>
        <v>0</v>
      </c>
      <c r="BR216" s="61">
        <f t="shared" si="1217"/>
        <v>3</v>
      </c>
      <c r="BS216" s="61">
        <f t="shared" si="1218"/>
        <v>6</v>
      </c>
      <c r="BT216" s="61">
        <f t="shared" si="1219"/>
        <v>5</v>
      </c>
      <c r="BU216" s="61">
        <f t="shared" si="1220"/>
        <v>9</v>
      </c>
      <c r="BV216" s="61">
        <f t="shared" si="1221"/>
        <v>0</v>
      </c>
      <c r="BW216" s="61">
        <f t="shared" si="1222"/>
        <v>0</v>
      </c>
      <c r="BX216" s="61">
        <f t="shared" si="1223"/>
        <v>0</v>
      </c>
      <c r="BY216" s="61">
        <f t="shared" si="1224"/>
        <v>4</v>
      </c>
      <c r="BZ216" s="61">
        <f t="shared" si="1225"/>
        <v>3</v>
      </c>
      <c r="CA216" s="61">
        <f t="shared" si="1226"/>
        <v>1</v>
      </c>
      <c r="CB216" s="61">
        <f t="shared" si="1227"/>
        <v>0</v>
      </c>
      <c r="CC216" s="61">
        <f t="shared" si="1228"/>
        <v>3</v>
      </c>
      <c r="CD216" s="61">
        <f t="shared" si="1229"/>
        <v>12</v>
      </c>
      <c r="CE216" s="61">
        <f t="shared" si="1230"/>
        <v>1</v>
      </c>
      <c r="CF216" s="61">
        <f t="shared" si="1231"/>
        <v>17</v>
      </c>
      <c r="CG216" s="61">
        <f t="shared" si="1232"/>
        <v>6</v>
      </c>
      <c r="CH216" s="61">
        <f t="shared" si="1233"/>
        <v>2</v>
      </c>
      <c r="CI216" s="61">
        <f t="shared" si="1234"/>
        <v>7</v>
      </c>
      <c r="CJ216" s="61">
        <f t="shared" si="1235"/>
        <v>1</v>
      </c>
      <c r="CK216" s="61">
        <f t="shared" si="1236"/>
        <v>2</v>
      </c>
      <c r="CL216" s="61">
        <f t="shared" si="1237"/>
        <v>14</v>
      </c>
      <c r="CM216" s="61">
        <f t="shared" si="1238"/>
        <v>2</v>
      </c>
      <c r="CN216" s="61">
        <f t="shared" si="1239"/>
        <v>5</v>
      </c>
      <c r="CO216" s="61">
        <f t="shared" si="1240"/>
        <v>2</v>
      </c>
      <c r="CP216" s="61">
        <f t="shared" si="1241"/>
        <v>2</v>
      </c>
      <c r="CQ216" s="61">
        <f t="shared" si="1242"/>
        <v>6</v>
      </c>
      <c r="CR216" s="61">
        <f t="shared" si="1243"/>
        <v>6</v>
      </c>
      <c r="CS216" s="61">
        <f t="shared" si="1244"/>
        <v>12</v>
      </c>
      <c r="CT216" s="61">
        <f t="shared" si="1245"/>
        <v>7</v>
      </c>
      <c r="CU216" s="61">
        <f t="shared" si="1246"/>
        <v>8</v>
      </c>
      <c r="CV216" s="61">
        <f t="shared" si="1247"/>
        <v>7</v>
      </c>
      <c r="CW216" s="61">
        <f t="shared" si="1248"/>
        <v>1</v>
      </c>
      <c r="CX216" s="61">
        <f t="shared" si="1249"/>
        <v>5</v>
      </c>
      <c r="CY216" s="61">
        <f t="shared" si="1250"/>
        <v>8</v>
      </c>
      <c r="CZ216" s="61">
        <f t="shared" si="1251"/>
        <v>13</v>
      </c>
      <c r="DA216" s="61">
        <f t="shared" si="1252"/>
        <v>0</v>
      </c>
      <c r="DB216" s="61">
        <f t="shared" si="1253"/>
        <v>1</v>
      </c>
      <c r="DC216" s="61">
        <f t="shared" si="1254"/>
        <v>13</v>
      </c>
      <c r="DD216" s="61">
        <f t="shared" si="1255"/>
        <v>1</v>
      </c>
      <c r="DE216" s="61">
        <f t="shared" si="1256"/>
        <v>2</v>
      </c>
      <c r="DF216" s="61">
        <f t="shared" si="1257"/>
        <v>4</v>
      </c>
      <c r="DG216" s="61">
        <f t="shared" si="1258"/>
        <v>4</v>
      </c>
      <c r="DH216" s="61">
        <f t="shared" si="1259"/>
        <v>9</v>
      </c>
      <c r="DI216" s="61">
        <f t="shared" si="1260"/>
        <v>0</v>
      </c>
      <c r="DJ216" s="61">
        <f t="shared" si="1261"/>
        <v>4</v>
      </c>
      <c r="DK216" s="61">
        <f t="shared" si="1262"/>
        <v>14</v>
      </c>
      <c r="DL216" s="61">
        <f t="shared" si="1263"/>
        <v>5</v>
      </c>
      <c r="DM216" s="61">
        <f t="shared" si="1264"/>
        <v>3</v>
      </c>
      <c r="DN216" s="289" t="b">
        <f t="shared" si="1130"/>
        <v>0</v>
      </c>
      <c r="DO216" s="61">
        <f t="shared" si="1288"/>
        <v>116</v>
      </c>
      <c r="DP216" s="61">
        <f t="shared" si="1289"/>
        <v>-49</v>
      </c>
      <c r="DQ216" s="61">
        <f t="shared" si="1290"/>
        <v>49</v>
      </c>
      <c r="DR216" s="106">
        <f t="shared" si="1302"/>
        <v>0</v>
      </c>
      <c r="DS216" s="61">
        <f t="shared" si="1291"/>
        <v>2</v>
      </c>
      <c r="DT216" s="61">
        <f t="shared" si="1292"/>
        <v>5</v>
      </c>
      <c r="DU216" s="61"/>
      <c r="DV216" s="61">
        <f t="shared" si="1293"/>
        <v>4</v>
      </c>
      <c r="DW216" s="61">
        <f t="shared" si="1294"/>
        <v>3</v>
      </c>
      <c r="DX216" s="61"/>
      <c r="DY216" s="61">
        <f t="shared" si="1295"/>
        <v>4</v>
      </c>
      <c r="DZ216" s="61">
        <f t="shared" si="1296"/>
        <v>1</v>
      </c>
      <c r="EA216" s="61">
        <f t="shared" si="1297"/>
        <v>0</v>
      </c>
      <c r="EB216" s="61">
        <f t="shared" si="1298"/>
        <v>1</v>
      </c>
      <c r="EC216" s="61">
        <f t="shared" si="1299"/>
        <v>1</v>
      </c>
      <c r="EE216" s="61">
        <f t="shared" si="1300"/>
        <v>1</v>
      </c>
      <c r="EF216" s="61">
        <f t="shared" si="1301"/>
        <v>2</v>
      </c>
    </row>
    <row r="217" spans="1:136" x14ac:dyDescent="0.2">
      <c r="A217" s="55">
        <v>42222</v>
      </c>
      <c r="B217" s="13" t="str">
        <f t="shared" si="1273"/>
        <v>1-2-1-2-1</v>
      </c>
      <c r="C217" s="14" t="s">
        <v>255</v>
      </c>
      <c r="D217" s="11">
        <f t="shared" si="1274"/>
        <v>3</v>
      </c>
      <c r="E217" s="11">
        <f t="shared" si="1275"/>
        <v>6</v>
      </c>
      <c r="F217" s="11">
        <f t="shared" si="1275"/>
        <v>9</v>
      </c>
      <c r="G217" s="11">
        <f t="shared" si="1275"/>
        <v>12</v>
      </c>
      <c r="H217" s="11">
        <f t="shared" si="1275"/>
        <v>15</v>
      </c>
      <c r="I217" s="11">
        <f t="shared" si="1275"/>
        <v>18</v>
      </c>
      <c r="J217" s="11"/>
      <c r="K217" s="61">
        <f t="shared" si="1276"/>
        <v>11</v>
      </c>
      <c r="L217" s="61">
        <f t="shared" si="1277"/>
        <v>15</v>
      </c>
      <c r="M217" s="61">
        <f t="shared" si="1278"/>
        <v>20</v>
      </c>
      <c r="N217" s="61">
        <f t="shared" si="1279"/>
        <v>33</v>
      </c>
      <c r="O217" s="61">
        <f t="shared" si="1280"/>
        <v>38</v>
      </c>
      <c r="P217" s="61">
        <f t="shared" si="1281"/>
        <v>40</v>
      </c>
      <c r="Q217" s="61">
        <f t="shared" si="1282"/>
        <v>8</v>
      </c>
      <c r="R217" s="61"/>
      <c r="S217" s="61">
        <f t="shared" si="1283"/>
        <v>0</v>
      </c>
      <c r="T217" s="61">
        <f t="shared" si="1283"/>
        <v>0</v>
      </c>
      <c r="U217" s="61">
        <f t="shared" si="1283"/>
        <v>0</v>
      </c>
      <c r="V217" s="61">
        <f t="shared" si="1283"/>
        <v>0</v>
      </c>
      <c r="W217" s="61">
        <f t="shared" si="1283"/>
        <v>0</v>
      </c>
      <c r="X217" s="61">
        <f t="shared" si="1283"/>
        <v>0</v>
      </c>
      <c r="Y217" s="61">
        <f t="shared" si="1283"/>
        <v>0</v>
      </c>
      <c r="Z217" s="61">
        <f t="shared" si="1283"/>
        <v>1</v>
      </c>
      <c r="AA217" s="61">
        <f t="shared" si="1283"/>
        <v>0</v>
      </c>
      <c r="AB217" s="61">
        <f t="shared" si="1283"/>
        <v>0</v>
      </c>
      <c r="AC217" s="61">
        <f t="shared" si="1284"/>
        <v>1</v>
      </c>
      <c r="AD217" s="61">
        <f t="shared" si="1284"/>
        <v>0</v>
      </c>
      <c r="AE217" s="61">
        <f t="shared" si="1284"/>
        <v>0</v>
      </c>
      <c r="AF217" s="61">
        <f t="shared" si="1284"/>
        <v>0</v>
      </c>
      <c r="AG217" s="61">
        <f t="shared" si="1284"/>
        <v>1</v>
      </c>
      <c r="AH217" s="61">
        <f t="shared" si="1284"/>
        <v>0</v>
      </c>
      <c r="AI217" s="61">
        <f t="shared" si="1284"/>
        <v>0</v>
      </c>
      <c r="AJ217" s="61">
        <f t="shared" si="1284"/>
        <v>0</v>
      </c>
      <c r="AK217" s="61">
        <f t="shared" si="1284"/>
        <v>0</v>
      </c>
      <c r="AL217" s="61">
        <f t="shared" si="1284"/>
        <v>1</v>
      </c>
      <c r="AM217" s="61">
        <f t="shared" si="1285"/>
        <v>0</v>
      </c>
      <c r="AN217" s="61">
        <f t="shared" si="1285"/>
        <v>0</v>
      </c>
      <c r="AO217" s="61">
        <f t="shared" si="1285"/>
        <v>0</v>
      </c>
      <c r="AP217" s="61">
        <f t="shared" si="1285"/>
        <v>0</v>
      </c>
      <c r="AQ217" s="61">
        <f t="shared" si="1285"/>
        <v>0</v>
      </c>
      <c r="AR217" s="61">
        <f t="shared" si="1285"/>
        <v>0</v>
      </c>
      <c r="AS217" s="61">
        <f t="shared" si="1285"/>
        <v>0</v>
      </c>
      <c r="AT217" s="61">
        <f t="shared" si="1285"/>
        <v>0</v>
      </c>
      <c r="AU217" s="61">
        <f t="shared" si="1285"/>
        <v>0</v>
      </c>
      <c r="AV217" s="61">
        <f t="shared" si="1285"/>
        <v>0</v>
      </c>
      <c r="AW217" s="61">
        <f t="shared" si="1286"/>
        <v>0</v>
      </c>
      <c r="AX217" s="61">
        <f t="shared" si="1286"/>
        <v>0</v>
      </c>
      <c r="AY217" s="61">
        <f t="shared" si="1286"/>
        <v>1</v>
      </c>
      <c r="AZ217" s="61">
        <f t="shared" si="1286"/>
        <v>0</v>
      </c>
      <c r="BA217" s="61">
        <f t="shared" si="1286"/>
        <v>0</v>
      </c>
      <c r="BB217" s="61">
        <f t="shared" si="1286"/>
        <v>0</v>
      </c>
      <c r="BC217" s="61">
        <f t="shared" si="1286"/>
        <v>0</v>
      </c>
      <c r="BD217" s="61">
        <f t="shared" si="1286"/>
        <v>1</v>
      </c>
      <c r="BE217" s="61">
        <f t="shared" si="1286"/>
        <v>0</v>
      </c>
      <c r="BF217" s="61">
        <f t="shared" si="1286"/>
        <v>1</v>
      </c>
      <c r="BG217" s="61">
        <f t="shared" si="1287"/>
        <v>0</v>
      </c>
      <c r="BH217" s="61">
        <f t="shared" si="1287"/>
        <v>0</v>
      </c>
      <c r="BI217" s="61">
        <f t="shared" si="1287"/>
        <v>0</v>
      </c>
      <c r="BJ217" s="61">
        <f t="shared" si="1287"/>
        <v>0</v>
      </c>
      <c r="BK217" s="61">
        <f t="shared" si="1287"/>
        <v>0</v>
      </c>
      <c r="BL217" s="61">
        <f t="shared" si="1287"/>
        <v>0</v>
      </c>
      <c r="BM217" s="61">
        <f t="shared" si="1287"/>
        <v>0</v>
      </c>
      <c r="BN217" s="61">
        <f t="shared" si="1287"/>
        <v>0</v>
      </c>
      <c r="BO217" s="61">
        <f t="shared" si="1287"/>
        <v>0</v>
      </c>
      <c r="BP217" s="61"/>
      <c r="BQ217" s="61">
        <f t="shared" si="1216"/>
        <v>9</v>
      </c>
      <c r="BR217" s="61">
        <f t="shared" si="1217"/>
        <v>2</v>
      </c>
      <c r="BS217" s="61">
        <f t="shared" si="1218"/>
        <v>5</v>
      </c>
      <c r="BT217" s="61">
        <f t="shared" si="1219"/>
        <v>4</v>
      </c>
      <c r="BU217" s="61">
        <f t="shared" si="1220"/>
        <v>8</v>
      </c>
      <c r="BV217" s="61">
        <f t="shared" si="1221"/>
        <v>3</v>
      </c>
      <c r="BW217" s="61">
        <f t="shared" si="1222"/>
        <v>2</v>
      </c>
      <c r="BX217" s="61">
        <f t="shared" si="1223"/>
        <v>0</v>
      </c>
      <c r="BY217" s="61">
        <f t="shared" si="1224"/>
        <v>3</v>
      </c>
      <c r="BZ217" s="61">
        <f t="shared" si="1225"/>
        <v>2</v>
      </c>
      <c r="CA217" s="61">
        <f t="shared" si="1226"/>
        <v>0</v>
      </c>
      <c r="CB217" s="61">
        <f t="shared" si="1227"/>
        <v>10</v>
      </c>
      <c r="CC217" s="61">
        <f t="shared" si="1228"/>
        <v>2</v>
      </c>
      <c r="CD217" s="61">
        <f t="shared" si="1229"/>
        <v>11</v>
      </c>
      <c r="CE217" s="61">
        <f t="shared" si="1230"/>
        <v>0</v>
      </c>
      <c r="CF217" s="61">
        <f t="shared" si="1231"/>
        <v>16</v>
      </c>
      <c r="CG217" s="61">
        <f t="shared" si="1232"/>
        <v>5</v>
      </c>
      <c r="CH217" s="61">
        <f t="shared" si="1233"/>
        <v>1</v>
      </c>
      <c r="CI217" s="61">
        <f t="shared" si="1234"/>
        <v>6</v>
      </c>
      <c r="CJ217" s="61">
        <f t="shared" si="1235"/>
        <v>0</v>
      </c>
      <c r="CK217" s="61">
        <f t="shared" si="1236"/>
        <v>1</v>
      </c>
      <c r="CL217" s="61">
        <f t="shared" si="1237"/>
        <v>13</v>
      </c>
      <c r="CM217" s="61">
        <f t="shared" si="1238"/>
        <v>1</v>
      </c>
      <c r="CN217" s="61">
        <f t="shared" si="1239"/>
        <v>4</v>
      </c>
      <c r="CO217" s="61">
        <f t="shared" si="1240"/>
        <v>1</v>
      </c>
      <c r="CP217" s="61">
        <f t="shared" si="1241"/>
        <v>1</v>
      </c>
      <c r="CQ217" s="61">
        <f t="shared" si="1242"/>
        <v>5</v>
      </c>
      <c r="CR217" s="61">
        <f t="shared" si="1243"/>
        <v>5</v>
      </c>
      <c r="CS217" s="61">
        <f t="shared" si="1244"/>
        <v>11</v>
      </c>
      <c r="CT217" s="61">
        <f t="shared" si="1245"/>
        <v>6</v>
      </c>
      <c r="CU217" s="61">
        <f t="shared" si="1246"/>
        <v>7</v>
      </c>
      <c r="CV217" s="61">
        <f t="shared" si="1247"/>
        <v>6</v>
      </c>
      <c r="CW217" s="61">
        <f t="shared" si="1248"/>
        <v>0</v>
      </c>
      <c r="CX217" s="61">
        <f t="shared" si="1249"/>
        <v>4</v>
      </c>
      <c r="CY217" s="61">
        <f t="shared" si="1250"/>
        <v>7</v>
      </c>
      <c r="CZ217" s="61">
        <f t="shared" si="1251"/>
        <v>12</v>
      </c>
      <c r="DA217" s="61">
        <f t="shared" si="1252"/>
        <v>3</v>
      </c>
      <c r="DB217" s="61">
        <f t="shared" si="1253"/>
        <v>0</v>
      </c>
      <c r="DC217" s="61">
        <f t="shared" si="1254"/>
        <v>12</v>
      </c>
      <c r="DD217" s="61">
        <f t="shared" si="1255"/>
        <v>0</v>
      </c>
      <c r="DE217" s="61">
        <f t="shared" si="1256"/>
        <v>1</v>
      </c>
      <c r="DF217" s="61">
        <f t="shared" si="1257"/>
        <v>3</v>
      </c>
      <c r="DG217" s="61">
        <f t="shared" si="1258"/>
        <v>3</v>
      </c>
      <c r="DH217" s="61">
        <f t="shared" si="1259"/>
        <v>8</v>
      </c>
      <c r="DI217" s="61">
        <f t="shared" si="1260"/>
        <v>23</v>
      </c>
      <c r="DJ217" s="61">
        <f t="shared" si="1261"/>
        <v>3</v>
      </c>
      <c r="DK217" s="61">
        <f t="shared" si="1262"/>
        <v>13</v>
      </c>
      <c r="DL217" s="61">
        <f t="shared" si="1263"/>
        <v>4</v>
      </c>
      <c r="DM217" s="61">
        <f t="shared" si="1264"/>
        <v>2</v>
      </c>
      <c r="DN217" s="289" t="b">
        <f t="shared" si="1130"/>
        <v>1</v>
      </c>
      <c r="DO217" s="61">
        <f t="shared" si="1288"/>
        <v>165</v>
      </c>
      <c r="DP217" s="61">
        <f t="shared" si="1289"/>
        <v>-29</v>
      </c>
      <c r="DQ217" s="61">
        <f t="shared" si="1290"/>
        <v>29</v>
      </c>
      <c r="DR217" s="106">
        <f t="shared" si="1302"/>
        <v>1</v>
      </c>
      <c r="DS217" s="61">
        <f t="shared" si="1291"/>
        <v>3</v>
      </c>
      <c r="DT217" s="61">
        <f t="shared" si="1292"/>
        <v>4</v>
      </c>
      <c r="DU217" s="61"/>
      <c r="DV217" s="61">
        <f t="shared" si="1293"/>
        <v>3</v>
      </c>
      <c r="DW217" s="61">
        <f t="shared" si="1294"/>
        <v>4</v>
      </c>
      <c r="DX217" s="61"/>
      <c r="DY217" s="61">
        <f t="shared" si="1295"/>
        <v>1</v>
      </c>
      <c r="DZ217" s="61">
        <f t="shared" si="1296"/>
        <v>2</v>
      </c>
      <c r="EA217" s="61">
        <f t="shared" si="1297"/>
        <v>1</v>
      </c>
      <c r="EB217" s="61">
        <f t="shared" si="1298"/>
        <v>2</v>
      </c>
      <c r="EC217" s="61">
        <f t="shared" si="1299"/>
        <v>1</v>
      </c>
      <c r="EE217" s="61">
        <f t="shared" si="1300"/>
        <v>1</v>
      </c>
      <c r="EF217" s="61">
        <f t="shared" si="1301"/>
        <v>0</v>
      </c>
    </row>
    <row r="218" spans="1:136" x14ac:dyDescent="0.2">
      <c r="A218" s="55">
        <v>42219</v>
      </c>
      <c r="B218" s="13" t="str">
        <f t="shared" si="1273"/>
        <v>0-1-4-0-2</v>
      </c>
      <c r="C218" s="14" t="s">
        <v>254</v>
      </c>
      <c r="D218" s="11">
        <f t="shared" si="1274"/>
        <v>3</v>
      </c>
      <c r="E218" s="11">
        <f t="shared" si="1275"/>
        <v>6</v>
      </c>
      <c r="F218" s="11">
        <f t="shared" si="1275"/>
        <v>9</v>
      </c>
      <c r="G218" s="11">
        <f t="shared" si="1275"/>
        <v>12</v>
      </c>
      <c r="H218" s="11">
        <f t="shared" si="1275"/>
        <v>15</v>
      </c>
      <c r="I218" s="11">
        <f t="shared" si="1275"/>
        <v>18</v>
      </c>
      <c r="J218" s="11"/>
      <c r="K218" s="61">
        <f t="shared" si="1276"/>
        <v>18</v>
      </c>
      <c r="L218" s="61">
        <f t="shared" si="1277"/>
        <v>21</v>
      </c>
      <c r="M218" s="61">
        <f t="shared" si="1278"/>
        <v>23</v>
      </c>
      <c r="N218" s="61">
        <f t="shared" si="1279"/>
        <v>25</v>
      </c>
      <c r="O218" s="61">
        <f t="shared" si="1280"/>
        <v>26</v>
      </c>
      <c r="P218" s="61">
        <f t="shared" si="1281"/>
        <v>41</v>
      </c>
      <c r="Q218" s="61">
        <f t="shared" si="1282"/>
        <v>40</v>
      </c>
      <c r="R218" s="61"/>
      <c r="S218" s="61">
        <f t="shared" si="1283"/>
        <v>0</v>
      </c>
      <c r="T218" s="61">
        <f t="shared" si="1283"/>
        <v>0</v>
      </c>
      <c r="U218" s="61">
        <f t="shared" si="1283"/>
        <v>0</v>
      </c>
      <c r="V218" s="61">
        <f t="shared" si="1283"/>
        <v>0</v>
      </c>
      <c r="W218" s="61">
        <f t="shared" si="1283"/>
        <v>0</v>
      </c>
      <c r="X218" s="61">
        <f t="shared" si="1283"/>
        <v>0</v>
      </c>
      <c r="Y218" s="61">
        <f t="shared" si="1283"/>
        <v>0</v>
      </c>
      <c r="Z218" s="61">
        <f t="shared" si="1283"/>
        <v>0</v>
      </c>
      <c r="AA218" s="61">
        <f t="shared" si="1283"/>
        <v>0</v>
      </c>
      <c r="AB218" s="61">
        <f t="shared" si="1283"/>
        <v>0</v>
      </c>
      <c r="AC218" s="61">
        <f t="shared" si="1284"/>
        <v>0</v>
      </c>
      <c r="AD218" s="61">
        <f t="shared" si="1284"/>
        <v>0</v>
      </c>
      <c r="AE218" s="61">
        <f t="shared" si="1284"/>
        <v>0</v>
      </c>
      <c r="AF218" s="61">
        <f t="shared" si="1284"/>
        <v>0</v>
      </c>
      <c r="AG218" s="61">
        <f t="shared" si="1284"/>
        <v>0</v>
      </c>
      <c r="AH218" s="61">
        <f t="shared" si="1284"/>
        <v>0</v>
      </c>
      <c r="AI218" s="61">
        <f t="shared" si="1284"/>
        <v>0</v>
      </c>
      <c r="AJ218" s="61">
        <f t="shared" si="1284"/>
        <v>1</v>
      </c>
      <c r="AK218" s="61">
        <f t="shared" si="1284"/>
        <v>0</v>
      </c>
      <c r="AL218" s="61">
        <f t="shared" si="1284"/>
        <v>0</v>
      </c>
      <c r="AM218" s="61">
        <f t="shared" si="1285"/>
        <v>1</v>
      </c>
      <c r="AN218" s="61">
        <f t="shared" si="1285"/>
        <v>0</v>
      </c>
      <c r="AO218" s="61">
        <f t="shared" si="1285"/>
        <v>1</v>
      </c>
      <c r="AP218" s="61">
        <f t="shared" si="1285"/>
        <v>0</v>
      </c>
      <c r="AQ218" s="61">
        <f t="shared" si="1285"/>
        <v>1</v>
      </c>
      <c r="AR218" s="61">
        <f t="shared" si="1285"/>
        <v>1</v>
      </c>
      <c r="AS218" s="61">
        <f t="shared" si="1285"/>
        <v>0</v>
      </c>
      <c r="AT218" s="61">
        <f t="shared" si="1285"/>
        <v>0</v>
      </c>
      <c r="AU218" s="61">
        <f t="shared" si="1285"/>
        <v>0</v>
      </c>
      <c r="AV218" s="61">
        <f t="shared" si="1285"/>
        <v>0</v>
      </c>
      <c r="AW218" s="61">
        <f t="shared" si="1286"/>
        <v>0</v>
      </c>
      <c r="AX218" s="61">
        <f t="shared" si="1286"/>
        <v>0</v>
      </c>
      <c r="AY218" s="61">
        <f t="shared" si="1286"/>
        <v>0</v>
      </c>
      <c r="AZ218" s="61">
        <f t="shared" si="1286"/>
        <v>0</v>
      </c>
      <c r="BA218" s="61">
        <f t="shared" si="1286"/>
        <v>0</v>
      </c>
      <c r="BB218" s="61">
        <f t="shared" si="1286"/>
        <v>0</v>
      </c>
      <c r="BC218" s="61">
        <f t="shared" si="1286"/>
        <v>0</v>
      </c>
      <c r="BD218" s="61">
        <f t="shared" si="1286"/>
        <v>0</v>
      </c>
      <c r="BE218" s="61">
        <f t="shared" si="1286"/>
        <v>0</v>
      </c>
      <c r="BF218" s="61">
        <f t="shared" si="1286"/>
        <v>1</v>
      </c>
      <c r="BG218" s="61">
        <f t="shared" si="1287"/>
        <v>1</v>
      </c>
      <c r="BH218" s="61">
        <f t="shared" si="1287"/>
        <v>0</v>
      </c>
      <c r="BI218" s="61">
        <f t="shared" si="1287"/>
        <v>0</v>
      </c>
      <c r="BJ218" s="61">
        <f t="shared" si="1287"/>
        <v>0</v>
      </c>
      <c r="BK218" s="61">
        <f t="shared" si="1287"/>
        <v>0</v>
      </c>
      <c r="BL218" s="61">
        <f t="shared" si="1287"/>
        <v>0</v>
      </c>
      <c r="BM218" s="61">
        <f t="shared" si="1287"/>
        <v>0</v>
      </c>
      <c r="BN218" s="61">
        <f t="shared" si="1287"/>
        <v>0</v>
      </c>
      <c r="BO218" s="61">
        <f t="shared" si="1287"/>
        <v>0</v>
      </c>
      <c r="BP218" s="61"/>
      <c r="BQ218" s="61">
        <f t="shared" si="1216"/>
        <v>8</v>
      </c>
      <c r="BR218" s="61">
        <f t="shared" si="1217"/>
        <v>1</v>
      </c>
      <c r="BS218" s="61">
        <f t="shared" si="1218"/>
        <v>4</v>
      </c>
      <c r="BT218" s="61">
        <f t="shared" si="1219"/>
        <v>3</v>
      </c>
      <c r="BU218" s="61">
        <f t="shared" si="1220"/>
        <v>7</v>
      </c>
      <c r="BV218" s="61">
        <f t="shared" si="1221"/>
        <v>2</v>
      </c>
      <c r="BW218" s="61">
        <f t="shared" si="1222"/>
        <v>1</v>
      </c>
      <c r="BX218" s="61">
        <f t="shared" si="1223"/>
        <v>10</v>
      </c>
      <c r="BY218" s="61">
        <f t="shared" si="1224"/>
        <v>2</v>
      </c>
      <c r="BZ218" s="61">
        <f t="shared" si="1225"/>
        <v>1</v>
      </c>
      <c r="CA218" s="61">
        <f t="shared" si="1226"/>
        <v>15</v>
      </c>
      <c r="CB218" s="61">
        <f t="shared" si="1227"/>
        <v>9</v>
      </c>
      <c r="CC218" s="61">
        <f t="shared" si="1228"/>
        <v>1</v>
      </c>
      <c r="CD218" s="61">
        <f t="shared" si="1229"/>
        <v>10</v>
      </c>
      <c r="CE218" s="61">
        <f t="shared" si="1230"/>
        <v>10</v>
      </c>
      <c r="CF218" s="61">
        <f t="shared" si="1231"/>
        <v>15</v>
      </c>
      <c r="CG218" s="61">
        <f t="shared" si="1232"/>
        <v>4</v>
      </c>
      <c r="CH218" s="61">
        <f t="shared" si="1233"/>
        <v>0</v>
      </c>
      <c r="CI218" s="61">
        <f t="shared" si="1234"/>
        <v>5</v>
      </c>
      <c r="CJ218" s="61">
        <f t="shared" si="1235"/>
        <v>11</v>
      </c>
      <c r="CK218" s="61">
        <f t="shared" si="1236"/>
        <v>0</v>
      </c>
      <c r="CL218" s="61">
        <f t="shared" si="1237"/>
        <v>12</v>
      </c>
      <c r="CM218" s="61">
        <f t="shared" si="1238"/>
        <v>0</v>
      </c>
      <c r="CN218" s="61">
        <f t="shared" si="1239"/>
        <v>3</v>
      </c>
      <c r="CO218" s="61">
        <f t="shared" si="1240"/>
        <v>0</v>
      </c>
      <c r="CP218" s="61">
        <f t="shared" si="1241"/>
        <v>0</v>
      </c>
      <c r="CQ218" s="61">
        <f t="shared" si="1242"/>
        <v>4</v>
      </c>
      <c r="CR218" s="61">
        <f t="shared" si="1243"/>
        <v>4</v>
      </c>
      <c r="CS218" s="61">
        <f t="shared" si="1244"/>
        <v>10</v>
      </c>
      <c r="CT218" s="61">
        <f t="shared" si="1245"/>
        <v>5</v>
      </c>
      <c r="CU218" s="61">
        <f t="shared" si="1246"/>
        <v>6</v>
      </c>
      <c r="CV218" s="61">
        <f t="shared" si="1247"/>
        <v>5</v>
      </c>
      <c r="CW218" s="61">
        <f t="shared" si="1248"/>
        <v>6</v>
      </c>
      <c r="CX218" s="61">
        <f t="shared" si="1249"/>
        <v>3</v>
      </c>
      <c r="CY218" s="61">
        <f t="shared" si="1250"/>
        <v>6</v>
      </c>
      <c r="CZ218" s="61">
        <f t="shared" si="1251"/>
        <v>11</v>
      </c>
      <c r="DA218" s="61">
        <f t="shared" si="1252"/>
        <v>2</v>
      </c>
      <c r="DB218" s="61">
        <f t="shared" si="1253"/>
        <v>7</v>
      </c>
      <c r="DC218" s="61">
        <f t="shared" si="1254"/>
        <v>11</v>
      </c>
      <c r="DD218" s="61">
        <f t="shared" si="1255"/>
        <v>0</v>
      </c>
      <c r="DE218" s="61">
        <f t="shared" si="1256"/>
        <v>0</v>
      </c>
      <c r="DF218" s="61">
        <f t="shared" si="1257"/>
        <v>2</v>
      </c>
      <c r="DG218" s="61">
        <f t="shared" si="1258"/>
        <v>2</v>
      </c>
      <c r="DH218" s="61">
        <f t="shared" si="1259"/>
        <v>7</v>
      </c>
      <c r="DI218" s="61">
        <f t="shared" si="1260"/>
        <v>22</v>
      </c>
      <c r="DJ218" s="61">
        <f t="shared" si="1261"/>
        <v>2</v>
      </c>
      <c r="DK218" s="61">
        <f t="shared" si="1262"/>
        <v>12</v>
      </c>
      <c r="DL218" s="61">
        <f t="shared" si="1263"/>
        <v>3</v>
      </c>
      <c r="DM218" s="61">
        <f t="shared" si="1264"/>
        <v>1</v>
      </c>
      <c r="DN218" s="289" t="b">
        <f t="shared" si="1130"/>
        <v>0</v>
      </c>
      <c r="DO218" s="61">
        <f t="shared" si="1288"/>
        <v>194</v>
      </c>
      <c r="DP218" s="61">
        <f t="shared" si="1289"/>
        <v>67</v>
      </c>
      <c r="DQ218" s="61">
        <f t="shared" si="1290"/>
        <v>67</v>
      </c>
      <c r="DR218" s="106">
        <f t="shared" si="1302"/>
        <v>0</v>
      </c>
      <c r="DS218" s="61">
        <f t="shared" si="1291"/>
        <v>3</v>
      </c>
      <c r="DT218" s="61">
        <f t="shared" si="1292"/>
        <v>4</v>
      </c>
      <c r="DU218" s="61"/>
      <c r="DV218" s="61">
        <f t="shared" si="1293"/>
        <v>4</v>
      </c>
      <c r="DW218" s="61">
        <f t="shared" si="1294"/>
        <v>3</v>
      </c>
      <c r="DX218" s="61"/>
      <c r="DY218" s="61">
        <f t="shared" si="1295"/>
        <v>0</v>
      </c>
      <c r="DZ218" s="61">
        <f t="shared" si="1296"/>
        <v>1</v>
      </c>
      <c r="EA218" s="61">
        <f t="shared" si="1297"/>
        <v>4</v>
      </c>
      <c r="EB218" s="68">
        <f t="shared" si="1298"/>
        <v>0</v>
      </c>
      <c r="EC218" s="61">
        <f t="shared" si="1299"/>
        <v>2</v>
      </c>
      <c r="EE218" s="61">
        <f t="shared" si="1300"/>
        <v>2</v>
      </c>
      <c r="EF218" s="61">
        <f t="shared" si="1301"/>
        <v>1</v>
      </c>
    </row>
    <row r="219" spans="1:136" x14ac:dyDescent="0.2">
      <c r="A219" s="55">
        <v>42215</v>
      </c>
      <c r="B219" s="13" t="str">
        <f t="shared" si="1273"/>
        <v>2-2-2-0-1</v>
      </c>
      <c r="C219" s="14" t="s">
        <v>253</v>
      </c>
      <c r="D219" s="11">
        <f t="shared" si="1274"/>
        <v>2</v>
      </c>
      <c r="E219" s="11">
        <f t="shared" si="1275"/>
        <v>5</v>
      </c>
      <c r="F219" s="11">
        <f t="shared" si="1275"/>
        <v>8</v>
      </c>
      <c r="G219" s="11">
        <f t="shared" si="1275"/>
        <v>11</v>
      </c>
      <c r="H219" s="11">
        <f t="shared" si="1275"/>
        <v>14</v>
      </c>
      <c r="I219" s="11">
        <f t="shared" si="1275"/>
        <v>17</v>
      </c>
      <c r="J219" s="11"/>
      <c r="K219" s="61">
        <f t="shared" si="1276"/>
        <v>2</v>
      </c>
      <c r="L219" s="61">
        <f t="shared" si="1277"/>
        <v>10</v>
      </c>
      <c r="M219" s="61">
        <f t="shared" si="1278"/>
        <v>13</v>
      </c>
      <c r="N219" s="61">
        <f t="shared" si="1279"/>
        <v>21</v>
      </c>
      <c r="O219" s="61">
        <f t="shared" si="1280"/>
        <v>25</v>
      </c>
      <c r="P219" s="61">
        <f t="shared" si="1281"/>
        <v>49</v>
      </c>
      <c r="Q219" s="61">
        <f t="shared" si="1282"/>
        <v>7</v>
      </c>
      <c r="R219" s="61"/>
      <c r="S219" s="61">
        <f t="shared" si="1283"/>
        <v>0</v>
      </c>
      <c r="T219" s="61">
        <f t="shared" si="1283"/>
        <v>1</v>
      </c>
      <c r="U219" s="61">
        <f t="shared" si="1283"/>
        <v>0</v>
      </c>
      <c r="V219" s="61">
        <f t="shared" si="1283"/>
        <v>0</v>
      </c>
      <c r="W219" s="61">
        <f t="shared" si="1283"/>
        <v>0</v>
      </c>
      <c r="X219" s="61">
        <f t="shared" si="1283"/>
        <v>0</v>
      </c>
      <c r="Y219" s="61">
        <f t="shared" si="1283"/>
        <v>1</v>
      </c>
      <c r="Z219" s="61">
        <f t="shared" si="1283"/>
        <v>0</v>
      </c>
      <c r="AA219" s="61">
        <f t="shared" si="1283"/>
        <v>0</v>
      </c>
      <c r="AB219" s="61">
        <f t="shared" si="1283"/>
        <v>1</v>
      </c>
      <c r="AC219" s="61">
        <f t="shared" si="1284"/>
        <v>0</v>
      </c>
      <c r="AD219" s="61">
        <f t="shared" si="1284"/>
        <v>0</v>
      </c>
      <c r="AE219" s="61">
        <f t="shared" si="1284"/>
        <v>1</v>
      </c>
      <c r="AF219" s="61">
        <f t="shared" si="1284"/>
        <v>0</v>
      </c>
      <c r="AG219" s="61">
        <f t="shared" si="1284"/>
        <v>0</v>
      </c>
      <c r="AH219" s="61">
        <f t="shared" si="1284"/>
        <v>0</v>
      </c>
      <c r="AI219" s="61">
        <f t="shared" si="1284"/>
        <v>0</v>
      </c>
      <c r="AJ219" s="61">
        <f t="shared" si="1284"/>
        <v>0</v>
      </c>
      <c r="AK219" s="61">
        <f t="shared" si="1284"/>
        <v>0</v>
      </c>
      <c r="AL219" s="61">
        <f t="shared" si="1284"/>
        <v>0</v>
      </c>
      <c r="AM219" s="61">
        <f t="shared" si="1285"/>
        <v>1</v>
      </c>
      <c r="AN219" s="61">
        <f t="shared" si="1285"/>
        <v>0</v>
      </c>
      <c r="AO219" s="61">
        <f t="shared" si="1285"/>
        <v>0</v>
      </c>
      <c r="AP219" s="61">
        <f t="shared" si="1285"/>
        <v>0</v>
      </c>
      <c r="AQ219" s="61">
        <f t="shared" si="1285"/>
        <v>1</v>
      </c>
      <c r="AR219" s="61">
        <f t="shared" si="1285"/>
        <v>0</v>
      </c>
      <c r="AS219" s="61">
        <f t="shared" si="1285"/>
        <v>0</v>
      </c>
      <c r="AT219" s="61">
        <f t="shared" si="1285"/>
        <v>0</v>
      </c>
      <c r="AU219" s="61">
        <f t="shared" si="1285"/>
        <v>0</v>
      </c>
      <c r="AV219" s="61">
        <f t="shared" si="1285"/>
        <v>0</v>
      </c>
      <c r="AW219" s="61">
        <f t="shared" si="1286"/>
        <v>0</v>
      </c>
      <c r="AX219" s="61">
        <f t="shared" si="1286"/>
        <v>0</v>
      </c>
      <c r="AY219" s="61">
        <f t="shared" si="1286"/>
        <v>0</v>
      </c>
      <c r="AZ219" s="61">
        <f t="shared" si="1286"/>
        <v>0</v>
      </c>
      <c r="BA219" s="61">
        <f t="shared" si="1286"/>
        <v>0</v>
      </c>
      <c r="BB219" s="61">
        <f t="shared" si="1286"/>
        <v>0</v>
      </c>
      <c r="BC219" s="61">
        <f t="shared" si="1286"/>
        <v>0</v>
      </c>
      <c r="BD219" s="61">
        <f t="shared" si="1286"/>
        <v>0</v>
      </c>
      <c r="BE219" s="61">
        <f t="shared" si="1286"/>
        <v>0</v>
      </c>
      <c r="BF219" s="61">
        <f t="shared" si="1286"/>
        <v>0</v>
      </c>
      <c r="BG219" s="61">
        <f t="shared" si="1287"/>
        <v>0</v>
      </c>
      <c r="BH219" s="61">
        <f t="shared" si="1287"/>
        <v>0</v>
      </c>
      <c r="BI219" s="61">
        <f t="shared" si="1287"/>
        <v>0</v>
      </c>
      <c r="BJ219" s="61">
        <f t="shared" si="1287"/>
        <v>0</v>
      </c>
      <c r="BK219" s="61">
        <f t="shared" si="1287"/>
        <v>0</v>
      </c>
      <c r="BL219" s="61">
        <f t="shared" si="1287"/>
        <v>0</v>
      </c>
      <c r="BM219" s="61">
        <f t="shared" si="1287"/>
        <v>0</v>
      </c>
      <c r="BN219" s="61">
        <f t="shared" si="1287"/>
        <v>0</v>
      </c>
      <c r="BO219" s="61">
        <f t="shared" si="1287"/>
        <v>1</v>
      </c>
      <c r="BP219" s="61"/>
      <c r="BQ219" s="61">
        <f t="shared" si="1216"/>
        <v>7</v>
      </c>
      <c r="BR219" s="61">
        <f t="shared" si="1217"/>
        <v>0</v>
      </c>
      <c r="BS219" s="61">
        <f t="shared" si="1218"/>
        <v>3</v>
      </c>
      <c r="BT219" s="61">
        <f t="shared" si="1219"/>
        <v>2</v>
      </c>
      <c r="BU219" s="61">
        <f t="shared" si="1220"/>
        <v>6</v>
      </c>
      <c r="BV219" s="61">
        <f t="shared" si="1221"/>
        <v>1</v>
      </c>
      <c r="BW219" s="61">
        <f t="shared" si="1222"/>
        <v>0</v>
      </c>
      <c r="BX219" s="61">
        <f t="shared" si="1223"/>
        <v>9</v>
      </c>
      <c r="BY219" s="61">
        <f t="shared" si="1224"/>
        <v>1</v>
      </c>
      <c r="BZ219" s="61">
        <f t="shared" si="1225"/>
        <v>0</v>
      </c>
      <c r="CA219" s="61">
        <f t="shared" si="1226"/>
        <v>14</v>
      </c>
      <c r="CB219" s="61">
        <f t="shared" si="1227"/>
        <v>8</v>
      </c>
      <c r="CC219" s="61">
        <f t="shared" si="1228"/>
        <v>0</v>
      </c>
      <c r="CD219" s="61">
        <f t="shared" si="1229"/>
        <v>9</v>
      </c>
      <c r="CE219" s="61">
        <f t="shared" si="1230"/>
        <v>9</v>
      </c>
      <c r="CF219" s="61">
        <f t="shared" si="1231"/>
        <v>14</v>
      </c>
      <c r="CG219" s="61">
        <f t="shared" si="1232"/>
        <v>3</v>
      </c>
      <c r="CH219" s="61">
        <f t="shared" si="1233"/>
        <v>2</v>
      </c>
      <c r="CI219" s="61">
        <f t="shared" si="1234"/>
        <v>4</v>
      </c>
      <c r="CJ219" s="61">
        <f t="shared" si="1235"/>
        <v>10</v>
      </c>
      <c r="CK219" s="61">
        <f t="shared" si="1236"/>
        <v>0</v>
      </c>
      <c r="CL219" s="61">
        <f t="shared" si="1237"/>
        <v>11</v>
      </c>
      <c r="CM219" s="61">
        <f t="shared" si="1238"/>
        <v>21</v>
      </c>
      <c r="CN219" s="61">
        <f t="shared" si="1239"/>
        <v>2</v>
      </c>
      <c r="CO219" s="61">
        <f t="shared" si="1240"/>
        <v>0</v>
      </c>
      <c r="CP219" s="61">
        <f t="shared" si="1241"/>
        <v>7</v>
      </c>
      <c r="CQ219" s="61">
        <f t="shared" si="1242"/>
        <v>3</v>
      </c>
      <c r="CR219" s="61">
        <f t="shared" si="1243"/>
        <v>3</v>
      </c>
      <c r="CS219" s="61">
        <f t="shared" si="1244"/>
        <v>9</v>
      </c>
      <c r="CT219" s="61">
        <f t="shared" si="1245"/>
        <v>4</v>
      </c>
      <c r="CU219" s="61">
        <f t="shared" si="1246"/>
        <v>5</v>
      </c>
      <c r="CV219" s="61">
        <f t="shared" si="1247"/>
        <v>4</v>
      </c>
      <c r="CW219" s="61">
        <f t="shared" si="1248"/>
        <v>5</v>
      </c>
      <c r="CX219" s="61">
        <f t="shared" si="1249"/>
        <v>2</v>
      </c>
      <c r="CY219" s="61">
        <f t="shared" si="1250"/>
        <v>5</v>
      </c>
      <c r="CZ219" s="61">
        <f t="shared" si="1251"/>
        <v>10</v>
      </c>
      <c r="DA219" s="61">
        <f t="shared" si="1252"/>
        <v>1</v>
      </c>
      <c r="DB219" s="61">
        <f t="shared" si="1253"/>
        <v>6</v>
      </c>
      <c r="DC219" s="61">
        <f t="shared" si="1254"/>
        <v>10</v>
      </c>
      <c r="DD219" s="61">
        <f t="shared" si="1255"/>
        <v>1</v>
      </c>
      <c r="DE219" s="61">
        <f t="shared" si="1256"/>
        <v>10</v>
      </c>
      <c r="DF219" s="61">
        <f t="shared" si="1257"/>
        <v>1</v>
      </c>
      <c r="DG219" s="61">
        <f t="shared" si="1258"/>
        <v>1</v>
      </c>
      <c r="DH219" s="61">
        <f t="shared" si="1259"/>
        <v>6</v>
      </c>
      <c r="DI219" s="61">
        <f t="shared" si="1260"/>
        <v>21</v>
      </c>
      <c r="DJ219" s="61">
        <f t="shared" si="1261"/>
        <v>1</v>
      </c>
      <c r="DK219" s="61">
        <f t="shared" si="1262"/>
        <v>11</v>
      </c>
      <c r="DL219" s="61">
        <f t="shared" si="1263"/>
        <v>2</v>
      </c>
      <c r="DM219" s="61">
        <f t="shared" si="1264"/>
        <v>0</v>
      </c>
      <c r="DN219" s="289" t="b">
        <f t="shared" si="1130"/>
        <v>1</v>
      </c>
      <c r="DO219" s="61">
        <f t="shared" si="1288"/>
        <v>127</v>
      </c>
      <c r="DP219" s="61">
        <f t="shared" si="1289"/>
        <v>-96</v>
      </c>
      <c r="DQ219" s="61">
        <f t="shared" si="1290"/>
        <v>96</v>
      </c>
      <c r="DR219" s="106">
        <f t="shared" si="1302"/>
        <v>1</v>
      </c>
      <c r="DS219" s="61">
        <f t="shared" si="1291"/>
        <v>1</v>
      </c>
      <c r="DT219" s="61">
        <f t="shared" si="1292"/>
        <v>6</v>
      </c>
      <c r="DU219" s="61"/>
      <c r="DV219" s="61">
        <f t="shared" si="1293"/>
        <v>5</v>
      </c>
      <c r="DW219" s="61">
        <f t="shared" si="1294"/>
        <v>2</v>
      </c>
      <c r="DX219" s="61"/>
      <c r="DY219" s="61">
        <f t="shared" si="1295"/>
        <v>2</v>
      </c>
      <c r="DZ219" s="61">
        <f t="shared" si="1296"/>
        <v>2</v>
      </c>
      <c r="EA219" s="61">
        <f t="shared" si="1297"/>
        <v>2</v>
      </c>
      <c r="EB219" s="69">
        <f t="shared" si="1298"/>
        <v>0</v>
      </c>
      <c r="EC219" s="61">
        <f t="shared" si="1299"/>
        <v>1</v>
      </c>
      <c r="EE219" s="61">
        <f t="shared" si="1300"/>
        <v>0</v>
      </c>
      <c r="EF219" s="61">
        <f t="shared" si="1301"/>
        <v>0</v>
      </c>
    </row>
    <row r="220" spans="1:136" x14ac:dyDescent="0.2">
      <c r="A220" s="55">
        <v>42212</v>
      </c>
      <c r="B220" s="13" t="str">
        <f t="shared" si="1273"/>
        <v>2-0-0-1-4</v>
      </c>
      <c r="C220" s="14" t="s">
        <v>252</v>
      </c>
      <c r="D220" s="11">
        <f t="shared" si="1274"/>
        <v>2</v>
      </c>
      <c r="E220" s="11">
        <f t="shared" si="1275"/>
        <v>4</v>
      </c>
      <c r="F220" s="11">
        <f t="shared" si="1275"/>
        <v>7</v>
      </c>
      <c r="G220" s="11">
        <f t="shared" si="1275"/>
        <v>10</v>
      </c>
      <c r="H220" s="11">
        <f t="shared" si="1275"/>
        <v>13</v>
      </c>
      <c r="I220" s="11">
        <f t="shared" si="1275"/>
        <v>16</v>
      </c>
      <c r="J220" s="11"/>
      <c r="K220" s="61">
        <f t="shared" si="1276"/>
        <v>6</v>
      </c>
      <c r="L220" s="61">
        <f t="shared" si="1277"/>
        <v>9</v>
      </c>
      <c r="M220" s="61">
        <f t="shared" si="1278"/>
        <v>40</v>
      </c>
      <c r="N220" s="61">
        <f t="shared" si="1279"/>
        <v>42</v>
      </c>
      <c r="O220" s="61">
        <f t="shared" si="1280"/>
        <v>43</v>
      </c>
      <c r="P220" s="61">
        <f t="shared" si="1281"/>
        <v>46</v>
      </c>
      <c r="Q220" s="61">
        <f t="shared" si="1282"/>
        <v>37</v>
      </c>
      <c r="R220" s="61"/>
      <c r="S220" s="61">
        <f t="shared" si="1283"/>
        <v>0</v>
      </c>
      <c r="T220" s="61">
        <f t="shared" si="1283"/>
        <v>0</v>
      </c>
      <c r="U220" s="61">
        <f t="shared" si="1283"/>
        <v>0</v>
      </c>
      <c r="V220" s="61">
        <f t="shared" si="1283"/>
        <v>0</v>
      </c>
      <c r="W220" s="61">
        <f t="shared" si="1283"/>
        <v>0</v>
      </c>
      <c r="X220" s="61">
        <f t="shared" si="1283"/>
        <v>1</v>
      </c>
      <c r="Y220" s="61">
        <f t="shared" si="1283"/>
        <v>0</v>
      </c>
      <c r="Z220" s="61">
        <f t="shared" si="1283"/>
        <v>0</v>
      </c>
      <c r="AA220" s="61">
        <f t="shared" si="1283"/>
        <v>1</v>
      </c>
      <c r="AB220" s="61">
        <f t="shared" si="1283"/>
        <v>0</v>
      </c>
      <c r="AC220" s="61">
        <f t="shared" si="1284"/>
        <v>0</v>
      </c>
      <c r="AD220" s="61">
        <f t="shared" si="1284"/>
        <v>0</v>
      </c>
      <c r="AE220" s="61">
        <f t="shared" si="1284"/>
        <v>0</v>
      </c>
      <c r="AF220" s="61">
        <f t="shared" si="1284"/>
        <v>0</v>
      </c>
      <c r="AG220" s="61">
        <f t="shared" si="1284"/>
        <v>0</v>
      </c>
      <c r="AH220" s="61">
        <f t="shared" si="1284"/>
        <v>0</v>
      </c>
      <c r="AI220" s="61">
        <f t="shared" si="1284"/>
        <v>0</v>
      </c>
      <c r="AJ220" s="61">
        <f t="shared" si="1284"/>
        <v>0</v>
      </c>
      <c r="AK220" s="61">
        <f t="shared" si="1284"/>
        <v>0</v>
      </c>
      <c r="AL220" s="61">
        <f t="shared" si="1284"/>
        <v>0</v>
      </c>
      <c r="AM220" s="61">
        <f t="shared" si="1285"/>
        <v>0</v>
      </c>
      <c r="AN220" s="61">
        <f t="shared" si="1285"/>
        <v>0</v>
      </c>
      <c r="AO220" s="61">
        <f t="shared" si="1285"/>
        <v>0</v>
      </c>
      <c r="AP220" s="61">
        <f t="shared" si="1285"/>
        <v>0</v>
      </c>
      <c r="AQ220" s="61">
        <f t="shared" si="1285"/>
        <v>0</v>
      </c>
      <c r="AR220" s="61">
        <f t="shared" si="1285"/>
        <v>0</v>
      </c>
      <c r="AS220" s="61">
        <f t="shared" si="1285"/>
        <v>0</v>
      </c>
      <c r="AT220" s="61">
        <f t="shared" si="1285"/>
        <v>0</v>
      </c>
      <c r="AU220" s="61">
        <f t="shared" si="1285"/>
        <v>0</v>
      </c>
      <c r="AV220" s="61">
        <f t="shared" si="1285"/>
        <v>0</v>
      </c>
      <c r="AW220" s="61">
        <f t="shared" si="1286"/>
        <v>0</v>
      </c>
      <c r="AX220" s="61">
        <f t="shared" si="1286"/>
        <v>0</v>
      </c>
      <c r="AY220" s="61">
        <f t="shared" si="1286"/>
        <v>0</v>
      </c>
      <c r="AZ220" s="61">
        <f t="shared" si="1286"/>
        <v>0</v>
      </c>
      <c r="BA220" s="61">
        <f t="shared" si="1286"/>
        <v>0</v>
      </c>
      <c r="BB220" s="61">
        <f t="shared" si="1286"/>
        <v>0</v>
      </c>
      <c r="BC220" s="61">
        <f t="shared" si="1286"/>
        <v>1</v>
      </c>
      <c r="BD220" s="61">
        <f t="shared" si="1286"/>
        <v>0</v>
      </c>
      <c r="BE220" s="61">
        <f t="shared" si="1286"/>
        <v>0</v>
      </c>
      <c r="BF220" s="61">
        <f t="shared" si="1286"/>
        <v>1</v>
      </c>
      <c r="BG220" s="61">
        <f t="shared" si="1287"/>
        <v>0</v>
      </c>
      <c r="BH220" s="61">
        <f t="shared" si="1287"/>
        <v>1</v>
      </c>
      <c r="BI220" s="61">
        <f t="shared" si="1287"/>
        <v>1</v>
      </c>
      <c r="BJ220" s="61">
        <f t="shared" si="1287"/>
        <v>0</v>
      </c>
      <c r="BK220" s="61">
        <f t="shared" si="1287"/>
        <v>0</v>
      </c>
      <c r="BL220" s="61">
        <f t="shared" si="1287"/>
        <v>1</v>
      </c>
      <c r="BM220" s="61">
        <f t="shared" si="1287"/>
        <v>0</v>
      </c>
      <c r="BN220" s="61">
        <f t="shared" si="1287"/>
        <v>0</v>
      </c>
      <c r="BO220" s="61">
        <f t="shared" si="1287"/>
        <v>0</v>
      </c>
      <c r="BP220" s="61"/>
      <c r="BQ220" s="61">
        <f t="shared" si="1216"/>
        <v>6</v>
      </c>
      <c r="BR220" s="61">
        <f t="shared" si="1217"/>
        <v>3</v>
      </c>
      <c r="BS220" s="61">
        <f t="shared" si="1218"/>
        <v>2</v>
      </c>
      <c r="BT220" s="61">
        <f t="shared" si="1219"/>
        <v>1</v>
      </c>
      <c r="BU220" s="61">
        <f t="shared" si="1220"/>
        <v>5</v>
      </c>
      <c r="BV220" s="61">
        <f t="shared" si="1221"/>
        <v>0</v>
      </c>
      <c r="BW220" s="61">
        <f t="shared" si="1222"/>
        <v>7</v>
      </c>
      <c r="BX220" s="61">
        <f t="shared" si="1223"/>
        <v>8</v>
      </c>
      <c r="BY220" s="61">
        <f t="shared" si="1224"/>
        <v>0</v>
      </c>
      <c r="BZ220" s="61">
        <f t="shared" si="1225"/>
        <v>3</v>
      </c>
      <c r="CA220" s="61">
        <f t="shared" si="1226"/>
        <v>13</v>
      </c>
      <c r="CB220" s="61">
        <f t="shared" si="1227"/>
        <v>7</v>
      </c>
      <c r="CC220" s="61">
        <f t="shared" si="1228"/>
        <v>1</v>
      </c>
      <c r="CD220" s="61">
        <f t="shared" si="1229"/>
        <v>8</v>
      </c>
      <c r="CE220" s="61">
        <f t="shared" si="1230"/>
        <v>8</v>
      </c>
      <c r="CF220" s="61">
        <f t="shared" si="1231"/>
        <v>13</v>
      </c>
      <c r="CG220" s="61">
        <f t="shared" si="1232"/>
        <v>2</v>
      </c>
      <c r="CH220" s="61">
        <f t="shared" si="1233"/>
        <v>1</v>
      </c>
      <c r="CI220" s="61">
        <f t="shared" si="1234"/>
        <v>3</v>
      </c>
      <c r="CJ220" s="61">
        <f t="shared" si="1235"/>
        <v>9</v>
      </c>
      <c r="CK220" s="61">
        <f t="shared" si="1236"/>
        <v>6</v>
      </c>
      <c r="CL220" s="61">
        <f t="shared" si="1237"/>
        <v>10</v>
      </c>
      <c r="CM220" s="61">
        <f t="shared" si="1238"/>
        <v>20</v>
      </c>
      <c r="CN220" s="61">
        <f t="shared" si="1239"/>
        <v>1</v>
      </c>
      <c r="CO220" s="61">
        <f t="shared" si="1240"/>
        <v>2</v>
      </c>
      <c r="CP220" s="61">
        <f t="shared" si="1241"/>
        <v>6</v>
      </c>
      <c r="CQ220" s="61">
        <f t="shared" si="1242"/>
        <v>2</v>
      </c>
      <c r="CR220" s="61">
        <f t="shared" si="1243"/>
        <v>2</v>
      </c>
      <c r="CS220" s="61">
        <f t="shared" si="1244"/>
        <v>8</v>
      </c>
      <c r="CT220" s="61">
        <f t="shared" si="1245"/>
        <v>3</v>
      </c>
      <c r="CU220" s="61">
        <f t="shared" si="1246"/>
        <v>4</v>
      </c>
      <c r="CV220" s="61">
        <f t="shared" si="1247"/>
        <v>3</v>
      </c>
      <c r="CW220" s="61">
        <f t="shared" si="1248"/>
        <v>4</v>
      </c>
      <c r="CX220" s="61">
        <f t="shared" si="1249"/>
        <v>1</v>
      </c>
      <c r="CY220" s="61">
        <f t="shared" si="1250"/>
        <v>4</v>
      </c>
      <c r="CZ220" s="61">
        <f t="shared" si="1251"/>
        <v>9</v>
      </c>
      <c r="DA220" s="61">
        <f t="shared" si="1252"/>
        <v>0</v>
      </c>
      <c r="DB220" s="61">
        <f t="shared" si="1253"/>
        <v>5</v>
      </c>
      <c r="DC220" s="61">
        <f t="shared" si="1254"/>
        <v>9</v>
      </c>
      <c r="DD220" s="61">
        <f t="shared" si="1255"/>
        <v>0</v>
      </c>
      <c r="DE220" s="61">
        <f t="shared" si="1256"/>
        <v>9</v>
      </c>
      <c r="DF220" s="61">
        <f t="shared" si="1257"/>
        <v>0</v>
      </c>
      <c r="DG220" s="61">
        <f t="shared" si="1258"/>
        <v>0</v>
      </c>
      <c r="DH220" s="61">
        <f t="shared" si="1259"/>
        <v>5</v>
      </c>
      <c r="DI220" s="61">
        <f t="shared" si="1260"/>
        <v>20</v>
      </c>
      <c r="DJ220" s="61">
        <f t="shared" si="1261"/>
        <v>0</v>
      </c>
      <c r="DK220" s="61">
        <f t="shared" si="1262"/>
        <v>10</v>
      </c>
      <c r="DL220" s="61">
        <f t="shared" si="1263"/>
        <v>1</v>
      </c>
      <c r="DM220" s="61">
        <f t="shared" si="1264"/>
        <v>5</v>
      </c>
      <c r="DN220" s="289" t="b">
        <f t="shared" si="1130"/>
        <v>1</v>
      </c>
      <c r="DO220" s="61">
        <f t="shared" si="1288"/>
        <v>223</v>
      </c>
      <c r="DP220" s="61">
        <f t="shared" si="1289"/>
        <v>45</v>
      </c>
      <c r="DQ220" s="61">
        <f t="shared" si="1290"/>
        <v>45</v>
      </c>
      <c r="DR220" s="106">
        <f t="shared" si="1302"/>
        <v>1</v>
      </c>
      <c r="DS220" s="61">
        <f t="shared" si="1291"/>
        <v>5</v>
      </c>
      <c r="DT220" s="61">
        <f t="shared" si="1292"/>
        <v>2</v>
      </c>
      <c r="DU220" s="61"/>
      <c r="DV220" s="61">
        <f t="shared" si="1293"/>
        <v>3</v>
      </c>
      <c r="DW220" s="61">
        <f t="shared" si="1294"/>
        <v>4</v>
      </c>
      <c r="DX220" s="61"/>
      <c r="DY220" s="61">
        <f t="shared" si="1295"/>
        <v>2</v>
      </c>
      <c r="DZ220" s="61">
        <f t="shared" si="1296"/>
        <v>0</v>
      </c>
      <c r="EA220" s="61">
        <f t="shared" si="1297"/>
        <v>0</v>
      </c>
      <c r="EB220" s="61">
        <f t="shared" si="1298"/>
        <v>1</v>
      </c>
      <c r="EC220" s="61">
        <f t="shared" si="1299"/>
        <v>4</v>
      </c>
      <c r="EE220" s="61">
        <f t="shared" si="1300"/>
        <v>1</v>
      </c>
      <c r="EF220" s="61">
        <f t="shared" si="1301"/>
        <v>1</v>
      </c>
    </row>
    <row r="221" spans="1:136" x14ac:dyDescent="0.2">
      <c r="A221" s="55">
        <v>42208</v>
      </c>
      <c r="B221" s="13" t="str">
        <f t="shared" si="1273"/>
        <v>1-2-1-2-1</v>
      </c>
      <c r="C221" s="14" t="s">
        <v>251</v>
      </c>
      <c r="D221" s="11">
        <f t="shared" si="1274"/>
        <v>2</v>
      </c>
      <c r="E221" s="11">
        <f t="shared" si="1275"/>
        <v>5</v>
      </c>
      <c r="F221" s="11">
        <f t="shared" si="1275"/>
        <v>8</v>
      </c>
      <c r="G221" s="11">
        <f t="shared" si="1275"/>
        <v>11</v>
      </c>
      <c r="H221" s="11">
        <f t="shared" si="1275"/>
        <v>14</v>
      </c>
      <c r="I221" s="11">
        <f t="shared" si="1275"/>
        <v>17</v>
      </c>
      <c r="J221" s="11"/>
      <c r="K221" s="61">
        <f t="shared" si="1276"/>
        <v>4</v>
      </c>
      <c r="L221" s="61">
        <f t="shared" si="1277"/>
        <v>13</v>
      </c>
      <c r="M221" s="61">
        <f t="shared" si="1278"/>
        <v>18</v>
      </c>
      <c r="N221" s="61">
        <f t="shared" si="1279"/>
        <v>24</v>
      </c>
      <c r="O221" s="61">
        <f t="shared" si="1280"/>
        <v>34</v>
      </c>
      <c r="P221" s="61">
        <f t="shared" si="1281"/>
        <v>37</v>
      </c>
      <c r="Q221" s="61">
        <f t="shared" si="1282"/>
        <v>48</v>
      </c>
      <c r="R221" s="61"/>
      <c r="S221" s="61">
        <f t="shared" si="1283"/>
        <v>0</v>
      </c>
      <c r="T221" s="61">
        <f t="shared" si="1283"/>
        <v>0</v>
      </c>
      <c r="U221" s="61">
        <f t="shared" si="1283"/>
        <v>0</v>
      </c>
      <c r="V221" s="61">
        <f t="shared" si="1283"/>
        <v>1</v>
      </c>
      <c r="W221" s="61">
        <f t="shared" si="1283"/>
        <v>0</v>
      </c>
      <c r="X221" s="61">
        <f t="shared" si="1283"/>
        <v>0</v>
      </c>
      <c r="Y221" s="61">
        <f t="shared" si="1283"/>
        <v>0</v>
      </c>
      <c r="Z221" s="61">
        <f t="shared" si="1283"/>
        <v>0</v>
      </c>
      <c r="AA221" s="61">
        <f t="shared" si="1283"/>
        <v>0</v>
      </c>
      <c r="AB221" s="61">
        <f t="shared" si="1283"/>
        <v>0</v>
      </c>
      <c r="AC221" s="61">
        <f t="shared" si="1284"/>
        <v>0</v>
      </c>
      <c r="AD221" s="61">
        <f t="shared" si="1284"/>
        <v>0</v>
      </c>
      <c r="AE221" s="61">
        <f t="shared" si="1284"/>
        <v>1</v>
      </c>
      <c r="AF221" s="61">
        <f t="shared" si="1284"/>
        <v>0</v>
      </c>
      <c r="AG221" s="61">
        <f t="shared" si="1284"/>
        <v>0</v>
      </c>
      <c r="AH221" s="61">
        <f t="shared" si="1284"/>
        <v>0</v>
      </c>
      <c r="AI221" s="61">
        <f t="shared" si="1284"/>
        <v>0</v>
      </c>
      <c r="AJ221" s="61">
        <f t="shared" si="1284"/>
        <v>1</v>
      </c>
      <c r="AK221" s="61">
        <f t="shared" si="1284"/>
        <v>0</v>
      </c>
      <c r="AL221" s="61">
        <f t="shared" si="1284"/>
        <v>0</v>
      </c>
      <c r="AM221" s="61">
        <f t="shared" si="1285"/>
        <v>0</v>
      </c>
      <c r="AN221" s="61">
        <f t="shared" si="1285"/>
        <v>0</v>
      </c>
      <c r="AO221" s="61">
        <f t="shared" si="1285"/>
        <v>0</v>
      </c>
      <c r="AP221" s="61">
        <f t="shared" si="1285"/>
        <v>1</v>
      </c>
      <c r="AQ221" s="61">
        <f t="shared" si="1285"/>
        <v>0</v>
      </c>
      <c r="AR221" s="61">
        <f t="shared" si="1285"/>
        <v>0</v>
      </c>
      <c r="AS221" s="61">
        <f t="shared" si="1285"/>
        <v>0</v>
      </c>
      <c r="AT221" s="61">
        <f t="shared" si="1285"/>
        <v>0</v>
      </c>
      <c r="AU221" s="61">
        <f t="shared" si="1285"/>
        <v>0</v>
      </c>
      <c r="AV221" s="61">
        <f t="shared" si="1285"/>
        <v>0</v>
      </c>
      <c r="AW221" s="61">
        <f t="shared" si="1286"/>
        <v>0</v>
      </c>
      <c r="AX221" s="61">
        <f t="shared" si="1286"/>
        <v>0</v>
      </c>
      <c r="AY221" s="61">
        <f t="shared" si="1286"/>
        <v>0</v>
      </c>
      <c r="AZ221" s="61">
        <f t="shared" si="1286"/>
        <v>1</v>
      </c>
      <c r="BA221" s="61">
        <f t="shared" si="1286"/>
        <v>0</v>
      </c>
      <c r="BB221" s="61">
        <f t="shared" si="1286"/>
        <v>0</v>
      </c>
      <c r="BC221" s="61">
        <f t="shared" si="1286"/>
        <v>1</v>
      </c>
      <c r="BD221" s="61">
        <f t="shared" si="1286"/>
        <v>0</v>
      </c>
      <c r="BE221" s="61">
        <f t="shared" si="1286"/>
        <v>0</v>
      </c>
      <c r="BF221" s="61">
        <f t="shared" si="1286"/>
        <v>0</v>
      </c>
      <c r="BG221" s="61">
        <f t="shared" si="1287"/>
        <v>0</v>
      </c>
      <c r="BH221" s="61">
        <f t="shared" si="1287"/>
        <v>0</v>
      </c>
      <c r="BI221" s="61">
        <f t="shared" si="1287"/>
        <v>0</v>
      </c>
      <c r="BJ221" s="61">
        <f t="shared" si="1287"/>
        <v>0</v>
      </c>
      <c r="BK221" s="61">
        <f t="shared" si="1287"/>
        <v>0</v>
      </c>
      <c r="BL221" s="61">
        <f t="shared" si="1287"/>
        <v>0</v>
      </c>
      <c r="BM221" s="61">
        <f t="shared" si="1287"/>
        <v>0</v>
      </c>
      <c r="BN221" s="61">
        <f t="shared" si="1287"/>
        <v>1</v>
      </c>
      <c r="BO221" s="61">
        <f t="shared" si="1287"/>
        <v>0</v>
      </c>
      <c r="BP221" s="61"/>
      <c r="BQ221" s="61">
        <f t="shared" si="1216"/>
        <v>5</v>
      </c>
      <c r="BR221" s="61">
        <f t="shared" si="1217"/>
        <v>2</v>
      </c>
      <c r="BS221" s="61">
        <f t="shared" si="1218"/>
        <v>1</v>
      </c>
      <c r="BT221" s="61">
        <f t="shared" si="1219"/>
        <v>0</v>
      </c>
      <c r="BU221" s="61">
        <f t="shared" si="1220"/>
        <v>4</v>
      </c>
      <c r="BV221" s="61">
        <f t="shared" si="1221"/>
        <v>3</v>
      </c>
      <c r="BW221" s="61">
        <f t="shared" si="1222"/>
        <v>6</v>
      </c>
      <c r="BX221" s="61">
        <f t="shared" si="1223"/>
        <v>7</v>
      </c>
      <c r="BY221" s="61">
        <f t="shared" si="1224"/>
        <v>5</v>
      </c>
      <c r="BZ221" s="61">
        <f t="shared" si="1225"/>
        <v>2</v>
      </c>
      <c r="CA221" s="61">
        <f t="shared" si="1226"/>
        <v>12</v>
      </c>
      <c r="CB221" s="61">
        <f t="shared" si="1227"/>
        <v>6</v>
      </c>
      <c r="CC221" s="61">
        <f t="shared" si="1228"/>
        <v>0</v>
      </c>
      <c r="CD221" s="61">
        <f t="shared" si="1229"/>
        <v>7</v>
      </c>
      <c r="CE221" s="61">
        <f t="shared" si="1230"/>
        <v>7</v>
      </c>
      <c r="CF221" s="61">
        <f t="shared" si="1231"/>
        <v>12</v>
      </c>
      <c r="CG221" s="61">
        <f t="shared" si="1232"/>
        <v>1</v>
      </c>
      <c r="CH221" s="61">
        <f t="shared" si="1233"/>
        <v>0</v>
      </c>
      <c r="CI221" s="61">
        <f t="shared" si="1234"/>
        <v>2</v>
      </c>
      <c r="CJ221" s="61">
        <f t="shared" si="1235"/>
        <v>8</v>
      </c>
      <c r="CK221" s="61">
        <f t="shared" si="1236"/>
        <v>5</v>
      </c>
      <c r="CL221" s="61">
        <f t="shared" si="1237"/>
        <v>9</v>
      </c>
      <c r="CM221" s="61">
        <f t="shared" si="1238"/>
        <v>19</v>
      </c>
      <c r="CN221" s="61">
        <f t="shared" si="1239"/>
        <v>0</v>
      </c>
      <c r="CO221" s="61">
        <f t="shared" si="1240"/>
        <v>1</v>
      </c>
      <c r="CP221" s="61">
        <f t="shared" si="1241"/>
        <v>5</v>
      </c>
      <c r="CQ221" s="61">
        <f t="shared" si="1242"/>
        <v>1</v>
      </c>
      <c r="CR221" s="61">
        <f t="shared" si="1243"/>
        <v>1</v>
      </c>
      <c r="CS221" s="61">
        <f t="shared" si="1244"/>
        <v>7</v>
      </c>
      <c r="CT221" s="61">
        <f t="shared" si="1245"/>
        <v>2</v>
      </c>
      <c r="CU221" s="61">
        <f t="shared" si="1246"/>
        <v>3</v>
      </c>
      <c r="CV221" s="61">
        <f t="shared" si="1247"/>
        <v>2</v>
      </c>
      <c r="CW221" s="61">
        <f t="shared" si="1248"/>
        <v>3</v>
      </c>
      <c r="CX221" s="61">
        <f t="shared" si="1249"/>
        <v>0</v>
      </c>
      <c r="CY221" s="61">
        <f t="shared" si="1250"/>
        <v>3</v>
      </c>
      <c r="CZ221" s="61">
        <f t="shared" si="1251"/>
        <v>8</v>
      </c>
      <c r="DA221" s="61">
        <f t="shared" si="1252"/>
        <v>0</v>
      </c>
      <c r="DB221" s="61">
        <f t="shared" si="1253"/>
        <v>4</v>
      </c>
      <c r="DC221" s="61">
        <f t="shared" si="1254"/>
        <v>8</v>
      </c>
      <c r="DD221" s="61">
        <f t="shared" si="1255"/>
        <v>25</v>
      </c>
      <c r="DE221" s="61">
        <f t="shared" si="1256"/>
        <v>8</v>
      </c>
      <c r="DF221" s="61">
        <f t="shared" si="1257"/>
        <v>2</v>
      </c>
      <c r="DG221" s="61">
        <f t="shared" si="1258"/>
        <v>17</v>
      </c>
      <c r="DH221" s="61">
        <f t="shared" si="1259"/>
        <v>4</v>
      </c>
      <c r="DI221" s="61">
        <f t="shared" si="1260"/>
        <v>19</v>
      </c>
      <c r="DJ221" s="61">
        <f t="shared" si="1261"/>
        <v>1</v>
      </c>
      <c r="DK221" s="61">
        <f t="shared" si="1262"/>
        <v>9</v>
      </c>
      <c r="DL221" s="61">
        <f t="shared" si="1263"/>
        <v>0</v>
      </c>
      <c r="DM221" s="61">
        <f t="shared" si="1264"/>
        <v>4</v>
      </c>
      <c r="DN221" s="289" t="b">
        <f t="shared" si="1130"/>
        <v>0</v>
      </c>
      <c r="DO221" s="61">
        <f t="shared" si="1288"/>
        <v>178</v>
      </c>
      <c r="DP221" s="61">
        <f t="shared" si="1289"/>
        <v>-2</v>
      </c>
      <c r="DQ221" s="61">
        <f t="shared" si="1290"/>
        <v>2</v>
      </c>
      <c r="DR221" s="106">
        <f t="shared" si="1302"/>
        <v>0</v>
      </c>
      <c r="DS221" s="61">
        <f t="shared" si="1291"/>
        <v>3</v>
      </c>
      <c r="DT221" s="61">
        <f t="shared" si="1292"/>
        <v>4</v>
      </c>
      <c r="DU221" s="61"/>
      <c r="DV221" s="61">
        <f t="shared" si="1293"/>
        <v>2</v>
      </c>
      <c r="DW221" s="61">
        <f t="shared" si="1294"/>
        <v>5</v>
      </c>
      <c r="DX221" s="61"/>
      <c r="DY221" s="61">
        <f t="shared" si="1295"/>
        <v>1</v>
      </c>
      <c r="DZ221" s="61">
        <f t="shared" si="1296"/>
        <v>2</v>
      </c>
      <c r="EA221" s="61">
        <f t="shared" si="1297"/>
        <v>1</v>
      </c>
      <c r="EB221" s="61">
        <f t="shared" si="1298"/>
        <v>2</v>
      </c>
      <c r="EC221" s="61">
        <f t="shared" si="1299"/>
        <v>1</v>
      </c>
      <c r="EE221" s="61">
        <f t="shared" si="1300"/>
        <v>1</v>
      </c>
      <c r="EF221" s="61">
        <f t="shared" si="1301"/>
        <v>0</v>
      </c>
    </row>
    <row r="222" spans="1:136" x14ac:dyDescent="0.2">
      <c r="A222" s="55">
        <v>42205</v>
      </c>
      <c r="B222" s="13" t="str">
        <f t="shared" si="1273"/>
        <v>1-1-3-1-1</v>
      </c>
      <c r="C222" s="14" t="s">
        <v>250</v>
      </c>
      <c r="D222" s="11">
        <f t="shared" si="1274"/>
        <v>2</v>
      </c>
      <c r="E222" s="11">
        <f t="shared" si="1275"/>
        <v>5</v>
      </c>
      <c r="F222" s="11">
        <f t="shared" si="1275"/>
        <v>8</v>
      </c>
      <c r="G222" s="11">
        <f t="shared" si="1275"/>
        <v>11</v>
      </c>
      <c r="H222" s="11">
        <f t="shared" si="1275"/>
        <v>14</v>
      </c>
      <c r="I222" s="11">
        <f t="shared" si="1275"/>
        <v>17</v>
      </c>
      <c r="J222" s="11"/>
      <c r="K222" s="61">
        <f t="shared" si="1276"/>
        <v>3</v>
      </c>
      <c r="L222" s="61">
        <f t="shared" si="1277"/>
        <v>17</v>
      </c>
      <c r="M222" s="61">
        <f t="shared" si="1278"/>
        <v>25</v>
      </c>
      <c r="N222" s="61">
        <f t="shared" si="1279"/>
        <v>28</v>
      </c>
      <c r="O222" s="61">
        <f t="shared" si="1280"/>
        <v>34</v>
      </c>
      <c r="P222" s="61">
        <f t="shared" si="1281"/>
        <v>46</v>
      </c>
      <c r="Q222" s="61">
        <f t="shared" si="1282"/>
        <v>27</v>
      </c>
      <c r="R222" s="61"/>
      <c r="S222" s="61">
        <f t="shared" si="1283"/>
        <v>0</v>
      </c>
      <c r="T222" s="61">
        <f t="shared" si="1283"/>
        <v>0</v>
      </c>
      <c r="U222" s="61">
        <f t="shared" si="1283"/>
        <v>1</v>
      </c>
      <c r="V222" s="61">
        <f t="shared" si="1283"/>
        <v>0</v>
      </c>
      <c r="W222" s="61">
        <f t="shared" si="1283"/>
        <v>0</v>
      </c>
      <c r="X222" s="61">
        <f t="shared" si="1283"/>
        <v>0</v>
      </c>
      <c r="Y222" s="61">
        <f t="shared" si="1283"/>
        <v>0</v>
      </c>
      <c r="Z222" s="61">
        <f t="shared" si="1283"/>
        <v>0</v>
      </c>
      <c r="AA222" s="61">
        <f t="shared" si="1283"/>
        <v>0</v>
      </c>
      <c r="AB222" s="61">
        <f t="shared" si="1283"/>
        <v>0</v>
      </c>
      <c r="AC222" s="61">
        <f t="shared" si="1284"/>
        <v>0</v>
      </c>
      <c r="AD222" s="61">
        <f t="shared" si="1284"/>
        <v>0</v>
      </c>
      <c r="AE222" s="61">
        <f t="shared" si="1284"/>
        <v>0</v>
      </c>
      <c r="AF222" s="61">
        <f t="shared" si="1284"/>
        <v>0</v>
      </c>
      <c r="AG222" s="61">
        <f t="shared" si="1284"/>
        <v>0</v>
      </c>
      <c r="AH222" s="61">
        <f t="shared" si="1284"/>
        <v>0</v>
      </c>
      <c r="AI222" s="61">
        <f t="shared" si="1284"/>
        <v>1</v>
      </c>
      <c r="AJ222" s="61">
        <f t="shared" si="1284"/>
        <v>0</v>
      </c>
      <c r="AK222" s="61">
        <f t="shared" si="1284"/>
        <v>0</v>
      </c>
      <c r="AL222" s="61">
        <f t="shared" si="1284"/>
        <v>0</v>
      </c>
      <c r="AM222" s="61">
        <f t="shared" si="1285"/>
        <v>0</v>
      </c>
      <c r="AN222" s="61">
        <f t="shared" si="1285"/>
        <v>0</v>
      </c>
      <c r="AO222" s="61">
        <f t="shared" si="1285"/>
        <v>0</v>
      </c>
      <c r="AP222" s="61">
        <f t="shared" si="1285"/>
        <v>0</v>
      </c>
      <c r="AQ222" s="61">
        <f t="shared" si="1285"/>
        <v>1</v>
      </c>
      <c r="AR222" s="61">
        <f t="shared" si="1285"/>
        <v>0</v>
      </c>
      <c r="AS222" s="61">
        <f t="shared" si="1285"/>
        <v>1</v>
      </c>
      <c r="AT222" s="61">
        <f t="shared" si="1285"/>
        <v>1</v>
      </c>
      <c r="AU222" s="61">
        <f t="shared" si="1285"/>
        <v>0</v>
      </c>
      <c r="AV222" s="61">
        <f t="shared" si="1285"/>
        <v>0</v>
      </c>
      <c r="AW222" s="61">
        <f t="shared" si="1286"/>
        <v>0</v>
      </c>
      <c r="AX222" s="61">
        <f t="shared" si="1286"/>
        <v>0</v>
      </c>
      <c r="AY222" s="61">
        <f t="shared" si="1286"/>
        <v>0</v>
      </c>
      <c r="AZ222" s="61">
        <f t="shared" si="1286"/>
        <v>1</v>
      </c>
      <c r="BA222" s="61">
        <f t="shared" si="1286"/>
        <v>0</v>
      </c>
      <c r="BB222" s="61">
        <f t="shared" si="1286"/>
        <v>0</v>
      </c>
      <c r="BC222" s="61">
        <f t="shared" si="1286"/>
        <v>0</v>
      </c>
      <c r="BD222" s="61">
        <f t="shared" si="1286"/>
        <v>0</v>
      </c>
      <c r="BE222" s="61">
        <f t="shared" si="1286"/>
        <v>0</v>
      </c>
      <c r="BF222" s="61">
        <f t="shared" si="1286"/>
        <v>0</v>
      </c>
      <c r="BG222" s="61">
        <f t="shared" si="1287"/>
        <v>0</v>
      </c>
      <c r="BH222" s="61">
        <f t="shared" si="1287"/>
        <v>0</v>
      </c>
      <c r="BI222" s="61">
        <f t="shared" si="1287"/>
        <v>0</v>
      </c>
      <c r="BJ222" s="61">
        <f t="shared" si="1287"/>
        <v>0</v>
      </c>
      <c r="BK222" s="61">
        <f t="shared" si="1287"/>
        <v>0</v>
      </c>
      <c r="BL222" s="61">
        <f t="shared" si="1287"/>
        <v>1</v>
      </c>
      <c r="BM222" s="61">
        <f t="shared" si="1287"/>
        <v>0</v>
      </c>
      <c r="BN222" s="61">
        <f t="shared" si="1287"/>
        <v>0</v>
      </c>
      <c r="BO222" s="61">
        <f t="shared" si="1287"/>
        <v>0</v>
      </c>
      <c r="BP222" s="61"/>
      <c r="BQ222" s="61">
        <f t="shared" si="1216"/>
        <v>4</v>
      </c>
      <c r="BR222" s="61">
        <f t="shared" si="1217"/>
        <v>1</v>
      </c>
      <c r="BS222" s="61">
        <f t="shared" si="1218"/>
        <v>0</v>
      </c>
      <c r="BT222" s="61">
        <f t="shared" si="1219"/>
        <v>26</v>
      </c>
      <c r="BU222" s="61">
        <f t="shared" si="1220"/>
        <v>3</v>
      </c>
      <c r="BV222" s="61">
        <f t="shared" si="1221"/>
        <v>2</v>
      </c>
      <c r="BW222" s="61">
        <f t="shared" si="1222"/>
        <v>5</v>
      </c>
      <c r="BX222" s="61">
        <f t="shared" si="1223"/>
        <v>6</v>
      </c>
      <c r="BY222" s="61">
        <f t="shared" si="1224"/>
        <v>4</v>
      </c>
      <c r="BZ222" s="61">
        <f t="shared" si="1225"/>
        <v>1</v>
      </c>
      <c r="CA222" s="61">
        <f t="shared" si="1226"/>
        <v>11</v>
      </c>
      <c r="CB222" s="61">
        <f t="shared" si="1227"/>
        <v>5</v>
      </c>
      <c r="CC222" s="61">
        <f t="shared" si="1228"/>
        <v>5</v>
      </c>
      <c r="CD222" s="61">
        <f t="shared" si="1229"/>
        <v>6</v>
      </c>
      <c r="CE222" s="61">
        <f t="shared" si="1230"/>
        <v>6</v>
      </c>
      <c r="CF222" s="61">
        <f t="shared" si="1231"/>
        <v>11</v>
      </c>
      <c r="CG222" s="61">
        <f t="shared" si="1232"/>
        <v>0</v>
      </c>
      <c r="CH222" s="61">
        <f t="shared" si="1233"/>
        <v>4</v>
      </c>
      <c r="CI222" s="61">
        <f t="shared" si="1234"/>
        <v>1</v>
      </c>
      <c r="CJ222" s="61">
        <f t="shared" si="1235"/>
        <v>7</v>
      </c>
      <c r="CK222" s="61">
        <f t="shared" si="1236"/>
        <v>4</v>
      </c>
      <c r="CL222" s="61">
        <f t="shared" si="1237"/>
        <v>8</v>
      </c>
      <c r="CM222" s="61">
        <f t="shared" si="1238"/>
        <v>18</v>
      </c>
      <c r="CN222" s="61">
        <f t="shared" si="1239"/>
        <v>3</v>
      </c>
      <c r="CO222" s="61">
        <f t="shared" si="1240"/>
        <v>0</v>
      </c>
      <c r="CP222" s="61">
        <f t="shared" si="1241"/>
        <v>4</v>
      </c>
      <c r="CQ222" s="61">
        <f t="shared" si="1242"/>
        <v>0</v>
      </c>
      <c r="CR222" s="61">
        <f t="shared" si="1243"/>
        <v>0</v>
      </c>
      <c r="CS222" s="61">
        <f t="shared" si="1244"/>
        <v>6</v>
      </c>
      <c r="CT222" s="61">
        <f t="shared" si="1245"/>
        <v>1</v>
      </c>
      <c r="CU222" s="61">
        <f t="shared" si="1246"/>
        <v>2</v>
      </c>
      <c r="CV222" s="61">
        <f t="shared" si="1247"/>
        <v>1</v>
      </c>
      <c r="CW222" s="61">
        <f t="shared" si="1248"/>
        <v>2</v>
      </c>
      <c r="CX222" s="61">
        <f t="shared" si="1249"/>
        <v>0</v>
      </c>
      <c r="CY222" s="61">
        <f t="shared" si="1250"/>
        <v>2</v>
      </c>
      <c r="CZ222" s="61">
        <f t="shared" si="1251"/>
        <v>7</v>
      </c>
      <c r="DA222" s="61">
        <f t="shared" si="1252"/>
        <v>2</v>
      </c>
      <c r="DB222" s="61">
        <f t="shared" si="1253"/>
        <v>3</v>
      </c>
      <c r="DC222" s="61">
        <f t="shared" si="1254"/>
        <v>7</v>
      </c>
      <c r="DD222" s="61">
        <f t="shared" si="1255"/>
        <v>24</v>
      </c>
      <c r="DE222" s="61">
        <f t="shared" si="1256"/>
        <v>7</v>
      </c>
      <c r="DF222" s="61">
        <f t="shared" si="1257"/>
        <v>1</v>
      </c>
      <c r="DG222" s="61">
        <f t="shared" si="1258"/>
        <v>16</v>
      </c>
      <c r="DH222" s="61">
        <f t="shared" si="1259"/>
        <v>3</v>
      </c>
      <c r="DI222" s="61">
        <f t="shared" si="1260"/>
        <v>18</v>
      </c>
      <c r="DJ222" s="61">
        <f t="shared" si="1261"/>
        <v>0</v>
      </c>
      <c r="DK222" s="61">
        <f t="shared" si="1262"/>
        <v>8</v>
      </c>
      <c r="DL222" s="61">
        <f t="shared" si="1263"/>
        <v>1</v>
      </c>
      <c r="DM222" s="61">
        <f t="shared" si="1264"/>
        <v>3</v>
      </c>
      <c r="DN222" s="289" t="b">
        <f t="shared" si="1130"/>
        <v>0</v>
      </c>
      <c r="DO222" s="61">
        <f t="shared" si="1288"/>
        <v>180</v>
      </c>
      <c r="DP222" s="61">
        <f t="shared" si="1289"/>
        <v>-3</v>
      </c>
      <c r="DQ222" s="61">
        <f t="shared" si="1290"/>
        <v>3</v>
      </c>
      <c r="DR222" s="106">
        <f t="shared" si="1302"/>
        <v>0</v>
      </c>
      <c r="DS222" s="15">
        <f t="shared" si="1291"/>
        <v>4</v>
      </c>
      <c r="DT222" s="15">
        <f t="shared" si="1292"/>
        <v>3</v>
      </c>
      <c r="DU222" s="61"/>
      <c r="DV222" s="61">
        <f t="shared" si="1293"/>
        <v>4</v>
      </c>
      <c r="DW222" s="61">
        <f t="shared" si="1294"/>
        <v>3</v>
      </c>
      <c r="DX222" s="61"/>
      <c r="DY222" s="61">
        <f t="shared" si="1295"/>
        <v>1</v>
      </c>
      <c r="DZ222" s="61">
        <f t="shared" si="1296"/>
        <v>1</v>
      </c>
      <c r="EA222" s="61">
        <f t="shared" si="1297"/>
        <v>3</v>
      </c>
      <c r="EB222" s="61">
        <f t="shared" si="1298"/>
        <v>1</v>
      </c>
      <c r="EC222" s="61">
        <f t="shared" si="1299"/>
        <v>1</v>
      </c>
      <c r="EE222" s="61">
        <f t="shared" si="1300"/>
        <v>0</v>
      </c>
      <c r="EF222" s="61">
        <f t="shared" si="1301"/>
        <v>0</v>
      </c>
    </row>
    <row r="223" spans="1:136" x14ac:dyDescent="0.2">
      <c r="A223" s="55">
        <v>42201</v>
      </c>
      <c r="B223" s="13" t="str">
        <f t="shared" si="1273"/>
        <v>1-2-0-2-2</v>
      </c>
      <c r="C223" s="14" t="s">
        <v>249</v>
      </c>
      <c r="D223" s="11">
        <f t="shared" si="1274"/>
        <v>2</v>
      </c>
      <c r="E223" s="11">
        <f t="shared" ref="E223:I229" si="1303">FIND(",",$C223,D223+1)</f>
        <v>5</v>
      </c>
      <c r="F223" s="11">
        <f t="shared" si="1303"/>
        <v>8</v>
      </c>
      <c r="G223" s="11">
        <f t="shared" si="1303"/>
        <v>11</v>
      </c>
      <c r="H223" s="11">
        <f t="shared" si="1303"/>
        <v>14</v>
      </c>
      <c r="I223" s="11">
        <f t="shared" si="1303"/>
        <v>17</v>
      </c>
      <c r="J223" s="11"/>
      <c r="K223" s="61">
        <f t="shared" si="1276"/>
        <v>2</v>
      </c>
      <c r="L223" s="61">
        <f t="shared" si="1277"/>
        <v>10</v>
      </c>
      <c r="M223" s="61">
        <f t="shared" si="1278"/>
        <v>30</v>
      </c>
      <c r="N223" s="61">
        <f t="shared" si="1279"/>
        <v>32</v>
      </c>
      <c r="O223" s="61">
        <f t="shared" si="1280"/>
        <v>42</v>
      </c>
      <c r="P223" s="61">
        <f t="shared" si="1281"/>
        <v>48</v>
      </c>
      <c r="Q223" s="61">
        <f t="shared" si="1282"/>
        <v>19</v>
      </c>
      <c r="R223" s="61"/>
      <c r="S223" s="61">
        <f t="shared" ref="S223:AB229" si="1304">COUNTIF($K223:$Q223,S$2)</f>
        <v>0</v>
      </c>
      <c r="T223" s="61">
        <f t="shared" si="1304"/>
        <v>1</v>
      </c>
      <c r="U223" s="61">
        <f t="shared" si="1304"/>
        <v>0</v>
      </c>
      <c r="V223" s="61">
        <f t="shared" si="1304"/>
        <v>0</v>
      </c>
      <c r="W223" s="61">
        <f t="shared" si="1304"/>
        <v>0</v>
      </c>
      <c r="X223" s="61">
        <f t="shared" si="1304"/>
        <v>0</v>
      </c>
      <c r="Y223" s="61">
        <f t="shared" si="1304"/>
        <v>0</v>
      </c>
      <c r="Z223" s="61">
        <f t="shared" si="1304"/>
        <v>0</v>
      </c>
      <c r="AA223" s="61">
        <f t="shared" si="1304"/>
        <v>0</v>
      </c>
      <c r="AB223" s="61">
        <f t="shared" si="1304"/>
        <v>1</v>
      </c>
      <c r="AC223" s="61">
        <f t="shared" ref="AC223:AL229" si="1305">COUNTIF($K223:$Q223,AC$2)</f>
        <v>0</v>
      </c>
      <c r="AD223" s="61">
        <f t="shared" si="1305"/>
        <v>0</v>
      </c>
      <c r="AE223" s="61">
        <f t="shared" si="1305"/>
        <v>0</v>
      </c>
      <c r="AF223" s="61">
        <f t="shared" si="1305"/>
        <v>0</v>
      </c>
      <c r="AG223" s="61">
        <f t="shared" si="1305"/>
        <v>0</v>
      </c>
      <c r="AH223" s="61">
        <f t="shared" si="1305"/>
        <v>0</v>
      </c>
      <c r="AI223" s="61">
        <f t="shared" si="1305"/>
        <v>0</v>
      </c>
      <c r="AJ223" s="61">
        <f t="shared" si="1305"/>
        <v>0</v>
      </c>
      <c r="AK223" s="61">
        <f t="shared" si="1305"/>
        <v>1</v>
      </c>
      <c r="AL223" s="61">
        <f t="shared" si="1305"/>
        <v>0</v>
      </c>
      <c r="AM223" s="61">
        <f t="shared" ref="AM223:AV229" si="1306">COUNTIF($K223:$Q223,AM$2)</f>
        <v>0</v>
      </c>
      <c r="AN223" s="61">
        <f t="shared" si="1306"/>
        <v>0</v>
      </c>
      <c r="AO223" s="61">
        <f t="shared" si="1306"/>
        <v>0</v>
      </c>
      <c r="AP223" s="61">
        <f t="shared" si="1306"/>
        <v>0</v>
      </c>
      <c r="AQ223" s="61">
        <f t="shared" si="1306"/>
        <v>0</v>
      </c>
      <c r="AR223" s="61">
        <f t="shared" si="1306"/>
        <v>0</v>
      </c>
      <c r="AS223" s="61">
        <f t="shared" si="1306"/>
        <v>0</v>
      </c>
      <c r="AT223" s="61">
        <f t="shared" si="1306"/>
        <v>0</v>
      </c>
      <c r="AU223" s="61">
        <f t="shared" si="1306"/>
        <v>0</v>
      </c>
      <c r="AV223" s="61">
        <f t="shared" si="1306"/>
        <v>1</v>
      </c>
      <c r="AW223" s="61">
        <f t="shared" ref="AW223:BF229" si="1307">COUNTIF($K223:$Q223,AW$2)</f>
        <v>0</v>
      </c>
      <c r="AX223" s="61">
        <f t="shared" si="1307"/>
        <v>1</v>
      </c>
      <c r="AY223" s="61">
        <f t="shared" si="1307"/>
        <v>0</v>
      </c>
      <c r="AZ223" s="61">
        <f t="shared" si="1307"/>
        <v>0</v>
      </c>
      <c r="BA223" s="61">
        <f t="shared" si="1307"/>
        <v>0</v>
      </c>
      <c r="BB223" s="61">
        <f t="shared" si="1307"/>
        <v>0</v>
      </c>
      <c r="BC223" s="61">
        <f t="shared" si="1307"/>
        <v>0</v>
      </c>
      <c r="BD223" s="61">
        <f t="shared" si="1307"/>
        <v>0</v>
      </c>
      <c r="BE223" s="61">
        <f t="shared" si="1307"/>
        <v>0</v>
      </c>
      <c r="BF223" s="61">
        <f t="shared" si="1307"/>
        <v>0</v>
      </c>
      <c r="BG223" s="61">
        <f t="shared" ref="BG223:BO229" si="1308">COUNTIF($K223:$Q223,BG$2)</f>
        <v>0</v>
      </c>
      <c r="BH223" s="61">
        <f t="shared" si="1308"/>
        <v>1</v>
      </c>
      <c r="BI223" s="61">
        <f t="shared" si="1308"/>
        <v>0</v>
      </c>
      <c r="BJ223" s="61">
        <f t="shared" si="1308"/>
        <v>0</v>
      </c>
      <c r="BK223" s="61">
        <f t="shared" si="1308"/>
        <v>0</v>
      </c>
      <c r="BL223" s="61">
        <f t="shared" si="1308"/>
        <v>0</v>
      </c>
      <c r="BM223" s="61">
        <f t="shared" si="1308"/>
        <v>0</v>
      </c>
      <c r="BN223" s="61">
        <f t="shared" si="1308"/>
        <v>1</v>
      </c>
      <c r="BO223" s="61">
        <f t="shared" si="1308"/>
        <v>0</v>
      </c>
      <c r="BP223" s="61"/>
      <c r="BQ223" s="61">
        <f t="shared" si="1216"/>
        <v>3</v>
      </c>
      <c r="BR223" s="61">
        <f t="shared" si="1217"/>
        <v>0</v>
      </c>
      <c r="BS223" s="61">
        <f t="shared" si="1218"/>
        <v>7</v>
      </c>
      <c r="BT223" s="61">
        <f t="shared" si="1219"/>
        <v>25</v>
      </c>
      <c r="BU223" s="61">
        <f t="shared" si="1220"/>
        <v>2</v>
      </c>
      <c r="BV223" s="61">
        <f t="shared" si="1221"/>
        <v>1</v>
      </c>
      <c r="BW223" s="61">
        <f t="shared" si="1222"/>
        <v>4</v>
      </c>
      <c r="BX223" s="61">
        <f t="shared" si="1223"/>
        <v>5</v>
      </c>
      <c r="BY223" s="61">
        <f t="shared" si="1224"/>
        <v>3</v>
      </c>
      <c r="BZ223" s="61">
        <f t="shared" si="1225"/>
        <v>0</v>
      </c>
      <c r="CA223" s="61">
        <f t="shared" si="1226"/>
        <v>10</v>
      </c>
      <c r="CB223" s="61">
        <f t="shared" si="1227"/>
        <v>4</v>
      </c>
      <c r="CC223" s="61">
        <f t="shared" si="1228"/>
        <v>4</v>
      </c>
      <c r="CD223" s="61">
        <f t="shared" si="1229"/>
        <v>5</v>
      </c>
      <c r="CE223" s="61">
        <f t="shared" si="1230"/>
        <v>5</v>
      </c>
      <c r="CF223" s="61">
        <f t="shared" si="1231"/>
        <v>10</v>
      </c>
      <c r="CG223" s="61">
        <f t="shared" si="1232"/>
        <v>15</v>
      </c>
      <c r="CH223" s="61">
        <f t="shared" si="1233"/>
        <v>3</v>
      </c>
      <c r="CI223" s="61">
        <f t="shared" si="1234"/>
        <v>0</v>
      </c>
      <c r="CJ223" s="61">
        <f t="shared" si="1235"/>
        <v>6</v>
      </c>
      <c r="CK223" s="61">
        <f t="shared" si="1236"/>
        <v>3</v>
      </c>
      <c r="CL223" s="61">
        <f t="shared" si="1237"/>
        <v>7</v>
      </c>
      <c r="CM223" s="61">
        <f t="shared" si="1238"/>
        <v>17</v>
      </c>
      <c r="CN223" s="61">
        <f t="shared" si="1239"/>
        <v>2</v>
      </c>
      <c r="CO223" s="61">
        <f t="shared" si="1240"/>
        <v>15</v>
      </c>
      <c r="CP223" s="61">
        <f t="shared" si="1241"/>
        <v>3</v>
      </c>
      <c r="CQ223" s="61">
        <f t="shared" si="1242"/>
        <v>9</v>
      </c>
      <c r="CR223" s="61">
        <f t="shared" si="1243"/>
        <v>8</v>
      </c>
      <c r="CS223" s="61">
        <f t="shared" si="1244"/>
        <v>5</v>
      </c>
      <c r="CT223" s="61">
        <f t="shared" si="1245"/>
        <v>0</v>
      </c>
      <c r="CU223" s="61">
        <f t="shared" si="1246"/>
        <v>1</v>
      </c>
      <c r="CV223" s="61">
        <f t="shared" si="1247"/>
        <v>0</v>
      </c>
      <c r="CW223" s="61">
        <f t="shared" si="1248"/>
        <v>1</v>
      </c>
      <c r="CX223" s="61">
        <f t="shared" si="1249"/>
        <v>1</v>
      </c>
      <c r="CY223" s="61">
        <f t="shared" si="1250"/>
        <v>1</v>
      </c>
      <c r="CZ223" s="61">
        <f t="shared" si="1251"/>
        <v>6</v>
      </c>
      <c r="DA223" s="61">
        <f t="shared" si="1252"/>
        <v>1</v>
      </c>
      <c r="DB223" s="61">
        <f t="shared" si="1253"/>
        <v>2</v>
      </c>
      <c r="DC223" s="61">
        <f t="shared" si="1254"/>
        <v>6</v>
      </c>
      <c r="DD223" s="61">
        <f t="shared" si="1255"/>
        <v>23</v>
      </c>
      <c r="DE223" s="61">
        <f t="shared" si="1256"/>
        <v>6</v>
      </c>
      <c r="DF223" s="61">
        <f t="shared" si="1257"/>
        <v>0</v>
      </c>
      <c r="DG223" s="61">
        <f t="shared" si="1258"/>
        <v>15</v>
      </c>
      <c r="DH223" s="61">
        <f t="shared" si="1259"/>
        <v>2</v>
      </c>
      <c r="DI223" s="61">
        <f t="shared" si="1260"/>
        <v>17</v>
      </c>
      <c r="DJ223" s="61">
        <f t="shared" si="1261"/>
        <v>8</v>
      </c>
      <c r="DK223" s="61">
        <f t="shared" si="1262"/>
        <v>7</v>
      </c>
      <c r="DL223" s="61">
        <f t="shared" si="1263"/>
        <v>0</v>
      </c>
      <c r="DM223" s="61">
        <f t="shared" si="1264"/>
        <v>2</v>
      </c>
      <c r="DN223" s="289" t="b">
        <f t="shared" si="1130"/>
        <v>1</v>
      </c>
      <c r="DO223" s="61">
        <f t="shared" si="1288"/>
        <v>183</v>
      </c>
      <c r="DP223" s="61">
        <f t="shared" si="1289"/>
        <v>-35</v>
      </c>
      <c r="DQ223" s="61">
        <f t="shared" si="1290"/>
        <v>35</v>
      </c>
      <c r="DR223" s="106">
        <f t="shared" si="1302"/>
        <v>1</v>
      </c>
      <c r="DS223" s="15">
        <f t="shared" si="1291"/>
        <v>4</v>
      </c>
      <c r="DT223" s="15">
        <f t="shared" si="1292"/>
        <v>3</v>
      </c>
      <c r="DU223" s="61"/>
      <c r="DV223" s="61">
        <f t="shared" si="1293"/>
        <v>1</v>
      </c>
      <c r="DW223" s="61">
        <f t="shared" si="1294"/>
        <v>6</v>
      </c>
      <c r="DX223" s="61"/>
      <c r="DY223" s="61">
        <f t="shared" si="1295"/>
        <v>1</v>
      </c>
      <c r="DZ223" s="61">
        <f t="shared" si="1296"/>
        <v>2</v>
      </c>
      <c r="EA223" s="61">
        <f t="shared" si="1297"/>
        <v>0</v>
      </c>
      <c r="EB223" s="61">
        <f t="shared" si="1298"/>
        <v>2</v>
      </c>
      <c r="EC223" s="61">
        <f t="shared" si="1299"/>
        <v>2</v>
      </c>
      <c r="EE223" s="61">
        <f t="shared" si="1300"/>
        <v>1</v>
      </c>
      <c r="EF223" s="61">
        <f t="shared" si="1301"/>
        <v>0</v>
      </c>
    </row>
    <row r="224" spans="1:136" x14ac:dyDescent="0.2">
      <c r="A224" s="55">
        <v>42198</v>
      </c>
      <c r="B224" s="13" t="str">
        <f t="shared" si="1273"/>
        <v>1-0-0-5-1</v>
      </c>
      <c r="C224" s="14" t="s">
        <v>248</v>
      </c>
      <c r="D224" s="11">
        <f t="shared" si="1274"/>
        <v>3</v>
      </c>
      <c r="E224" s="11">
        <f t="shared" si="1303"/>
        <v>6</v>
      </c>
      <c r="F224" s="11">
        <f t="shared" si="1303"/>
        <v>9</v>
      </c>
      <c r="G224" s="11">
        <f t="shared" si="1303"/>
        <v>12</v>
      </c>
      <c r="H224" s="11">
        <f t="shared" si="1303"/>
        <v>15</v>
      </c>
      <c r="I224" s="11">
        <f t="shared" si="1303"/>
        <v>18</v>
      </c>
      <c r="J224" s="11"/>
      <c r="K224" s="61">
        <f t="shared" si="1276"/>
        <v>31</v>
      </c>
      <c r="L224" s="61">
        <f t="shared" si="1277"/>
        <v>33</v>
      </c>
      <c r="M224" s="61">
        <f t="shared" si="1278"/>
        <v>34</v>
      </c>
      <c r="N224" s="61">
        <f t="shared" si="1279"/>
        <v>35</v>
      </c>
      <c r="O224" s="61">
        <f t="shared" si="1280"/>
        <v>37</v>
      </c>
      <c r="P224" s="61">
        <f t="shared" si="1281"/>
        <v>42</v>
      </c>
      <c r="Q224" s="61">
        <f t="shared" si="1282"/>
        <v>6</v>
      </c>
      <c r="R224" s="61"/>
      <c r="S224" s="61">
        <f t="shared" si="1304"/>
        <v>0</v>
      </c>
      <c r="T224" s="61">
        <f t="shared" si="1304"/>
        <v>0</v>
      </c>
      <c r="U224" s="61">
        <f t="shared" si="1304"/>
        <v>0</v>
      </c>
      <c r="V224" s="61">
        <f t="shared" si="1304"/>
        <v>0</v>
      </c>
      <c r="W224" s="61">
        <f t="shared" si="1304"/>
        <v>0</v>
      </c>
      <c r="X224" s="61">
        <f t="shared" si="1304"/>
        <v>1</v>
      </c>
      <c r="Y224" s="61">
        <f t="shared" si="1304"/>
        <v>0</v>
      </c>
      <c r="Z224" s="61">
        <f t="shared" si="1304"/>
        <v>0</v>
      </c>
      <c r="AA224" s="61">
        <f t="shared" si="1304"/>
        <v>0</v>
      </c>
      <c r="AB224" s="61">
        <f t="shared" si="1304"/>
        <v>0</v>
      </c>
      <c r="AC224" s="61">
        <f t="shared" si="1305"/>
        <v>0</v>
      </c>
      <c r="AD224" s="61">
        <f t="shared" si="1305"/>
        <v>0</v>
      </c>
      <c r="AE224" s="61">
        <f t="shared" si="1305"/>
        <v>0</v>
      </c>
      <c r="AF224" s="61">
        <f t="shared" si="1305"/>
        <v>0</v>
      </c>
      <c r="AG224" s="61">
        <f t="shared" si="1305"/>
        <v>0</v>
      </c>
      <c r="AH224" s="61">
        <f t="shared" si="1305"/>
        <v>0</v>
      </c>
      <c r="AI224" s="61">
        <f t="shared" si="1305"/>
        <v>0</v>
      </c>
      <c r="AJ224" s="61">
        <f t="shared" si="1305"/>
        <v>0</v>
      </c>
      <c r="AK224" s="61">
        <f t="shared" si="1305"/>
        <v>0</v>
      </c>
      <c r="AL224" s="61">
        <f t="shared" si="1305"/>
        <v>0</v>
      </c>
      <c r="AM224" s="61">
        <f t="shared" si="1306"/>
        <v>0</v>
      </c>
      <c r="AN224" s="61">
        <f t="shared" si="1306"/>
        <v>0</v>
      </c>
      <c r="AO224" s="61">
        <f t="shared" si="1306"/>
        <v>0</v>
      </c>
      <c r="AP224" s="61">
        <f t="shared" si="1306"/>
        <v>0</v>
      </c>
      <c r="AQ224" s="61">
        <f t="shared" si="1306"/>
        <v>0</v>
      </c>
      <c r="AR224" s="61">
        <f t="shared" si="1306"/>
        <v>0</v>
      </c>
      <c r="AS224" s="61">
        <f t="shared" si="1306"/>
        <v>0</v>
      </c>
      <c r="AT224" s="61">
        <f t="shared" si="1306"/>
        <v>0</v>
      </c>
      <c r="AU224" s="61">
        <f t="shared" si="1306"/>
        <v>0</v>
      </c>
      <c r="AV224" s="61">
        <f t="shared" si="1306"/>
        <v>0</v>
      </c>
      <c r="AW224" s="61">
        <f t="shared" si="1307"/>
        <v>1</v>
      </c>
      <c r="AX224" s="61">
        <f t="shared" si="1307"/>
        <v>0</v>
      </c>
      <c r="AY224" s="61">
        <f t="shared" si="1307"/>
        <v>1</v>
      </c>
      <c r="AZ224" s="61">
        <f t="shared" si="1307"/>
        <v>1</v>
      </c>
      <c r="BA224" s="61">
        <f t="shared" si="1307"/>
        <v>1</v>
      </c>
      <c r="BB224" s="61">
        <f t="shared" si="1307"/>
        <v>0</v>
      </c>
      <c r="BC224" s="61">
        <f t="shared" si="1307"/>
        <v>1</v>
      </c>
      <c r="BD224" s="61">
        <f t="shared" si="1307"/>
        <v>0</v>
      </c>
      <c r="BE224" s="61">
        <f t="shared" si="1307"/>
        <v>0</v>
      </c>
      <c r="BF224" s="61">
        <f t="shared" si="1307"/>
        <v>0</v>
      </c>
      <c r="BG224" s="61">
        <f t="shared" si="1308"/>
        <v>0</v>
      </c>
      <c r="BH224" s="61">
        <f t="shared" si="1308"/>
        <v>1</v>
      </c>
      <c r="BI224" s="61">
        <f t="shared" si="1308"/>
        <v>0</v>
      </c>
      <c r="BJ224" s="61">
        <f t="shared" si="1308"/>
        <v>0</v>
      </c>
      <c r="BK224" s="61">
        <f t="shared" si="1308"/>
        <v>0</v>
      </c>
      <c r="BL224" s="61">
        <f t="shared" si="1308"/>
        <v>0</v>
      </c>
      <c r="BM224" s="61">
        <f t="shared" si="1308"/>
        <v>0</v>
      </c>
      <c r="BN224" s="61">
        <f t="shared" si="1308"/>
        <v>0</v>
      </c>
      <c r="BO224" s="61">
        <f t="shared" si="1308"/>
        <v>0</v>
      </c>
      <c r="BP224" s="61"/>
      <c r="BQ224" s="61">
        <f t="shared" si="1216"/>
        <v>2</v>
      </c>
      <c r="BR224" s="61">
        <f t="shared" si="1217"/>
        <v>4</v>
      </c>
      <c r="BS224" s="61">
        <f t="shared" si="1218"/>
        <v>6</v>
      </c>
      <c r="BT224" s="61">
        <f t="shared" si="1219"/>
        <v>24</v>
      </c>
      <c r="BU224" s="61">
        <f t="shared" si="1220"/>
        <v>1</v>
      </c>
      <c r="BV224" s="61">
        <f t="shared" si="1221"/>
        <v>0</v>
      </c>
      <c r="BW224" s="61">
        <f t="shared" si="1222"/>
        <v>3</v>
      </c>
      <c r="BX224" s="61">
        <f t="shared" si="1223"/>
        <v>4</v>
      </c>
      <c r="BY224" s="61">
        <f t="shared" si="1224"/>
        <v>2</v>
      </c>
      <c r="BZ224" s="61">
        <f t="shared" si="1225"/>
        <v>19</v>
      </c>
      <c r="CA224" s="61">
        <f t="shared" si="1226"/>
        <v>9</v>
      </c>
      <c r="CB224" s="61">
        <f t="shared" si="1227"/>
        <v>3</v>
      </c>
      <c r="CC224" s="61">
        <f t="shared" si="1228"/>
        <v>3</v>
      </c>
      <c r="CD224" s="61">
        <f t="shared" si="1229"/>
        <v>4</v>
      </c>
      <c r="CE224" s="61">
        <f t="shared" si="1230"/>
        <v>4</v>
      </c>
      <c r="CF224" s="61">
        <f t="shared" si="1231"/>
        <v>9</v>
      </c>
      <c r="CG224" s="61">
        <f t="shared" si="1232"/>
        <v>14</v>
      </c>
      <c r="CH224" s="61">
        <f t="shared" si="1233"/>
        <v>2</v>
      </c>
      <c r="CI224" s="61">
        <f t="shared" si="1234"/>
        <v>14</v>
      </c>
      <c r="CJ224" s="61">
        <f t="shared" si="1235"/>
        <v>5</v>
      </c>
      <c r="CK224" s="61">
        <f t="shared" si="1236"/>
        <v>2</v>
      </c>
      <c r="CL224" s="61">
        <f t="shared" si="1237"/>
        <v>6</v>
      </c>
      <c r="CM224" s="61">
        <f t="shared" si="1238"/>
        <v>16</v>
      </c>
      <c r="CN224" s="61">
        <f t="shared" si="1239"/>
        <v>1</v>
      </c>
      <c r="CO224" s="61">
        <f t="shared" si="1240"/>
        <v>14</v>
      </c>
      <c r="CP224" s="61">
        <f t="shared" si="1241"/>
        <v>2</v>
      </c>
      <c r="CQ224" s="61">
        <f t="shared" si="1242"/>
        <v>8</v>
      </c>
      <c r="CR224" s="61">
        <f t="shared" si="1243"/>
        <v>7</v>
      </c>
      <c r="CS224" s="61">
        <f t="shared" si="1244"/>
        <v>4</v>
      </c>
      <c r="CT224" s="61">
        <f t="shared" si="1245"/>
        <v>3</v>
      </c>
      <c r="CU224" s="61">
        <f t="shared" si="1246"/>
        <v>0</v>
      </c>
      <c r="CV224" s="61">
        <f t="shared" si="1247"/>
        <v>3</v>
      </c>
      <c r="CW224" s="61">
        <f t="shared" si="1248"/>
        <v>0</v>
      </c>
      <c r="CX224" s="61">
        <f t="shared" si="1249"/>
        <v>0</v>
      </c>
      <c r="CY224" s="61">
        <f t="shared" si="1250"/>
        <v>0</v>
      </c>
      <c r="CZ224" s="61">
        <f t="shared" si="1251"/>
        <v>5</v>
      </c>
      <c r="DA224" s="61">
        <f t="shared" si="1252"/>
        <v>0</v>
      </c>
      <c r="DB224" s="61">
        <f t="shared" si="1253"/>
        <v>1</v>
      </c>
      <c r="DC224" s="61">
        <f t="shared" si="1254"/>
        <v>5</v>
      </c>
      <c r="DD224" s="61">
        <f t="shared" si="1255"/>
        <v>22</v>
      </c>
      <c r="DE224" s="61">
        <f t="shared" si="1256"/>
        <v>5</v>
      </c>
      <c r="DF224" s="61">
        <f t="shared" si="1257"/>
        <v>0</v>
      </c>
      <c r="DG224" s="61">
        <f t="shared" si="1258"/>
        <v>14</v>
      </c>
      <c r="DH224" s="61">
        <f t="shared" si="1259"/>
        <v>1</v>
      </c>
      <c r="DI224" s="61">
        <f t="shared" si="1260"/>
        <v>16</v>
      </c>
      <c r="DJ224" s="61">
        <f t="shared" si="1261"/>
        <v>7</v>
      </c>
      <c r="DK224" s="61">
        <f t="shared" si="1262"/>
        <v>6</v>
      </c>
      <c r="DL224" s="61">
        <f t="shared" si="1263"/>
        <v>8</v>
      </c>
      <c r="DM224" s="61">
        <f t="shared" si="1264"/>
        <v>1</v>
      </c>
      <c r="DN224" s="289" t="b">
        <f t="shared" si="1130"/>
        <v>0</v>
      </c>
      <c r="DO224" s="61">
        <f t="shared" si="1288"/>
        <v>218</v>
      </c>
      <c r="DP224" s="61">
        <f t="shared" si="1289"/>
        <v>-17</v>
      </c>
      <c r="DQ224" s="61">
        <f t="shared" si="1290"/>
        <v>17</v>
      </c>
      <c r="DR224" s="106">
        <f t="shared" si="1302"/>
        <v>0</v>
      </c>
      <c r="DS224" s="61">
        <f t="shared" si="1291"/>
        <v>6</v>
      </c>
      <c r="DT224" s="61">
        <f t="shared" si="1292"/>
        <v>1</v>
      </c>
      <c r="DU224" s="61"/>
      <c r="DV224" s="61">
        <f t="shared" si="1293"/>
        <v>4</v>
      </c>
      <c r="DW224" s="61">
        <f t="shared" si="1294"/>
        <v>3</v>
      </c>
      <c r="DX224" s="61"/>
      <c r="DY224" s="61">
        <f t="shared" si="1295"/>
        <v>1</v>
      </c>
      <c r="DZ224" s="68">
        <f t="shared" si="1296"/>
        <v>0</v>
      </c>
      <c r="EA224" s="61">
        <f t="shared" si="1297"/>
        <v>0</v>
      </c>
      <c r="EB224" s="61">
        <f t="shared" si="1298"/>
        <v>5</v>
      </c>
      <c r="EC224" s="61">
        <f t="shared" si="1299"/>
        <v>1</v>
      </c>
      <c r="EE224" s="61">
        <f t="shared" si="1300"/>
        <v>2</v>
      </c>
      <c r="EF224" s="61">
        <f t="shared" si="1301"/>
        <v>2</v>
      </c>
    </row>
    <row r="225" spans="1:136" x14ac:dyDescent="0.2">
      <c r="A225" s="55">
        <v>42194</v>
      </c>
      <c r="B225" s="13" t="str">
        <f t="shared" si="1273"/>
        <v>1-0-1-2-3</v>
      </c>
      <c r="C225" s="14" t="s">
        <v>247</v>
      </c>
      <c r="D225" s="11">
        <f t="shared" si="1274"/>
        <v>2</v>
      </c>
      <c r="E225" s="11">
        <f t="shared" si="1303"/>
        <v>5</v>
      </c>
      <c r="F225" s="11">
        <f t="shared" si="1303"/>
        <v>8</v>
      </c>
      <c r="G225" s="11">
        <f t="shared" si="1303"/>
        <v>11</v>
      </c>
      <c r="H225" s="11">
        <f t="shared" si="1303"/>
        <v>14</v>
      </c>
      <c r="I225" s="11">
        <f t="shared" si="1303"/>
        <v>17</v>
      </c>
      <c r="J225" s="11"/>
      <c r="K225" s="61">
        <f t="shared" si="1276"/>
        <v>5</v>
      </c>
      <c r="L225" s="61">
        <f t="shared" si="1277"/>
        <v>24</v>
      </c>
      <c r="M225" s="61">
        <f t="shared" si="1278"/>
        <v>33</v>
      </c>
      <c r="N225" s="61">
        <f t="shared" si="1279"/>
        <v>38</v>
      </c>
      <c r="O225" s="61">
        <f t="shared" si="1280"/>
        <v>42</v>
      </c>
      <c r="P225" s="61">
        <f t="shared" si="1281"/>
        <v>44</v>
      </c>
      <c r="Q225" s="61">
        <f t="shared" si="1282"/>
        <v>49</v>
      </c>
      <c r="R225" s="61"/>
      <c r="S225" s="61">
        <f t="shared" si="1304"/>
        <v>0</v>
      </c>
      <c r="T225" s="61">
        <f t="shared" si="1304"/>
        <v>0</v>
      </c>
      <c r="U225" s="61">
        <f t="shared" si="1304"/>
        <v>0</v>
      </c>
      <c r="V225" s="61">
        <f t="shared" si="1304"/>
        <v>0</v>
      </c>
      <c r="W225" s="61">
        <f t="shared" si="1304"/>
        <v>1</v>
      </c>
      <c r="X225" s="61">
        <f t="shared" si="1304"/>
        <v>0</v>
      </c>
      <c r="Y225" s="61">
        <f t="shared" si="1304"/>
        <v>0</v>
      </c>
      <c r="Z225" s="61">
        <f t="shared" si="1304"/>
        <v>0</v>
      </c>
      <c r="AA225" s="61">
        <f t="shared" si="1304"/>
        <v>0</v>
      </c>
      <c r="AB225" s="61">
        <f t="shared" si="1304"/>
        <v>0</v>
      </c>
      <c r="AC225" s="61">
        <f t="shared" si="1305"/>
        <v>0</v>
      </c>
      <c r="AD225" s="61">
        <f t="shared" si="1305"/>
        <v>0</v>
      </c>
      <c r="AE225" s="61">
        <f t="shared" si="1305"/>
        <v>0</v>
      </c>
      <c r="AF225" s="61">
        <f t="shared" si="1305"/>
        <v>0</v>
      </c>
      <c r="AG225" s="61">
        <f t="shared" si="1305"/>
        <v>0</v>
      </c>
      <c r="AH225" s="61">
        <f t="shared" si="1305"/>
        <v>0</v>
      </c>
      <c r="AI225" s="61">
        <f t="shared" si="1305"/>
        <v>0</v>
      </c>
      <c r="AJ225" s="61">
        <f t="shared" si="1305"/>
        <v>0</v>
      </c>
      <c r="AK225" s="61">
        <f t="shared" si="1305"/>
        <v>0</v>
      </c>
      <c r="AL225" s="61">
        <f t="shared" si="1305"/>
        <v>0</v>
      </c>
      <c r="AM225" s="61">
        <f t="shared" si="1306"/>
        <v>0</v>
      </c>
      <c r="AN225" s="61">
        <f t="shared" si="1306"/>
        <v>0</v>
      </c>
      <c r="AO225" s="61">
        <f t="shared" si="1306"/>
        <v>0</v>
      </c>
      <c r="AP225" s="61">
        <f t="shared" si="1306"/>
        <v>1</v>
      </c>
      <c r="AQ225" s="61">
        <f t="shared" si="1306"/>
        <v>0</v>
      </c>
      <c r="AR225" s="61">
        <f t="shared" si="1306"/>
        <v>0</v>
      </c>
      <c r="AS225" s="61">
        <f t="shared" si="1306"/>
        <v>0</v>
      </c>
      <c r="AT225" s="61">
        <f t="shared" si="1306"/>
        <v>0</v>
      </c>
      <c r="AU225" s="61">
        <f t="shared" si="1306"/>
        <v>0</v>
      </c>
      <c r="AV225" s="61">
        <f t="shared" si="1306"/>
        <v>0</v>
      </c>
      <c r="AW225" s="61">
        <f t="shared" si="1307"/>
        <v>0</v>
      </c>
      <c r="AX225" s="61">
        <f t="shared" si="1307"/>
        <v>0</v>
      </c>
      <c r="AY225" s="61">
        <f t="shared" si="1307"/>
        <v>1</v>
      </c>
      <c r="AZ225" s="61">
        <f t="shared" si="1307"/>
        <v>0</v>
      </c>
      <c r="BA225" s="61">
        <f t="shared" si="1307"/>
        <v>0</v>
      </c>
      <c r="BB225" s="61">
        <f t="shared" si="1307"/>
        <v>0</v>
      </c>
      <c r="BC225" s="61">
        <f t="shared" si="1307"/>
        <v>0</v>
      </c>
      <c r="BD225" s="61">
        <f t="shared" si="1307"/>
        <v>1</v>
      </c>
      <c r="BE225" s="61">
        <f t="shared" si="1307"/>
        <v>0</v>
      </c>
      <c r="BF225" s="61">
        <f t="shared" si="1307"/>
        <v>0</v>
      </c>
      <c r="BG225" s="61">
        <f t="shared" si="1308"/>
        <v>0</v>
      </c>
      <c r="BH225" s="61">
        <f t="shared" si="1308"/>
        <v>1</v>
      </c>
      <c r="BI225" s="61">
        <f t="shared" si="1308"/>
        <v>0</v>
      </c>
      <c r="BJ225" s="61">
        <f t="shared" si="1308"/>
        <v>1</v>
      </c>
      <c r="BK225" s="61">
        <f t="shared" si="1308"/>
        <v>0</v>
      </c>
      <c r="BL225" s="61">
        <f t="shared" si="1308"/>
        <v>0</v>
      </c>
      <c r="BM225" s="61">
        <f t="shared" si="1308"/>
        <v>0</v>
      </c>
      <c r="BN225" s="61">
        <f t="shared" si="1308"/>
        <v>0</v>
      </c>
      <c r="BO225" s="61">
        <f t="shared" si="1308"/>
        <v>1</v>
      </c>
      <c r="BP225" s="61"/>
      <c r="BQ225" s="61">
        <f t="shared" si="1216"/>
        <v>1</v>
      </c>
      <c r="BR225" s="61">
        <f t="shared" si="1217"/>
        <v>3</v>
      </c>
      <c r="BS225" s="61">
        <f t="shared" si="1218"/>
        <v>5</v>
      </c>
      <c r="BT225" s="61">
        <f t="shared" si="1219"/>
        <v>23</v>
      </c>
      <c r="BU225" s="61">
        <f t="shared" si="1220"/>
        <v>0</v>
      </c>
      <c r="BV225" s="61">
        <f t="shared" si="1221"/>
        <v>1</v>
      </c>
      <c r="BW225" s="61">
        <f t="shared" si="1222"/>
        <v>2</v>
      </c>
      <c r="BX225" s="61">
        <f t="shared" si="1223"/>
        <v>3</v>
      </c>
      <c r="BY225" s="61">
        <f t="shared" si="1224"/>
        <v>1</v>
      </c>
      <c r="BZ225" s="61">
        <f t="shared" si="1225"/>
        <v>18</v>
      </c>
      <c r="CA225" s="61">
        <f t="shared" si="1226"/>
        <v>8</v>
      </c>
      <c r="CB225" s="61">
        <f t="shared" si="1227"/>
        <v>2</v>
      </c>
      <c r="CC225" s="61">
        <f t="shared" si="1228"/>
        <v>2</v>
      </c>
      <c r="CD225" s="61">
        <f t="shared" si="1229"/>
        <v>3</v>
      </c>
      <c r="CE225" s="61">
        <f t="shared" si="1230"/>
        <v>3</v>
      </c>
      <c r="CF225" s="61">
        <f t="shared" si="1231"/>
        <v>8</v>
      </c>
      <c r="CG225" s="61">
        <f t="shared" si="1232"/>
        <v>13</v>
      </c>
      <c r="CH225" s="61">
        <f t="shared" si="1233"/>
        <v>1</v>
      </c>
      <c r="CI225" s="61">
        <f t="shared" si="1234"/>
        <v>13</v>
      </c>
      <c r="CJ225" s="61">
        <f t="shared" si="1235"/>
        <v>4</v>
      </c>
      <c r="CK225" s="61">
        <f t="shared" si="1236"/>
        <v>1</v>
      </c>
      <c r="CL225" s="61">
        <f t="shared" si="1237"/>
        <v>5</v>
      </c>
      <c r="CM225" s="61">
        <f t="shared" si="1238"/>
        <v>15</v>
      </c>
      <c r="CN225" s="61">
        <f t="shared" si="1239"/>
        <v>0</v>
      </c>
      <c r="CO225" s="61">
        <f t="shared" si="1240"/>
        <v>13</v>
      </c>
      <c r="CP225" s="61">
        <f t="shared" si="1241"/>
        <v>1</v>
      </c>
      <c r="CQ225" s="61">
        <f t="shared" si="1242"/>
        <v>7</v>
      </c>
      <c r="CR225" s="61">
        <f t="shared" si="1243"/>
        <v>6</v>
      </c>
      <c r="CS225" s="61">
        <f t="shared" si="1244"/>
        <v>3</v>
      </c>
      <c r="CT225" s="61">
        <f t="shared" si="1245"/>
        <v>2</v>
      </c>
      <c r="CU225" s="61">
        <f t="shared" si="1246"/>
        <v>3</v>
      </c>
      <c r="CV225" s="61">
        <f t="shared" si="1247"/>
        <v>2</v>
      </c>
      <c r="CW225" s="61">
        <f t="shared" si="1248"/>
        <v>0</v>
      </c>
      <c r="CX225" s="61">
        <f t="shared" si="1249"/>
        <v>51</v>
      </c>
      <c r="CY225" s="61">
        <f t="shared" si="1250"/>
        <v>1</v>
      </c>
      <c r="CZ225" s="61">
        <f t="shared" si="1251"/>
        <v>4</v>
      </c>
      <c r="DA225" s="61">
        <f t="shared" si="1252"/>
        <v>39</v>
      </c>
      <c r="DB225" s="61">
        <f t="shared" si="1253"/>
        <v>0</v>
      </c>
      <c r="DC225" s="61">
        <f t="shared" si="1254"/>
        <v>4</v>
      </c>
      <c r="DD225" s="61">
        <f t="shared" si="1255"/>
        <v>21</v>
      </c>
      <c r="DE225" s="61">
        <f t="shared" si="1256"/>
        <v>4</v>
      </c>
      <c r="DF225" s="61">
        <f t="shared" si="1257"/>
        <v>0</v>
      </c>
      <c r="DG225" s="61">
        <f t="shared" si="1258"/>
        <v>13</v>
      </c>
      <c r="DH225" s="61">
        <f t="shared" si="1259"/>
        <v>0</v>
      </c>
      <c r="DI225" s="61">
        <f t="shared" si="1260"/>
        <v>15</v>
      </c>
      <c r="DJ225" s="61">
        <f t="shared" si="1261"/>
        <v>6</v>
      </c>
      <c r="DK225" s="61">
        <f t="shared" si="1262"/>
        <v>5</v>
      </c>
      <c r="DL225" s="61">
        <f t="shared" si="1263"/>
        <v>7</v>
      </c>
      <c r="DM225" s="61">
        <f t="shared" si="1264"/>
        <v>0</v>
      </c>
      <c r="DN225" s="289" t="b">
        <f t="shared" si="1130"/>
        <v>1</v>
      </c>
      <c r="DO225" s="61">
        <f t="shared" si="1288"/>
        <v>235</v>
      </c>
      <c r="DP225" s="61">
        <f t="shared" si="1289"/>
        <v>119</v>
      </c>
      <c r="DQ225" s="61">
        <f t="shared" si="1290"/>
        <v>119</v>
      </c>
      <c r="DR225" s="106">
        <f t="shared" si="1302"/>
        <v>1</v>
      </c>
      <c r="DS225" s="61">
        <f t="shared" si="1291"/>
        <v>5</v>
      </c>
      <c r="DT225" s="61">
        <f t="shared" si="1292"/>
        <v>2</v>
      </c>
      <c r="DU225" s="61"/>
      <c r="DV225" s="61">
        <f t="shared" si="1293"/>
        <v>3</v>
      </c>
      <c r="DW225" s="61">
        <f t="shared" si="1294"/>
        <v>4</v>
      </c>
      <c r="DX225" s="61"/>
      <c r="DY225" s="61">
        <f t="shared" si="1295"/>
        <v>1</v>
      </c>
      <c r="DZ225" s="69">
        <f t="shared" si="1296"/>
        <v>0</v>
      </c>
      <c r="EA225" s="61">
        <f t="shared" si="1297"/>
        <v>1</v>
      </c>
      <c r="EB225" s="61">
        <f t="shared" si="1298"/>
        <v>2</v>
      </c>
      <c r="EC225" s="61">
        <f t="shared" si="1299"/>
        <v>3</v>
      </c>
      <c r="EE225" s="61">
        <f t="shared" si="1300"/>
        <v>0</v>
      </c>
      <c r="EF225" s="61">
        <f t="shared" si="1301"/>
        <v>0</v>
      </c>
    </row>
    <row r="226" spans="1:136" x14ac:dyDescent="0.2">
      <c r="A226" s="55">
        <v>42191</v>
      </c>
      <c r="B226" s="13" t="str">
        <f t="shared" si="1273"/>
        <v>3-1-2-1-0</v>
      </c>
      <c r="C226" s="14" t="s">
        <v>246</v>
      </c>
      <c r="D226" s="11">
        <f t="shared" si="1274"/>
        <v>2</v>
      </c>
      <c r="E226" s="11">
        <f t="shared" si="1303"/>
        <v>4</v>
      </c>
      <c r="F226" s="11">
        <f t="shared" si="1303"/>
        <v>6</v>
      </c>
      <c r="G226" s="11">
        <f t="shared" si="1303"/>
        <v>9</v>
      </c>
      <c r="H226" s="11">
        <f t="shared" si="1303"/>
        <v>12</v>
      </c>
      <c r="I226" s="11">
        <f t="shared" si="1303"/>
        <v>15</v>
      </c>
      <c r="J226" s="11"/>
      <c r="K226" s="61">
        <f t="shared" si="1276"/>
        <v>1</v>
      </c>
      <c r="L226" s="61">
        <f t="shared" si="1277"/>
        <v>6</v>
      </c>
      <c r="M226" s="61">
        <f t="shared" si="1278"/>
        <v>9</v>
      </c>
      <c r="N226" s="61">
        <f t="shared" si="1279"/>
        <v>18</v>
      </c>
      <c r="O226" s="61">
        <f t="shared" si="1280"/>
        <v>21</v>
      </c>
      <c r="P226" s="61">
        <f t="shared" si="1281"/>
        <v>35</v>
      </c>
      <c r="Q226" s="61">
        <f t="shared" si="1282"/>
        <v>26</v>
      </c>
      <c r="R226" s="61"/>
      <c r="S226" s="61">
        <f t="shared" si="1304"/>
        <v>1</v>
      </c>
      <c r="T226" s="61">
        <f t="shared" si="1304"/>
        <v>0</v>
      </c>
      <c r="U226" s="61">
        <f t="shared" si="1304"/>
        <v>0</v>
      </c>
      <c r="V226" s="61">
        <f t="shared" si="1304"/>
        <v>0</v>
      </c>
      <c r="W226" s="61">
        <f t="shared" si="1304"/>
        <v>0</v>
      </c>
      <c r="X226" s="61">
        <f t="shared" si="1304"/>
        <v>1</v>
      </c>
      <c r="Y226" s="61">
        <f t="shared" si="1304"/>
        <v>0</v>
      </c>
      <c r="Z226" s="61">
        <f t="shared" si="1304"/>
        <v>0</v>
      </c>
      <c r="AA226" s="61">
        <f t="shared" si="1304"/>
        <v>1</v>
      </c>
      <c r="AB226" s="61">
        <f t="shared" si="1304"/>
        <v>0</v>
      </c>
      <c r="AC226" s="61">
        <f t="shared" si="1305"/>
        <v>0</v>
      </c>
      <c r="AD226" s="61">
        <f t="shared" si="1305"/>
        <v>0</v>
      </c>
      <c r="AE226" s="61">
        <f t="shared" si="1305"/>
        <v>0</v>
      </c>
      <c r="AF226" s="61">
        <f t="shared" si="1305"/>
        <v>0</v>
      </c>
      <c r="AG226" s="61">
        <f t="shared" si="1305"/>
        <v>0</v>
      </c>
      <c r="AH226" s="61">
        <f t="shared" si="1305"/>
        <v>0</v>
      </c>
      <c r="AI226" s="61">
        <f t="shared" si="1305"/>
        <v>0</v>
      </c>
      <c r="AJ226" s="61">
        <f t="shared" si="1305"/>
        <v>1</v>
      </c>
      <c r="AK226" s="61">
        <f t="shared" si="1305"/>
        <v>0</v>
      </c>
      <c r="AL226" s="61">
        <f t="shared" si="1305"/>
        <v>0</v>
      </c>
      <c r="AM226" s="61">
        <f t="shared" si="1306"/>
        <v>1</v>
      </c>
      <c r="AN226" s="61">
        <f t="shared" si="1306"/>
        <v>0</v>
      </c>
      <c r="AO226" s="61">
        <f t="shared" si="1306"/>
        <v>0</v>
      </c>
      <c r="AP226" s="61">
        <f t="shared" si="1306"/>
        <v>0</v>
      </c>
      <c r="AQ226" s="61">
        <f t="shared" si="1306"/>
        <v>0</v>
      </c>
      <c r="AR226" s="61">
        <f t="shared" si="1306"/>
        <v>1</v>
      </c>
      <c r="AS226" s="61">
        <f t="shared" si="1306"/>
        <v>0</v>
      </c>
      <c r="AT226" s="61">
        <f t="shared" si="1306"/>
        <v>0</v>
      </c>
      <c r="AU226" s="61">
        <f t="shared" si="1306"/>
        <v>0</v>
      </c>
      <c r="AV226" s="61">
        <f t="shared" si="1306"/>
        <v>0</v>
      </c>
      <c r="AW226" s="61">
        <f t="shared" si="1307"/>
        <v>0</v>
      </c>
      <c r="AX226" s="61">
        <f t="shared" si="1307"/>
        <v>0</v>
      </c>
      <c r="AY226" s="61">
        <f t="shared" si="1307"/>
        <v>0</v>
      </c>
      <c r="AZ226" s="61">
        <f t="shared" si="1307"/>
        <v>0</v>
      </c>
      <c r="BA226" s="61">
        <f t="shared" si="1307"/>
        <v>1</v>
      </c>
      <c r="BB226" s="61">
        <f t="shared" si="1307"/>
        <v>0</v>
      </c>
      <c r="BC226" s="61">
        <f t="shared" si="1307"/>
        <v>0</v>
      </c>
      <c r="BD226" s="61">
        <f t="shared" si="1307"/>
        <v>0</v>
      </c>
      <c r="BE226" s="61">
        <f t="shared" si="1307"/>
        <v>0</v>
      </c>
      <c r="BF226" s="61">
        <f t="shared" si="1307"/>
        <v>0</v>
      </c>
      <c r="BG226" s="61">
        <f t="shared" si="1308"/>
        <v>0</v>
      </c>
      <c r="BH226" s="61">
        <f t="shared" si="1308"/>
        <v>0</v>
      </c>
      <c r="BI226" s="61">
        <f t="shared" si="1308"/>
        <v>0</v>
      </c>
      <c r="BJ226" s="61">
        <f t="shared" si="1308"/>
        <v>0</v>
      </c>
      <c r="BK226" s="61">
        <f t="shared" si="1308"/>
        <v>0</v>
      </c>
      <c r="BL226" s="61">
        <f t="shared" si="1308"/>
        <v>0</v>
      </c>
      <c r="BM226" s="61">
        <f t="shared" si="1308"/>
        <v>0</v>
      </c>
      <c r="BN226" s="61">
        <f t="shared" si="1308"/>
        <v>0</v>
      </c>
      <c r="BO226" s="61">
        <f t="shared" si="1308"/>
        <v>0</v>
      </c>
      <c r="BP226" s="61"/>
      <c r="BQ226" s="61">
        <f t="shared" si="1216"/>
        <v>0</v>
      </c>
      <c r="BR226" s="61">
        <f t="shared" si="1217"/>
        <v>2</v>
      </c>
      <c r="BS226" s="61">
        <f t="shared" si="1218"/>
        <v>4</v>
      </c>
      <c r="BT226" s="61">
        <f t="shared" si="1219"/>
        <v>22</v>
      </c>
      <c r="BU226" s="61">
        <f t="shared" si="1220"/>
        <v>1</v>
      </c>
      <c r="BV226" s="61">
        <f t="shared" si="1221"/>
        <v>0</v>
      </c>
      <c r="BW226" s="61">
        <f t="shared" si="1222"/>
        <v>1</v>
      </c>
      <c r="BX226" s="61">
        <f t="shared" si="1223"/>
        <v>2</v>
      </c>
      <c r="BY226" s="61">
        <f t="shared" si="1224"/>
        <v>0</v>
      </c>
      <c r="BZ226" s="61">
        <f t="shared" si="1225"/>
        <v>17</v>
      </c>
      <c r="CA226" s="61">
        <f t="shared" si="1226"/>
        <v>7</v>
      </c>
      <c r="CB226" s="61">
        <f t="shared" si="1227"/>
        <v>1</v>
      </c>
      <c r="CC226" s="61">
        <f t="shared" si="1228"/>
        <v>1</v>
      </c>
      <c r="CD226" s="61">
        <f t="shared" si="1229"/>
        <v>2</v>
      </c>
      <c r="CE226" s="61">
        <f t="shared" si="1230"/>
        <v>2</v>
      </c>
      <c r="CF226" s="61">
        <f t="shared" si="1231"/>
        <v>7</v>
      </c>
      <c r="CG226" s="61">
        <f t="shared" si="1232"/>
        <v>12</v>
      </c>
      <c r="CH226" s="61">
        <f t="shared" si="1233"/>
        <v>0</v>
      </c>
      <c r="CI226" s="61">
        <f t="shared" si="1234"/>
        <v>12</v>
      </c>
      <c r="CJ226" s="61">
        <f t="shared" si="1235"/>
        <v>3</v>
      </c>
      <c r="CK226" s="61">
        <f t="shared" si="1236"/>
        <v>0</v>
      </c>
      <c r="CL226" s="61">
        <f t="shared" si="1237"/>
        <v>4</v>
      </c>
      <c r="CM226" s="61">
        <f t="shared" si="1238"/>
        <v>14</v>
      </c>
      <c r="CN226" s="61">
        <f t="shared" si="1239"/>
        <v>12</v>
      </c>
      <c r="CO226" s="61">
        <f t="shared" si="1240"/>
        <v>12</v>
      </c>
      <c r="CP226" s="61">
        <f t="shared" si="1241"/>
        <v>0</v>
      </c>
      <c r="CQ226" s="61">
        <f t="shared" si="1242"/>
        <v>6</v>
      </c>
      <c r="CR226" s="61">
        <f t="shared" si="1243"/>
        <v>5</v>
      </c>
      <c r="CS226" s="61">
        <f t="shared" si="1244"/>
        <v>2</v>
      </c>
      <c r="CT226" s="61">
        <f t="shared" si="1245"/>
        <v>1</v>
      </c>
      <c r="CU226" s="61">
        <f t="shared" si="1246"/>
        <v>2</v>
      </c>
      <c r="CV226" s="61">
        <f t="shared" si="1247"/>
        <v>1</v>
      </c>
      <c r="CW226" s="61">
        <f t="shared" si="1248"/>
        <v>4</v>
      </c>
      <c r="CX226" s="61">
        <f t="shared" si="1249"/>
        <v>50</v>
      </c>
      <c r="CY226" s="61">
        <f t="shared" si="1250"/>
        <v>0</v>
      </c>
      <c r="CZ226" s="61">
        <f t="shared" si="1251"/>
        <v>3</v>
      </c>
      <c r="DA226" s="61">
        <f t="shared" si="1252"/>
        <v>38</v>
      </c>
      <c r="DB226" s="61">
        <f t="shared" si="1253"/>
        <v>3</v>
      </c>
      <c r="DC226" s="61">
        <f t="shared" si="1254"/>
        <v>3</v>
      </c>
      <c r="DD226" s="61">
        <f t="shared" si="1255"/>
        <v>20</v>
      </c>
      <c r="DE226" s="61">
        <f t="shared" si="1256"/>
        <v>3</v>
      </c>
      <c r="DF226" s="61">
        <f t="shared" si="1257"/>
        <v>8</v>
      </c>
      <c r="DG226" s="61">
        <f t="shared" si="1258"/>
        <v>12</v>
      </c>
      <c r="DH226" s="61">
        <f t="shared" si="1259"/>
        <v>33</v>
      </c>
      <c r="DI226" s="61">
        <f t="shared" si="1260"/>
        <v>14</v>
      </c>
      <c r="DJ226" s="61">
        <f t="shared" si="1261"/>
        <v>5</v>
      </c>
      <c r="DK226" s="61">
        <f t="shared" si="1262"/>
        <v>4</v>
      </c>
      <c r="DL226" s="61">
        <f t="shared" si="1263"/>
        <v>6</v>
      </c>
      <c r="DM226" s="61">
        <f t="shared" si="1264"/>
        <v>4</v>
      </c>
      <c r="DN226" s="289" t="b">
        <f t="shared" si="1130"/>
        <v>0</v>
      </c>
      <c r="DO226" s="61">
        <f t="shared" si="1288"/>
        <v>116</v>
      </c>
      <c r="DP226" s="61">
        <f t="shared" si="1289"/>
        <v>-4</v>
      </c>
      <c r="DQ226" s="61">
        <f t="shared" si="1290"/>
        <v>4</v>
      </c>
      <c r="DR226" s="106">
        <f t="shared" si="1302"/>
        <v>0</v>
      </c>
      <c r="DS226" s="61">
        <f t="shared" si="1291"/>
        <v>2</v>
      </c>
      <c r="DT226" s="61">
        <f t="shared" si="1292"/>
        <v>5</v>
      </c>
      <c r="DU226" s="61"/>
      <c r="DV226" s="61">
        <f t="shared" si="1293"/>
        <v>4</v>
      </c>
      <c r="DW226" s="61">
        <f t="shared" si="1294"/>
        <v>3</v>
      </c>
      <c r="DX226" s="61"/>
      <c r="DY226" s="61">
        <f t="shared" si="1295"/>
        <v>3</v>
      </c>
      <c r="DZ226" s="61">
        <f t="shared" si="1296"/>
        <v>1</v>
      </c>
      <c r="EA226" s="61">
        <f t="shared" si="1297"/>
        <v>2</v>
      </c>
      <c r="EB226" s="61">
        <f t="shared" si="1298"/>
        <v>1</v>
      </c>
      <c r="EC226" s="61">
        <f t="shared" si="1299"/>
        <v>0</v>
      </c>
      <c r="EE226" s="61">
        <f t="shared" si="1300"/>
        <v>1</v>
      </c>
      <c r="EF226" s="61">
        <f t="shared" si="1301"/>
        <v>0</v>
      </c>
    </row>
    <row r="227" spans="1:136" x14ac:dyDescent="0.2">
      <c r="A227" s="55">
        <v>42187</v>
      </c>
      <c r="B227" s="13" t="str">
        <f t="shared" si="1273"/>
        <v>2-2-1-2-0</v>
      </c>
      <c r="C227" s="14" t="s">
        <v>245</v>
      </c>
      <c r="D227" s="11">
        <f t="shared" si="1274"/>
        <v>2</v>
      </c>
      <c r="E227" s="11">
        <f t="shared" si="1303"/>
        <v>5</v>
      </c>
      <c r="F227" s="11">
        <f t="shared" si="1303"/>
        <v>8</v>
      </c>
      <c r="G227" s="11">
        <f t="shared" si="1303"/>
        <v>11</v>
      </c>
      <c r="H227" s="11">
        <f t="shared" si="1303"/>
        <v>14</v>
      </c>
      <c r="I227" s="11">
        <f t="shared" si="1303"/>
        <v>17</v>
      </c>
      <c r="J227" s="11"/>
      <c r="K227" s="61">
        <f t="shared" si="1276"/>
        <v>7</v>
      </c>
      <c r="L227" s="61">
        <f t="shared" si="1277"/>
        <v>12</v>
      </c>
      <c r="M227" s="61">
        <f t="shared" si="1278"/>
        <v>13</v>
      </c>
      <c r="N227" s="61">
        <f t="shared" si="1279"/>
        <v>21</v>
      </c>
      <c r="O227" s="61">
        <f t="shared" si="1280"/>
        <v>30</v>
      </c>
      <c r="P227" s="61">
        <f t="shared" si="1281"/>
        <v>32</v>
      </c>
      <c r="Q227" s="61">
        <f t="shared" si="1282"/>
        <v>5</v>
      </c>
      <c r="R227" s="61"/>
      <c r="S227" s="61">
        <f t="shared" si="1304"/>
        <v>0</v>
      </c>
      <c r="T227" s="61">
        <f t="shared" si="1304"/>
        <v>0</v>
      </c>
      <c r="U227" s="61">
        <f t="shared" si="1304"/>
        <v>0</v>
      </c>
      <c r="V227" s="61">
        <f t="shared" si="1304"/>
        <v>0</v>
      </c>
      <c r="W227" s="61">
        <f t="shared" si="1304"/>
        <v>1</v>
      </c>
      <c r="X227" s="61">
        <f t="shared" si="1304"/>
        <v>0</v>
      </c>
      <c r="Y227" s="61">
        <f t="shared" si="1304"/>
        <v>1</v>
      </c>
      <c r="Z227" s="61">
        <f t="shared" si="1304"/>
        <v>0</v>
      </c>
      <c r="AA227" s="61">
        <f t="shared" si="1304"/>
        <v>0</v>
      </c>
      <c r="AB227" s="61">
        <f t="shared" si="1304"/>
        <v>0</v>
      </c>
      <c r="AC227" s="61">
        <f t="shared" si="1305"/>
        <v>0</v>
      </c>
      <c r="AD227" s="61">
        <f t="shared" si="1305"/>
        <v>1</v>
      </c>
      <c r="AE227" s="61">
        <f t="shared" si="1305"/>
        <v>1</v>
      </c>
      <c r="AF227" s="61">
        <f t="shared" si="1305"/>
        <v>0</v>
      </c>
      <c r="AG227" s="61">
        <f t="shared" si="1305"/>
        <v>0</v>
      </c>
      <c r="AH227" s="61">
        <f t="shared" si="1305"/>
        <v>0</v>
      </c>
      <c r="AI227" s="61">
        <f t="shared" si="1305"/>
        <v>0</v>
      </c>
      <c r="AJ227" s="61">
        <f t="shared" si="1305"/>
        <v>0</v>
      </c>
      <c r="AK227" s="61">
        <f t="shared" si="1305"/>
        <v>0</v>
      </c>
      <c r="AL227" s="61">
        <f t="shared" si="1305"/>
        <v>0</v>
      </c>
      <c r="AM227" s="61">
        <f t="shared" si="1306"/>
        <v>1</v>
      </c>
      <c r="AN227" s="61">
        <f t="shared" si="1306"/>
        <v>0</v>
      </c>
      <c r="AO227" s="61">
        <f t="shared" si="1306"/>
        <v>0</v>
      </c>
      <c r="AP227" s="61">
        <f t="shared" si="1306"/>
        <v>0</v>
      </c>
      <c r="AQ227" s="61">
        <f t="shared" si="1306"/>
        <v>0</v>
      </c>
      <c r="AR227" s="61">
        <f t="shared" si="1306"/>
        <v>0</v>
      </c>
      <c r="AS227" s="61">
        <f t="shared" si="1306"/>
        <v>0</v>
      </c>
      <c r="AT227" s="61">
        <f t="shared" si="1306"/>
        <v>0</v>
      </c>
      <c r="AU227" s="61">
        <f t="shared" si="1306"/>
        <v>0</v>
      </c>
      <c r="AV227" s="61">
        <f t="shared" si="1306"/>
        <v>1</v>
      </c>
      <c r="AW227" s="61">
        <f t="shared" si="1307"/>
        <v>0</v>
      </c>
      <c r="AX227" s="61">
        <f t="shared" si="1307"/>
        <v>1</v>
      </c>
      <c r="AY227" s="61">
        <f t="shared" si="1307"/>
        <v>0</v>
      </c>
      <c r="AZ227" s="61">
        <f t="shared" si="1307"/>
        <v>0</v>
      </c>
      <c r="BA227" s="61">
        <f t="shared" si="1307"/>
        <v>0</v>
      </c>
      <c r="BB227" s="61">
        <f t="shared" si="1307"/>
        <v>0</v>
      </c>
      <c r="BC227" s="61">
        <f t="shared" si="1307"/>
        <v>0</v>
      </c>
      <c r="BD227" s="61">
        <f t="shared" si="1307"/>
        <v>0</v>
      </c>
      <c r="BE227" s="61">
        <f t="shared" si="1307"/>
        <v>0</v>
      </c>
      <c r="BF227" s="61">
        <f t="shared" si="1307"/>
        <v>0</v>
      </c>
      <c r="BG227" s="61">
        <f t="shared" si="1308"/>
        <v>0</v>
      </c>
      <c r="BH227" s="61">
        <f t="shared" si="1308"/>
        <v>0</v>
      </c>
      <c r="BI227" s="61">
        <f t="shared" si="1308"/>
        <v>0</v>
      </c>
      <c r="BJ227" s="61">
        <f t="shared" si="1308"/>
        <v>0</v>
      </c>
      <c r="BK227" s="61">
        <f t="shared" si="1308"/>
        <v>0</v>
      </c>
      <c r="BL227" s="61">
        <f t="shared" si="1308"/>
        <v>0</v>
      </c>
      <c r="BM227" s="61">
        <f t="shared" si="1308"/>
        <v>0</v>
      </c>
      <c r="BN227" s="61">
        <f t="shared" si="1308"/>
        <v>0</v>
      </c>
      <c r="BO227" s="61">
        <f t="shared" si="1308"/>
        <v>0</v>
      </c>
      <c r="BP227" s="61"/>
      <c r="BQ227" s="61">
        <f t="shared" si="1216"/>
        <v>19</v>
      </c>
      <c r="BR227" s="61">
        <f t="shared" si="1217"/>
        <v>1</v>
      </c>
      <c r="BS227" s="61">
        <f t="shared" si="1218"/>
        <v>3</v>
      </c>
      <c r="BT227" s="61">
        <f t="shared" si="1219"/>
        <v>21</v>
      </c>
      <c r="BU227" s="61">
        <f t="shared" si="1220"/>
        <v>0</v>
      </c>
      <c r="BV227" s="61">
        <f t="shared" si="1221"/>
        <v>8</v>
      </c>
      <c r="BW227" s="61">
        <f t="shared" si="1222"/>
        <v>0</v>
      </c>
      <c r="BX227" s="61">
        <f t="shared" si="1223"/>
        <v>1</v>
      </c>
      <c r="BY227" s="61">
        <f t="shared" si="1224"/>
        <v>3</v>
      </c>
      <c r="BZ227" s="61">
        <f t="shared" si="1225"/>
        <v>16</v>
      </c>
      <c r="CA227" s="61">
        <f t="shared" si="1226"/>
        <v>6</v>
      </c>
      <c r="CB227" s="61">
        <f t="shared" si="1227"/>
        <v>0</v>
      </c>
      <c r="CC227" s="61">
        <f t="shared" si="1228"/>
        <v>0</v>
      </c>
      <c r="CD227" s="61">
        <f t="shared" si="1229"/>
        <v>1</v>
      </c>
      <c r="CE227" s="61">
        <f t="shared" si="1230"/>
        <v>1</v>
      </c>
      <c r="CF227" s="61">
        <f t="shared" si="1231"/>
        <v>6</v>
      </c>
      <c r="CG227" s="61">
        <f t="shared" si="1232"/>
        <v>11</v>
      </c>
      <c r="CH227" s="61">
        <f t="shared" si="1233"/>
        <v>3</v>
      </c>
      <c r="CI227" s="61">
        <f t="shared" si="1234"/>
        <v>11</v>
      </c>
      <c r="CJ227" s="61">
        <f t="shared" si="1235"/>
        <v>2</v>
      </c>
      <c r="CK227" s="61">
        <f t="shared" si="1236"/>
        <v>0</v>
      </c>
      <c r="CL227" s="61">
        <f t="shared" si="1237"/>
        <v>3</v>
      </c>
      <c r="CM227" s="61">
        <f t="shared" si="1238"/>
        <v>13</v>
      </c>
      <c r="CN227" s="61">
        <f t="shared" si="1239"/>
        <v>11</v>
      </c>
      <c r="CO227" s="61">
        <f t="shared" si="1240"/>
        <v>11</v>
      </c>
      <c r="CP227" s="61">
        <f t="shared" si="1241"/>
        <v>1</v>
      </c>
      <c r="CQ227" s="61">
        <f t="shared" si="1242"/>
        <v>5</v>
      </c>
      <c r="CR227" s="61">
        <f t="shared" si="1243"/>
        <v>4</v>
      </c>
      <c r="CS227" s="61">
        <f t="shared" si="1244"/>
        <v>1</v>
      </c>
      <c r="CT227" s="61">
        <f t="shared" si="1245"/>
        <v>0</v>
      </c>
      <c r="CU227" s="61">
        <f t="shared" si="1246"/>
        <v>1</v>
      </c>
      <c r="CV227" s="61">
        <f t="shared" si="1247"/>
        <v>0</v>
      </c>
      <c r="CW227" s="61">
        <f t="shared" si="1248"/>
        <v>3</v>
      </c>
      <c r="CX227" s="61">
        <f t="shared" si="1249"/>
        <v>49</v>
      </c>
      <c r="CY227" s="61">
        <f t="shared" si="1250"/>
        <v>4</v>
      </c>
      <c r="CZ227" s="61">
        <f t="shared" si="1251"/>
        <v>2</v>
      </c>
      <c r="DA227" s="61">
        <f t="shared" si="1252"/>
        <v>37</v>
      </c>
      <c r="DB227" s="61">
        <f t="shared" si="1253"/>
        <v>2</v>
      </c>
      <c r="DC227" s="61">
        <f t="shared" si="1254"/>
        <v>2</v>
      </c>
      <c r="DD227" s="61">
        <f t="shared" si="1255"/>
        <v>19</v>
      </c>
      <c r="DE227" s="61">
        <f t="shared" si="1256"/>
        <v>2</v>
      </c>
      <c r="DF227" s="61">
        <f t="shared" si="1257"/>
        <v>7</v>
      </c>
      <c r="DG227" s="61">
        <f t="shared" si="1258"/>
        <v>11</v>
      </c>
      <c r="DH227" s="61">
        <f t="shared" si="1259"/>
        <v>32</v>
      </c>
      <c r="DI227" s="61">
        <f t="shared" si="1260"/>
        <v>13</v>
      </c>
      <c r="DJ227" s="61">
        <f t="shared" si="1261"/>
        <v>4</v>
      </c>
      <c r="DK227" s="61">
        <f t="shared" si="1262"/>
        <v>3</v>
      </c>
      <c r="DL227" s="61">
        <f t="shared" si="1263"/>
        <v>5</v>
      </c>
      <c r="DM227" s="61">
        <f t="shared" si="1264"/>
        <v>3</v>
      </c>
      <c r="DN227" s="289" t="b">
        <f t="shared" si="1130"/>
        <v>0</v>
      </c>
      <c r="DO227" s="61">
        <f t="shared" si="1288"/>
        <v>120</v>
      </c>
      <c r="DP227" s="61">
        <f t="shared" si="1289"/>
        <v>-5</v>
      </c>
      <c r="DQ227" s="61">
        <f t="shared" si="1290"/>
        <v>5</v>
      </c>
      <c r="DR227" s="106">
        <f t="shared" si="1302"/>
        <v>0</v>
      </c>
      <c r="DS227" s="61">
        <f t="shared" si="1291"/>
        <v>2</v>
      </c>
      <c r="DT227" s="61">
        <f t="shared" si="1292"/>
        <v>5</v>
      </c>
      <c r="DU227" s="61"/>
      <c r="DV227" s="61">
        <f t="shared" si="1293"/>
        <v>4</v>
      </c>
      <c r="DW227" s="61">
        <f t="shared" si="1294"/>
        <v>3</v>
      </c>
      <c r="DX227" s="61"/>
      <c r="DY227" s="61">
        <f t="shared" si="1295"/>
        <v>2</v>
      </c>
      <c r="DZ227" s="61">
        <f t="shared" si="1296"/>
        <v>2</v>
      </c>
      <c r="EA227" s="61">
        <f t="shared" si="1297"/>
        <v>1</v>
      </c>
      <c r="EB227" s="61">
        <f t="shared" si="1298"/>
        <v>2</v>
      </c>
      <c r="EC227" s="61">
        <f t="shared" si="1299"/>
        <v>0</v>
      </c>
      <c r="EE227" s="61">
        <f t="shared" si="1300"/>
        <v>0</v>
      </c>
      <c r="EF227" s="61">
        <f t="shared" si="1301"/>
        <v>1</v>
      </c>
    </row>
    <row r="228" spans="1:136" x14ac:dyDescent="0.2">
      <c r="A228" s="55">
        <v>42184</v>
      </c>
      <c r="B228" s="13" t="str">
        <f t="shared" si="1273"/>
        <v>2-2-2-1-0</v>
      </c>
      <c r="C228" s="14" t="s">
        <v>244</v>
      </c>
      <c r="D228" s="11">
        <f t="shared" si="1274"/>
        <v>2</v>
      </c>
      <c r="E228" s="11">
        <f t="shared" si="1303"/>
        <v>5</v>
      </c>
      <c r="F228" s="11">
        <f t="shared" si="1303"/>
        <v>8</v>
      </c>
      <c r="G228" s="11">
        <f t="shared" si="1303"/>
        <v>11</v>
      </c>
      <c r="H228" s="11">
        <f t="shared" si="1303"/>
        <v>14</v>
      </c>
      <c r="I228" s="11">
        <f t="shared" si="1303"/>
        <v>17</v>
      </c>
      <c r="J228" s="11"/>
      <c r="K228" s="61">
        <f t="shared" si="1276"/>
        <v>2</v>
      </c>
      <c r="L228" s="61">
        <f t="shared" si="1277"/>
        <v>14</v>
      </c>
      <c r="M228" s="61">
        <f t="shared" si="1278"/>
        <v>15</v>
      </c>
      <c r="N228" s="61">
        <f t="shared" si="1279"/>
        <v>26</v>
      </c>
      <c r="O228" s="61">
        <f t="shared" si="1280"/>
        <v>29</v>
      </c>
      <c r="P228" s="61">
        <f t="shared" si="1281"/>
        <v>31</v>
      </c>
      <c r="Q228" s="61">
        <f t="shared" si="1282"/>
        <v>8</v>
      </c>
      <c r="R228" s="61"/>
      <c r="S228" s="61">
        <f t="shared" si="1304"/>
        <v>0</v>
      </c>
      <c r="T228" s="61">
        <f t="shared" si="1304"/>
        <v>1</v>
      </c>
      <c r="U228" s="61">
        <f t="shared" si="1304"/>
        <v>0</v>
      </c>
      <c r="V228" s="61">
        <f t="shared" si="1304"/>
        <v>0</v>
      </c>
      <c r="W228" s="61">
        <f t="shared" si="1304"/>
        <v>0</v>
      </c>
      <c r="X228" s="61">
        <f t="shared" si="1304"/>
        <v>0</v>
      </c>
      <c r="Y228" s="61">
        <f t="shared" si="1304"/>
        <v>0</v>
      </c>
      <c r="Z228" s="61">
        <f t="shared" si="1304"/>
        <v>1</v>
      </c>
      <c r="AA228" s="61">
        <f t="shared" si="1304"/>
        <v>0</v>
      </c>
      <c r="AB228" s="61">
        <f t="shared" si="1304"/>
        <v>0</v>
      </c>
      <c r="AC228" s="61">
        <f t="shared" si="1305"/>
        <v>0</v>
      </c>
      <c r="AD228" s="61">
        <f t="shared" si="1305"/>
        <v>0</v>
      </c>
      <c r="AE228" s="61">
        <f t="shared" si="1305"/>
        <v>0</v>
      </c>
      <c r="AF228" s="61">
        <f t="shared" si="1305"/>
        <v>1</v>
      </c>
      <c r="AG228" s="61">
        <f t="shared" si="1305"/>
        <v>1</v>
      </c>
      <c r="AH228" s="61">
        <f t="shared" si="1305"/>
        <v>0</v>
      </c>
      <c r="AI228" s="61">
        <f t="shared" si="1305"/>
        <v>0</v>
      </c>
      <c r="AJ228" s="61">
        <f t="shared" si="1305"/>
        <v>0</v>
      </c>
      <c r="AK228" s="61">
        <f t="shared" si="1305"/>
        <v>0</v>
      </c>
      <c r="AL228" s="61">
        <f t="shared" si="1305"/>
        <v>0</v>
      </c>
      <c r="AM228" s="61">
        <f t="shared" si="1306"/>
        <v>0</v>
      </c>
      <c r="AN228" s="61">
        <f t="shared" si="1306"/>
        <v>0</v>
      </c>
      <c r="AO228" s="61">
        <f t="shared" si="1306"/>
        <v>0</v>
      </c>
      <c r="AP228" s="61">
        <f t="shared" si="1306"/>
        <v>0</v>
      </c>
      <c r="AQ228" s="61">
        <f t="shared" si="1306"/>
        <v>0</v>
      </c>
      <c r="AR228" s="61">
        <f t="shared" si="1306"/>
        <v>1</v>
      </c>
      <c r="AS228" s="61">
        <f t="shared" si="1306"/>
        <v>0</v>
      </c>
      <c r="AT228" s="61">
        <f t="shared" si="1306"/>
        <v>0</v>
      </c>
      <c r="AU228" s="61">
        <f t="shared" si="1306"/>
        <v>1</v>
      </c>
      <c r="AV228" s="61">
        <f t="shared" si="1306"/>
        <v>0</v>
      </c>
      <c r="AW228" s="61">
        <f t="shared" si="1307"/>
        <v>1</v>
      </c>
      <c r="AX228" s="61">
        <f t="shared" si="1307"/>
        <v>0</v>
      </c>
      <c r="AY228" s="61">
        <f t="shared" si="1307"/>
        <v>0</v>
      </c>
      <c r="AZ228" s="61">
        <f t="shared" si="1307"/>
        <v>0</v>
      </c>
      <c r="BA228" s="61">
        <f t="shared" si="1307"/>
        <v>0</v>
      </c>
      <c r="BB228" s="61">
        <f t="shared" si="1307"/>
        <v>0</v>
      </c>
      <c r="BC228" s="61">
        <f t="shared" si="1307"/>
        <v>0</v>
      </c>
      <c r="BD228" s="61">
        <f t="shared" si="1307"/>
        <v>0</v>
      </c>
      <c r="BE228" s="61">
        <f t="shared" si="1307"/>
        <v>0</v>
      </c>
      <c r="BF228" s="61">
        <f t="shared" si="1307"/>
        <v>0</v>
      </c>
      <c r="BG228" s="61">
        <f t="shared" si="1308"/>
        <v>0</v>
      </c>
      <c r="BH228" s="61">
        <f t="shared" si="1308"/>
        <v>0</v>
      </c>
      <c r="BI228" s="61">
        <f t="shared" si="1308"/>
        <v>0</v>
      </c>
      <c r="BJ228" s="61">
        <f t="shared" si="1308"/>
        <v>0</v>
      </c>
      <c r="BK228" s="61">
        <f t="shared" si="1308"/>
        <v>0</v>
      </c>
      <c r="BL228" s="61">
        <f t="shared" si="1308"/>
        <v>0</v>
      </c>
      <c r="BM228" s="61">
        <f t="shared" si="1308"/>
        <v>0</v>
      </c>
      <c r="BN228" s="61">
        <f t="shared" si="1308"/>
        <v>0</v>
      </c>
      <c r="BO228" s="61">
        <f t="shared" si="1308"/>
        <v>0</v>
      </c>
      <c r="BP228" s="61"/>
      <c r="BQ228" s="61">
        <f t="shared" si="1216"/>
        <v>18</v>
      </c>
      <c r="BR228" s="61">
        <f t="shared" si="1217"/>
        <v>0</v>
      </c>
      <c r="BS228" s="61">
        <f t="shared" si="1218"/>
        <v>2</v>
      </c>
      <c r="BT228" s="61">
        <f t="shared" si="1219"/>
        <v>20</v>
      </c>
      <c r="BU228" s="61">
        <f t="shared" si="1220"/>
        <v>3</v>
      </c>
      <c r="BV228" s="61">
        <f t="shared" si="1221"/>
        <v>7</v>
      </c>
      <c r="BW228" s="61">
        <f t="shared" si="1222"/>
        <v>5</v>
      </c>
      <c r="BX228" s="61">
        <f t="shared" si="1223"/>
        <v>0</v>
      </c>
      <c r="BY228" s="61">
        <f t="shared" si="1224"/>
        <v>2</v>
      </c>
      <c r="BZ228" s="61">
        <f t="shared" si="1225"/>
        <v>15</v>
      </c>
      <c r="CA228" s="61">
        <f t="shared" si="1226"/>
        <v>5</v>
      </c>
      <c r="CB228" s="61">
        <f t="shared" si="1227"/>
        <v>17</v>
      </c>
      <c r="CC228" s="61">
        <f t="shared" si="1228"/>
        <v>5</v>
      </c>
      <c r="CD228" s="61">
        <f t="shared" si="1229"/>
        <v>0</v>
      </c>
      <c r="CE228" s="61">
        <f t="shared" si="1230"/>
        <v>0</v>
      </c>
      <c r="CF228" s="61">
        <f t="shared" si="1231"/>
        <v>5</v>
      </c>
      <c r="CG228" s="61">
        <f t="shared" si="1232"/>
        <v>10</v>
      </c>
      <c r="CH228" s="61">
        <f t="shared" si="1233"/>
        <v>2</v>
      </c>
      <c r="CI228" s="61">
        <f t="shared" si="1234"/>
        <v>10</v>
      </c>
      <c r="CJ228" s="61">
        <f t="shared" si="1235"/>
        <v>1</v>
      </c>
      <c r="CK228" s="61">
        <f t="shared" si="1236"/>
        <v>4</v>
      </c>
      <c r="CL228" s="61">
        <f t="shared" si="1237"/>
        <v>2</v>
      </c>
      <c r="CM228" s="61">
        <f t="shared" si="1238"/>
        <v>12</v>
      </c>
      <c r="CN228" s="61">
        <f t="shared" si="1239"/>
        <v>10</v>
      </c>
      <c r="CO228" s="61">
        <f t="shared" si="1240"/>
        <v>10</v>
      </c>
      <c r="CP228" s="61">
        <f t="shared" si="1241"/>
        <v>0</v>
      </c>
      <c r="CQ228" s="61">
        <f t="shared" si="1242"/>
        <v>4</v>
      </c>
      <c r="CR228" s="61">
        <f t="shared" si="1243"/>
        <v>3</v>
      </c>
      <c r="CS228" s="61">
        <f t="shared" si="1244"/>
        <v>0</v>
      </c>
      <c r="CT228" s="61">
        <f t="shared" si="1245"/>
        <v>17</v>
      </c>
      <c r="CU228" s="61">
        <f t="shared" si="1246"/>
        <v>0</v>
      </c>
      <c r="CV228" s="61">
        <f t="shared" si="1247"/>
        <v>8</v>
      </c>
      <c r="CW228" s="61">
        <f t="shared" si="1248"/>
        <v>2</v>
      </c>
      <c r="CX228" s="61">
        <f t="shared" si="1249"/>
        <v>48</v>
      </c>
      <c r="CY228" s="61">
        <f t="shared" si="1250"/>
        <v>3</v>
      </c>
      <c r="CZ228" s="61">
        <f t="shared" si="1251"/>
        <v>1</v>
      </c>
      <c r="DA228" s="61">
        <f t="shared" si="1252"/>
        <v>36</v>
      </c>
      <c r="DB228" s="61">
        <f t="shared" si="1253"/>
        <v>1</v>
      </c>
      <c r="DC228" s="61">
        <f t="shared" si="1254"/>
        <v>1</v>
      </c>
      <c r="DD228" s="61">
        <f t="shared" si="1255"/>
        <v>18</v>
      </c>
      <c r="DE228" s="61">
        <f t="shared" si="1256"/>
        <v>1</v>
      </c>
      <c r="DF228" s="61">
        <f t="shared" si="1257"/>
        <v>6</v>
      </c>
      <c r="DG228" s="61">
        <f t="shared" si="1258"/>
        <v>10</v>
      </c>
      <c r="DH228" s="61">
        <f t="shared" si="1259"/>
        <v>31</v>
      </c>
      <c r="DI228" s="61">
        <f t="shared" si="1260"/>
        <v>12</v>
      </c>
      <c r="DJ228" s="61">
        <f t="shared" si="1261"/>
        <v>3</v>
      </c>
      <c r="DK228" s="61">
        <f t="shared" si="1262"/>
        <v>2</v>
      </c>
      <c r="DL228" s="61">
        <f t="shared" si="1263"/>
        <v>4</v>
      </c>
      <c r="DM228" s="61">
        <f t="shared" si="1264"/>
        <v>2</v>
      </c>
      <c r="DN228" s="289" t="b">
        <f t="shared" si="1130"/>
        <v>1</v>
      </c>
      <c r="DO228" s="61">
        <f t="shared" si="1288"/>
        <v>125</v>
      </c>
      <c r="DP228" s="61">
        <f t="shared" si="1289"/>
        <v>-92</v>
      </c>
      <c r="DQ228" s="61">
        <f t="shared" si="1290"/>
        <v>92</v>
      </c>
      <c r="DR228" s="106">
        <f t="shared" si="1302"/>
        <v>1</v>
      </c>
      <c r="DS228" s="61">
        <f t="shared" si="1291"/>
        <v>3</v>
      </c>
      <c r="DT228" s="61">
        <f t="shared" si="1292"/>
        <v>4</v>
      </c>
      <c r="DU228" s="61"/>
      <c r="DV228" s="61">
        <f t="shared" si="1293"/>
        <v>3</v>
      </c>
      <c r="DW228" s="61">
        <f t="shared" si="1294"/>
        <v>4</v>
      </c>
      <c r="DX228" s="61"/>
      <c r="DY228" s="61">
        <f t="shared" si="1295"/>
        <v>2</v>
      </c>
      <c r="DZ228" s="61">
        <f t="shared" si="1296"/>
        <v>2</v>
      </c>
      <c r="EA228" s="61">
        <f t="shared" si="1297"/>
        <v>2</v>
      </c>
      <c r="EB228" s="61">
        <f t="shared" si="1298"/>
        <v>1</v>
      </c>
      <c r="EC228" s="61">
        <f t="shared" si="1299"/>
        <v>0</v>
      </c>
      <c r="EE228" s="61">
        <f t="shared" si="1300"/>
        <v>2</v>
      </c>
      <c r="EF228" s="61">
        <f t="shared" si="1301"/>
        <v>1</v>
      </c>
    </row>
    <row r="229" spans="1:136" x14ac:dyDescent="0.2">
      <c r="A229" s="55">
        <v>42180</v>
      </c>
      <c r="B229" s="13" t="str">
        <f t="shared" si="1273"/>
        <v>0-1-2-3-1</v>
      </c>
      <c r="C229" s="14" t="s">
        <v>260</v>
      </c>
      <c r="D229" s="11">
        <f t="shared" si="1274"/>
        <v>3</v>
      </c>
      <c r="E229" s="11">
        <f t="shared" si="1303"/>
        <v>6</v>
      </c>
      <c r="F229" s="11">
        <f t="shared" si="1303"/>
        <v>9</v>
      </c>
      <c r="G229" s="11">
        <f t="shared" si="1303"/>
        <v>12</v>
      </c>
      <c r="H229" s="11">
        <f t="shared" si="1303"/>
        <v>15</v>
      </c>
      <c r="I229" s="11">
        <f t="shared" si="1303"/>
        <v>18</v>
      </c>
      <c r="J229" s="11"/>
      <c r="K229" s="60">
        <f t="shared" si="1276"/>
        <v>14</v>
      </c>
      <c r="L229" s="60">
        <f t="shared" si="1277"/>
        <v>29</v>
      </c>
      <c r="M229" s="60">
        <f t="shared" si="1278"/>
        <v>36</v>
      </c>
      <c r="N229" s="60">
        <f t="shared" si="1279"/>
        <v>38</v>
      </c>
      <c r="O229" s="60">
        <f t="shared" si="1280"/>
        <v>39</v>
      </c>
      <c r="P229" s="60">
        <f t="shared" si="1281"/>
        <v>41</v>
      </c>
      <c r="Q229" s="60">
        <f t="shared" si="1282"/>
        <v>20</v>
      </c>
      <c r="R229" s="60"/>
      <c r="S229" s="60">
        <f t="shared" si="1304"/>
        <v>0</v>
      </c>
      <c r="T229" s="60">
        <f t="shared" si="1304"/>
        <v>0</v>
      </c>
      <c r="U229" s="60">
        <f t="shared" si="1304"/>
        <v>0</v>
      </c>
      <c r="V229" s="60">
        <f t="shared" si="1304"/>
        <v>0</v>
      </c>
      <c r="W229" s="60">
        <f t="shared" si="1304"/>
        <v>0</v>
      </c>
      <c r="X229" s="60">
        <f t="shared" si="1304"/>
        <v>0</v>
      </c>
      <c r="Y229" s="60">
        <f t="shared" si="1304"/>
        <v>0</v>
      </c>
      <c r="Z229" s="60">
        <f t="shared" si="1304"/>
        <v>0</v>
      </c>
      <c r="AA229" s="60">
        <f t="shared" si="1304"/>
        <v>0</v>
      </c>
      <c r="AB229" s="60">
        <f t="shared" si="1304"/>
        <v>0</v>
      </c>
      <c r="AC229" s="60">
        <f t="shared" si="1305"/>
        <v>0</v>
      </c>
      <c r="AD229" s="60">
        <f t="shared" si="1305"/>
        <v>0</v>
      </c>
      <c r="AE229" s="60">
        <f t="shared" si="1305"/>
        <v>0</v>
      </c>
      <c r="AF229" s="60">
        <f t="shared" si="1305"/>
        <v>1</v>
      </c>
      <c r="AG229" s="60">
        <f t="shared" si="1305"/>
        <v>0</v>
      </c>
      <c r="AH229" s="60">
        <f t="shared" si="1305"/>
        <v>0</v>
      </c>
      <c r="AI229" s="60">
        <f t="shared" si="1305"/>
        <v>0</v>
      </c>
      <c r="AJ229" s="60">
        <f t="shared" si="1305"/>
        <v>0</v>
      </c>
      <c r="AK229" s="60">
        <f t="shared" si="1305"/>
        <v>0</v>
      </c>
      <c r="AL229" s="60">
        <f t="shared" si="1305"/>
        <v>1</v>
      </c>
      <c r="AM229" s="60">
        <f t="shared" si="1306"/>
        <v>0</v>
      </c>
      <c r="AN229" s="60">
        <f t="shared" si="1306"/>
        <v>0</v>
      </c>
      <c r="AO229" s="60">
        <f t="shared" si="1306"/>
        <v>0</v>
      </c>
      <c r="AP229" s="60">
        <f t="shared" si="1306"/>
        <v>0</v>
      </c>
      <c r="AQ229" s="60">
        <f t="shared" si="1306"/>
        <v>0</v>
      </c>
      <c r="AR229" s="60">
        <f t="shared" si="1306"/>
        <v>0</v>
      </c>
      <c r="AS229" s="60">
        <f t="shared" si="1306"/>
        <v>0</v>
      </c>
      <c r="AT229" s="60">
        <f t="shared" si="1306"/>
        <v>0</v>
      </c>
      <c r="AU229" s="60">
        <f t="shared" si="1306"/>
        <v>1</v>
      </c>
      <c r="AV229" s="60">
        <f t="shared" si="1306"/>
        <v>0</v>
      </c>
      <c r="AW229" s="60">
        <f t="shared" si="1307"/>
        <v>0</v>
      </c>
      <c r="AX229" s="60">
        <f t="shared" si="1307"/>
        <v>0</v>
      </c>
      <c r="AY229" s="60">
        <f t="shared" si="1307"/>
        <v>0</v>
      </c>
      <c r="AZ229" s="60">
        <f t="shared" si="1307"/>
        <v>0</v>
      </c>
      <c r="BA229" s="60">
        <f t="shared" si="1307"/>
        <v>0</v>
      </c>
      <c r="BB229" s="60">
        <f t="shared" si="1307"/>
        <v>1</v>
      </c>
      <c r="BC229" s="60">
        <f t="shared" si="1307"/>
        <v>0</v>
      </c>
      <c r="BD229" s="60">
        <f t="shared" si="1307"/>
        <v>1</v>
      </c>
      <c r="BE229" s="60">
        <f t="shared" si="1307"/>
        <v>1</v>
      </c>
      <c r="BF229" s="60">
        <f t="shared" si="1307"/>
        <v>0</v>
      </c>
      <c r="BG229" s="60">
        <f t="shared" si="1308"/>
        <v>1</v>
      </c>
      <c r="BH229" s="60">
        <f t="shared" si="1308"/>
        <v>0</v>
      </c>
      <c r="BI229" s="60">
        <f t="shared" si="1308"/>
        <v>0</v>
      </c>
      <c r="BJ229" s="60">
        <f t="shared" si="1308"/>
        <v>0</v>
      </c>
      <c r="BK229" s="60">
        <f t="shared" si="1308"/>
        <v>0</v>
      </c>
      <c r="BL229" s="60">
        <f t="shared" si="1308"/>
        <v>0</v>
      </c>
      <c r="BM229" s="60">
        <f t="shared" si="1308"/>
        <v>0</v>
      </c>
      <c r="BN229" s="60">
        <f t="shared" si="1308"/>
        <v>0</v>
      </c>
      <c r="BO229" s="60">
        <f t="shared" si="1308"/>
        <v>0</v>
      </c>
      <c r="BP229" s="60"/>
      <c r="BQ229" s="60">
        <f t="shared" si="1216"/>
        <v>17</v>
      </c>
      <c r="BR229" s="60">
        <f t="shared" si="1217"/>
        <v>16</v>
      </c>
      <c r="BS229" s="60">
        <f t="shared" si="1218"/>
        <v>1</v>
      </c>
      <c r="BT229" s="60">
        <f t="shared" si="1219"/>
        <v>19</v>
      </c>
      <c r="BU229" s="60">
        <f t="shared" si="1220"/>
        <v>2</v>
      </c>
      <c r="BV229" s="60">
        <f t="shared" si="1221"/>
        <v>6</v>
      </c>
      <c r="BW229" s="60">
        <f t="shared" si="1222"/>
        <v>4</v>
      </c>
      <c r="BX229" s="60">
        <f t="shared" si="1223"/>
        <v>6</v>
      </c>
      <c r="BY229" s="60">
        <f t="shared" si="1224"/>
        <v>1</v>
      </c>
      <c r="BZ229" s="60">
        <f t="shared" si="1225"/>
        <v>14</v>
      </c>
      <c r="CA229" s="60">
        <f t="shared" si="1226"/>
        <v>4</v>
      </c>
      <c r="CB229" s="60">
        <f t="shared" si="1227"/>
        <v>16</v>
      </c>
      <c r="CC229" s="60">
        <f t="shared" si="1228"/>
        <v>4</v>
      </c>
      <c r="CD229" s="60">
        <f t="shared" si="1229"/>
        <v>0</v>
      </c>
      <c r="CE229" s="60">
        <f t="shared" si="1230"/>
        <v>2</v>
      </c>
      <c r="CF229" s="60">
        <f t="shared" si="1231"/>
        <v>4</v>
      </c>
      <c r="CG229" s="60">
        <f t="shared" si="1232"/>
        <v>9</v>
      </c>
      <c r="CH229" s="60">
        <f t="shared" si="1233"/>
        <v>1</v>
      </c>
      <c r="CI229" s="60">
        <f t="shared" si="1234"/>
        <v>9</v>
      </c>
      <c r="CJ229" s="60">
        <f t="shared" si="1235"/>
        <v>0</v>
      </c>
      <c r="CK229" s="60">
        <f t="shared" si="1236"/>
        <v>3</v>
      </c>
      <c r="CL229" s="60">
        <f t="shared" si="1237"/>
        <v>1</v>
      </c>
      <c r="CM229" s="60">
        <f t="shared" si="1238"/>
        <v>11</v>
      </c>
      <c r="CN229" s="60">
        <f t="shared" si="1239"/>
        <v>9</v>
      </c>
      <c r="CO229" s="60">
        <f t="shared" si="1240"/>
        <v>9</v>
      </c>
      <c r="CP229" s="60">
        <f t="shared" si="1241"/>
        <v>3</v>
      </c>
      <c r="CQ229" s="60">
        <f t="shared" si="1242"/>
        <v>3</v>
      </c>
      <c r="CR229" s="60">
        <f t="shared" si="1243"/>
        <v>2</v>
      </c>
      <c r="CS229" s="60">
        <f t="shared" si="1244"/>
        <v>0</v>
      </c>
      <c r="CT229" s="60">
        <f t="shared" si="1245"/>
        <v>16</v>
      </c>
      <c r="CU229" s="60">
        <f t="shared" si="1246"/>
        <v>5</v>
      </c>
      <c r="CV229" s="60">
        <f t="shared" si="1247"/>
        <v>7</v>
      </c>
      <c r="CW229" s="60">
        <f t="shared" si="1248"/>
        <v>1</v>
      </c>
      <c r="CX229" s="60">
        <f t="shared" si="1249"/>
        <v>47</v>
      </c>
      <c r="CY229" s="60">
        <f t="shared" si="1250"/>
        <v>2</v>
      </c>
      <c r="CZ229" s="60">
        <f t="shared" si="1251"/>
        <v>0</v>
      </c>
      <c r="DA229" s="60">
        <f t="shared" si="1252"/>
        <v>35</v>
      </c>
      <c r="DB229" s="60">
        <f t="shared" si="1253"/>
        <v>0</v>
      </c>
      <c r="DC229" s="60">
        <f t="shared" si="1254"/>
        <v>0</v>
      </c>
      <c r="DD229" s="60">
        <f t="shared" si="1255"/>
        <v>17</v>
      </c>
      <c r="DE229" s="60">
        <f t="shared" si="1256"/>
        <v>0</v>
      </c>
      <c r="DF229" s="60">
        <f t="shared" si="1257"/>
        <v>5</v>
      </c>
      <c r="DG229" s="60">
        <f t="shared" si="1258"/>
        <v>9</v>
      </c>
      <c r="DH229" s="60">
        <f t="shared" si="1259"/>
        <v>30</v>
      </c>
      <c r="DI229" s="60">
        <f t="shared" si="1260"/>
        <v>11</v>
      </c>
      <c r="DJ229" s="60">
        <f t="shared" si="1261"/>
        <v>2</v>
      </c>
      <c r="DK229" s="60">
        <f t="shared" si="1262"/>
        <v>1</v>
      </c>
      <c r="DL229" s="60">
        <f t="shared" si="1263"/>
        <v>3</v>
      </c>
      <c r="DM229" s="60">
        <f t="shared" si="1264"/>
        <v>1</v>
      </c>
      <c r="DN229" s="289" t="b">
        <f t="shared" ref="DN229:DN281" si="1309">ISODD(DO229)</f>
        <v>1</v>
      </c>
      <c r="DO229" s="60">
        <f t="shared" si="1288"/>
        <v>217</v>
      </c>
      <c r="DP229" s="60">
        <f t="shared" si="1289"/>
        <v>36</v>
      </c>
      <c r="DQ229" s="60">
        <f t="shared" si="1290"/>
        <v>36</v>
      </c>
      <c r="DR229" s="106">
        <f t="shared" si="1302"/>
        <v>1</v>
      </c>
      <c r="DS229" s="60">
        <f t="shared" si="1291"/>
        <v>5</v>
      </c>
      <c r="DT229" s="60">
        <f t="shared" si="1292"/>
        <v>2</v>
      </c>
      <c r="DU229" s="60"/>
      <c r="DV229" s="60">
        <f t="shared" si="1293"/>
        <v>3</v>
      </c>
      <c r="DW229" s="60">
        <f t="shared" si="1294"/>
        <v>4</v>
      </c>
      <c r="DX229" s="60"/>
      <c r="DY229" s="60">
        <f t="shared" si="1295"/>
        <v>0</v>
      </c>
      <c r="DZ229" s="60">
        <f t="shared" si="1296"/>
        <v>1</v>
      </c>
      <c r="EA229" s="60">
        <f t="shared" si="1297"/>
        <v>2</v>
      </c>
      <c r="EB229" s="60">
        <f t="shared" si="1298"/>
        <v>3</v>
      </c>
      <c r="EC229" s="60">
        <f t="shared" si="1299"/>
        <v>1</v>
      </c>
      <c r="EE229" s="60">
        <f t="shared" si="1300"/>
        <v>0</v>
      </c>
      <c r="EF229" s="60">
        <f t="shared" si="1301"/>
        <v>1</v>
      </c>
    </row>
    <row r="230" spans="1:136" x14ac:dyDescent="0.2">
      <c r="A230" s="55">
        <v>42177</v>
      </c>
      <c r="B230" s="13" t="str">
        <f t="shared" ref="B230:B235" si="1310">CONCATENATE(DY230,"-",DZ230,"-",EA230,"-",EB230,"-",EC230)</f>
        <v>2-1-1-1-2</v>
      </c>
      <c r="C230" s="14" t="s">
        <v>243</v>
      </c>
      <c r="D230" s="11">
        <f t="shared" ref="D230:D235" si="1311">FIND(",",$C230,1)</f>
        <v>2</v>
      </c>
      <c r="E230" s="11">
        <f t="shared" ref="E230:I233" si="1312">FIND(",",$C230,D230+1)</f>
        <v>5</v>
      </c>
      <c r="F230" s="11">
        <f t="shared" si="1312"/>
        <v>8</v>
      </c>
      <c r="G230" s="11">
        <f t="shared" si="1312"/>
        <v>11</v>
      </c>
      <c r="H230" s="11">
        <f t="shared" si="1312"/>
        <v>14</v>
      </c>
      <c r="I230" s="11">
        <f t="shared" si="1312"/>
        <v>17</v>
      </c>
      <c r="J230" s="11"/>
      <c r="K230" s="60">
        <f t="shared" ref="K230:K235" si="1313">VALUE((LEFT(C230,D230-1)))</f>
        <v>3</v>
      </c>
      <c r="L230" s="60">
        <f t="shared" ref="L230:P233" si="1314">VALUE(MID($C230,D230+1,E230-D230-1))</f>
        <v>18</v>
      </c>
      <c r="M230" s="60">
        <f t="shared" si="1314"/>
        <v>22</v>
      </c>
      <c r="N230" s="60">
        <f t="shared" si="1314"/>
        <v>33</v>
      </c>
      <c r="O230" s="60">
        <f t="shared" si="1314"/>
        <v>47</v>
      </c>
      <c r="P230" s="60">
        <f t="shared" si="1314"/>
        <v>49</v>
      </c>
      <c r="Q230" s="60">
        <f t="shared" ref="Q230:Q235" si="1315">VALUE(RIGHT(C230,LEN(C230)-I230))</f>
        <v>9</v>
      </c>
      <c r="R230" s="60"/>
      <c r="S230" s="60">
        <f t="shared" ref="S230:AB233" si="1316">COUNTIF($K230:$Q230,S$2)</f>
        <v>0</v>
      </c>
      <c r="T230" s="60">
        <f t="shared" si="1316"/>
        <v>0</v>
      </c>
      <c r="U230" s="60">
        <f t="shared" si="1316"/>
        <v>1</v>
      </c>
      <c r="V230" s="60">
        <f t="shared" si="1316"/>
        <v>0</v>
      </c>
      <c r="W230" s="60">
        <f t="shared" si="1316"/>
        <v>0</v>
      </c>
      <c r="X230" s="60">
        <f t="shared" si="1316"/>
        <v>0</v>
      </c>
      <c r="Y230" s="60">
        <f t="shared" si="1316"/>
        <v>0</v>
      </c>
      <c r="Z230" s="60">
        <f t="shared" si="1316"/>
        <v>0</v>
      </c>
      <c r="AA230" s="60">
        <f t="shared" si="1316"/>
        <v>1</v>
      </c>
      <c r="AB230" s="60">
        <f t="shared" si="1316"/>
        <v>0</v>
      </c>
      <c r="AC230" s="60">
        <f t="shared" ref="AC230:AL233" si="1317">COUNTIF($K230:$Q230,AC$2)</f>
        <v>0</v>
      </c>
      <c r="AD230" s="60">
        <f t="shared" si="1317"/>
        <v>0</v>
      </c>
      <c r="AE230" s="60">
        <f t="shared" si="1317"/>
        <v>0</v>
      </c>
      <c r="AF230" s="60">
        <f t="shared" si="1317"/>
        <v>0</v>
      </c>
      <c r="AG230" s="60">
        <f t="shared" si="1317"/>
        <v>0</v>
      </c>
      <c r="AH230" s="60">
        <f t="shared" si="1317"/>
        <v>0</v>
      </c>
      <c r="AI230" s="60">
        <f t="shared" si="1317"/>
        <v>0</v>
      </c>
      <c r="AJ230" s="60">
        <f t="shared" si="1317"/>
        <v>1</v>
      </c>
      <c r="AK230" s="60">
        <f t="shared" si="1317"/>
        <v>0</v>
      </c>
      <c r="AL230" s="60">
        <f t="shared" si="1317"/>
        <v>0</v>
      </c>
      <c r="AM230" s="60">
        <f t="shared" ref="AM230:AV233" si="1318">COUNTIF($K230:$Q230,AM$2)</f>
        <v>0</v>
      </c>
      <c r="AN230" s="60">
        <f t="shared" si="1318"/>
        <v>1</v>
      </c>
      <c r="AO230" s="60">
        <f t="shared" si="1318"/>
        <v>0</v>
      </c>
      <c r="AP230" s="60">
        <f t="shared" si="1318"/>
        <v>0</v>
      </c>
      <c r="AQ230" s="60">
        <f t="shared" si="1318"/>
        <v>0</v>
      </c>
      <c r="AR230" s="60">
        <f t="shared" si="1318"/>
        <v>0</v>
      </c>
      <c r="AS230" s="60">
        <f t="shared" si="1318"/>
        <v>0</v>
      </c>
      <c r="AT230" s="60">
        <f t="shared" si="1318"/>
        <v>0</v>
      </c>
      <c r="AU230" s="60">
        <f t="shared" si="1318"/>
        <v>0</v>
      </c>
      <c r="AV230" s="60">
        <f t="shared" si="1318"/>
        <v>0</v>
      </c>
      <c r="AW230" s="60">
        <f t="shared" ref="AW230:BF233" si="1319">COUNTIF($K230:$Q230,AW$2)</f>
        <v>0</v>
      </c>
      <c r="AX230" s="60">
        <f t="shared" si="1319"/>
        <v>0</v>
      </c>
      <c r="AY230" s="60">
        <f t="shared" si="1319"/>
        <v>1</v>
      </c>
      <c r="AZ230" s="60">
        <f t="shared" si="1319"/>
        <v>0</v>
      </c>
      <c r="BA230" s="60">
        <f t="shared" si="1319"/>
        <v>0</v>
      </c>
      <c r="BB230" s="60">
        <f t="shared" si="1319"/>
        <v>0</v>
      </c>
      <c r="BC230" s="60">
        <f t="shared" si="1319"/>
        <v>0</v>
      </c>
      <c r="BD230" s="60">
        <f t="shared" si="1319"/>
        <v>0</v>
      </c>
      <c r="BE230" s="60">
        <f t="shared" si="1319"/>
        <v>0</v>
      </c>
      <c r="BF230" s="60">
        <f t="shared" si="1319"/>
        <v>0</v>
      </c>
      <c r="BG230" s="60">
        <f t="shared" ref="BG230:BO233" si="1320">COUNTIF($K230:$Q230,BG$2)</f>
        <v>0</v>
      </c>
      <c r="BH230" s="60">
        <f t="shared" si="1320"/>
        <v>0</v>
      </c>
      <c r="BI230" s="60">
        <f t="shared" si="1320"/>
        <v>0</v>
      </c>
      <c r="BJ230" s="60">
        <f t="shared" si="1320"/>
        <v>0</v>
      </c>
      <c r="BK230" s="60">
        <f t="shared" si="1320"/>
        <v>0</v>
      </c>
      <c r="BL230" s="60">
        <f t="shared" si="1320"/>
        <v>0</v>
      </c>
      <c r="BM230" s="60">
        <f t="shared" si="1320"/>
        <v>1</v>
      </c>
      <c r="BN230" s="60">
        <f t="shared" si="1320"/>
        <v>0</v>
      </c>
      <c r="BO230" s="60">
        <f t="shared" si="1320"/>
        <v>1</v>
      </c>
      <c r="BP230" s="60"/>
      <c r="BQ230" s="60">
        <f t="shared" ref="BQ230:BQ261" si="1321">IF(S230=0,BQ231+1,0)</f>
        <v>16</v>
      </c>
      <c r="BR230" s="60">
        <f t="shared" ref="BR230:BR261" si="1322">IF(T230=0,BR231+1,0)</f>
        <v>15</v>
      </c>
      <c r="BS230" s="60">
        <f t="shared" ref="BS230:BS261" si="1323">IF(U230=0,BS231+1,0)</f>
        <v>0</v>
      </c>
      <c r="BT230" s="60">
        <f t="shared" ref="BT230:BT261" si="1324">IF(V230=0,BT231+1,0)</f>
        <v>18</v>
      </c>
      <c r="BU230" s="60">
        <f t="shared" ref="BU230:BU261" si="1325">IF(W230=0,BU231+1,0)</f>
        <v>1</v>
      </c>
      <c r="BV230" s="60">
        <f t="shared" ref="BV230:BV261" si="1326">IF(X230=0,BV231+1,0)</f>
        <v>5</v>
      </c>
      <c r="BW230" s="60">
        <f t="shared" ref="BW230:BW261" si="1327">IF(Y230=0,BW231+1,0)</f>
        <v>3</v>
      </c>
      <c r="BX230" s="60">
        <f t="shared" ref="BX230:BX261" si="1328">IF(Z230=0,BX231+1,0)</f>
        <v>5</v>
      </c>
      <c r="BY230" s="60">
        <f t="shared" ref="BY230:BY261" si="1329">IF(AA230=0,BY231+1,0)</f>
        <v>0</v>
      </c>
      <c r="BZ230" s="60">
        <f t="shared" ref="BZ230:BZ261" si="1330">IF(AB230=0,BZ231+1,0)</f>
        <v>13</v>
      </c>
      <c r="CA230" s="60">
        <f t="shared" ref="CA230:CA261" si="1331">IF(AC230=0,CA231+1,0)</f>
        <v>3</v>
      </c>
      <c r="CB230" s="60">
        <f t="shared" ref="CB230:CB261" si="1332">IF(AD230=0,CB231+1,0)</f>
        <v>15</v>
      </c>
      <c r="CC230" s="60">
        <f t="shared" ref="CC230:CC261" si="1333">IF(AE230=0,CC231+1,0)</f>
        <v>3</v>
      </c>
      <c r="CD230" s="60">
        <f t="shared" ref="CD230:CD261" si="1334">IF(AF230=0,CD231+1,0)</f>
        <v>5</v>
      </c>
      <c r="CE230" s="60">
        <f t="shared" ref="CE230:CE261" si="1335">IF(AG230=0,CE231+1,0)</f>
        <v>1</v>
      </c>
      <c r="CF230" s="60">
        <f t="shared" ref="CF230:CF261" si="1336">IF(AH230=0,CF231+1,0)</f>
        <v>3</v>
      </c>
      <c r="CG230" s="60">
        <f t="shared" ref="CG230:CG261" si="1337">IF(AI230=0,CG231+1,0)</f>
        <v>8</v>
      </c>
      <c r="CH230" s="60">
        <f t="shared" ref="CH230:CH261" si="1338">IF(AJ230=0,CH231+1,0)</f>
        <v>0</v>
      </c>
      <c r="CI230" s="60">
        <f t="shared" ref="CI230:CI261" si="1339">IF(AK230=0,CI231+1,0)</f>
        <v>8</v>
      </c>
      <c r="CJ230" s="60">
        <f t="shared" ref="CJ230:CJ261" si="1340">IF(AL230=0,CJ231+1,0)</f>
        <v>1</v>
      </c>
      <c r="CK230" s="60">
        <f t="shared" ref="CK230:CK261" si="1341">IF(AM230=0,CK231+1,0)</f>
        <v>2</v>
      </c>
      <c r="CL230" s="60">
        <f t="shared" ref="CL230:CL261" si="1342">IF(AN230=0,CL231+1,0)</f>
        <v>0</v>
      </c>
      <c r="CM230" s="60">
        <f t="shared" ref="CM230:CM261" si="1343">IF(AO230=0,CM231+1,0)</f>
        <v>10</v>
      </c>
      <c r="CN230" s="60">
        <f t="shared" ref="CN230:CN261" si="1344">IF(AP230=0,CN231+1,0)</f>
        <v>8</v>
      </c>
      <c r="CO230" s="60">
        <f t="shared" ref="CO230:CO261" si="1345">IF(AQ230=0,CO231+1,0)</f>
        <v>8</v>
      </c>
      <c r="CP230" s="60">
        <f t="shared" ref="CP230:CP261" si="1346">IF(AR230=0,CP231+1,0)</f>
        <v>2</v>
      </c>
      <c r="CQ230" s="60">
        <f t="shared" ref="CQ230:CQ261" si="1347">IF(AS230=0,CQ231+1,0)</f>
        <v>2</v>
      </c>
      <c r="CR230" s="60">
        <f t="shared" ref="CR230:CR261" si="1348">IF(AT230=0,CR231+1,0)</f>
        <v>1</v>
      </c>
      <c r="CS230" s="60">
        <f t="shared" ref="CS230:CS261" si="1349">IF(AU230=0,CS231+1,0)</f>
        <v>2</v>
      </c>
      <c r="CT230" s="60">
        <f t="shared" ref="CT230:CT261" si="1350">IF(AV230=0,CT231+1,0)</f>
        <v>15</v>
      </c>
      <c r="CU230" s="60">
        <f t="shared" ref="CU230:CU261" si="1351">IF(AW230=0,CU231+1,0)</f>
        <v>4</v>
      </c>
      <c r="CV230" s="60">
        <f t="shared" ref="CV230:CV261" si="1352">IF(AX230=0,CV231+1,0)</f>
        <v>6</v>
      </c>
      <c r="CW230" s="60">
        <f t="shared" ref="CW230:CW261" si="1353">IF(AY230=0,CW231+1,0)</f>
        <v>0</v>
      </c>
      <c r="CX230" s="60">
        <f t="shared" ref="CX230:CX261" si="1354">IF(AZ230=0,CX231+1,0)</f>
        <v>46</v>
      </c>
      <c r="CY230" s="60">
        <f t="shared" ref="CY230:CY261" si="1355">IF(BA230=0,CY231+1,0)</f>
        <v>1</v>
      </c>
      <c r="CZ230" s="60">
        <f t="shared" ref="CZ230:CZ261" si="1356">IF(BB230=0,CZ231+1,0)</f>
        <v>6</v>
      </c>
      <c r="DA230" s="60">
        <f t="shared" ref="DA230:DA261" si="1357">IF(BC230=0,DA231+1,0)</f>
        <v>34</v>
      </c>
      <c r="DB230" s="60">
        <f t="shared" ref="DB230:DB261" si="1358">IF(BD230=0,DB231+1,0)</f>
        <v>3</v>
      </c>
      <c r="DC230" s="60">
        <f t="shared" ref="DC230:DC261" si="1359">IF(BE230=0,DC231+1,0)</f>
        <v>1</v>
      </c>
      <c r="DD230" s="60">
        <f t="shared" ref="DD230:DD261" si="1360">IF(BF230=0,DD231+1,0)</f>
        <v>16</v>
      </c>
      <c r="DE230" s="60">
        <f t="shared" ref="DE230:DE261" si="1361">IF(BG230=0,DE231+1,0)</f>
        <v>3</v>
      </c>
      <c r="DF230" s="60">
        <f t="shared" ref="DF230:DF261" si="1362">IF(BH230=0,DF231+1,0)</f>
        <v>4</v>
      </c>
      <c r="DG230" s="60">
        <f t="shared" ref="DG230:DG261" si="1363">IF(BI230=0,DG231+1,0)</f>
        <v>8</v>
      </c>
      <c r="DH230" s="60">
        <f t="shared" ref="DH230:DH261" si="1364">IF(BJ230=0,DH231+1,0)</f>
        <v>29</v>
      </c>
      <c r="DI230" s="60">
        <f t="shared" ref="DI230:DI261" si="1365">IF(BK230=0,DI231+1,0)</f>
        <v>10</v>
      </c>
      <c r="DJ230" s="60">
        <f t="shared" ref="DJ230:DJ261" si="1366">IF(BL230=0,DJ231+1,0)</f>
        <v>1</v>
      </c>
      <c r="DK230" s="60">
        <f t="shared" ref="DK230:DK261" si="1367">IF(BM230=0,DK231+1,0)</f>
        <v>0</v>
      </c>
      <c r="DL230" s="60">
        <f t="shared" ref="DL230:DL261" si="1368">IF(BN230=0,DL231+1,0)</f>
        <v>2</v>
      </c>
      <c r="DM230" s="60">
        <f t="shared" ref="DM230:DM261" si="1369">IF(BO230=0,DM231+1,0)</f>
        <v>0</v>
      </c>
      <c r="DN230" s="289" t="b">
        <f t="shared" si="1309"/>
        <v>1</v>
      </c>
      <c r="DO230" s="60">
        <f t="shared" ref="DO230:DO235" si="1370">SUM(K230:Q230)</f>
        <v>181</v>
      </c>
      <c r="DP230" s="60">
        <f t="shared" ref="DP230:DP235" si="1371">DO230-DO231</f>
        <v>-7</v>
      </c>
      <c r="DQ230" s="60">
        <f t="shared" ref="DQ230:DQ235" si="1372">ABS(DP230)</f>
        <v>7</v>
      </c>
      <c r="DR230" s="106">
        <f t="shared" si="1302"/>
        <v>1</v>
      </c>
      <c r="DS230" s="60">
        <f t="shared" ref="DS230:DS235" si="1373">COUNTIF($K230:$Q230,"&gt;25")</f>
        <v>3</v>
      </c>
      <c r="DT230" s="60">
        <f t="shared" ref="DT230:DT235" si="1374">COUNTIF($K230:$Q230,"&lt;26")</f>
        <v>4</v>
      </c>
      <c r="DU230" s="60"/>
      <c r="DV230" s="60">
        <f t="shared" ref="DV230:DV235" si="1375">S230+U230+W230+Y230+AA230+AC230+AE230+AG230+AI230+AK230+AM230+AO230+AQ230+AS230+AU230+AW230+AY230+BA230+BC230+BE230+BG230+BI230+BK230+BM230+BO230</f>
        <v>5</v>
      </c>
      <c r="DW230" s="60">
        <f t="shared" ref="DW230:DW235" si="1376">T230+V230+X230+Z230+AB230+AD230+AF230+AH230+AJ230+AL230+AN230+AP230+AR230+AT230+AV230+AX230+AZ230+BB230+BD230+BF230+BH230+BJ230+BL230+BN230</f>
        <v>2</v>
      </c>
      <c r="DX230" s="60"/>
      <c r="DY230" s="60">
        <f t="shared" ref="DY230:DY235" si="1377">COUNTIF($K230:$Q230,"&lt;10")</f>
        <v>2</v>
      </c>
      <c r="DZ230" s="60">
        <f t="shared" ref="DZ230:DZ235" si="1378">COUNTIFS($K230:$Q230,"&lt;20",$K230:$Q230,"&gt;9")</f>
        <v>1</v>
      </c>
      <c r="EA230" s="60">
        <f t="shared" ref="EA230:EA235" si="1379">COUNTIFS($K230:$Q230,"&lt;30",$K230:$Q230,"&gt;19")</f>
        <v>1</v>
      </c>
      <c r="EB230" s="60">
        <f t="shared" ref="EB230:EB235" si="1380">COUNTIFS($K230:$Q230,"&lt;40",$K230:$Q230,"&gt;29")</f>
        <v>1</v>
      </c>
      <c r="EC230" s="60">
        <f t="shared" ref="EC230:EC235" si="1381">COUNTIF($K230:$Q230,"&gt;39")</f>
        <v>2</v>
      </c>
      <c r="EE230" s="60">
        <f t="shared" ref="EE230:EE235" si="1382">COUNTIF($K231:$Q231,K230)+COUNTIF($K231:$Q231,L230)+COUNTIF($K231:$Q231,M230)+COUNTIF($K231:$Q231,N230)+COUNTIF($K231:$Q231,O230)+COUNTIF($K231:$Q231,P230)+COUNTIF($K231:$Q231,Q230)</f>
        <v>0</v>
      </c>
      <c r="EF230" s="60">
        <f t="shared" ref="EF230:EF235" si="1383">IF(K230=L230-1,1,0)+IF(L230=M230-1,1,0)+IF(M230=N230-1,1,0)+IF(N230=O230-1,1,0)+IF(O230=P230-1,1,0)+IF(K230=Q230-1,1,0)+IF(L230=Q230-1,1,0)+IF(M230=Q230-1,1,0)+IF(N230=Q230-1,1,0)+IF(O230=Q230-1,1,0)+IF(P230=Q230-1,1,0)</f>
        <v>0</v>
      </c>
    </row>
    <row r="231" spans="1:136" x14ac:dyDescent="0.2">
      <c r="A231" s="55">
        <v>42173</v>
      </c>
      <c r="B231" s="13" t="str">
        <f t="shared" si="1310"/>
        <v>1-1-2-2-1</v>
      </c>
      <c r="C231" s="14" t="s">
        <v>242</v>
      </c>
      <c r="D231" s="11">
        <f t="shared" si="1311"/>
        <v>2</v>
      </c>
      <c r="E231" s="11">
        <f t="shared" si="1312"/>
        <v>5</v>
      </c>
      <c r="F231" s="11">
        <f t="shared" si="1312"/>
        <v>8</v>
      </c>
      <c r="G231" s="11">
        <f t="shared" si="1312"/>
        <v>11</v>
      </c>
      <c r="H231" s="11">
        <f t="shared" si="1312"/>
        <v>14</v>
      </c>
      <c r="I231" s="11">
        <f t="shared" si="1312"/>
        <v>17</v>
      </c>
      <c r="J231" s="11"/>
      <c r="K231" s="60">
        <f t="shared" si="1313"/>
        <v>5</v>
      </c>
      <c r="L231" s="60">
        <f t="shared" si="1314"/>
        <v>20</v>
      </c>
      <c r="M231" s="60">
        <f t="shared" si="1314"/>
        <v>28</v>
      </c>
      <c r="N231" s="60">
        <f t="shared" si="1314"/>
        <v>35</v>
      </c>
      <c r="O231" s="60">
        <f t="shared" si="1314"/>
        <v>39</v>
      </c>
      <c r="P231" s="60">
        <f t="shared" si="1314"/>
        <v>46</v>
      </c>
      <c r="Q231" s="60">
        <f t="shared" si="1315"/>
        <v>15</v>
      </c>
      <c r="R231" s="60"/>
      <c r="S231" s="60">
        <f t="shared" si="1316"/>
        <v>0</v>
      </c>
      <c r="T231" s="60">
        <f t="shared" si="1316"/>
        <v>0</v>
      </c>
      <c r="U231" s="60">
        <f t="shared" si="1316"/>
        <v>0</v>
      </c>
      <c r="V231" s="60">
        <f t="shared" si="1316"/>
        <v>0</v>
      </c>
      <c r="W231" s="60">
        <f t="shared" si="1316"/>
        <v>1</v>
      </c>
      <c r="X231" s="60">
        <f t="shared" si="1316"/>
        <v>0</v>
      </c>
      <c r="Y231" s="60">
        <f t="shared" si="1316"/>
        <v>0</v>
      </c>
      <c r="Z231" s="60">
        <f t="shared" si="1316"/>
        <v>0</v>
      </c>
      <c r="AA231" s="60">
        <f t="shared" si="1316"/>
        <v>0</v>
      </c>
      <c r="AB231" s="60">
        <f t="shared" si="1316"/>
        <v>0</v>
      </c>
      <c r="AC231" s="60">
        <f t="shared" si="1317"/>
        <v>0</v>
      </c>
      <c r="AD231" s="60">
        <f t="shared" si="1317"/>
        <v>0</v>
      </c>
      <c r="AE231" s="60">
        <f t="shared" si="1317"/>
        <v>0</v>
      </c>
      <c r="AF231" s="60">
        <f t="shared" si="1317"/>
        <v>0</v>
      </c>
      <c r="AG231" s="60">
        <f t="shared" si="1317"/>
        <v>1</v>
      </c>
      <c r="AH231" s="60">
        <f t="shared" si="1317"/>
        <v>0</v>
      </c>
      <c r="AI231" s="60">
        <f t="shared" si="1317"/>
        <v>0</v>
      </c>
      <c r="AJ231" s="60">
        <f t="shared" si="1317"/>
        <v>0</v>
      </c>
      <c r="AK231" s="60">
        <f t="shared" si="1317"/>
        <v>0</v>
      </c>
      <c r="AL231" s="60">
        <f t="shared" si="1317"/>
        <v>1</v>
      </c>
      <c r="AM231" s="60">
        <f t="shared" si="1318"/>
        <v>0</v>
      </c>
      <c r="AN231" s="60">
        <f t="shared" si="1318"/>
        <v>0</v>
      </c>
      <c r="AO231" s="60">
        <f t="shared" si="1318"/>
        <v>0</v>
      </c>
      <c r="AP231" s="60">
        <f t="shared" si="1318"/>
        <v>0</v>
      </c>
      <c r="AQ231" s="60">
        <f t="shared" si="1318"/>
        <v>0</v>
      </c>
      <c r="AR231" s="60">
        <f t="shared" si="1318"/>
        <v>0</v>
      </c>
      <c r="AS231" s="60">
        <f t="shared" si="1318"/>
        <v>0</v>
      </c>
      <c r="AT231" s="60">
        <f t="shared" si="1318"/>
        <v>1</v>
      </c>
      <c r="AU231" s="60">
        <f t="shared" si="1318"/>
        <v>0</v>
      </c>
      <c r="AV231" s="60">
        <f t="shared" si="1318"/>
        <v>0</v>
      </c>
      <c r="AW231" s="60">
        <f t="shared" si="1319"/>
        <v>0</v>
      </c>
      <c r="AX231" s="60">
        <f t="shared" si="1319"/>
        <v>0</v>
      </c>
      <c r="AY231" s="60">
        <f t="shared" si="1319"/>
        <v>0</v>
      </c>
      <c r="AZ231" s="60">
        <f t="shared" si="1319"/>
        <v>0</v>
      </c>
      <c r="BA231" s="60">
        <f t="shared" si="1319"/>
        <v>1</v>
      </c>
      <c r="BB231" s="60">
        <f t="shared" si="1319"/>
        <v>0</v>
      </c>
      <c r="BC231" s="60">
        <f t="shared" si="1319"/>
        <v>0</v>
      </c>
      <c r="BD231" s="60">
        <f t="shared" si="1319"/>
        <v>0</v>
      </c>
      <c r="BE231" s="60">
        <f t="shared" si="1319"/>
        <v>1</v>
      </c>
      <c r="BF231" s="60">
        <f t="shared" si="1319"/>
        <v>0</v>
      </c>
      <c r="BG231" s="60">
        <f t="shared" si="1320"/>
        <v>0</v>
      </c>
      <c r="BH231" s="60">
        <f t="shared" si="1320"/>
        <v>0</v>
      </c>
      <c r="BI231" s="60">
        <f t="shared" si="1320"/>
        <v>0</v>
      </c>
      <c r="BJ231" s="60">
        <f t="shared" si="1320"/>
        <v>0</v>
      </c>
      <c r="BK231" s="60">
        <f t="shared" si="1320"/>
        <v>0</v>
      </c>
      <c r="BL231" s="60">
        <f t="shared" si="1320"/>
        <v>1</v>
      </c>
      <c r="BM231" s="60">
        <f t="shared" si="1320"/>
        <v>0</v>
      </c>
      <c r="BN231" s="60">
        <f t="shared" si="1320"/>
        <v>0</v>
      </c>
      <c r="BO231" s="60">
        <f t="shared" si="1320"/>
        <v>0</v>
      </c>
      <c r="BP231" s="60"/>
      <c r="BQ231" s="60">
        <f t="shared" si="1321"/>
        <v>15</v>
      </c>
      <c r="BR231" s="60">
        <f t="shared" si="1322"/>
        <v>14</v>
      </c>
      <c r="BS231" s="60">
        <f t="shared" si="1323"/>
        <v>4</v>
      </c>
      <c r="BT231" s="60">
        <f t="shared" si="1324"/>
        <v>17</v>
      </c>
      <c r="BU231" s="60">
        <f t="shared" si="1325"/>
        <v>0</v>
      </c>
      <c r="BV231" s="60">
        <f t="shared" si="1326"/>
        <v>4</v>
      </c>
      <c r="BW231" s="60">
        <f t="shared" si="1327"/>
        <v>2</v>
      </c>
      <c r="BX231" s="60">
        <f t="shared" si="1328"/>
        <v>4</v>
      </c>
      <c r="BY231" s="60">
        <f t="shared" si="1329"/>
        <v>1</v>
      </c>
      <c r="BZ231" s="60">
        <f t="shared" si="1330"/>
        <v>12</v>
      </c>
      <c r="CA231" s="60">
        <f t="shared" si="1331"/>
        <v>2</v>
      </c>
      <c r="CB231" s="60">
        <f t="shared" si="1332"/>
        <v>14</v>
      </c>
      <c r="CC231" s="60">
        <f t="shared" si="1333"/>
        <v>2</v>
      </c>
      <c r="CD231" s="60">
        <f t="shared" si="1334"/>
        <v>4</v>
      </c>
      <c r="CE231" s="60">
        <f t="shared" si="1335"/>
        <v>0</v>
      </c>
      <c r="CF231" s="60">
        <f t="shared" si="1336"/>
        <v>2</v>
      </c>
      <c r="CG231" s="60">
        <f t="shared" si="1337"/>
        <v>7</v>
      </c>
      <c r="CH231" s="60">
        <f t="shared" si="1338"/>
        <v>4</v>
      </c>
      <c r="CI231" s="60">
        <f t="shared" si="1339"/>
        <v>7</v>
      </c>
      <c r="CJ231" s="60">
        <f t="shared" si="1340"/>
        <v>0</v>
      </c>
      <c r="CK231" s="60">
        <f t="shared" si="1341"/>
        <v>1</v>
      </c>
      <c r="CL231" s="60">
        <f t="shared" si="1342"/>
        <v>8</v>
      </c>
      <c r="CM231" s="60">
        <f t="shared" si="1343"/>
        <v>9</v>
      </c>
      <c r="CN231" s="60">
        <f t="shared" si="1344"/>
        <v>7</v>
      </c>
      <c r="CO231" s="60">
        <f t="shared" si="1345"/>
        <v>7</v>
      </c>
      <c r="CP231" s="60">
        <f t="shared" si="1346"/>
        <v>1</v>
      </c>
      <c r="CQ231" s="60">
        <f t="shared" si="1347"/>
        <v>1</v>
      </c>
      <c r="CR231" s="60">
        <f t="shared" si="1348"/>
        <v>0</v>
      </c>
      <c r="CS231" s="60">
        <f t="shared" si="1349"/>
        <v>1</v>
      </c>
      <c r="CT231" s="60">
        <f t="shared" si="1350"/>
        <v>14</v>
      </c>
      <c r="CU231" s="60">
        <f t="shared" si="1351"/>
        <v>3</v>
      </c>
      <c r="CV231" s="60">
        <f t="shared" si="1352"/>
        <v>5</v>
      </c>
      <c r="CW231" s="60">
        <f t="shared" si="1353"/>
        <v>9</v>
      </c>
      <c r="CX231" s="60">
        <f t="shared" si="1354"/>
        <v>45</v>
      </c>
      <c r="CY231" s="60">
        <f t="shared" si="1355"/>
        <v>0</v>
      </c>
      <c r="CZ231" s="60">
        <f t="shared" si="1356"/>
        <v>5</v>
      </c>
      <c r="DA231" s="60">
        <f t="shared" si="1357"/>
        <v>33</v>
      </c>
      <c r="DB231" s="60">
        <f t="shared" si="1358"/>
        <v>2</v>
      </c>
      <c r="DC231" s="60">
        <f t="shared" si="1359"/>
        <v>0</v>
      </c>
      <c r="DD231" s="60">
        <f t="shared" si="1360"/>
        <v>15</v>
      </c>
      <c r="DE231" s="60">
        <f t="shared" si="1361"/>
        <v>2</v>
      </c>
      <c r="DF231" s="60">
        <f t="shared" si="1362"/>
        <v>3</v>
      </c>
      <c r="DG231" s="60">
        <f t="shared" si="1363"/>
        <v>7</v>
      </c>
      <c r="DH231" s="60">
        <f t="shared" si="1364"/>
        <v>28</v>
      </c>
      <c r="DI231" s="60">
        <f t="shared" si="1365"/>
        <v>9</v>
      </c>
      <c r="DJ231" s="60">
        <f t="shared" si="1366"/>
        <v>0</v>
      </c>
      <c r="DK231" s="60">
        <f t="shared" si="1367"/>
        <v>10</v>
      </c>
      <c r="DL231" s="60">
        <f t="shared" si="1368"/>
        <v>1</v>
      </c>
      <c r="DM231" s="60">
        <f t="shared" si="1369"/>
        <v>3</v>
      </c>
      <c r="DN231" s="289" t="b">
        <f t="shared" si="1309"/>
        <v>0</v>
      </c>
      <c r="DO231" s="60">
        <f t="shared" si="1370"/>
        <v>188</v>
      </c>
      <c r="DP231" s="60">
        <f t="shared" si="1371"/>
        <v>8</v>
      </c>
      <c r="DQ231" s="60">
        <f t="shared" si="1372"/>
        <v>8</v>
      </c>
      <c r="DR231" s="106">
        <f t="shared" si="1302"/>
        <v>0</v>
      </c>
      <c r="DS231" s="15">
        <f t="shared" si="1373"/>
        <v>4</v>
      </c>
      <c r="DT231" s="15">
        <f t="shared" si="1374"/>
        <v>3</v>
      </c>
      <c r="DU231" s="60"/>
      <c r="DV231" s="60">
        <f t="shared" si="1375"/>
        <v>4</v>
      </c>
      <c r="DW231" s="60">
        <f t="shared" si="1376"/>
        <v>3</v>
      </c>
      <c r="DX231" s="60"/>
      <c r="DY231" s="60">
        <f t="shared" si="1377"/>
        <v>1</v>
      </c>
      <c r="DZ231" s="60">
        <f t="shared" si="1378"/>
        <v>1</v>
      </c>
      <c r="EA231" s="60">
        <f t="shared" si="1379"/>
        <v>2</v>
      </c>
      <c r="EB231" s="60">
        <f t="shared" si="1380"/>
        <v>2</v>
      </c>
      <c r="EC231" s="60">
        <f t="shared" si="1381"/>
        <v>1</v>
      </c>
      <c r="EE231" s="60">
        <f t="shared" si="1382"/>
        <v>1</v>
      </c>
      <c r="EF231" s="60">
        <f t="shared" si="1383"/>
        <v>0</v>
      </c>
    </row>
    <row r="232" spans="1:136" x14ac:dyDescent="0.2">
      <c r="A232" s="55">
        <v>42170</v>
      </c>
      <c r="B232" s="13" t="str">
        <f t="shared" si="1310"/>
        <v>1-0-5-0-1</v>
      </c>
      <c r="C232" s="14" t="s">
        <v>241</v>
      </c>
      <c r="D232" s="11">
        <f t="shared" si="1311"/>
        <v>2</v>
      </c>
      <c r="E232" s="11">
        <f t="shared" si="1312"/>
        <v>5</v>
      </c>
      <c r="F232" s="11">
        <f t="shared" si="1312"/>
        <v>8</v>
      </c>
      <c r="G232" s="11">
        <f t="shared" si="1312"/>
        <v>11</v>
      </c>
      <c r="H232" s="11">
        <f t="shared" si="1312"/>
        <v>14</v>
      </c>
      <c r="I232" s="11">
        <f t="shared" si="1312"/>
        <v>17</v>
      </c>
      <c r="J232" s="11"/>
      <c r="K232" s="60">
        <f t="shared" si="1313"/>
        <v>9</v>
      </c>
      <c r="L232" s="60">
        <f t="shared" si="1314"/>
        <v>21</v>
      </c>
      <c r="M232" s="60">
        <f t="shared" si="1314"/>
        <v>26</v>
      </c>
      <c r="N232" s="60">
        <f t="shared" si="1314"/>
        <v>27</v>
      </c>
      <c r="O232" s="60">
        <f t="shared" si="1314"/>
        <v>29</v>
      </c>
      <c r="P232" s="60">
        <f t="shared" si="1314"/>
        <v>48</v>
      </c>
      <c r="Q232" s="60">
        <f t="shared" si="1315"/>
        <v>20</v>
      </c>
      <c r="R232" s="60"/>
      <c r="S232" s="60">
        <f t="shared" si="1316"/>
        <v>0</v>
      </c>
      <c r="T232" s="60">
        <f t="shared" si="1316"/>
        <v>0</v>
      </c>
      <c r="U232" s="60">
        <f t="shared" si="1316"/>
        <v>0</v>
      </c>
      <c r="V232" s="60">
        <f t="shared" si="1316"/>
        <v>0</v>
      </c>
      <c r="W232" s="60">
        <f t="shared" si="1316"/>
        <v>0</v>
      </c>
      <c r="X232" s="60">
        <f t="shared" si="1316"/>
        <v>0</v>
      </c>
      <c r="Y232" s="60">
        <f t="shared" si="1316"/>
        <v>0</v>
      </c>
      <c r="Z232" s="60">
        <f t="shared" si="1316"/>
        <v>0</v>
      </c>
      <c r="AA232" s="60">
        <f t="shared" si="1316"/>
        <v>1</v>
      </c>
      <c r="AB232" s="60">
        <f t="shared" si="1316"/>
        <v>0</v>
      </c>
      <c r="AC232" s="60">
        <f t="shared" si="1317"/>
        <v>0</v>
      </c>
      <c r="AD232" s="60">
        <f t="shared" si="1317"/>
        <v>0</v>
      </c>
      <c r="AE232" s="60">
        <f t="shared" si="1317"/>
        <v>0</v>
      </c>
      <c r="AF232" s="60">
        <f t="shared" si="1317"/>
        <v>0</v>
      </c>
      <c r="AG232" s="60">
        <f t="shared" si="1317"/>
        <v>0</v>
      </c>
      <c r="AH232" s="60">
        <f t="shared" si="1317"/>
        <v>0</v>
      </c>
      <c r="AI232" s="60">
        <f t="shared" si="1317"/>
        <v>0</v>
      </c>
      <c r="AJ232" s="60">
        <f t="shared" si="1317"/>
        <v>0</v>
      </c>
      <c r="AK232" s="60">
        <f t="shared" si="1317"/>
        <v>0</v>
      </c>
      <c r="AL232" s="60">
        <f t="shared" si="1317"/>
        <v>1</v>
      </c>
      <c r="AM232" s="60">
        <f t="shared" si="1318"/>
        <v>1</v>
      </c>
      <c r="AN232" s="60">
        <f t="shared" si="1318"/>
        <v>0</v>
      </c>
      <c r="AO232" s="60">
        <f t="shared" si="1318"/>
        <v>0</v>
      </c>
      <c r="AP232" s="60">
        <f t="shared" si="1318"/>
        <v>0</v>
      </c>
      <c r="AQ232" s="60">
        <f t="shared" si="1318"/>
        <v>0</v>
      </c>
      <c r="AR232" s="60">
        <f t="shared" si="1318"/>
        <v>1</v>
      </c>
      <c r="AS232" s="60">
        <f t="shared" si="1318"/>
        <v>1</v>
      </c>
      <c r="AT232" s="60">
        <f t="shared" si="1318"/>
        <v>0</v>
      </c>
      <c r="AU232" s="60">
        <f t="shared" si="1318"/>
        <v>1</v>
      </c>
      <c r="AV232" s="60">
        <f t="shared" si="1318"/>
        <v>0</v>
      </c>
      <c r="AW232" s="60">
        <f t="shared" si="1319"/>
        <v>0</v>
      </c>
      <c r="AX232" s="60">
        <f t="shared" si="1319"/>
        <v>0</v>
      </c>
      <c r="AY232" s="60">
        <f t="shared" si="1319"/>
        <v>0</v>
      </c>
      <c r="AZ232" s="60">
        <f t="shared" si="1319"/>
        <v>0</v>
      </c>
      <c r="BA232" s="60">
        <f t="shared" si="1319"/>
        <v>0</v>
      </c>
      <c r="BB232" s="60">
        <f t="shared" si="1319"/>
        <v>0</v>
      </c>
      <c r="BC232" s="60">
        <f t="shared" si="1319"/>
        <v>0</v>
      </c>
      <c r="BD232" s="60">
        <f t="shared" si="1319"/>
        <v>0</v>
      </c>
      <c r="BE232" s="60">
        <f t="shared" si="1319"/>
        <v>0</v>
      </c>
      <c r="BF232" s="60">
        <f t="shared" si="1319"/>
        <v>0</v>
      </c>
      <c r="BG232" s="60">
        <f t="shared" si="1320"/>
        <v>0</v>
      </c>
      <c r="BH232" s="60">
        <f t="shared" si="1320"/>
        <v>0</v>
      </c>
      <c r="BI232" s="60">
        <f t="shared" si="1320"/>
        <v>0</v>
      </c>
      <c r="BJ232" s="60">
        <f t="shared" si="1320"/>
        <v>0</v>
      </c>
      <c r="BK232" s="60">
        <f t="shared" si="1320"/>
        <v>0</v>
      </c>
      <c r="BL232" s="60">
        <f t="shared" si="1320"/>
        <v>0</v>
      </c>
      <c r="BM232" s="60">
        <f t="shared" si="1320"/>
        <v>0</v>
      </c>
      <c r="BN232" s="60">
        <f t="shared" si="1320"/>
        <v>1</v>
      </c>
      <c r="BO232" s="60">
        <f t="shared" si="1320"/>
        <v>0</v>
      </c>
      <c r="BP232" s="60"/>
      <c r="BQ232" s="60">
        <f t="shared" si="1321"/>
        <v>14</v>
      </c>
      <c r="BR232" s="60">
        <f t="shared" si="1322"/>
        <v>13</v>
      </c>
      <c r="BS232" s="60">
        <f t="shared" si="1323"/>
        <v>3</v>
      </c>
      <c r="BT232" s="60">
        <f t="shared" si="1324"/>
        <v>16</v>
      </c>
      <c r="BU232" s="60">
        <f t="shared" si="1325"/>
        <v>4</v>
      </c>
      <c r="BV232" s="60">
        <f t="shared" si="1326"/>
        <v>3</v>
      </c>
      <c r="BW232" s="60">
        <f t="shared" si="1327"/>
        <v>1</v>
      </c>
      <c r="BX232" s="60">
        <f t="shared" si="1328"/>
        <v>3</v>
      </c>
      <c r="BY232" s="60">
        <f t="shared" si="1329"/>
        <v>0</v>
      </c>
      <c r="BZ232" s="60">
        <f t="shared" si="1330"/>
        <v>11</v>
      </c>
      <c r="CA232" s="60">
        <f t="shared" si="1331"/>
        <v>1</v>
      </c>
      <c r="CB232" s="60">
        <f t="shared" si="1332"/>
        <v>13</v>
      </c>
      <c r="CC232" s="60">
        <f t="shared" si="1333"/>
        <v>1</v>
      </c>
      <c r="CD232" s="60">
        <f t="shared" si="1334"/>
        <v>3</v>
      </c>
      <c r="CE232" s="60">
        <f t="shared" si="1335"/>
        <v>8</v>
      </c>
      <c r="CF232" s="60">
        <f t="shared" si="1336"/>
        <v>1</v>
      </c>
      <c r="CG232" s="60">
        <f t="shared" si="1337"/>
        <v>6</v>
      </c>
      <c r="CH232" s="60">
        <f t="shared" si="1338"/>
        <v>3</v>
      </c>
      <c r="CI232" s="60">
        <f t="shared" si="1339"/>
        <v>6</v>
      </c>
      <c r="CJ232" s="60">
        <f t="shared" si="1340"/>
        <v>0</v>
      </c>
      <c r="CK232" s="60">
        <f t="shared" si="1341"/>
        <v>0</v>
      </c>
      <c r="CL232" s="60">
        <f t="shared" si="1342"/>
        <v>7</v>
      </c>
      <c r="CM232" s="60">
        <f t="shared" si="1343"/>
        <v>8</v>
      </c>
      <c r="CN232" s="60">
        <f t="shared" si="1344"/>
        <v>6</v>
      </c>
      <c r="CO232" s="60">
        <f t="shared" si="1345"/>
        <v>6</v>
      </c>
      <c r="CP232" s="60">
        <f t="shared" si="1346"/>
        <v>0</v>
      </c>
      <c r="CQ232" s="60">
        <f t="shared" si="1347"/>
        <v>0</v>
      </c>
      <c r="CR232" s="60">
        <f t="shared" si="1348"/>
        <v>4</v>
      </c>
      <c r="CS232" s="60">
        <f t="shared" si="1349"/>
        <v>0</v>
      </c>
      <c r="CT232" s="60">
        <f t="shared" si="1350"/>
        <v>13</v>
      </c>
      <c r="CU232" s="60">
        <f t="shared" si="1351"/>
        <v>2</v>
      </c>
      <c r="CV232" s="60">
        <f t="shared" si="1352"/>
        <v>4</v>
      </c>
      <c r="CW232" s="60">
        <f t="shared" si="1353"/>
        <v>8</v>
      </c>
      <c r="CX232" s="60">
        <f t="shared" si="1354"/>
        <v>44</v>
      </c>
      <c r="CY232" s="60">
        <f t="shared" si="1355"/>
        <v>2</v>
      </c>
      <c r="CZ232" s="60">
        <f t="shared" si="1356"/>
        <v>4</v>
      </c>
      <c r="DA232" s="60">
        <f t="shared" si="1357"/>
        <v>32</v>
      </c>
      <c r="DB232" s="60">
        <f t="shared" si="1358"/>
        <v>1</v>
      </c>
      <c r="DC232" s="60">
        <f t="shared" si="1359"/>
        <v>22</v>
      </c>
      <c r="DD232" s="60">
        <f t="shared" si="1360"/>
        <v>14</v>
      </c>
      <c r="DE232" s="60">
        <f t="shared" si="1361"/>
        <v>1</v>
      </c>
      <c r="DF232" s="60">
        <f t="shared" si="1362"/>
        <v>2</v>
      </c>
      <c r="DG232" s="60">
        <f t="shared" si="1363"/>
        <v>6</v>
      </c>
      <c r="DH232" s="60">
        <f t="shared" si="1364"/>
        <v>27</v>
      </c>
      <c r="DI232" s="60">
        <f t="shared" si="1365"/>
        <v>8</v>
      </c>
      <c r="DJ232" s="60">
        <f t="shared" si="1366"/>
        <v>1</v>
      </c>
      <c r="DK232" s="60">
        <f t="shared" si="1367"/>
        <v>9</v>
      </c>
      <c r="DL232" s="60">
        <f t="shared" si="1368"/>
        <v>0</v>
      </c>
      <c r="DM232" s="60">
        <f t="shared" si="1369"/>
        <v>2</v>
      </c>
      <c r="DN232" s="289" t="b">
        <f t="shared" si="1309"/>
        <v>0</v>
      </c>
      <c r="DO232" s="60">
        <f t="shared" si="1370"/>
        <v>180</v>
      </c>
      <c r="DP232" s="60">
        <f t="shared" si="1371"/>
        <v>8</v>
      </c>
      <c r="DQ232" s="60">
        <f t="shared" si="1372"/>
        <v>8</v>
      </c>
      <c r="DR232" s="106">
        <f t="shared" si="1302"/>
        <v>0</v>
      </c>
      <c r="DS232" s="15">
        <f t="shared" si="1373"/>
        <v>4</v>
      </c>
      <c r="DT232" s="15">
        <f t="shared" si="1374"/>
        <v>3</v>
      </c>
      <c r="DU232" s="60"/>
      <c r="DV232" s="60">
        <f t="shared" si="1375"/>
        <v>4</v>
      </c>
      <c r="DW232" s="60">
        <f t="shared" si="1376"/>
        <v>3</v>
      </c>
      <c r="DX232" s="60"/>
      <c r="DY232" s="60">
        <f t="shared" si="1377"/>
        <v>1</v>
      </c>
      <c r="DZ232" s="60">
        <f t="shared" si="1378"/>
        <v>0</v>
      </c>
      <c r="EA232" s="60">
        <f t="shared" si="1379"/>
        <v>5</v>
      </c>
      <c r="EB232" s="60">
        <f t="shared" si="1380"/>
        <v>0</v>
      </c>
      <c r="EC232" s="60">
        <f t="shared" si="1381"/>
        <v>1</v>
      </c>
      <c r="EE232" s="60">
        <f t="shared" si="1382"/>
        <v>0</v>
      </c>
      <c r="EF232" s="60">
        <f t="shared" si="1383"/>
        <v>1</v>
      </c>
    </row>
    <row r="233" spans="1:136" x14ac:dyDescent="0.2">
      <c r="A233" s="55">
        <v>42166</v>
      </c>
      <c r="B233" s="13" t="str">
        <f t="shared" si="1310"/>
        <v>1-3-0-1-2</v>
      </c>
      <c r="C233" s="14" t="s">
        <v>240</v>
      </c>
      <c r="D233" s="11">
        <f t="shared" si="1311"/>
        <v>2</v>
      </c>
      <c r="E233" s="11">
        <f t="shared" si="1312"/>
        <v>5</v>
      </c>
      <c r="F233" s="11">
        <f t="shared" si="1312"/>
        <v>8</v>
      </c>
      <c r="G233" s="11">
        <f t="shared" si="1312"/>
        <v>11</v>
      </c>
      <c r="H233" s="11">
        <f t="shared" si="1312"/>
        <v>14</v>
      </c>
      <c r="I233" s="11">
        <f t="shared" si="1312"/>
        <v>17</v>
      </c>
      <c r="J233" s="11"/>
      <c r="K233" s="59">
        <f t="shared" si="1313"/>
        <v>7</v>
      </c>
      <c r="L233" s="59">
        <f t="shared" si="1314"/>
        <v>11</v>
      </c>
      <c r="M233" s="59">
        <f t="shared" si="1314"/>
        <v>13</v>
      </c>
      <c r="N233" s="59">
        <f t="shared" si="1314"/>
        <v>16</v>
      </c>
      <c r="O233" s="59">
        <f t="shared" si="1314"/>
        <v>38</v>
      </c>
      <c r="P233" s="59">
        <f t="shared" si="1314"/>
        <v>46</v>
      </c>
      <c r="Q233" s="59">
        <f t="shared" si="1315"/>
        <v>41</v>
      </c>
      <c r="R233" s="59"/>
      <c r="S233" s="59">
        <f t="shared" si="1316"/>
        <v>0</v>
      </c>
      <c r="T233" s="59">
        <f t="shared" si="1316"/>
        <v>0</v>
      </c>
      <c r="U233" s="59">
        <f t="shared" si="1316"/>
        <v>0</v>
      </c>
      <c r="V233" s="59">
        <f t="shared" si="1316"/>
        <v>0</v>
      </c>
      <c r="W233" s="59">
        <f t="shared" si="1316"/>
        <v>0</v>
      </c>
      <c r="X233" s="59">
        <f t="shared" si="1316"/>
        <v>0</v>
      </c>
      <c r="Y233" s="59">
        <f t="shared" si="1316"/>
        <v>1</v>
      </c>
      <c r="Z233" s="59">
        <f t="shared" si="1316"/>
        <v>0</v>
      </c>
      <c r="AA233" s="59">
        <f t="shared" si="1316"/>
        <v>0</v>
      </c>
      <c r="AB233" s="59">
        <f t="shared" si="1316"/>
        <v>0</v>
      </c>
      <c r="AC233" s="59">
        <f t="shared" si="1317"/>
        <v>1</v>
      </c>
      <c r="AD233" s="59">
        <f t="shared" si="1317"/>
        <v>0</v>
      </c>
      <c r="AE233" s="59">
        <f t="shared" si="1317"/>
        <v>1</v>
      </c>
      <c r="AF233" s="59">
        <f t="shared" si="1317"/>
        <v>0</v>
      </c>
      <c r="AG233" s="59">
        <f t="shared" si="1317"/>
        <v>0</v>
      </c>
      <c r="AH233" s="59">
        <f t="shared" si="1317"/>
        <v>1</v>
      </c>
      <c r="AI233" s="59">
        <f t="shared" si="1317"/>
        <v>0</v>
      </c>
      <c r="AJ233" s="59">
        <f t="shared" si="1317"/>
        <v>0</v>
      </c>
      <c r="AK233" s="59">
        <f t="shared" si="1317"/>
        <v>0</v>
      </c>
      <c r="AL233" s="59">
        <f t="shared" si="1317"/>
        <v>0</v>
      </c>
      <c r="AM233" s="59">
        <f t="shared" si="1318"/>
        <v>0</v>
      </c>
      <c r="AN233" s="59">
        <f t="shared" si="1318"/>
        <v>0</v>
      </c>
      <c r="AO233" s="59">
        <f t="shared" si="1318"/>
        <v>0</v>
      </c>
      <c r="AP233" s="59">
        <f t="shared" si="1318"/>
        <v>0</v>
      </c>
      <c r="AQ233" s="59">
        <f t="shared" si="1318"/>
        <v>0</v>
      </c>
      <c r="AR233" s="59">
        <f t="shared" si="1318"/>
        <v>0</v>
      </c>
      <c r="AS233" s="59">
        <f t="shared" si="1318"/>
        <v>0</v>
      </c>
      <c r="AT233" s="59">
        <f t="shared" si="1318"/>
        <v>0</v>
      </c>
      <c r="AU233" s="59">
        <f t="shared" si="1318"/>
        <v>0</v>
      </c>
      <c r="AV233" s="59">
        <f t="shared" si="1318"/>
        <v>0</v>
      </c>
      <c r="AW233" s="59">
        <f t="shared" si="1319"/>
        <v>0</v>
      </c>
      <c r="AX233" s="59">
        <f t="shared" si="1319"/>
        <v>0</v>
      </c>
      <c r="AY233" s="59">
        <f t="shared" si="1319"/>
        <v>0</v>
      </c>
      <c r="AZ233" s="59">
        <f t="shared" si="1319"/>
        <v>0</v>
      </c>
      <c r="BA233" s="59">
        <f t="shared" si="1319"/>
        <v>0</v>
      </c>
      <c r="BB233" s="59">
        <f t="shared" si="1319"/>
        <v>0</v>
      </c>
      <c r="BC233" s="59">
        <f t="shared" si="1319"/>
        <v>0</v>
      </c>
      <c r="BD233" s="59">
        <f t="shared" si="1319"/>
        <v>1</v>
      </c>
      <c r="BE233" s="59">
        <f t="shared" si="1319"/>
        <v>0</v>
      </c>
      <c r="BF233" s="59">
        <f t="shared" si="1319"/>
        <v>0</v>
      </c>
      <c r="BG233" s="59">
        <f t="shared" si="1320"/>
        <v>1</v>
      </c>
      <c r="BH233" s="59">
        <f t="shared" si="1320"/>
        <v>0</v>
      </c>
      <c r="BI233" s="59">
        <f t="shared" si="1320"/>
        <v>0</v>
      </c>
      <c r="BJ233" s="59">
        <f t="shared" si="1320"/>
        <v>0</v>
      </c>
      <c r="BK233" s="59">
        <f t="shared" si="1320"/>
        <v>0</v>
      </c>
      <c r="BL233" s="59">
        <f t="shared" si="1320"/>
        <v>1</v>
      </c>
      <c r="BM233" s="59">
        <f t="shared" si="1320"/>
        <v>0</v>
      </c>
      <c r="BN233" s="59">
        <f t="shared" si="1320"/>
        <v>0</v>
      </c>
      <c r="BO233" s="59">
        <f t="shared" si="1320"/>
        <v>0</v>
      </c>
      <c r="BP233" s="59"/>
      <c r="BQ233" s="59">
        <f t="shared" si="1321"/>
        <v>13</v>
      </c>
      <c r="BR233" s="59">
        <f t="shared" si="1322"/>
        <v>12</v>
      </c>
      <c r="BS233" s="59">
        <f t="shared" si="1323"/>
        <v>2</v>
      </c>
      <c r="BT233" s="59">
        <f t="shared" si="1324"/>
        <v>15</v>
      </c>
      <c r="BU233" s="59">
        <f t="shared" si="1325"/>
        <v>3</v>
      </c>
      <c r="BV233" s="59">
        <f t="shared" si="1326"/>
        <v>2</v>
      </c>
      <c r="BW233" s="59">
        <f t="shared" si="1327"/>
        <v>0</v>
      </c>
      <c r="BX233" s="59">
        <f t="shared" si="1328"/>
        <v>2</v>
      </c>
      <c r="BY233" s="59">
        <f t="shared" si="1329"/>
        <v>3</v>
      </c>
      <c r="BZ233" s="59">
        <f t="shared" si="1330"/>
        <v>10</v>
      </c>
      <c r="CA233" s="59">
        <f t="shared" si="1331"/>
        <v>0</v>
      </c>
      <c r="CB233" s="59">
        <f t="shared" si="1332"/>
        <v>12</v>
      </c>
      <c r="CC233" s="59">
        <f t="shared" si="1333"/>
        <v>0</v>
      </c>
      <c r="CD233" s="59">
        <f t="shared" si="1334"/>
        <v>2</v>
      </c>
      <c r="CE233" s="59">
        <f t="shared" si="1335"/>
        <v>7</v>
      </c>
      <c r="CF233" s="59">
        <f t="shared" si="1336"/>
        <v>0</v>
      </c>
      <c r="CG233" s="59">
        <f t="shared" si="1337"/>
        <v>5</v>
      </c>
      <c r="CH233" s="59">
        <f t="shared" si="1338"/>
        <v>2</v>
      </c>
      <c r="CI233" s="59">
        <f t="shared" si="1339"/>
        <v>5</v>
      </c>
      <c r="CJ233" s="59">
        <f t="shared" si="1340"/>
        <v>1</v>
      </c>
      <c r="CK233" s="59">
        <f t="shared" si="1341"/>
        <v>9</v>
      </c>
      <c r="CL233" s="59">
        <f t="shared" si="1342"/>
        <v>6</v>
      </c>
      <c r="CM233" s="59">
        <f t="shared" si="1343"/>
        <v>7</v>
      </c>
      <c r="CN233" s="59">
        <f t="shared" si="1344"/>
        <v>5</v>
      </c>
      <c r="CO233" s="59">
        <f t="shared" si="1345"/>
        <v>5</v>
      </c>
      <c r="CP233" s="59">
        <f t="shared" si="1346"/>
        <v>4</v>
      </c>
      <c r="CQ233" s="59">
        <f t="shared" si="1347"/>
        <v>14</v>
      </c>
      <c r="CR233" s="59">
        <f t="shared" si="1348"/>
        <v>3</v>
      </c>
      <c r="CS233" s="59">
        <f t="shared" si="1349"/>
        <v>3</v>
      </c>
      <c r="CT233" s="59">
        <f t="shared" si="1350"/>
        <v>12</v>
      </c>
      <c r="CU233" s="59">
        <f t="shared" si="1351"/>
        <v>1</v>
      </c>
      <c r="CV233" s="59">
        <f t="shared" si="1352"/>
        <v>3</v>
      </c>
      <c r="CW233" s="59">
        <f t="shared" si="1353"/>
        <v>7</v>
      </c>
      <c r="CX233" s="59">
        <f t="shared" si="1354"/>
        <v>43</v>
      </c>
      <c r="CY233" s="59">
        <f t="shared" si="1355"/>
        <v>1</v>
      </c>
      <c r="CZ233" s="59">
        <f t="shared" si="1356"/>
        <v>3</v>
      </c>
      <c r="DA233" s="59">
        <f t="shared" si="1357"/>
        <v>31</v>
      </c>
      <c r="DB233" s="59">
        <f t="shared" si="1358"/>
        <v>0</v>
      </c>
      <c r="DC233" s="59">
        <f t="shared" si="1359"/>
        <v>21</v>
      </c>
      <c r="DD233" s="59">
        <f t="shared" si="1360"/>
        <v>13</v>
      </c>
      <c r="DE233" s="59">
        <f t="shared" si="1361"/>
        <v>0</v>
      </c>
      <c r="DF233" s="59">
        <f t="shared" si="1362"/>
        <v>1</v>
      </c>
      <c r="DG233" s="59">
        <f t="shared" si="1363"/>
        <v>5</v>
      </c>
      <c r="DH233" s="59">
        <f t="shared" si="1364"/>
        <v>26</v>
      </c>
      <c r="DI233" s="59">
        <f t="shared" si="1365"/>
        <v>7</v>
      </c>
      <c r="DJ233" s="59">
        <f t="shared" si="1366"/>
        <v>0</v>
      </c>
      <c r="DK233" s="59">
        <f t="shared" si="1367"/>
        <v>8</v>
      </c>
      <c r="DL233" s="59">
        <f t="shared" si="1368"/>
        <v>8</v>
      </c>
      <c r="DM233" s="59">
        <f t="shared" si="1369"/>
        <v>1</v>
      </c>
      <c r="DN233" s="289" t="b">
        <f t="shared" si="1309"/>
        <v>0</v>
      </c>
      <c r="DO233" s="59">
        <f t="shared" si="1370"/>
        <v>172</v>
      </c>
      <c r="DP233" s="59">
        <f t="shared" si="1371"/>
        <v>-89</v>
      </c>
      <c r="DQ233" s="59">
        <f t="shared" si="1372"/>
        <v>89</v>
      </c>
      <c r="DR233" s="106">
        <f t="shared" si="1302"/>
        <v>0</v>
      </c>
      <c r="DS233" s="59">
        <f t="shared" si="1373"/>
        <v>3</v>
      </c>
      <c r="DT233" s="59">
        <f t="shared" si="1374"/>
        <v>4</v>
      </c>
      <c r="DU233" s="59"/>
      <c r="DV233" s="59">
        <f t="shared" si="1375"/>
        <v>4</v>
      </c>
      <c r="DW233" s="59">
        <f t="shared" si="1376"/>
        <v>3</v>
      </c>
      <c r="DX233" s="59"/>
      <c r="DY233" s="59">
        <f t="shared" si="1377"/>
        <v>1</v>
      </c>
      <c r="DZ233" s="59">
        <f t="shared" si="1378"/>
        <v>3</v>
      </c>
      <c r="EA233" s="59">
        <f t="shared" si="1379"/>
        <v>0</v>
      </c>
      <c r="EB233" s="59">
        <f t="shared" si="1380"/>
        <v>1</v>
      </c>
      <c r="EC233" s="59">
        <f t="shared" si="1381"/>
        <v>2</v>
      </c>
      <c r="EE233" s="59">
        <f t="shared" si="1382"/>
        <v>2</v>
      </c>
      <c r="EF233" s="59">
        <f t="shared" si="1383"/>
        <v>0</v>
      </c>
    </row>
    <row r="234" spans="1:136" x14ac:dyDescent="0.2">
      <c r="A234" s="55">
        <v>42163</v>
      </c>
      <c r="B234" s="13" t="str">
        <f t="shared" si="1310"/>
        <v>0-0-1-3-3</v>
      </c>
      <c r="C234" s="14" t="s">
        <v>239</v>
      </c>
      <c r="D234" s="11">
        <f t="shared" si="1311"/>
        <v>3</v>
      </c>
      <c r="E234" s="11">
        <f t="shared" ref="E234:I235" si="1384">FIND(",",$C234,D234+1)</f>
        <v>6</v>
      </c>
      <c r="F234" s="11">
        <f t="shared" si="1384"/>
        <v>9</v>
      </c>
      <c r="G234" s="11">
        <f t="shared" si="1384"/>
        <v>12</v>
      </c>
      <c r="H234" s="11">
        <f t="shared" si="1384"/>
        <v>15</v>
      </c>
      <c r="I234" s="11">
        <f t="shared" si="1384"/>
        <v>18</v>
      </c>
      <c r="J234" s="11"/>
      <c r="K234" s="58">
        <f t="shared" si="1313"/>
        <v>20</v>
      </c>
      <c r="L234" s="58">
        <f t="shared" ref="L234:P235" si="1385">VALUE(MID($C234,D234+1,E234-D234-1))</f>
        <v>31</v>
      </c>
      <c r="M234" s="58">
        <f t="shared" si="1385"/>
        <v>35</v>
      </c>
      <c r="N234" s="58">
        <f t="shared" si="1385"/>
        <v>38</v>
      </c>
      <c r="O234" s="58">
        <f t="shared" si="1385"/>
        <v>42</v>
      </c>
      <c r="P234" s="58">
        <f t="shared" si="1385"/>
        <v>49</v>
      </c>
      <c r="Q234" s="58">
        <f t="shared" si="1315"/>
        <v>46</v>
      </c>
      <c r="R234" s="58"/>
      <c r="S234" s="58">
        <f t="shared" ref="S234:AX234" si="1386">COUNTIF($K234:$Q234,S$2)</f>
        <v>0</v>
      </c>
      <c r="T234" s="58">
        <f t="shared" si="1386"/>
        <v>0</v>
      </c>
      <c r="U234" s="58">
        <f t="shared" si="1386"/>
        <v>0</v>
      </c>
      <c r="V234" s="58">
        <f t="shared" si="1386"/>
        <v>0</v>
      </c>
      <c r="W234" s="58">
        <f t="shared" si="1386"/>
        <v>0</v>
      </c>
      <c r="X234" s="58">
        <f t="shared" si="1386"/>
        <v>0</v>
      </c>
      <c r="Y234" s="58">
        <f t="shared" si="1386"/>
        <v>0</v>
      </c>
      <c r="Z234" s="58">
        <f t="shared" si="1386"/>
        <v>0</v>
      </c>
      <c r="AA234" s="58">
        <f t="shared" si="1386"/>
        <v>0</v>
      </c>
      <c r="AB234" s="58">
        <f t="shared" si="1386"/>
        <v>0</v>
      </c>
      <c r="AC234" s="58">
        <f t="shared" si="1386"/>
        <v>0</v>
      </c>
      <c r="AD234" s="58">
        <f t="shared" si="1386"/>
        <v>0</v>
      </c>
      <c r="AE234" s="58">
        <f t="shared" si="1386"/>
        <v>0</v>
      </c>
      <c r="AF234" s="58">
        <f t="shared" si="1386"/>
        <v>0</v>
      </c>
      <c r="AG234" s="58">
        <f t="shared" si="1386"/>
        <v>0</v>
      </c>
      <c r="AH234" s="58">
        <f t="shared" si="1386"/>
        <v>0</v>
      </c>
      <c r="AI234" s="58">
        <f t="shared" si="1386"/>
        <v>0</v>
      </c>
      <c r="AJ234" s="58">
        <f t="shared" si="1386"/>
        <v>0</v>
      </c>
      <c r="AK234" s="58">
        <f t="shared" si="1386"/>
        <v>0</v>
      </c>
      <c r="AL234" s="58">
        <f t="shared" si="1386"/>
        <v>1</v>
      </c>
      <c r="AM234" s="58">
        <f t="shared" si="1386"/>
        <v>0</v>
      </c>
      <c r="AN234" s="58">
        <f t="shared" si="1386"/>
        <v>0</v>
      </c>
      <c r="AO234" s="58">
        <f t="shared" si="1386"/>
        <v>0</v>
      </c>
      <c r="AP234" s="58">
        <f t="shared" si="1386"/>
        <v>0</v>
      </c>
      <c r="AQ234" s="58">
        <f t="shared" si="1386"/>
        <v>0</v>
      </c>
      <c r="AR234" s="58">
        <f t="shared" si="1386"/>
        <v>0</v>
      </c>
      <c r="AS234" s="58">
        <f t="shared" si="1386"/>
        <v>0</v>
      </c>
      <c r="AT234" s="58">
        <f t="shared" si="1386"/>
        <v>0</v>
      </c>
      <c r="AU234" s="58">
        <f t="shared" si="1386"/>
        <v>0</v>
      </c>
      <c r="AV234" s="58">
        <f t="shared" si="1386"/>
        <v>0</v>
      </c>
      <c r="AW234" s="58">
        <f t="shared" si="1386"/>
        <v>1</v>
      </c>
      <c r="AX234" s="58">
        <f t="shared" si="1386"/>
        <v>0</v>
      </c>
      <c r="AY234" s="58">
        <f t="shared" ref="AY234:BO234" si="1387">COUNTIF($K234:$Q234,AY$2)</f>
        <v>0</v>
      </c>
      <c r="AZ234" s="58">
        <f t="shared" si="1387"/>
        <v>0</v>
      </c>
      <c r="BA234" s="58">
        <f t="shared" si="1387"/>
        <v>1</v>
      </c>
      <c r="BB234" s="58">
        <f t="shared" si="1387"/>
        <v>0</v>
      </c>
      <c r="BC234" s="58">
        <f t="shared" si="1387"/>
        <v>0</v>
      </c>
      <c r="BD234" s="58">
        <f t="shared" si="1387"/>
        <v>1</v>
      </c>
      <c r="BE234" s="58">
        <f t="shared" si="1387"/>
        <v>0</v>
      </c>
      <c r="BF234" s="58">
        <f t="shared" si="1387"/>
        <v>0</v>
      </c>
      <c r="BG234" s="58">
        <f t="shared" si="1387"/>
        <v>0</v>
      </c>
      <c r="BH234" s="58">
        <f t="shared" si="1387"/>
        <v>1</v>
      </c>
      <c r="BI234" s="58">
        <f t="shared" si="1387"/>
        <v>0</v>
      </c>
      <c r="BJ234" s="58">
        <f t="shared" si="1387"/>
        <v>0</v>
      </c>
      <c r="BK234" s="58">
        <f t="shared" si="1387"/>
        <v>0</v>
      </c>
      <c r="BL234" s="58">
        <f t="shared" si="1387"/>
        <v>1</v>
      </c>
      <c r="BM234" s="58">
        <f t="shared" si="1387"/>
        <v>0</v>
      </c>
      <c r="BN234" s="58">
        <f t="shared" si="1387"/>
        <v>0</v>
      </c>
      <c r="BO234" s="58">
        <f t="shared" si="1387"/>
        <v>1</v>
      </c>
      <c r="BP234" s="58"/>
      <c r="BQ234" s="58">
        <f t="shared" si="1321"/>
        <v>12</v>
      </c>
      <c r="BR234" s="58">
        <f t="shared" si="1322"/>
        <v>11</v>
      </c>
      <c r="BS234" s="58">
        <f t="shared" si="1323"/>
        <v>1</v>
      </c>
      <c r="BT234" s="58">
        <f t="shared" si="1324"/>
        <v>14</v>
      </c>
      <c r="BU234" s="58">
        <f t="shared" si="1325"/>
        <v>2</v>
      </c>
      <c r="BV234" s="58">
        <f t="shared" si="1326"/>
        <v>1</v>
      </c>
      <c r="BW234" s="58">
        <f t="shared" si="1327"/>
        <v>8</v>
      </c>
      <c r="BX234" s="58">
        <f t="shared" si="1328"/>
        <v>1</v>
      </c>
      <c r="BY234" s="58">
        <f t="shared" si="1329"/>
        <v>2</v>
      </c>
      <c r="BZ234" s="58">
        <f t="shared" si="1330"/>
        <v>9</v>
      </c>
      <c r="CA234" s="58">
        <f t="shared" si="1331"/>
        <v>10</v>
      </c>
      <c r="CB234" s="58">
        <f t="shared" si="1332"/>
        <v>11</v>
      </c>
      <c r="CC234" s="58">
        <f t="shared" si="1333"/>
        <v>3</v>
      </c>
      <c r="CD234" s="58">
        <f t="shared" si="1334"/>
        <v>1</v>
      </c>
      <c r="CE234" s="58">
        <f t="shared" si="1335"/>
        <v>6</v>
      </c>
      <c r="CF234" s="58">
        <f t="shared" si="1336"/>
        <v>13</v>
      </c>
      <c r="CG234" s="58">
        <f t="shared" si="1337"/>
        <v>4</v>
      </c>
      <c r="CH234" s="58">
        <f t="shared" si="1338"/>
        <v>1</v>
      </c>
      <c r="CI234" s="58">
        <f t="shared" si="1339"/>
        <v>4</v>
      </c>
      <c r="CJ234" s="58">
        <f t="shared" si="1340"/>
        <v>0</v>
      </c>
      <c r="CK234" s="58">
        <f t="shared" si="1341"/>
        <v>8</v>
      </c>
      <c r="CL234" s="58">
        <f t="shared" si="1342"/>
        <v>5</v>
      </c>
      <c r="CM234" s="58">
        <f t="shared" si="1343"/>
        <v>6</v>
      </c>
      <c r="CN234" s="58">
        <f t="shared" si="1344"/>
        <v>4</v>
      </c>
      <c r="CO234" s="58">
        <f t="shared" si="1345"/>
        <v>4</v>
      </c>
      <c r="CP234" s="58">
        <f t="shared" si="1346"/>
        <v>3</v>
      </c>
      <c r="CQ234" s="58">
        <f t="shared" si="1347"/>
        <v>13</v>
      </c>
      <c r="CR234" s="58">
        <f t="shared" si="1348"/>
        <v>2</v>
      </c>
      <c r="CS234" s="58">
        <f t="shared" si="1349"/>
        <v>2</v>
      </c>
      <c r="CT234" s="58">
        <f t="shared" si="1350"/>
        <v>11</v>
      </c>
      <c r="CU234" s="58">
        <f t="shared" si="1351"/>
        <v>0</v>
      </c>
      <c r="CV234" s="58">
        <f t="shared" si="1352"/>
        <v>2</v>
      </c>
      <c r="CW234" s="58">
        <f t="shared" si="1353"/>
        <v>6</v>
      </c>
      <c r="CX234" s="58">
        <f t="shared" si="1354"/>
        <v>42</v>
      </c>
      <c r="CY234" s="58">
        <f t="shared" si="1355"/>
        <v>0</v>
      </c>
      <c r="CZ234" s="58">
        <f t="shared" si="1356"/>
        <v>2</v>
      </c>
      <c r="DA234" s="58">
        <f t="shared" si="1357"/>
        <v>30</v>
      </c>
      <c r="DB234" s="58">
        <f t="shared" si="1358"/>
        <v>0</v>
      </c>
      <c r="DC234" s="58">
        <f t="shared" si="1359"/>
        <v>20</v>
      </c>
      <c r="DD234" s="58">
        <f t="shared" si="1360"/>
        <v>12</v>
      </c>
      <c r="DE234" s="58">
        <f t="shared" si="1361"/>
        <v>1</v>
      </c>
      <c r="DF234" s="58">
        <f t="shared" si="1362"/>
        <v>0</v>
      </c>
      <c r="DG234" s="58">
        <f t="shared" si="1363"/>
        <v>4</v>
      </c>
      <c r="DH234" s="58">
        <f t="shared" si="1364"/>
        <v>25</v>
      </c>
      <c r="DI234" s="58">
        <f t="shared" si="1365"/>
        <v>6</v>
      </c>
      <c r="DJ234" s="58">
        <f t="shared" si="1366"/>
        <v>0</v>
      </c>
      <c r="DK234" s="58">
        <f t="shared" si="1367"/>
        <v>7</v>
      </c>
      <c r="DL234" s="58">
        <f t="shared" si="1368"/>
        <v>7</v>
      </c>
      <c r="DM234" s="58">
        <f t="shared" si="1369"/>
        <v>0</v>
      </c>
      <c r="DN234" s="289" t="b">
        <f t="shared" si="1309"/>
        <v>1</v>
      </c>
      <c r="DO234" s="58">
        <f t="shared" si="1370"/>
        <v>261</v>
      </c>
      <c r="DP234" s="58">
        <f t="shared" si="1371"/>
        <v>140</v>
      </c>
      <c r="DQ234" s="58">
        <f t="shared" si="1372"/>
        <v>140</v>
      </c>
      <c r="DR234" s="106">
        <f t="shared" si="1302"/>
        <v>1</v>
      </c>
      <c r="DS234" s="58">
        <f t="shared" si="1373"/>
        <v>6</v>
      </c>
      <c r="DT234" s="58">
        <f t="shared" si="1374"/>
        <v>1</v>
      </c>
      <c r="DU234" s="58"/>
      <c r="DV234" s="58">
        <f t="shared" si="1375"/>
        <v>3</v>
      </c>
      <c r="DW234" s="58">
        <f t="shared" si="1376"/>
        <v>4</v>
      </c>
      <c r="DX234" s="58"/>
      <c r="DY234" s="58">
        <f t="shared" si="1377"/>
        <v>0</v>
      </c>
      <c r="DZ234" s="58">
        <f t="shared" si="1378"/>
        <v>0</v>
      </c>
      <c r="EA234" s="58">
        <f t="shared" si="1379"/>
        <v>1</v>
      </c>
      <c r="EB234" s="58">
        <f t="shared" si="1380"/>
        <v>3</v>
      </c>
      <c r="EC234" s="58">
        <f t="shared" si="1381"/>
        <v>3</v>
      </c>
      <c r="EE234" s="58">
        <f t="shared" si="1382"/>
        <v>1</v>
      </c>
      <c r="EF234" s="58">
        <f t="shared" si="1383"/>
        <v>0</v>
      </c>
    </row>
    <row r="235" spans="1:136" x14ac:dyDescent="0.2">
      <c r="A235" s="55">
        <v>42159</v>
      </c>
      <c r="B235" s="13" t="str">
        <f t="shared" si="1310"/>
        <v>3-2-0-1-1</v>
      </c>
      <c r="C235" s="14" t="s">
        <v>238</v>
      </c>
      <c r="D235" s="11">
        <f t="shared" si="1311"/>
        <v>2</v>
      </c>
      <c r="E235" s="11">
        <f t="shared" si="1384"/>
        <v>4</v>
      </c>
      <c r="F235" s="11">
        <f t="shared" si="1384"/>
        <v>6</v>
      </c>
      <c r="G235" s="11">
        <f t="shared" si="1384"/>
        <v>9</v>
      </c>
      <c r="H235" s="11">
        <f t="shared" si="1384"/>
        <v>12</v>
      </c>
      <c r="I235" s="11">
        <f t="shared" si="1384"/>
        <v>15</v>
      </c>
      <c r="J235" s="11"/>
      <c r="K235" s="57">
        <f t="shared" si="1313"/>
        <v>3</v>
      </c>
      <c r="L235" s="57">
        <f t="shared" si="1385"/>
        <v>6</v>
      </c>
      <c r="M235" s="57">
        <f t="shared" si="1385"/>
        <v>8</v>
      </c>
      <c r="N235" s="57">
        <f t="shared" si="1385"/>
        <v>14</v>
      </c>
      <c r="O235" s="57">
        <f t="shared" si="1385"/>
        <v>18</v>
      </c>
      <c r="P235" s="57">
        <f t="shared" si="1385"/>
        <v>41</v>
      </c>
      <c r="Q235" s="57">
        <f t="shared" si="1315"/>
        <v>31</v>
      </c>
      <c r="R235" s="57"/>
      <c r="S235" s="57">
        <f t="shared" ref="S235:AX235" si="1388">COUNTIF($K235:$Q235,S$2)</f>
        <v>0</v>
      </c>
      <c r="T235" s="57">
        <f t="shared" si="1388"/>
        <v>0</v>
      </c>
      <c r="U235" s="57">
        <f t="shared" si="1388"/>
        <v>1</v>
      </c>
      <c r="V235" s="57">
        <f t="shared" si="1388"/>
        <v>0</v>
      </c>
      <c r="W235" s="57">
        <f t="shared" si="1388"/>
        <v>0</v>
      </c>
      <c r="X235" s="57">
        <f t="shared" si="1388"/>
        <v>1</v>
      </c>
      <c r="Y235" s="57">
        <f t="shared" si="1388"/>
        <v>0</v>
      </c>
      <c r="Z235" s="57">
        <f t="shared" si="1388"/>
        <v>1</v>
      </c>
      <c r="AA235" s="57">
        <f t="shared" si="1388"/>
        <v>0</v>
      </c>
      <c r="AB235" s="57">
        <f t="shared" si="1388"/>
        <v>0</v>
      </c>
      <c r="AC235" s="57">
        <f t="shared" si="1388"/>
        <v>0</v>
      </c>
      <c r="AD235" s="57">
        <f t="shared" si="1388"/>
        <v>0</v>
      </c>
      <c r="AE235" s="57">
        <f t="shared" si="1388"/>
        <v>0</v>
      </c>
      <c r="AF235" s="57">
        <f t="shared" si="1388"/>
        <v>1</v>
      </c>
      <c r="AG235" s="57">
        <f t="shared" si="1388"/>
        <v>0</v>
      </c>
      <c r="AH235" s="57">
        <f t="shared" si="1388"/>
        <v>0</v>
      </c>
      <c r="AI235" s="57">
        <f t="shared" si="1388"/>
        <v>0</v>
      </c>
      <c r="AJ235" s="57">
        <f t="shared" si="1388"/>
        <v>1</v>
      </c>
      <c r="AK235" s="57">
        <f t="shared" si="1388"/>
        <v>0</v>
      </c>
      <c r="AL235" s="57">
        <f t="shared" si="1388"/>
        <v>0</v>
      </c>
      <c r="AM235" s="57">
        <f t="shared" si="1388"/>
        <v>0</v>
      </c>
      <c r="AN235" s="57">
        <f t="shared" si="1388"/>
        <v>0</v>
      </c>
      <c r="AO235" s="57">
        <f t="shared" si="1388"/>
        <v>0</v>
      </c>
      <c r="AP235" s="57">
        <f t="shared" si="1388"/>
        <v>0</v>
      </c>
      <c r="AQ235" s="57">
        <f t="shared" si="1388"/>
        <v>0</v>
      </c>
      <c r="AR235" s="57">
        <f t="shared" si="1388"/>
        <v>0</v>
      </c>
      <c r="AS235" s="57">
        <f t="shared" si="1388"/>
        <v>0</v>
      </c>
      <c r="AT235" s="57">
        <f t="shared" si="1388"/>
        <v>0</v>
      </c>
      <c r="AU235" s="57">
        <f t="shared" si="1388"/>
        <v>0</v>
      </c>
      <c r="AV235" s="57">
        <f t="shared" si="1388"/>
        <v>0</v>
      </c>
      <c r="AW235" s="57">
        <f t="shared" si="1388"/>
        <v>1</v>
      </c>
      <c r="AX235" s="57">
        <f t="shared" si="1388"/>
        <v>0</v>
      </c>
      <c r="AY235" s="57">
        <f t="shared" ref="AY235:BO235" si="1389">COUNTIF($K235:$Q235,AY$2)</f>
        <v>0</v>
      </c>
      <c r="AZ235" s="57">
        <f t="shared" si="1389"/>
        <v>0</v>
      </c>
      <c r="BA235" s="57">
        <f t="shared" si="1389"/>
        <v>0</v>
      </c>
      <c r="BB235" s="57">
        <f t="shared" si="1389"/>
        <v>0</v>
      </c>
      <c r="BC235" s="57">
        <f t="shared" si="1389"/>
        <v>0</v>
      </c>
      <c r="BD235" s="57">
        <f t="shared" si="1389"/>
        <v>0</v>
      </c>
      <c r="BE235" s="57">
        <f t="shared" si="1389"/>
        <v>0</v>
      </c>
      <c r="BF235" s="57">
        <f t="shared" si="1389"/>
        <v>0</v>
      </c>
      <c r="BG235" s="57">
        <f t="shared" si="1389"/>
        <v>1</v>
      </c>
      <c r="BH235" s="57">
        <f t="shared" si="1389"/>
        <v>0</v>
      </c>
      <c r="BI235" s="57">
        <f t="shared" si="1389"/>
        <v>0</v>
      </c>
      <c r="BJ235" s="57">
        <f t="shared" si="1389"/>
        <v>0</v>
      </c>
      <c r="BK235" s="57">
        <f t="shared" si="1389"/>
        <v>0</v>
      </c>
      <c r="BL235" s="57">
        <f t="shared" si="1389"/>
        <v>0</v>
      </c>
      <c r="BM235" s="57">
        <f t="shared" si="1389"/>
        <v>0</v>
      </c>
      <c r="BN235" s="57">
        <f t="shared" si="1389"/>
        <v>0</v>
      </c>
      <c r="BO235" s="57">
        <f t="shared" si="1389"/>
        <v>0</v>
      </c>
      <c r="BP235" s="57"/>
      <c r="BQ235" s="57">
        <f t="shared" si="1321"/>
        <v>11</v>
      </c>
      <c r="BR235" s="57">
        <f t="shared" si="1322"/>
        <v>10</v>
      </c>
      <c r="BS235" s="57">
        <f t="shared" si="1323"/>
        <v>0</v>
      </c>
      <c r="BT235" s="57">
        <f t="shared" si="1324"/>
        <v>13</v>
      </c>
      <c r="BU235" s="57">
        <f t="shared" si="1325"/>
        <v>1</v>
      </c>
      <c r="BV235" s="57">
        <f t="shared" si="1326"/>
        <v>0</v>
      </c>
      <c r="BW235" s="57">
        <f t="shared" si="1327"/>
        <v>7</v>
      </c>
      <c r="BX235" s="57">
        <f t="shared" si="1328"/>
        <v>0</v>
      </c>
      <c r="BY235" s="57">
        <f t="shared" si="1329"/>
        <v>1</v>
      </c>
      <c r="BZ235" s="57">
        <f t="shared" si="1330"/>
        <v>8</v>
      </c>
      <c r="CA235" s="57">
        <f t="shared" si="1331"/>
        <v>9</v>
      </c>
      <c r="CB235" s="57">
        <f t="shared" si="1332"/>
        <v>10</v>
      </c>
      <c r="CC235" s="57">
        <f t="shared" si="1333"/>
        <v>2</v>
      </c>
      <c r="CD235" s="57">
        <f t="shared" si="1334"/>
        <v>0</v>
      </c>
      <c r="CE235" s="57">
        <f t="shared" si="1335"/>
        <v>5</v>
      </c>
      <c r="CF235" s="57">
        <f t="shared" si="1336"/>
        <v>12</v>
      </c>
      <c r="CG235" s="57">
        <f t="shared" si="1337"/>
        <v>3</v>
      </c>
      <c r="CH235" s="57">
        <f t="shared" si="1338"/>
        <v>0</v>
      </c>
      <c r="CI235" s="57">
        <f t="shared" si="1339"/>
        <v>3</v>
      </c>
      <c r="CJ235" s="57">
        <f t="shared" si="1340"/>
        <v>2</v>
      </c>
      <c r="CK235" s="57">
        <f t="shared" si="1341"/>
        <v>7</v>
      </c>
      <c r="CL235" s="57">
        <f t="shared" si="1342"/>
        <v>4</v>
      </c>
      <c r="CM235" s="57">
        <f t="shared" si="1343"/>
        <v>5</v>
      </c>
      <c r="CN235" s="57">
        <f t="shared" si="1344"/>
        <v>3</v>
      </c>
      <c r="CO235" s="57">
        <f t="shared" si="1345"/>
        <v>3</v>
      </c>
      <c r="CP235" s="57">
        <f t="shared" si="1346"/>
        <v>2</v>
      </c>
      <c r="CQ235" s="57">
        <f t="shared" si="1347"/>
        <v>12</v>
      </c>
      <c r="CR235" s="57">
        <f t="shared" si="1348"/>
        <v>1</v>
      </c>
      <c r="CS235" s="57">
        <f t="shared" si="1349"/>
        <v>1</v>
      </c>
      <c r="CT235" s="57">
        <f t="shared" si="1350"/>
        <v>10</v>
      </c>
      <c r="CU235" s="57">
        <f t="shared" si="1351"/>
        <v>0</v>
      </c>
      <c r="CV235" s="57">
        <f t="shared" si="1352"/>
        <v>1</v>
      </c>
      <c r="CW235" s="57">
        <f t="shared" si="1353"/>
        <v>5</v>
      </c>
      <c r="CX235" s="57">
        <f t="shared" si="1354"/>
        <v>41</v>
      </c>
      <c r="CY235" s="57">
        <f t="shared" si="1355"/>
        <v>4</v>
      </c>
      <c r="CZ235" s="57">
        <f t="shared" si="1356"/>
        <v>1</v>
      </c>
      <c r="DA235" s="57">
        <f t="shared" si="1357"/>
        <v>29</v>
      </c>
      <c r="DB235" s="57">
        <f t="shared" si="1358"/>
        <v>2</v>
      </c>
      <c r="DC235" s="57">
        <f t="shared" si="1359"/>
        <v>19</v>
      </c>
      <c r="DD235" s="57">
        <f t="shared" si="1360"/>
        <v>11</v>
      </c>
      <c r="DE235" s="57">
        <f t="shared" si="1361"/>
        <v>0</v>
      </c>
      <c r="DF235" s="57">
        <f t="shared" si="1362"/>
        <v>9</v>
      </c>
      <c r="DG235" s="57">
        <f t="shared" si="1363"/>
        <v>3</v>
      </c>
      <c r="DH235" s="57">
        <f t="shared" si="1364"/>
        <v>24</v>
      </c>
      <c r="DI235" s="57">
        <f t="shared" si="1365"/>
        <v>5</v>
      </c>
      <c r="DJ235" s="57">
        <f t="shared" si="1366"/>
        <v>10</v>
      </c>
      <c r="DK235" s="57">
        <f t="shared" si="1367"/>
        <v>6</v>
      </c>
      <c r="DL235" s="57">
        <f t="shared" si="1368"/>
        <v>6</v>
      </c>
      <c r="DM235" s="57">
        <f t="shared" si="1369"/>
        <v>16</v>
      </c>
      <c r="DN235" s="289" t="b">
        <f t="shared" si="1309"/>
        <v>1</v>
      </c>
      <c r="DO235" s="57">
        <f t="shared" si="1370"/>
        <v>121</v>
      </c>
      <c r="DP235" s="57">
        <f t="shared" si="1371"/>
        <v>-32</v>
      </c>
      <c r="DQ235" s="57">
        <f t="shared" si="1372"/>
        <v>32</v>
      </c>
      <c r="DR235" s="106">
        <f t="shared" si="1302"/>
        <v>1</v>
      </c>
      <c r="DS235" s="57">
        <f t="shared" si="1373"/>
        <v>2</v>
      </c>
      <c r="DT235" s="57">
        <f t="shared" si="1374"/>
        <v>5</v>
      </c>
      <c r="DU235" s="57"/>
      <c r="DV235" s="57">
        <f t="shared" si="1375"/>
        <v>3</v>
      </c>
      <c r="DW235" s="57">
        <f t="shared" si="1376"/>
        <v>4</v>
      </c>
      <c r="DX235" s="57"/>
      <c r="DY235" s="57">
        <f t="shared" si="1377"/>
        <v>3</v>
      </c>
      <c r="DZ235" s="57">
        <f t="shared" si="1378"/>
        <v>2</v>
      </c>
      <c r="EA235" s="57">
        <f t="shared" si="1379"/>
        <v>0</v>
      </c>
      <c r="EB235" s="57">
        <f t="shared" si="1380"/>
        <v>1</v>
      </c>
      <c r="EC235" s="57">
        <f t="shared" si="1381"/>
        <v>1</v>
      </c>
      <c r="EE235" s="57">
        <f t="shared" si="1382"/>
        <v>1</v>
      </c>
      <c r="EF235" s="57">
        <f t="shared" si="1383"/>
        <v>0</v>
      </c>
    </row>
    <row r="236" spans="1:136" x14ac:dyDescent="0.2">
      <c r="A236" s="55">
        <v>42156</v>
      </c>
      <c r="B236" s="13" t="str">
        <f t="shared" ref="B236:B241" si="1390">CONCATENATE(DY236,"-",DZ236,"-",EA236,"-",EB236,"-",EC236)</f>
        <v>2-1-2-2-0</v>
      </c>
      <c r="C236" s="14" t="s">
        <v>237</v>
      </c>
      <c r="D236" s="11">
        <f t="shared" ref="D236:D241" si="1391">FIND(",",$C236,1)</f>
        <v>2</v>
      </c>
      <c r="E236" s="11">
        <f t="shared" ref="E236:I237" si="1392">FIND(",",$C236,D236+1)</f>
        <v>4</v>
      </c>
      <c r="F236" s="11">
        <f t="shared" si="1392"/>
        <v>7</v>
      </c>
      <c r="G236" s="11">
        <f t="shared" si="1392"/>
        <v>10</v>
      </c>
      <c r="H236" s="11">
        <f t="shared" si="1392"/>
        <v>13</v>
      </c>
      <c r="I236" s="11">
        <f t="shared" si="1392"/>
        <v>16</v>
      </c>
      <c r="J236" s="11"/>
      <c r="K236" s="57">
        <f t="shared" ref="K236:K241" si="1393">VALUE((LEFT(C236,D236-1)))</f>
        <v>5</v>
      </c>
      <c r="L236" s="57">
        <f t="shared" ref="L236:P237" si="1394">VALUE(MID($C236,D236+1,E236-D236-1))</f>
        <v>9</v>
      </c>
      <c r="M236" s="57">
        <f t="shared" si="1394"/>
        <v>14</v>
      </c>
      <c r="N236" s="57">
        <f t="shared" si="1394"/>
        <v>29</v>
      </c>
      <c r="O236" s="57">
        <f t="shared" si="1394"/>
        <v>32</v>
      </c>
      <c r="P236" s="57">
        <f t="shared" si="1394"/>
        <v>36</v>
      </c>
      <c r="Q236" s="57">
        <f t="shared" ref="Q236:Q241" si="1395">VALUE(RIGHT(C236,LEN(C236)-I236))</f>
        <v>28</v>
      </c>
      <c r="R236" s="57"/>
      <c r="S236" s="57">
        <f t="shared" ref="S236:AX236" si="1396">COUNTIF($K236:$Q236,S$2)</f>
        <v>0</v>
      </c>
      <c r="T236" s="57">
        <f t="shared" si="1396"/>
        <v>0</v>
      </c>
      <c r="U236" s="57">
        <f t="shared" si="1396"/>
        <v>0</v>
      </c>
      <c r="V236" s="57">
        <f t="shared" si="1396"/>
        <v>0</v>
      </c>
      <c r="W236" s="57">
        <f t="shared" si="1396"/>
        <v>1</v>
      </c>
      <c r="X236" s="57">
        <f t="shared" si="1396"/>
        <v>0</v>
      </c>
      <c r="Y236" s="57">
        <f t="shared" si="1396"/>
        <v>0</v>
      </c>
      <c r="Z236" s="57">
        <f t="shared" si="1396"/>
        <v>0</v>
      </c>
      <c r="AA236" s="57">
        <f t="shared" si="1396"/>
        <v>1</v>
      </c>
      <c r="AB236" s="57">
        <f t="shared" si="1396"/>
        <v>0</v>
      </c>
      <c r="AC236" s="57">
        <f t="shared" si="1396"/>
        <v>0</v>
      </c>
      <c r="AD236" s="57">
        <f t="shared" si="1396"/>
        <v>0</v>
      </c>
      <c r="AE236" s="57">
        <f t="shared" si="1396"/>
        <v>0</v>
      </c>
      <c r="AF236" s="57">
        <f t="shared" si="1396"/>
        <v>1</v>
      </c>
      <c r="AG236" s="57">
        <f t="shared" si="1396"/>
        <v>0</v>
      </c>
      <c r="AH236" s="57">
        <f t="shared" si="1396"/>
        <v>0</v>
      </c>
      <c r="AI236" s="57">
        <f t="shared" si="1396"/>
        <v>0</v>
      </c>
      <c r="AJ236" s="57">
        <f t="shared" si="1396"/>
        <v>0</v>
      </c>
      <c r="AK236" s="57">
        <f t="shared" si="1396"/>
        <v>0</v>
      </c>
      <c r="AL236" s="57">
        <f t="shared" si="1396"/>
        <v>0</v>
      </c>
      <c r="AM236" s="57">
        <f t="shared" si="1396"/>
        <v>0</v>
      </c>
      <c r="AN236" s="57">
        <f t="shared" si="1396"/>
        <v>0</v>
      </c>
      <c r="AO236" s="57">
        <f t="shared" si="1396"/>
        <v>0</v>
      </c>
      <c r="AP236" s="57">
        <f t="shared" si="1396"/>
        <v>0</v>
      </c>
      <c r="AQ236" s="57">
        <f t="shared" si="1396"/>
        <v>0</v>
      </c>
      <c r="AR236" s="57">
        <f t="shared" si="1396"/>
        <v>0</v>
      </c>
      <c r="AS236" s="57">
        <f t="shared" si="1396"/>
        <v>0</v>
      </c>
      <c r="AT236" s="57">
        <f t="shared" si="1396"/>
        <v>1</v>
      </c>
      <c r="AU236" s="57">
        <f t="shared" si="1396"/>
        <v>1</v>
      </c>
      <c r="AV236" s="57">
        <f t="shared" si="1396"/>
        <v>0</v>
      </c>
      <c r="AW236" s="57">
        <f t="shared" si="1396"/>
        <v>0</v>
      </c>
      <c r="AX236" s="57">
        <f t="shared" si="1396"/>
        <v>1</v>
      </c>
      <c r="AY236" s="57">
        <f t="shared" ref="AY236:BO236" si="1397">COUNTIF($K236:$Q236,AY$2)</f>
        <v>0</v>
      </c>
      <c r="AZ236" s="57">
        <f t="shared" si="1397"/>
        <v>0</v>
      </c>
      <c r="BA236" s="57">
        <f t="shared" si="1397"/>
        <v>0</v>
      </c>
      <c r="BB236" s="57">
        <f t="shared" si="1397"/>
        <v>1</v>
      </c>
      <c r="BC236" s="57">
        <f t="shared" si="1397"/>
        <v>0</v>
      </c>
      <c r="BD236" s="57">
        <f t="shared" si="1397"/>
        <v>0</v>
      </c>
      <c r="BE236" s="57">
        <f t="shared" si="1397"/>
        <v>0</v>
      </c>
      <c r="BF236" s="57">
        <f t="shared" si="1397"/>
        <v>0</v>
      </c>
      <c r="BG236" s="57">
        <f t="shared" si="1397"/>
        <v>0</v>
      </c>
      <c r="BH236" s="57">
        <f t="shared" si="1397"/>
        <v>0</v>
      </c>
      <c r="BI236" s="57">
        <f t="shared" si="1397"/>
        <v>0</v>
      </c>
      <c r="BJ236" s="57">
        <f t="shared" si="1397"/>
        <v>0</v>
      </c>
      <c r="BK236" s="57">
        <f t="shared" si="1397"/>
        <v>0</v>
      </c>
      <c r="BL236" s="57">
        <f t="shared" si="1397"/>
        <v>0</v>
      </c>
      <c r="BM236" s="57">
        <f t="shared" si="1397"/>
        <v>0</v>
      </c>
      <c r="BN236" s="57">
        <f t="shared" si="1397"/>
        <v>0</v>
      </c>
      <c r="BO236" s="57">
        <f t="shared" si="1397"/>
        <v>0</v>
      </c>
      <c r="BP236" s="57"/>
      <c r="BQ236" s="57">
        <f t="shared" si="1321"/>
        <v>10</v>
      </c>
      <c r="BR236" s="57">
        <f t="shared" si="1322"/>
        <v>9</v>
      </c>
      <c r="BS236" s="57">
        <f t="shared" si="1323"/>
        <v>6</v>
      </c>
      <c r="BT236" s="57">
        <f t="shared" si="1324"/>
        <v>12</v>
      </c>
      <c r="BU236" s="57">
        <f t="shared" si="1325"/>
        <v>0</v>
      </c>
      <c r="BV236" s="57">
        <f t="shared" si="1326"/>
        <v>1</v>
      </c>
      <c r="BW236" s="57">
        <f t="shared" si="1327"/>
        <v>6</v>
      </c>
      <c r="BX236" s="57">
        <f t="shared" si="1328"/>
        <v>3</v>
      </c>
      <c r="BY236" s="57">
        <f t="shared" si="1329"/>
        <v>0</v>
      </c>
      <c r="BZ236" s="57">
        <f t="shared" si="1330"/>
        <v>7</v>
      </c>
      <c r="CA236" s="57">
        <f t="shared" si="1331"/>
        <v>8</v>
      </c>
      <c r="CB236" s="57">
        <f t="shared" si="1332"/>
        <v>9</v>
      </c>
      <c r="CC236" s="57">
        <f t="shared" si="1333"/>
        <v>1</v>
      </c>
      <c r="CD236" s="57">
        <f t="shared" si="1334"/>
        <v>0</v>
      </c>
      <c r="CE236" s="57">
        <f t="shared" si="1335"/>
        <v>4</v>
      </c>
      <c r="CF236" s="57">
        <f t="shared" si="1336"/>
        <v>11</v>
      </c>
      <c r="CG236" s="57">
        <f t="shared" si="1337"/>
        <v>2</v>
      </c>
      <c r="CH236" s="57">
        <f t="shared" si="1338"/>
        <v>12</v>
      </c>
      <c r="CI236" s="57">
        <f t="shared" si="1339"/>
        <v>2</v>
      </c>
      <c r="CJ236" s="57">
        <f t="shared" si="1340"/>
        <v>1</v>
      </c>
      <c r="CK236" s="57">
        <f t="shared" si="1341"/>
        <v>6</v>
      </c>
      <c r="CL236" s="57">
        <f t="shared" si="1342"/>
        <v>3</v>
      </c>
      <c r="CM236" s="57">
        <f t="shared" si="1343"/>
        <v>4</v>
      </c>
      <c r="CN236" s="57">
        <f t="shared" si="1344"/>
        <v>2</v>
      </c>
      <c r="CO236" s="57">
        <f t="shared" si="1345"/>
        <v>2</v>
      </c>
      <c r="CP236" s="57">
        <f t="shared" si="1346"/>
        <v>1</v>
      </c>
      <c r="CQ236" s="57">
        <f t="shared" si="1347"/>
        <v>11</v>
      </c>
      <c r="CR236" s="57">
        <f t="shared" si="1348"/>
        <v>0</v>
      </c>
      <c r="CS236" s="57">
        <f t="shared" si="1349"/>
        <v>0</v>
      </c>
      <c r="CT236" s="57">
        <f t="shared" si="1350"/>
        <v>9</v>
      </c>
      <c r="CU236" s="57">
        <f t="shared" si="1351"/>
        <v>1</v>
      </c>
      <c r="CV236" s="57">
        <f t="shared" si="1352"/>
        <v>0</v>
      </c>
      <c r="CW236" s="57">
        <f t="shared" si="1353"/>
        <v>4</v>
      </c>
      <c r="CX236" s="57">
        <f t="shared" si="1354"/>
        <v>40</v>
      </c>
      <c r="CY236" s="57">
        <f t="shared" si="1355"/>
        <v>3</v>
      </c>
      <c r="CZ236" s="57">
        <f t="shared" si="1356"/>
        <v>0</v>
      </c>
      <c r="DA236" s="57">
        <f t="shared" si="1357"/>
        <v>28</v>
      </c>
      <c r="DB236" s="57">
        <f t="shared" si="1358"/>
        <v>1</v>
      </c>
      <c r="DC236" s="57">
        <f t="shared" si="1359"/>
        <v>18</v>
      </c>
      <c r="DD236" s="57">
        <f t="shared" si="1360"/>
        <v>10</v>
      </c>
      <c r="DE236" s="57">
        <f t="shared" si="1361"/>
        <v>3</v>
      </c>
      <c r="DF236" s="57">
        <f t="shared" si="1362"/>
        <v>8</v>
      </c>
      <c r="DG236" s="57">
        <f t="shared" si="1363"/>
        <v>2</v>
      </c>
      <c r="DH236" s="57">
        <f t="shared" si="1364"/>
        <v>23</v>
      </c>
      <c r="DI236" s="57">
        <f t="shared" si="1365"/>
        <v>4</v>
      </c>
      <c r="DJ236" s="57">
        <f t="shared" si="1366"/>
        <v>9</v>
      </c>
      <c r="DK236" s="57">
        <f t="shared" si="1367"/>
        <v>5</v>
      </c>
      <c r="DL236" s="57">
        <f t="shared" si="1368"/>
        <v>5</v>
      </c>
      <c r="DM236" s="57">
        <f t="shared" si="1369"/>
        <v>15</v>
      </c>
      <c r="DN236" s="289" t="b">
        <f t="shared" si="1309"/>
        <v>1</v>
      </c>
      <c r="DO236" s="57">
        <f t="shared" ref="DO236:DO241" si="1398">SUM(K236:Q236)</f>
        <v>153</v>
      </c>
      <c r="DP236" s="57">
        <f t="shared" ref="DP236:DP241" si="1399">DO236-DO237</f>
        <v>14</v>
      </c>
      <c r="DQ236" s="57">
        <f t="shared" ref="DQ236:DQ241" si="1400">ABS(DP236)</f>
        <v>14</v>
      </c>
      <c r="DR236" s="106">
        <f t="shared" si="1302"/>
        <v>1</v>
      </c>
      <c r="DS236" s="15">
        <f t="shared" ref="DS236:DS281" si="1401">COUNTIF($K236:$Q236,"&gt;25")</f>
        <v>4</v>
      </c>
      <c r="DT236" s="15">
        <f t="shared" ref="DT236:DT281" si="1402">COUNTIF($K236:$Q236,"&lt;26")</f>
        <v>3</v>
      </c>
      <c r="DU236" s="57"/>
      <c r="DV236" s="57">
        <f t="shared" ref="DV236:DV241" si="1403">S236+U236+W236+Y236+AA236+AC236+AE236+AG236+AI236+AK236+AM236+AO236+AQ236+AS236+AU236+AW236+AY236+BA236+BC236+BE236+BG236+BI236+BK236+BM236+BO236</f>
        <v>3</v>
      </c>
      <c r="DW236" s="57">
        <f t="shared" ref="DW236:DW241" si="1404">T236+V236+X236+Z236+AB236+AD236+AF236+AH236+AJ236+AL236+AN236+AP236+AR236+AT236+AV236+AX236+AZ236+BB236+BD236+BF236+BH236+BJ236+BL236+BN236</f>
        <v>4</v>
      </c>
      <c r="DX236" s="57"/>
      <c r="DY236" s="57">
        <f t="shared" ref="DY236:DY241" si="1405">COUNTIF($K236:$Q236,"&lt;10")</f>
        <v>2</v>
      </c>
      <c r="DZ236" s="57">
        <f t="shared" ref="DZ236:DZ241" si="1406">COUNTIFS($K236:$Q236,"&lt;20",$K236:$Q236,"&gt;9")</f>
        <v>1</v>
      </c>
      <c r="EA236" s="57">
        <f t="shared" ref="EA236:EA241" si="1407">COUNTIFS($K236:$Q236,"&lt;30",$K236:$Q236,"&gt;19")</f>
        <v>2</v>
      </c>
      <c r="EB236" s="57">
        <f t="shared" ref="EB236:EB241" si="1408">COUNTIFS($K236:$Q236,"&lt;40",$K236:$Q236,"&gt;29")</f>
        <v>2</v>
      </c>
      <c r="EC236" s="57">
        <f t="shared" ref="EC236:EC241" si="1409">COUNTIF($K236:$Q236,"&gt;39")</f>
        <v>0</v>
      </c>
      <c r="EE236" s="57">
        <f t="shared" ref="EE236:EE241" si="1410">COUNTIF($K237:$Q237,K236)+COUNTIF($K237:$Q237,L236)+COUNTIF($K237:$Q237,M236)+COUNTIF($K237:$Q237,N236)+COUNTIF($K237:$Q237,O236)+COUNTIF($K237:$Q237,P236)+COUNTIF($K237:$Q237,Q236)</f>
        <v>1</v>
      </c>
      <c r="EF236" s="57">
        <f t="shared" ref="EF236:EF241" si="1411">IF(K236=L236-1,1,0)+IF(L236=M236-1,1,0)+IF(M236=N236-1,1,0)+IF(N236=O236-1,1,0)+IF(O236=P236-1,1,0)+IF(K236=Q236-1,1,0)+IF(L236=Q236-1,1,0)+IF(M236=Q236-1,1,0)+IF(N236=Q236-1,1,0)+IF(O236=Q236-1,1,0)+IF(P236=Q236-1,1,0)</f>
        <v>0</v>
      </c>
    </row>
    <row r="237" spans="1:136" x14ac:dyDescent="0.2">
      <c r="A237" s="55">
        <v>42152</v>
      </c>
      <c r="B237" s="13" t="str">
        <f t="shared" si="1390"/>
        <v>2-1-2-2-0</v>
      </c>
      <c r="C237" s="14" t="s">
        <v>236</v>
      </c>
      <c r="D237" s="11">
        <f t="shared" si="1391"/>
        <v>2</v>
      </c>
      <c r="E237" s="11">
        <f t="shared" si="1392"/>
        <v>5</v>
      </c>
      <c r="F237" s="11">
        <f t="shared" si="1392"/>
        <v>8</v>
      </c>
      <c r="G237" s="11">
        <f t="shared" si="1392"/>
        <v>11</v>
      </c>
      <c r="H237" s="11">
        <f t="shared" si="1392"/>
        <v>14</v>
      </c>
      <c r="I237" s="11">
        <f t="shared" si="1392"/>
        <v>17</v>
      </c>
      <c r="J237" s="11"/>
      <c r="K237" s="54">
        <f t="shared" si="1393"/>
        <v>5</v>
      </c>
      <c r="L237" s="54">
        <f t="shared" si="1394"/>
        <v>13</v>
      </c>
      <c r="M237" s="54">
        <f t="shared" si="1394"/>
        <v>20</v>
      </c>
      <c r="N237" s="54">
        <f t="shared" si="1394"/>
        <v>26</v>
      </c>
      <c r="O237" s="54">
        <f t="shared" si="1394"/>
        <v>31</v>
      </c>
      <c r="P237" s="54">
        <f t="shared" si="1394"/>
        <v>38</v>
      </c>
      <c r="Q237" s="54">
        <f t="shared" si="1395"/>
        <v>6</v>
      </c>
      <c r="R237" s="54"/>
      <c r="S237" s="54">
        <f t="shared" ref="S237:AX237" si="1412">COUNTIF($K237:$Q237,S$2)</f>
        <v>0</v>
      </c>
      <c r="T237" s="54">
        <f t="shared" si="1412"/>
        <v>0</v>
      </c>
      <c r="U237" s="54">
        <f t="shared" si="1412"/>
        <v>0</v>
      </c>
      <c r="V237" s="54">
        <f t="shared" si="1412"/>
        <v>0</v>
      </c>
      <c r="W237" s="54">
        <f t="shared" si="1412"/>
        <v>1</v>
      </c>
      <c r="X237" s="54">
        <f t="shared" si="1412"/>
        <v>1</v>
      </c>
      <c r="Y237" s="54">
        <f t="shared" si="1412"/>
        <v>0</v>
      </c>
      <c r="Z237" s="54">
        <f t="shared" si="1412"/>
        <v>0</v>
      </c>
      <c r="AA237" s="54">
        <f t="shared" si="1412"/>
        <v>0</v>
      </c>
      <c r="AB237" s="54">
        <f t="shared" si="1412"/>
        <v>0</v>
      </c>
      <c r="AC237" s="54">
        <f t="shared" si="1412"/>
        <v>0</v>
      </c>
      <c r="AD237" s="54">
        <f t="shared" si="1412"/>
        <v>0</v>
      </c>
      <c r="AE237" s="54">
        <f t="shared" si="1412"/>
        <v>1</v>
      </c>
      <c r="AF237" s="54">
        <f t="shared" si="1412"/>
        <v>0</v>
      </c>
      <c r="AG237" s="54">
        <f t="shared" si="1412"/>
        <v>0</v>
      </c>
      <c r="AH237" s="54">
        <f t="shared" si="1412"/>
        <v>0</v>
      </c>
      <c r="AI237" s="54">
        <f t="shared" si="1412"/>
        <v>0</v>
      </c>
      <c r="AJ237" s="54">
        <f t="shared" si="1412"/>
        <v>0</v>
      </c>
      <c r="AK237" s="54">
        <f t="shared" si="1412"/>
        <v>0</v>
      </c>
      <c r="AL237" s="54">
        <f t="shared" si="1412"/>
        <v>1</v>
      </c>
      <c r="AM237" s="54">
        <f t="shared" si="1412"/>
        <v>0</v>
      </c>
      <c r="AN237" s="54">
        <f t="shared" si="1412"/>
        <v>0</v>
      </c>
      <c r="AO237" s="54">
        <f t="shared" si="1412"/>
        <v>0</v>
      </c>
      <c r="AP237" s="54">
        <f t="shared" si="1412"/>
        <v>0</v>
      </c>
      <c r="AQ237" s="54">
        <f t="shared" si="1412"/>
        <v>0</v>
      </c>
      <c r="AR237" s="54">
        <f t="shared" si="1412"/>
        <v>1</v>
      </c>
      <c r="AS237" s="54">
        <f t="shared" si="1412"/>
        <v>0</v>
      </c>
      <c r="AT237" s="54">
        <f t="shared" si="1412"/>
        <v>0</v>
      </c>
      <c r="AU237" s="54">
        <f t="shared" si="1412"/>
        <v>0</v>
      </c>
      <c r="AV237" s="54">
        <f t="shared" si="1412"/>
        <v>0</v>
      </c>
      <c r="AW237" s="54">
        <f t="shared" si="1412"/>
        <v>1</v>
      </c>
      <c r="AX237" s="54">
        <f t="shared" si="1412"/>
        <v>0</v>
      </c>
      <c r="AY237" s="54">
        <f t="shared" ref="AY237:BO237" si="1413">COUNTIF($K237:$Q237,AY$2)</f>
        <v>0</v>
      </c>
      <c r="AZ237" s="54">
        <f t="shared" si="1413"/>
        <v>0</v>
      </c>
      <c r="BA237" s="54">
        <f t="shared" si="1413"/>
        <v>0</v>
      </c>
      <c r="BB237" s="54">
        <f t="shared" si="1413"/>
        <v>0</v>
      </c>
      <c r="BC237" s="54">
        <f t="shared" si="1413"/>
        <v>0</v>
      </c>
      <c r="BD237" s="54">
        <f t="shared" si="1413"/>
        <v>1</v>
      </c>
      <c r="BE237" s="54">
        <f t="shared" si="1413"/>
        <v>0</v>
      </c>
      <c r="BF237" s="54">
        <f t="shared" si="1413"/>
        <v>0</v>
      </c>
      <c r="BG237" s="54">
        <f t="shared" si="1413"/>
        <v>0</v>
      </c>
      <c r="BH237" s="54">
        <f t="shared" si="1413"/>
        <v>0</v>
      </c>
      <c r="BI237" s="54">
        <f t="shared" si="1413"/>
        <v>0</v>
      </c>
      <c r="BJ237" s="54">
        <f t="shared" si="1413"/>
        <v>0</v>
      </c>
      <c r="BK237" s="54">
        <f t="shared" si="1413"/>
        <v>0</v>
      </c>
      <c r="BL237" s="54">
        <f t="shared" si="1413"/>
        <v>0</v>
      </c>
      <c r="BM237" s="54">
        <f t="shared" si="1413"/>
        <v>0</v>
      </c>
      <c r="BN237" s="54">
        <f t="shared" si="1413"/>
        <v>0</v>
      </c>
      <c r="BO237" s="54">
        <f t="shared" si="1413"/>
        <v>0</v>
      </c>
      <c r="BP237" s="54"/>
      <c r="BQ237" s="54">
        <f t="shared" si="1321"/>
        <v>9</v>
      </c>
      <c r="BR237" s="54">
        <f t="shared" si="1322"/>
        <v>8</v>
      </c>
      <c r="BS237" s="54">
        <f t="shared" si="1323"/>
        <v>5</v>
      </c>
      <c r="BT237" s="54">
        <f t="shared" si="1324"/>
        <v>11</v>
      </c>
      <c r="BU237" s="54">
        <f t="shared" si="1325"/>
        <v>0</v>
      </c>
      <c r="BV237" s="54">
        <f t="shared" si="1326"/>
        <v>0</v>
      </c>
      <c r="BW237" s="54">
        <f t="shared" si="1327"/>
        <v>5</v>
      </c>
      <c r="BX237" s="54">
        <f t="shared" si="1328"/>
        <v>2</v>
      </c>
      <c r="BY237" s="54">
        <f t="shared" si="1329"/>
        <v>9</v>
      </c>
      <c r="BZ237" s="54">
        <f t="shared" si="1330"/>
        <v>6</v>
      </c>
      <c r="CA237" s="54">
        <f t="shared" si="1331"/>
        <v>7</v>
      </c>
      <c r="CB237" s="54">
        <f t="shared" si="1332"/>
        <v>8</v>
      </c>
      <c r="CC237" s="54">
        <f t="shared" si="1333"/>
        <v>0</v>
      </c>
      <c r="CD237" s="54">
        <f t="shared" si="1334"/>
        <v>4</v>
      </c>
      <c r="CE237" s="54">
        <f t="shared" si="1335"/>
        <v>3</v>
      </c>
      <c r="CF237" s="54">
        <f t="shared" si="1336"/>
        <v>10</v>
      </c>
      <c r="CG237" s="54">
        <f t="shared" si="1337"/>
        <v>1</v>
      </c>
      <c r="CH237" s="54">
        <f t="shared" si="1338"/>
        <v>11</v>
      </c>
      <c r="CI237" s="54">
        <f t="shared" si="1339"/>
        <v>1</v>
      </c>
      <c r="CJ237" s="54">
        <f t="shared" si="1340"/>
        <v>0</v>
      </c>
      <c r="CK237" s="54">
        <f t="shared" si="1341"/>
        <v>5</v>
      </c>
      <c r="CL237" s="54">
        <f t="shared" si="1342"/>
        <v>2</v>
      </c>
      <c r="CM237" s="54">
        <f t="shared" si="1343"/>
        <v>3</v>
      </c>
      <c r="CN237" s="54">
        <f t="shared" si="1344"/>
        <v>1</v>
      </c>
      <c r="CO237" s="54">
        <f t="shared" si="1345"/>
        <v>1</v>
      </c>
      <c r="CP237" s="54">
        <f t="shared" si="1346"/>
        <v>0</v>
      </c>
      <c r="CQ237" s="54">
        <f t="shared" si="1347"/>
        <v>10</v>
      </c>
      <c r="CR237" s="54">
        <f t="shared" si="1348"/>
        <v>9</v>
      </c>
      <c r="CS237" s="54">
        <f t="shared" si="1349"/>
        <v>13</v>
      </c>
      <c r="CT237" s="54">
        <f t="shared" si="1350"/>
        <v>8</v>
      </c>
      <c r="CU237" s="54">
        <f t="shared" si="1351"/>
        <v>0</v>
      </c>
      <c r="CV237" s="54">
        <f t="shared" si="1352"/>
        <v>3</v>
      </c>
      <c r="CW237" s="54">
        <f t="shared" si="1353"/>
        <v>3</v>
      </c>
      <c r="CX237" s="54">
        <f t="shared" si="1354"/>
        <v>39</v>
      </c>
      <c r="CY237" s="54">
        <f t="shared" si="1355"/>
        <v>2</v>
      </c>
      <c r="CZ237" s="54">
        <f t="shared" si="1356"/>
        <v>2</v>
      </c>
      <c r="DA237" s="54">
        <f t="shared" si="1357"/>
        <v>27</v>
      </c>
      <c r="DB237" s="54">
        <f t="shared" si="1358"/>
        <v>0</v>
      </c>
      <c r="DC237" s="54">
        <f t="shared" si="1359"/>
        <v>17</v>
      </c>
      <c r="DD237" s="54">
        <f t="shared" si="1360"/>
        <v>9</v>
      </c>
      <c r="DE237" s="54">
        <f t="shared" si="1361"/>
        <v>2</v>
      </c>
      <c r="DF237" s="54">
        <f t="shared" si="1362"/>
        <v>7</v>
      </c>
      <c r="DG237" s="54">
        <f t="shared" si="1363"/>
        <v>1</v>
      </c>
      <c r="DH237" s="54">
        <f t="shared" si="1364"/>
        <v>22</v>
      </c>
      <c r="DI237" s="54">
        <f t="shared" si="1365"/>
        <v>3</v>
      </c>
      <c r="DJ237" s="54">
        <f t="shared" si="1366"/>
        <v>8</v>
      </c>
      <c r="DK237" s="54">
        <f t="shared" si="1367"/>
        <v>4</v>
      </c>
      <c r="DL237" s="54">
        <f t="shared" si="1368"/>
        <v>4</v>
      </c>
      <c r="DM237" s="54">
        <f t="shared" si="1369"/>
        <v>14</v>
      </c>
      <c r="DN237" s="289" t="b">
        <f t="shared" si="1309"/>
        <v>1</v>
      </c>
      <c r="DO237" s="54">
        <f t="shared" si="1398"/>
        <v>139</v>
      </c>
      <c r="DP237" s="54">
        <f t="shared" si="1399"/>
        <v>-28</v>
      </c>
      <c r="DQ237" s="54">
        <f t="shared" si="1400"/>
        <v>28</v>
      </c>
      <c r="DR237" s="106">
        <f t="shared" si="1302"/>
        <v>1</v>
      </c>
      <c r="DS237" s="59">
        <f t="shared" si="1401"/>
        <v>3</v>
      </c>
      <c r="DT237" s="59">
        <f t="shared" si="1402"/>
        <v>4</v>
      </c>
      <c r="DU237" s="54"/>
      <c r="DV237" s="54">
        <f t="shared" si="1403"/>
        <v>3</v>
      </c>
      <c r="DW237" s="54">
        <f t="shared" si="1404"/>
        <v>4</v>
      </c>
      <c r="DX237" s="54"/>
      <c r="DY237" s="54">
        <f t="shared" si="1405"/>
        <v>2</v>
      </c>
      <c r="DZ237" s="54">
        <f t="shared" si="1406"/>
        <v>1</v>
      </c>
      <c r="EA237" s="54">
        <f t="shared" si="1407"/>
        <v>2</v>
      </c>
      <c r="EB237" s="54">
        <f t="shared" si="1408"/>
        <v>2</v>
      </c>
      <c r="EC237" s="54">
        <f t="shared" si="1409"/>
        <v>0</v>
      </c>
      <c r="EE237" s="54">
        <f t="shared" si="1410"/>
        <v>2</v>
      </c>
      <c r="EF237" s="54">
        <f t="shared" si="1411"/>
        <v>1</v>
      </c>
    </row>
    <row r="238" spans="1:136" x14ac:dyDescent="0.2">
      <c r="A238" s="55">
        <v>42149</v>
      </c>
      <c r="B238" s="13" t="str">
        <f t="shared" si="1390"/>
        <v>0-3-3-0-1</v>
      </c>
      <c r="C238" s="14" t="s">
        <v>235</v>
      </c>
      <c r="D238" s="11">
        <f t="shared" si="1391"/>
        <v>3</v>
      </c>
      <c r="E238" s="11">
        <f t="shared" ref="E238:I239" si="1414">FIND(",",$C238,D238+1)</f>
        <v>6</v>
      </c>
      <c r="F238" s="11">
        <f t="shared" si="1414"/>
        <v>9</v>
      </c>
      <c r="G238" s="11">
        <f t="shared" si="1414"/>
        <v>12</v>
      </c>
      <c r="H238" s="11">
        <f t="shared" si="1414"/>
        <v>15</v>
      </c>
      <c r="I238" s="11">
        <f t="shared" si="1414"/>
        <v>18</v>
      </c>
      <c r="J238" s="11"/>
      <c r="K238" s="53">
        <f t="shared" si="1393"/>
        <v>13</v>
      </c>
      <c r="L238" s="53">
        <f t="shared" ref="L238:P239" si="1415">VALUE(MID($C238,D238+1,E238-D238-1))</f>
        <v>17</v>
      </c>
      <c r="M238" s="53">
        <f t="shared" si="1415"/>
        <v>19</v>
      </c>
      <c r="N238" s="53">
        <f t="shared" si="1415"/>
        <v>24</v>
      </c>
      <c r="O238" s="53">
        <f t="shared" si="1415"/>
        <v>26</v>
      </c>
      <c r="P238" s="53">
        <f t="shared" si="1415"/>
        <v>43</v>
      </c>
      <c r="Q238" s="53">
        <f t="shared" si="1395"/>
        <v>25</v>
      </c>
      <c r="R238" s="53"/>
      <c r="S238" s="53">
        <f t="shared" ref="S238:AX238" si="1416">COUNTIF($K238:$Q238,S$2)</f>
        <v>0</v>
      </c>
      <c r="T238" s="53">
        <f t="shared" si="1416"/>
        <v>0</v>
      </c>
      <c r="U238" s="53">
        <f t="shared" si="1416"/>
        <v>0</v>
      </c>
      <c r="V238" s="53">
        <f t="shared" si="1416"/>
        <v>0</v>
      </c>
      <c r="W238" s="53">
        <f t="shared" si="1416"/>
        <v>0</v>
      </c>
      <c r="X238" s="53">
        <f t="shared" si="1416"/>
        <v>0</v>
      </c>
      <c r="Y238" s="53">
        <f t="shared" si="1416"/>
        <v>0</v>
      </c>
      <c r="Z238" s="53">
        <f t="shared" si="1416"/>
        <v>0</v>
      </c>
      <c r="AA238" s="53">
        <f t="shared" si="1416"/>
        <v>0</v>
      </c>
      <c r="AB238" s="53">
        <f t="shared" si="1416"/>
        <v>0</v>
      </c>
      <c r="AC238" s="53">
        <f t="shared" si="1416"/>
        <v>0</v>
      </c>
      <c r="AD238" s="53">
        <f t="shared" si="1416"/>
        <v>0</v>
      </c>
      <c r="AE238" s="53">
        <f t="shared" si="1416"/>
        <v>1</v>
      </c>
      <c r="AF238" s="53">
        <f t="shared" si="1416"/>
        <v>0</v>
      </c>
      <c r="AG238" s="53">
        <f t="shared" si="1416"/>
        <v>0</v>
      </c>
      <c r="AH238" s="53">
        <f t="shared" si="1416"/>
        <v>0</v>
      </c>
      <c r="AI238" s="53">
        <f t="shared" si="1416"/>
        <v>1</v>
      </c>
      <c r="AJ238" s="53">
        <f t="shared" si="1416"/>
        <v>0</v>
      </c>
      <c r="AK238" s="53">
        <f t="shared" si="1416"/>
        <v>1</v>
      </c>
      <c r="AL238" s="53">
        <f t="shared" si="1416"/>
        <v>0</v>
      </c>
      <c r="AM238" s="53">
        <f t="shared" si="1416"/>
        <v>0</v>
      </c>
      <c r="AN238" s="53">
        <f t="shared" si="1416"/>
        <v>0</v>
      </c>
      <c r="AO238" s="53">
        <f t="shared" si="1416"/>
        <v>0</v>
      </c>
      <c r="AP238" s="53">
        <f t="shared" si="1416"/>
        <v>1</v>
      </c>
      <c r="AQ238" s="53">
        <f t="shared" si="1416"/>
        <v>1</v>
      </c>
      <c r="AR238" s="53">
        <f t="shared" si="1416"/>
        <v>1</v>
      </c>
      <c r="AS238" s="53">
        <f t="shared" si="1416"/>
        <v>0</v>
      </c>
      <c r="AT238" s="53">
        <f t="shared" si="1416"/>
        <v>0</v>
      </c>
      <c r="AU238" s="53">
        <f t="shared" si="1416"/>
        <v>0</v>
      </c>
      <c r="AV238" s="53">
        <f t="shared" si="1416"/>
        <v>0</v>
      </c>
      <c r="AW238" s="53">
        <f t="shared" si="1416"/>
        <v>0</v>
      </c>
      <c r="AX238" s="53">
        <f t="shared" si="1416"/>
        <v>0</v>
      </c>
      <c r="AY238" s="53">
        <f t="shared" ref="AY238:BO238" si="1417">COUNTIF($K238:$Q238,AY$2)</f>
        <v>0</v>
      </c>
      <c r="AZ238" s="53">
        <f t="shared" si="1417"/>
        <v>0</v>
      </c>
      <c r="BA238" s="53">
        <f t="shared" si="1417"/>
        <v>0</v>
      </c>
      <c r="BB238" s="53">
        <f t="shared" si="1417"/>
        <v>0</v>
      </c>
      <c r="BC238" s="53">
        <f t="shared" si="1417"/>
        <v>0</v>
      </c>
      <c r="BD238" s="53">
        <f t="shared" si="1417"/>
        <v>0</v>
      </c>
      <c r="BE238" s="53">
        <f t="shared" si="1417"/>
        <v>0</v>
      </c>
      <c r="BF238" s="53">
        <f t="shared" si="1417"/>
        <v>0</v>
      </c>
      <c r="BG238" s="53">
        <f t="shared" si="1417"/>
        <v>0</v>
      </c>
      <c r="BH238" s="53">
        <f t="shared" si="1417"/>
        <v>0</v>
      </c>
      <c r="BI238" s="53">
        <f t="shared" si="1417"/>
        <v>1</v>
      </c>
      <c r="BJ238" s="53">
        <f t="shared" si="1417"/>
        <v>0</v>
      </c>
      <c r="BK238" s="53">
        <f t="shared" si="1417"/>
        <v>0</v>
      </c>
      <c r="BL238" s="53">
        <f t="shared" si="1417"/>
        <v>0</v>
      </c>
      <c r="BM238" s="53">
        <f t="shared" si="1417"/>
        <v>0</v>
      </c>
      <c r="BN238" s="53">
        <f t="shared" si="1417"/>
        <v>0</v>
      </c>
      <c r="BO238" s="53">
        <f t="shared" si="1417"/>
        <v>0</v>
      </c>
      <c r="BP238" s="53"/>
      <c r="BQ238" s="53">
        <f t="shared" si="1321"/>
        <v>8</v>
      </c>
      <c r="BR238" s="53">
        <f t="shared" si="1322"/>
        <v>7</v>
      </c>
      <c r="BS238" s="53">
        <f t="shared" si="1323"/>
        <v>4</v>
      </c>
      <c r="BT238" s="53">
        <f t="shared" si="1324"/>
        <v>10</v>
      </c>
      <c r="BU238" s="53">
        <f t="shared" si="1325"/>
        <v>16</v>
      </c>
      <c r="BV238" s="53">
        <f t="shared" si="1326"/>
        <v>1</v>
      </c>
      <c r="BW238" s="53">
        <f t="shared" si="1327"/>
        <v>4</v>
      </c>
      <c r="BX238" s="53">
        <f t="shared" si="1328"/>
        <v>1</v>
      </c>
      <c r="BY238" s="53">
        <f t="shared" si="1329"/>
        <v>8</v>
      </c>
      <c r="BZ238" s="53">
        <f t="shared" si="1330"/>
        <v>5</v>
      </c>
      <c r="CA238" s="53">
        <f t="shared" si="1331"/>
        <v>6</v>
      </c>
      <c r="CB238" s="53">
        <f t="shared" si="1332"/>
        <v>7</v>
      </c>
      <c r="CC238" s="53">
        <f t="shared" si="1333"/>
        <v>0</v>
      </c>
      <c r="CD238" s="53">
        <f t="shared" si="1334"/>
        <v>3</v>
      </c>
      <c r="CE238" s="53">
        <f t="shared" si="1335"/>
        <v>2</v>
      </c>
      <c r="CF238" s="53">
        <f t="shared" si="1336"/>
        <v>9</v>
      </c>
      <c r="CG238" s="53">
        <f t="shared" si="1337"/>
        <v>0</v>
      </c>
      <c r="CH238" s="53">
        <f t="shared" si="1338"/>
        <v>10</v>
      </c>
      <c r="CI238" s="53">
        <f t="shared" si="1339"/>
        <v>0</v>
      </c>
      <c r="CJ238" s="53">
        <f t="shared" si="1340"/>
        <v>1</v>
      </c>
      <c r="CK238" s="53">
        <f t="shared" si="1341"/>
        <v>4</v>
      </c>
      <c r="CL238" s="53">
        <f t="shared" si="1342"/>
        <v>1</v>
      </c>
      <c r="CM238" s="53">
        <f t="shared" si="1343"/>
        <v>2</v>
      </c>
      <c r="CN238" s="53">
        <f t="shared" si="1344"/>
        <v>0</v>
      </c>
      <c r="CO238" s="53">
        <f t="shared" si="1345"/>
        <v>0</v>
      </c>
      <c r="CP238" s="53">
        <f t="shared" si="1346"/>
        <v>0</v>
      </c>
      <c r="CQ238" s="53">
        <f t="shared" si="1347"/>
        <v>9</v>
      </c>
      <c r="CR238" s="53">
        <f t="shared" si="1348"/>
        <v>8</v>
      </c>
      <c r="CS238" s="53">
        <f t="shared" si="1349"/>
        <v>12</v>
      </c>
      <c r="CT238" s="53">
        <f t="shared" si="1350"/>
        <v>7</v>
      </c>
      <c r="CU238" s="53">
        <f t="shared" si="1351"/>
        <v>7</v>
      </c>
      <c r="CV238" s="53">
        <f t="shared" si="1352"/>
        <v>2</v>
      </c>
      <c r="CW238" s="53">
        <f t="shared" si="1353"/>
        <v>2</v>
      </c>
      <c r="CX238" s="53">
        <f t="shared" si="1354"/>
        <v>38</v>
      </c>
      <c r="CY238" s="53">
        <f t="shared" si="1355"/>
        <v>1</v>
      </c>
      <c r="CZ238" s="53">
        <f t="shared" si="1356"/>
        <v>1</v>
      </c>
      <c r="DA238" s="53">
        <f t="shared" si="1357"/>
        <v>26</v>
      </c>
      <c r="DB238" s="53">
        <f t="shared" si="1358"/>
        <v>15</v>
      </c>
      <c r="DC238" s="53">
        <f t="shared" si="1359"/>
        <v>16</v>
      </c>
      <c r="DD238" s="53">
        <f t="shared" si="1360"/>
        <v>8</v>
      </c>
      <c r="DE238" s="53">
        <f t="shared" si="1361"/>
        <v>1</v>
      </c>
      <c r="DF238" s="53">
        <f t="shared" si="1362"/>
        <v>6</v>
      </c>
      <c r="DG238" s="53">
        <f t="shared" si="1363"/>
        <v>0</v>
      </c>
      <c r="DH238" s="53">
        <f t="shared" si="1364"/>
        <v>21</v>
      </c>
      <c r="DI238" s="53">
        <f t="shared" si="1365"/>
        <v>2</v>
      </c>
      <c r="DJ238" s="53">
        <f t="shared" si="1366"/>
        <v>7</v>
      </c>
      <c r="DK238" s="53">
        <f t="shared" si="1367"/>
        <v>3</v>
      </c>
      <c r="DL238" s="53">
        <f t="shared" si="1368"/>
        <v>3</v>
      </c>
      <c r="DM238" s="53">
        <f t="shared" si="1369"/>
        <v>13</v>
      </c>
      <c r="DN238" s="289" t="b">
        <f t="shared" si="1309"/>
        <v>1</v>
      </c>
      <c r="DO238" s="53">
        <f t="shared" si="1398"/>
        <v>167</v>
      </c>
      <c r="DP238" s="53">
        <f t="shared" si="1399"/>
        <v>-1</v>
      </c>
      <c r="DQ238" s="53">
        <f t="shared" si="1400"/>
        <v>1</v>
      </c>
      <c r="DR238" s="106">
        <f t="shared" si="1302"/>
        <v>1</v>
      </c>
      <c r="DS238" s="59">
        <f t="shared" si="1401"/>
        <v>2</v>
      </c>
      <c r="DT238" s="59">
        <f t="shared" si="1402"/>
        <v>5</v>
      </c>
      <c r="DU238" s="53"/>
      <c r="DV238" s="53">
        <f t="shared" si="1403"/>
        <v>5</v>
      </c>
      <c r="DW238" s="53">
        <f t="shared" si="1404"/>
        <v>2</v>
      </c>
      <c r="DX238" s="53"/>
      <c r="DY238" s="53">
        <f t="shared" si="1405"/>
        <v>0</v>
      </c>
      <c r="DZ238" s="53">
        <f t="shared" si="1406"/>
        <v>3</v>
      </c>
      <c r="EA238" s="53">
        <f t="shared" si="1407"/>
        <v>3</v>
      </c>
      <c r="EB238" s="53">
        <f t="shared" si="1408"/>
        <v>0</v>
      </c>
      <c r="EC238" s="53">
        <f t="shared" si="1409"/>
        <v>1</v>
      </c>
      <c r="EE238" s="53">
        <f t="shared" si="1410"/>
        <v>0</v>
      </c>
      <c r="EF238" s="53">
        <f t="shared" si="1411"/>
        <v>1</v>
      </c>
    </row>
    <row r="239" spans="1:136" x14ac:dyDescent="0.2">
      <c r="A239" s="55">
        <v>42145</v>
      </c>
      <c r="B239" s="13" t="str">
        <f t="shared" si="1390"/>
        <v>2-0-2-2-1</v>
      </c>
      <c r="C239" s="14" t="s">
        <v>234</v>
      </c>
      <c r="D239" s="11">
        <f t="shared" si="1391"/>
        <v>2</v>
      </c>
      <c r="E239" s="11">
        <f t="shared" si="1414"/>
        <v>5</v>
      </c>
      <c r="F239" s="11">
        <f t="shared" si="1414"/>
        <v>8</v>
      </c>
      <c r="G239" s="11">
        <f t="shared" si="1414"/>
        <v>11</v>
      </c>
      <c r="H239" s="11">
        <f t="shared" si="1414"/>
        <v>14</v>
      </c>
      <c r="I239" s="11">
        <f t="shared" si="1414"/>
        <v>17</v>
      </c>
      <c r="J239" s="11"/>
      <c r="K239" s="51">
        <f t="shared" si="1393"/>
        <v>6</v>
      </c>
      <c r="L239" s="51">
        <f t="shared" si="1415"/>
        <v>20</v>
      </c>
      <c r="M239" s="51">
        <f t="shared" si="1415"/>
        <v>22</v>
      </c>
      <c r="N239" s="51">
        <f t="shared" si="1415"/>
        <v>35</v>
      </c>
      <c r="O239" s="51">
        <f t="shared" si="1415"/>
        <v>36</v>
      </c>
      <c r="P239" s="51">
        <f t="shared" si="1415"/>
        <v>41</v>
      </c>
      <c r="Q239" s="51">
        <f t="shared" si="1395"/>
        <v>8</v>
      </c>
      <c r="R239" s="51"/>
      <c r="S239" s="51">
        <f t="shared" ref="S239:AX239" si="1418">COUNTIF($K239:$Q239,S$2)</f>
        <v>0</v>
      </c>
      <c r="T239" s="51">
        <f t="shared" si="1418"/>
        <v>0</v>
      </c>
      <c r="U239" s="51">
        <f t="shared" si="1418"/>
        <v>0</v>
      </c>
      <c r="V239" s="51">
        <f t="shared" si="1418"/>
        <v>0</v>
      </c>
      <c r="W239" s="51">
        <f t="shared" si="1418"/>
        <v>0</v>
      </c>
      <c r="X239" s="51">
        <f t="shared" si="1418"/>
        <v>1</v>
      </c>
      <c r="Y239" s="51">
        <f t="shared" si="1418"/>
        <v>0</v>
      </c>
      <c r="Z239" s="51">
        <f t="shared" si="1418"/>
        <v>1</v>
      </c>
      <c r="AA239" s="51">
        <f t="shared" si="1418"/>
        <v>0</v>
      </c>
      <c r="AB239" s="51">
        <f t="shared" si="1418"/>
        <v>0</v>
      </c>
      <c r="AC239" s="51">
        <f t="shared" si="1418"/>
        <v>0</v>
      </c>
      <c r="AD239" s="51">
        <f t="shared" si="1418"/>
        <v>0</v>
      </c>
      <c r="AE239" s="51">
        <f t="shared" si="1418"/>
        <v>0</v>
      </c>
      <c r="AF239" s="51">
        <f t="shared" si="1418"/>
        <v>0</v>
      </c>
      <c r="AG239" s="51">
        <f t="shared" si="1418"/>
        <v>0</v>
      </c>
      <c r="AH239" s="51">
        <f t="shared" si="1418"/>
        <v>0</v>
      </c>
      <c r="AI239" s="51">
        <f t="shared" si="1418"/>
        <v>0</v>
      </c>
      <c r="AJ239" s="51">
        <f t="shared" si="1418"/>
        <v>0</v>
      </c>
      <c r="AK239" s="51">
        <f t="shared" si="1418"/>
        <v>0</v>
      </c>
      <c r="AL239" s="51">
        <f t="shared" si="1418"/>
        <v>1</v>
      </c>
      <c r="AM239" s="51">
        <f t="shared" si="1418"/>
        <v>0</v>
      </c>
      <c r="AN239" s="51">
        <f t="shared" si="1418"/>
        <v>1</v>
      </c>
      <c r="AO239" s="51">
        <f t="shared" si="1418"/>
        <v>0</v>
      </c>
      <c r="AP239" s="51">
        <f t="shared" si="1418"/>
        <v>0</v>
      </c>
      <c r="AQ239" s="51">
        <f t="shared" si="1418"/>
        <v>0</v>
      </c>
      <c r="AR239" s="51">
        <f t="shared" si="1418"/>
        <v>0</v>
      </c>
      <c r="AS239" s="51">
        <f t="shared" si="1418"/>
        <v>0</v>
      </c>
      <c r="AT239" s="51">
        <f t="shared" si="1418"/>
        <v>0</v>
      </c>
      <c r="AU239" s="51">
        <f t="shared" si="1418"/>
        <v>0</v>
      </c>
      <c r="AV239" s="51">
        <f t="shared" si="1418"/>
        <v>0</v>
      </c>
      <c r="AW239" s="51">
        <f t="shared" si="1418"/>
        <v>0</v>
      </c>
      <c r="AX239" s="51">
        <f t="shared" si="1418"/>
        <v>0</v>
      </c>
      <c r="AY239" s="51">
        <f t="shared" ref="AY239:BO239" si="1419">COUNTIF($K239:$Q239,AY$2)</f>
        <v>0</v>
      </c>
      <c r="AZ239" s="51">
        <f t="shared" si="1419"/>
        <v>0</v>
      </c>
      <c r="BA239" s="51">
        <f t="shared" si="1419"/>
        <v>1</v>
      </c>
      <c r="BB239" s="51">
        <f t="shared" si="1419"/>
        <v>1</v>
      </c>
      <c r="BC239" s="51">
        <f t="shared" si="1419"/>
        <v>0</v>
      </c>
      <c r="BD239" s="51">
        <f t="shared" si="1419"/>
        <v>0</v>
      </c>
      <c r="BE239" s="51">
        <f t="shared" si="1419"/>
        <v>0</v>
      </c>
      <c r="BF239" s="51">
        <f t="shared" si="1419"/>
        <v>0</v>
      </c>
      <c r="BG239" s="51">
        <f t="shared" si="1419"/>
        <v>1</v>
      </c>
      <c r="BH239" s="51">
        <f t="shared" si="1419"/>
        <v>0</v>
      </c>
      <c r="BI239" s="51">
        <f t="shared" si="1419"/>
        <v>0</v>
      </c>
      <c r="BJ239" s="51">
        <f t="shared" si="1419"/>
        <v>0</v>
      </c>
      <c r="BK239" s="51">
        <f t="shared" si="1419"/>
        <v>0</v>
      </c>
      <c r="BL239" s="51">
        <f t="shared" si="1419"/>
        <v>0</v>
      </c>
      <c r="BM239" s="51">
        <f t="shared" si="1419"/>
        <v>0</v>
      </c>
      <c r="BN239" s="51">
        <f t="shared" si="1419"/>
        <v>0</v>
      </c>
      <c r="BO239" s="51">
        <f t="shared" si="1419"/>
        <v>0</v>
      </c>
      <c r="BP239" s="51"/>
      <c r="BQ239" s="51">
        <f t="shared" si="1321"/>
        <v>7</v>
      </c>
      <c r="BR239" s="51">
        <f t="shared" si="1322"/>
        <v>6</v>
      </c>
      <c r="BS239" s="51">
        <f t="shared" si="1323"/>
        <v>3</v>
      </c>
      <c r="BT239" s="51">
        <f t="shared" si="1324"/>
        <v>9</v>
      </c>
      <c r="BU239" s="51">
        <f t="shared" si="1325"/>
        <v>15</v>
      </c>
      <c r="BV239" s="51">
        <f t="shared" si="1326"/>
        <v>0</v>
      </c>
      <c r="BW239" s="51">
        <f t="shared" si="1327"/>
        <v>3</v>
      </c>
      <c r="BX239" s="51">
        <f t="shared" si="1328"/>
        <v>0</v>
      </c>
      <c r="BY239" s="51">
        <f t="shared" si="1329"/>
        <v>7</v>
      </c>
      <c r="BZ239" s="51">
        <f t="shared" si="1330"/>
        <v>4</v>
      </c>
      <c r="CA239" s="51">
        <f t="shared" si="1331"/>
        <v>5</v>
      </c>
      <c r="CB239" s="51">
        <f t="shared" si="1332"/>
        <v>6</v>
      </c>
      <c r="CC239" s="51">
        <f t="shared" si="1333"/>
        <v>10</v>
      </c>
      <c r="CD239" s="51">
        <f t="shared" si="1334"/>
        <v>2</v>
      </c>
      <c r="CE239" s="51">
        <f t="shared" si="1335"/>
        <v>1</v>
      </c>
      <c r="CF239" s="51">
        <f t="shared" si="1336"/>
        <v>8</v>
      </c>
      <c r="CG239" s="51">
        <f t="shared" si="1337"/>
        <v>1</v>
      </c>
      <c r="CH239" s="51">
        <f t="shared" si="1338"/>
        <v>9</v>
      </c>
      <c r="CI239" s="51">
        <f t="shared" si="1339"/>
        <v>2</v>
      </c>
      <c r="CJ239" s="51">
        <f t="shared" si="1340"/>
        <v>0</v>
      </c>
      <c r="CK239" s="51">
        <f t="shared" si="1341"/>
        <v>3</v>
      </c>
      <c r="CL239" s="51">
        <f t="shared" si="1342"/>
        <v>0</v>
      </c>
      <c r="CM239" s="51">
        <f t="shared" si="1343"/>
        <v>1</v>
      </c>
      <c r="CN239" s="51">
        <f t="shared" si="1344"/>
        <v>4</v>
      </c>
      <c r="CO239" s="51">
        <f t="shared" si="1345"/>
        <v>5</v>
      </c>
      <c r="CP239" s="51">
        <f t="shared" si="1346"/>
        <v>4</v>
      </c>
      <c r="CQ239" s="51">
        <f t="shared" si="1347"/>
        <v>8</v>
      </c>
      <c r="CR239" s="51">
        <f t="shared" si="1348"/>
        <v>7</v>
      </c>
      <c r="CS239" s="51">
        <f t="shared" si="1349"/>
        <v>11</v>
      </c>
      <c r="CT239" s="51">
        <f t="shared" si="1350"/>
        <v>6</v>
      </c>
      <c r="CU239" s="51">
        <f t="shared" si="1351"/>
        <v>6</v>
      </c>
      <c r="CV239" s="51">
        <f t="shared" si="1352"/>
        <v>1</v>
      </c>
      <c r="CW239" s="51">
        <f t="shared" si="1353"/>
        <v>1</v>
      </c>
      <c r="CX239" s="51">
        <f t="shared" si="1354"/>
        <v>37</v>
      </c>
      <c r="CY239" s="51">
        <f t="shared" si="1355"/>
        <v>0</v>
      </c>
      <c r="CZ239" s="51">
        <f t="shared" si="1356"/>
        <v>0</v>
      </c>
      <c r="DA239" s="51">
        <f t="shared" si="1357"/>
        <v>25</v>
      </c>
      <c r="DB239" s="51">
        <f t="shared" si="1358"/>
        <v>14</v>
      </c>
      <c r="DC239" s="51">
        <f t="shared" si="1359"/>
        <v>15</v>
      </c>
      <c r="DD239" s="51">
        <f t="shared" si="1360"/>
        <v>7</v>
      </c>
      <c r="DE239" s="51">
        <f t="shared" si="1361"/>
        <v>0</v>
      </c>
      <c r="DF239" s="51">
        <f t="shared" si="1362"/>
        <v>5</v>
      </c>
      <c r="DG239" s="51">
        <f t="shared" si="1363"/>
        <v>4</v>
      </c>
      <c r="DH239" s="51">
        <f t="shared" si="1364"/>
        <v>20</v>
      </c>
      <c r="DI239" s="51">
        <f t="shared" si="1365"/>
        <v>1</v>
      </c>
      <c r="DJ239" s="51">
        <f t="shared" si="1366"/>
        <v>6</v>
      </c>
      <c r="DK239" s="51">
        <f t="shared" si="1367"/>
        <v>2</v>
      </c>
      <c r="DL239" s="51">
        <f t="shared" si="1368"/>
        <v>2</v>
      </c>
      <c r="DM239" s="51">
        <f t="shared" si="1369"/>
        <v>12</v>
      </c>
      <c r="DN239" s="289" t="b">
        <f t="shared" si="1309"/>
        <v>0</v>
      </c>
      <c r="DO239" s="51">
        <f t="shared" si="1398"/>
        <v>168</v>
      </c>
      <c r="DP239" s="51">
        <f t="shared" si="1399"/>
        <v>-38</v>
      </c>
      <c r="DQ239" s="51">
        <f t="shared" si="1400"/>
        <v>38</v>
      </c>
      <c r="DR239" s="106">
        <f t="shared" si="1302"/>
        <v>0</v>
      </c>
      <c r="DS239" s="59">
        <f t="shared" si="1401"/>
        <v>3</v>
      </c>
      <c r="DT239" s="59">
        <f t="shared" si="1402"/>
        <v>4</v>
      </c>
      <c r="DU239" s="51"/>
      <c r="DV239" s="51">
        <f t="shared" si="1403"/>
        <v>2</v>
      </c>
      <c r="DW239" s="51">
        <f t="shared" si="1404"/>
        <v>5</v>
      </c>
      <c r="DX239" s="51"/>
      <c r="DY239" s="51">
        <f t="shared" si="1405"/>
        <v>2</v>
      </c>
      <c r="DZ239" s="51">
        <f t="shared" si="1406"/>
        <v>0</v>
      </c>
      <c r="EA239" s="51">
        <f t="shared" si="1407"/>
        <v>2</v>
      </c>
      <c r="EB239" s="51">
        <f t="shared" si="1408"/>
        <v>2</v>
      </c>
      <c r="EC239" s="51">
        <f t="shared" si="1409"/>
        <v>1</v>
      </c>
      <c r="EE239" s="51">
        <f t="shared" si="1410"/>
        <v>1</v>
      </c>
      <c r="EF239" s="51">
        <f t="shared" si="1411"/>
        <v>1</v>
      </c>
    </row>
    <row r="240" spans="1:136" x14ac:dyDescent="0.2">
      <c r="A240" s="55">
        <v>42142</v>
      </c>
      <c r="B240" s="13" t="str">
        <f t="shared" si="1390"/>
        <v>0-2-1-2-2</v>
      </c>
      <c r="C240" s="14" t="s">
        <v>233</v>
      </c>
      <c r="D240" s="11">
        <f t="shared" si="1391"/>
        <v>3</v>
      </c>
      <c r="E240" s="11">
        <f t="shared" ref="E240:I241" si="1420">FIND(",",$C240,D240+1)</f>
        <v>6</v>
      </c>
      <c r="F240" s="11">
        <f t="shared" si="1420"/>
        <v>9</v>
      </c>
      <c r="G240" s="11">
        <f t="shared" si="1420"/>
        <v>12</v>
      </c>
      <c r="H240" s="11">
        <f t="shared" si="1420"/>
        <v>15</v>
      </c>
      <c r="I240" s="11">
        <f t="shared" si="1420"/>
        <v>18</v>
      </c>
      <c r="J240" s="11"/>
      <c r="K240" s="41">
        <f t="shared" si="1393"/>
        <v>17</v>
      </c>
      <c r="L240" s="41">
        <f t="shared" ref="L240:P241" si="1421">VALUE(MID($C240,D240+1,E240-D240-1))</f>
        <v>23</v>
      </c>
      <c r="M240" s="41">
        <f t="shared" si="1421"/>
        <v>32</v>
      </c>
      <c r="N240" s="41">
        <f t="shared" si="1421"/>
        <v>33</v>
      </c>
      <c r="O240" s="41">
        <f t="shared" si="1421"/>
        <v>41</v>
      </c>
      <c r="P240" s="41">
        <f t="shared" si="1421"/>
        <v>45</v>
      </c>
      <c r="Q240" s="41">
        <f t="shared" si="1395"/>
        <v>15</v>
      </c>
      <c r="R240" s="41"/>
      <c r="S240" s="41">
        <f t="shared" ref="S240:AX240" si="1422">COUNTIF($K240:$Q240,S$2)</f>
        <v>0</v>
      </c>
      <c r="T240" s="41">
        <f t="shared" si="1422"/>
        <v>0</v>
      </c>
      <c r="U240" s="41">
        <f t="shared" si="1422"/>
        <v>0</v>
      </c>
      <c r="V240" s="41">
        <f t="shared" si="1422"/>
        <v>0</v>
      </c>
      <c r="W240" s="41">
        <f t="shared" si="1422"/>
        <v>0</v>
      </c>
      <c r="X240" s="41">
        <f t="shared" si="1422"/>
        <v>0</v>
      </c>
      <c r="Y240" s="41">
        <f t="shared" si="1422"/>
        <v>0</v>
      </c>
      <c r="Z240" s="41">
        <f t="shared" si="1422"/>
        <v>0</v>
      </c>
      <c r="AA240" s="41">
        <f t="shared" si="1422"/>
        <v>0</v>
      </c>
      <c r="AB240" s="41">
        <f t="shared" si="1422"/>
        <v>0</v>
      </c>
      <c r="AC240" s="41">
        <f t="shared" si="1422"/>
        <v>0</v>
      </c>
      <c r="AD240" s="41">
        <f t="shared" si="1422"/>
        <v>0</v>
      </c>
      <c r="AE240" s="41">
        <f t="shared" si="1422"/>
        <v>0</v>
      </c>
      <c r="AF240" s="41">
        <f t="shared" si="1422"/>
        <v>0</v>
      </c>
      <c r="AG240" s="41">
        <f t="shared" si="1422"/>
        <v>1</v>
      </c>
      <c r="AH240" s="41">
        <f t="shared" si="1422"/>
        <v>0</v>
      </c>
      <c r="AI240" s="41">
        <f t="shared" si="1422"/>
        <v>1</v>
      </c>
      <c r="AJ240" s="41">
        <f t="shared" si="1422"/>
        <v>0</v>
      </c>
      <c r="AK240" s="41">
        <f t="shared" si="1422"/>
        <v>0</v>
      </c>
      <c r="AL240" s="41">
        <f t="shared" si="1422"/>
        <v>0</v>
      </c>
      <c r="AM240" s="41">
        <f t="shared" si="1422"/>
        <v>0</v>
      </c>
      <c r="AN240" s="41">
        <f t="shared" si="1422"/>
        <v>0</v>
      </c>
      <c r="AO240" s="41">
        <f t="shared" si="1422"/>
        <v>1</v>
      </c>
      <c r="AP240" s="41">
        <f t="shared" si="1422"/>
        <v>0</v>
      </c>
      <c r="AQ240" s="41">
        <f t="shared" si="1422"/>
        <v>0</v>
      </c>
      <c r="AR240" s="41">
        <f t="shared" si="1422"/>
        <v>0</v>
      </c>
      <c r="AS240" s="41">
        <f t="shared" si="1422"/>
        <v>0</v>
      </c>
      <c r="AT240" s="41">
        <f t="shared" si="1422"/>
        <v>0</v>
      </c>
      <c r="AU240" s="41">
        <f t="shared" si="1422"/>
        <v>0</v>
      </c>
      <c r="AV240" s="41">
        <f t="shared" si="1422"/>
        <v>0</v>
      </c>
      <c r="AW240" s="41">
        <f t="shared" si="1422"/>
        <v>0</v>
      </c>
      <c r="AX240" s="41">
        <f t="shared" si="1422"/>
        <v>1</v>
      </c>
      <c r="AY240" s="41">
        <f t="shared" ref="AY240:BO240" si="1423">COUNTIF($K240:$Q240,AY$2)</f>
        <v>1</v>
      </c>
      <c r="AZ240" s="41">
        <f t="shared" si="1423"/>
        <v>0</v>
      </c>
      <c r="BA240" s="41">
        <f t="shared" si="1423"/>
        <v>0</v>
      </c>
      <c r="BB240" s="41">
        <f t="shared" si="1423"/>
        <v>0</v>
      </c>
      <c r="BC240" s="41">
        <f t="shared" si="1423"/>
        <v>0</v>
      </c>
      <c r="BD240" s="41">
        <f t="shared" si="1423"/>
        <v>0</v>
      </c>
      <c r="BE240" s="41">
        <f t="shared" si="1423"/>
        <v>0</v>
      </c>
      <c r="BF240" s="41">
        <f t="shared" si="1423"/>
        <v>0</v>
      </c>
      <c r="BG240" s="41">
        <f t="shared" si="1423"/>
        <v>1</v>
      </c>
      <c r="BH240" s="41">
        <f t="shared" si="1423"/>
        <v>0</v>
      </c>
      <c r="BI240" s="41">
        <f t="shared" si="1423"/>
        <v>0</v>
      </c>
      <c r="BJ240" s="41">
        <f t="shared" si="1423"/>
        <v>0</v>
      </c>
      <c r="BK240" s="41">
        <f t="shared" si="1423"/>
        <v>1</v>
      </c>
      <c r="BL240" s="41">
        <f t="shared" si="1423"/>
        <v>0</v>
      </c>
      <c r="BM240" s="41">
        <f t="shared" si="1423"/>
        <v>0</v>
      </c>
      <c r="BN240" s="41">
        <f t="shared" si="1423"/>
        <v>0</v>
      </c>
      <c r="BO240" s="41">
        <f t="shared" si="1423"/>
        <v>0</v>
      </c>
      <c r="BP240" s="41"/>
      <c r="BQ240" s="41">
        <f t="shared" si="1321"/>
        <v>6</v>
      </c>
      <c r="BR240" s="41">
        <f t="shared" si="1322"/>
        <v>5</v>
      </c>
      <c r="BS240" s="41">
        <f t="shared" si="1323"/>
        <v>2</v>
      </c>
      <c r="BT240" s="41">
        <f t="shared" si="1324"/>
        <v>8</v>
      </c>
      <c r="BU240" s="41">
        <f t="shared" si="1325"/>
        <v>14</v>
      </c>
      <c r="BV240" s="41">
        <f t="shared" si="1326"/>
        <v>2</v>
      </c>
      <c r="BW240" s="41">
        <f t="shared" si="1327"/>
        <v>2</v>
      </c>
      <c r="BX240" s="41">
        <f t="shared" si="1328"/>
        <v>1</v>
      </c>
      <c r="BY240" s="41">
        <f t="shared" si="1329"/>
        <v>6</v>
      </c>
      <c r="BZ240" s="41">
        <f t="shared" si="1330"/>
        <v>3</v>
      </c>
      <c r="CA240" s="41">
        <f t="shared" si="1331"/>
        <v>4</v>
      </c>
      <c r="CB240" s="41">
        <f t="shared" si="1332"/>
        <v>5</v>
      </c>
      <c r="CC240" s="41">
        <f t="shared" si="1333"/>
        <v>9</v>
      </c>
      <c r="CD240" s="41">
        <f t="shared" si="1334"/>
        <v>1</v>
      </c>
      <c r="CE240" s="41">
        <f t="shared" si="1335"/>
        <v>0</v>
      </c>
      <c r="CF240" s="41">
        <f t="shared" si="1336"/>
        <v>7</v>
      </c>
      <c r="CG240" s="41">
        <f t="shared" si="1337"/>
        <v>0</v>
      </c>
      <c r="CH240" s="41">
        <f t="shared" si="1338"/>
        <v>8</v>
      </c>
      <c r="CI240" s="41">
        <f t="shared" si="1339"/>
        <v>1</v>
      </c>
      <c r="CJ240" s="41">
        <f t="shared" si="1340"/>
        <v>2</v>
      </c>
      <c r="CK240" s="41">
        <f t="shared" si="1341"/>
        <v>2</v>
      </c>
      <c r="CL240" s="41">
        <f t="shared" si="1342"/>
        <v>4</v>
      </c>
      <c r="CM240" s="41">
        <f t="shared" si="1343"/>
        <v>0</v>
      </c>
      <c r="CN240" s="41">
        <f t="shared" si="1344"/>
        <v>3</v>
      </c>
      <c r="CO240" s="41">
        <f t="shared" si="1345"/>
        <v>4</v>
      </c>
      <c r="CP240" s="41">
        <f t="shared" si="1346"/>
        <v>3</v>
      </c>
      <c r="CQ240" s="41">
        <f t="shared" si="1347"/>
        <v>7</v>
      </c>
      <c r="CR240" s="41">
        <f t="shared" si="1348"/>
        <v>6</v>
      </c>
      <c r="CS240" s="41">
        <f t="shared" si="1349"/>
        <v>10</v>
      </c>
      <c r="CT240" s="41">
        <f t="shared" si="1350"/>
        <v>5</v>
      </c>
      <c r="CU240" s="41">
        <f t="shared" si="1351"/>
        <v>5</v>
      </c>
      <c r="CV240" s="41">
        <f t="shared" si="1352"/>
        <v>0</v>
      </c>
      <c r="CW240" s="41">
        <f t="shared" si="1353"/>
        <v>0</v>
      </c>
      <c r="CX240" s="41">
        <f t="shared" si="1354"/>
        <v>36</v>
      </c>
      <c r="CY240" s="41">
        <f t="shared" si="1355"/>
        <v>8</v>
      </c>
      <c r="CZ240" s="41">
        <f t="shared" si="1356"/>
        <v>4</v>
      </c>
      <c r="DA240" s="41">
        <f t="shared" si="1357"/>
        <v>24</v>
      </c>
      <c r="DB240" s="41">
        <f t="shared" si="1358"/>
        <v>13</v>
      </c>
      <c r="DC240" s="41">
        <f t="shared" si="1359"/>
        <v>14</v>
      </c>
      <c r="DD240" s="41">
        <f t="shared" si="1360"/>
        <v>6</v>
      </c>
      <c r="DE240" s="41">
        <f t="shared" si="1361"/>
        <v>0</v>
      </c>
      <c r="DF240" s="41">
        <f t="shared" si="1362"/>
        <v>4</v>
      </c>
      <c r="DG240" s="41">
        <f t="shared" si="1363"/>
        <v>3</v>
      </c>
      <c r="DH240" s="41">
        <f t="shared" si="1364"/>
        <v>19</v>
      </c>
      <c r="DI240" s="41">
        <f t="shared" si="1365"/>
        <v>0</v>
      </c>
      <c r="DJ240" s="41">
        <f t="shared" si="1366"/>
        <v>5</v>
      </c>
      <c r="DK240" s="41">
        <f t="shared" si="1367"/>
        <v>1</v>
      </c>
      <c r="DL240" s="41">
        <f t="shared" si="1368"/>
        <v>1</v>
      </c>
      <c r="DM240" s="41">
        <f t="shared" si="1369"/>
        <v>11</v>
      </c>
      <c r="DN240" s="289" t="b">
        <f t="shared" si="1309"/>
        <v>0</v>
      </c>
      <c r="DO240" s="41">
        <f t="shared" si="1398"/>
        <v>206</v>
      </c>
      <c r="DP240" s="41">
        <f t="shared" si="1399"/>
        <v>8</v>
      </c>
      <c r="DQ240" s="41">
        <f t="shared" si="1400"/>
        <v>8</v>
      </c>
      <c r="DR240" s="106">
        <f t="shared" si="1302"/>
        <v>0</v>
      </c>
      <c r="DS240" s="15">
        <f t="shared" si="1401"/>
        <v>4</v>
      </c>
      <c r="DT240" s="15">
        <f t="shared" si="1402"/>
        <v>3</v>
      </c>
      <c r="DU240" s="41"/>
      <c r="DV240" s="41">
        <f t="shared" si="1403"/>
        <v>6</v>
      </c>
      <c r="DW240" s="41">
        <f t="shared" si="1404"/>
        <v>1</v>
      </c>
      <c r="DX240" s="41"/>
      <c r="DY240" s="41">
        <f t="shared" si="1405"/>
        <v>0</v>
      </c>
      <c r="DZ240" s="41">
        <f t="shared" si="1406"/>
        <v>2</v>
      </c>
      <c r="EA240" s="41">
        <f t="shared" si="1407"/>
        <v>1</v>
      </c>
      <c r="EB240" s="41">
        <f t="shared" si="1408"/>
        <v>2</v>
      </c>
      <c r="EC240" s="41">
        <f t="shared" si="1409"/>
        <v>2</v>
      </c>
      <c r="EE240" s="41">
        <f t="shared" si="1410"/>
        <v>2</v>
      </c>
      <c r="EF240" s="41">
        <f t="shared" si="1411"/>
        <v>1</v>
      </c>
    </row>
    <row r="241" spans="1:136" x14ac:dyDescent="0.2">
      <c r="A241" s="49">
        <v>42138</v>
      </c>
      <c r="B241" s="44" t="str">
        <f t="shared" si="1390"/>
        <v>1-3-0-0-3</v>
      </c>
      <c r="C241" s="45" t="s">
        <v>231</v>
      </c>
      <c r="D241" s="11">
        <f t="shared" si="1391"/>
        <v>2</v>
      </c>
      <c r="E241" s="11">
        <f t="shared" si="1420"/>
        <v>5</v>
      </c>
      <c r="F241" s="11">
        <f t="shared" si="1420"/>
        <v>8</v>
      </c>
      <c r="G241" s="11">
        <f t="shared" si="1420"/>
        <v>11</v>
      </c>
      <c r="H241" s="11">
        <f t="shared" si="1420"/>
        <v>14</v>
      </c>
      <c r="I241" s="11">
        <f t="shared" si="1420"/>
        <v>17</v>
      </c>
      <c r="J241" s="11"/>
      <c r="K241" s="41">
        <f t="shared" si="1393"/>
        <v>8</v>
      </c>
      <c r="L241" s="41">
        <f t="shared" si="1421"/>
        <v>17</v>
      </c>
      <c r="M241" s="41">
        <f t="shared" si="1421"/>
        <v>19</v>
      </c>
      <c r="N241" s="41">
        <f t="shared" si="1421"/>
        <v>45</v>
      </c>
      <c r="O241" s="41">
        <f t="shared" si="1421"/>
        <v>47</v>
      </c>
      <c r="P241" s="41">
        <f t="shared" si="1421"/>
        <v>48</v>
      </c>
      <c r="Q241" s="41">
        <f t="shared" si="1395"/>
        <v>14</v>
      </c>
      <c r="R241" s="41"/>
      <c r="S241" s="41">
        <f t="shared" ref="S241:AX241" si="1424">COUNTIF($K241:$Q241,S$2)</f>
        <v>0</v>
      </c>
      <c r="T241" s="41">
        <f t="shared" si="1424"/>
        <v>0</v>
      </c>
      <c r="U241" s="41">
        <f t="shared" si="1424"/>
        <v>0</v>
      </c>
      <c r="V241" s="41">
        <f t="shared" si="1424"/>
        <v>0</v>
      </c>
      <c r="W241" s="41">
        <f t="shared" si="1424"/>
        <v>0</v>
      </c>
      <c r="X241" s="41">
        <f t="shared" si="1424"/>
        <v>0</v>
      </c>
      <c r="Y241" s="41">
        <f t="shared" si="1424"/>
        <v>0</v>
      </c>
      <c r="Z241" s="41">
        <f t="shared" si="1424"/>
        <v>1</v>
      </c>
      <c r="AA241" s="41">
        <f t="shared" si="1424"/>
        <v>0</v>
      </c>
      <c r="AB241" s="41">
        <f t="shared" si="1424"/>
        <v>0</v>
      </c>
      <c r="AC241" s="41">
        <f t="shared" si="1424"/>
        <v>0</v>
      </c>
      <c r="AD241" s="41">
        <f t="shared" si="1424"/>
        <v>0</v>
      </c>
      <c r="AE241" s="41">
        <f t="shared" si="1424"/>
        <v>0</v>
      </c>
      <c r="AF241" s="41">
        <f t="shared" si="1424"/>
        <v>1</v>
      </c>
      <c r="AG241" s="41">
        <f t="shared" si="1424"/>
        <v>0</v>
      </c>
      <c r="AH241" s="41">
        <f t="shared" si="1424"/>
        <v>0</v>
      </c>
      <c r="AI241" s="41">
        <f t="shared" si="1424"/>
        <v>1</v>
      </c>
      <c r="AJ241" s="41">
        <f t="shared" si="1424"/>
        <v>0</v>
      </c>
      <c r="AK241" s="41">
        <f t="shared" si="1424"/>
        <v>1</v>
      </c>
      <c r="AL241" s="41">
        <f t="shared" si="1424"/>
        <v>0</v>
      </c>
      <c r="AM241" s="41">
        <f t="shared" si="1424"/>
        <v>0</v>
      </c>
      <c r="AN241" s="41">
        <f t="shared" si="1424"/>
        <v>0</v>
      </c>
      <c r="AO241" s="41">
        <f t="shared" si="1424"/>
        <v>0</v>
      </c>
      <c r="AP241" s="41">
        <f t="shared" si="1424"/>
        <v>0</v>
      </c>
      <c r="AQ241" s="41">
        <f t="shared" si="1424"/>
        <v>0</v>
      </c>
      <c r="AR241" s="41">
        <f t="shared" si="1424"/>
        <v>0</v>
      </c>
      <c r="AS241" s="41">
        <f t="shared" si="1424"/>
        <v>0</v>
      </c>
      <c r="AT241" s="41">
        <f t="shared" si="1424"/>
        <v>0</v>
      </c>
      <c r="AU241" s="41">
        <f t="shared" si="1424"/>
        <v>0</v>
      </c>
      <c r="AV241" s="41">
        <f t="shared" si="1424"/>
        <v>0</v>
      </c>
      <c r="AW241" s="41">
        <f t="shared" si="1424"/>
        <v>0</v>
      </c>
      <c r="AX241" s="41">
        <f t="shared" si="1424"/>
        <v>0</v>
      </c>
      <c r="AY241" s="41">
        <f t="shared" ref="AY241:BO241" si="1425">COUNTIF($K241:$Q241,AY$2)</f>
        <v>0</v>
      </c>
      <c r="AZ241" s="41">
        <f t="shared" si="1425"/>
        <v>0</v>
      </c>
      <c r="BA241" s="41">
        <f t="shared" si="1425"/>
        <v>0</v>
      </c>
      <c r="BB241" s="41">
        <f t="shared" si="1425"/>
        <v>0</v>
      </c>
      <c r="BC241" s="41">
        <f t="shared" si="1425"/>
        <v>0</v>
      </c>
      <c r="BD241" s="41">
        <f t="shared" si="1425"/>
        <v>0</v>
      </c>
      <c r="BE241" s="41">
        <f t="shared" si="1425"/>
        <v>0</v>
      </c>
      <c r="BF241" s="41">
        <f t="shared" si="1425"/>
        <v>0</v>
      </c>
      <c r="BG241" s="41">
        <f t="shared" si="1425"/>
        <v>0</v>
      </c>
      <c r="BH241" s="41">
        <f t="shared" si="1425"/>
        <v>0</v>
      </c>
      <c r="BI241" s="41">
        <f t="shared" si="1425"/>
        <v>0</v>
      </c>
      <c r="BJ241" s="41">
        <f t="shared" si="1425"/>
        <v>0</v>
      </c>
      <c r="BK241" s="41">
        <f t="shared" si="1425"/>
        <v>1</v>
      </c>
      <c r="BL241" s="41">
        <f t="shared" si="1425"/>
        <v>0</v>
      </c>
      <c r="BM241" s="41">
        <f t="shared" si="1425"/>
        <v>1</v>
      </c>
      <c r="BN241" s="41">
        <f t="shared" si="1425"/>
        <v>1</v>
      </c>
      <c r="BO241" s="41">
        <f t="shared" si="1425"/>
        <v>0</v>
      </c>
      <c r="BP241" s="41"/>
      <c r="BQ241" s="41">
        <f t="shared" si="1321"/>
        <v>5</v>
      </c>
      <c r="BR241" s="41">
        <f t="shared" si="1322"/>
        <v>4</v>
      </c>
      <c r="BS241" s="41">
        <f t="shared" si="1323"/>
        <v>1</v>
      </c>
      <c r="BT241" s="41">
        <f t="shared" si="1324"/>
        <v>7</v>
      </c>
      <c r="BU241" s="41">
        <f t="shared" si="1325"/>
        <v>13</v>
      </c>
      <c r="BV241" s="41">
        <f t="shared" si="1326"/>
        <v>1</v>
      </c>
      <c r="BW241" s="41">
        <f t="shared" si="1327"/>
        <v>1</v>
      </c>
      <c r="BX241" s="41">
        <f t="shared" si="1328"/>
        <v>0</v>
      </c>
      <c r="BY241" s="41">
        <f t="shared" si="1329"/>
        <v>5</v>
      </c>
      <c r="BZ241" s="41">
        <f t="shared" si="1330"/>
        <v>2</v>
      </c>
      <c r="CA241" s="41">
        <f t="shared" si="1331"/>
        <v>3</v>
      </c>
      <c r="CB241" s="41">
        <f t="shared" si="1332"/>
        <v>4</v>
      </c>
      <c r="CC241" s="41">
        <f t="shared" si="1333"/>
        <v>8</v>
      </c>
      <c r="CD241" s="41">
        <f t="shared" si="1334"/>
        <v>0</v>
      </c>
      <c r="CE241" s="41">
        <f t="shared" si="1335"/>
        <v>5</v>
      </c>
      <c r="CF241" s="41">
        <f t="shared" si="1336"/>
        <v>6</v>
      </c>
      <c r="CG241" s="41">
        <f t="shared" si="1337"/>
        <v>0</v>
      </c>
      <c r="CH241" s="41">
        <f t="shared" si="1338"/>
        <v>7</v>
      </c>
      <c r="CI241" s="41">
        <f t="shared" si="1339"/>
        <v>0</v>
      </c>
      <c r="CJ241" s="41">
        <f t="shared" si="1340"/>
        <v>1</v>
      </c>
      <c r="CK241" s="41">
        <f t="shared" si="1341"/>
        <v>1</v>
      </c>
      <c r="CL241" s="41">
        <f t="shared" si="1342"/>
        <v>3</v>
      </c>
      <c r="CM241" s="41">
        <f t="shared" si="1343"/>
        <v>1</v>
      </c>
      <c r="CN241" s="41">
        <f t="shared" si="1344"/>
        <v>2</v>
      </c>
      <c r="CO241" s="41">
        <f t="shared" si="1345"/>
        <v>3</v>
      </c>
      <c r="CP241" s="41">
        <f t="shared" si="1346"/>
        <v>2</v>
      </c>
      <c r="CQ241" s="41">
        <f t="shared" si="1347"/>
        <v>6</v>
      </c>
      <c r="CR241" s="41">
        <f t="shared" si="1348"/>
        <v>5</v>
      </c>
      <c r="CS241" s="41">
        <f t="shared" si="1349"/>
        <v>9</v>
      </c>
      <c r="CT241" s="41">
        <f t="shared" si="1350"/>
        <v>4</v>
      </c>
      <c r="CU241" s="41">
        <f t="shared" si="1351"/>
        <v>4</v>
      </c>
      <c r="CV241" s="41">
        <f t="shared" si="1352"/>
        <v>2</v>
      </c>
      <c r="CW241" s="41">
        <f t="shared" si="1353"/>
        <v>1</v>
      </c>
      <c r="CX241" s="41">
        <f t="shared" si="1354"/>
        <v>35</v>
      </c>
      <c r="CY241" s="41">
        <f t="shared" si="1355"/>
        <v>7</v>
      </c>
      <c r="CZ241" s="41">
        <f t="shared" si="1356"/>
        <v>3</v>
      </c>
      <c r="DA241" s="41">
        <f t="shared" si="1357"/>
        <v>23</v>
      </c>
      <c r="DB241" s="41">
        <f t="shared" si="1358"/>
        <v>12</v>
      </c>
      <c r="DC241" s="41">
        <f t="shared" si="1359"/>
        <v>13</v>
      </c>
      <c r="DD241" s="41">
        <f t="shared" si="1360"/>
        <v>5</v>
      </c>
      <c r="DE241" s="41">
        <f t="shared" si="1361"/>
        <v>16</v>
      </c>
      <c r="DF241" s="41">
        <f t="shared" si="1362"/>
        <v>3</v>
      </c>
      <c r="DG241" s="41">
        <f t="shared" si="1363"/>
        <v>2</v>
      </c>
      <c r="DH241" s="41">
        <f t="shared" si="1364"/>
        <v>18</v>
      </c>
      <c r="DI241" s="41">
        <f t="shared" si="1365"/>
        <v>0</v>
      </c>
      <c r="DJ241" s="41">
        <f t="shared" si="1366"/>
        <v>4</v>
      </c>
      <c r="DK241" s="41">
        <f t="shared" si="1367"/>
        <v>0</v>
      </c>
      <c r="DL241" s="41">
        <f t="shared" si="1368"/>
        <v>0</v>
      </c>
      <c r="DM241" s="41">
        <f t="shared" si="1369"/>
        <v>10</v>
      </c>
      <c r="DN241" s="289" t="b">
        <f t="shared" si="1309"/>
        <v>0</v>
      </c>
      <c r="DO241" s="41">
        <f t="shared" si="1398"/>
        <v>198</v>
      </c>
      <c r="DP241" s="9">
        <f t="shared" si="1399"/>
        <v>85</v>
      </c>
      <c r="DQ241" s="41">
        <f t="shared" si="1400"/>
        <v>85</v>
      </c>
      <c r="DR241" s="106">
        <f t="shared" si="1302"/>
        <v>0</v>
      </c>
      <c r="DS241" s="59">
        <f t="shared" si="1401"/>
        <v>3</v>
      </c>
      <c r="DT241" s="59">
        <f t="shared" si="1402"/>
        <v>4</v>
      </c>
      <c r="DU241" s="41"/>
      <c r="DV241" s="41">
        <f t="shared" si="1403"/>
        <v>4</v>
      </c>
      <c r="DW241" s="41">
        <f t="shared" si="1404"/>
        <v>3</v>
      </c>
      <c r="DX241" s="41"/>
      <c r="DY241" s="41">
        <f t="shared" si="1405"/>
        <v>1</v>
      </c>
      <c r="DZ241" s="41">
        <f t="shared" si="1406"/>
        <v>3</v>
      </c>
      <c r="EA241" s="41">
        <f t="shared" si="1407"/>
        <v>0</v>
      </c>
      <c r="EB241" s="41">
        <f t="shared" si="1408"/>
        <v>0</v>
      </c>
      <c r="EC241" s="41">
        <f t="shared" si="1409"/>
        <v>3</v>
      </c>
      <c r="EE241" s="41">
        <f t="shared" si="1410"/>
        <v>0</v>
      </c>
      <c r="EF241" s="41">
        <f t="shared" si="1411"/>
        <v>1</v>
      </c>
    </row>
    <row r="242" spans="1:136" s="34" customFormat="1" x14ac:dyDescent="0.2">
      <c r="A242" s="49">
        <v>42135</v>
      </c>
      <c r="B242" s="47" t="s">
        <v>105</v>
      </c>
      <c r="C242" s="45" t="s">
        <v>103</v>
      </c>
      <c r="D242" s="46">
        <f t="shared" ref="D242:D243" si="1426">FIND(",",$C242,1)</f>
        <v>2</v>
      </c>
      <c r="E242" s="46">
        <f t="shared" ref="E242:E243" si="1427">FIND(",",$C242,D242+1)</f>
        <v>4</v>
      </c>
      <c r="F242" s="46">
        <f t="shared" ref="F242:F243" si="1428">FIND(",",$C242,E242+1)</f>
        <v>6</v>
      </c>
      <c r="G242" s="46">
        <f t="shared" ref="G242:G243" si="1429">FIND(",",$C242,F242+1)</f>
        <v>9</v>
      </c>
      <c r="H242" s="46">
        <f t="shared" ref="H242:H243" si="1430">FIND(",",$C242,G242+1)</f>
        <v>12</v>
      </c>
      <c r="I242" s="46">
        <f t="shared" ref="I242:I243" si="1431">FIND(",",$C242,H242+1)</f>
        <v>15</v>
      </c>
      <c r="J242" s="46"/>
      <c r="K242" s="48">
        <f t="shared" ref="K242:K243" si="1432">VALUE((LEFT(C242,D242-1)))</f>
        <v>3</v>
      </c>
      <c r="L242" s="48">
        <f t="shared" ref="L242:L243" si="1433">VALUE(MID($C242,D242+1,E242-D242-1))</f>
        <v>6</v>
      </c>
      <c r="M242" s="48">
        <f t="shared" ref="M242:M243" si="1434">VALUE(MID($C242,E242+1,F242-E242-1))</f>
        <v>7</v>
      </c>
      <c r="N242" s="48">
        <f t="shared" ref="N242:N243" si="1435">VALUE(MID($C242,F242+1,G242-F242-1))</f>
        <v>20</v>
      </c>
      <c r="O242" s="48">
        <f t="shared" ref="O242:O243" si="1436">VALUE(MID($C242,G242+1,H242-G242-1))</f>
        <v>21</v>
      </c>
      <c r="P242" s="48">
        <f t="shared" ref="P242:P243" si="1437">VALUE(MID($C242,H242+1,I242-H242-1))</f>
        <v>23</v>
      </c>
      <c r="Q242" s="48">
        <f t="shared" ref="Q242:Q243" si="1438">VALUE(RIGHT(C242,LEN(C242)-I242))</f>
        <v>33</v>
      </c>
      <c r="R242" s="43"/>
      <c r="S242" s="43">
        <f t="shared" ref="S242:S243" si="1439">COUNTIF($K242:$Q242,S$2)</f>
        <v>0</v>
      </c>
      <c r="T242" s="43">
        <f t="shared" ref="T242:BO246" si="1440">COUNTIF($K242:$Q242,T$2)</f>
        <v>0</v>
      </c>
      <c r="U242" s="43">
        <f t="shared" si="1440"/>
        <v>1</v>
      </c>
      <c r="V242" s="43">
        <f t="shared" si="1440"/>
        <v>0</v>
      </c>
      <c r="W242" s="43">
        <f t="shared" si="1440"/>
        <v>0</v>
      </c>
      <c r="X242" s="43">
        <f t="shared" si="1440"/>
        <v>1</v>
      </c>
      <c r="Y242" s="43">
        <f t="shared" si="1440"/>
        <v>1</v>
      </c>
      <c r="Z242" s="43">
        <f t="shared" si="1440"/>
        <v>0</v>
      </c>
      <c r="AA242" s="43">
        <f t="shared" si="1440"/>
        <v>0</v>
      </c>
      <c r="AB242" s="43">
        <f t="shared" si="1440"/>
        <v>0</v>
      </c>
      <c r="AC242" s="43">
        <f t="shared" si="1440"/>
        <v>0</v>
      </c>
      <c r="AD242" s="43">
        <f t="shared" si="1440"/>
        <v>0</v>
      </c>
      <c r="AE242" s="43">
        <f t="shared" si="1440"/>
        <v>0</v>
      </c>
      <c r="AF242" s="43">
        <f t="shared" si="1440"/>
        <v>0</v>
      </c>
      <c r="AG242" s="43">
        <f t="shared" si="1440"/>
        <v>0</v>
      </c>
      <c r="AH242" s="43">
        <f t="shared" si="1440"/>
        <v>0</v>
      </c>
      <c r="AI242" s="43">
        <f t="shared" si="1440"/>
        <v>0</v>
      </c>
      <c r="AJ242" s="43">
        <f t="shared" si="1440"/>
        <v>0</v>
      </c>
      <c r="AK242" s="43">
        <f t="shared" si="1440"/>
        <v>0</v>
      </c>
      <c r="AL242" s="43">
        <f t="shared" si="1440"/>
        <v>1</v>
      </c>
      <c r="AM242" s="43">
        <f t="shared" si="1440"/>
        <v>1</v>
      </c>
      <c r="AN242" s="43">
        <f t="shared" si="1440"/>
        <v>0</v>
      </c>
      <c r="AO242" s="43">
        <f t="shared" si="1440"/>
        <v>1</v>
      </c>
      <c r="AP242" s="43">
        <f t="shared" si="1440"/>
        <v>0</v>
      </c>
      <c r="AQ242" s="43">
        <f t="shared" si="1440"/>
        <v>0</v>
      </c>
      <c r="AR242" s="43">
        <f t="shared" si="1440"/>
        <v>0</v>
      </c>
      <c r="AS242" s="43">
        <f t="shared" si="1440"/>
        <v>0</v>
      </c>
      <c r="AT242" s="43">
        <f t="shared" si="1440"/>
        <v>0</v>
      </c>
      <c r="AU242" s="43">
        <f t="shared" si="1440"/>
        <v>0</v>
      </c>
      <c r="AV242" s="43">
        <f t="shared" si="1440"/>
        <v>0</v>
      </c>
      <c r="AW242" s="43">
        <f t="shared" si="1440"/>
        <v>0</v>
      </c>
      <c r="AX242" s="43">
        <f t="shared" si="1440"/>
        <v>0</v>
      </c>
      <c r="AY242" s="43">
        <f t="shared" si="1440"/>
        <v>1</v>
      </c>
      <c r="AZ242" s="43">
        <f t="shared" si="1440"/>
        <v>0</v>
      </c>
      <c r="BA242" s="43">
        <f t="shared" si="1440"/>
        <v>0</v>
      </c>
      <c r="BB242" s="43">
        <f t="shared" si="1440"/>
        <v>0</v>
      </c>
      <c r="BC242" s="43">
        <f t="shared" si="1440"/>
        <v>0</v>
      </c>
      <c r="BD242" s="43">
        <f t="shared" si="1440"/>
        <v>0</v>
      </c>
      <c r="BE242" s="43">
        <f t="shared" si="1440"/>
        <v>0</v>
      </c>
      <c r="BF242" s="43">
        <f t="shared" si="1440"/>
        <v>0</v>
      </c>
      <c r="BG242" s="43">
        <f t="shared" si="1440"/>
        <v>0</v>
      </c>
      <c r="BH242" s="43">
        <f t="shared" si="1440"/>
        <v>0</v>
      </c>
      <c r="BI242" s="43">
        <f t="shared" si="1440"/>
        <v>0</v>
      </c>
      <c r="BJ242" s="43">
        <f t="shared" si="1440"/>
        <v>0</v>
      </c>
      <c r="BK242" s="43">
        <f t="shared" si="1440"/>
        <v>0</v>
      </c>
      <c r="BL242" s="43">
        <f t="shared" si="1440"/>
        <v>0</v>
      </c>
      <c r="BM242" s="43">
        <f t="shared" si="1440"/>
        <v>0</v>
      </c>
      <c r="BN242" s="43">
        <f t="shared" si="1440"/>
        <v>0</v>
      </c>
      <c r="BO242" s="43">
        <f t="shared" si="1440"/>
        <v>0</v>
      </c>
      <c r="BP242" s="43"/>
      <c r="BQ242" s="43">
        <f t="shared" si="1321"/>
        <v>4</v>
      </c>
      <c r="BR242" s="43">
        <f t="shared" si="1322"/>
        <v>3</v>
      </c>
      <c r="BS242" s="43">
        <f t="shared" si="1323"/>
        <v>0</v>
      </c>
      <c r="BT242" s="43">
        <f t="shared" si="1324"/>
        <v>6</v>
      </c>
      <c r="BU242" s="43">
        <f t="shared" si="1325"/>
        <v>12</v>
      </c>
      <c r="BV242" s="43">
        <f t="shared" si="1326"/>
        <v>0</v>
      </c>
      <c r="BW242" s="43">
        <f t="shared" si="1327"/>
        <v>0</v>
      </c>
      <c r="BX242" s="43">
        <f t="shared" si="1328"/>
        <v>1</v>
      </c>
      <c r="BY242" s="43">
        <f t="shared" si="1329"/>
        <v>4</v>
      </c>
      <c r="BZ242" s="43">
        <f t="shared" si="1330"/>
        <v>1</v>
      </c>
      <c r="CA242" s="43">
        <f t="shared" si="1331"/>
        <v>2</v>
      </c>
      <c r="CB242" s="43">
        <f t="shared" si="1332"/>
        <v>3</v>
      </c>
      <c r="CC242" s="43">
        <f t="shared" si="1333"/>
        <v>7</v>
      </c>
      <c r="CD242" s="43">
        <f t="shared" si="1334"/>
        <v>3</v>
      </c>
      <c r="CE242" s="43">
        <f t="shared" si="1335"/>
        <v>4</v>
      </c>
      <c r="CF242" s="43">
        <f t="shared" si="1336"/>
        <v>5</v>
      </c>
      <c r="CG242" s="43">
        <f t="shared" si="1337"/>
        <v>1</v>
      </c>
      <c r="CH242" s="43">
        <f t="shared" si="1338"/>
        <v>6</v>
      </c>
      <c r="CI242" s="43">
        <f t="shared" si="1339"/>
        <v>10</v>
      </c>
      <c r="CJ242" s="43">
        <f t="shared" si="1340"/>
        <v>0</v>
      </c>
      <c r="CK242" s="43">
        <f t="shared" si="1341"/>
        <v>0</v>
      </c>
      <c r="CL242" s="43">
        <f t="shared" si="1342"/>
        <v>2</v>
      </c>
      <c r="CM242" s="43">
        <f t="shared" si="1343"/>
        <v>0</v>
      </c>
      <c r="CN242" s="43">
        <f t="shared" si="1344"/>
        <v>1</v>
      </c>
      <c r="CO242" s="43">
        <f t="shared" si="1345"/>
        <v>2</v>
      </c>
      <c r="CP242" s="43">
        <f t="shared" si="1346"/>
        <v>1</v>
      </c>
      <c r="CQ242" s="43">
        <f t="shared" si="1347"/>
        <v>5</v>
      </c>
      <c r="CR242" s="43">
        <f t="shared" si="1348"/>
        <v>4</v>
      </c>
      <c r="CS242" s="43">
        <f t="shared" si="1349"/>
        <v>8</v>
      </c>
      <c r="CT242" s="43">
        <f t="shared" si="1350"/>
        <v>3</v>
      </c>
      <c r="CU242" s="43">
        <f t="shared" si="1351"/>
        <v>3</v>
      </c>
      <c r="CV242" s="43">
        <f t="shared" si="1352"/>
        <v>1</v>
      </c>
      <c r="CW242" s="43">
        <f t="shared" si="1353"/>
        <v>0</v>
      </c>
      <c r="CX242" s="43">
        <f t="shared" si="1354"/>
        <v>34</v>
      </c>
      <c r="CY242" s="43">
        <f t="shared" si="1355"/>
        <v>6</v>
      </c>
      <c r="CZ242" s="43">
        <f t="shared" si="1356"/>
        <v>2</v>
      </c>
      <c r="DA242" s="43">
        <f t="shared" si="1357"/>
        <v>22</v>
      </c>
      <c r="DB242" s="43">
        <f t="shared" si="1358"/>
        <v>11</v>
      </c>
      <c r="DC242" s="43">
        <f t="shared" si="1359"/>
        <v>12</v>
      </c>
      <c r="DD242" s="43">
        <f t="shared" si="1360"/>
        <v>4</v>
      </c>
      <c r="DE242" s="43">
        <f t="shared" si="1361"/>
        <v>15</v>
      </c>
      <c r="DF242" s="43">
        <f t="shared" si="1362"/>
        <v>2</v>
      </c>
      <c r="DG242" s="43">
        <f t="shared" si="1363"/>
        <v>1</v>
      </c>
      <c r="DH242" s="43">
        <f t="shared" si="1364"/>
        <v>17</v>
      </c>
      <c r="DI242" s="43">
        <f t="shared" si="1365"/>
        <v>4</v>
      </c>
      <c r="DJ242" s="43">
        <f t="shared" si="1366"/>
        <v>3</v>
      </c>
      <c r="DK242" s="43">
        <f t="shared" si="1367"/>
        <v>3</v>
      </c>
      <c r="DL242" s="43">
        <f t="shared" si="1368"/>
        <v>6</v>
      </c>
      <c r="DM242" s="43">
        <f t="shared" si="1369"/>
        <v>9</v>
      </c>
      <c r="DN242" s="289" t="b">
        <f t="shared" si="1309"/>
        <v>1</v>
      </c>
      <c r="DO242" s="48">
        <f t="shared" ref="DO242:DO243" si="1441">SUM(K242:Q242)</f>
        <v>113</v>
      </c>
      <c r="DP242" s="48">
        <f t="shared" ref="DP242:DP243" si="1442">DO242-DO243</f>
        <v>-47</v>
      </c>
      <c r="DQ242" s="48">
        <f t="shared" ref="DQ242:DQ243" si="1443">ABS(DP242)</f>
        <v>47</v>
      </c>
      <c r="DR242" s="106">
        <f t="shared" si="1302"/>
        <v>1</v>
      </c>
      <c r="DS242" s="59">
        <f t="shared" si="1401"/>
        <v>1</v>
      </c>
      <c r="DT242" s="59">
        <f t="shared" si="1402"/>
        <v>6</v>
      </c>
      <c r="DU242" s="43"/>
      <c r="DV242" s="43">
        <f t="shared" ref="DV242:DV243" si="1444">S242+U242+W242+Y242+AA242+AC242+AE242+AG242+AI242+AK242+AM242+AO242+AQ242+AS242+AU242+AW242+AY242+BA242+BC242+BE242+BG242+BI242+BK242+BM242+BO242</f>
        <v>5</v>
      </c>
      <c r="DW242" s="43">
        <f t="shared" ref="DW242:DW243" si="1445">T242+V242+X242+Z242+AB242+AD242+AF242+AH242+AJ242+AL242+AN242+AP242+AR242+AT242+AV242+AX242+AZ242+BB242+BD242+BF242+BH242+BJ242+BL242+BN242</f>
        <v>2</v>
      </c>
      <c r="DX242" s="43"/>
      <c r="DY242" s="43">
        <f t="shared" ref="DY242:DY243" si="1446">COUNTIF($K242:$Q242,"&lt;10")</f>
        <v>3</v>
      </c>
      <c r="DZ242" s="43">
        <f t="shared" ref="DZ242:DZ243" si="1447">COUNTIFS($K242:$Q242,"&lt;20",$K242:$Q242,"&gt;9")</f>
        <v>0</v>
      </c>
      <c r="EA242" s="43">
        <f t="shared" ref="EA242:EA243" si="1448">COUNTIFS($K242:$Q242,"&lt;30",$K242:$Q242,"&gt;19")</f>
        <v>3</v>
      </c>
      <c r="EB242" s="43">
        <f t="shared" ref="EB242:EB243" si="1449">COUNTIFS($K242:$Q242,"&lt;40",$K242:$Q242,"&gt;29")</f>
        <v>1</v>
      </c>
      <c r="EC242" s="43">
        <f t="shared" ref="EC242:EC243" si="1450">COUNTIF($K242:$Q242,"&gt;39")</f>
        <v>0</v>
      </c>
      <c r="EE242" s="48">
        <f t="shared" ref="EE242:EE243" si="1451">COUNTIF($K243:$Q243,K242)+COUNTIF($K243:$Q243,L242)+COUNTIF($K243:$Q243,M242)+COUNTIF($K243:$Q243,N242)+COUNTIF($K243:$Q243,O242)+COUNTIF($K243:$Q243,P242)+COUNTIF($K243:$Q243,Q242)</f>
        <v>0</v>
      </c>
      <c r="EF242" s="43">
        <f t="shared" ref="EF242:EF243" si="1452">IF(K242=L242-1,1,0)+IF(L242=M242-1,1,0)+IF(M242=N242-1,1,0)+IF(N242=O242-1,1,0)+IF(O242=P242-1,1,0)+IF(K242=Q242-1,1,0)+IF(L242=Q242-1,1,0)+IF(M242=Q242-1,1,0)+IF(N242=Q242-1,1,0)+IF(O242=Q242-1,1,0)+IF(P242=Q242-1,1,0)</f>
        <v>2</v>
      </c>
    </row>
    <row r="243" spans="1:136" s="34" customFormat="1" x14ac:dyDescent="0.2">
      <c r="A243" s="49">
        <v>42131</v>
      </c>
      <c r="B243" s="44" t="s">
        <v>101</v>
      </c>
      <c r="C243" s="45" t="s">
        <v>104</v>
      </c>
      <c r="D243" s="46">
        <f t="shared" si="1426"/>
        <v>2</v>
      </c>
      <c r="E243" s="46">
        <f t="shared" si="1427"/>
        <v>5</v>
      </c>
      <c r="F243" s="46">
        <f t="shared" si="1428"/>
        <v>8</v>
      </c>
      <c r="G243" s="46">
        <f t="shared" si="1429"/>
        <v>11</v>
      </c>
      <c r="H243" s="46">
        <f t="shared" si="1430"/>
        <v>14</v>
      </c>
      <c r="I243" s="46">
        <f t="shared" si="1431"/>
        <v>17</v>
      </c>
      <c r="J243" s="46"/>
      <c r="K243" s="48">
        <f t="shared" si="1432"/>
        <v>8</v>
      </c>
      <c r="L243" s="48">
        <f t="shared" si="1433"/>
        <v>10</v>
      </c>
      <c r="M243" s="48">
        <f t="shared" si="1434"/>
        <v>17</v>
      </c>
      <c r="N243" s="48">
        <f t="shared" si="1435"/>
        <v>24</v>
      </c>
      <c r="O243" s="48">
        <f t="shared" si="1436"/>
        <v>32</v>
      </c>
      <c r="P243" s="48">
        <f t="shared" si="1437"/>
        <v>43</v>
      </c>
      <c r="Q243" s="48">
        <f t="shared" si="1438"/>
        <v>26</v>
      </c>
      <c r="R243" s="43"/>
      <c r="S243" s="43">
        <f t="shared" si="1439"/>
        <v>0</v>
      </c>
      <c r="T243" s="43">
        <f t="shared" si="1440"/>
        <v>0</v>
      </c>
      <c r="U243" s="43">
        <f t="shared" si="1440"/>
        <v>0</v>
      </c>
      <c r="V243" s="43">
        <f t="shared" si="1440"/>
        <v>0</v>
      </c>
      <c r="W243" s="43">
        <f t="shared" si="1440"/>
        <v>0</v>
      </c>
      <c r="X243" s="43">
        <f t="shared" si="1440"/>
        <v>0</v>
      </c>
      <c r="Y243" s="43">
        <f t="shared" si="1440"/>
        <v>0</v>
      </c>
      <c r="Z243" s="43">
        <f t="shared" si="1440"/>
        <v>1</v>
      </c>
      <c r="AA243" s="43">
        <f t="shared" si="1440"/>
        <v>0</v>
      </c>
      <c r="AB243" s="43">
        <f t="shared" si="1440"/>
        <v>1</v>
      </c>
      <c r="AC243" s="43">
        <f t="shared" si="1440"/>
        <v>0</v>
      </c>
      <c r="AD243" s="43">
        <f t="shared" si="1440"/>
        <v>0</v>
      </c>
      <c r="AE243" s="43">
        <f t="shared" si="1440"/>
        <v>0</v>
      </c>
      <c r="AF243" s="43">
        <f t="shared" si="1440"/>
        <v>0</v>
      </c>
      <c r="AG243" s="43">
        <f t="shared" si="1440"/>
        <v>0</v>
      </c>
      <c r="AH243" s="43">
        <f t="shared" si="1440"/>
        <v>0</v>
      </c>
      <c r="AI243" s="43">
        <f t="shared" si="1440"/>
        <v>1</v>
      </c>
      <c r="AJ243" s="43">
        <f t="shared" si="1440"/>
        <v>0</v>
      </c>
      <c r="AK243" s="43">
        <f t="shared" si="1440"/>
        <v>0</v>
      </c>
      <c r="AL243" s="43">
        <f t="shared" si="1440"/>
        <v>0</v>
      </c>
      <c r="AM243" s="43">
        <f t="shared" si="1440"/>
        <v>0</v>
      </c>
      <c r="AN243" s="43">
        <f t="shared" si="1440"/>
        <v>0</v>
      </c>
      <c r="AO243" s="43">
        <f t="shared" si="1440"/>
        <v>0</v>
      </c>
      <c r="AP243" s="43">
        <f t="shared" si="1440"/>
        <v>1</v>
      </c>
      <c r="AQ243" s="43">
        <f t="shared" si="1440"/>
        <v>0</v>
      </c>
      <c r="AR243" s="43">
        <f t="shared" si="1440"/>
        <v>1</v>
      </c>
      <c r="AS243" s="43">
        <f t="shared" si="1440"/>
        <v>0</v>
      </c>
      <c r="AT243" s="43">
        <f t="shared" si="1440"/>
        <v>0</v>
      </c>
      <c r="AU243" s="43">
        <f t="shared" si="1440"/>
        <v>0</v>
      </c>
      <c r="AV243" s="43">
        <f t="shared" si="1440"/>
        <v>0</v>
      </c>
      <c r="AW243" s="43">
        <f t="shared" si="1440"/>
        <v>0</v>
      </c>
      <c r="AX243" s="43">
        <f t="shared" si="1440"/>
        <v>1</v>
      </c>
      <c r="AY243" s="43">
        <f t="shared" si="1440"/>
        <v>0</v>
      </c>
      <c r="AZ243" s="43">
        <f t="shared" si="1440"/>
        <v>0</v>
      </c>
      <c r="BA243" s="43">
        <f t="shared" si="1440"/>
        <v>0</v>
      </c>
      <c r="BB243" s="43">
        <f t="shared" si="1440"/>
        <v>0</v>
      </c>
      <c r="BC243" s="43">
        <f t="shared" si="1440"/>
        <v>0</v>
      </c>
      <c r="BD243" s="43">
        <f t="shared" si="1440"/>
        <v>0</v>
      </c>
      <c r="BE243" s="43">
        <f t="shared" si="1440"/>
        <v>0</v>
      </c>
      <c r="BF243" s="43">
        <f t="shared" si="1440"/>
        <v>0</v>
      </c>
      <c r="BG243" s="43">
        <f t="shared" si="1440"/>
        <v>0</v>
      </c>
      <c r="BH243" s="43">
        <f t="shared" si="1440"/>
        <v>0</v>
      </c>
      <c r="BI243" s="43">
        <f t="shared" si="1440"/>
        <v>1</v>
      </c>
      <c r="BJ243" s="43">
        <f t="shared" si="1440"/>
        <v>0</v>
      </c>
      <c r="BK243" s="43">
        <f t="shared" si="1440"/>
        <v>0</v>
      </c>
      <c r="BL243" s="43">
        <f t="shared" si="1440"/>
        <v>0</v>
      </c>
      <c r="BM243" s="43">
        <f t="shared" si="1440"/>
        <v>0</v>
      </c>
      <c r="BN243" s="43">
        <f t="shared" si="1440"/>
        <v>0</v>
      </c>
      <c r="BO243" s="43">
        <f t="shared" si="1440"/>
        <v>0</v>
      </c>
      <c r="BP243" s="43"/>
      <c r="BQ243" s="43">
        <f t="shared" si="1321"/>
        <v>3</v>
      </c>
      <c r="BR243" s="43">
        <f t="shared" si="1322"/>
        <v>2</v>
      </c>
      <c r="BS243" s="43">
        <f t="shared" si="1323"/>
        <v>5</v>
      </c>
      <c r="BT243" s="43">
        <f t="shared" si="1324"/>
        <v>5</v>
      </c>
      <c r="BU243" s="43">
        <f t="shared" si="1325"/>
        <v>11</v>
      </c>
      <c r="BV243" s="43">
        <f t="shared" si="1326"/>
        <v>1</v>
      </c>
      <c r="BW243" s="43">
        <f t="shared" si="1327"/>
        <v>4</v>
      </c>
      <c r="BX243" s="43">
        <f t="shared" si="1328"/>
        <v>0</v>
      </c>
      <c r="BY243" s="43">
        <f t="shared" si="1329"/>
        <v>3</v>
      </c>
      <c r="BZ243" s="43">
        <f t="shared" si="1330"/>
        <v>0</v>
      </c>
      <c r="CA243" s="43">
        <f t="shared" si="1331"/>
        <v>1</v>
      </c>
      <c r="CB243" s="43">
        <f t="shared" si="1332"/>
        <v>2</v>
      </c>
      <c r="CC243" s="43">
        <f t="shared" si="1333"/>
        <v>6</v>
      </c>
      <c r="CD243" s="43">
        <f t="shared" si="1334"/>
        <v>2</v>
      </c>
      <c r="CE243" s="43">
        <f t="shared" si="1335"/>
        <v>3</v>
      </c>
      <c r="CF243" s="43">
        <f t="shared" si="1336"/>
        <v>4</v>
      </c>
      <c r="CG243" s="43">
        <f t="shared" si="1337"/>
        <v>0</v>
      </c>
      <c r="CH243" s="43">
        <f t="shared" si="1338"/>
        <v>5</v>
      </c>
      <c r="CI243" s="43">
        <f t="shared" si="1339"/>
        <v>9</v>
      </c>
      <c r="CJ243" s="43">
        <f t="shared" si="1340"/>
        <v>15</v>
      </c>
      <c r="CK243" s="43">
        <f t="shared" si="1341"/>
        <v>7</v>
      </c>
      <c r="CL243" s="43">
        <f t="shared" si="1342"/>
        <v>1</v>
      </c>
      <c r="CM243" s="43">
        <f t="shared" si="1343"/>
        <v>12</v>
      </c>
      <c r="CN243" s="43">
        <f t="shared" si="1344"/>
        <v>0</v>
      </c>
      <c r="CO243" s="43">
        <f t="shared" si="1345"/>
        <v>1</v>
      </c>
      <c r="CP243" s="43">
        <f t="shared" si="1346"/>
        <v>0</v>
      </c>
      <c r="CQ243" s="43">
        <f t="shared" si="1347"/>
        <v>4</v>
      </c>
      <c r="CR243" s="43">
        <f t="shared" si="1348"/>
        <v>3</v>
      </c>
      <c r="CS243" s="43">
        <f t="shared" si="1349"/>
        <v>7</v>
      </c>
      <c r="CT243" s="43">
        <f t="shared" si="1350"/>
        <v>2</v>
      </c>
      <c r="CU243" s="43">
        <f t="shared" si="1351"/>
        <v>2</v>
      </c>
      <c r="CV243" s="43">
        <f t="shared" si="1352"/>
        <v>0</v>
      </c>
      <c r="CW243" s="43">
        <f t="shared" si="1353"/>
        <v>11</v>
      </c>
      <c r="CX243" s="43">
        <f t="shared" si="1354"/>
        <v>33</v>
      </c>
      <c r="CY243" s="43">
        <f t="shared" si="1355"/>
        <v>5</v>
      </c>
      <c r="CZ243" s="43">
        <f t="shared" si="1356"/>
        <v>1</v>
      </c>
      <c r="DA243" s="43">
        <f t="shared" si="1357"/>
        <v>21</v>
      </c>
      <c r="DB243" s="43">
        <f t="shared" si="1358"/>
        <v>10</v>
      </c>
      <c r="DC243" s="43">
        <f t="shared" si="1359"/>
        <v>11</v>
      </c>
      <c r="DD243" s="43">
        <f t="shared" si="1360"/>
        <v>3</v>
      </c>
      <c r="DE243" s="43">
        <f t="shared" si="1361"/>
        <v>14</v>
      </c>
      <c r="DF243" s="43">
        <f t="shared" si="1362"/>
        <v>1</v>
      </c>
      <c r="DG243" s="43">
        <f t="shared" si="1363"/>
        <v>0</v>
      </c>
      <c r="DH243" s="43">
        <f t="shared" si="1364"/>
        <v>16</v>
      </c>
      <c r="DI243" s="43">
        <f t="shared" si="1365"/>
        <v>3</v>
      </c>
      <c r="DJ243" s="43">
        <f t="shared" si="1366"/>
        <v>2</v>
      </c>
      <c r="DK243" s="43">
        <f t="shared" si="1367"/>
        <v>2</v>
      </c>
      <c r="DL243" s="43">
        <f t="shared" si="1368"/>
        <v>5</v>
      </c>
      <c r="DM243" s="43">
        <f t="shared" si="1369"/>
        <v>8</v>
      </c>
      <c r="DN243" s="289" t="b">
        <f t="shared" si="1309"/>
        <v>0</v>
      </c>
      <c r="DO243" s="48">
        <f t="shared" si="1441"/>
        <v>160</v>
      </c>
      <c r="DP243" s="48">
        <f t="shared" si="1442"/>
        <v>1</v>
      </c>
      <c r="DQ243" s="48">
        <f t="shared" si="1443"/>
        <v>1</v>
      </c>
      <c r="DR243" s="106">
        <f t="shared" si="1302"/>
        <v>0</v>
      </c>
      <c r="DS243" s="59">
        <f t="shared" si="1401"/>
        <v>3</v>
      </c>
      <c r="DT243" s="59">
        <f t="shared" si="1402"/>
        <v>4</v>
      </c>
      <c r="DU243" s="43"/>
      <c r="DV243" s="43">
        <f t="shared" si="1444"/>
        <v>2</v>
      </c>
      <c r="DW243" s="43">
        <f t="shared" si="1445"/>
        <v>5</v>
      </c>
      <c r="DX243" s="43"/>
      <c r="DY243" s="43">
        <f t="shared" si="1446"/>
        <v>1</v>
      </c>
      <c r="DZ243" s="43">
        <f t="shared" si="1447"/>
        <v>2</v>
      </c>
      <c r="EA243" s="43">
        <f t="shared" si="1448"/>
        <v>2</v>
      </c>
      <c r="EB243" s="43">
        <f t="shared" si="1449"/>
        <v>1</v>
      </c>
      <c r="EC243" s="43">
        <f t="shared" si="1450"/>
        <v>1</v>
      </c>
      <c r="EE243" s="48">
        <f t="shared" si="1451"/>
        <v>1</v>
      </c>
      <c r="EF243" s="43">
        <f t="shared" si="1452"/>
        <v>0</v>
      </c>
    </row>
    <row r="244" spans="1:136" s="34" customFormat="1" x14ac:dyDescent="0.2">
      <c r="A244" s="49">
        <v>42128</v>
      </c>
      <c r="B244" s="44" t="s">
        <v>101</v>
      </c>
      <c r="C244" s="45" t="s">
        <v>102</v>
      </c>
      <c r="D244" s="46">
        <f>FIND(",",$C244,1)</f>
        <v>2</v>
      </c>
      <c r="E244" s="46">
        <f t="shared" ref="E244" si="1453">FIND(",",$C244,D244+1)</f>
        <v>5</v>
      </c>
      <c r="F244" s="46">
        <f t="shared" ref="F244" si="1454">FIND(",",$C244,E244+1)</f>
        <v>8</v>
      </c>
      <c r="G244" s="46">
        <f t="shared" ref="G244" si="1455">FIND(",",$C244,F244+1)</f>
        <v>11</v>
      </c>
      <c r="H244" s="46">
        <f t="shared" ref="H244" si="1456">FIND(",",$C244,G244+1)</f>
        <v>14</v>
      </c>
      <c r="I244" s="46">
        <f>FIND(",",$C244,H244+1)</f>
        <v>17</v>
      </c>
      <c r="J244" s="46"/>
      <c r="K244" s="48">
        <f>VALUE((LEFT(C244,D244-1)))</f>
        <v>6</v>
      </c>
      <c r="L244" s="48">
        <f t="shared" ref="L244" si="1457">VALUE(MID($C244,D244+1,E244-D244-1))</f>
        <v>11</v>
      </c>
      <c r="M244" s="48">
        <f t="shared" ref="M244" si="1458">VALUE(MID($C244,E244+1,F244-E244-1))</f>
        <v>17</v>
      </c>
      <c r="N244" s="48">
        <f t="shared" ref="N244" si="1459">VALUE(MID($C244,F244+1,G244-F244-1))</f>
        <v>22</v>
      </c>
      <c r="O244" s="48">
        <f t="shared" ref="O244" si="1460">VALUE(MID($C244,G244+1,H244-G244-1))</f>
        <v>25</v>
      </c>
      <c r="P244" s="48">
        <f t="shared" ref="P244" si="1461">VALUE(MID($C244,H244+1,I244-H244-1))</f>
        <v>36</v>
      </c>
      <c r="Q244" s="48">
        <f>VALUE(RIGHT(C244,LEN(C244)-I244))</f>
        <v>42</v>
      </c>
      <c r="R244" s="43"/>
      <c r="S244" s="43">
        <f>COUNTIF($K244:$Q244,S$2)</f>
        <v>0</v>
      </c>
      <c r="T244" s="43">
        <f t="shared" si="1440"/>
        <v>0</v>
      </c>
      <c r="U244" s="43">
        <f t="shared" si="1440"/>
        <v>0</v>
      </c>
      <c r="V244" s="43">
        <f t="shared" si="1440"/>
        <v>0</v>
      </c>
      <c r="W244" s="43">
        <f t="shared" si="1440"/>
        <v>0</v>
      </c>
      <c r="X244" s="43">
        <f t="shared" si="1440"/>
        <v>1</v>
      </c>
      <c r="Y244" s="43">
        <f t="shared" si="1440"/>
        <v>0</v>
      </c>
      <c r="Z244" s="43">
        <f t="shared" si="1440"/>
        <v>0</v>
      </c>
      <c r="AA244" s="43">
        <f t="shared" si="1440"/>
        <v>0</v>
      </c>
      <c r="AB244" s="43">
        <f t="shared" si="1440"/>
        <v>0</v>
      </c>
      <c r="AC244" s="43">
        <f t="shared" si="1440"/>
        <v>1</v>
      </c>
      <c r="AD244" s="43">
        <f t="shared" si="1440"/>
        <v>0</v>
      </c>
      <c r="AE244" s="43">
        <f t="shared" si="1440"/>
        <v>0</v>
      </c>
      <c r="AF244" s="43">
        <f t="shared" si="1440"/>
        <v>0</v>
      </c>
      <c r="AG244" s="43">
        <f t="shared" si="1440"/>
        <v>0</v>
      </c>
      <c r="AH244" s="43">
        <f t="shared" si="1440"/>
        <v>0</v>
      </c>
      <c r="AI244" s="43">
        <f t="shared" si="1440"/>
        <v>1</v>
      </c>
      <c r="AJ244" s="43">
        <f t="shared" si="1440"/>
        <v>0</v>
      </c>
      <c r="AK244" s="43">
        <f t="shared" si="1440"/>
        <v>0</v>
      </c>
      <c r="AL244" s="43">
        <f t="shared" si="1440"/>
        <v>0</v>
      </c>
      <c r="AM244" s="43">
        <f t="shared" si="1440"/>
        <v>0</v>
      </c>
      <c r="AN244" s="43">
        <f t="shared" si="1440"/>
        <v>1</v>
      </c>
      <c r="AO244" s="43">
        <f t="shared" si="1440"/>
        <v>0</v>
      </c>
      <c r="AP244" s="43">
        <f t="shared" si="1440"/>
        <v>0</v>
      </c>
      <c r="AQ244" s="43">
        <f t="shared" si="1440"/>
        <v>1</v>
      </c>
      <c r="AR244" s="43">
        <f t="shared" si="1440"/>
        <v>0</v>
      </c>
      <c r="AS244" s="43">
        <f t="shared" si="1440"/>
        <v>0</v>
      </c>
      <c r="AT244" s="43">
        <f t="shared" si="1440"/>
        <v>0</v>
      </c>
      <c r="AU244" s="43">
        <f t="shared" si="1440"/>
        <v>0</v>
      </c>
      <c r="AV244" s="43">
        <f t="shared" si="1440"/>
        <v>0</v>
      </c>
      <c r="AW244" s="43">
        <f t="shared" si="1440"/>
        <v>0</v>
      </c>
      <c r="AX244" s="43">
        <f t="shared" si="1440"/>
        <v>0</v>
      </c>
      <c r="AY244" s="43">
        <f t="shared" si="1440"/>
        <v>0</v>
      </c>
      <c r="AZ244" s="43">
        <f t="shared" si="1440"/>
        <v>0</v>
      </c>
      <c r="BA244" s="43">
        <f t="shared" si="1440"/>
        <v>0</v>
      </c>
      <c r="BB244" s="43">
        <f t="shared" si="1440"/>
        <v>1</v>
      </c>
      <c r="BC244" s="43">
        <f t="shared" si="1440"/>
        <v>0</v>
      </c>
      <c r="BD244" s="43">
        <f t="shared" si="1440"/>
        <v>0</v>
      </c>
      <c r="BE244" s="43">
        <f t="shared" si="1440"/>
        <v>0</v>
      </c>
      <c r="BF244" s="43">
        <f t="shared" si="1440"/>
        <v>0</v>
      </c>
      <c r="BG244" s="43">
        <f t="shared" si="1440"/>
        <v>0</v>
      </c>
      <c r="BH244" s="43">
        <f t="shared" si="1440"/>
        <v>1</v>
      </c>
      <c r="BI244" s="43">
        <f t="shared" si="1440"/>
        <v>0</v>
      </c>
      <c r="BJ244" s="43">
        <f t="shared" si="1440"/>
        <v>0</v>
      </c>
      <c r="BK244" s="43">
        <f t="shared" si="1440"/>
        <v>0</v>
      </c>
      <c r="BL244" s="43">
        <f t="shared" si="1440"/>
        <v>0</v>
      </c>
      <c r="BM244" s="43">
        <f t="shared" si="1440"/>
        <v>0</v>
      </c>
      <c r="BN244" s="43">
        <f t="shared" si="1440"/>
        <v>0</v>
      </c>
      <c r="BO244" s="43">
        <f t="shared" si="1440"/>
        <v>0</v>
      </c>
      <c r="BP244" s="43"/>
      <c r="BQ244" s="43">
        <f t="shared" si="1321"/>
        <v>2</v>
      </c>
      <c r="BR244" s="43">
        <f t="shared" si="1322"/>
        <v>1</v>
      </c>
      <c r="BS244" s="43">
        <f t="shared" si="1323"/>
        <v>4</v>
      </c>
      <c r="BT244" s="43">
        <f t="shared" si="1324"/>
        <v>4</v>
      </c>
      <c r="BU244" s="43">
        <f t="shared" si="1325"/>
        <v>10</v>
      </c>
      <c r="BV244" s="43">
        <f t="shared" si="1326"/>
        <v>0</v>
      </c>
      <c r="BW244" s="43">
        <f t="shared" si="1327"/>
        <v>3</v>
      </c>
      <c r="BX244" s="43">
        <f t="shared" si="1328"/>
        <v>21</v>
      </c>
      <c r="BY244" s="43">
        <f t="shared" si="1329"/>
        <v>2</v>
      </c>
      <c r="BZ244" s="43">
        <f t="shared" si="1330"/>
        <v>13</v>
      </c>
      <c r="CA244" s="43">
        <f t="shared" si="1331"/>
        <v>0</v>
      </c>
      <c r="CB244" s="43">
        <f t="shared" si="1332"/>
        <v>1</v>
      </c>
      <c r="CC244" s="43">
        <f t="shared" si="1333"/>
        <v>5</v>
      </c>
      <c r="CD244" s="43">
        <f t="shared" si="1334"/>
        <v>1</v>
      </c>
      <c r="CE244" s="43">
        <f t="shared" si="1335"/>
        <v>2</v>
      </c>
      <c r="CF244" s="43">
        <f t="shared" si="1336"/>
        <v>3</v>
      </c>
      <c r="CG244" s="43">
        <f t="shared" si="1337"/>
        <v>0</v>
      </c>
      <c r="CH244" s="43">
        <f t="shared" si="1338"/>
        <v>4</v>
      </c>
      <c r="CI244" s="43">
        <f t="shared" si="1339"/>
        <v>8</v>
      </c>
      <c r="CJ244" s="43">
        <f t="shared" si="1340"/>
        <v>14</v>
      </c>
      <c r="CK244" s="43">
        <f t="shared" si="1341"/>
        <v>6</v>
      </c>
      <c r="CL244" s="43">
        <f t="shared" si="1342"/>
        <v>0</v>
      </c>
      <c r="CM244" s="43">
        <f t="shared" si="1343"/>
        <v>11</v>
      </c>
      <c r="CN244" s="43">
        <f t="shared" si="1344"/>
        <v>6</v>
      </c>
      <c r="CO244" s="43">
        <f t="shared" si="1345"/>
        <v>0</v>
      </c>
      <c r="CP244" s="43">
        <f t="shared" si="1346"/>
        <v>12</v>
      </c>
      <c r="CQ244" s="43">
        <f t="shared" si="1347"/>
        <v>3</v>
      </c>
      <c r="CR244" s="43">
        <f t="shared" si="1348"/>
        <v>2</v>
      </c>
      <c r="CS244" s="43">
        <f t="shared" si="1349"/>
        <v>6</v>
      </c>
      <c r="CT244" s="43">
        <f t="shared" si="1350"/>
        <v>1</v>
      </c>
      <c r="CU244" s="43">
        <f t="shared" si="1351"/>
        <v>1</v>
      </c>
      <c r="CV244" s="43">
        <f t="shared" si="1352"/>
        <v>4</v>
      </c>
      <c r="CW244" s="43">
        <f t="shared" si="1353"/>
        <v>10</v>
      </c>
      <c r="CX244" s="43">
        <f t="shared" si="1354"/>
        <v>32</v>
      </c>
      <c r="CY244" s="43">
        <f t="shared" si="1355"/>
        <v>4</v>
      </c>
      <c r="CZ244" s="43">
        <f t="shared" si="1356"/>
        <v>0</v>
      </c>
      <c r="DA244" s="43">
        <f t="shared" si="1357"/>
        <v>20</v>
      </c>
      <c r="DB244" s="43">
        <f t="shared" si="1358"/>
        <v>9</v>
      </c>
      <c r="DC244" s="43">
        <f t="shared" si="1359"/>
        <v>10</v>
      </c>
      <c r="DD244" s="43">
        <f t="shared" si="1360"/>
        <v>2</v>
      </c>
      <c r="DE244" s="43">
        <f t="shared" si="1361"/>
        <v>13</v>
      </c>
      <c r="DF244" s="43">
        <f t="shared" si="1362"/>
        <v>0</v>
      </c>
      <c r="DG244" s="43">
        <f t="shared" si="1363"/>
        <v>5</v>
      </c>
      <c r="DH244" s="43">
        <f t="shared" si="1364"/>
        <v>15</v>
      </c>
      <c r="DI244" s="43">
        <f t="shared" si="1365"/>
        <v>2</v>
      </c>
      <c r="DJ244" s="43">
        <f t="shared" si="1366"/>
        <v>1</v>
      </c>
      <c r="DK244" s="43">
        <f t="shared" si="1367"/>
        <v>1</v>
      </c>
      <c r="DL244" s="43">
        <f t="shared" si="1368"/>
        <v>4</v>
      </c>
      <c r="DM244" s="43">
        <f t="shared" si="1369"/>
        <v>7</v>
      </c>
      <c r="DN244" s="289" t="b">
        <f t="shared" si="1309"/>
        <v>1</v>
      </c>
      <c r="DO244" s="48">
        <f>SUM(K244:Q244)</f>
        <v>159</v>
      </c>
      <c r="DP244" s="48">
        <f t="shared" ref="DP244" si="1462">DO244-DO245</f>
        <v>-23</v>
      </c>
      <c r="DQ244" s="48">
        <f>ABS(DP244)</f>
        <v>23</v>
      </c>
      <c r="DR244" s="106">
        <f t="shared" si="1302"/>
        <v>1</v>
      </c>
      <c r="DS244" s="59">
        <f t="shared" si="1401"/>
        <v>2</v>
      </c>
      <c r="DT244" s="59">
        <f t="shared" si="1402"/>
        <v>5</v>
      </c>
      <c r="DU244" s="43"/>
      <c r="DV244" s="43">
        <f>S244+U244+W244+Y244+AA244+AC244+AE244+AG244+AI244+AK244+AM244+AO244+AQ244+AS244+AU244+AW244+AY244+BA244+BC244+BE244+BG244+BI244+BK244+BM244+BO244</f>
        <v>3</v>
      </c>
      <c r="DW244" s="43">
        <f>T244+V244+X244+Z244+AB244+AD244+AF244+AH244+AJ244+AL244+AN244+AP244+AR244+AT244+AV244+AX244+AZ244+BB244+BD244+BF244+BH244+BJ244+BL244+BN244</f>
        <v>4</v>
      </c>
      <c r="DX244" s="43"/>
      <c r="DY244" s="43">
        <f>COUNTIF($K244:$Q244,"&lt;10")</f>
        <v>1</v>
      </c>
      <c r="DZ244" s="43">
        <f>COUNTIFS($K244:$Q244,"&lt;20",$K244:$Q244,"&gt;9")</f>
        <v>2</v>
      </c>
      <c r="EA244" s="43">
        <f>COUNTIFS($K244:$Q244,"&lt;30",$K244:$Q244,"&gt;19")</f>
        <v>2</v>
      </c>
      <c r="EB244" s="43">
        <f>COUNTIFS($K244:$Q244,"&lt;40",$K244:$Q244,"&gt;29")</f>
        <v>1</v>
      </c>
      <c r="EC244" s="43">
        <f>COUNTIF($K244:$Q244,"&gt;39")</f>
        <v>1</v>
      </c>
      <c r="EE244" s="48">
        <f>COUNTIF($K245:$Q245,K244)+COUNTIF($K245:$Q245,L244)+COUNTIF($K245:$Q245,M244)+COUNTIF($K245:$Q245,N244)+COUNTIF($K245:$Q245,O244)+COUNTIF($K245:$Q245,P244)+COUNTIF($K245:$Q245,Q244)</f>
        <v>0</v>
      </c>
      <c r="EF244" s="43">
        <f>IF(K244=L244-1,1,0)+IF(L244=M244-1,1,0)+IF(M244=N244-1,1,0)+IF(N244=O244-1,1,0)+IF(O244=P244-1,1,0)+IF(K244=Q244-1,1,0)+IF(L244=Q244-1,1,0)+IF(M244=Q244-1,1,0)+IF(N244=Q244-1,1,0)+IF(O244=Q244-1,1,0)+IF(P244=Q244-1,1,0)</f>
        <v>0</v>
      </c>
    </row>
    <row r="245" spans="1:136" s="34" customFormat="1" x14ac:dyDescent="0.2">
      <c r="A245" s="49">
        <v>42121</v>
      </c>
      <c r="B245" s="44" t="s">
        <v>9</v>
      </c>
      <c r="C245" s="45" t="s">
        <v>100</v>
      </c>
      <c r="D245" s="46">
        <f>FIND(",",$C245,1)</f>
        <v>2</v>
      </c>
      <c r="E245" s="46">
        <f t="shared" ref="E245:F247" si="1463">FIND(",",$C245,D245+1)</f>
        <v>5</v>
      </c>
      <c r="F245" s="46">
        <f t="shared" si="1463"/>
        <v>8</v>
      </c>
      <c r="G245" s="46">
        <f t="shared" ref="G245" si="1464">FIND(",",$C245,F245+1)</f>
        <v>11</v>
      </c>
      <c r="H245" s="46">
        <f t="shared" ref="H245" si="1465">FIND(",",$C245,G245+1)</f>
        <v>14</v>
      </c>
      <c r="I245" s="46">
        <f>FIND(",",$C245,H245+1)</f>
        <v>17</v>
      </c>
      <c r="J245" s="46"/>
      <c r="K245" s="48">
        <f>VALUE((LEFT(C245,D245-1)))</f>
        <v>2</v>
      </c>
      <c r="L245" s="48">
        <f t="shared" ref="L245" si="1466">VALUE(MID($C245,D245+1,E245-D245-1))</f>
        <v>14</v>
      </c>
      <c r="M245" s="48">
        <f t="shared" ref="M245" si="1467">VALUE(MID($C245,E245+1,F245-E245-1))</f>
        <v>30</v>
      </c>
      <c r="N245" s="48">
        <f t="shared" ref="N245" si="1468">VALUE(MID($C245,F245+1,G245-F245-1))</f>
        <v>31</v>
      </c>
      <c r="O245" s="48">
        <f t="shared" ref="O245" si="1469">VALUE(MID($C245,G245+1,H245-G245-1))</f>
        <v>46</v>
      </c>
      <c r="P245" s="48">
        <f t="shared" ref="P245" si="1470">VALUE(MID($C245,H245+1,I245-H245-1))</f>
        <v>47</v>
      </c>
      <c r="Q245" s="48">
        <f>VALUE(RIGHT(C245,LEN(C245)-I245))</f>
        <v>12</v>
      </c>
      <c r="R245" s="43"/>
      <c r="S245" s="43">
        <f>COUNTIF($K245:$Q245,S$2)</f>
        <v>0</v>
      </c>
      <c r="T245" s="43">
        <f t="shared" si="1440"/>
        <v>1</v>
      </c>
      <c r="U245" s="43">
        <f t="shared" si="1440"/>
        <v>0</v>
      </c>
      <c r="V245" s="43">
        <f t="shared" si="1440"/>
        <v>0</v>
      </c>
      <c r="W245" s="43">
        <f t="shared" si="1440"/>
        <v>0</v>
      </c>
      <c r="X245" s="43">
        <f t="shared" si="1440"/>
        <v>0</v>
      </c>
      <c r="Y245" s="43">
        <f t="shared" si="1440"/>
        <v>0</v>
      </c>
      <c r="Z245" s="43">
        <f t="shared" si="1440"/>
        <v>0</v>
      </c>
      <c r="AA245" s="43">
        <f t="shared" si="1440"/>
        <v>0</v>
      </c>
      <c r="AB245" s="43">
        <f t="shared" si="1440"/>
        <v>0</v>
      </c>
      <c r="AC245" s="43">
        <f t="shared" si="1440"/>
        <v>0</v>
      </c>
      <c r="AD245" s="43">
        <f t="shared" si="1440"/>
        <v>1</v>
      </c>
      <c r="AE245" s="43">
        <f t="shared" si="1440"/>
        <v>0</v>
      </c>
      <c r="AF245" s="43">
        <f t="shared" si="1440"/>
        <v>1</v>
      </c>
      <c r="AG245" s="43">
        <f t="shared" si="1440"/>
        <v>0</v>
      </c>
      <c r="AH245" s="43">
        <f t="shared" si="1440"/>
        <v>0</v>
      </c>
      <c r="AI245" s="43">
        <f t="shared" si="1440"/>
        <v>0</v>
      </c>
      <c r="AJ245" s="43">
        <f t="shared" si="1440"/>
        <v>0</v>
      </c>
      <c r="AK245" s="43">
        <f t="shared" si="1440"/>
        <v>0</v>
      </c>
      <c r="AL245" s="43">
        <f t="shared" si="1440"/>
        <v>0</v>
      </c>
      <c r="AM245" s="43">
        <f t="shared" si="1440"/>
        <v>0</v>
      </c>
      <c r="AN245" s="43">
        <f t="shared" si="1440"/>
        <v>0</v>
      </c>
      <c r="AO245" s="43">
        <f t="shared" si="1440"/>
        <v>0</v>
      </c>
      <c r="AP245" s="43">
        <f t="shared" si="1440"/>
        <v>0</v>
      </c>
      <c r="AQ245" s="43">
        <f t="shared" si="1440"/>
        <v>0</v>
      </c>
      <c r="AR245" s="43">
        <f t="shared" si="1440"/>
        <v>0</v>
      </c>
      <c r="AS245" s="43">
        <f t="shared" si="1440"/>
        <v>0</v>
      </c>
      <c r="AT245" s="43">
        <f t="shared" si="1440"/>
        <v>0</v>
      </c>
      <c r="AU245" s="43">
        <f t="shared" si="1440"/>
        <v>0</v>
      </c>
      <c r="AV245" s="43">
        <f t="shared" si="1440"/>
        <v>1</v>
      </c>
      <c r="AW245" s="43">
        <f t="shared" si="1440"/>
        <v>1</v>
      </c>
      <c r="AX245" s="43">
        <f t="shared" si="1440"/>
        <v>0</v>
      </c>
      <c r="AY245" s="43">
        <f t="shared" si="1440"/>
        <v>0</v>
      </c>
      <c r="AZ245" s="43">
        <f t="shared" si="1440"/>
        <v>0</v>
      </c>
      <c r="BA245" s="43">
        <f t="shared" si="1440"/>
        <v>0</v>
      </c>
      <c r="BB245" s="43">
        <f t="shared" si="1440"/>
        <v>0</v>
      </c>
      <c r="BC245" s="43">
        <f t="shared" si="1440"/>
        <v>0</v>
      </c>
      <c r="BD245" s="43">
        <f t="shared" si="1440"/>
        <v>0</v>
      </c>
      <c r="BE245" s="43">
        <f t="shared" si="1440"/>
        <v>0</v>
      </c>
      <c r="BF245" s="43">
        <f t="shared" si="1440"/>
        <v>0</v>
      </c>
      <c r="BG245" s="43">
        <f t="shared" si="1440"/>
        <v>0</v>
      </c>
      <c r="BH245" s="43">
        <f t="shared" si="1440"/>
        <v>0</v>
      </c>
      <c r="BI245" s="43">
        <f t="shared" si="1440"/>
        <v>0</v>
      </c>
      <c r="BJ245" s="43">
        <f t="shared" si="1440"/>
        <v>0</v>
      </c>
      <c r="BK245" s="43">
        <f t="shared" si="1440"/>
        <v>0</v>
      </c>
      <c r="BL245" s="43">
        <f t="shared" si="1440"/>
        <v>1</v>
      </c>
      <c r="BM245" s="43">
        <f t="shared" si="1440"/>
        <v>1</v>
      </c>
      <c r="BN245" s="43">
        <f t="shared" si="1440"/>
        <v>0</v>
      </c>
      <c r="BO245" s="43">
        <f t="shared" si="1440"/>
        <v>0</v>
      </c>
      <c r="BP245" s="43"/>
      <c r="BQ245" s="43">
        <f t="shared" si="1321"/>
        <v>1</v>
      </c>
      <c r="BR245" s="43">
        <f t="shared" si="1322"/>
        <v>0</v>
      </c>
      <c r="BS245" s="43">
        <f t="shared" si="1323"/>
        <v>3</v>
      </c>
      <c r="BT245" s="43">
        <f t="shared" si="1324"/>
        <v>3</v>
      </c>
      <c r="BU245" s="43">
        <f t="shared" si="1325"/>
        <v>9</v>
      </c>
      <c r="BV245" s="43">
        <f t="shared" si="1326"/>
        <v>3</v>
      </c>
      <c r="BW245" s="43">
        <f t="shared" si="1327"/>
        <v>2</v>
      </c>
      <c r="BX245" s="43">
        <f t="shared" si="1328"/>
        <v>20</v>
      </c>
      <c r="BY245" s="43">
        <f t="shared" si="1329"/>
        <v>1</v>
      </c>
      <c r="BZ245" s="43">
        <f t="shared" si="1330"/>
        <v>12</v>
      </c>
      <c r="CA245" s="43">
        <f t="shared" si="1331"/>
        <v>7</v>
      </c>
      <c r="CB245" s="43">
        <f t="shared" si="1332"/>
        <v>0</v>
      </c>
      <c r="CC245" s="43">
        <f t="shared" si="1333"/>
        <v>4</v>
      </c>
      <c r="CD245" s="43">
        <f t="shared" si="1334"/>
        <v>0</v>
      </c>
      <c r="CE245" s="43">
        <f t="shared" si="1335"/>
        <v>1</v>
      </c>
      <c r="CF245" s="43">
        <f t="shared" si="1336"/>
        <v>2</v>
      </c>
      <c r="CG245" s="43">
        <f t="shared" si="1337"/>
        <v>2</v>
      </c>
      <c r="CH245" s="43">
        <f t="shared" si="1338"/>
        <v>3</v>
      </c>
      <c r="CI245" s="43">
        <f t="shared" si="1339"/>
        <v>7</v>
      </c>
      <c r="CJ245" s="43">
        <f t="shared" si="1340"/>
        <v>13</v>
      </c>
      <c r="CK245" s="43">
        <f t="shared" si="1341"/>
        <v>5</v>
      </c>
      <c r="CL245" s="43">
        <f t="shared" si="1342"/>
        <v>7</v>
      </c>
      <c r="CM245" s="43">
        <f t="shared" si="1343"/>
        <v>10</v>
      </c>
      <c r="CN245" s="43">
        <f t="shared" si="1344"/>
        <v>5</v>
      </c>
      <c r="CO245" s="43">
        <f t="shared" si="1345"/>
        <v>2</v>
      </c>
      <c r="CP245" s="43">
        <f t="shared" si="1346"/>
        <v>11</v>
      </c>
      <c r="CQ245" s="43">
        <f t="shared" si="1347"/>
        <v>2</v>
      </c>
      <c r="CR245" s="43">
        <f t="shared" si="1348"/>
        <v>1</v>
      </c>
      <c r="CS245" s="43">
        <f t="shared" si="1349"/>
        <v>5</v>
      </c>
      <c r="CT245" s="43">
        <f t="shared" si="1350"/>
        <v>0</v>
      </c>
      <c r="CU245" s="43">
        <f t="shared" si="1351"/>
        <v>0</v>
      </c>
      <c r="CV245" s="43">
        <f t="shared" si="1352"/>
        <v>3</v>
      </c>
      <c r="CW245" s="43">
        <f t="shared" si="1353"/>
        <v>9</v>
      </c>
      <c r="CX245" s="43">
        <f t="shared" si="1354"/>
        <v>31</v>
      </c>
      <c r="CY245" s="43">
        <f t="shared" si="1355"/>
        <v>3</v>
      </c>
      <c r="CZ245" s="43">
        <f t="shared" si="1356"/>
        <v>2</v>
      </c>
      <c r="DA245" s="43">
        <f t="shared" si="1357"/>
        <v>19</v>
      </c>
      <c r="DB245" s="43">
        <f t="shared" si="1358"/>
        <v>8</v>
      </c>
      <c r="DC245" s="43">
        <f t="shared" si="1359"/>
        <v>9</v>
      </c>
      <c r="DD245" s="43">
        <f t="shared" si="1360"/>
        <v>1</v>
      </c>
      <c r="DE245" s="43">
        <f t="shared" si="1361"/>
        <v>12</v>
      </c>
      <c r="DF245" s="43">
        <f t="shared" si="1362"/>
        <v>1</v>
      </c>
      <c r="DG245" s="43">
        <f t="shared" si="1363"/>
        <v>4</v>
      </c>
      <c r="DH245" s="43">
        <f t="shared" si="1364"/>
        <v>14</v>
      </c>
      <c r="DI245" s="43">
        <f t="shared" si="1365"/>
        <v>1</v>
      </c>
      <c r="DJ245" s="43">
        <f t="shared" si="1366"/>
        <v>0</v>
      </c>
      <c r="DK245" s="43">
        <f t="shared" si="1367"/>
        <v>0</v>
      </c>
      <c r="DL245" s="43">
        <f t="shared" si="1368"/>
        <v>3</v>
      </c>
      <c r="DM245" s="43">
        <f t="shared" si="1369"/>
        <v>6</v>
      </c>
      <c r="DN245" s="289" t="b">
        <f t="shared" si="1309"/>
        <v>0</v>
      </c>
      <c r="DO245" s="48">
        <f>SUM(K245:Q245)</f>
        <v>182</v>
      </c>
      <c r="DP245" s="48">
        <f t="shared" ref="DP245" si="1471">DO245-DO246</f>
        <v>2</v>
      </c>
      <c r="DQ245" s="48">
        <f>ABS(DP245)</f>
        <v>2</v>
      </c>
      <c r="DR245" s="106">
        <f t="shared" si="1302"/>
        <v>0</v>
      </c>
      <c r="DS245" s="15">
        <f t="shared" si="1401"/>
        <v>4</v>
      </c>
      <c r="DT245" s="15">
        <f t="shared" si="1402"/>
        <v>3</v>
      </c>
      <c r="DU245" s="43"/>
      <c r="DV245" s="43">
        <f>S245+U245+W245+Y245+AA245+AC245+AE245+AG245+AI245+AK245+AM245+AO245+AQ245+AS245+AU245+AW245+AY245+BA245+BC245+BE245+BG245+BI245+BK245+BM245+BO245</f>
        <v>2</v>
      </c>
      <c r="DW245" s="43">
        <f>T245+V245+X245+Z245+AB245+AD245+AF245+AH245+AJ245+AL245+AN245+AP245+AR245+AT245+AV245+AX245+AZ245+BB245+BD245+BF245+BH245+BJ245+BL245+BN245</f>
        <v>5</v>
      </c>
      <c r="DX245" s="43"/>
      <c r="DY245" s="43">
        <f>COUNTIF($K245:$Q245,"&lt;10")</f>
        <v>1</v>
      </c>
      <c r="DZ245" s="43">
        <f>COUNTIFS($K245:$Q245,"&lt;20",$K245:$Q245,"&gt;9")</f>
        <v>2</v>
      </c>
      <c r="EA245" s="43">
        <f>COUNTIFS($K245:$Q245,"&lt;30",$K245:$Q245,"&gt;19")</f>
        <v>0</v>
      </c>
      <c r="EB245" s="43">
        <f>COUNTIFS($K245:$Q245,"&lt;40",$K245:$Q245,"&gt;29")</f>
        <v>2</v>
      </c>
      <c r="EC245" s="43">
        <f>COUNTIF($K245:$Q245,"&gt;39")</f>
        <v>2</v>
      </c>
      <c r="EE245" s="48">
        <f>COUNTIF($K246:$Q246,K245)+COUNTIF($K246:$Q246,L245)+COUNTIF($K246:$Q246,M245)+COUNTIF($K246:$Q246,N245)+COUNTIF($K246:$Q246,O245)+COUNTIF($K246:$Q246,P245)+COUNTIF($K246:$Q246,Q245)</f>
        <v>0</v>
      </c>
      <c r="EF245" s="43">
        <f>IF(K245=L245-1,1,0)+IF(L245=M245-1,1,0)+IF(M245=N245-1,1,0)+IF(N245=O245-1,1,0)+IF(O245=P245-1,1,0)+IF(K245=Q245-1,1,0)+IF(L245=Q245-1,1,0)+IF(M245=Q245-1,1,0)+IF(N245=Q245-1,1,0)+IF(O245=Q245-1,1,0)+IF(P245=Q245-1,1,0)</f>
        <v>2</v>
      </c>
    </row>
    <row r="246" spans="1:136" s="34" customFormat="1" x14ac:dyDescent="0.2">
      <c r="A246" s="49">
        <v>42117</v>
      </c>
      <c r="B246" s="44" t="s">
        <v>98</v>
      </c>
      <c r="C246" s="45" t="s">
        <v>99</v>
      </c>
      <c r="D246" s="46">
        <f>FIND(",",$C246,1)</f>
        <v>2</v>
      </c>
      <c r="E246" s="46">
        <f t="shared" si="1463"/>
        <v>4</v>
      </c>
      <c r="F246" s="46">
        <f t="shared" si="1463"/>
        <v>7</v>
      </c>
      <c r="G246" s="46">
        <f t="shared" ref="G246:H247" si="1472">FIND(",",$C246,F246+1)</f>
        <v>10</v>
      </c>
      <c r="H246" s="46">
        <f t="shared" si="1472"/>
        <v>13</v>
      </c>
      <c r="I246" s="46">
        <f>FIND(",",$C246,H246+1)</f>
        <v>16</v>
      </c>
      <c r="J246" s="46"/>
      <c r="K246" s="48">
        <f>VALUE((LEFT(C246,D246-1)))</f>
        <v>1</v>
      </c>
      <c r="L246" s="48">
        <f t="shared" ref="L246:P247" si="1473">VALUE(MID($C246,D246+1,E246-D246-1))</f>
        <v>9</v>
      </c>
      <c r="M246" s="48">
        <f t="shared" si="1473"/>
        <v>15</v>
      </c>
      <c r="N246" s="48">
        <f t="shared" si="1473"/>
        <v>28</v>
      </c>
      <c r="O246" s="48">
        <f t="shared" si="1473"/>
        <v>42</v>
      </c>
      <c r="P246" s="48">
        <f t="shared" si="1473"/>
        <v>45</v>
      </c>
      <c r="Q246" s="48">
        <f>VALUE(RIGHT(C246,LEN(C246)-I246))</f>
        <v>40</v>
      </c>
      <c r="R246" s="43"/>
      <c r="S246" s="43">
        <f>COUNTIF($K246:$Q246,S$2)</f>
        <v>1</v>
      </c>
      <c r="T246" s="43">
        <f t="shared" si="1440"/>
        <v>0</v>
      </c>
      <c r="U246" s="43">
        <f t="shared" si="1440"/>
        <v>0</v>
      </c>
      <c r="V246" s="43">
        <f t="shared" si="1440"/>
        <v>0</v>
      </c>
      <c r="W246" s="43">
        <f t="shared" si="1440"/>
        <v>0</v>
      </c>
      <c r="X246" s="43">
        <f t="shared" si="1440"/>
        <v>0</v>
      </c>
      <c r="Y246" s="43">
        <f t="shared" si="1440"/>
        <v>0</v>
      </c>
      <c r="Z246" s="43">
        <f t="shared" si="1440"/>
        <v>0</v>
      </c>
      <c r="AA246" s="43">
        <f t="shared" si="1440"/>
        <v>1</v>
      </c>
      <c r="AB246" s="43">
        <f t="shared" si="1440"/>
        <v>0</v>
      </c>
      <c r="AC246" s="43">
        <f t="shared" si="1440"/>
        <v>0</v>
      </c>
      <c r="AD246" s="43">
        <f t="shared" si="1440"/>
        <v>0</v>
      </c>
      <c r="AE246" s="43">
        <f t="shared" si="1440"/>
        <v>0</v>
      </c>
      <c r="AF246" s="43">
        <f t="shared" si="1440"/>
        <v>0</v>
      </c>
      <c r="AG246" s="43">
        <f t="shared" si="1440"/>
        <v>1</v>
      </c>
      <c r="AH246" s="43">
        <f t="shared" si="1440"/>
        <v>0</v>
      </c>
      <c r="AI246" s="43">
        <f t="shared" si="1440"/>
        <v>0</v>
      </c>
      <c r="AJ246" s="43">
        <f t="shared" si="1440"/>
        <v>0</v>
      </c>
      <c r="AK246" s="43">
        <f t="shared" si="1440"/>
        <v>0</v>
      </c>
      <c r="AL246" s="43">
        <f t="shared" si="1440"/>
        <v>0</v>
      </c>
      <c r="AM246" s="43">
        <f t="shared" si="1440"/>
        <v>0</v>
      </c>
      <c r="AN246" s="43">
        <f t="shared" si="1440"/>
        <v>0</v>
      </c>
      <c r="AO246" s="43">
        <f t="shared" si="1440"/>
        <v>0</v>
      </c>
      <c r="AP246" s="43">
        <f t="shared" si="1440"/>
        <v>0</v>
      </c>
      <c r="AQ246" s="43">
        <f t="shared" si="1440"/>
        <v>0</v>
      </c>
      <c r="AR246" s="43">
        <f t="shared" si="1440"/>
        <v>0</v>
      </c>
      <c r="AS246" s="43">
        <f t="shared" si="1440"/>
        <v>0</v>
      </c>
      <c r="AT246" s="43">
        <f t="shared" si="1440"/>
        <v>1</v>
      </c>
      <c r="AU246" s="43">
        <f t="shared" si="1440"/>
        <v>0</v>
      </c>
      <c r="AV246" s="43">
        <f t="shared" si="1440"/>
        <v>0</v>
      </c>
      <c r="AW246" s="43">
        <f t="shared" si="1440"/>
        <v>0</v>
      </c>
      <c r="AX246" s="43">
        <f t="shared" si="1440"/>
        <v>0</v>
      </c>
      <c r="AY246" s="43">
        <f t="shared" si="1440"/>
        <v>0</v>
      </c>
      <c r="AZ246" s="43">
        <f t="shared" si="1440"/>
        <v>0</v>
      </c>
      <c r="BA246" s="43">
        <f t="shared" si="1440"/>
        <v>0</v>
      </c>
      <c r="BB246" s="43">
        <f t="shared" si="1440"/>
        <v>0</v>
      </c>
      <c r="BC246" s="43">
        <f t="shared" si="1440"/>
        <v>0</v>
      </c>
      <c r="BD246" s="43">
        <f t="shared" si="1440"/>
        <v>0</v>
      </c>
      <c r="BE246" s="43">
        <f t="shared" si="1440"/>
        <v>0</v>
      </c>
      <c r="BF246" s="43">
        <f t="shared" si="1440"/>
        <v>1</v>
      </c>
      <c r="BG246" s="43">
        <f t="shared" si="1440"/>
        <v>0</v>
      </c>
      <c r="BH246" s="43">
        <f t="shared" si="1440"/>
        <v>1</v>
      </c>
      <c r="BI246" s="43">
        <f t="shared" si="1440"/>
        <v>0</v>
      </c>
      <c r="BJ246" s="43">
        <f t="shared" si="1440"/>
        <v>0</v>
      </c>
      <c r="BK246" s="43">
        <f t="shared" si="1440"/>
        <v>1</v>
      </c>
      <c r="BL246" s="43">
        <f t="shared" si="1440"/>
        <v>0</v>
      </c>
      <c r="BM246" s="43">
        <f t="shared" si="1440"/>
        <v>0</v>
      </c>
      <c r="BN246" s="43">
        <f t="shared" si="1440"/>
        <v>0</v>
      </c>
      <c r="BO246" s="43">
        <f t="shared" si="1440"/>
        <v>0</v>
      </c>
      <c r="BP246" s="43"/>
      <c r="BQ246" s="43">
        <f t="shared" si="1321"/>
        <v>0</v>
      </c>
      <c r="BR246" s="43">
        <f t="shared" si="1322"/>
        <v>6</v>
      </c>
      <c r="BS246" s="43">
        <f t="shared" si="1323"/>
        <v>2</v>
      </c>
      <c r="BT246" s="43">
        <f t="shared" si="1324"/>
        <v>2</v>
      </c>
      <c r="BU246" s="43">
        <f t="shared" si="1325"/>
        <v>8</v>
      </c>
      <c r="BV246" s="43">
        <f t="shared" si="1326"/>
        <v>2</v>
      </c>
      <c r="BW246" s="43">
        <f t="shared" si="1327"/>
        <v>1</v>
      </c>
      <c r="BX246" s="43">
        <f t="shared" si="1328"/>
        <v>19</v>
      </c>
      <c r="BY246" s="43">
        <f t="shared" si="1329"/>
        <v>0</v>
      </c>
      <c r="BZ246" s="43">
        <f t="shared" si="1330"/>
        <v>11</v>
      </c>
      <c r="CA246" s="43">
        <f t="shared" si="1331"/>
        <v>6</v>
      </c>
      <c r="CB246" s="43">
        <f t="shared" si="1332"/>
        <v>4</v>
      </c>
      <c r="CC246" s="43">
        <f t="shared" si="1333"/>
        <v>3</v>
      </c>
      <c r="CD246" s="43">
        <f t="shared" si="1334"/>
        <v>9</v>
      </c>
      <c r="CE246" s="43">
        <f t="shared" si="1335"/>
        <v>0</v>
      </c>
      <c r="CF246" s="43">
        <f t="shared" si="1336"/>
        <v>1</v>
      </c>
      <c r="CG246" s="43">
        <f t="shared" si="1337"/>
        <v>1</v>
      </c>
      <c r="CH246" s="43">
        <f t="shared" si="1338"/>
        <v>2</v>
      </c>
      <c r="CI246" s="43">
        <f t="shared" si="1339"/>
        <v>6</v>
      </c>
      <c r="CJ246" s="43">
        <f t="shared" si="1340"/>
        <v>12</v>
      </c>
      <c r="CK246" s="43">
        <f t="shared" si="1341"/>
        <v>4</v>
      </c>
      <c r="CL246" s="43">
        <f t="shared" si="1342"/>
        <v>6</v>
      </c>
      <c r="CM246" s="43">
        <f t="shared" si="1343"/>
        <v>9</v>
      </c>
      <c r="CN246" s="43">
        <f t="shared" si="1344"/>
        <v>4</v>
      </c>
      <c r="CO246" s="43">
        <f t="shared" si="1345"/>
        <v>1</v>
      </c>
      <c r="CP246" s="43">
        <f t="shared" si="1346"/>
        <v>10</v>
      </c>
      <c r="CQ246" s="43">
        <f t="shared" si="1347"/>
        <v>1</v>
      </c>
      <c r="CR246" s="43">
        <f t="shared" si="1348"/>
        <v>0</v>
      </c>
      <c r="CS246" s="43">
        <f t="shared" si="1349"/>
        <v>4</v>
      </c>
      <c r="CT246" s="43">
        <f t="shared" si="1350"/>
        <v>7</v>
      </c>
      <c r="CU246" s="43">
        <f t="shared" si="1351"/>
        <v>3</v>
      </c>
      <c r="CV246" s="43">
        <f t="shared" si="1352"/>
        <v>2</v>
      </c>
      <c r="CW246" s="43">
        <f t="shared" si="1353"/>
        <v>8</v>
      </c>
      <c r="CX246" s="43">
        <f t="shared" si="1354"/>
        <v>30</v>
      </c>
      <c r="CY246" s="43">
        <f t="shared" si="1355"/>
        <v>2</v>
      </c>
      <c r="CZ246" s="43">
        <f t="shared" si="1356"/>
        <v>1</v>
      </c>
      <c r="DA246" s="43">
        <f t="shared" si="1357"/>
        <v>18</v>
      </c>
      <c r="DB246" s="43">
        <f t="shared" si="1358"/>
        <v>7</v>
      </c>
      <c r="DC246" s="43">
        <f t="shared" si="1359"/>
        <v>8</v>
      </c>
      <c r="DD246" s="43">
        <f t="shared" si="1360"/>
        <v>0</v>
      </c>
      <c r="DE246" s="43">
        <f t="shared" si="1361"/>
        <v>11</v>
      </c>
      <c r="DF246" s="43">
        <f t="shared" si="1362"/>
        <v>0</v>
      </c>
      <c r="DG246" s="43">
        <f t="shared" si="1363"/>
        <v>3</v>
      </c>
      <c r="DH246" s="43">
        <f t="shared" si="1364"/>
        <v>13</v>
      </c>
      <c r="DI246" s="43">
        <f t="shared" si="1365"/>
        <v>0</v>
      </c>
      <c r="DJ246" s="43">
        <f t="shared" si="1366"/>
        <v>6</v>
      </c>
      <c r="DK246" s="43">
        <f t="shared" si="1367"/>
        <v>7</v>
      </c>
      <c r="DL246" s="43">
        <f t="shared" si="1368"/>
        <v>2</v>
      </c>
      <c r="DM246" s="43">
        <f t="shared" si="1369"/>
        <v>5</v>
      </c>
      <c r="DN246" s="289" t="b">
        <f t="shared" si="1309"/>
        <v>0</v>
      </c>
      <c r="DO246" s="48">
        <f>SUM(K246:Q246)</f>
        <v>180</v>
      </c>
      <c r="DP246" s="48">
        <f t="shared" ref="DP246:DP279" si="1474">DO246-DO247</f>
        <v>43</v>
      </c>
      <c r="DQ246" s="48">
        <f>ABS(DP246)</f>
        <v>43</v>
      </c>
      <c r="DR246" s="106">
        <f t="shared" si="1302"/>
        <v>0</v>
      </c>
      <c r="DS246" s="15">
        <f t="shared" si="1401"/>
        <v>4</v>
      </c>
      <c r="DT246" s="15">
        <f t="shared" si="1402"/>
        <v>3</v>
      </c>
      <c r="DU246" s="43"/>
      <c r="DV246" s="43">
        <f>S246+U246+W246+Y246+AA246+AC246+AE246+AG246+AI246+AK246+AM246+AO246+AQ246+AS246+AU246+AW246+AY246+BA246+BC246+BE246+BG246+BI246+BK246+BM246+BO246</f>
        <v>4</v>
      </c>
      <c r="DW246" s="43">
        <f>T246+V246+X246+Z246+AB246+AD246+AF246+AH246+AJ246+AL246+AN246+AP246+AR246+AT246+AV246+AX246+AZ246+BB246+BD246+BF246+BH246+BJ246+BL246+BN246</f>
        <v>3</v>
      </c>
      <c r="DX246" s="43"/>
      <c r="DY246" s="43">
        <f>COUNTIF($K246:$Q246,"&lt;10")</f>
        <v>2</v>
      </c>
      <c r="DZ246" s="43">
        <f>COUNTIFS($K246:$Q246,"&lt;20",$K246:$Q246,"&gt;9")</f>
        <v>1</v>
      </c>
      <c r="EA246" s="43">
        <f>COUNTIFS($K246:$Q246,"&lt;30",$K246:$Q246,"&gt;19")</f>
        <v>1</v>
      </c>
      <c r="EB246" s="43">
        <f>COUNTIFS($K246:$Q246,"&lt;40",$K246:$Q246,"&gt;29")</f>
        <v>0</v>
      </c>
      <c r="EC246" s="43">
        <f>COUNTIF($K246:$Q246,"&gt;39")</f>
        <v>3</v>
      </c>
      <c r="EE246" s="48">
        <f>COUNTIF($K247:$Q247,K246)+COUNTIF($K247:$Q247,L246)+COUNTIF($K247:$Q247,M246)+COUNTIF($K247:$Q247,N246)+COUNTIF($K247:$Q247,O246)+COUNTIF($K247:$Q247,P246)+COUNTIF($K247:$Q247,Q246)</f>
        <v>1</v>
      </c>
      <c r="EF246" s="43">
        <f>IF(K246=L246-1,1,0)+IF(L246=M246-1,1,0)+IF(M246=N246-1,1,0)+IF(N246=O246-1,1,0)+IF(O246=P246-1,1,0)+IF(K246=Q246-1,1,0)+IF(L246=Q246-1,1,0)+IF(M246=Q246-1,1,0)+IF(N246=Q246-1,1,0)+IF(O246=Q246-1,1,0)+IF(P246=Q246-1,1,0)</f>
        <v>0</v>
      </c>
    </row>
    <row r="247" spans="1:136" s="34" customFormat="1" x14ac:dyDescent="0.2">
      <c r="A247" s="49">
        <v>42114</v>
      </c>
      <c r="B247" s="44" t="s">
        <v>79</v>
      </c>
      <c r="C247" s="45" t="s">
        <v>77</v>
      </c>
      <c r="D247" s="46">
        <f>FIND(",",$C247,1)</f>
        <v>2</v>
      </c>
      <c r="E247" s="46">
        <f t="shared" si="1463"/>
        <v>5</v>
      </c>
      <c r="F247" s="46">
        <f t="shared" si="1463"/>
        <v>9</v>
      </c>
      <c r="G247" s="46">
        <f t="shared" si="1472"/>
        <v>13</v>
      </c>
      <c r="H247" s="46">
        <f t="shared" si="1472"/>
        <v>17</v>
      </c>
      <c r="I247" s="46">
        <f>FIND(",",$C247,H247+1)</f>
        <v>21</v>
      </c>
      <c r="J247" s="46"/>
      <c r="K247" s="48">
        <f>VALUE((LEFT(C247,D247-1)))</f>
        <v>9</v>
      </c>
      <c r="L247" s="48">
        <f t="shared" si="1473"/>
        <v>16</v>
      </c>
      <c r="M247" s="48">
        <f t="shared" si="1473"/>
        <v>17</v>
      </c>
      <c r="N247" s="48">
        <f t="shared" si="1473"/>
        <v>25</v>
      </c>
      <c r="O247" s="48">
        <f t="shared" si="1473"/>
        <v>27</v>
      </c>
      <c r="P247" s="48">
        <f t="shared" si="1473"/>
        <v>36</v>
      </c>
      <c r="Q247" s="48">
        <f>VALUE(RIGHT(C247,LEN(C247)-I247))</f>
        <v>7</v>
      </c>
      <c r="R247" s="43"/>
      <c r="S247" s="43">
        <f>COUNTIF($K247:$Q247,S$2)</f>
        <v>0</v>
      </c>
      <c r="T247" s="43">
        <f t="shared" ref="T247:BO252" si="1475">COUNTIF($K247:$Q247,T$2)</f>
        <v>0</v>
      </c>
      <c r="U247" s="43">
        <f t="shared" si="1475"/>
        <v>0</v>
      </c>
      <c r="V247" s="43">
        <f t="shared" si="1475"/>
        <v>0</v>
      </c>
      <c r="W247" s="43">
        <f t="shared" si="1475"/>
        <v>0</v>
      </c>
      <c r="X247" s="43">
        <f t="shared" si="1475"/>
        <v>0</v>
      </c>
      <c r="Y247" s="43">
        <f t="shared" si="1475"/>
        <v>1</v>
      </c>
      <c r="Z247" s="43">
        <f t="shared" si="1475"/>
        <v>0</v>
      </c>
      <c r="AA247" s="43">
        <f t="shared" si="1475"/>
        <v>1</v>
      </c>
      <c r="AB247" s="43">
        <f t="shared" si="1475"/>
        <v>0</v>
      </c>
      <c r="AC247" s="43">
        <f t="shared" si="1475"/>
        <v>0</v>
      </c>
      <c r="AD247" s="43">
        <f t="shared" si="1475"/>
        <v>0</v>
      </c>
      <c r="AE247" s="43">
        <f t="shared" si="1475"/>
        <v>0</v>
      </c>
      <c r="AF247" s="43">
        <f t="shared" si="1475"/>
        <v>0</v>
      </c>
      <c r="AG247" s="43">
        <f t="shared" si="1475"/>
        <v>0</v>
      </c>
      <c r="AH247" s="43">
        <f t="shared" si="1475"/>
        <v>1</v>
      </c>
      <c r="AI247" s="43">
        <f t="shared" si="1475"/>
        <v>1</v>
      </c>
      <c r="AJ247" s="43">
        <f t="shared" si="1475"/>
        <v>0</v>
      </c>
      <c r="AK247" s="43">
        <f t="shared" si="1475"/>
        <v>0</v>
      </c>
      <c r="AL247" s="43">
        <f t="shared" si="1475"/>
        <v>0</v>
      </c>
      <c r="AM247" s="43">
        <f t="shared" si="1475"/>
        <v>0</v>
      </c>
      <c r="AN247" s="43">
        <f t="shared" si="1475"/>
        <v>0</v>
      </c>
      <c r="AO247" s="43">
        <f t="shared" si="1475"/>
        <v>0</v>
      </c>
      <c r="AP247" s="43">
        <f t="shared" si="1475"/>
        <v>0</v>
      </c>
      <c r="AQ247" s="43">
        <f t="shared" si="1475"/>
        <v>1</v>
      </c>
      <c r="AR247" s="43">
        <f t="shared" si="1475"/>
        <v>0</v>
      </c>
      <c r="AS247" s="43">
        <f t="shared" si="1475"/>
        <v>1</v>
      </c>
      <c r="AT247" s="43">
        <f t="shared" si="1475"/>
        <v>0</v>
      </c>
      <c r="AU247" s="43">
        <f t="shared" si="1475"/>
        <v>0</v>
      </c>
      <c r="AV247" s="43">
        <f t="shared" si="1475"/>
        <v>0</v>
      </c>
      <c r="AW247" s="43">
        <f t="shared" si="1475"/>
        <v>0</v>
      </c>
      <c r="AX247" s="43">
        <f t="shared" si="1475"/>
        <v>0</v>
      </c>
      <c r="AY247" s="43">
        <f t="shared" si="1475"/>
        <v>0</v>
      </c>
      <c r="AZ247" s="43">
        <f t="shared" si="1475"/>
        <v>0</v>
      </c>
      <c r="BA247" s="43">
        <f t="shared" si="1475"/>
        <v>0</v>
      </c>
      <c r="BB247" s="43">
        <f t="shared" si="1475"/>
        <v>1</v>
      </c>
      <c r="BC247" s="43">
        <f t="shared" si="1475"/>
        <v>0</v>
      </c>
      <c r="BD247" s="43">
        <f t="shared" si="1475"/>
        <v>0</v>
      </c>
      <c r="BE247" s="43">
        <f t="shared" si="1475"/>
        <v>0</v>
      </c>
      <c r="BF247" s="43">
        <f t="shared" si="1475"/>
        <v>0</v>
      </c>
      <c r="BG247" s="43">
        <f t="shared" si="1475"/>
        <v>0</v>
      </c>
      <c r="BH247" s="43">
        <f t="shared" si="1475"/>
        <v>0</v>
      </c>
      <c r="BI247" s="43">
        <f t="shared" si="1475"/>
        <v>0</v>
      </c>
      <c r="BJ247" s="43">
        <f t="shared" si="1475"/>
        <v>0</v>
      </c>
      <c r="BK247" s="43">
        <f t="shared" si="1475"/>
        <v>0</v>
      </c>
      <c r="BL247" s="43">
        <f t="shared" si="1475"/>
        <v>0</v>
      </c>
      <c r="BM247" s="43">
        <f t="shared" si="1475"/>
        <v>0</v>
      </c>
      <c r="BN247" s="43">
        <f t="shared" si="1475"/>
        <v>0</v>
      </c>
      <c r="BO247" s="43">
        <f t="shared" si="1475"/>
        <v>0</v>
      </c>
      <c r="BP247" s="43"/>
      <c r="BQ247" s="43">
        <f t="shared" si="1321"/>
        <v>8</v>
      </c>
      <c r="BR247" s="43">
        <f t="shared" si="1322"/>
        <v>5</v>
      </c>
      <c r="BS247" s="43">
        <f t="shared" si="1323"/>
        <v>1</v>
      </c>
      <c r="BT247" s="43">
        <f t="shared" si="1324"/>
        <v>1</v>
      </c>
      <c r="BU247" s="43">
        <f t="shared" si="1325"/>
        <v>7</v>
      </c>
      <c r="BV247" s="43">
        <f t="shared" si="1326"/>
        <v>1</v>
      </c>
      <c r="BW247" s="43">
        <f t="shared" si="1327"/>
        <v>0</v>
      </c>
      <c r="BX247" s="43">
        <f t="shared" si="1328"/>
        <v>18</v>
      </c>
      <c r="BY247" s="43">
        <f t="shared" si="1329"/>
        <v>0</v>
      </c>
      <c r="BZ247" s="43">
        <f t="shared" si="1330"/>
        <v>10</v>
      </c>
      <c r="CA247" s="43">
        <f t="shared" si="1331"/>
        <v>5</v>
      </c>
      <c r="CB247" s="43">
        <f t="shared" si="1332"/>
        <v>3</v>
      </c>
      <c r="CC247" s="43">
        <f t="shared" si="1333"/>
        <v>2</v>
      </c>
      <c r="CD247" s="43">
        <f t="shared" si="1334"/>
        <v>8</v>
      </c>
      <c r="CE247" s="43">
        <f t="shared" si="1335"/>
        <v>9</v>
      </c>
      <c r="CF247" s="43">
        <f t="shared" si="1336"/>
        <v>0</v>
      </c>
      <c r="CG247" s="43">
        <f t="shared" si="1337"/>
        <v>0</v>
      </c>
      <c r="CH247" s="43">
        <f t="shared" si="1338"/>
        <v>1</v>
      </c>
      <c r="CI247" s="43">
        <f t="shared" si="1339"/>
        <v>5</v>
      </c>
      <c r="CJ247" s="43">
        <f t="shared" si="1340"/>
        <v>11</v>
      </c>
      <c r="CK247" s="43">
        <f t="shared" si="1341"/>
        <v>3</v>
      </c>
      <c r="CL247" s="43">
        <f t="shared" si="1342"/>
        <v>5</v>
      </c>
      <c r="CM247" s="43">
        <f t="shared" si="1343"/>
        <v>8</v>
      </c>
      <c r="CN247" s="43">
        <f t="shared" si="1344"/>
        <v>3</v>
      </c>
      <c r="CO247" s="43">
        <f t="shared" si="1345"/>
        <v>0</v>
      </c>
      <c r="CP247" s="43">
        <f t="shared" si="1346"/>
        <v>9</v>
      </c>
      <c r="CQ247" s="43">
        <f t="shared" si="1347"/>
        <v>0</v>
      </c>
      <c r="CR247" s="43">
        <f t="shared" si="1348"/>
        <v>15</v>
      </c>
      <c r="CS247" s="43">
        <f t="shared" si="1349"/>
        <v>3</v>
      </c>
      <c r="CT247" s="43">
        <f t="shared" si="1350"/>
        <v>6</v>
      </c>
      <c r="CU247" s="43">
        <f t="shared" si="1351"/>
        <v>2</v>
      </c>
      <c r="CV247" s="43">
        <f t="shared" si="1352"/>
        <v>1</v>
      </c>
      <c r="CW247" s="43">
        <f t="shared" si="1353"/>
        <v>7</v>
      </c>
      <c r="CX247" s="43">
        <f t="shared" si="1354"/>
        <v>29</v>
      </c>
      <c r="CY247" s="43">
        <f t="shared" si="1355"/>
        <v>1</v>
      </c>
      <c r="CZ247" s="43">
        <f t="shared" si="1356"/>
        <v>0</v>
      </c>
      <c r="DA247" s="43">
        <f t="shared" si="1357"/>
        <v>17</v>
      </c>
      <c r="DB247" s="43">
        <f t="shared" si="1358"/>
        <v>6</v>
      </c>
      <c r="DC247" s="43">
        <f t="shared" si="1359"/>
        <v>7</v>
      </c>
      <c r="DD247" s="43">
        <f t="shared" si="1360"/>
        <v>2</v>
      </c>
      <c r="DE247" s="43">
        <f t="shared" si="1361"/>
        <v>10</v>
      </c>
      <c r="DF247" s="43">
        <f t="shared" si="1362"/>
        <v>4</v>
      </c>
      <c r="DG247" s="43">
        <f t="shared" si="1363"/>
        <v>2</v>
      </c>
      <c r="DH247" s="43">
        <f t="shared" si="1364"/>
        <v>12</v>
      </c>
      <c r="DI247" s="43">
        <f t="shared" si="1365"/>
        <v>4</v>
      </c>
      <c r="DJ247" s="43">
        <f t="shared" si="1366"/>
        <v>5</v>
      </c>
      <c r="DK247" s="43">
        <f t="shared" si="1367"/>
        <v>6</v>
      </c>
      <c r="DL247" s="43">
        <f t="shared" si="1368"/>
        <v>1</v>
      </c>
      <c r="DM247" s="43">
        <f t="shared" si="1369"/>
        <v>4</v>
      </c>
      <c r="DN247" s="289" t="b">
        <f t="shared" si="1309"/>
        <v>1</v>
      </c>
      <c r="DO247" s="48">
        <f>SUM(K247:Q247)</f>
        <v>137</v>
      </c>
      <c r="DP247" s="48">
        <f t="shared" si="1474"/>
        <v>-9</v>
      </c>
      <c r="DQ247" s="48">
        <f>ABS(DP247)</f>
        <v>9</v>
      </c>
      <c r="DR247" s="106">
        <f t="shared" si="1302"/>
        <v>1</v>
      </c>
      <c r="DS247" s="59">
        <f t="shared" si="1401"/>
        <v>2</v>
      </c>
      <c r="DT247" s="59">
        <f t="shared" si="1402"/>
        <v>5</v>
      </c>
      <c r="DU247" s="43"/>
      <c r="DV247" s="43">
        <f>S247+U247+W247+Y247+AA247+AC247+AE247+AG247+AI247+AK247+AM247+AO247+AQ247+AS247+AU247+AW247+AY247+BA247+BC247+BE247+BG247+BI247+BK247+BM247+BO247</f>
        <v>5</v>
      </c>
      <c r="DW247" s="43">
        <f>T247+V247+X247+Z247+AB247+AD247+AF247+AH247+AJ247+AL247+AN247+AP247+AR247+AT247+AV247+AX247+AZ247+BB247+BD247+BF247+BH247+BJ247+BL247+BN247</f>
        <v>2</v>
      </c>
      <c r="DX247" s="43"/>
      <c r="DY247" s="43">
        <f>COUNTIF($K247:$Q247,"&lt;10")</f>
        <v>2</v>
      </c>
      <c r="DZ247" s="43">
        <f>COUNTIFS($K247:$Q247,"&lt;20",$K247:$Q247,"&gt;9")</f>
        <v>2</v>
      </c>
      <c r="EA247" s="43">
        <f>COUNTIFS($K247:$Q247,"&lt;30",$K247:$Q247,"&gt;19")</f>
        <v>2</v>
      </c>
      <c r="EB247" s="43">
        <f>COUNTIFS($K247:$Q247,"&lt;40",$K247:$Q247,"&gt;29")</f>
        <v>1</v>
      </c>
      <c r="EC247" s="43">
        <f>COUNTIF($K247:$Q247,"&gt;39")</f>
        <v>0</v>
      </c>
      <c r="EE247" s="48">
        <f>COUNTIF($K248:$Q248,K247)+COUNTIF($K248:$Q248,L247)+COUNTIF($K248:$Q248,M247)+COUNTIF($K248:$Q248,N247)+COUNTIF($K248:$Q248,O247)+COUNTIF($K248:$Q248,P247)+COUNTIF($K248:$Q248,Q247)</f>
        <v>0</v>
      </c>
      <c r="EF247" s="43">
        <f>IF(K247=L247-1,1,0)+IF(L247=M247-1,1,0)+IF(M247=N247-1,1,0)+IF(N247=O247-1,1,0)+IF(O247=P247-1,1,0)+IF(K247=Q247-1,1,0)+IF(L247=Q247-1,1,0)+IF(M247=Q247-1,1,0)+IF(N247=Q247-1,1,0)+IF(O247=Q247-1,1,0)+IF(P247=Q247-1,1,0)</f>
        <v>1</v>
      </c>
    </row>
    <row r="248" spans="1:136" s="34" customFormat="1" x14ac:dyDescent="0.2">
      <c r="A248" s="49">
        <v>42110</v>
      </c>
      <c r="B248" s="44" t="s">
        <v>48</v>
      </c>
      <c r="C248" s="45" t="s">
        <v>78</v>
      </c>
      <c r="D248" s="46">
        <f t="shared" ref="D248:D281" si="1476">FIND(",",$C248,1)</f>
        <v>2</v>
      </c>
      <c r="E248" s="46">
        <f t="shared" ref="E248:I248" si="1477">FIND(",",$C248,D248+1)</f>
        <v>5</v>
      </c>
      <c r="F248" s="46">
        <f t="shared" si="1477"/>
        <v>9</v>
      </c>
      <c r="G248" s="46">
        <f t="shared" si="1477"/>
        <v>13</v>
      </c>
      <c r="H248" s="46">
        <f t="shared" si="1477"/>
        <v>17</v>
      </c>
      <c r="I248" s="46">
        <f t="shared" si="1477"/>
        <v>21</v>
      </c>
      <c r="J248" s="46"/>
      <c r="K248" s="48">
        <f t="shared" ref="K248:K281" si="1478">VALUE((LEFT(C248,D248-1)))</f>
        <v>3</v>
      </c>
      <c r="L248" s="48">
        <f t="shared" ref="L248:L281" si="1479">VALUE(MID($C248,D248+1,E248-D248-1))</f>
        <v>4</v>
      </c>
      <c r="M248" s="48">
        <f t="shared" ref="M248:M281" si="1480">VALUE(MID($C248,E248+1,F248-E248-1))</f>
        <v>18</v>
      </c>
      <c r="N248" s="48">
        <f t="shared" ref="N248:N281" si="1481">VALUE(MID($C248,F248+1,G248-F248-1))</f>
        <v>32</v>
      </c>
      <c r="O248" s="48">
        <f t="shared" ref="O248:O281" si="1482">VALUE(MID($C248,G248+1,H248-G248-1))</f>
        <v>35</v>
      </c>
      <c r="P248" s="48">
        <f t="shared" ref="P248:P281" si="1483">VALUE(MID($C248,H248+1,I248-H248-1))</f>
        <v>48</v>
      </c>
      <c r="Q248" s="48">
        <f t="shared" ref="Q248:Q281" si="1484">VALUE(RIGHT(C248,LEN(C248)-I248))</f>
        <v>6</v>
      </c>
      <c r="R248" s="43"/>
      <c r="S248" s="43">
        <f t="shared" ref="S248:AH274" si="1485">COUNTIF($K248:$Q248,S$2)</f>
        <v>0</v>
      </c>
      <c r="T248" s="43">
        <f t="shared" si="1475"/>
        <v>0</v>
      </c>
      <c r="U248" s="43">
        <f t="shared" si="1475"/>
        <v>1</v>
      </c>
      <c r="V248" s="43">
        <f t="shared" si="1475"/>
        <v>1</v>
      </c>
      <c r="W248" s="43">
        <f t="shared" si="1475"/>
        <v>0</v>
      </c>
      <c r="X248" s="43">
        <f t="shared" si="1475"/>
        <v>1</v>
      </c>
      <c r="Y248" s="43">
        <f t="shared" si="1475"/>
        <v>0</v>
      </c>
      <c r="Z248" s="43">
        <f t="shared" si="1475"/>
        <v>0</v>
      </c>
      <c r="AA248" s="43">
        <f t="shared" si="1475"/>
        <v>0</v>
      </c>
      <c r="AB248" s="43">
        <f t="shared" si="1475"/>
        <v>0</v>
      </c>
      <c r="AC248" s="43">
        <f t="shared" si="1475"/>
        <v>0</v>
      </c>
      <c r="AD248" s="43">
        <f t="shared" si="1475"/>
        <v>0</v>
      </c>
      <c r="AE248" s="43">
        <f t="shared" si="1475"/>
        <v>0</v>
      </c>
      <c r="AF248" s="43">
        <f t="shared" si="1475"/>
        <v>0</v>
      </c>
      <c r="AG248" s="43">
        <f t="shared" si="1475"/>
        <v>0</v>
      </c>
      <c r="AH248" s="43">
        <f t="shared" si="1475"/>
        <v>0</v>
      </c>
      <c r="AI248" s="43">
        <f t="shared" si="1475"/>
        <v>0</v>
      </c>
      <c r="AJ248" s="43">
        <f t="shared" si="1475"/>
        <v>1</v>
      </c>
      <c r="AK248" s="43">
        <f t="shared" si="1475"/>
        <v>0</v>
      </c>
      <c r="AL248" s="43">
        <f t="shared" si="1475"/>
        <v>0</v>
      </c>
      <c r="AM248" s="43">
        <f t="shared" si="1475"/>
        <v>0</v>
      </c>
      <c r="AN248" s="43">
        <f t="shared" si="1475"/>
        <v>0</v>
      </c>
      <c r="AO248" s="43">
        <f t="shared" si="1475"/>
        <v>0</v>
      </c>
      <c r="AP248" s="43">
        <f t="shared" si="1475"/>
        <v>0</v>
      </c>
      <c r="AQ248" s="43">
        <f t="shared" si="1475"/>
        <v>0</v>
      </c>
      <c r="AR248" s="43">
        <f t="shared" si="1475"/>
        <v>0</v>
      </c>
      <c r="AS248" s="43">
        <f t="shared" si="1475"/>
        <v>0</v>
      </c>
      <c r="AT248" s="43">
        <f t="shared" si="1475"/>
        <v>0</v>
      </c>
      <c r="AU248" s="43">
        <f t="shared" si="1475"/>
        <v>0</v>
      </c>
      <c r="AV248" s="43">
        <f t="shared" si="1475"/>
        <v>0</v>
      </c>
      <c r="AW248" s="43">
        <f t="shared" si="1475"/>
        <v>0</v>
      </c>
      <c r="AX248" s="43">
        <f t="shared" si="1475"/>
        <v>1</v>
      </c>
      <c r="AY248" s="43">
        <f t="shared" si="1475"/>
        <v>0</v>
      </c>
      <c r="AZ248" s="43">
        <f t="shared" si="1475"/>
        <v>0</v>
      </c>
      <c r="BA248" s="43">
        <f t="shared" si="1475"/>
        <v>1</v>
      </c>
      <c r="BB248" s="43">
        <f t="shared" si="1475"/>
        <v>0</v>
      </c>
      <c r="BC248" s="43">
        <f t="shared" si="1475"/>
        <v>0</v>
      </c>
      <c r="BD248" s="43">
        <f t="shared" si="1475"/>
        <v>0</v>
      </c>
      <c r="BE248" s="43">
        <f t="shared" si="1475"/>
        <v>0</v>
      </c>
      <c r="BF248" s="43">
        <f t="shared" si="1475"/>
        <v>0</v>
      </c>
      <c r="BG248" s="43">
        <f t="shared" si="1475"/>
        <v>0</v>
      </c>
      <c r="BH248" s="43">
        <f t="shared" si="1475"/>
        <v>0</v>
      </c>
      <c r="BI248" s="43">
        <f t="shared" si="1475"/>
        <v>0</v>
      </c>
      <c r="BJ248" s="43">
        <f t="shared" si="1475"/>
        <v>0</v>
      </c>
      <c r="BK248" s="43">
        <f t="shared" si="1475"/>
        <v>0</v>
      </c>
      <c r="BL248" s="43">
        <f t="shared" si="1475"/>
        <v>0</v>
      </c>
      <c r="BM248" s="43">
        <f t="shared" si="1475"/>
        <v>0</v>
      </c>
      <c r="BN248" s="43">
        <f t="shared" si="1475"/>
        <v>1</v>
      </c>
      <c r="BO248" s="43">
        <f t="shared" si="1475"/>
        <v>0</v>
      </c>
      <c r="BP248" s="43"/>
      <c r="BQ248" s="43">
        <f t="shared" si="1321"/>
        <v>7</v>
      </c>
      <c r="BR248" s="43">
        <f t="shared" si="1322"/>
        <v>4</v>
      </c>
      <c r="BS248" s="43">
        <f t="shared" si="1323"/>
        <v>0</v>
      </c>
      <c r="BT248" s="43">
        <f t="shared" si="1324"/>
        <v>0</v>
      </c>
      <c r="BU248" s="43">
        <f t="shared" si="1325"/>
        <v>6</v>
      </c>
      <c r="BV248" s="43">
        <f t="shared" si="1326"/>
        <v>0</v>
      </c>
      <c r="BW248" s="43">
        <f t="shared" si="1327"/>
        <v>9</v>
      </c>
      <c r="BX248" s="43">
        <f t="shared" si="1328"/>
        <v>17</v>
      </c>
      <c r="BY248" s="43">
        <f t="shared" si="1329"/>
        <v>11</v>
      </c>
      <c r="BZ248" s="43">
        <f t="shared" si="1330"/>
        <v>9</v>
      </c>
      <c r="CA248" s="43">
        <f t="shared" si="1331"/>
        <v>4</v>
      </c>
      <c r="CB248" s="43">
        <f t="shared" si="1332"/>
        <v>2</v>
      </c>
      <c r="CC248" s="43">
        <f t="shared" si="1333"/>
        <v>1</v>
      </c>
      <c r="CD248" s="43">
        <f t="shared" si="1334"/>
        <v>7</v>
      </c>
      <c r="CE248" s="43">
        <f t="shared" si="1335"/>
        <v>8</v>
      </c>
      <c r="CF248" s="43">
        <f t="shared" si="1336"/>
        <v>26</v>
      </c>
      <c r="CG248" s="43">
        <f t="shared" si="1337"/>
        <v>16</v>
      </c>
      <c r="CH248" s="43">
        <f t="shared" si="1338"/>
        <v>0</v>
      </c>
      <c r="CI248" s="43">
        <f t="shared" si="1339"/>
        <v>4</v>
      </c>
      <c r="CJ248" s="43">
        <f t="shared" si="1340"/>
        <v>10</v>
      </c>
      <c r="CK248" s="43">
        <f t="shared" si="1341"/>
        <v>2</v>
      </c>
      <c r="CL248" s="43">
        <f t="shared" si="1342"/>
        <v>4</v>
      </c>
      <c r="CM248" s="43">
        <f t="shared" si="1343"/>
        <v>7</v>
      </c>
      <c r="CN248" s="43">
        <f t="shared" si="1344"/>
        <v>2</v>
      </c>
      <c r="CO248" s="43">
        <f t="shared" si="1345"/>
        <v>2</v>
      </c>
      <c r="CP248" s="43">
        <f t="shared" si="1346"/>
        <v>8</v>
      </c>
      <c r="CQ248" s="43">
        <f t="shared" si="1347"/>
        <v>13</v>
      </c>
      <c r="CR248" s="43">
        <f t="shared" si="1348"/>
        <v>14</v>
      </c>
      <c r="CS248" s="43">
        <f t="shared" si="1349"/>
        <v>2</v>
      </c>
      <c r="CT248" s="43">
        <f t="shared" si="1350"/>
        <v>5</v>
      </c>
      <c r="CU248" s="43">
        <f t="shared" si="1351"/>
        <v>1</v>
      </c>
      <c r="CV248" s="43">
        <f t="shared" si="1352"/>
        <v>0</v>
      </c>
      <c r="CW248" s="43">
        <f t="shared" si="1353"/>
        <v>6</v>
      </c>
      <c r="CX248" s="43">
        <f t="shared" si="1354"/>
        <v>28</v>
      </c>
      <c r="CY248" s="43">
        <f t="shared" si="1355"/>
        <v>0</v>
      </c>
      <c r="CZ248" s="43">
        <f t="shared" si="1356"/>
        <v>10</v>
      </c>
      <c r="DA248" s="43">
        <f t="shared" si="1357"/>
        <v>16</v>
      </c>
      <c r="DB248" s="43">
        <f t="shared" si="1358"/>
        <v>5</v>
      </c>
      <c r="DC248" s="43">
        <f t="shared" si="1359"/>
        <v>6</v>
      </c>
      <c r="DD248" s="43">
        <f t="shared" si="1360"/>
        <v>1</v>
      </c>
      <c r="DE248" s="43">
        <f t="shared" si="1361"/>
        <v>9</v>
      </c>
      <c r="DF248" s="43">
        <f t="shared" si="1362"/>
        <v>3</v>
      </c>
      <c r="DG248" s="43">
        <f t="shared" si="1363"/>
        <v>1</v>
      </c>
      <c r="DH248" s="43">
        <f t="shared" si="1364"/>
        <v>11</v>
      </c>
      <c r="DI248" s="43">
        <f t="shared" si="1365"/>
        <v>3</v>
      </c>
      <c r="DJ248" s="43">
        <f t="shared" si="1366"/>
        <v>4</v>
      </c>
      <c r="DK248" s="43">
        <f t="shared" si="1367"/>
        <v>5</v>
      </c>
      <c r="DL248" s="43">
        <f t="shared" si="1368"/>
        <v>0</v>
      </c>
      <c r="DM248" s="43">
        <f t="shared" si="1369"/>
        <v>3</v>
      </c>
      <c r="DN248" s="289" t="b">
        <f t="shared" si="1309"/>
        <v>0</v>
      </c>
      <c r="DO248" s="48">
        <f t="shared" ref="DO248:DO281" si="1486">SUM(K248:Q248)</f>
        <v>146</v>
      </c>
      <c r="DP248" s="48">
        <f t="shared" si="1474"/>
        <v>-22</v>
      </c>
      <c r="DQ248" s="48">
        <f t="shared" ref="DQ248:DQ280" si="1487">ABS(DP248)</f>
        <v>22</v>
      </c>
      <c r="DR248" s="106">
        <f t="shared" si="1302"/>
        <v>0</v>
      </c>
      <c r="DS248" s="59">
        <f t="shared" si="1401"/>
        <v>3</v>
      </c>
      <c r="DT248" s="59">
        <f t="shared" si="1402"/>
        <v>4</v>
      </c>
      <c r="DU248" s="43"/>
      <c r="DV248" s="43">
        <f t="shared" ref="DV248:DV281" si="1488">S248+U248+W248+Y248+AA248+AC248+AE248+AG248+AI248+AK248+AM248+AO248+AQ248+AS248+AU248+AW248+AY248+BA248+BC248+BE248+BG248+BI248+BK248+BM248+BO248</f>
        <v>2</v>
      </c>
      <c r="DW248" s="43">
        <f t="shared" ref="DW248:DW281" si="1489">T248+V248+X248+Z248+AB248+AD248+AF248+AH248+AJ248+AL248+AN248+AP248+AR248+AT248+AV248+AX248+AZ248+BB248+BD248+BF248+BH248+BJ248+BL248+BN248</f>
        <v>5</v>
      </c>
      <c r="DX248" s="43"/>
      <c r="DY248" s="43">
        <f t="shared" ref="DY248:DY281" si="1490">COUNTIF($K248:$Q248,"&lt;10")</f>
        <v>3</v>
      </c>
      <c r="DZ248" s="43">
        <f t="shared" ref="DZ248:DZ281" si="1491">COUNTIFS($K248:$Q248,"&lt;20",$K248:$Q248,"&gt;9")</f>
        <v>1</v>
      </c>
      <c r="EA248" s="43">
        <f t="shared" ref="EA248:EA281" si="1492">COUNTIFS($K248:$Q248,"&lt;30",$K248:$Q248,"&gt;19")</f>
        <v>0</v>
      </c>
      <c r="EB248" s="43">
        <f t="shared" ref="EB248:EB281" si="1493">COUNTIFS($K248:$Q248,"&lt;40",$K248:$Q248,"&gt;29")</f>
        <v>2</v>
      </c>
      <c r="EC248" s="43">
        <f t="shared" ref="EC248:EC281" si="1494">COUNTIF($K248:$Q248,"&gt;39")</f>
        <v>1</v>
      </c>
      <c r="EE248" s="48">
        <f t="shared" ref="EE248:EE281" si="1495">COUNTIF($K249:$Q249,K248)+COUNTIF($K249:$Q249,L248)+COUNTIF($K249:$Q249,M248)+COUNTIF($K249:$Q249,N248)+COUNTIF($K249:$Q249,O248)+COUNTIF($K249:$Q249,P248)+COUNTIF($K249:$Q249,Q248)</f>
        <v>3</v>
      </c>
      <c r="EF248" s="43">
        <f t="shared" ref="EF248:EF281" si="1496">IF(K248=L248-1,1,0)+IF(L248=M248-1,1,0)+IF(M248=N248-1,1,0)+IF(N248=O248-1,1,0)+IF(O248=P248-1,1,0)+IF(K248=Q248-1,1,0)+IF(L248=Q248-1,1,0)+IF(M248=Q248-1,1,0)+IF(N248=Q248-1,1,0)+IF(O248=Q248-1,1,0)+IF(P248=Q248-1,1,0)</f>
        <v>1</v>
      </c>
    </row>
    <row r="249" spans="1:136" s="34" customFormat="1" x14ac:dyDescent="0.2">
      <c r="A249" s="50">
        <v>42107</v>
      </c>
      <c r="B249" s="33" t="s">
        <v>21</v>
      </c>
      <c r="C249" s="45" t="s">
        <v>76</v>
      </c>
      <c r="D249" s="46">
        <f t="shared" si="1476"/>
        <v>2</v>
      </c>
      <c r="E249" s="46">
        <f t="shared" ref="E249:I249" si="1497">FIND(",",$C249,D249+1)</f>
        <v>6</v>
      </c>
      <c r="F249" s="46">
        <f t="shared" si="1497"/>
        <v>10</v>
      </c>
      <c r="G249" s="46">
        <f t="shared" si="1497"/>
        <v>14</v>
      </c>
      <c r="H249" s="46">
        <f t="shared" si="1497"/>
        <v>18</v>
      </c>
      <c r="I249" s="46">
        <f t="shared" si="1497"/>
        <v>22</v>
      </c>
      <c r="J249" s="46"/>
      <c r="K249" s="48">
        <f t="shared" si="1478"/>
        <v>6</v>
      </c>
      <c r="L249" s="48">
        <f t="shared" si="1479"/>
        <v>13</v>
      </c>
      <c r="M249" s="48">
        <f t="shared" si="1480"/>
        <v>31</v>
      </c>
      <c r="N249" s="48">
        <f t="shared" si="1481"/>
        <v>32</v>
      </c>
      <c r="O249" s="48">
        <f t="shared" si="1482"/>
        <v>40</v>
      </c>
      <c r="P249" s="48">
        <f t="shared" si="1483"/>
        <v>43</v>
      </c>
      <c r="Q249" s="48">
        <f t="shared" si="1484"/>
        <v>3</v>
      </c>
      <c r="R249" s="27"/>
      <c r="S249" s="43">
        <f t="shared" si="1485"/>
        <v>0</v>
      </c>
      <c r="T249" s="43">
        <f t="shared" si="1475"/>
        <v>0</v>
      </c>
      <c r="U249" s="43">
        <f t="shared" si="1475"/>
        <v>1</v>
      </c>
      <c r="V249" s="43">
        <f t="shared" si="1475"/>
        <v>0</v>
      </c>
      <c r="W249" s="43">
        <f t="shared" si="1475"/>
        <v>0</v>
      </c>
      <c r="X249" s="43">
        <f t="shared" si="1475"/>
        <v>1</v>
      </c>
      <c r="Y249" s="43">
        <f t="shared" si="1475"/>
        <v>0</v>
      </c>
      <c r="Z249" s="43">
        <f t="shared" si="1475"/>
        <v>0</v>
      </c>
      <c r="AA249" s="43">
        <f t="shared" si="1475"/>
        <v>0</v>
      </c>
      <c r="AB249" s="43">
        <f t="shared" si="1475"/>
        <v>0</v>
      </c>
      <c r="AC249" s="43">
        <f t="shared" si="1475"/>
        <v>0</v>
      </c>
      <c r="AD249" s="43">
        <f t="shared" si="1475"/>
        <v>0</v>
      </c>
      <c r="AE249" s="43">
        <f t="shared" si="1475"/>
        <v>1</v>
      </c>
      <c r="AF249" s="43">
        <f t="shared" si="1475"/>
        <v>0</v>
      </c>
      <c r="AG249" s="43">
        <f t="shared" si="1475"/>
        <v>0</v>
      </c>
      <c r="AH249" s="43">
        <f t="shared" si="1475"/>
        <v>0</v>
      </c>
      <c r="AI249" s="43">
        <f t="shared" si="1475"/>
        <v>0</v>
      </c>
      <c r="AJ249" s="43">
        <f t="shared" si="1475"/>
        <v>0</v>
      </c>
      <c r="AK249" s="43">
        <f t="shared" si="1475"/>
        <v>0</v>
      </c>
      <c r="AL249" s="43">
        <f t="shared" si="1475"/>
        <v>0</v>
      </c>
      <c r="AM249" s="43">
        <f t="shared" si="1475"/>
        <v>0</v>
      </c>
      <c r="AN249" s="43">
        <f t="shared" si="1475"/>
        <v>0</v>
      </c>
      <c r="AO249" s="43">
        <f t="shared" si="1475"/>
        <v>0</v>
      </c>
      <c r="AP249" s="43">
        <f t="shared" si="1475"/>
        <v>0</v>
      </c>
      <c r="AQ249" s="43">
        <f t="shared" si="1475"/>
        <v>0</v>
      </c>
      <c r="AR249" s="43">
        <f t="shared" si="1475"/>
        <v>0</v>
      </c>
      <c r="AS249" s="43">
        <f t="shared" si="1475"/>
        <v>0</v>
      </c>
      <c r="AT249" s="43">
        <f t="shared" si="1475"/>
        <v>0</v>
      </c>
      <c r="AU249" s="43">
        <f t="shared" si="1475"/>
        <v>0</v>
      </c>
      <c r="AV249" s="43">
        <f t="shared" si="1475"/>
        <v>0</v>
      </c>
      <c r="AW249" s="43">
        <f t="shared" si="1475"/>
        <v>1</v>
      </c>
      <c r="AX249" s="43">
        <f t="shared" si="1475"/>
        <v>1</v>
      </c>
      <c r="AY249" s="43">
        <f t="shared" si="1475"/>
        <v>0</v>
      </c>
      <c r="AZ249" s="43">
        <f t="shared" si="1475"/>
        <v>0</v>
      </c>
      <c r="BA249" s="43">
        <f t="shared" si="1475"/>
        <v>0</v>
      </c>
      <c r="BB249" s="43">
        <f t="shared" si="1475"/>
        <v>0</v>
      </c>
      <c r="BC249" s="43">
        <f t="shared" si="1475"/>
        <v>0</v>
      </c>
      <c r="BD249" s="43">
        <f t="shared" si="1475"/>
        <v>0</v>
      </c>
      <c r="BE249" s="43">
        <f t="shared" si="1475"/>
        <v>0</v>
      </c>
      <c r="BF249" s="43">
        <f t="shared" si="1475"/>
        <v>1</v>
      </c>
      <c r="BG249" s="43">
        <f t="shared" si="1475"/>
        <v>0</v>
      </c>
      <c r="BH249" s="43">
        <f t="shared" si="1475"/>
        <v>0</v>
      </c>
      <c r="BI249" s="43">
        <f t="shared" si="1475"/>
        <v>1</v>
      </c>
      <c r="BJ249" s="43">
        <f t="shared" si="1475"/>
        <v>0</v>
      </c>
      <c r="BK249" s="43">
        <f t="shared" si="1475"/>
        <v>0</v>
      </c>
      <c r="BL249" s="43">
        <f t="shared" si="1475"/>
        <v>0</v>
      </c>
      <c r="BM249" s="43">
        <f t="shared" si="1475"/>
        <v>0</v>
      </c>
      <c r="BN249" s="43">
        <f t="shared" si="1475"/>
        <v>0</v>
      </c>
      <c r="BO249" s="43">
        <f t="shared" si="1475"/>
        <v>0</v>
      </c>
      <c r="BP249" s="43"/>
      <c r="BQ249" s="43">
        <f t="shared" si="1321"/>
        <v>6</v>
      </c>
      <c r="BR249" s="43">
        <f t="shared" si="1322"/>
        <v>3</v>
      </c>
      <c r="BS249" s="43">
        <f t="shared" si="1323"/>
        <v>0</v>
      </c>
      <c r="BT249" s="43">
        <f t="shared" si="1324"/>
        <v>18</v>
      </c>
      <c r="BU249" s="43">
        <f t="shared" si="1325"/>
        <v>5</v>
      </c>
      <c r="BV249" s="43">
        <f t="shared" si="1326"/>
        <v>0</v>
      </c>
      <c r="BW249" s="43">
        <f t="shared" si="1327"/>
        <v>8</v>
      </c>
      <c r="BX249" s="43">
        <f t="shared" si="1328"/>
        <v>16</v>
      </c>
      <c r="BY249" s="43">
        <f t="shared" si="1329"/>
        <v>10</v>
      </c>
      <c r="BZ249" s="43">
        <f t="shared" si="1330"/>
        <v>8</v>
      </c>
      <c r="CA249" s="43">
        <f t="shared" si="1331"/>
        <v>3</v>
      </c>
      <c r="CB249" s="43">
        <f t="shared" si="1332"/>
        <v>1</v>
      </c>
      <c r="CC249" s="43">
        <f t="shared" si="1333"/>
        <v>0</v>
      </c>
      <c r="CD249" s="43">
        <f t="shared" si="1334"/>
        <v>6</v>
      </c>
      <c r="CE249" s="43">
        <f t="shared" si="1335"/>
        <v>7</v>
      </c>
      <c r="CF249" s="43">
        <f t="shared" si="1336"/>
        <v>25</v>
      </c>
      <c r="CG249" s="43">
        <f t="shared" si="1337"/>
        <v>15</v>
      </c>
      <c r="CH249" s="43">
        <f t="shared" si="1338"/>
        <v>2</v>
      </c>
      <c r="CI249" s="43">
        <f t="shared" si="1339"/>
        <v>3</v>
      </c>
      <c r="CJ249" s="43">
        <f t="shared" si="1340"/>
        <v>9</v>
      </c>
      <c r="CK249" s="43">
        <f t="shared" si="1341"/>
        <v>1</v>
      </c>
      <c r="CL249" s="43">
        <f t="shared" si="1342"/>
        <v>3</v>
      </c>
      <c r="CM249" s="43">
        <f t="shared" si="1343"/>
        <v>6</v>
      </c>
      <c r="CN249" s="43">
        <f t="shared" si="1344"/>
        <v>1</v>
      </c>
      <c r="CO249" s="43">
        <f t="shared" si="1345"/>
        <v>1</v>
      </c>
      <c r="CP249" s="43">
        <f t="shared" si="1346"/>
        <v>7</v>
      </c>
      <c r="CQ249" s="43">
        <f t="shared" si="1347"/>
        <v>12</v>
      </c>
      <c r="CR249" s="43">
        <f t="shared" si="1348"/>
        <v>13</v>
      </c>
      <c r="CS249" s="43">
        <f t="shared" si="1349"/>
        <v>1</v>
      </c>
      <c r="CT249" s="43">
        <f t="shared" si="1350"/>
        <v>4</v>
      </c>
      <c r="CU249" s="43">
        <f t="shared" si="1351"/>
        <v>0</v>
      </c>
      <c r="CV249" s="43">
        <f t="shared" si="1352"/>
        <v>0</v>
      </c>
      <c r="CW249" s="43">
        <f t="shared" si="1353"/>
        <v>5</v>
      </c>
      <c r="CX249" s="43">
        <f t="shared" si="1354"/>
        <v>27</v>
      </c>
      <c r="CY249" s="43">
        <f t="shared" si="1355"/>
        <v>12</v>
      </c>
      <c r="CZ249" s="43">
        <f t="shared" si="1356"/>
        <v>9</v>
      </c>
      <c r="DA249" s="43">
        <f t="shared" si="1357"/>
        <v>15</v>
      </c>
      <c r="DB249" s="43">
        <f t="shared" si="1358"/>
        <v>4</v>
      </c>
      <c r="DC249" s="43">
        <f t="shared" si="1359"/>
        <v>5</v>
      </c>
      <c r="DD249" s="43">
        <f t="shared" si="1360"/>
        <v>0</v>
      </c>
      <c r="DE249" s="43">
        <f t="shared" si="1361"/>
        <v>8</v>
      </c>
      <c r="DF249" s="43">
        <f t="shared" si="1362"/>
        <v>2</v>
      </c>
      <c r="DG249" s="43">
        <f t="shared" si="1363"/>
        <v>0</v>
      </c>
      <c r="DH249" s="43">
        <f t="shared" si="1364"/>
        <v>10</v>
      </c>
      <c r="DI249" s="43">
        <f t="shared" si="1365"/>
        <v>2</v>
      </c>
      <c r="DJ249" s="43">
        <f t="shared" si="1366"/>
        <v>3</v>
      </c>
      <c r="DK249" s="43">
        <f t="shared" si="1367"/>
        <v>4</v>
      </c>
      <c r="DL249" s="43">
        <f t="shared" si="1368"/>
        <v>19</v>
      </c>
      <c r="DM249" s="43">
        <f t="shared" si="1369"/>
        <v>2</v>
      </c>
      <c r="DN249" s="289" t="b">
        <f t="shared" si="1309"/>
        <v>0</v>
      </c>
      <c r="DO249" s="48">
        <f t="shared" si="1486"/>
        <v>168</v>
      </c>
      <c r="DP249" s="48">
        <f t="shared" si="1474"/>
        <v>8</v>
      </c>
      <c r="DQ249" s="48">
        <f t="shared" si="1487"/>
        <v>8</v>
      </c>
      <c r="DR249" s="106">
        <f t="shared" si="1302"/>
        <v>0</v>
      </c>
      <c r="DS249" s="15">
        <f t="shared" si="1401"/>
        <v>4</v>
      </c>
      <c r="DT249" s="15">
        <f t="shared" si="1402"/>
        <v>3</v>
      </c>
      <c r="DU249" s="43"/>
      <c r="DV249" s="43">
        <f t="shared" si="1488"/>
        <v>4</v>
      </c>
      <c r="DW249" s="43">
        <f t="shared" si="1489"/>
        <v>3</v>
      </c>
      <c r="DX249" s="43"/>
      <c r="DY249" s="43">
        <f t="shared" si="1490"/>
        <v>2</v>
      </c>
      <c r="DZ249" s="43">
        <f t="shared" si="1491"/>
        <v>1</v>
      </c>
      <c r="EA249" s="43">
        <f t="shared" si="1492"/>
        <v>0</v>
      </c>
      <c r="EB249" s="43">
        <f t="shared" si="1493"/>
        <v>2</v>
      </c>
      <c r="EC249" s="43">
        <f t="shared" si="1494"/>
        <v>2</v>
      </c>
      <c r="EE249" s="48">
        <f t="shared" si="1495"/>
        <v>2</v>
      </c>
      <c r="EF249" s="43">
        <f t="shared" si="1496"/>
        <v>1</v>
      </c>
    </row>
    <row r="250" spans="1:136" x14ac:dyDescent="0.2">
      <c r="A250" s="42">
        <v>42103</v>
      </c>
      <c r="B250" s="25" t="s">
        <v>72</v>
      </c>
      <c r="C250" s="26" t="s">
        <v>70</v>
      </c>
      <c r="D250" s="11">
        <f t="shared" si="1476"/>
        <v>2</v>
      </c>
      <c r="E250" s="11">
        <f t="shared" ref="E250:I250" si="1498">FIND(",",$C250,D250+1)</f>
        <v>6</v>
      </c>
      <c r="F250" s="11">
        <f t="shared" si="1498"/>
        <v>10</v>
      </c>
      <c r="G250" s="11">
        <f t="shared" si="1498"/>
        <v>14</v>
      </c>
      <c r="H250" s="11">
        <f t="shared" si="1498"/>
        <v>18</v>
      </c>
      <c r="I250" s="11">
        <f t="shared" si="1498"/>
        <v>22</v>
      </c>
      <c r="J250" s="11"/>
      <c r="K250" s="9">
        <f t="shared" si="1478"/>
        <v>6</v>
      </c>
      <c r="L250" s="9">
        <f t="shared" si="1479"/>
        <v>12</v>
      </c>
      <c r="M250" s="9">
        <f t="shared" si="1480"/>
        <v>21</v>
      </c>
      <c r="N250" s="9">
        <f t="shared" si="1481"/>
        <v>24</v>
      </c>
      <c r="O250" s="9">
        <f t="shared" si="1482"/>
        <v>25</v>
      </c>
      <c r="P250" s="9">
        <f t="shared" si="1483"/>
        <v>43</v>
      </c>
      <c r="Q250" s="9">
        <f t="shared" si="1484"/>
        <v>29</v>
      </c>
      <c r="R250" s="24"/>
      <c r="S250" s="7">
        <f t="shared" si="1485"/>
        <v>0</v>
      </c>
      <c r="T250" s="7">
        <f t="shared" si="1475"/>
        <v>0</v>
      </c>
      <c r="U250" s="7">
        <f t="shared" si="1475"/>
        <v>0</v>
      </c>
      <c r="V250" s="7">
        <f t="shared" si="1475"/>
        <v>0</v>
      </c>
      <c r="W250" s="7">
        <f t="shared" si="1475"/>
        <v>0</v>
      </c>
      <c r="X250" s="7">
        <f t="shared" si="1475"/>
        <v>1</v>
      </c>
      <c r="Y250" s="7">
        <f t="shared" si="1475"/>
        <v>0</v>
      </c>
      <c r="Z250" s="7">
        <f t="shared" si="1475"/>
        <v>0</v>
      </c>
      <c r="AA250" s="7">
        <f t="shared" si="1475"/>
        <v>0</v>
      </c>
      <c r="AB250" s="7">
        <f t="shared" si="1475"/>
        <v>0</v>
      </c>
      <c r="AC250" s="7">
        <f t="shared" si="1475"/>
        <v>0</v>
      </c>
      <c r="AD250" s="7">
        <f t="shared" si="1475"/>
        <v>1</v>
      </c>
      <c r="AE250" s="7">
        <f t="shared" si="1475"/>
        <v>0</v>
      </c>
      <c r="AF250" s="7">
        <f t="shared" si="1475"/>
        <v>0</v>
      </c>
      <c r="AG250" s="7">
        <f t="shared" si="1475"/>
        <v>0</v>
      </c>
      <c r="AH250" s="7">
        <f t="shared" si="1475"/>
        <v>0</v>
      </c>
      <c r="AI250" s="7">
        <f t="shared" si="1475"/>
        <v>0</v>
      </c>
      <c r="AJ250" s="7">
        <f t="shared" si="1475"/>
        <v>0</v>
      </c>
      <c r="AK250" s="7">
        <f t="shared" si="1475"/>
        <v>0</v>
      </c>
      <c r="AL250" s="7">
        <f t="shared" si="1475"/>
        <v>0</v>
      </c>
      <c r="AM250" s="7">
        <f t="shared" si="1475"/>
        <v>1</v>
      </c>
      <c r="AN250" s="7">
        <f t="shared" si="1475"/>
        <v>0</v>
      </c>
      <c r="AO250" s="7">
        <f t="shared" si="1475"/>
        <v>0</v>
      </c>
      <c r="AP250" s="7">
        <f t="shared" si="1475"/>
        <v>1</v>
      </c>
      <c r="AQ250" s="7">
        <f t="shared" si="1475"/>
        <v>1</v>
      </c>
      <c r="AR250" s="7">
        <f t="shared" si="1475"/>
        <v>0</v>
      </c>
      <c r="AS250" s="7">
        <f t="shared" si="1475"/>
        <v>0</v>
      </c>
      <c r="AT250" s="7">
        <f t="shared" si="1475"/>
        <v>0</v>
      </c>
      <c r="AU250" s="7">
        <f t="shared" si="1475"/>
        <v>1</v>
      </c>
      <c r="AV250" s="7">
        <f t="shared" si="1475"/>
        <v>0</v>
      </c>
      <c r="AW250" s="7">
        <f t="shared" si="1475"/>
        <v>0</v>
      </c>
      <c r="AX250" s="7">
        <f t="shared" si="1475"/>
        <v>0</v>
      </c>
      <c r="AY250" s="7">
        <f t="shared" si="1475"/>
        <v>0</v>
      </c>
      <c r="AZ250" s="7">
        <f t="shared" si="1475"/>
        <v>0</v>
      </c>
      <c r="BA250" s="7">
        <f t="shared" si="1475"/>
        <v>0</v>
      </c>
      <c r="BB250" s="7">
        <f t="shared" si="1475"/>
        <v>0</v>
      </c>
      <c r="BC250" s="7">
        <f t="shared" si="1475"/>
        <v>0</v>
      </c>
      <c r="BD250" s="7">
        <f t="shared" si="1475"/>
        <v>0</v>
      </c>
      <c r="BE250" s="7">
        <f t="shared" si="1475"/>
        <v>0</v>
      </c>
      <c r="BF250" s="7">
        <f t="shared" si="1475"/>
        <v>0</v>
      </c>
      <c r="BG250" s="7">
        <f t="shared" si="1475"/>
        <v>0</v>
      </c>
      <c r="BH250" s="7">
        <f t="shared" si="1475"/>
        <v>0</v>
      </c>
      <c r="BI250" s="7">
        <f t="shared" si="1475"/>
        <v>1</v>
      </c>
      <c r="BJ250" s="7">
        <f t="shared" si="1475"/>
        <v>0</v>
      </c>
      <c r="BK250" s="7">
        <f t="shared" si="1475"/>
        <v>0</v>
      </c>
      <c r="BL250" s="7">
        <f t="shared" si="1475"/>
        <v>0</v>
      </c>
      <c r="BM250" s="7">
        <f t="shared" si="1475"/>
        <v>0</v>
      </c>
      <c r="BN250" s="7">
        <f t="shared" si="1475"/>
        <v>0</v>
      </c>
      <c r="BO250" s="7">
        <f t="shared" si="1475"/>
        <v>0</v>
      </c>
      <c r="BQ250" s="7">
        <f t="shared" si="1321"/>
        <v>5</v>
      </c>
      <c r="BR250" s="7">
        <f t="shared" si="1322"/>
        <v>2</v>
      </c>
      <c r="BS250" s="7">
        <f t="shared" si="1323"/>
        <v>1</v>
      </c>
      <c r="BT250" s="7">
        <f t="shared" si="1324"/>
        <v>17</v>
      </c>
      <c r="BU250" s="7">
        <f t="shared" si="1325"/>
        <v>4</v>
      </c>
      <c r="BV250" s="7">
        <f t="shared" si="1326"/>
        <v>0</v>
      </c>
      <c r="BW250" s="7">
        <f t="shared" si="1327"/>
        <v>7</v>
      </c>
      <c r="BX250" s="7">
        <f t="shared" si="1328"/>
        <v>15</v>
      </c>
      <c r="BY250" s="7">
        <f t="shared" si="1329"/>
        <v>9</v>
      </c>
      <c r="BZ250" s="7">
        <f t="shared" si="1330"/>
        <v>7</v>
      </c>
      <c r="CA250" s="7">
        <f t="shared" si="1331"/>
        <v>2</v>
      </c>
      <c r="CB250" s="7">
        <f t="shared" si="1332"/>
        <v>0</v>
      </c>
      <c r="CC250" s="7">
        <f t="shared" si="1333"/>
        <v>12</v>
      </c>
      <c r="CD250" s="7">
        <f t="shared" si="1334"/>
        <v>5</v>
      </c>
      <c r="CE250" s="7">
        <f t="shared" si="1335"/>
        <v>6</v>
      </c>
      <c r="CF250" s="7">
        <f t="shared" si="1336"/>
        <v>24</v>
      </c>
      <c r="CG250" s="7">
        <f t="shared" si="1337"/>
        <v>14</v>
      </c>
      <c r="CH250" s="7">
        <f t="shared" si="1338"/>
        <v>1</v>
      </c>
      <c r="CI250" s="7">
        <f t="shared" si="1339"/>
        <v>2</v>
      </c>
      <c r="CJ250" s="7">
        <f t="shared" si="1340"/>
        <v>8</v>
      </c>
      <c r="CK250" s="7">
        <f t="shared" si="1341"/>
        <v>0</v>
      </c>
      <c r="CL250" s="7">
        <f t="shared" si="1342"/>
        <v>2</v>
      </c>
      <c r="CM250" s="7">
        <f t="shared" si="1343"/>
        <v>5</v>
      </c>
      <c r="CN250" s="7">
        <f t="shared" si="1344"/>
        <v>0</v>
      </c>
      <c r="CO250" s="7">
        <f t="shared" si="1345"/>
        <v>0</v>
      </c>
      <c r="CP250" s="7">
        <f t="shared" si="1346"/>
        <v>6</v>
      </c>
      <c r="CQ250" s="7">
        <f t="shared" si="1347"/>
        <v>11</v>
      </c>
      <c r="CR250" s="7">
        <f t="shared" si="1348"/>
        <v>12</v>
      </c>
      <c r="CS250" s="7">
        <f t="shared" si="1349"/>
        <v>0</v>
      </c>
      <c r="CT250" s="7">
        <f t="shared" si="1350"/>
        <v>3</v>
      </c>
      <c r="CU250" s="7">
        <f t="shared" si="1351"/>
        <v>7</v>
      </c>
      <c r="CV250" s="7">
        <f t="shared" si="1352"/>
        <v>16</v>
      </c>
      <c r="CW250" s="7">
        <f t="shared" si="1353"/>
        <v>4</v>
      </c>
      <c r="CX250" s="7">
        <f t="shared" si="1354"/>
        <v>26</v>
      </c>
      <c r="CY250" s="7">
        <f t="shared" si="1355"/>
        <v>11</v>
      </c>
      <c r="CZ250" s="7">
        <f t="shared" si="1356"/>
        <v>8</v>
      </c>
      <c r="DA250" s="7">
        <f t="shared" si="1357"/>
        <v>14</v>
      </c>
      <c r="DB250" s="7">
        <f t="shared" si="1358"/>
        <v>3</v>
      </c>
      <c r="DC250" s="7">
        <f t="shared" si="1359"/>
        <v>4</v>
      </c>
      <c r="DD250" s="7">
        <f t="shared" si="1360"/>
        <v>5</v>
      </c>
      <c r="DE250" s="7">
        <f t="shared" si="1361"/>
        <v>7</v>
      </c>
      <c r="DF250" s="7">
        <f t="shared" si="1362"/>
        <v>1</v>
      </c>
      <c r="DG250" s="7">
        <f t="shared" si="1363"/>
        <v>0</v>
      </c>
      <c r="DH250" s="7">
        <f t="shared" si="1364"/>
        <v>9</v>
      </c>
      <c r="DI250" s="7">
        <f t="shared" si="1365"/>
        <v>1</v>
      </c>
      <c r="DJ250" s="7">
        <f t="shared" si="1366"/>
        <v>2</v>
      </c>
      <c r="DK250" s="7">
        <f t="shared" si="1367"/>
        <v>3</v>
      </c>
      <c r="DL250" s="7">
        <f t="shared" si="1368"/>
        <v>18</v>
      </c>
      <c r="DM250" s="7">
        <f t="shared" si="1369"/>
        <v>1</v>
      </c>
      <c r="DN250" s="289" t="b">
        <f t="shared" si="1309"/>
        <v>0</v>
      </c>
      <c r="DO250" s="9">
        <f t="shared" si="1486"/>
        <v>160</v>
      </c>
      <c r="DP250" s="9">
        <f t="shared" si="1474"/>
        <v>-43</v>
      </c>
      <c r="DQ250" s="9">
        <f t="shared" si="1487"/>
        <v>43</v>
      </c>
      <c r="DR250" s="106">
        <f t="shared" si="1302"/>
        <v>0</v>
      </c>
      <c r="DS250" s="59">
        <f t="shared" si="1401"/>
        <v>2</v>
      </c>
      <c r="DT250" s="59">
        <f t="shared" si="1402"/>
        <v>5</v>
      </c>
      <c r="DV250" s="15">
        <f t="shared" si="1488"/>
        <v>4</v>
      </c>
      <c r="DW250" s="15">
        <f t="shared" si="1489"/>
        <v>3</v>
      </c>
      <c r="DY250" s="7">
        <f t="shared" si="1490"/>
        <v>1</v>
      </c>
      <c r="DZ250" s="7">
        <f t="shared" si="1491"/>
        <v>1</v>
      </c>
      <c r="EA250" s="7">
        <f t="shared" si="1492"/>
        <v>4</v>
      </c>
      <c r="EB250" s="68">
        <f t="shared" si="1493"/>
        <v>0</v>
      </c>
      <c r="EC250" s="7">
        <f t="shared" si="1494"/>
        <v>1</v>
      </c>
      <c r="EE250" s="9">
        <f t="shared" si="1495"/>
        <v>2</v>
      </c>
      <c r="EF250" s="7">
        <f t="shared" si="1496"/>
        <v>1</v>
      </c>
    </row>
    <row r="251" spans="1:136" x14ac:dyDescent="0.2">
      <c r="A251" s="42">
        <v>42100</v>
      </c>
      <c r="B251" s="28" t="s">
        <v>73</v>
      </c>
      <c r="C251" s="29" t="s">
        <v>71</v>
      </c>
      <c r="D251" s="11">
        <f t="shared" si="1476"/>
        <v>2</v>
      </c>
      <c r="E251" s="11">
        <f t="shared" ref="E251:I251" si="1499">FIND(",",$C251,D251+1)</f>
        <v>6</v>
      </c>
      <c r="F251" s="11">
        <f t="shared" si="1499"/>
        <v>10</v>
      </c>
      <c r="G251" s="11">
        <f t="shared" si="1499"/>
        <v>14</v>
      </c>
      <c r="H251" s="11">
        <f t="shared" si="1499"/>
        <v>18</v>
      </c>
      <c r="I251" s="11">
        <f t="shared" si="1499"/>
        <v>22</v>
      </c>
      <c r="J251" s="11"/>
      <c r="K251" s="9">
        <f t="shared" si="1478"/>
        <v>3</v>
      </c>
      <c r="L251" s="9">
        <f t="shared" si="1479"/>
        <v>18</v>
      </c>
      <c r="M251" s="9">
        <f t="shared" si="1480"/>
        <v>21</v>
      </c>
      <c r="N251" s="9">
        <f t="shared" si="1481"/>
        <v>42</v>
      </c>
      <c r="O251" s="9">
        <f t="shared" si="1482"/>
        <v>45</v>
      </c>
      <c r="P251" s="9">
        <f t="shared" si="1483"/>
        <v>49</v>
      </c>
      <c r="Q251" s="9">
        <f t="shared" si="1484"/>
        <v>25</v>
      </c>
      <c r="R251" s="27"/>
      <c r="S251" s="7">
        <f t="shared" si="1485"/>
        <v>0</v>
      </c>
      <c r="T251" s="7">
        <f t="shared" si="1475"/>
        <v>0</v>
      </c>
      <c r="U251" s="7">
        <f t="shared" si="1475"/>
        <v>1</v>
      </c>
      <c r="V251" s="7">
        <f t="shared" si="1475"/>
        <v>0</v>
      </c>
      <c r="W251" s="7">
        <f t="shared" si="1475"/>
        <v>0</v>
      </c>
      <c r="X251" s="7">
        <f t="shared" si="1475"/>
        <v>0</v>
      </c>
      <c r="Y251" s="7">
        <f t="shared" si="1475"/>
        <v>0</v>
      </c>
      <c r="Z251" s="7">
        <f t="shared" si="1475"/>
        <v>0</v>
      </c>
      <c r="AA251" s="7">
        <f t="shared" si="1475"/>
        <v>0</v>
      </c>
      <c r="AB251" s="7">
        <f t="shared" si="1475"/>
        <v>0</v>
      </c>
      <c r="AC251" s="7">
        <f t="shared" si="1475"/>
        <v>0</v>
      </c>
      <c r="AD251" s="7">
        <f t="shared" si="1475"/>
        <v>0</v>
      </c>
      <c r="AE251" s="7">
        <f t="shared" si="1475"/>
        <v>0</v>
      </c>
      <c r="AF251" s="7">
        <f t="shared" si="1475"/>
        <v>0</v>
      </c>
      <c r="AG251" s="7">
        <f t="shared" si="1475"/>
        <v>0</v>
      </c>
      <c r="AH251" s="7">
        <f t="shared" si="1475"/>
        <v>0</v>
      </c>
      <c r="AI251" s="7">
        <f t="shared" si="1475"/>
        <v>0</v>
      </c>
      <c r="AJ251" s="7">
        <f t="shared" si="1475"/>
        <v>1</v>
      </c>
      <c r="AK251" s="7">
        <f t="shared" si="1475"/>
        <v>0</v>
      </c>
      <c r="AL251" s="7">
        <f t="shared" si="1475"/>
        <v>0</v>
      </c>
      <c r="AM251" s="7">
        <f t="shared" si="1475"/>
        <v>1</v>
      </c>
      <c r="AN251" s="7">
        <f t="shared" si="1475"/>
        <v>0</v>
      </c>
      <c r="AO251" s="7">
        <f t="shared" si="1475"/>
        <v>0</v>
      </c>
      <c r="AP251" s="7">
        <f t="shared" si="1475"/>
        <v>0</v>
      </c>
      <c r="AQ251" s="7">
        <f t="shared" si="1475"/>
        <v>1</v>
      </c>
      <c r="AR251" s="7">
        <f t="shared" si="1475"/>
        <v>0</v>
      </c>
      <c r="AS251" s="7">
        <f t="shared" si="1475"/>
        <v>0</v>
      </c>
      <c r="AT251" s="7">
        <f t="shared" si="1475"/>
        <v>0</v>
      </c>
      <c r="AU251" s="7">
        <f t="shared" si="1475"/>
        <v>0</v>
      </c>
      <c r="AV251" s="7">
        <f t="shared" si="1475"/>
        <v>0</v>
      </c>
      <c r="AW251" s="7">
        <f t="shared" si="1475"/>
        <v>0</v>
      </c>
      <c r="AX251" s="7">
        <f t="shared" si="1475"/>
        <v>0</v>
      </c>
      <c r="AY251" s="7">
        <f t="shared" si="1475"/>
        <v>0</v>
      </c>
      <c r="AZ251" s="7">
        <f t="shared" si="1475"/>
        <v>0</v>
      </c>
      <c r="BA251" s="7">
        <f t="shared" si="1475"/>
        <v>0</v>
      </c>
      <c r="BB251" s="7">
        <f t="shared" si="1475"/>
        <v>0</v>
      </c>
      <c r="BC251" s="7">
        <f t="shared" si="1475"/>
        <v>0</v>
      </c>
      <c r="BD251" s="7">
        <f t="shared" si="1475"/>
        <v>0</v>
      </c>
      <c r="BE251" s="7">
        <f t="shared" si="1475"/>
        <v>0</v>
      </c>
      <c r="BF251" s="7">
        <f t="shared" si="1475"/>
        <v>0</v>
      </c>
      <c r="BG251" s="7">
        <f t="shared" si="1475"/>
        <v>0</v>
      </c>
      <c r="BH251" s="7">
        <f t="shared" si="1475"/>
        <v>1</v>
      </c>
      <c r="BI251" s="7">
        <f t="shared" si="1475"/>
        <v>0</v>
      </c>
      <c r="BJ251" s="7">
        <f t="shared" si="1475"/>
        <v>0</v>
      </c>
      <c r="BK251" s="7">
        <f t="shared" si="1475"/>
        <v>1</v>
      </c>
      <c r="BL251" s="7">
        <f t="shared" si="1475"/>
        <v>0</v>
      </c>
      <c r="BM251" s="7">
        <f t="shared" si="1475"/>
        <v>0</v>
      </c>
      <c r="BN251" s="7">
        <f t="shared" si="1475"/>
        <v>0</v>
      </c>
      <c r="BO251" s="7">
        <f t="shared" si="1475"/>
        <v>1</v>
      </c>
      <c r="BQ251" s="7">
        <f t="shared" si="1321"/>
        <v>4</v>
      </c>
      <c r="BR251" s="7">
        <f t="shared" si="1322"/>
        <v>1</v>
      </c>
      <c r="BS251" s="7">
        <f t="shared" si="1323"/>
        <v>0</v>
      </c>
      <c r="BT251" s="7">
        <f t="shared" si="1324"/>
        <v>16</v>
      </c>
      <c r="BU251" s="7">
        <f t="shared" si="1325"/>
        <v>3</v>
      </c>
      <c r="BV251" s="7">
        <f t="shared" si="1326"/>
        <v>2</v>
      </c>
      <c r="BW251" s="7">
        <f t="shared" si="1327"/>
        <v>6</v>
      </c>
      <c r="BX251" s="7">
        <f t="shared" si="1328"/>
        <v>14</v>
      </c>
      <c r="BY251" s="7">
        <f t="shared" si="1329"/>
        <v>8</v>
      </c>
      <c r="BZ251" s="7">
        <f t="shared" si="1330"/>
        <v>6</v>
      </c>
      <c r="CA251" s="7">
        <f t="shared" si="1331"/>
        <v>1</v>
      </c>
      <c r="CB251" s="7">
        <f t="shared" si="1332"/>
        <v>2</v>
      </c>
      <c r="CC251" s="7">
        <f t="shared" si="1333"/>
        <v>11</v>
      </c>
      <c r="CD251" s="7">
        <f t="shared" si="1334"/>
        <v>4</v>
      </c>
      <c r="CE251" s="7">
        <f t="shared" si="1335"/>
        <v>5</v>
      </c>
      <c r="CF251" s="7">
        <f t="shared" si="1336"/>
        <v>23</v>
      </c>
      <c r="CG251" s="7">
        <f t="shared" si="1337"/>
        <v>13</v>
      </c>
      <c r="CH251" s="7">
        <f t="shared" si="1338"/>
        <v>0</v>
      </c>
      <c r="CI251" s="7">
        <f t="shared" si="1339"/>
        <v>1</v>
      </c>
      <c r="CJ251" s="7">
        <f t="shared" si="1340"/>
        <v>7</v>
      </c>
      <c r="CK251" s="7">
        <f t="shared" si="1341"/>
        <v>0</v>
      </c>
      <c r="CL251" s="7">
        <f t="shared" si="1342"/>
        <v>1</v>
      </c>
      <c r="CM251" s="7">
        <f t="shared" si="1343"/>
        <v>4</v>
      </c>
      <c r="CN251" s="7">
        <f t="shared" si="1344"/>
        <v>10</v>
      </c>
      <c r="CO251" s="7">
        <f t="shared" si="1345"/>
        <v>0</v>
      </c>
      <c r="CP251" s="7">
        <f t="shared" si="1346"/>
        <v>5</v>
      </c>
      <c r="CQ251" s="7">
        <f t="shared" si="1347"/>
        <v>10</v>
      </c>
      <c r="CR251" s="7">
        <f t="shared" si="1348"/>
        <v>11</v>
      </c>
      <c r="CS251" s="7">
        <f t="shared" si="1349"/>
        <v>1</v>
      </c>
      <c r="CT251" s="7">
        <f t="shared" si="1350"/>
        <v>2</v>
      </c>
      <c r="CU251" s="7">
        <f t="shared" si="1351"/>
        <v>6</v>
      </c>
      <c r="CV251" s="7">
        <f t="shared" si="1352"/>
        <v>15</v>
      </c>
      <c r="CW251" s="7">
        <f t="shared" si="1353"/>
        <v>3</v>
      </c>
      <c r="CX251" s="7">
        <f t="shared" si="1354"/>
        <v>25</v>
      </c>
      <c r="CY251" s="7">
        <f t="shared" si="1355"/>
        <v>10</v>
      </c>
      <c r="CZ251" s="7">
        <f t="shared" si="1356"/>
        <v>7</v>
      </c>
      <c r="DA251" s="7">
        <f t="shared" si="1357"/>
        <v>13</v>
      </c>
      <c r="DB251" s="7">
        <f t="shared" si="1358"/>
        <v>2</v>
      </c>
      <c r="DC251" s="7">
        <f t="shared" si="1359"/>
        <v>3</v>
      </c>
      <c r="DD251" s="7">
        <f t="shared" si="1360"/>
        <v>4</v>
      </c>
      <c r="DE251" s="7">
        <f t="shared" si="1361"/>
        <v>6</v>
      </c>
      <c r="DF251" s="7">
        <f t="shared" si="1362"/>
        <v>0</v>
      </c>
      <c r="DG251" s="7">
        <f t="shared" si="1363"/>
        <v>3</v>
      </c>
      <c r="DH251" s="7">
        <f t="shared" si="1364"/>
        <v>8</v>
      </c>
      <c r="DI251" s="7">
        <f t="shared" si="1365"/>
        <v>0</v>
      </c>
      <c r="DJ251" s="7">
        <f t="shared" si="1366"/>
        <v>1</v>
      </c>
      <c r="DK251" s="7">
        <f t="shared" si="1367"/>
        <v>2</v>
      </c>
      <c r="DL251" s="7">
        <f t="shared" si="1368"/>
        <v>17</v>
      </c>
      <c r="DM251" s="7">
        <f t="shared" si="1369"/>
        <v>0</v>
      </c>
      <c r="DN251" s="289" t="b">
        <f t="shared" si="1309"/>
        <v>1</v>
      </c>
      <c r="DO251" s="9">
        <f t="shared" si="1486"/>
        <v>203</v>
      </c>
      <c r="DP251" s="9">
        <f t="shared" si="1474"/>
        <v>32</v>
      </c>
      <c r="DQ251" s="9">
        <f t="shared" si="1487"/>
        <v>32</v>
      </c>
      <c r="DR251" s="106">
        <f t="shared" si="1302"/>
        <v>1</v>
      </c>
      <c r="DS251" s="59">
        <f t="shared" si="1401"/>
        <v>3</v>
      </c>
      <c r="DT251" s="59">
        <f t="shared" si="1402"/>
        <v>4</v>
      </c>
      <c r="DV251" s="7">
        <f t="shared" si="1488"/>
        <v>5</v>
      </c>
      <c r="DW251" s="7">
        <f t="shared" si="1489"/>
        <v>2</v>
      </c>
      <c r="DY251" s="7">
        <f t="shared" si="1490"/>
        <v>1</v>
      </c>
      <c r="DZ251" s="7">
        <f t="shared" si="1491"/>
        <v>1</v>
      </c>
      <c r="EA251" s="7">
        <f t="shared" si="1492"/>
        <v>2</v>
      </c>
      <c r="EB251" s="70">
        <f t="shared" si="1493"/>
        <v>0</v>
      </c>
      <c r="EC251" s="7">
        <f t="shared" si="1494"/>
        <v>3</v>
      </c>
      <c r="EE251" s="9">
        <f t="shared" si="1495"/>
        <v>1</v>
      </c>
      <c r="EF251" s="7">
        <f t="shared" si="1496"/>
        <v>0</v>
      </c>
    </row>
    <row r="252" spans="1:136" x14ac:dyDescent="0.2">
      <c r="A252" s="42">
        <v>42096</v>
      </c>
      <c r="B252" s="28" t="s">
        <v>7</v>
      </c>
      <c r="C252" s="31" t="s">
        <v>8</v>
      </c>
      <c r="D252" s="11">
        <f t="shared" si="1476"/>
        <v>3</v>
      </c>
      <c r="E252" s="11">
        <f t="shared" ref="E252:I252" si="1500">FIND(",",$C252,D252+1)</f>
        <v>7</v>
      </c>
      <c r="F252" s="11">
        <f t="shared" si="1500"/>
        <v>11</v>
      </c>
      <c r="G252" s="11">
        <f t="shared" si="1500"/>
        <v>15</v>
      </c>
      <c r="H252" s="11">
        <f t="shared" si="1500"/>
        <v>19</v>
      </c>
      <c r="I252" s="11">
        <f t="shared" si="1500"/>
        <v>23</v>
      </c>
      <c r="J252" s="11"/>
      <c r="K252" s="9">
        <f t="shared" si="1478"/>
        <v>11</v>
      </c>
      <c r="L252" s="9">
        <f t="shared" si="1479"/>
        <v>19</v>
      </c>
      <c r="M252" s="9">
        <f t="shared" si="1480"/>
        <v>22</v>
      </c>
      <c r="N252" s="9">
        <f t="shared" si="1481"/>
        <v>29</v>
      </c>
      <c r="O252" s="9">
        <f t="shared" si="1482"/>
        <v>42</v>
      </c>
      <c r="P252" s="9">
        <f t="shared" si="1483"/>
        <v>46</v>
      </c>
      <c r="Q252" s="9">
        <f t="shared" si="1484"/>
        <v>2</v>
      </c>
      <c r="R252" s="30"/>
      <c r="S252" s="7">
        <f t="shared" si="1485"/>
        <v>0</v>
      </c>
      <c r="T252" s="7">
        <f t="shared" si="1475"/>
        <v>1</v>
      </c>
      <c r="U252" s="7">
        <f t="shared" si="1475"/>
        <v>0</v>
      </c>
      <c r="V252" s="7">
        <f t="shared" si="1475"/>
        <v>0</v>
      </c>
      <c r="W252" s="7">
        <f t="shared" si="1475"/>
        <v>0</v>
      </c>
      <c r="X252" s="7">
        <f t="shared" si="1475"/>
        <v>0</v>
      </c>
      <c r="Y252" s="7">
        <f t="shared" si="1475"/>
        <v>0</v>
      </c>
      <c r="Z252" s="7">
        <f t="shared" si="1475"/>
        <v>0</v>
      </c>
      <c r="AA252" s="7">
        <f t="shared" si="1475"/>
        <v>0</v>
      </c>
      <c r="AB252" s="7">
        <f t="shared" si="1475"/>
        <v>0</v>
      </c>
      <c r="AC252" s="7">
        <f t="shared" si="1475"/>
        <v>1</v>
      </c>
      <c r="AD252" s="7">
        <f t="shared" si="1475"/>
        <v>0</v>
      </c>
      <c r="AE252" s="7">
        <f t="shared" si="1475"/>
        <v>0</v>
      </c>
      <c r="AF252" s="7">
        <f t="shared" si="1475"/>
        <v>0</v>
      </c>
      <c r="AG252" s="7">
        <f t="shared" si="1475"/>
        <v>0</v>
      </c>
      <c r="AH252" s="7">
        <f t="shared" si="1475"/>
        <v>0</v>
      </c>
      <c r="AI252" s="7">
        <f t="shared" ref="AI252:AX252" si="1501">COUNTIF($K252:$Q252,AI$2)</f>
        <v>0</v>
      </c>
      <c r="AJ252" s="7">
        <f t="shared" si="1501"/>
        <v>0</v>
      </c>
      <c r="AK252" s="7">
        <f t="shared" si="1501"/>
        <v>1</v>
      </c>
      <c r="AL252" s="7">
        <f t="shared" si="1501"/>
        <v>0</v>
      </c>
      <c r="AM252" s="7">
        <f t="shared" si="1501"/>
        <v>0</v>
      </c>
      <c r="AN252" s="7">
        <f t="shared" si="1501"/>
        <v>1</v>
      </c>
      <c r="AO252" s="7">
        <f t="shared" si="1501"/>
        <v>0</v>
      </c>
      <c r="AP252" s="7">
        <f t="shared" si="1501"/>
        <v>0</v>
      </c>
      <c r="AQ252" s="7">
        <f t="shared" si="1501"/>
        <v>0</v>
      </c>
      <c r="AR252" s="7">
        <f t="shared" si="1501"/>
        <v>0</v>
      </c>
      <c r="AS252" s="7">
        <f t="shared" si="1501"/>
        <v>0</v>
      </c>
      <c r="AT252" s="7">
        <f t="shared" si="1501"/>
        <v>0</v>
      </c>
      <c r="AU252" s="7">
        <f t="shared" si="1501"/>
        <v>1</v>
      </c>
      <c r="AV252" s="7">
        <f t="shared" si="1501"/>
        <v>0</v>
      </c>
      <c r="AW252" s="7">
        <f t="shared" si="1501"/>
        <v>0</v>
      </c>
      <c r="AX252" s="7">
        <f t="shared" si="1501"/>
        <v>0</v>
      </c>
      <c r="AY252" s="7">
        <f t="shared" ref="AY252:BN252" si="1502">COUNTIF($K252:$Q252,AY$2)</f>
        <v>0</v>
      </c>
      <c r="AZ252" s="7">
        <f t="shared" si="1502"/>
        <v>0</v>
      </c>
      <c r="BA252" s="7">
        <f t="shared" si="1502"/>
        <v>0</v>
      </c>
      <c r="BB252" s="7">
        <f t="shared" si="1502"/>
        <v>0</v>
      </c>
      <c r="BC252" s="7">
        <f t="shared" si="1502"/>
        <v>0</v>
      </c>
      <c r="BD252" s="7">
        <f t="shared" si="1502"/>
        <v>0</v>
      </c>
      <c r="BE252" s="7">
        <f t="shared" si="1502"/>
        <v>0</v>
      </c>
      <c r="BF252" s="7">
        <f t="shared" si="1502"/>
        <v>0</v>
      </c>
      <c r="BG252" s="7">
        <f t="shared" si="1502"/>
        <v>0</v>
      </c>
      <c r="BH252" s="7">
        <f t="shared" si="1502"/>
        <v>1</v>
      </c>
      <c r="BI252" s="7">
        <f t="shared" si="1502"/>
        <v>0</v>
      </c>
      <c r="BJ252" s="7">
        <f t="shared" si="1502"/>
        <v>0</v>
      </c>
      <c r="BK252" s="7">
        <f t="shared" si="1502"/>
        <v>0</v>
      </c>
      <c r="BL252" s="7">
        <f t="shared" si="1502"/>
        <v>1</v>
      </c>
      <c r="BM252" s="7">
        <f t="shared" si="1502"/>
        <v>0</v>
      </c>
      <c r="BN252" s="7">
        <f t="shared" si="1502"/>
        <v>0</v>
      </c>
      <c r="BO252" s="7">
        <f t="shared" ref="T252:BO258" si="1503">COUNTIF($K252:$Q252,BO$2)</f>
        <v>0</v>
      </c>
      <c r="BQ252" s="7">
        <f t="shared" si="1321"/>
        <v>3</v>
      </c>
      <c r="BR252" s="7">
        <f t="shared" si="1322"/>
        <v>0</v>
      </c>
      <c r="BS252" s="7">
        <f t="shared" si="1323"/>
        <v>4</v>
      </c>
      <c r="BT252" s="7">
        <f t="shared" si="1324"/>
        <v>15</v>
      </c>
      <c r="BU252" s="7">
        <f t="shared" si="1325"/>
        <v>2</v>
      </c>
      <c r="BV252" s="7">
        <f t="shared" si="1326"/>
        <v>1</v>
      </c>
      <c r="BW252" s="7">
        <f t="shared" si="1327"/>
        <v>5</v>
      </c>
      <c r="BX252" s="7">
        <f t="shared" si="1328"/>
        <v>13</v>
      </c>
      <c r="BY252" s="7">
        <f t="shared" si="1329"/>
        <v>7</v>
      </c>
      <c r="BZ252" s="7">
        <f t="shared" si="1330"/>
        <v>5</v>
      </c>
      <c r="CA252" s="7">
        <f t="shared" si="1331"/>
        <v>0</v>
      </c>
      <c r="CB252" s="7">
        <f t="shared" si="1332"/>
        <v>1</v>
      </c>
      <c r="CC252" s="7">
        <f t="shared" si="1333"/>
        <v>10</v>
      </c>
      <c r="CD252" s="7">
        <f t="shared" si="1334"/>
        <v>3</v>
      </c>
      <c r="CE252" s="7">
        <f t="shared" si="1335"/>
        <v>4</v>
      </c>
      <c r="CF252" s="7">
        <f t="shared" si="1336"/>
        <v>22</v>
      </c>
      <c r="CG252" s="7">
        <f t="shared" si="1337"/>
        <v>12</v>
      </c>
      <c r="CH252" s="7">
        <f t="shared" si="1338"/>
        <v>11</v>
      </c>
      <c r="CI252" s="7">
        <f t="shared" si="1339"/>
        <v>0</v>
      </c>
      <c r="CJ252" s="7">
        <f t="shared" si="1340"/>
        <v>6</v>
      </c>
      <c r="CK252" s="7">
        <f t="shared" si="1341"/>
        <v>2</v>
      </c>
      <c r="CL252" s="7">
        <f t="shared" si="1342"/>
        <v>0</v>
      </c>
      <c r="CM252" s="7">
        <f t="shared" si="1343"/>
        <v>3</v>
      </c>
      <c r="CN252" s="7">
        <f t="shared" si="1344"/>
        <v>9</v>
      </c>
      <c r="CO252" s="7">
        <f t="shared" si="1345"/>
        <v>16</v>
      </c>
      <c r="CP252" s="7">
        <f t="shared" si="1346"/>
        <v>4</v>
      </c>
      <c r="CQ252" s="7">
        <f t="shared" si="1347"/>
        <v>9</v>
      </c>
      <c r="CR252" s="7">
        <f t="shared" si="1348"/>
        <v>10</v>
      </c>
      <c r="CS252" s="7">
        <f t="shared" si="1349"/>
        <v>0</v>
      </c>
      <c r="CT252" s="7">
        <f t="shared" si="1350"/>
        <v>1</v>
      </c>
      <c r="CU252" s="7">
        <f t="shared" si="1351"/>
        <v>5</v>
      </c>
      <c r="CV252" s="7">
        <f t="shared" si="1352"/>
        <v>14</v>
      </c>
      <c r="CW252" s="7">
        <f t="shared" si="1353"/>
        <v>2</v>
      </c>
      <c r="CX252" s="7">
        <f t="shared" si="1354"/>
        <v>24</v>
      </c>
      <c r="CY252" s="7">
        <f t="shared" si="1355"/>
        <v>9</v>
      </c>
      <c r="CZ252" s="7">
        <f t="shared" si="1356"/>
        <v>6</v>
      </c>
      <c r="DA252" s="7">
        <f t="shared" si="1357"/>
        <v>12</v>
      </c>
      <c r="DB252" s="7">
        <f t="shared" si="1358"/>
        <v>1</v>
      </c>
      <c r="DC252" s="7">
        <f t="shared" si="1359"/>
        <v>2</v>
      </c>
      <c r="DD252" s="7">
        <f t="shared" si="1360"/>
        <v>3</v>
      </c>
      <c r="DE252" s="7">
        <f t="shared" si="1361"/>
        <v>5</v>
      </c>
      <c r="DF252" s="7">
        <f t="shared" si="1362"/>
        <v>0</v>
      </c>
      <c r="DG252" s="7">
        <f t="shared" si="1363"/>
        <v>2</v>
      </c>
      <c r="DH252" s="7">
        <f t="shared" si="1364"/>
        <v>7</v>
      </c>
      <c r="DI252" s="7">
        <f t="shared" si="1365"/>
        <v>1</v>
      </c>
      <c r="DJ252" s="7">
        <f t="shared" si="1366"/>
        <v>0</v>
      </c>
      <c r="DK252" s="7">
        <f t="shared" si="1367"/>
        <v>1</v>
      </c>
      <c r="DL252" s="7">
        <f t="shared" si="1368"/>
        <v>16</v>
      </c>
      <c r="DM252" s="7">
        <f t="shared" si="1369"/>
        <v>3</v>
      </c>
      <c r="DN252" s="289" t="b">
        <f t="shared" si="1309"/>
        <v>1</v>
      </c>
      <c r="DO252" s="9">
        <f t="shared" si="1486"/>
        <v>171</v>
      </c>
      <c r="DP252" s="9">
        <f t="shared" si="1474"/>
        <v>-18</v>
      </c>
      <c r="DQ252" s="9">
        <f t="shared" si="1487"/>
        <v>18</v>
      </c>
      <c r="DR252" s="106">
        <f t="shared" si="1302"/>
        <v>1</v>
      </c>
      <c r="DS252" s="59">
        <f t="shared" si="1401"/>
        <v>3</v>
      </c>
      <c r="DT252" s="59">
        <f t="shared" si="1402"/>
        <v>4</v>
      </c>
      <c r="DV252" s="7">
        <f t="shared" si="1488"/>
        <v>3</v>
      </c>
      <c r="DW252" s="7">
        <f t="shared" si="1489"/>
        <v>4</v>
      </c>
      <c r="DY252" s="7">
        <f t="shared" si="1490"/>
        <v>1</v>
      </c>
      <c r="DZ252" s="7">
        <f t="shared" si="1491"/>
        <v>2</v>
      </c>
      <c r="EA252" s="7">
        <f t="shared" si="1492"/>
        <v>2</v>
      </c>
      <c r="EB252" s="69">
        <f t="shared" si="1493"/>
        <v>0</v>
      </c>
      <c r="EC252" s="7">
        <f t="shared" si="1494"/>
        <v>2</v>
      </c>
      <c r="EE252" s="9">
        <f t="shared" si="1495"/>
        <v>1</v>
      </c>
      <c r="EF252" s="7">
        <f t="shared" si="1496"/>
        <v>0</v>
      </c>
    </row>
    <row r="253" spans="1:136" x14ac:dyDescent="0.2">
      <c r="A253" s="42">
        <v>42093</v>
      </c>
      <c r="B253" s="25" t="s">
        <v>9</v>
      </c>
      <c r="C253" s="32" t="s">
        <v>10</v>
      </c>
      <c r="D253" s="11">
        <f t="shared" si="1476"/>
        <v>3</v>
      </c>
      <c r="E253" s="11">
        <f t="shared" ref="E253:I253" si="1504">FIND(",",$C253,D253+1)</f>
        <v>7</v>
      </c>
      <c r="F253" s="11">
        <f t="shared" si="1504"/>
        <v>11</v>
      </c>
      <c r="G253" s="11">
        <f t="shared" si="1504"/>
        <v>15</v>
      </c>
      <c r="H253" s="11">
        <f t="shared" si="1504"/>
        <v>19</v>
      </c>
      <c r="I253" s="11">
        <f t="shared" si="1504"/>
        <v>23</v>
      </c>
      <c r="J253" s="11"/>
      <c r="K253" s="9">
        <f t="shared" si="1478"/>
        <v>11</v>
      </c>
      <c r="L253" s="9">
        <f t="shared" si="1479"/>
        <v>12</v>
      </c>
      <c r="M253" s="9">
        <f t="shared" si="1480"/>
        <v>30</v>
      </c>
      <c r="N253" s="9">
        <f t="shared" si="1481"/>
        <v>38</v>
      </c>
      <c r="O253" s="9">
        <f t="shared" si="1482"/>
        <v>45</v>
      </c>
      <c r="P253" s="9">
        <f t="shared" si="1483"/>
        <v>47</v>
      </c>
      <c r="Q253" s="9">
        <f t="shared" si="1484"/>
        <v>6</v>
      </c>
      <c r="R253" s="24"/>
      <c r="S253" s="7">
        <f t="shared" si="1485"/>
        <v>0</v>
      </c>
      <c r="T253" s="7">
        <f t="shared" si="1503"/>
        <v>0</v>
      </c>
      <c r="U253" s="7">
        <f t="shared" si="1503"/>
        <v>0</v>
      </c>
      <c r="V253" s="7">
        <f t="shared" si="1503"/>
        <v>0</v>
      </c>
      <c r="W253" s="7">
        <f t="shared" si="1503"/>
        <v>0</v>
      </c>
      <c r="X253" s="7">
        <f t="shared" si="1503"/>
        <v>1</v>
      </c>
      <c r="Y253" s="7">
        <f t="shared" si="1503"/>
        <v>0</v>
      </c>
      <c r="Z253" s="7">
        <f t="shared" si="1503"/>
        <v>0</v>
      </c>
      <c r="AA253" s="7">
        <f t="shared" si="1503"/>
        <v>0</v>
      </c>
      <c r="AB253" s="7">
        <f t="shared" si="1503"/>
        <v>0</v>
      </c>
      <c r="AC253" s="7">
        <f t="shared" si="1503"/>
        <v>1</v>
      </c>
      <c r="AD253" s="7">
        <f t="shared" si="1503"/>
        <v>1</v>
      </c>
      <c r="AE253" s="7">
        <f t="shared" si="1503"/>
        <v>0</v>
      </c>
      <c r="AF253" s="7">
        <f t="shared" si="1503"/>
        <v>0</v>
      </c>
      <c r="AG253" s="7">
        <f t="shared" si="1503"/>
        <v>0</v>
      </c>
      <c r="AH253" s="7">
        <f t="shared" si="1503"/>
        <v>0</v>
      </c>
      <c r="AI253" s="7">
        <f t="shared" si="1503"/>
        <v>0</v>
      </c>
      <c r="AJ253" s="7">
        <f t="shared" si="1503"/>
        <v>0</v>
      </c>
      <c r="AK253" s="7">
        <f t="shared" si="1503"/>
        <v>0</v>
      </c>
      <c r="AL253" s="7">
        <f t="shared" si="1503"/>
        <v>0</v>
      </c>
      <c r="AM253" s="7">
        <f t="shared" si="1503"/>
        <v>0</v>
      </c>
      <c r="AN253" s="7">
        <f t="shared" si="1503"/>
        <v>0</v>
      </c>
      <c r="AO253" s="7">
        <f t="shared" si="1503"/>
        <v>0</v>
      </c>
      <c r="AP253" s="7">
        <f t="shared" si="1503"/>
        <v>0</v>
      </c>
      <c r="AQ253" s="7">
        <f t="shared" si="1503"/>
        <v>0</v>
      </c>
      <c r="AR253" s="7">
        <f t="shared" si="1503"/>
        <v>0</v>
      </c>
      <c r="AS253" s="7">
        <f t="shared" si="1503"/>
        <v>0</v>
      </c>
      <c r="AT253" s="7">
        <f t="shared" si="1503"/>
        <v>0</v>
      </c>
      <c r="AU253" s="7">
        <f t="shared" si="1503"/>
        <v>0</v>
      </c>
      <c r="AV253" s="7">
        <f t="shared" si="1503"/>
        <v>1</v>
      </c>
      <c r="AW253" s="7">
        <f t="shared" si="1503"/>
        <v>0</v>
      </c>
      <c r="AX253" s="7">
        <f t="shared" si="1503"/>
        <v>0</v>
      </c>
      <c r="AY253" s="7">
        <f t="shared" si="1503"/>
        <v>0</v>
      </c>
      <c r="AZ253" s="7">
        <f t="shared" si="1503"/>
        <v>0</v>
      </c>
      <c r="BA253" s="7">
        <f t="shared" si="1503"/>
        <v>0</v>
      </c>
      <c r="BB253" s="7">
        <f t="shared" si="1503"/>
        <v>0</v>
      </c>
      <c r="BC253" s="7">
        <f t="shared" si="1503"/>
        <v>0</v>
      </c>
      <c r="BD253" s="7">
        <f t="shared" si="1503"/>
        <v>1</v>
      </c>
      <c r="BE253" s="7">
        <f t="shared" si="1503"/>
        <v>0</v>
      </c>
      <c r="BF253" s="7">
        <f t="shared" si="1503"/>
        <v>0</v>
      </c>
      <c r="BG253" s="7">
        <f t="shared" si="1503"/>
        <v>0</v>
      </c>
      <c r="BH253" s="7">
        <f t="shared" si="1503"/>
        <v>0</v>
      </c>
      <c r="BI253" s="7">
        <f t="shared" si="1503"/>
        <v>0</v>
      </c>
      <c r="BJ253" s="7">
        <f t="shared" si="1503"/>
        <v>0</v>
      </c>
      <c r="BK253" s="7">
        <f t="shared" si="1503"/>
        <v>1</v>
      </c>
      <c r="BL253" s="7">
        <f t="shared" si="1503"/>
        <v>0</v>
      </c>
      <c r="BM253" s="7">
        <f t="shared" si="1503"/>
        <v>1</v>
      </c>
      <c r="BN253" s="7">
        <f t="shared" si="1503"/>
        <v>0</v>
      </c>
      <c r="BO253" s="7">
        <f t="shared" si="1503"/>
        <v>0</v>
      </c>
      <c r="BQ253" s="7">
        <f t="shared" si="1321"/>
        <v>2</v>
      </c>
      <c r="BR253" s="7">
        <f t="shared" si="1322"/>
        <v>9</v>
      </c>
      <c r="BS253" s="7">
        <f t="shared" si="1323"/>
        <v>3</v>
      </c>
      <c r="BT253" s="7">
        <f t="shared" si="1324"/>
        <v>14</v>
      </c>
      <c r="BU253" s="7">
        <f t="shared" si="1325"/>
        <v>1</v>
      </c>
      <c r="BV253" s="7">
        <f t="shared" si="1326"/>
        <v>0</v>
      </c>
      <c r="BW253" s="7">
        <f t="shared" si="1327"/>
        <v>4</v>
      </c>
      <c r="BX253" s="7">
        <f t="shared" si="1328"/>
        <v>12</v>
      </c>
      <c r="BY253" s="7">
        <f t="shared" si="1329"/>
        <v>6</v>
      </c>
      <c r="BZ253" s="7">
        <f t="shared" si="1330"/>
        <v>4</v>
      </c>
      <c r="CA253" s="7">
        <f t="shared" si="1331"/>
        <v>0</v>
      </c>
      <c r="CB253" s="7">
        <f t="shared" si="1332"/>
        <v>0</v>
      </c>
      <c r="CC253" s="7">
        <f t="shared" si="1333"/>
        <v>9</v>
      </c>
      <c r="CD253" s="7">
        <f t="shared" si="1334"/>
        <v>2</v>
      </c>
      <c r="CE253" s="7">
        <f t="shared" si="1335"/>
        <v>3</v>
      </c>
      <c r="CF253" s="7">
        <f t="shared" si="1336"/>
        <v>21</v>
      </c>
      <c r="CG253" s="7">
        <f t="shared" si="1337"/>
        <v>11</v>
      </c>
      <c r="CH253" s="7">
        <f t="shared" si="1338"/>
        <v>10</v>
      </c>
      <c r="CI253" s="7">
        <f t="shared" si="1339"/>
        <v>4</v>
      </c>
      <c r="CJ253" s="7">
        <f t="shared" si="1340"/>
        <v>5</v>
      </c>
      <c r="CK253" s="7">
        <f t="shared" si="1341"/>
        <v>1</v>
      </c>
      <c r="CL253" s="7">
        <f t="shared" si="1342"/>
        <v>11</v>
      </c>
      <c r="CM253" s="7">
        <f t="shared" si="1343"/>
        <v>2</v>
      </c>
      <c r="CN253" s="7">
        <f t="shared" si="1344"/>
        <v>8</v>
      </c>
      <c r="CO253" s="7">
        <f t="shared" si="1345"/>
        <v>15</v>
      </c>
      <c r="CP253" s="7">
        <f t="shared" si="1346"/>
        <v>3</v>
      </c>
      <c r="CQ253" s="7">
        <f t="shared" si="1347"/>
        <v>8</v>
      </c>
      <c r="CR253" s="7">
        <f t="shared" si="1348"/>
        <v>9</v>
      </c>
      <c r="CS253" s="7">
        <f t="shared" si="1349"/>
        <v>3</v>
      </c>
      <c r="CT253" s="7">
        <f t="shared" si="1350"/>
        <v>0</v>
      </c>
      <c r="CU253" s="7">
        <f t="shared" si="1351"/>
        <v>4</v>
      </c>
      <c r="CV253" s="7">
        <f t="shared" si="1352"/>
        <v>13</v>
      </c>
      <c r="CW253" s="7">
        <f t="shared" si="1353"/>
        <v>1</v>
      </c>
      <c r="CX253" s="7">
        <f t="shared" si="1354"/>
        <v>23</v>
      </c>
      <c r="CY253" s="7">
        <f t="shared" si="1355"/>
        <v>8</v>
      </c>
      <c r="CZ253" s="7">
        <f t="shared" si="1356"/>
        <v>5</v>
      </c>
      <c r="DA253" s="7">
        <f t="shared" si="1357"/>
        <v>11</v>
      </c>
      <c r="DB253" s="7">
        <f t="shared" si="1358"/>
        <v>0</v>
      </c>
      <c r="DC253" s="7">
        <f t="shared" si="1359"/>
        <v>1</v>
      </c>
      <c r="DD253" s="7">
        <f t="shared" si="1360"/>
        <v>2</v>
      </c>
      <c r="DE253" s="7">
        <f t="shared" si="1361"/>
        <v>4</v>
      </c>
      <c r="DF253" s="7">
        <f t="shared" si="1362"/>
        <v>9</v>
      </c>
      <c r="DG253" s="7">
        <f t="shared" si="1363"/>
        <v>1</v>
      </c>
      <c r="DH253" s="7">
        <f t="shared" si="1364"/>
        <v>6</v>
      </c>
      <c r="DI253" s="7">
        <f t="shared" si="1365"/>
        <v>0</v>
      </c>
      <c r="DJ253" s="7">
        <f t="shared" si="1366"/>
        <v>12</v>
      </c>
      <c r="DK253" s="7">
        <f t="shared" si="1367"/>
        <v>0</v>
      </c>
      <c r="DL253" s="7">
        <f t="shared" si="1368"/>
        <v>15</v>
      </c>
      <c r="DM253" s="7">
        <f t="shared" si="1369"/>
        <v>2</v>
      </c>
      <c r="DN253" s="289" t="b">
        <f t="shared" si="1309"/>
        <v>1</v>
      </c>
      <c r="DO253" s="9">
        <f t="shared" si="1486"/>
        <v>189</v>
      </c>
      <c r="DP253" s="9">
        <f t="shared" si="1474"/>
        <v>-29</v>
      </c>
      <c r="DQ253" s="9">
        <f t="shared" si="1487"/>
        <v>29</v>
      </c>
      <c r="DR253" s="106">
        <f t="shared" si="1302"/>
        <v>1</v>
      </c>
      <c r="DS253" s="15">
        <f t="shared" si="1401"/>
        <v>4</v>
      </c>
      <c r="DT253" s="15">
        <f t="shared" si="1402"/>
        <v>3</v>
      </c>
      <c r="DV253" s="7">
        <f t="shared" si="1488"/>
        <v>3</v>
      </c>
      <c r="DW253" s="7">
        <f t="shared" si="1489"/>
        <v>4</v>
      </c>
      <c r="DY253" s="7">
        <f t="shared" si="1490"/>
        <v>1</v>
      </c>
      <c r="DZ253" s="7">
        <f t="shared" si="1491"/>
        <v>2</v>
      </c>
      <c r="EA253" s="7">
        <f t="shared" si="1492"/>
        <v>0</v>
      </c>
      <c r="EB253" s="7">
        <f t="shared" si="1493"/>
        <v>2</v>
      </c>
      <c r="EC253" s="7">
        <f t="shared" si="1494"/>
        <v>2</v>
      </c>
      <c r="EE253" s="9">
        <f t="shared" si="1495"/>
        <v>2</v>
      </c>
      <c r="EF253" s="7">
        <f t="shared" si="1496"/>
        <v>1</v>
      </c>
    </row>
    <row r="254" spans="1:136" x14ac:dyDescent="0.2">
      <c r="A254" s="42">
        <v>42089</v>
      </c>
      <c r="B254" s="25" t="s">
        <v>11</v>
      </c>
      <c r="C254" s="32" t="s">
        <v>12</v>
      </c>
      <c r="D254" s="11">
        <f t="shared" si="1476"/>
        <v>2</v>
      </c>
      <c r="E254" s="11">
        <f t="shared" ref="E254:I254" si="1505">FIND(",",$C254,D254+1)</f>
        <v>6</v>
      </c>
      <c r="F254" s="11">
        <f t="shared" si="1505"/>
        <v>10</v>
      </c>
      <c r="G254" s="11">
        <f t="shared" si="1505"/>
        <v>14</v>
      </c>
      <c r="H254" s="11">
        <f t="shared" si="1505"/>
        <v>18</v>
      </c>
      <c r="I254" s="11">
        <f t="shared" si="1505"/>
        <v>22</v>
      </c>
      <c r="J254" s="11"/>
      <c r="K254" s="9">
        <f t="shared" si="1478"/>
        <v>5</v>
      </c>
      <c r="L254" s="9">
        <f t="shared" si="1479"/>
        <v>21</v>
      </c>
      <c r="M254" s="9">
        <f t="shared" si="1480"/>
        <v>30</v>
      </c>
      <c r="N254" s="9">
        <f t="shared" si="1481"/>
        <v>33</v>
      </c>
      <c r="O254" s="9">
        <f t="shared" si="1482"/>
        <v>39</v>
      </c>
      <c r="P254" s="9">
        <f t="shared" si="1483"/>
        <v>47</v>
      </c>
      <c r="Q254" s="9">
        <f t="shared" si="1484"/>
        <v>43</v>
      </c>
      <c r="R254" s="24"/>
      <c r="S254" s="7">
        <f t="shared" si="1485"/>
        <v>0</v>
      </c>
      <c r="T254" s="7">
        <f t="shared" si="1503"/>
        <v>0</v>
      </c>
      <c r="U254" s="7">
        <f t="shared" si="1503"/>
        <v>0</v>
      </c>
      <c r="V254" s="7">
        <f t="shared" si="1503"/>
        <v>0</v>
      </c>
      <c r="W254" s="7">
        <f t="shared" si="1503"/>
        <v>1</v>
      </c>
      <c r="X254" s="7">
        <f t="shared" si="1503"/>
        <v>0</v>
      </c>
      <c r="Y254" s="7">
        <f t="shared" si="1503"/>
        <v>0</v>
      </c>
      <c r="Z254" s="7">
        <f t="shared" si="1503"/>
        <v>0</v>
      </c>
      <c r="AA254" s="7">
        <f t="shared" si="1503"/>
        <v>0</v>
      </c>
      <c r="AB254" s="7">
        <f t="shared" si="1503"/>
        <v>0</v>
      </c>
      <c r="AC254" s="7">
        <f t="shared" si="1503"/>
        <v>0</v>
      </c>
      <c r="AD254" s="7">
        <f t="shared" si="1503"/>
        <v>0</v>
      </c>
      <c r="AE254" s="7">
        <f t="shared" si="1503"/>
        <v>0</v>
      </c>
      <c r="AF254" s="7">
        <f t="shared" si="1503"/>
        <v>0</v>
      </c>
      <c r="AG254" s="7">
        <f t="shared" si="1503"/>
        <v>0</v>
      </c>
      <c r="AH254" s="7">
        <f t="shared" si="1503"/>
        <v>0</v>
      </c>
      <c r="AI254" s="7">
        <f t="shared" si="1503"/>
        <v>0</v>
      </c>
      <c r="AJ254" s="7">
        <f t="shared" si="1503"/>
        <v>0</v>
      </c>
      <c r="AK254" s="7">
        <f t="shared" si="1503"/>
        <v>0</v>
      </c>
      <c r="AL254" s="7">
        <f t="shared" si="1503"/>
        <v>0</v>
      </c>
      <c r="AM254" s="7">
        <f t="shared" si="1503"/>
        <v>1</v>
      </c>
      <c r="AN254" s="7">
        <f t="shared" si="1503"/>
        <v>0</v>
      </c>
      <c r="AO254" s="7">
        <f t="shared" si="1503"/>
        <v>0</v>
      </c>
      <c r="AP254" s="7">
        <f t="shared" si="1503"/>
        <v>0</v>
      </c>
      <c r="AQ254" s="7">
        <f t="shared" si="1503"/>
        <v>0</v>
      </c>
      <c r="AR254" s="7">
        <f t="shared" si="1503"/>
        <v>0</v>
      </c>
      <c r="AS254" s="7">
        <f t="shared" si="1503"/>
        <v>0</v>
      </c>
      <c r="AT254" s="7">
        <f t="shared" si="1503"/>
        <v>0</v>
      </c>
      <c r="AU254" s="7">
        <f t="shared" si="1503"/>
        <v>0</v>
      </c>
      <c r="AV254" s="7">
        <f t="shared" si="1503"/>
        <v>1</v>
      </c>
      <c r="AW254" s="7">
        <f t="shared" si="1503"/>
        <v>0</v>
      </c>
      <c r="AX254" s="7">
        <f t="shared" si="1503"/>
        <v>0</v>
      </c>
      <c r="AY254" s="7">
        <f t="shared" si="1503"/>
        <v>1</v>
      </c>
      <c r="AZ254" s="7">
        <f t="shared" si="1503"/>
        <v>0</v>
      </c>
      <c r="BA254" s="7">
        <f t="shared" si="1503"/>
        <v>0</v>
      </c>
      <c r="BB254" s="7">
        <f t="shared" si="1503"/>
        <v>0</v>
      </c>
      <c r="BC254" s="7">
        <f t="shared" si="1503"/>
        <v>0</v>
      </c>
      <c r="BD254" s="7">
        <f t="shared" si="1503"/>
        <v>0</v>
      </c>
      <c r="BE254" s="7">
        <f t="shared" si="1503"/>
        <v>1</v>
      </c>
      <c r="BF254" s="7">
        <f t="shared" si="1503"/>
        <v>0</v>
      </c>
      <c r="BG254" s="7">
        <f t="shared" si="1503"/>
        <v>0</v>
      </c>
      <c r="BH254" s="7">
        <f t="shared" si="1503"/>
        <v>0</v>
      </c>
      <c r="BI254" s="7">
        <f t="shared" si="1503"/>
        <v>1</v>
      </c>
      <c r="BJ254" s="7">
        <f t="shared" si="1503"/>
        <v>0</v>
      </c>
      <c r="BK254" s="7">
        <f t="shared" si="1503"/>
        <v>0</v>
      </c>
      <c r="BL254" s="7">
        <f t="shared" si="1503"/>
        <v>0</v>
      </c>
      <c r="BM254" s="7">
        <f t="shared" si="1503"/>
        <v>1</v>
      </c>
      <c r="BN254" s="7">
        <f t="shared" si="1503"/>
        <v>0</v>
      </c>
      <c r="BO254" s="7">
        <f t="shared" si="1503"/>
        <v>0</v>
      </c>
      <c r="BQ254" s="7">
        <f t="shared" si="1321"/>
        <v>1</v>
      </c>
      <c r="BR254" s="7">
        <f t="shared" si="1322"/>
        <v>8</v>
      </c>
      <c r="BS254" s="7">
        <f t="shared" si="1323"/>
        <v>2</v>
      </c>
      <c r="BT254" s="7">
        <f t="shared" si="1324"/>
        <v>13</v>
      </c>
      <c r="BU254" s="7">
        <f t="shared" si="1325"/>
        <v>0</v>
      </c>
      <c r="BV254" s="7">
        <f t="shared" si="1326"/>
        <v>13</v>
      </c>
      <c r="BW254" s="7">
        <f t="shared" si="1327"/>
        <v>3</v>
      </c>
      <c r="BX254" s="7">
        <f t="shared" si="1328"/>
        <v>11</v>
      </c>
      <c r="BY254" s="7">
        <f t="shared" si="1329"/>
        <v>5</v>
      </c>
      <c r="BZ254" s="7">
        <f t="shared" si="1330"/>
        <v>3</v>
      </c>
      <c r="CA254" s="7">
        <f t="shared" si="1331"/>
        <v>5</v>
      </c>
      <c r="CB254" s="7">
        <f t="shared" si="1332"/>
        <v>7</v>
      </c>
      <c r="CC254" s="7">
        <f t="shared" si="1333"/>
        <v>8</v>
      </c>
      <c r="CD254" s="7">
        <f t="shared" si="1334"/>
        <v>1</v>
      </c>
      <c r="CE254" s="7">
        <f t="shared" si="1335"/>
        <v>2</v>
      </c>
      <c r="CF254" s="7">
        <f t="shared" si="1336"/>
        <v>20</v>
      </c>
      <c r="CG254" s="7">
        <f t="shared" si="1337"/>
        <v>10</v>
      </c>
      <c r="CH254" s="7">
        <f t="shared" si="1338"/>
        <v>9</v>
      </c>
      <c r="CI254" s="7">
        <f t="shared" si="1339"/>
        <v>3</v>
      </c>
      <c r="CJ254" s="7">
        <f t="shared" si="1340"/>
        <v>4</v>
      </c>
      <c r="CK254" s="7">
        <f t="shared" si="1341"/>
        <v>0</v>
      </c>
      <c r="CL254" s="7">
        <f t="shared" si="1342"/>
        <v>10</v>
      </c>
      <c r="CM254" s="7">
        <f t="shared" si="1343"/>
        <v>1</v>
      </c>
      <c r="CN254" s="7">
        <f t="shared" si="1344"/>
        <v>7</v>
      </c>
      <c r="CO254" s="7">
        <f t="shared" si="1345"/>
        <v>14</v>
      </c>
      <c r="CP254" s="7">
        <f t="shared" si="1346"/>
        <v>2</v>
      </c>
      <c r="CQ254" s="7">
        <f t="shared" si="1347"/>
        <v>7</v>
      </c>
      <c r="CR254" s="7">
        <f t="shared" si="1348"/>
        <v>8</v>
      </c>
      <c r="CS254" s="7">
        <f t="shared" si="1349"/>
        <v>2</v>
      </c>
      <c r="CT254" s="7">
        <f t="shared" si="1350"/>
        <v>0</v>
      </c>
      <c r="CU254" s="7">
        <f t="shared" si="1351"/>
        <v>3</v>
      </c>
      <c r="CV254" s="7">
        <f t="shared" si="1352"/>
        <v>12</v>
      </c>
      <c r="CW254" s="7">
        <f t="shared" si="1353"/>
        <v>0</v>
      </c>
      <c r="CX254" s="7">
        <f t="shared" si="1354"/>
        <v>22</v>
      </c>
      <c r="CY254" s="7">
        <f t="shared" si="1355"/>
        <v>7</v>
      </c>
      <c r="CZ254" s="7">
        <f t="shared" si="1356"/>
        <v>4</v>
      </c>
      <c r="DA254" s="7">
        <f t="shared" si="1357"/>
        <v>10</v>
      </c>
      <c r="DB254" s="7">
        <f t="shared" si="1358"/>
        <v>2</v>
      </c>
      <c r="DC254" s="7">
        <f t="shared" si="1359"/>
        <v>0</v>
      </c>
      <c r="DD254" s="7">
        <f t="shared" si="1360"/>
        <v>1</v>
      </c>
      <c r="DE254" s="7">
        <f t="shared" si="1361"/>
        <v>3</v>
      </c>
      <c r="DF254" s="7">
        <f t="shared" si="1362"/>
        <v>8</v>
      </c>
      <c r="DG254" s="7">
        <f t="shared" si="1363"/>
        <v>0</v>
      </c>
      <c r="DH254" s="7">
        <f t="shared" si="1364"/>
        <v>5</v>
      </c>
      <c r="DI254" s="7">
        <f t="shared" si="1365"/>
        <v>2</v>
      </c>
      <c r="DJ254" s="7">
        <f t="shared" si="1366"/>
        <v>11</v>
      </c>
      <c r="DK254" s="7">
        <f t="shared" si="1367"/>
        <v>0</v>
      </c>
      <c r="DL254" s="7">
        <f t="shared" si="1368"/>
        <v>14</v>
      </c>
      <c r="DM254" s="7">
        <f t="shared" si="1369"/>
        <v>1</v>
      </c>
      <c r="DN254" s="289" t="b">
        <f t="shared" si="1309"/>
        <v>0</v>
      </c>
      <c r="DO254" s="9">
        <f t="shared" si="1486"/>
        <v>218</v>
      </c>
      <c r="DP254" s="9">
        <f t="shared" si="1474"/>
        <v>53</v>
      </c>
      <c r="DQ254" s="9">
        <f t="shared" si="1487"/>
        <v>53</v>
      </c>
      <c r="DR254" s="106">
        <f t="shared" si="1302"/>
        <v>0</v>
      </c>
      <c r="DS254" s="59">
        <f t="shared" si="1401"/>
        <v>5</v>
      </c>
      <c r="DT254" s="59">
        <f t="shared" si="1402"/>
        <v>2</v>
      </c>
      <c r="DV254" s="7">
        <f t="shared" si="1488"/>
        <v>6</v>
      </c>
      <c r="DW254" s="7">
        <f t="shared" si="1489"/>
        <v>1</v>
      </c>
      <c r="DY254" s="7">
        <f t="shared" si="1490"/>
        <v>1</v>
      </c>
      <c r="DZ254" s="7">
        <f t="shared" si="1491"/>
        <v>0</v>
      </c>
      <c r="EA254" s="7">
        <f t="shared" si="1492"/>
        <v>1</v>
      </c>
      <c r="EB254" s="7">
        <f t="shared" si="1493"/>
        <v>3</v>
      </c>
      <c r="EC254" s="7">
        <f t="shared" si="1494"/>
        <v>2</v>
      </c>
      <c r="EE254" s="9">
        <f t="shared" si="1495"/>
        <v>2</v>
      </c>
      <c r="EF254" s="7">
        <f t="shared" si="1496"/>
        <v>0</v>
      </c>
    </row>
    <row r="255" spans="1:136" x14ac:dyDescent="0.2">
      <c r="A255" s="42">
        <v>42086</v>
      </c>
      <c r="B255" s="25" t="s">
        <v>13</v>
      </c>
      <c r="C255" s="32" t="s">
        <v>14</v>
      </c>
      <c r="D255" s="11">
        <f t="shared" si="1476"/>
        <v>2</v>
      </c>
      <c r="E255" s="11">
        <f t="shared" ref="E255:I255" si="1506">FIND(",",$C255,D255+1)</f>
        <v>5</v>
      </c>
      <c r="F255" s="11">
        <f t="shared" si="1506"/>
        <v>9</v>
      </c>
      <c r="G255" s="11">
        <f t="shared" si="1506"/>
        <v>13</v>
      </c>
      <c r="H255" s="11">
        <f t="shared" si="1506"/>
        <v>17</v>
      </c>
      <c r="I255" s="11">
        <f t="shared" si="1506"/>
        <v>21</v>
      </c>
      <c r="J255" s="11"/>
      <c r="K255" s="9">
        <f t="shared" si="1478"/>
        <v>1</v>
      </c>
      <c r="L255" s="9">
        <f t="shared" si="1479"/>
        <v>5</v>
      </c>
      <c r="M255" s="9">
        <f t="shared" si="1480"/>
        <v>14</v>
      </c>
      <c r="N255" s="9">
        <f t="shared" si="1481"/>
        <v>23</v>
      </c>
      <c r="O255" s="9">
        <f t="shared" si="1482"/>
        <v>40</v>
      </c>
      <c r="P255" s="9">
        <f t="shared" si="1483"/>
        <v>49</v>
      </c>
      <c r="Q255" s="9">
        <f t="shared" si="1484"/>
        <v>33</v>
      </c>
      <c r="R255" s="24"/>
      <c r="S255" s="7">
        <f t="shared" si="1485"/>
        <v>1</v>
      </c>
      <c r="T255" s="7">
        <f t="shared" si="1503"/>
        <v>0</v>
      </c>
      <c r="U255" s="7">
        <f t="shared" si="1503"/>
        <v>0</v>
      </c>
      <c r="V255" s="7">
        <f t="shared" si="1503"/>
        <v>0</v>
      </c>
      <c r="W255" s="7">
        <f t="shared" si="1503"/>
        <v>1</v>
      </c>
      <c r="X255" s="7">
        <f t="shared" si="1503"/>
        <v>0</v>
      </c>
      <c r="Y255" s="7">
        <f t="shared" si="1503"/>
        <v>0</v>
      </c>
      <c r="Z255" s="7">
        <f t="shared" si="1503"/>
        <v>0</v>
      </c>
      <c r="AA255" s="7">
        <f t="shared" si="1503"/>
        <v>0</v>
      </c>
      <c r="AB255" s="7">
        <f t="shared" si="1503"/>
        <v>0</v>
      </c>
      <c r="AC255" s="7">
        <f t="shared" si="1503"/>
        <v>0</v>
      </c>
      <c r="AD255" s="7">
        <f t="shared" si="1503"/>
        <v>0</v>
      </c>
      <c r="AE255" s="7">
        <f t="shared" si="1503"/>
        <v>0</v>
      </c>
      <c r="AF255" s="7">
        <f t="shared" si="1503"/>
        <v>1</v>
      </c>
      <c r="AG255" s="7">
        <f t="shared" si="1503"/>
        <v>0</v>
      </c>
      <c r="AH255" s="7">
        <f t="shared" si="1503"/>
        <v>0</v>
      </c>
      <c r="AI255" s="7">
        <f t="shared" si="1503"/>
        <v>0</v>
      </c>
      <c r="AJ255" s="7">
        <f t="shared" si="1503"/>
        <v>0</v>
      </c>
      <c r="AK255" s="7">
        <f t="shared" si="1503"/>
        <v>0</v>
      </c>
      <c r="AL255" s="7">
        <f t="shared" si="1503"/>
        <v>0</v>
      </c>
      <c r="AM255" s="7">
        <f t="shared" si="1503"/>
        <v>0</v>
      </c>
      <c r="AN255" s="7">
        <f t="shared" si="1503"/>
        <v>0</v>
      </c>
      <c r="AO255" s="7">
        <f t="shared" si="1503"/>
        <v>1</v>
      </c>
      <c r="AP255" s="7">
        <f t="shared" si="1503"/>
        <v>0</v>
      </c>
      <c r="AQ255" s="7">
        <f t="shared" si="1503"/>
        <v>0</v>
      </c>
      <c r="AR255" s="7">
        <f t="shared" si="1503"/>
        <v>0</v>
      </c>
      <c r="AS255" s="7">
        <f t="shared" si="1503"/>
        <v>0</v>
      </c>
      <c r="AT255" s="7">
        <f t="shared" si="1503"/>
        <v>0</v>
      </c>
      <c r="AU255" s="7">
        <f t="shared" si="1503"/>
        <v>0</v>
      </c>
      <c r="AV255" s="7">
        <f t="shared" si="1503"/>
        <v>0</v>
      </c>
      <c r="AW255" s="7">
        <f t="shared" si="1503"/>
        <v>0</v>
      </c>
      <c r="AX255" s="7">
        <f t="shared" si="1503"/>
        <v>0</v>
      </c>
      <c r="AY255" s="7">
        <f t="shared" si="1503"/>
        <v>1</v>
      </c>
      <c r="AZ255" s="7">
        <f t="shared" si="1503"/>
        <v>0</v>
      </c>
      <c r="BA255" s="7">
        <f t="shared" si="1503"/>
        <v>0</v>
      </c>
      <c r="BB255" s="7">
        <f t="shared" si="1503"/>
        <v>0</v>
      </c>
      <c r="BC255" s="7">
        <f t="shared" si="1503"/>
        <v>0</v>
      </c>
      <c r="BD255" s="7">
        <f t="shared" si="1503"/>
        <v>0</v>
      </c>
      <c r="BE255" s="7">
        <f t="shared" si="1503"/>
        <v>0</v>
      </c>
      <c r="BF255" s="7">
        <f t="shared" si="1503"/>
        <v>1</v>
      </c>
      <c r="BG255" s="7">
        <f t="shared" si="1503"/>
        <v>0</v>
      </c>
      <c r="BH255" s="7">
        <f t="shared" si="1503"/>
        <v>0</v>
      </c>
      <c r="BI255" s="7">
        <f t="shared" si="1503"/>
        <v>0</v>
      </c>
      <c r="BJ255" s="7">
        <f t="shared" si="1503"/>
        <v>0</v>
      </c>
      <c r="BK255" s="7">
        <f t="shared" si="1503"/>
        <v>0</v>
      </c>
      <c r="BL255" s="7">
        <f t="shared" si="1503"/>
        <v>0</v>
      </c>
      <c r="BM255" s="7">
        <f t="shared" si="1503"/>
        <v>0</v>
      </c>
      <c r="BN255" s="7">
        <f t="shared" si="1503"/>
        <v>0</v>
      </c>
      <c r="BO255" s="7">
        <f t="shared" si="1503"/>
        <v>1</v>
      </c>
      <c r="BQ255" s="7">
        <f t="shared" si="1321"/>
        <v>0</v>
      </c>
      <c r="BR255" s="7">
        <f t="shared" si="1322"/>
        <v>7</v>
      </c>
      <c r="BS255" s="7">
        <f t="shared" si="1323"/>
        <v>1</v>
      </c>
      <c r="BT255" s="7">
        <f t="shared" si="1324"/>
        <v>12</v>
      </c>
      <c r="BU255" s="7">
        <f t="shared" si="1325"/>
        <v>0</v>
      </c>
      <c r="BV255" s="7">
        <f t="shared" si="1326"/>
        <v>12</v>
      </c>
      <c r="BW255" s="7">
        <f t="shared" si="1327"/>
        <v>2</v>
      </c>
      <c r="BX255" s="7">
        <f t="shared" si="1328"/>
        <v>10</v>
      </c>
      <c r="BY255" s="7">
        <f t="shared" si="1329"/>
        <v>4</v>
      </c>
      <c r="BZ255" s="7">
        <f t="shared" si="1330"/>
        <v>2</v>
      </c>
      <c r="CA255" s="7">
        <f t="shared" si="1331"/>
        <v>4</v>
      </c>
      <c r="CB255" s="7">
        <f t="shared" si="1332"/>
        <v>6</v>
      </c>
      <c r="CC255" s="7">
        <f t="shared" si="1333"/>
        <v>7</v>
      </c>
      <c r="CD255" s="7">
        <f t="shared" si="1334"/>
        <v>0</v>
      </c>
      <c r="CE255" s="7">
        <f t="shared" si="1335"/>
        <v>1</v>
      </c>
      <c r="CF255" s="7">
        <f t="shared" si="1336"/>
        <v>19</v>
      </c>
      <c r="CG255" s="7">
        <f t="shared" si="1337"/>
        <v>9</v>
      </c>
      <c r="CH255" s="7">
        <f t="shared" si="1338"/>
        <v>8</v>
      </c>
      <c r="CI255" s="7">
        <f t="shared" si="1339"/>
        <v>2</v>
      </c>
      <c r="CJ255" s="7">
        <f t="shared" si="1340"/>
        <v>3</v>
      </c>
      <c r="CK255" s="7">
        <f t="shared" si="1341"/>
        <v>18</v>
      </c>
      <c r="CL255" s="7">
        <f t="shared" si="1342"/>
        <v>9</v>
      </c>
      <c r="CM255" s="7">
        <f t="shared" si="1343"/>
        <v>0</v>
      </c>
      <c r="CN255" s="7">
        <f t="shared" si="1344"/>
        <v>6</v>
      </c>
      <c r="CO255" s="7">
        <f t="shared" si="1345"/>
        <v>13</v>
      </c>
      <c r="CP255" s="7">
        <f t="shared" si="1346"/>
        <v>1</v>
      </c>
      <c r="CQ255" s="7">
        <f t="shared" si="1347"/>
        <v>6</v>
      </c>
      <c r="CR255" s="7">
        <f t="shared" si="1348"/>
        <v>7</v>
      </c>
      <c r="CS255" s="7">
        <f t="shared" si="1349"/>
        <v>1</v>
      </c>
      <c r="CT255" s="7">
        <f t="shared" si="1350"/>
        <v>16</v>
      </c>
      <c r="CU255" s="7">
        <f t="shared" si="1351"/>
        <v>2</v>
      </c>
      <c r="CV255" s="7">
        <f t="shared" si="1352"/>
        <v>11</v>
      </c>
      <c r="CW255" s="7">
        <f t="shared" si="1353"/>
        <v>0</v>
      </c>
      <c r="CX255" s="7">
        <f t="shared" si="1354"/>
        <v>21</v>
      </c>
      <c r="CY255" s="7">
        <f t="shared" si="1355"/>
        <v>6</v>
      </c>
      <c r="CZ255" s="7">
        <f t="shared" si="1356"/>
        <v>3</v>
      </c>
      <c r="DA255" s="7">
        <f t="shared" si="1357"/>
        <v>9</v>
      </c>
      <c r="DB255" s="7">
        <f t="shared" si="1358"/>
        <v>1</v>
      </c>
      <c r="DC255" s="7">
        <f t="shared" si="1359"/>
        <v>4</v>
      </c>
      <c r="DD255" s="7">
        <f t="shared" si="1360"/>
        <v>0</v>
      </c>
      <c r="DE255" s="7">
        <f t="shared" si="1361"/>
        <v>2</v>
      </c>
      <c r="DF255" s="7">
        <f t="shared" si="1362"/>
        <v>7</v>
      </c>
      <c r="DG255" s="7">
        <f t="shared" si="1363"/>
        <v>2</v>
      </c>
      <c r="DH255" s="7">
        <f t="shared" si="1364"/>
        <v>4</v>
      </c>
      <c r="DI255" s="7">
        <f t="shared" si="1365"/>
        <v>1</v>
      </c>
      <c r="DJ255" s="7">
        <f t="shared" si="1366"/>
        <v>10</v>
      </c>
      <c r="DK255" s="7">
        <f t="shared" si="1367"/>
        <v>3</v>
      </c>
      <c r="DL255" s="7">
        <f t="shared" si="1368"/>
        <v>13</v>
      </c>
      <c r="DM255" s="7">
        <f t="shared" si="1369"/>
        <v>0</v>
      </c>
      <c r="DN255" s="289" t="b">
        <f t="shared" si="1309"/>
        <v>1</v>
      </c>
      <c r="DO255" s="9">
        <f t="shared" si="1486"/>
        <v>165</v>
      </c>
      <c r="DP255" s="9">
        <f t="shared" si="1474"/>
        <v>-40</v>
      </c>
      <c r="DQ255" s="9">
        <f t="shared" si="1487"/>
        <v>40</v>
      </c>
      <c r="DR255" s="106">
        <f t="shared" si="1302"/>
        <v>1</v>
      </c>
      <c r="DS255" s="59">
        <f t="shared" si="1401"/>
        <v>3</v>
      </c>
      <c r="DT255" s="59">
        <f t="shared" si="1402"/>
        <v>4</v>
      </c>
      <c r="DV255" s="7">
        <f t="shared" si="1488"/>
        <v>5</v>
      </c>
      <c r="DW255" s="7">
        <f t="shared" si="1489"/>
        <v>2</v>
      </c>
      <c r="DY255" s="7">
        <f t="shared" si="1490"/>
        <v>2</v>
      </c>
      <c r="DZ255" s="7">
        <f t="shared" si="1491"/>
        <v>1</v>
      </c>
      <c r="EA255" s="7">
        <f t="shared" si="1492"/>
        <v>1</v>
      </c>
      <c r="EB255" s="7">
        <f t="shared" si="1493"/>
        <v>1</v>
      </c>
      <c r="EC255" s="7">
        <f t="shared" si="1494"/>
        <v>2</v>
      </c>
      <c r="EE255" s="9">
        <f t="shared" si="1495"/>
        <v>1</v>
      </c>
      <c r="EF255" s="7">
        <f t="shared" si="1496"/>
        <v>0</v>
      </c>
    </row>
    <row r="256" spans="1:136" x14ac:dyDescent="0.2">
      <c r="A256" s="42">
        <v>42082</v>
      </c>
      <c r="B256" s="25" t="s">
        <v>15</v>
      </c>
      <c r="C256" s="32" t="s">
        <v>16</v>
      </c>
      <c r="D256" s="11">
        <f t="shared" si="1476"/>
        <v>2</v>
      </c>
      <c r="E256" s="11">
        <f t="shared" ref="E256:I256" si="1507">FIND(",",$C256,D256+1)</f>
        <v>6</v>
      </c>
      <c r="F256" s="11">
        <f t="shared" si="1507"/>
        <v>10</v>
      </c>
      <c r="G256" s="11">
        <f t="shared" si="1507"/>
        <v>14</v>
      </c>
      <c r="H256" s="11">
        <f t="shared" si="1507"/>
        <v>18</v>
      </c>
      <c r="I256" s="11">
        <f t="shared" si="1507"/>
        <v>22</v>
      </c>
      <c r="J256" s="11"/>
      <c r="K256" s="9">
        <f t="shared" si="1478"/>
        <v>3</v>
      </c>
      <c r="L256" s="9">
        <f t="shared" si="1479"/>
        <v>15</v>
      </c>
      <c r="M256" s="9">
        <f t="shared" si="1480"/>
        <v>26</v>
      </c>
      <c r="N256" s="9">
        <f t="shared" si="1481"/>
        <v>29</v>
      </c>
      <c r="O256" s="9">
        <f t="shared" si="1482"/>
        <v>38</v>
      </c>
      <c r="P256" s="9">
        <f t="shared" si="1483"/>
        <v>45</v>
      </c>
      <c r="Q256" s="9">
        <f t="shared" si="1484"/>
        <v>49</v>
      </c>
      <c r="R256" s="24"/>
      <c r="S256" s="7">
        <f t="shared" si="1485"/>
        <v>0</v>
      </c>
      <c r="T256" s="7">
        <f t="shared" si="1503"/>
        <v>0</v>
      </c>
      <c r="U256" s="7">
        <f t="shared" si="1503"/>
        <v>1</v>
      </c>
      <c r="V256" s="7">
        <f t="shared" si="1503"/>
        <v>0</v>
      </c>
      <c r="W256" s="7">
        <f t="shared" si="1503"/>
        <v>0</v>
      </c>
      <c r="X256" s="7">
        <f t="shared" si="1503"/>
        <v>0</v>
      </c>
      <c r="Y256" s="7">
        <f t="shared" si="1503"/>
        <v>0</v>
      </c>
      <c r="Z256" s="7">
        <f t="shared" si="1503"/>
        <v>0</v>
      </c>
      <c r="AA256" s="7">
        <f t="shared" si="1503"/>
        <v>0</v>
      </c>
      <c r="AB256" s="7">
        <f t="shared" si="1503"/>
        <v>0</v>
      </c>
      <c r="AC256" s="7">
        <f t="shared" si="1503"/>
        <v>0</v>
      </c>
      <c r="AD256" s="7">
        <f t="shared" si="1503"/>
        <v>0</v>
      </c>
      <c r="AE256" s="7">
        <f t="shared" si="1503"/>
        <v>0</v>
      </c>
      <c r="AF256" s="7">
        <f t="shared" si="1503"/>
        <v>0</v>
      </c>
      <c r="AG256" s="7">
        <f t="shared" si="1503"/>
        <v>1</v>
      </c>
      <c r="AH256" s="7">
        <f t="shared" si="1503"/>
        <v>0</v>
      </c>
      <c r="AI256" s="7">
        <f t="shared" si="1503"/>
        <v>0</v>
      </c>
      <c r="AJ256" s="7">
        <f t="shared" si="1503"/>
        <v>0</v>
      </c>
      <c r="AK256" s="7">
        <f t="shared" si="1503"/>
        <v>0</v>
      </c>
      <c r="AL256" s="7">
        <f t="shared" si="1503"/>
        <v>0</v>
      </c>
      <c r="AM256" s="7">
        <f t="shared" si="1503"/>
        <v>0</v>
      </c>
      <c r="AN256" s="7">
        <f t="shared" si="1503"/>
        <v>0</v>
      </c>
      <c r="AO256" s="7">
        <f t="shared" si="1503"/>
        <v>0</v>
      </c>
      <c r="AP256" s="7">
        <f t="shared" si="1503"/>
        <v>0</v>
      </c>
      <c r="AQ256" s="7">
        <f t="shared" si="1503"/>
        <v>0</v>
      </c>
      <c r="AR256" s="7">
        <f t="shared" si="1503"/>
        <v>1</v>
      </c>
      <c r="AS256" s="7">
        <f t="shared" si="1503"/>
        <v>0</v>
      </c>
      <c r="AT256" s="7">
        <f t="shared" si="1503"/>
        <v>0</v>
      </c>
      <c r="AU256" s="7">
        <f t="shared" si="1503"/>
        <v>1</v>
      </c>
      <c r="AV256" s="7">
        <f t="shared" si="1503"/>
        <v>0</v>
      </c>
      <c r="AW256" s="7">
        <f t="shared" si="1503"/>
        <v>0</v>
      </c>
      <c r="AX256" s="7">
        <f t="shared" si="1503"/>
        <v>0</v>
      </c>
      <c r="AY256" s="7">
        <f t="shared" si="1503"/>
        <v>0</v>
      </c>
      <c r="AZ256" s="7">
        <f t="shared" si="1503"/>
        <v>0</v>
      </c>
      <c r="BA256" s="7">
        <f t="shared" si="1503"/>
        <v>0</v>
      </c>
      <c r="BB256" s="7">
        <f t="shared" si="1503"/>
        <v>0</v>
      </c>
      <c r="BC256" s="7">
        <f t="shared" si="1503"/>
        <v>0</v>
      </c>
      <c r="BD256" s="7">
        <f t="shared" si="1503"/>
        <v>1</v>
      </c>
      <c r="BE256" s="7">
        <f t="shared" si="1503"/>
        <v>0</v>
      </c>
      <c r="BF256" s="7">
        <f t="shared" si="1503"/>
        <v>0</v>
      </c>
      <c r="BG256" s="7">
        <f t="shared" si="1503"/>
        <v>0</v>
      </c>
      <c r="BH256" s="7">
        <f t="shared" si="1503"/>
        <v>0</v>
      </c>
      <c r="BI256" s="7">
        <f t="shared" si="1503"/>
        <v>0</v>
      </c>
      <c r="BJ256" s="7">
        <f t="shared" si="1503"/>
        <v>0</v>
      </c>
      <c r="BK256" s="7">
        <f t="shared" si="1503"/>
        <v>1</v>
      </c>
      <c r="BL256" s="7">
        <f t="shared" si="1503"/>
        <v>0</v>
      </c>
      <c r="BM256" s="7">
        <f t="shared" si="1503"/>
        <v>0</v>
      </c>
      <c r="BN256" s="7">
        <f t="shared" si="1503"/>
        <v>0</v>
      </c>
      <c r="BO256" s="7">
        <f t="shared" si="1503"/>
        <v>1</v>
      </c>
      <c r="BQ256" s="7">
        <f t="shared" si="1321"/>
        <v>7</v>
      </c>
      <c r="BR256" s="7">
        <f t="shared" si="1322"/>
        <v>6</v>
      </c>
      <c r="BS256" s="7">
        <f t="shared" si="1323"/>
        <v>0</v>
      </c>
      <c r="BT256" s="7">
        <f t="shared" si="1324"/>
        <v>11</v>
      </c>
      <c r="BU256" s="7">
        <f t="shared" si="1325"/>
        <v>4</v>
      </c>
      <c r="BV256" s="7">
        <f t="shared" si="1326"/>
        <v>11</v>
      </c>
      <c r="BW256" s="7">
        <f t="shared" si="1327"/>
        <v>1</v>
      </c>
      <c r="BX256" s="7">
        <f t="shared" si="1328"/>
        <v>9</v>
      </c>
      <c r="BY256" s="7">
        <f t="shared" si="1329"/>
        <v>3</v>
      </c>
      <c r="BZ256" s="7">
        <f t="shared" si="1330"/>
        <v>1</v>
      </c>
      <c r="CA256" s="7">
        <f t="shared" si="1331"/>
        <v>3</v>
      </c>
      <c r="CB256" s="7">
        <f t="shared" si="1332"/>
        <v>5</v>
      </c>
      <c r="CC256" s="7">
        <f t="shared" si="1333"/>
        <v>6</v>
      </c>
      <c r="CD256" s="7">
        <f t="shared" si="1334"/>
        <v>2</v>
      </c>
      <c r="CE256" s="7">
        <f t="shared" si="1335"/>
        <v>0</v>
      </c>
      <c r="CF256" s="7">
        <f t="shared" si="1336"/>
        <v>18</v>
      </c>
      <c r="CG256" s="7">
        <f t="shared" si="1337"/>
        <v>8</v>
      </c>
      <c r="CH256" s="7">
        <f t="shared" si="1338"/>
        <v>7</v>
      </c>
      <c r="CI256" s="7">
        <f t="shared" si="1339"/>
        <v>1</v>
      </c>
      <c r="CJ256" s="7">
        <f t="shared" si="1340"/>
        <v>2</v>
      </c>
      <c r="CK256" s="7">
        <f t="shared" si="1341"/>
        <v>17</v>
      </c>
      <c r="CL256" s="7">
        <f t="shared" si="1342"/>
        <v>8</v>
      </c>
      <c r="CM256" s="7">
        <f t="shared" si="1343"/>
        <v>8</v>
      </c>
      <c r="CN256" s="7">
        <f t="shared" si="1344"/>
        <v>5</v>
      </c>
      <c r="CO256" s="7">
        <f t="shared" si="1345"/>
        <v>12</v>
      </c>
      <c r="CP256" s="7">
        <f t="shared" si="1346"/>
        <v>0</v>
      </c>
      <c r="CQ256" s="7">
        <f t="shared" si="1347"/>
        <v>5</v>
      </c>
      <c r="CR256" s="7">
        <f t="shared" si="1348"/>
        <v>6</v>
      </c>
      <c r="CS256" s="7">
        <f t="shared" si="1349"/>
        <v>0</v>
      </c>
      <c r="CT256" s="7">
        <f t="shared" si="1350"/>
        <v>15</v>
      </c>
      <c r="CU256" s="7">
        <f t="shared" si="1351"/>
        <v>1</v>
      </c>
      <c r="CV256" s="7">
        <f t="shared" si="1352"/>
        <v>10</v>
      </c>
      <c r="CW256" s="7">
        <f t="shared" si="1353"/>
        <v>9</v>
      </c>
      <c r="CX256" s="7">
        <f t="shared" si="1354"/>
        <v>20</v>
      </c>
      <c r="CY256" s="7">
        <f t="shared" si="1355"/>
        <v>5</v>
      </c>
      <c r="CZ256" s="7">
        <f t="shared" si="1356"/>
        <v>2</v>
      </c>
      <c r="DA256" s="7">
        <f t="shared" si="1357"/>
        <v>8</v>
      </c>
      <c r="DB256" s="7">
        <f t="shared" si="1358"/>
        <v>0</v>
      </c>
      <c r="DC256" s="7">
        <f t="shared" si="1359"/>
        <v>3</v>
      </c>
      <c r="DD256" s="7">
        <f t="shared" si="1360"/>
        <v>14</v>
      </c>
      <c r="DE256" s="7">
        <f t="shared" si="1361"/>
        <v>1</v>
      </c>
      <c r="DF256" s="7">
        <f t="shared" si="1362"/>
        <v>6</v>
      </c>
      <c r="DG256" s="7">
        <f t="shared" si="1363"/>
        <v>1</v>
      </c>
      <c r="DH256" s="7">
        <f t="shared" si="1364"/>
        <v>3</v>
      </c>
      <c r="DI256" s="7">
        <f t="shared" si="1365"/>
        <v>0</v>
      </c>
      <c r="DJ256" s="7">
        <f t="shared" si="1366"/>
        <v>9</v>
      </c>
      <c r="DK256" s="7">
        <f t="shared" si="1367"/>
        <v>2</v>
      </c>
      <c r="DL256" s="7">
        <f t="shared" si="1368"/>
        <v>12</v>
      </c>
      <c r="DM256" s="7">
        <f t="shared" si="1369"/>
        <v>0</v>
      </c>
      <c r="DN256" s="289" t="b">
        <f t="shared" si="1309"/>
        <v>1</v>
      </c>
      <c r="DO256" s="9">
        <f t="shared" si="1486"/>
        <v>205</v>
      </c>
      <c r="DP256" s="9">
        <f t="shared" si="1474"/>
        <v>9</v>
      </c>
      <c r="DQ256" s="9">
        <f t="shared" si="1487"/>
        <v>9</v>
      </c>
      <c r="DR256" s="106">
        <f t="shared" si="1302"/>
        <v>1</v>
      </c>
      <c r="DS256" s="59">
        <f t="shared" si="1401"/>
        <v>5</v>
      </c>
      <c r="DT256" s="59">
        <f t="shared" si="1402"/>
        <v>2</v>
      </c>
      <c r="DV256" s="7">
        <f t="shared" si="1488"/>
        <v>5</v>
      </c>
      <c r="DW256" s="7">
        <f t="shared" si="1489"/>
        <v>2</v>
      </c>
      <c r="DY256" s="7">
        <f t="shared" si="1490"/>
        <v>1</v>
      </c>
      <c r="DZ256" s="7">
        <f t="shared" si="1491"/>
        <v>1</v>
      </c>
      <c r="EA256" s="7">
        <f t="shared" si="1492"/>
        <v>2</v>
      </c>
      <c r="EB256" s="7">
        <f t="shared" si="1493"/>
        <v>1</v>
      </c>
      <c r="EC256" s="7">
        <f t="shared" si="1494"/>
        <v>2</v>
      </c>
      <c r="EE256" s="9">
        <f t="shared" si="1495"/>
        <v>1</v>
      </c>
      <c r="EF256" s="7">
        <f t="shared" si="1496"/>
        <v>0</v>
      </c>
    </row>
    <row r="257" spans="1:136" x14ac:dyDescent="0.2">
      <c r="A257" s="42">
        <v>42079</v>
      </c>
      <c r="B257" s="25" t="s">
        <v>17</v>
      </c>
      <c r="C257" s="32" t="s">
        <v>18</v>
      </c>
      <c r="D257" s="11">
        <f t="shared" si="1476"/>
        <v>2</v>
      </c>
      <c r="E257" s="11">
        <f t="shared" ref="E257:I257" si="1508">FIND(",",$C257,D257+1)</f>
        <v>6</v>
      </c>
      <c r="F257" s="11">
        <f t="shared" si="1508"/>
        <v>10</v>
      </c>
      <c r="G257" s="11">
        <f t="shared" si="1508"/>
        <v>14</v>
      </c>
      <c r="H257" s="11">
        <f t="shared" si="1508"/>
        <v>18</v>
      </c>
      <c r="I257" s="11">
        <f t="shared" si="1508"/>
        <v>22</v>
      </c>
      <c r="J257" s="11"/>
      <c r="K257" s="9">
        <f t="shared" si="1478"/>
        <v>7</v>
      </c>
      <c r="L257" s="9">
        <f t="shared" si="1479"/>
        <v>10</v>
      </c>
      <c r="M257" s="9">
        <f t="shared" si="1480"/>
        <v>19</v>
      </c>
      <c r="N257" s="9">
        <f t="shared" si="1481"/>
        <v>41</v>
      </c>
      <c r="O257" s="9">
        <f t="shared" si="1482"/>
        <v>43</v>
      </c>
      <c r="P257" s="9">
        <f t="shared" si="1483"/>
        <v>45</v>
      </c>
      <c r="Q257" s="9">
        <f t="shared" si="1484"/>
        <v>31</v>
      </c>
      <c r="R257" s="24"/>
      <c r="S257" s="7">
        <f t="shared" si="1485"/>
        <v>0</v>
      </c>
      <c r="T257" s="7">
        <f t="shared" si="1503"/>
        <v>0</v>
      </c>
      <c r="U257" s="7">
        <f t="shared" si="1503"/>
        <v>0</v>
      </c>
      <c r="V257" s="7">
        <f t="shared" si="1503"/>
        <v>0</v>
      </c>
      <c r="W257" s="7">
        <f t="shared" si="1503"/>
        <v>0</v>
      </c>
      <c r="X257" s="7">
        <f t="shared" si="1503"/>
        <v>0</v>
      </c>
      <c r="Y257" s="7">
        <f t="shared" si="1503"/>
        <v>1</v>
      </c>
      <c r="Z257" s="7">
        <f t="shared" si="1503"/>
        <v>0</v>
      </c>
      <c r="AA257" s="7">
        <f t="shared" si="1503"/>
        <v>0</v>
      </c>
      <c r="AB257" s="7">
        <f t="shared" si="1503"/>
        <v>1</v>
      </c>
      <c r="AC257" s="7">
        <f t="shared" si="1503"/>
        <v>0</v>
      </c>
      <c r="AD257" s="7">
        <f t="shared" si="1503"/>
        <v>0</v>
      </c>
      <c r="AE257" s="7">
        <f t="shared" si="1503"/>
        <v>0</v>
      </c>
      <c r="AF257" s="7">
        <f t="shared" si="1503"/>
        <v>0</v>
      </c>
      <c r="AG257" s="7">
        <f t="shared" si="1503"/>
        <v>0</v>
      </c>
      <c r="AH257" s="7">
        <f t="shared" si="1503"/>
        <v>0</v>
      </c>
      <c r="AI257" s="7">
        <f t="shared" si="1503"/>
        <v>0</v>
      </c>
      <c r="AJ257" s="7">
        <f t="shared" si="1503"/>
        <v>0</v>
      </c>
      <c r="AK257" s="7">
        <f t="shared" si="1503"/>
        <v>1</v>
      </c>
      <c r="AL257" s="7">
        <f t="shared" si="1503"/>
        <v>0</v>
      </c>
      <c r="AM257" s="7">
        <f t="shared" si="1503"/>
        <v>0</v>
      </c>
      <c r="AN257" s="7">
        <f t="shared" si="1503"/>
        <v>0</v>
      </c>
      <c r="AO257" s="7">
        <f t="shared" si="1503"/>
        <v>0</v>
      </c>
      <c r="AP257" s="7">
        <f t="shared" si="1503"/>
        <v>0</v>
      </c>
      <c r="AQ257" s="7">
        <f t="shared" si="1503"/>
        <v>0</v>
      </c>
      <c r="AR257" s="7">
        <f t="shared" si="1503"/>
        <v>0</v>
      </c>
      <c r="AS257" s="7">
        <f t="shared" si="1503"/>
        <v>0</v>
      </c>
      <c r="AT257" s="7">
        <f t="shared" si="1503"/>
        <v>0</v>
      </c>
      <c r="AU257" s="7">
        <f t="shared" si="1503"/>
        <v>0</v>
      </c>
      <c r="AV257" s="7">
        <f t="shared" si="1503"/>
        <v>0</v>
      </c>
      <c r="AW257" s="7">
        <f t="shared" si="1503"/>
        <v>1</v>
      </c>
      <c r="AX257" s="7">
        <f t="shared" si="1503"/>
        <v>0</v>
      </c>
      <c r="AY257" s="7">
        <f t="shared" si="1503"/>
        <v>0</v>
      </c>
      <c r="AZ257" s="7">
        <f t="shared" si="1503"/>
        <v>0</v>
      </c>
      <c r="BA257" s="7">
        <f t="shared" si="1503"/>
        <v>0</v>
      </c>
      <c r="BB257" s="7">
        <f t="shared" si="1503"/>
        <v>0</v>
      </c>
      <c r="BC257" s="7">
        <f t="shared" si="1503"/>
        <v>0</v>
      </c>
      <c r="BD257" s="7">
        <f t="shared" si="1503"/>
        <v>0</v>
      </c>
      <c r="BE257" s="7">
        <f t="shared" si="1503"/>
        <v>0</v>
      </c>
      <c r="BF257" s="7">
        <f t="shared" si="1503"/>
        <v>0</v>
      </c>
      <c r="BG257" s="7">
        <f t="shared" si="1503"/>
        <v>1</v>
      </c>
      <c r="BH257" s="7">
        <f t="shared" si="1503"/>
        <v>0</v>
      </c>
      <c r="BI257" s="7">
        <f t="shared" si="1503"/>
        <v>1</v>
      </c>
      <c r="BJ257" s="7">
        <f t="shared" si="1503"/>
        <v>0</v>
      </c>
      <c r="BK257" s="7">
        <f t="shared" si="1503"/>
        <v>1</v>
      </c>
      <c r="BL257" s="7">
        <f t="shared" si="1503"/>
        <v>0</v>
      </c>
      <c r="BM257" s="7">
        <f t="shared" si="1503"/>
        <v>0</v>
      </c>
      <c r="BN257" s="7">
        <f t="shared" si="1503"/>
        <v>0</v>
      </c>
      <c r="BO257" s="7">
        <f t="shared" si="1503"/>
        <v>0</v>
      </c>
      <c r="BQ257" s="7">
        <f t="shared" si="1321"/>
        <v>6</v>
      </c>
      <c r="BR257" s="7">
        <f t="shared" si="1322"/>
        <v>5</v>
      </c>
      <c r="BS257" s="7">
        <f t="shared" si="1323"/>
        <v>2</v>
      </c>
      <c r="BT257" s="7">
        <f t="shared" si="1324"/>
        <v>10</v>
      </c>
      <c r="BU257" s="7">
        <f t="shared" si="1325"/>
        <v>3</v>
      </c>
      <c r="BV257" s="7">
        <f t="shared" si="1326"/>
        <v>10</v>
      </c>
      <c r="BW257" s="7">
        <f t="shared" si="1327"/>
        <v>0</v>
      </c>
      <c r="BX257" s="7">
        <f t="shared" si="1328"/>
        <v>8</v>
      </c>
      <c r="BY257" s="7">
        <f t="shared" si="1329"/>
        <v>2</v>
      </c>
      <c r="BZ257" s="7">
        <f t="shared" si="1330"/>
        <v>0</v>
      </c>
      <c r="CA257" s="7">
        <f t="shared" si="1331"/>
        <v>2</v>
      </c>
      <c r="CB257" s="7">
        <f t="shared" si="1332"/>
        <v>4</v>
      </c>
      <c r="CC257" s="7">
        <f t="shared" si="1333"/>
        <v>5</v>
      </c>
      <c r="CD257" s="7">
        <f t="shared" si="1334"/>
        <v>1</v>
      </c>
      <c r="CE257" s="7">
        <f t="shared" si="1335"/>
        <v>1</v>
      </c>
      <c r="CF257" s="7">
        <f t="shared" si="1336"/>
        <v>17</v>
      </c>
      <c r="CG257" s="7">
        <f t="shared" si="1337"/>
        <v>7</v>
      </c>
      <c r="CH257" s="7">
        <f t="shared" si="1338"/>
        <v>6</v>
      </c>
      <c r="CI257" s="7">
        <f t="shared" si="1339"/>
        <v>0</v>
      </c>
      <c r="CJ257" s="7">
        <f t="shared" si="1340"/>
        <v>1</v>
      </c>
      <c r="CK257" s="7">
        <f t="shared" si="1341"/>
        <v>16</v>
      </c>
      <c r="CL257" s="7">
        <f t="shared" si="1342"/>
        <v>7</v>
      </c>
      <c r="CM257" s="7">
        <f t="shared" si="1343"/>
        <v>7</v>
      </c>
      <c r="CN257" s="7">
        <f t="shared" si="1344"/>
        <v>4</v>
      </c>
      <c r="CO257" s="7">
        <f t="shared" si="1345"/>
        <v>11</v>
      </c>
      <c r="CP257" s="7">
        <f t="shared" si="1346"/>
        <v>6</v>
      </c>
      <c r="CQ257" s="7">
        <f t="shared" si="1347"/>
        <v>4</v>
      </c>
      <c r="CR257" s="7">
        <f t="shared" si="1348"/>
        <v>5</v>
      </c>
      <c r="CS257" s="7">
        <f t="shared" si="1349"/>
        <v>6</v>
      </c>
      <c r="CT257" s="7">
        <f t="shared" si="1350"/>
        <v>14</v>
      </c>
      <c r="CU257" s="7">
        <f t="shared" si="1351"/>
        <v>0</v>
      </c>
      <c r="CV257" s="7">
        <f t="shared" si="1352"/>
        <v>9</v>
      </c>
      <c r="CW257" s="7">
        <f t="shared" si="1353"/>
        <v>8</v>
      </c>
      <c r="CX257" s="7">
        <f t="shared" si="1354"/>
        <v>19</v>
      </c>
      <c r="CY257" s="7">
        <f t="shared" si="1355"/>
        <v>4</v>
      </c>
      <c r="CZ257" s="7">
        <f t="shared" si="1356"/>
        <v>1</v>
      </c>
      <c r="DA257" s="7">
        <f t="shared" si="1357"/>
        <v>7</v>
      </c>
      <c r="DB257" s="7">
        <f t="shared" si="1358"/>
        <v>2</v>
      </c>
      <c r="DC257" s="7">
        <f t="shared" si="1359"/>
        <v>2</v>
      </c>
      <c r="DD257" s="7">
        <f t="shared" si="1360"/>
        <v>13</v>
      </c>
      <c r="DE257" s="7">
        <f t="shared" si="1361"/>
        <v>0</v>
      </c>
      <c r="DF257" s="7">
        <f t="shared" si="1362"/>
        <v>5</v>
      </c>
      <c r="DG257" s="7">
        <f t="shared" si="1363"/>
        <v>0</v>
      </c>
      <c r="DH257" s="7">
        <f t="shared" si="1364"/>
        <v>2</v>
      </c>
      <c r="DI257" s="7">
        <f t="shared" si="1365"/>
        <v>0</v>
      </c>
      <c r="DJ257" s="7">
        <f t="shared" si="1366"/>
        <v>8</v>
      </c>
      <c r="DK257" s="7">
        <f t="shared" si="1367"/>
        <v>1</v>
      </c>
      <c r="DL257" s="7">
        <f t="shared" si="1368"/>
        <v>11</v>
      </c>
      <c r="DM257" s="7">
        <f t="shared" si="1369"/>
        <v>13</v>
      </c>
      <c r="DN257" s="289" t="b">
        <f t="shared" si="1309"/>
        <v>0</v>
      </c>
      <c r="DO257" s="9">
        <f t="shared" si="1486"/>
        <v>196</v>
      </c>
      <c r="DP257" s="9">
        <f t="shared" si="1474"/>
        <v>35</v>
      </c>
      <c r="DQ257" s="9">
        <f t="shared" si="1487"/>
        <v>35</v>
      </c>
      <c r="DR257" s="106">
        <f t="shared" si="1302"/>
        <v>0</v>
      </c>
      <c r="DS257" s="15">
        <f t="shared" si="1401"/>
        <v>4</v>
      </c>
      <c r="DT257" s="15">
        <f t="shared" si="1402"/>
        <v>3</v>
      </c>
      <c r="DV257" s="7">
        <f t="shared" si="1488"/>
        <v>6</v>
      </c>
      <c r="DW257" s="7">
        <f t="shared" si="1489"/>
        <v>1</v>
      </c>
      <c r="DY257" s="7">
        <f t="shared" si="1490"/>
        <v>1</v>
      </c>
      <c r="DZ257" s="7">
        <f t="shared" si="1491"/>
        <v>2</v>
      </c>
      <c r="EA257" s="7">
        <f t="shared" si="1492"/>
        <v>0</v>
      </c>
      <c r="EB257" s="7">
        <f t="shared" si="1493"/>
        <v>1</v>
      </c>
      <c r="EC257" s="7">
        <f t="shared" si="1494"/>
        <v>3</v>
      </c>
      <c r="EE257" s="9">
        <f t="shared" si="1495"/>
        <v>2</v>
      </c>
      <c r="EF257" s="7">
        <f t="shared" si="1496"/>
        <v>0</v>
      </c>
    </row>
    <row r="258" spans="1:136" x14ac:dyDescent="0.2">
      <c r="A258" s="42">
        <v>42075</v>
      </c>
      <c r="B258" s="25" t="s">
        <v>19</v>
      </c>
      <c r="C258" s="32" t="s">
        <v>20</v>
      </c>
      <c r="D258" s="11">
        <f t="shared" si="1476"/>
        <v>3</v>
      </c>
      <c r="E258" s="11">
        <f t="shared" ref="E258:I258" si="1509">FIND(",",$C258,D258+1)</f>
        <v>7</v>
      </c>
      <c r="F258" s="11">
        <f t="shared" si="1509"/>
        <v>11</v>
      </c>
      <c r="G258" s="11">
        <f t="shared" si="1509"/>
        <v>15</v>
      </c>
      <c r="H258" s="11">
        <f t="shared" si="1509"/>
        <v>19</v>
      </c>
      <c r="I258" s="11">
        <f t="shared" si="1509"/>
        <v>23</v>
      </c>
      <c r="J258" s="11"/>
      <c r="K258" s="9">
        <f t="shared" si="1478"/>
        <v>14</v>
      </c>
      <c r="L258" s="9">
        <f t="shared" si="1479"/>
        <v>15</v>
      </c>
      <c r="M258" s="9">
        <f t="shared" si="1480"/>
        <v>19</v>
      </c>
      <c r="N258" s="9">
        <f t="shared" si="1481"/>
        <v>20</v>
      </c>
      <c r="O258" s="9">
        <f t="shared" si="1482"/>
        <v>36</v>
      </c>
      <c r="P258" s="9">
        <f t="shared" si="1483"/>
        <v>47</v>
      </c>
      <c r="Q258" s="9">
        <f t="shared" si="1484"/>
        <v>10</v>
      </c>
      <c r="R258" s="24"/>
      <c r="S258" s="7">
        <f t="shared" si="1485"/>
        <v>0</v>
      </c>
      <c r="T258" s="7">
        <f t="shared" si="1503"/>
        <v>0</v>
      </c>
      <c r="U258" s="7">
        <f t="shared" si="1503"/>
        <v>0</v>
      </c>
      <c r="V258" s="7">
        <f t="shared" si="1503"/>
        <v>0</v>
      </c>
      <c r="W258" s="7">
        <f t="shared" si="1503"/>
        <v>0</v>
      </c>
      <c r="X258" s="7">
        <f t="shared" si="1503"/>
        <v>0</v>
      </c>
      <c r="Y258" s="7">
        <f t="shared" si="1503"/>
        <v>0</v>
      </c>
      <c r="Z258" s="7">
        <f t="shared" si="1503"/>
        <v>0</v>
      </c>
      <c r="AA258" s="7">
        <f t="shared" si="1503"/>
        <v>0</v>
      </c>
      <c r="AB258" s="7">
        <f t="shared" si="1503"/>
        <v>1</v>
      </c>
      <c r="AC258" s="7">
        <f t="shared" si="1503"/>
        <v>0</v>
      </c>
      <c r="AD258" s="7">
        <f t="shared" si="1503"/>
        <v>0</v>
      </c>
      <c r="AE258" s="7">
        <f t="shared" si="1503"/>
        <v>0</v>
      </c>
      <c r="AF258" s="7">
        <f t="shared" si="1503"/>
        <v>1</v>
      </c>
      <c r="AG258" s="7">
        <f t="shared" si="1503"/>
        <v>1</v>
      </c>
      <c r="AH258" s="7">
        <f t="shared" ref="AH258:AW275" si="1510">COUNTIF($K258:$Q258,AH$2)</f>
        <v>0</v>
      </c>
      <c r="AI258" s="7">
        <f t="shared" si="1510"/>
        <v>0</v>
      </c>
      <c r="AJ258" s="7">
        <f t="shared" si="1510"/>
        <v>0</v>
      </c>
      <c r="AK258" s="7">
        <f t="shared" si="1510"/>
        <v>1</v>
      </c>
      <c r="AL258" s="7">
        <f t="shared" si="1510"/>
        <v>1</v>
      </c>
      <c r="AM258" s="7">
        <f t="shared" si="1510"/>
        <v>0</v>
      </c>
      <c r="AN258" s="7">
        <f t="shared" si="1510"/>
        <v>0</v>
      </c>
      <c r="AO258" s="7">
        <f t="shared" si="1510"/>
        <v>0</v>
      </c>
      <c r="AP258" s="7">
        <f t="shared" si="1510"/>
        <v>0</v>
      </c>
      <c r="AQ258" s="7">
        <f t="shared" si="1510"/>
        <v>0</v>
      </c>
      <c r="AR258" s="7">
        <f t="shared" si="1510"/>
        <v>0</v>
      </c>
      <c r="AS258" s="7">
        <f t="shared" si="1510"/>
        <v>0</v>
      </c>
      <c r="AT258" s="7">
        <f t="shared" si="1510"/>
        <v>0</v>
      </c>
      <c r="AU258" s="7">
        <f t="shared" si="1510"/>
        <v>0</v>
      </c>
      <c r="AV258" s="7">
        <f t="shared" si="1510"/>
        <v>0</v>
      </c>
      <c r="AW258" s="7">
        <f t="shared" si="1510"/>
        <v>0</v>
      </c>
      <c r="AX258" s="7">
        <f t="shared" ref="AX258:BM273" si="1511">COUNTIF($K258:$Q258,AX$2)</f>
        <v>0</v>
      </c>
      <c r="AY258" s="7">
        <f t="shared" si="1511"/>
        <v>0</v>
      </c>
      <c r="AZ258" s="7">
        <f t="shared" si="1511"/>
        <v>0</v>
      </c>
      <c r="BA258" s="7">
        <f t="shared" si="1511"/>
        <v>0</v>
      </c>
      <c r="BB258" s="7">
        <f t="shared" si="1511"/>
        <v>1</v>
      </c>
      <c r="BC258" s="7">
        <f t="shared" si="1511"/>
        <v>0</v>
      </c>
      <c r="BD258" s="7">
        <f t="shared" si="1511"/>
        <v>0</v>
      </c>
      <c r="BE258" s="7">
        <f t="shared" si="1511"/>
        <v>0</v>
      </c>
      <c r="BF258" s="7">
        <f t="shared" si="1511"/>
        <v>0</v>
      </c>
      <c r="BG258" s="7">
        <f t="shared" si="1511"/>
        <v>0</v>
      </c>
      <c r="BH258" s="7">
        <f t="shared" si="1511"/>
        <v>0</v>
      </c>
      <c r="BI258" s="7">
        <f t="shared" si="1511"/>
        <v>0</v>
      </c>
      <c r="BJ258" s="7">
        <f t="shared" si="1511"/>
        <v>0</v>
      </c>
      <c r="BK258" s="7">
        <f t="shared" si="1511"/>
        <v>0</v>
      </c>
      <c r="BL258" s="7">
        <f t="shared" si="1511"/>
        <v>0</v>
      </c>
      <c r="BM258" s="7">
        <f t="shared" si="1511"/>
        <v>1</v>
      </c>
      <c r="BN258" s="7">
        <f t="shared" ref="BN258:BO272" si="1512">COUNTIF($K258:$Q258,BN$2)</f>
        <v>0</v>
      </c>
      <c r="BO258" s="7">
        <f t="shared" si="1512"/>
        <v>0</v>
      </c>
      <c r="BQ258" s="7">
        <f t="shared" si="1321"/>
        <v>5</v>
      </c>
      <c r="BR258" s="7">
        <f t="shared" si="1322"/>
        <v>4</v>
      </c>
      <c r="BS258" s="7">
        <f t="shared" si="1323"/>
        <v>1</v>
      </c>
      <c r="BT258" s="7">
        <f t="shared" si="1324"/>
        <v>9</v>
      </c>
      <c r="BU258" s="7">
        <f t="shared" si="1325"/>
        <v>2</v>
      </c>
      <c r="BV258" s="7">
        <f t="shared" si="1326"/>
        <v>9</v>
      </c>
      <c r="BW258" s="7">
        <f t="shared" si="1327"/>
        <v>3</v>
      </c>
      <c r="BX258" s="7">
        <f t="shared" si="1328"/>
        <v>7</v>
      </c>
      <c r="BY258" s="7">
        <f t="shared" si="1329"/>
        <v>1</v>
      </c>
      <c r="BZ258" s="7">
        <f t="shared" si="1330"/>
        <v>0</v>
      </c>
      <c r="CA258" s="7">
        <f t="shared" si="1331"/>
        <v>1</v>
      </c>
      <c r="CB258" s="7">
        <f t="shared" si="1332"/>
        <v>3</v>
      </c>
      <c r="CC258" s="7">
        <f t="shared" si="1333"/>
        <v>4</v>
      </c>
      <c r="CD258" s="7">
        <f t="shared" si="1334"/>
        <v>0</v>
      </c>
      <c r="CE258" s="7">
        <f t="shared" si="1335"/>
        <v>0</v>
      </c>
      <c r="CF258" s="7">
        <f t="shared" si="1336"/>
        <v>16</v>
      </c>
      <c r="CG258" s="7">
        <f t="shared" si="1337"/>
        <v>6</v>
      </c>
      <c r="CH258" s="7">
        <f t="shared" si="1338"/>
        <v>5</v>
      </c>
      <c r="CI258" s="7">
        <f t="shared" si="1339"/>
        <v>0</v>
      </c>
      <c r="CJ258" s="7">
        <f t="shared" si="1340"/>
        <v>0</v>
      </c>
      <c r="CK258" s="7">
        <f t="shared" si="1341"/>
        <v>15</v>
      </c>
      <c r="CL258" s="7">
        <f t="shared" si="1342"/>
        <v>6</v>
      </c>
      <c r="CM258" s="7">
        <f t="shared" si="1343"/>
        <v>6</v>
      </c>
      <c r="CN258" s="7">
        <f t="shared" si="1344"/>
        <v>3</v>
      </c>
      <c r="CO258" s="7">
        <f t="shared" si="1345"/>
        <v>10</v>
      </c>
      <c r="CP258" s="7">
        <f t="shared" si="1346"/>
        <v>5</v>
      </c>
      <c r="CQ258" s="7">
        <f t="shared" si="1347"/>
        <v>3</v>
      </c>
      <c r="CR258" s="7">
        <f t="shared" si="1348"/>
        <v>4</v>
      </c>
      <c r="CS258" s="7">
        <f t="shared" si="1349"/>
        <v>5</v>
      </c>
      <c r="CT258" s="7">
        <f t="shared" si="1350"/>
        <v>13</v>
      </c>
      <c r="CU258" s="7">
        <f t="shared" si="1351"/>
        <v>9</v>
      </c>
      <c r="CV258" s="7">
        <f t="shared" si="1352"/>
        <v>8</v>
      </c>
      <c r="CW258" s="7">
        <f t="shared" si="1353"/>
        <v>7</v>
      </c>
      <c r="CX258" s="7">
        <f t="shared" si="1354"/>
        <v>18</v>
      </c>
      <c r="CY258" s="7">
        <f t="shared" si="1355"/>
        <v>3</v>
      </c>
      <c r="CZ258" s="7">
        <f t="shared" si="1356"/>
        <v>0</v>
      </c>
      <c r="DA258" s="7">
        <f t="shared" si="1357"/>
        <v>6</v>
      </c>
      <c r="DB258" s="7">
        <f t="shared" si="1358"/>
        <v>1</v>
      </c>
      <c r="DC258" s="7">
        <f t="shared" si="1359"/>
        <v>1</v>
      </c>
      <c r="DD258" s="7">
        <f t="shared" si="1360"/>
        <v>12</v>
      </c>
      <c r="DE258" s="7">
        <f t="shared" si="1361"/>
        <v>4</v>
      </c>
      <c r="DF258" s="7">
        <f t="shared" si="1362"/>
        <v>4</v>
      </c>
      <c r="DG258" s="7">
        <f t="shared" si="1363"/>
        <v>17</v>
      </c>
      <c r="DH258" s="7">
        <f t="shared" si="1364"/>
        <v>1</v>
      </c>
      <c r="DI258" s="7">
        <f t="shared" si="1365"/>
        <v>6</v>
      </c>
      <c r="DJ258" s="7">
        <f t="shared" si="1366"/>
        <v>7</v>
      </c>
      <c r="DK258" s="7">
        <f t="shared" si="1367"/>
        <v>0</v>
      </c>
      <c r="DL258" s="7">
        <f t="shared" si="1368"/>
        <v>10</v>
      </c>
      <c r="DM258" s="7">
        <f t="shared" si="1369"/>
        <v>12</v>
      </c>
      <c r="DN258" s="289" t="b">
        <f t="shared" si="1309"/>
        <v>1</v>
      </c>
      <c r="DO258" s="9">
        <f t="shared" si="1486"/>
        <v>161</v>
      </c>
      <c r="DP258" s="9">
        <f t="shared" si="1474"/>
        <v>-30</v>
      </c>
      <c r="DQ258" s="9">
        <f t="shared" si="1487"/>
        <v>30</v>
      </c>
      <c r="DR258" s="106">
        <f t="shared" si="1302"/>
        <v>1</v>
      </c>
      <c r="DS258" s="59">
        <f t="shared" si="1401"/>
        <v>2</v>
      </c>
      <c r="DT258" s="59">
        <f t="shared" si="1402"/>
        <v>5</v>
      </c>
      <c r="DV258" s="7">
        <f t="shared" si="1488"/>
        <v>3</v>
      </c>
      <c r="DW258" s="7">
        <f t="shared" si="1489"/>
        <v>4</v>
      </c>
      <c r="DY258" s="7">
        <f t="shared" si="1490"/>
        <v>0</v>
      </c>
      <c r="DZ258" s="7">
        <f t="shared" si="1491"/>
        <v>4</v>
      </c>
      <c r="EA258" s="7">
        <f t="shared" si="1492"/>
        <v>1</v>
      </c>
      <c r="EB258" s="7">
        <f t="shared" si="1493"/>
        <v>1</v>
      </c>
      <c r="EC258" s="7">
        <f t="shared" si="1494"/>
        <v>1</v>
      </c>
      <c r="EE258" s="9">
        <f t="shared" si="1495"/>
        <v>1</v>
      </c>
      <c r="EF258" s="7">
        <f t="shared" si="1496"/>
        <v>2</v>
      </c>
    </row>
    <row r="259" spans="1:136" x14ac:dyDescent="0.2">
      <c r="A259" s="42">
        <v>42072</v>
      </c>
      <c r="B259" s="25" t="s">
        <v>21</v>
      </c>
      <c r="C259" s="32" t="s">
        <v>22</v>
      </c>
      <c r="D259" s="11">
        <f t="shared" si="1476"/>
        <v>2</v>
      </c>
      <c r="E259" s="11">
        <f t="shared" ref="E259:I259" si="1513">FIND(",",$C259,D259+1)</f>
        <v>6</v>
      </c>
      <c r="F259" s="11">
        <f t="shared" si="1513"/>
        <v>10</v>
      </c>
      <c r="G259" s="11">
        <f t="shared" si="1513"/>
        <v>14</v>
      </c>
      <c r="H259" s="11">
        <f t="shared" si="1513"/>
        <v>18</v>
      </c>
      <c r="I259" s="11">
        <f t="shared" si="1513"/>
        <v>22</v>
      </c>
      <c r="J259" s="11"/>
      <c r="K259" s="9">
        <f t="shared" si="1478"/>
        <v>9</v>
      </c>
      <c r="L259" s="9">
        <f t="shared" si="1479"/>
        <v>11</v>
      </c>
      <c r="M259" s="9">
        <f t="shared" si="1480"/>
        <v>38</v>
      </c>
      <c r="N259" s="9">
        <f t="shared" si="1481"/>
        <v>39</v>
      </c>
      <c r="O259" s="9">
        <f t="shared" si="1482"/>
        <v>44</v>
      </c>
      <c r="P259" s="9">
        <f t="shared" si="1483"/>
        <v>47</v>
      </c>
      <c r="Q259" s="9">
        <f t="shared" si="1484"/>
        <v>3</v>
      </c>
      <c r="R259" s="24"/>
      <c r="S259" s="7">
        <f t="shared" si="1485"/>
        <v>0</v>
      </c>
      <c r="T259" s="7">
        <f t="shared" si="1485"/>
        <v>0</v>
      </c>
      <c r="U259" s="7">
        <f t="shared" si="1485"/>
        <v>1</v>
      </c>
      <c r="V259" s="7">
        <f t="shared" si="1485"/>
        <v>0</v>
      </c>
      <c r="W259" s="7">
        <f t="shared" si="1485"/>
        <v>0</v>
      </c>
      <c r="X259" s="7">
        <f t="shared" si="1485"/>
        <v>0</v>
      </c>
      <c r="Y259" s="7">
        <f t="shared" si="1485"/>
        <v>0</v>
      </c>
      <c r="Z259" s="7">
        <f t="shared" si="1485"/>
        <v>0</v>
      </c>
      <c r="AA259" s="7">
        <f t="shared" si="1485"/>
        <v>1</v>
      </c>
      <c r="AB259" s="7">
        <f t="shared" si="1485"/>
        <v>0</v>
      </c>
      <c r="AC259" s="7">
        <f t="shared" si="1485"/>
        <v>1</v>
      </c>
      <c r="AD259" s="7">
        <f t="shared" si="1485"/>
        <v>0</v>
      </c>
      <c r="AE259" s="7">
        <f t="shared" si="1485"/>
        <v>0</v>
      </c>
      <c r="AF259" s="7">
        <f t="shared" si="1485"/>
        <v>0</v>
      </c>
      <c r="AG259" s="7">
        <f t="shared" si="1485"/>
        <v>0</v>
      </c>
      <c r="AH259" s="7">
        <f t="shared" si="1485"/>
        <v>0</v>
      </c>
      <c r="AI259" s="7">
        <f t="shared" si="1510"/>
        <v>0</v>
      </c>
      <c r="AJ259" s="7">
        <f t="shared" si="1510"/>
        <v>0</v>
      </c>
      <c r="AK259" s="7">
        <f t="shared" si="1510"/>
        <v>0</v>
      </c>
      <c r="AL259" s="7">
        <f t="shared" si="1510"/>
        <v>0</v>
      </c>
      <c r="AM259" s="7">
        <f t="shared" si="1510"/>
        <v>0</v>
      </c>
      <c r="AN259" s="7">
        <f t="shared" si="1510"/>
        <v>0</v>
      </c>
      <c r="AO259" s="7">
        <f t="shared" si="1510"/>
        <v>0</v>
      </c>
      <c r="AP259" s="7">
        <f t="shared" si="1510"/>
        <v>0</v>
      </c>
      <c r="AQ259" s="7">
        <f t="shared" si="1510"/>
        <v>0</v>
      </c>
      <c r="AR259" s="7">
        <f t="shared" si="1510"/>
        <v>0</v>
      </c>
      <c r="AS259" s="7">
        <f t="shared" si="1510"/>
        <v>0</v>
      </c>
      <c r="AT259" s="7">
        <f t="shared" si="1510"/>
        <v>0</v>
      </c>
      <c r="AU259" s="7">
        <f t="shared" si="1510"/>
        <v>0</v>
      </c>
      <c r="AV259" s="7">
        <f t="shared" si="1510"/>
        <v>0</v>
      </c>
      <c r="AW259" s="7">
        <f t="shared" si="1510"/>
        <v>0</v>
      </c>
      <c r="AX259" s="7">
        <f t="shared" si="1511"/>
        <v>0</v>
      </c>
      <c r="AY259" s="7">
        <f t="shared" si="1511"/>
        <v>0</v>
      </c>
      <c r="AZ259" s="7">
        <f t="shared" si="1511"/>
        <v>0</v>
      </c>
      <c r="BA259" s="7">
        <f t="shared" si="1511"/>
        <v>0</v>
      </c>
      <c r="BB259" s="7">
        <f t="shared" si="1511"/>
        <v>0</v>
      </c>
      <c r="BC259" s="7">
        <f t="shared" si="1511"/>
        <v>0</v>
      </c>
      <c r="BD259" s="7">
        <f t="shared" si="1511"/>
        <v>1</v>
      </c>
      <c r="BE259" s="7">
        <f t="shared" si="1511"/>
        <v>1</v>
      </c>
      <c r="BF259" s="7">
        <f t="shared" si="1511"/>
        <v>0</v>
      </c>
      <c r="BG259" s="7">
        <f t="shared" si="1511"/>
        <v>0</v>
      </c>
      <c r="BH259" s="7">
        <f t="shared" si="1511"/>
        <v>0</v>
      </c>
      <c r="BI259" s="7">
        <f t="shared" si="1511"/>
        <v>0</v>
      </c>
      <c r="BJ259" s="7">
        <f t="shared" si="1511"/>
        <v>1</v>
      </c>
      <c r="BK259" s="7">
        <f t="shared" si="1511"/>
        <v>0</v>
      </c>
      <c r="BL259" s="7">
        <f t="shared" si="1511"/>
        <v>0</v>
      </c>
      <c r="BM259" s="7">
        <f t="shared" si="1511"/>
        <v>1</v>
      </c>
      <c r="BN259" s="7">
        <f t="shared" si="1512"/>
        <v>0</v>
      </c>
      <c r="BO259" s="7">
        <f t="shared" si="1512"/>
        <v>0</v>
      </c>
      <c r="BQ259" s="7">
        <f t="shared" si="1321"/>
        <v>4</v>
      </c>
      <c r="BR259" s="7">
        <f t="shared" si="1322"/>
        <v>3</v>
      </c>
      <c r="BS259" s="7">
        <f t="shared" si="1323"/>
        <v>0</v>
      </c>
      <c r="BT259" s="7">
        <f t="shared" si="1324"/>
        <v>8</v>
      </c>
      <c r="BU259" s="7">
        <f t="shared" si="1325"/>
        <v>1</v>
      </c>
      <c r="BV259" s="7">
        <f t="shared" si="1326"/>
        <v>8</v>
      </c>
      <c r="BW259" s="7">
        <f t="shared" si="1327"/>
        <v>2</v>
      </c>
      <c r="BX259" s="7">
        <f t="shared" si="1328"/>
        <v>6</v>
      </c>
      <c r="BY259" s="7">
        <f t="shared" si="1329"/>
        <v>0</v>
      </c>
      <c r="BZ259" s="7">
        <f t="shared" si="1330"/>
        <v>1</v>
      </c>
      <c r="CA259" s="7">
        <f t="shared" si="1331"/>
        <v>0</v>
      </c>
      <c r="CB259" s="7">
        <f t="shared" si="1332"/>
        <v>2</v>
      </c>
      <c r="CC259" s="7">
        <f t="shared" si="1333"/>
        <v>3</v>
      </c>
      <c r="CD259" s="7">
        <f t="shared" si="1334"/>
        <v>3</v>
      </c>
      <c r="CE259" s="7">
        <f t="shared" si="1335"/>
        <v>8</v>
      </c>
      <c r="CF259" s="7">
        <f t="shared" si="1336"/>
        <v>15</v>
      </c>
      <c r="CG259" s="7">
        <f t="shared" si="1337"/>
        <v>5</v>
      </c>
      <c r="CH259" s="7">
        <f t="shared" si="1338"/>
        <v>4</v>
      </c>
      <c r="CI259" s="7">
        <f t="shared" si="1339"/>
        <v>3</v>
      </c>
      <c r="CJ259" s="7">
        <f t="shared" si="1340"/>
        <v>1</v>
      </c>
      <c r="CK259" s="7">
        <f t="shared" si="1341"/>
        <v>14</v>
      </c>
      <c r="CL259" s="7">
        <f t="shared" si="1342"/>
        <v>5</v>
      </c>
      <c r="CM259" s="7">
        <f t="shared" si="1343"/>
        <v>5</v>
      </c>
      <c r="CN259" s="7">
        <f t="shared" si="1344"/>
        <v>2</v>
      </c>
      <c r="CO259" s="7">
        <f t="shared" si="1345"/>
        <v>9</v>
      </c>
      <c r="CP259" s="7">
        <f t="shared" si="1346"/>
        <v>4</v>
      </c>
      <c r="CQ259" s="7">
        <f t="shared" si="1347"/>
        <v>2</v>
      </c>
      <c r="CR259" s="7">
        <f t="shared" si="1348"/>
        <v>3</v>
      </c>
      <c r="CS259" s="7">
        <f t="shared" si="1349"/>
        <v>4</v>
      </c>
      <c r="CT259" s="7">
        <f t="shared" si="1350"/>
        <v>12</v>
      </c>
      <c r="CU259" s="7">
        <f t="shared" si="1351"/>
        <v>8</v>
      </c>
      <c r="CV259" s="7">
        <f t="shared" si="1352"/>
        <v>7</v>
      </c>
      <c r="CW259" s="7">
        <f t="shared" si="1353"/>
        <v>6</v>
      </c>
      <c r="CX259" s="7">
        <f t="shared" si="1354"/>
        <v>17</v>
      </c>
      <c r="CY259" s="7">
        <f t="shared" si="1355"/>
        <v>2</v>
      </c>
      <c r="CZ259" s="7">
        <f t="shared" si="1356"/>
        <v>5</v>
      </c>
      <c r="DA259" s="7">
        <f t="shared" si="1357"/>
        <v>5</v>
      </c>
      <c r="DB259" s="7">
        <f t="shared" si="1358"/>
        <v>0</v>
      </c>
      <c r="DC259" s="7">
        <f t="shared" si="1359"/>
        <v>0</v>
      </c>
      <c r="DD259" s="7">
        <f t="shared" si="1360"/>
        <v>11</v>
      </c>
      <c r="DE259" s="7">
        <f t="shared" si="1361"/>
        <v>3</v>
      </c>
      <c r="DF259" s="7">
        <f t="shared" si="1362"/>
        <v>3</v>
      </c>
      <c r="DG259" s="7">
        <f t="shared" si="1363"/>
        <v>16</v>
      </c>
      <c r="DH259" s="7">
        <f t="shared" si="1364"/>
        <v>0</v>
      </c>
      <c r="DI259" s="7">
        <f t="shared" si="1365"/>
        <v>5</v>
      </c>
      <c r="DJ259" s="7">
        <f t="shared" si="1366"/>
        <v>6</v>
      </c>
      <c r="DK259" s="7">
        <f t="shared" si="1367"/>
        <v>0</v>
      </c>
      <c r="DL259" s="7">
        <f t="shared" si="1368"/>
        <v>9</v>
      </c>
      <c r="DM259" s="7">
        <f t="shared" si="1369"/>
        <v>11</v>
      </c>
      <c r="DN259" s="289" t="b">
        <f t="shared" si="1309"/>
        <v>1</v>
      </c>
      <c r="DO259" s="9">
        <f t="shared" si="1486"/>
        <v>191</v>
      </c>
      <c r="DP259" s="9">
        <f t="shared" si="1474"/>
        <v>16</v>
      </c>
      <c r="DQ259" s="9">
        <f t="shared" si="1487"/>
        <v>16</v>
      </c>
      <c r="DR259" s="106">
        <f t="shared" si="1302"/>
        <v>1</v>
      </c>
      <c r="DS259" s="15">
        <f t="shared" si="1401"/>
        <v>4</v>
      </c>
      <c r="DT259" s="15">
        <f t="shared" si="1402"/>
        <v>3</v>
      </c>
      <c r="DV259" s="7">
        <f t="shared" si="1488"/>
        <v>5</v>
      </c>
      <c r="DW259" s="7">
        <f t="shared" si="1489"/>
        <v>2</v>
      </c>
      <c r="DY259" s="7">
        <f t="shared" si="1490"/>
        <v>2</v>
      </c>
      <c r="DZ259" s="7">
        <f t="shared" si="1491"/>
        <v>1</v>
      </c>
      <c r="EA259" s="7">
        <f t="shared" si="1492"/>
        <v>0</v>
      </c>
      <c r="EB259" s="7">
        <f t="shared" si="1493"/>
        <v>2</v>
      </c>
      <c r="EC259" s="7">
        <f t="shared" si="1494"/>
        <v>2</v>
      </c>
      <c r="EE259" s="9">
        <f t="shared" si="1495"/>
        <v>4</v>
      </c>
      <c r="EF259" s="7">
        <f t="shared" si="1496"/>
        <v>1</v>
      </c>
    </row>
    <row r="260" spans="1:136" x14ac:dyDescent="0.2">
      <c r="A260" s="42">
        <v>42068</v>
      </c>
      <c r="B260" s="25" t="s">
        <v>23</v>
      </c>
      <c r="C260" s="32" t="s">
        <v>24</v>
      </c>
      <c r="D260" s="11">
        <f t="shared" si="1476"/>
        <v>2</v>
      </c>
      <c r="E260" s="11">
        <f t="shared" ref="E260:I260" si="1514">FIND(",",$C260,D260+1)</f>
        <v>6</v>
      </c>
      <c r="F260" s="11">
        <f t="shared" si="1514"/>
        <v>10</v>
      </c>
      <c r="G260" s="11">
        <f t="shared" si="1514"/>
        <v>14</v>
      </c>
      <c r="H260" s="11">
        <f t="shared" si="1514"/>
        <v>18</v>
      </c>
      <c r="I260" s="11">
        <f t="shared" si="1514"/>
        <v>22</v>
      </c>
      <c r="J260" s="11"/>
      <c r="K260" s="9">
        <f t="shared" si="1478"/>
        <v>5</v>
      </c>
      <c r="L260" s="9">
        <f t="shared" si="1479"/>
        <v>10</v>
      </c>
      <c r="M260" s="9">
        <f t="shared" si="1480"/>
        <v>11</v>
      </c>
      <c r="N260" s="9">
        <f t="shared" si="1481"/>
        <v>38</v>
      </c>
      <c r="O260" s="9">
        <f t="shared" si="1482"/>
        <v>44</v>
      </c>
      <c r="P260" s="9">
        <f t="shared" si="1483"/>
        <v>47</v>
      </c>
      <c r="Q260" s="9">
        <f t="shared" si="1484"/>
        <v>20</v>
      </c>
      <c r="R260" s="24"/>
      <c r="S260" s="7">
        <f t="shared" si="1485"/>
        <v>0</v>
      </c>
      <c r="T260" s="7">
        <f t="shared" si="1485"/>
        <v>0</v>
      </c>
      <c r="U260" s="7">
        <f t="shared" si="1485"/>
        <v>0</v>
      </c>
      <c r="V260" s="7">
        <f t="shared" si="1485"/>
        <v>0</v>
      </c>
      <c r="W260" s="7">
        <f t="shared" si="1485"/>
        <v>1</v>
      </c>
      <c r="X260" s="7">
        <f t="shared" si="1485"/>
        <v>0</v>
      </c>
      <c r="Y260" s="7">
        <f t="shared" si="1485"/>
        <v>0</v>
      </c>
      <c r="Z260" s="7">
        <f t="shared" si="1485"/>
        <v>0</v>
      </c>
      <c r="AA260" s="7">
        <f t="shared" si="1485"/>
        <v>0</v>
      </c>
      <c r="AB260" s="7">
        <f t="shared" si="1485"/>
        <v>1</v>
      </c>
      <c r="AC260" s="7">
        <f t="shared" si="1485"/>
        <v>1</v>
      </c>
      <c r="AD260" s="7">
        <f t="shared" si="1485"/>
        <v>0</v>
      </c>
      <c r="AE260" s="7">
        <f t="shared" si="1485"/>
        <v>0</v>
      </c>
      <c r="AF260" s="7">
        <f t="shared" si="1485"/>
        <v>0</v>
      </c>
      <c r="AG260" s="7">
        <f t="shared" si="1485"/>
        <v>0</v>
      </c>
      <c r="AH260" s="7">
        <f t="shared" si="1485"/>
        <v>0</v>
      </c>
      <c r="AI260" s="7">
        <f t="shared" si="1510"/>
        <v>0</v>
      </c>
      <c r="AJ260" s="7">
        <f t="shared" si="1510"/>
        <v>0</v>
      </c>
      <c r="AK260" s="7">
        <f t="shared" si="1510"/>
        <v>0</v>
      </c>
      <c r="AL260" s="7">
        <f t="shared" si="1510"/>
        <v>1</v>
      </c>
      <c r="AM260" s="7">
        <f t="shared" si="1510"/>
        <v>0</v>
      </c>
      <c r="AN260" s="7">
        <f t="shared" si="1510"/>
        <v>0</v>
      </c>
      <c r="AO260" s="7">
        <f t="shared" si="1510"/>
        <v>0</v>
      </c>
      <c r="AP260" s="7">
        <f t="shared" si="1510"/>
        <v>0</v>
      </c>
      <c r="AQ260" s="7">
        <f t="shared" si="1510"/>
        <v>0</v>
      </c>
      <c r="AR260" s="7">
        <f t="shared" si="1510"/>
        <v>0</v>
      </c>
      <c r="AS260" s="7">
        <f t="shared" si="1510"/>
        <v>0</v>
      </c>
      <c r="AT260" s="7">
        <f t="shared" si="1510"/>
        <v>0</v>
      </c>
      <c r="AU260" s="7">
        <f t="shared" si="1510"/>
        <v>0</v>
      </c>
      <c r="AV260" s="7">
        <f t="shared" si="1510"/>
        <v>0</v>
      </c>
      <c r="AW260" s="7">
        <f t="shared" si="1510"/>
        <v>0</v>
      </c>
      <c r="AX260" s="7">
        <f t="shared" si="1511"/>
        <v>0</v>
      </c>
      <c r="AY260" s="7">
        <f t="shared" si="1511"/>
        <v>0</v>
      </c>
      <c r="AZ260" s="7">
        <f t="shared" si="1511"/>
        <v>0</v>
      </c>
      <c r="BA260" s="7">
        <f t="shared" si="1511"/>
        <v>0</v>
      </c>
      <c r="BB260" s="7">
        <f t="shared" si="1511"/>
        <v>0</v>
      </c>
      <c r="BC260" s="7">
        <f t="shared" si="1511"/>
        <v>0</v>
      </c>
      <c r="BD260" s="7">
        <f t="shared" si="1511"/>
        <v>1</v>
      </c>
      <c r="BE260" s="7">
        <f t="shared" si="1511"/>
        <v>0</v>
      </c>
      <c r="BF260" s="7">
        <f t="shared" si="1511"/>
        <v>0</v>
      </c>
      <c r="BG260" s="7">
        <f t="shared" si="1511"/>
        <v>0</v>
      </c>
      <c r="BH260" s="7">
        <f t="shared" si="1511"/>
        <v>0</v>
      </c>
      <c r="BI260" s="7">
        <f t="shared" si="1511"/>
        <v>0</v>
      </c>
      <c r="BJ260" s="7">
        <f t="shared" si="1511"/>
        <v>1</v>
      </c>
      <c r="BK260" s="7">
        <f t="shared" si="1511"/>
        <v>0</v>
      </c>
      <c r="BL260" s="7">
        <f t="shared" si="1511"/>
        <v>0</v>
      </c>
      <c r="BM260" s="7">
        <f t="shared" si="1511"/>
        <v>1</v>
      </c>
      <c r="BN260" s="7">
        <f t="shared" si="1512"/>
        <v>0</v>
      </c>
      <c r="BO260" s="7">
        <f t="shared" si="1512"/>
        <v>0</v>
      </c>
      <c r="BQ260" s="7">
        <f t="shared" si="1321"/>
        <v>3</v>
      </c>
      <c r="BR260" s="7">
        <f t="shared" si="1322"/>
        <v>2</v>
      </c>
      <c r="BS260" s="7">
        <f t="shared" si="1323"/>
        <v>14</v>
      </c>
      <c r="BT260" s="7">
        <f t="shared" si="1324"/>
        <v>7</v>
      </c>
      <c r="BU260" s="7">
        <f t="shared" si="1325"/>
        <v>0</v>
      </c>
      <c r="BV260" s="7">
        <f t="shared" si="1326"/>
        <v>7</v>
      </c>
      <c r="BW260" s="7">
        <f t="shared" si="1327"/>
        <v>1</v>
      </c>
      <c r="BX260" s="7">
        <f t="shared" si="1328"/>
        <v>5</v>
      </c>
      <c r="BY260" s="7">
        <f t="shared" si="1329"/>
        <v>14</v>
      </c>
      <c r="BZ260" s="7">
        <f t="shared" si="1330"/>
        <v>0</v>
      </c>
      <c r="CA260" s="7">
        <f t="shared" si="1331"/>
        <v>0</v>
      </c>
      <c r="CB260" s="7">
        <f t="shared" si="1332"/>
        <v>1</v>
      </c>
      <c r="CC260" s="7">
        <f t="shared" si="1333"/>
        <v>2</v>
      </c>
      <c r="CD260" s="7">
        <f t="shared" si="1334"/>
        <v>2</v>
      </c>
      <c r="CE260" s="7">
        <f t="shared" si="1335"/>
        <v>7</v>
      </c>
      <c r="CF260" s="7">
        <f t="shared" si="1336"/>
        <v>14</v>
      </c>
      <c r="CG260" s="7">
        <f t="shared" si="1337"/>
        <v>4</v>
      </c>
      <c r="CH260" s="7">
        <f t="shared" si="1338"/>
        <v>3</v>
      </c>
      <c r="CI260" s="7">
        <f t="shared" si="1339"/>
        <v>2</v>
      </c>
      <c r="CJ260" s="7">
        <f t="shared" si="1340"/>
        <v>0</v>
      </c>
      <c r="CK260" s="7">
        <f t="shared" si="1341"/>
        <v>13</v>
      </c>
      <c r="CL260" s="7">
        <f t="shared" si="1342"/>
        <v>4</v>
      </c>
      <c r="CM260" s="7">
        <f t="shared" si="1343"/>
        <v>4</v>
      </c>
      <c r="CN260" s="7">
        <f t="shared" si="1344"/>
        <v>1</v>
      </c>
      <c r="CO260" s="7">
        <f t="shared" si="1345"/>
        <v>8</v>
      </c>
      <c r="CP260" s="7">
        <f t="shared" si="1346"/>
        <v>3</v>
      </c>
      <c r="CQ260" s="7">
        <f t="shared" si="1347"/>
        <v>1</v>
      </c>
      <c r="CR260" s="7">
        <f t="shared" si="1348"/>
        <v>2</v>
      </c>
      <c r="CS260" s="7">
        <f t="shared" si="1349"/>
        <v>3</v>
      </c>
      <c r="CT260" s="7">
        <f t="shared" si="1350"/>
        <v>11</v>
      </c>
      <c r="CU260" s="7">
        <f t="shared" si="1351"/>
        <v>7</v>
      </c>
      <c r="CV260" s="7">
        <f t="shared" si="1352"/>
        <v>6</v>
      </c>
      <c r="CW260" s="7">
        <f t="shared" si="1353"/>
        <v>5</v>
      </c>
      <c r="CX260" s="7">
        <f t="shared" si="1354"/>
        <v>16</v>
      </c>
      <c r="CY260" s="7">
        <f t="shared" si="1355"/>
        <v>1</v>
      </c>
      <c r="CZ260" s="7">
        <f t="shared" si="1356"/>
        <v>4</v>
      </c>
      <c r="DA260" s="7">
        <f t="shared" si="1357"/>
        <v>4</v>
      </c>
      <c r="DB260" s="7">
        <f t="shared" si="1358"/>
        <v>0</v>
      </c>
      <c r="DC260" s="7">
        <f t="shared" si="1359"/>
        <v>6</v>
      </c>
      <c r="DD260" s="7">
        <f t="shared" si="1360"/>
        <v>10</v>
      </c>
      <c r="DE260" s="7">
        <f t="shared" si="1361"/>
        <v>2</v>
      </c>
      <c r="DF260" s="7">
        <f t="shared" si="1362"/>
        <v>2</v>
      </c>
      <c r="DG260" s="7">
        <f t="shared" si="1363"/>
        <v>15</v>
      </c>
      <c r="DH260" s="7">
        <f t="shared" si="1364"/>
        <v>0</v>
      </c>
      <c r="DI260" s="7">
        <f t="shared" si="1365"/>
        <v>4</v>
      </c>
      <c r="DJ260" s="7">
        <f t="shared" si="1366"/>
        <v>5</v>
      </c>
      <c r="DK260" s="7">
        <f t="shared" si="1367"/>
        <v>0</v>
      </c>
      <c r="DL260" s="7">
        <f t="shared" si="1368"/>
        <v>8</v>
      </c>
      <c r="DM260" s="7">
        <f t="shared" si="1369"/>
        <v>10</v>
      </c>
      <c r="DN260" s="289" t="b">
        <f t="shared" si="1309"/>
        <v>1</v>
      </c>
      <c r="DO260" s="9">
        <f t="shared" si="1486"/>
        <v>175</v>
      </c>
      <c r="DP260" s="9">
        <f t="shared" si="1474"/>
        <v>6</v>
      </c>
      <c r="DQ260" s="9">
        <f t="shared" si="1487"/>
        <v>6</v>
      </c>
      <c r="DR260" s="106">
        <f t="shared" si="1302"/>
        <v>1</v>
      </c>
      <c r="DS260" s="59">
        <f t="shared" si="1401"/>
        <v>3</v>
      </c>
      <c r="DT260" s="59">
        <f t="shared" si="1402"/>
        <v>4</v>
      </c>
      <c r="DV260" s="7">
        <f t="shared" si="1488"/>
        <v>3</v>
      </c>
      <c r="DW260" s="7">
        <f t="shared" si="1489"/>
        <v>4</v>
      </c>
      <c r="DY260" s="7">
        <f t="shared" si="1490"/>
        <v>1</v>
      </c>
      <c r="DZ260" s="7">
        <f t="shared" si="1491"/>
        <v>2</v>
      </c>
      <c r="EA260" s="7">
        <f t="shared" si="1492"/>
        <v>1</v>
      </c>
      <c r="EB260" s="7">
        <f t="shared" si="1493"/>
        <v>1</v>
      </c>
      <c r="EC260" s="7">
        <f t="shared" si="1494"/>
        <v>2</v>
      </c>
      <c r="EE260" s="9">
        <f t="shared" si="1495"/>
        <v>2</v>
      </c>
      <c r="EF260" s="7">
        <f t="shared" si="1496"/>
        <v>1</v>
      </c>
    </row>
    <row r="261" spans="1:136" x14ac:dyDescent="0.2">
      <c r="A261" s="42">
        <v>42065</v>
      </c>
      <c r="B261" s="25" t="s">
        <v>25</v>
      </c>
      <c r="C261" s="32" t="s">
        <v>26</v>
      </c>
      <c r="D261" s="11">
        <f t="shared" si="1476"/>
        <v>2</v>
      </c>
      <c r="E261" s="11">
        <f t="shared" ref="E261:I261" si="1515">FIND(",",$C261,D261+1)</f>
        <v>6</v>
      </c>
      <c r="F261" s="11">
        <f t="shared" si="1515"/>
        <v>10</v>
      </c>
      <c r="G261" s="11">
        <f t="shared" si="1515"/>
        <v>14</v>
      </c>
      <c r="H261" s="11">
        <f t="shared" si="1515"/>
        <v>18</v>
      </c>
      <c r="I261" s="11">
        <f t="shared" si="1515"/>
        <v>22</v>
      </c>
      <c r="J261" s="11"/>
      <c r="K261" s="9">
        <f t="shared" si="1478"/>
        <v>7</v>
      </c>
      <c r="L261" s="9">
        <f t="shared" si="1479"/>
        <v>12</v>
      </c>
      <c r="M261" s="9">
        <f t="shared" si="1480"/>
        <v>24</v>
      </c>
      <c r="N261" s="9">
        <f t="shared" si="1481"/>
        <v>27</v>
      </c>
      <c r="O261" s="9">
        <f t="shared" si="1482"/>
        <v>35</v>
      </c>
      <c r="P261" s="9">
        <f t="shared" si="1483"/>
        <v>44</v>
      </c>
      <c r="Q261" s="9">
        <f t="shared" si="1484"/>
        <v>20</v>
      </c>
      <c r="R261" s="24"/>
      <c r="S261" s="7">
        <f t="shared" si="1485"/>
        <v>0</v>
      </c>
      <c r="T261" s="7">
        <f t="shared" si="1485"/>
        <v>0</v>
      </c>
      <c r="U261" s="7">
        <f t="shared" si="1485"/>
        <v>0</v>
      </c>
      <c r="V261" s="7">
        <f t="shared" si="1485"/>
        <v>0</v>
      </c>
      <c r="W261" s="7">
        <f t="shared" si="1485"/>
        <v>0</v>
      </c>
      <c r="X261" s="7">
        <f t="shared" si="1485"/>
        <v>0</v>
      </c>
      <c r="Y261" s="7">
        <f t="shared" si="1485"/>
        <v>1</v>
      </c>
      <c r="Z261" s="7">
        <f t="shared" si="1485"/>
        <v>0</v>
      </c>
      <c r="AA261" s="7">
        <f t="shared" si="1485"/>
        <v>0</v>
      </c>
      <c r="AB261" s="7">
        <f t="shared" si="1485"/>
        <v>0</v>
      </c>
      <c r="AC261" s="7">
        <f t="shared" si="1485"/>
        <v>0</v>
      </c>
      <c r="AD261" s="7">
        <f t="shared" si="1485"/>
        <v>1</v>
      </c>
      <c r="AE261" s="7">
        <f t="shared" si="1485"/>
        <v>0</v>
      </c>
      <c r="AF261" s="7">
        <f t="shared" si="1485"/>
        <v>0</v>
      </c>
      <c r="AG261" s="7">
        <f t="shared" si="1485"/>
        <v>0</v>
      </c>
      <c r="AH261" s="7">
        <f t="shared" si="1485"/>
        <v>0</v>
      </c>
      <c r="AI261" s="7">
        <f t="shared" si="1510"/>
        <v>0</v>
      </c>
      <c r="AJ261" s="7">
        <f t="shared" si="1510"/>
        <v>0</v>
      </c>
      <c r="AK261" s="7">
        <f t="shared" si="1510"/>
        <v>0</v>
      </c>
      <c r="AL261" s="7">
        <f t="shared" si="1510"/>
        <v>1</v>
      </c>
      <c r="AM261" s="7">
        <f t="shared" si="1510"/>
        <v>0</v>
      </c>
      <c r="AN261" s="7">
        <f t="shared" si="1510"/>
        <v>0</v>
      </c>
      <c r="AO261" s="7">
        <f t="shared" si="1510"/>
        <v>0</v>
      </c>
      <c r="AP261" s="7">
        <f t="shared" si="1510"/>
        <v>1</v>
      </c>
      <c r="AQ261" s="7">
        <f t="shared" si="1510"/>
        <v>0</v>
      </c>
      <c r="AR261" s="7">
        <f t="shared" si="1510"/>
        <v>0</v>
      </c>
      <c r="AS261" s="7">
        <f t="shared" si="1510"/>
        <v>1</v>
      </c>
      <c r="AT261" s="7">
        <f t="shared" si="1510"/>
        <v>0</v>
      </c>
      <c r="AU261" s="7">
        <f t="shared" si="1510"/>
        <v>0</v>
      </c>
      <c r="AV261" s="7">
        <f t="shared" si="1510"/>
        <v>0</v>
      </c>
      <c r="AW261" s="7">
        <f t="shared" si="1510"/>
        <v>0</v>
      </c>
      <c r="AX261" s="7">
        <f t="shared" si="1511"/>
        <v>0</v>
      </c>
      <c r="AY261" s="7">
        <f t="shared" si="1511"/>
        <v>0</v>
      </c>
      <c r="AZ261" s="7">
        <f t="shared" si="1511"/>
        <v>0</v>
      </c>
      <c r="BA261" s="7">
        <f t="shared" si="1511"/>
        <v>1</v>
      </c>
      <c r="BB261" s="7">
        <f t="shared" si="1511"/>
        <v>0</v>
      </c>
      <c r="BC261" s="7">
        <f t="shared" si="1511"/>
        <v>0</v>
      </c>
      <c r="BD261" s="7">
        <f t="shared" si="1511"/>
        <v>0</v>
      </c>
      <c r="BE261" s="7">
        <f t="shared" si="1511"/>
        <v>0</v>
      </c>
      <c r="BF261" s="7">
        <f t="shared" si="1511"/>
        <v>0</v>
      </c>
      <c r="BG261" s="7">
        <f t="shared" si="1511"/>
        <v>0</v>
      </c>
      <c r="BH261" s="7">
        <f t="shared" si="1511"/>
        <v>0</v>
      </c>
      <c r="BI261" s="7">
        <f t="shared" si="1511"/>
        <v>0</v>
      </c>
      <c r="BJ261" s="7">
        <f t="shared" si="1511"/>
        <v>1</v>
      </c>
      <c r="BK261" s="7">
        <f t="shared" si="1511"/>
        <v>0</v>
      </c>
      <c r="BL261" s="7">
        <f t="shared" si="1511"/>
        <v>0</v>
      </c>
      <c r="BM261" s="7">
        <f t="shared" si="1511"/>
        <v>0</v>
      </c>
      <c r="BN261" s="7">
        <f t="shared" si="1512"/>
        <v>0</v>
      </c>
      <c r="BO261" s="7">
        <f t="shared" si="1512"/>
        <v>0</v>
      </c>
      <c r="BQ261" s="7">
        <f t="shared" si="1321"/>
        <v>2</v>
      </c>
      <c r="BR261" s="7">
        <f t="shared" si="1322"/>
        <v>1</v>
      </c>
      <c r="BS261" s="7">
        <f t="shared" si="1323"/>
        <v>13</v>
      </c>
      <c r="BT261" s="7">
        <f t="shared" si="1324"/>
        <v>6</v>
      </c>
      <c r="BU261" s="7">
        <f t="shared" si="1325"/>
        <v>2</v>
      </c>
      <c r="BV261" s="7">
        <f t="shared" si="1326"/>
        <v>6</v>
      </c>
      <c r="BW261" s="7">
        <f t="shared" si="1327"/>
        <v>0</v>
      </c>
      <c r="BX261" s="7">
        <f t="shared" si="1328"/>
        <v>4</v>
      </c>
      <c r="BY261" s="7">
        <f t="shared" si="1329"/>
        <v>13</v>
      </c>
      <c r="BZ261" s="7">
        <f t="shared" si="1330"/>
        <v>7</v>
      </c>
      <c r="CA261" s="7">
        <f t="shared" si="1331"/>
        <v>20</v>
      </c>
      <c r="CB261" s="7">
        <f t="shared" si="1332"/>
        <v>0</v>
      </c>
      <c r="CC261" s="7">
        <f t="shared" si="1333"/>
        <v>1</v>
      </c>
      <c r="CD261" s="7">
        <f t="shared" si="1334"/>
        <v>1</v>
      </c>
      <c r="CE261" s="7">
        <f t="shared" si="1335"/>
        <v>6</v>
      </c>
      <c r="CF261" s="7">
        <f t="shared" si="1336"/>
        <v>13</v>
      </c>
      <c r="CG261" s="7">
        <f t="shared" si="1337"/>
        <v>3</v>
      </c>
      <c r="CH261" s="7">
        <f t="shared" si="1338"/>
        <v>2</v>
      </c>
      <c r="CI261" s="7">
        <f t="shared" si="1339"/>
        <v>1</v>
      </c>
      <c r="CJ261" s="7">
        <f t="shared" si="1340"/>
        <v>0</v>
      </c>
      <c r="CK261" s="7">
        <f t="shared" si="1341"/>
        <v>12</v>
      </c>
      <c r="CL261" s="7">
        <f t="shared" si="1342"/>
        <v>3</v>
      </c>
      <c r="CM261" s="7">
        <f t="shared" si="1343"/>
        <v>3</v>
      </c>
      <c r="CN261" s="7">
        <f t="shared" si="1344"/>
        <v>0</v>
      </c>
      <c r="CO261" s="7">
        <f t="shared" si="1345"/>
        <v>7</v>
      </c>
      <c r="CP261" s="7">
        <f t="shared" si="1346"/>
        <v>2</v>
      </c>
      <c r="CQ261" s="7">
        <f t="shared" si="1347"/>
        <v>0</v>
      </c>
      <c r="CR261" s="7">
        <f t="shared" si="1348"/>
        <v>1</v>
      </c>
      <c r="CS261" s="7">
        <f t="shared" si="1349"/>
        <v>2</v>
      </c>
      <c r="CT261" s="7">
        <f t="shared" si="1350"/>
        <v>10</v>
      </c>
      <c r="CU261" s="7">
        <f t="shared" si="1351"/>
        <v>6</v>
      </c>
      <c r="CV261" s="7">
        <f t="shared" si="1352"/>
        <v>5</v>
      </c>
      <c r="CW261" s="7">
        <f t="shared" si="1353"/>
        <v>4</v>
      </c>
      <c r="CX261" s="7">
        <f t="shared" si="1354"/>
        <v>15</v>
      </c>
      <c r="CY261" s="7">
        <f t="shared" si="1355"/>
        <v>0</v>
      </c>
      <c r="CZ261" s="7">
        <f t="shared" si="1356"/>
        <v>3</v>
      </c>
      <c r="DA261" s="7">
        <f t="shared" si="1357"/>
        <v>3</v>
      </c>
      <c r="DB261" s="7">
        <f t="shared" si="1358"/>
        <v>8</v>
      </c>
      <c r="DC261" s="7">
        <f t="shared" si="1359"/>
        <v>5</v>
      </c>
      <c r="DD261" s="7">
        <f t="shared" si="1360"/>
        <v>9</v>
      </c>
      <c r="DE261" s="7">
        <f t="shared" si="1361"/>
        <v>1</v>
      </c>
      <c r="DF261" s="7">
        <f t="shared" si="1362"/>
        <v>1</v>
      </c>
      <c r="DG261" s="7">
        <f t="shared" si="1363"/>
        <v>14</v>
      </c>
      <c r="DH261" s="7">
        <f t="shared" si="1364"/>
        <v>0</v>
      </c>
      <c r="DI261" s="7">
        <f t="shared" si="1365"/>
        <v>3</v>
      </c>
      <c r="DJ261" s="7">
        <f t="shared" si="1366"/>
        <v>4</v>
      </c>
      <c r="DK261" s="7">
        <f t="shared" si="1367"/>
        <v>5</v>
      </c>
      <c r="DL261" s="7">
        <f t="shared" si="1368"/>
        <v>7</v>
      </c>
      <c r="DM261" s="7">
        <f t="shared" si="1369"/>
        <v>9</v>
      </c>
      <c r="DN261" s="289" t="b">
        <f t="shared" si="1309"/>
        <v>1</v>
      </c>
      <c r="DO261" s="9">
        <f t="shared" si="1486"/>
        <v>169</v>
      </c>
      <c r="DP261" s="9">
        <f t="shared" si="1474"/>
        <v>10</v>
      </c>
      <c r="DQ261" s="9">
        <f t="shared" si="1487"/>
        <v>10</v>
      </c>
      <c r="DR261" s="106">
        <f t="shared" si="1302"/>
        <v>1</v>
      </c>
      <c r="DS261" s="59">
        <f t="shared" si="1401"/>
        <v>3</v>
      </c>
      <c r="DT261" s="59">
        <f t="shared" si="1402"/>
        <v>4</v>
      </c>
      <c r="DV261" s="7">
        <f t="shared" si="1488"/>
        <v>3</v>
      </c>
      <c r="DW261" s="7">
        <f t="shared" si="1489"/>
        <v>4</v>
      </c>
      <c r="DY261" s="7">
        <f t="shared" si="1490"/>
        <v>1</v>
      </c>
      <c r="DZ261" s="7">
        <f t="shared" si="1491"/>
        <v>1</v>
      </c>
      <c r="EA261" s="7">
        <f t="shared" si="1492"/>
        <v>3</v>
      </c>
      <c r="EB261" s="7">
        <f t="shared" si="1493"/>
        <v>1</v>
      </c>
      <c r="EC261" s="7">
        <f t="shared" si="1494"/>
        <v>1</v>
      </c>
      <c r="EE261" s="9">
        <f t="shared" si="1495"/>
        <v>0</v>
      </c>
      <c r="EF261" s="7">
        <f t="shared" si="1496"/>
        <v>0</v>
      </c>
    </row>
    <row r="262" spans="1:136" x14ac:dyDescent="0.2">
      <c r="A262" s="42">
        <v>42062</v>
      </c>
      <c r="B262" s="25" t="s">
        <v>27</v>
      </c>
      <c r="C262" s="32" t="s">
        <v>28</v>
      </c>
      <c r="D262" s="11">
        <f t="shared" si="1476"/>
        <v>2</v>
      </c>
      <c r="E262" s="11">
        <f t="shared" ref="E262:I262" si="1516">FIND(",",$C262,D262+1)</f>
        <v>6</v>
      </c>
      <c r="F262" s="11">
        <f t="shared" si="1516"/>
        <v>10</v>
      </c>
      <c r="G262" s="11">
        <f t="shared" si="1516"/>
        <v>14</v>
      </c>
      <c r="H262" s="11">
        <f t="shared" si="1516"/>
        <v>18</v>
      </c>
      <c r="I262" s="11">
        <f t="shared" si="1516"/>
        <v>22</v>
      </c>
      <c r="J262" s="11"/>
      <c r="K262" s="9">
        <f t="shared" si="1478"/>
        <v>2</v>
      </c>
      <c r="L262" s="9">
        <f t="shared" si="1479"/>
        <v>13</v>
      </c>
      <c r="M262" s="9">
        <f t="shared" si="1480"/>
        <v>19</v>
      </c>
      <c r="N262" s="9">
        <f t="shared" si="1481"/>
        <v>28</v>
      </c>
      <c r="O262" s="9">
        <f t="shared" si="1482"/>
        <v>41</v>
      </c>
      <c r="P262" s="9">
        <f t="shared" si="1483"/>
        <v>42</v>
      </c>
      <c r="Q262" s="9">
        <f t="shared" si="1484"/>
        <v>14</v>
      </c>
      <c r="R262" s="24"/>
      <c r="S262" s="7">
        <f t="shared" si="1485"/>
        <v>0</v>
      </c>
      <c r="T262" s="7">
        <f t="shared" si="1485"/>
        <v>1</v>
      </c>
      <c r="U262" s="7">
        <f t="shared" si="1485"/>
        <v>0</v>
      </c>
      <c r="V262" s="7">
        <f t="shared" si="1485"/>
        <v>0</v>
      </c>
      <c r="W262" s="7">
        <f t="shared" si="1485"/>
        <v>0</v>
      </c>
      <c r="X262" s="7">
        <f t="shared" si="1485"/>
        <v>0</v>
      </c>
      <c r="Y262" s="7">
        <f t="shared" si="1485"/>
        <v>0</v>
      </c>
      <c r="Z262" s="7">
        <f t="shared" si="1485"/>
        <v>0</v>
      </c>
      <c r="AA262" s="7">
        <f t="shared" si="1485"/>
        <v>0</v>
      </c>
      <c r="AB262" s="7">
        <f t="shared" si="1485"/>
        <v>0</v>
      </c>
      <c r="AC262" s="7">
        <f t="shared" si="1485"/>
        <v>0</v>
      </c>
      <c r="AD262" s="7">
        <f t="shared" si="1485"/>
        <v>0</v>
      </c>
      <c r="AE262" s="7">
        <f t="shared" si="1485"/>
        <v>1</v>
      </c>
      <c r="AF262" s="7">
        <f t="shared" si="1485"/>
        <v>1</v>
      </c>
      <c r="AG262" s="7">
        <f t="shared" si="1485"/>
        <v>0</v>
      </c>
      <c r="AH262" s="7">
        <f t="shared" si="1485"/>
        <v>0</v>
      </c>
      <c r="AI262" s="7">
        <f t="shared" si="1510"/>
        <v>0</v>
      </c>
      <c r="AJ262" s="7">
        <f t="shared" si="1510"/>
        <v>0</v>
      </c>
      <c r="AK262" s="7">
        <f t="shared" si="1510"/>
        <v>1</v>
      </c>
      <c r="AL262" s="7">
        <f t="shared" si="1510"/>
        <v>0</v>
      </c>
      <c r="AM262" s="7">
        <f t="shared" si="1510"/>
        <v>0</v>
      </c>
      <c r="AN262" s="7">
        <f t="shared" si="1510"/>
        <v>0</v>
      </c>
      <c r="AO262" s="7">
        <f t="shared" si="1510"/>
        <v>0</v>
      </c>
      <c r="AP262" s="7">
        <f t="shared" si="1510"/>
        <v>0</v>
      </c>
      <c r="AQ262" s="7">
        <f t="shared" si="1510"/>
        <v>0</v>
      </c>
      <c r="AR262" s="7">
        <f t="shared" si="1510"/>
        <v>0</v>
      </c>
      <c r="AS262" s="7">
        <f t="shared" si="1510"/>
        <v>0</v>
      </c>
      <c r="AT262" s="7">
        <f t="shared" si="1510"/>
        <v>1</v>
      </c>
      <c r="AU262" s="7">
        <f t="shared" si="1510"/>
        <v>0</v>
      </c>
      <c r="AV262" s="7">
        <f t="shared" si="1510"/>
        <v>0</v>
      </c>
      <c r="AW262" s="7">
        <f t="shared" si="1510"/>
        <v>0</v>
      </c>
      <c r="AX262" s="7">
        <f t="shared" si="1511"/>
        <v>0</v>
      </c>
      <c r="AY262" s="7">
        <f t="shared" si="1511"/>
        <v>0</v>
      </c>
      <c r="AZ262" s="7">
        <f t="shared" si="1511"/>
        <v>0</v>
      </c>
      <c r="BA262" s="7">
        <f t="shared" si="1511"/>
        <v>0</v>
      </c>
      <c r="BB262" s="7">
        <f t="shared" si="1511"/>
        <v>0</v>
      </c>
      <c r="BC262" s="7">
        <f t="shared" si="1511"/>
        <v>0</v>
      </c>
      <c r="BD262" s="7">
        <f t="shared" si="1511"/>
        <v>0</v>
      </c>
      <c r="BE262" s="7">
        <f t="shared" si="1511"/>
        <v>0</v>
      </c>
      <c r="BF262" s="7">
        <f t="shared" si="1511"/>
        <v>0</v>
      </c>
      <c r="BG262" s="7">
        <f t="shared" si="1511"/>
        <v>1</v>
      </c>
      <c r="BH262" s="7">
        <f t="shared" si="1511"/>
        <v>1</v>
      </c>
      <c r="BI262" s="7">
        <f t="shared" si="1511"/>
        <v>0</v>
      </c>
      <c r="BJ262" s="7">
        <f t="shared" si="1511"/>
        <v>0</v>
      </c>
      <c r="BK262" s="7">
        <f t="shared" si="1511"/>
        <v>0</v>
      </c>
      <c r="BL262" s="7">
        <f t="shared" si="1511"/>
        <v>0</v>
      </c>
      <c r="BM262" s="7">
        <f t="shared" si="1511"/>
        <v>0</v>
      </c>
      <c r="BN262" s="7">
        <f t="shared" si="1512"/>
        <v>0</v>
      </c>
      <c r="BO262" s="7">
        <f t="shared" si="1512"/>
        <v>0</v>
      </c>
      <c r="BQ262" s="7">
        <f t="shared" ref="BQ262:BQ280" si="1517">IF(S262=0,BQ263+1,0)</f>
        <v>1</v>
      </c>
      <c r="BR262" s="7">
        <f t="shared" ref="BR262:BR280" si="1518">IF(T262=0,BR263+1,0)</f>
        <v>0</v>
      </c>
      <c r="BS262" s="7">
        <f t="shared" ref="BS262:BS280" si="1519">IF(U262=0,BS263+1,0)</f>
        <v>12</v>
      </c>
      <c r="BT262" s="7">
        <f t="shared" ref="BT262:BT280" si="1520">IF(V262=0,BT263+1,0)</f>
        <v>5</v>
      </c>
      <c r="BU262" s="7">
        <f t="shared" ref="BU262:BU280" si="1521">IF(W262=0,BU263+1,0)</f>
        <v>1</v>
      </c>
      <c r="BV262" s="7">
        <f t="shared" ref="BV262:BV280" si="1522">IF(X262=0,BV263+1,0)</f>
        <v>5</v>
      </c>
      <c r="BW262" s="7">
        <f t="shared" ref="BW262:BW280" si="1523">IF(Y262=0,BW263+1,0)</f>
        <v>13</v>
      </c>
      <c r="BX262" s="7">
        <f t="shared" ref="BX262:BX280" si="1524">IF(Z262=0,BX263+1,0)</f>
        <v>3</v>
      </c>
      <c r="BY262" s="7">
        <f t="shared" ref="BY262:BY280" si="1525">IF(AA262=0,BY263+1,0)</f>
        <v>12</v>
      </c>
      <c r="BZ262" s="7">
        <f t="shared" ref="BZ262:BZ280" si="1526">IF(AB262=0,BZ263+1,0)</f>
        <v>6</v>
      </c>
      <c r="CA262" s="7">
        <f t="shared" ref="CA262:CA280" si="1527">IF(AC262=0,CA263+1,0)</f>
        <v>19</v>
      </c>
      <c r="CB262" s="7">
        <f t="shared" ref="CB262:CB280" si="1528">IF(AD262=0,CB263+1,0)</f>
        <v>4</v>
      </c>
      <c r="CC262" s="7">
        <f t="shared" ref="CC262:CC280" si="1529">IF(AE262=0,CC263+1,0)</f>
        <v>0</v>
      </c>
      <c r="CD262" s="7">
        <f t="shared" ref="CD262:CD280" si="1530">IF(AF262=0,CD263+1,0)</f>
        <v>0</v>
      </c>
      <c r="CE262" s="7">
        <f t="shared" ref="CE262:CE280" si="1531">IF(AG262=0,CE263+1,0)</f>
        <v>5</v>
      </c>
      <c r="CF262" s="7">
        <f t="shared" ref="CF262:CF280" si="1532">IF(AH262=0,CF263+1,0)</f>
        <v>12</v>
      </c>
      <c r="CG262" s="7">
        <f t="shared" ref="CG262:CG280" si="1533">IF(AI262=0,CG263+1,0)</f>
        <v>2</v>
      </c>
      <c r="CH262" s="7">
        <f t="shared" ref="CH262:CH280" si="1534">IF(AJ262=0,CH263+1,0)</f>
        <v>1</v>
      </c>
      <c r="CI262" s="7">
        <f t="shared" ref="CI262:CI280" si="1535">IF(AK262=0,CI263+1,0)</f>
        <v>0</v>
      </c>
      <c r="CJ262" s="7">
        <f t="shared" ref="CJ262:CJ280" si="1536">IF(AL262=0,CJ263+1,0)</f>
        <v>7</v>
      </c>
      <c r="CK262" s="7">
        <f t="shared" ref="CK262:CK280" si="1537">IF(AM262=0,CK263+1,0)</f>
        <v>11</v>
      </c>
      <c r="CL262" s="7">
        <f t="shared" ref="CL262:CL280" si="1538">IF(AN262=0,CL263+1,0)</f>
        <v>2</v>
      </c>
      <c r="CM262" s="7">
        <f t="shared" ref="CM262:CM280" si="1539">IF(AO262=0,CM263+1,0)</f>
        <v>2</v>
      </c>
      <c r="CN262" s="7">
        <f t="shared" ref="CN262:CN280" si="1540">IF(AP262=0,CN263+1,0)</f>
        <v>1</v>
      </c>
      <c r="CO262" s="7">
        <f t="shared" ref="CO262:CO280" si="1541">IF(AQ262=0,CO263+1,0)</f>
        <v>6</v>
      </c>
      <c r="CP262" s="7">
        <f t="shared" ref="CP262:CP280" si="1542">IF(AR262=0,CP263+1,0)</f>
        <v>1</v>
      </c>
      <c r="CQ262" s="7">
        <f t="shared" ref="CQ262:CQ280" si="1543">IF(AS262=0,CQ263+1,0)</f>
        <v>8</v>
      </c>
      <c r="CR262" s="7">
        <f t="shared" ref="CR262:CR280" si="1544">IF(AT262=0,CR263+1,0)</f>
        <v>0</v>
      </c>
      <c r="CS262" s="7">
        <f t="shared" ref="CS262:CS280" si="1545">IF(AU262=0,CS263+1,0)</f>
        <v>1</v>
      </c>
      <c r="CT262" s="7">
        <f t="shared" ref="CT262:CT280" si="1546">IF(AV262=0,CT263+1,0)</f>
        <v>9</v>
      </c>
      <c r="CU262" s="7">
        <f t="shared" ref="CU262:CU280" si="1547">IF(AW262=0,CU263+1,0)</f>
        <v>5</v>
      </c>
      <c r="CV262" s="7">
        <f t="shared" ref="CV262:CV280" si="1548">IF(AX262=0,CV263+1,0)</f>
        <v>4</v>
      </c>
      <c r="CW262" s="7">
        <f t="shared" ref="CW262:CW280" si="1549">IF(AY262=0,CW263+1,0)</f>
        <v>3</v>
      </c>
      <c r="CX262" s="7">
        <f t="shared" ref="CX262:CX280" si="1550">IF(AZ262=0,CX263+1,0)</f>
        <v>14</v>
      </c>
      <c r="CY262" s="7">
        <f t="shared" ref="CY262:CY280" si="1551">IF(BA262=0,CY263+1,0)</f>
        <v>15</v>
      </c>
      <c r="CZ262" s="7">
        <f t="shared" ref="CZ262:CZ280" si="1552">IF(BB262=0,CZ263+1,0)</f>
        <v>2</v>
      </c>
      <c r="DA262" s="7">
        <f t="shared" ref="DA262:DA280" si="1553">IF(BC262=0,DA263+1,0)</f>
        <v>2</v>
      </c>
      <c r="DB262" s="7">
        <f t="shared" ref="DB262:DB280" si="1554">IF(BD262=0,DB263+1,0)</f>
        <v>7</v>
      </c>
      <c r="DC262" s="7">
        <f t="shared" ref="DC262:DC280" si="1555">IF(BE262=0,DC263+1,0)</f>
        <v>4</v>
      </c>
      <c r="DD262" s="7">
        <f t="shared" ref="DD262:DD280" si="1556">IF(BF262=0,DD263+1,0)</f>
        <v>8</v>
      </c>
      <c r="DE262" s="7">
        <f t="shared" ref="DE262:DE280" si="1557">IF(BG262=0,DE263+1,0)</f>
        <v>0</v>
      </c>
      <c r="DF262" s="7">
        <f t="shared" ref="DF262:DF280" si="1558">IF(BH262=0,DF263+1,0)</f>
        <v>0</v>
      </c>
      <c r="DG262" s="7">
        <f t="shared" ref="DG262:DG280" si="1559">IF(BI262=0,DG263+1,0)</f>
        <v>13</v>
      </c>
      <c r="DH262" s="7">
        <f t="shared" ref="DH262:DH280" si="1560">IF(BJ262=0,DH263+1,0)</f>
        <v>17</v>
      </c>
      <c r="DI262" s="7">
        <f t="shared" ref="DI262:DI280" si="1561">IF(BK262=0,DI263+1,0)</f>
        <v>2</v>
      </c>
      <c r="DJ262" s="7">
        <f t="shared" ref="DJ262:DJ280" si="1562">IF(BL262=0,DJ263+1,0)</f>
        <v>3</v>
      </c>
      <c r="DK262" s="7">
        <f t="shared" ref="DK262:DK280" si="1563">IF(BM262=0,DK263+1,0)</f>
        <v>4</v>
      </c>
      <c r="DL262" s="7">
        <f t="shared" ref="DL262:DL280" si="1564">IF(BN262=0,DL263+1,0)</f>
        <v>6</v>
      </c>
      <c r="DM262" s="7">
        <f t="shared" ref="DM262:DM280" si="1565">IF(BO262=0,DM263+1,0)</f>
        <v>8</v>
      </c>
      <c r="DN262" s="289" t="b">
        <f t="shared" si="1309"/>
        <v>1</v>
      </c>
      <c r="DO262" s="9">
        <f t="shared" si="1486"/>
        <v>159</v>
      </c>
      <c r="DP262" s="9">
        <f t="shared" si="1474"/>
        <v>42</v>
      </c>
      <c r="DQ262" s="9">
        <f t="shared" si="1487"/>
        <v>42</v>
      </c>
      <c r="DR262" s="106">
        <f t="shared" si="1302"/>
        <v>1</v>
      </c>
      <c r="DS262" s="59">
        <f t="shared" si="1401"/>
        <v>3</v>
      </c>
      <c r="DT262" s="59">
        <f t="shared" si="1402"/>
        <v>4</v>
      </c>
      <c r="DV262" s="7">
        <f t="shared" si="1488"/>
        <v>3</v>
      </c>
      <c r="DW262" s="7">
        <f t="shared" si="1489"/>
        <v>4</v>
      </c>
      <c r="DY262" s="7">
        <f t="shared" si="1490"/>
        <v>1</v>
      </c>
      <c r="DZ262" s="7">
        <f t="shared" si="1491"/>
        <v>3</v>
      </c>
      <c r="EA262" s="7">
        <f t="shared" si="1492"/>
        <v>1</v>
      </c>
      <c r="EB262" s="68">
        <f t="shared" si="1493"/>
        <v>0</v>
      </c>
      <c r="EC262" s="7">
        <f t="shared" si="1494"/>
        <v>2</v>
      </c>
      <c r="EE262" s="9">
        <f t="shared" si="1495"/>
        <v>1</v>
      </c>
      <c r="EF262" s="7">
        <f t="shared" si="1496"/>
        <v>2</v>
      </c>
    </row>
    <row r="263" spans="1:136" x14ac:dyDescent="0.2">
      <c r="A263" s="42">
        <v>42058</v>
      </c>
      <c r="B263" s="25" t="s">
        <v>29</v>
      </c>
      <c r="C263" s="32" t="s">
        <v>30</v>
      </c>
      <c r="D263" s="11">
        <f t="shared" si="1476"/>
        <v>2</v>
      </c>
      <c r="E263" s="11">
        <f t="shared" ref="E263:I263" si="1566">FIND(",",$C263,D263+1)</f>
        <v>5</v>
      </c>
      <c r="F263" s="11">
        <f t="shared" si="1566"/>
        <v>9</v>
      </c>
      <c r="G263" s="11">
        <f t="shared" si="1566"/>
        <v>13</v>
      </c>
      <c r="H263" s="11">
        <f t="shared" si="1566"/>
        <v>17</v>
      </c>
      <c r="I263" s="11">
        <f t="shared" si="1566"/>
        <v>21</v>
      </c>
      <c r="J263" s="11"/>
      <c r="K263" s="9">
        <f t="shared" si="1478"/>
        <v>1</v>
      </c>
      <c r="L263" s="9">
        <f t="shared" si="1479"/>
        <v>5</v>
      </c>
      <c r="M263" s="9">
        <f t="shared" si="1480"/>
        <v>14</v>
      </c>
      <c r="N263" s="9">
        <f t="shared" si="1481"/>
        <v>18</v>
      </c>
      <c r="O263" s="9">
        <f t="shared" si="1482"/>
        <v>24</v>
      </c>
      <c r="P263" s="9">
        <f t="shared" si="1483"/>
        <v>26</v>
      </c>
      <c r="Q263" s="9">
        <f t="shared" si="1484"/>
        <v>29</v>
      </c>
      <c r="R263" s="24"/>
      <c r="S263" s="7">
        <f t="shared" si="1485"/>
        <v>1</v>
      </c>
      <c r="T263" s="7">
        <f t="shared" si="1485"/>
        <v>0</v>
      </c>
      <c r="U263" s="7">
        <f t="shared" si="1485"/>
        <v>0</v>
      </c>
      <c r="V263" s="7">
        <f t="shared" si="1485"/>
        <v>0</v>
      </c>
      <c r="W263" s="7">
        <f t="shared" si="1485"/>
        <v>1</v>
      </c>
      <c r="X263" s="7">
        <f t="shared" si="1485"/>
        <v>0</v>
      </c>
      <c r="Y263" s="7">
        <f t="shared" si="1485"/>
        <v>0</v>
      </c>
      <c r="Z263" s="7">
        <f t="shared" si="1485"/>
        <v>0</v>
      </c>
      <c r="AA263" s="7">
        <f t="shared" si="1485"/>
        <v>0</v>
      </c>
      <c r="AB263" s="7">
        <f t="shared" si="1485"/>
        <v>0</v>
      </c>
      <c r="AC263" s="7">
        <f t="shared" si="1485"/>
        <v>0</v>
      </c>
      <c r="AD263" s="7">
        <f t="shared" si="1485"/>
        <v>0</v>
      </c>
      <c r="AE263" s="7">
        <f t="shared" si="1485"/>
        <v>0</v>
      </c>
      <c r="AF263" s="7">
        <f t="shared" si="1485"/>
        <v>1</v>
      </c>
      <c r="AG263" s="7">
        <f t="shared" si="1485"/>
        <v>0</v>
      </c>
      <c r="AH263" s="7">
        <f t="shared" si="1485"/>
        <v>0</v>
      </c>
      <c r="AI263" s="7">
        <f t="shared" si="1510"/>
        <v>0</v>
      </c>
      <c r="AJ263" s="7">
        <f t="shared" si="1510"/>
        <v>1</v>
      </c>
      <c r="AK263" s="7">
        <f t="shared" si="1510"/>
        <v>0</v>
      </c>
      <c r="AL263" s="7">
        <f t="shared" si="1510"/>
        <v>0</v>
      </c>
      <c r="AM263" s="7">
        <f t="shared" si="1510"/>
        <v>0</v>
      </c>
      <c r="AN263" s="7">
        <f t="shared" si="1510"/>
        <v>0</v>
      </c>
      <c r="AO263" s="7">
        <f t="shared" si="1510"/>
        <v>0</v>
      </c>
      <c r="AP263" s="7">
        <f t="shared" si="1510"/>
        <v>1</v>
      </c>
      <c r="AQ263" s="7">
        <f t="shared" si="1510"/>
        <v>0</v>
      </c>
      <c r="AR263" s="7">
        <f t="shared" si="1510"/>
        <v>1</v>
      </c>
      <c r="AS263" s="7">
        <f t="shared" si="1510"/>
        <v>0</v>
      </c>
      <c r="AT263" s="7">
        <f t="shared" si="1510"/>
        <v>0</v>
      </c>
      <c r="AU263" s="7">
        <f t="shared" si="1510"/>
        <v>1</v>
      </c>
      <c r="AV263" s="7">
        <f t="shared" si="1510"/>
        <v>0</v>
      </c>
      <c r="AW263" s="7">
        <f t="shared" si="1510"/>
        <v>0</v>
      </c>
      <c r="AX263" s="7">
        <f t="shared" si="1511"/>
        <v>0</v>
      </c>
      <c r="AY263" s="7">
        <f t="shared" si="1511"/>
        <v>0</v>
      </c>
      <c r="AZ263" s="7">
        <f t="shared" si="1511"/>
        <v>0</v>
      </c>
      <c r="BA263" s="7">
        <f t="shared" si="1511"/>
        <v>0</v>
      </c>
      <c r="BB263" s="7">
        <f t="shared" si="1511"/>
        <v>0</v>
      </c>
      <c r="BC263" s="7">
        <f t="shared" si="1511"/>
        <v>0</v>
      </c>
      <c r="BD263" s="7">
        <f t="shared" si="1511"/>
        <v>0</v>
      </c>
      <c r="BE263" s="7">
        <f t="shared" si="1511"/>
        <v>0</v>
      </c>
      <c r="BF263" s="7">
        <f t="shared" si="1511"/>
        <v>0</v>
      </c>
      <c r="BG263" s="7">
        <f t="shared" si="1511"/>
        <v>0</v>
      </c>
      <c r="BH263" s="7">
        <f t="shared" si="1511"/>
        <v>0</v>
      </c>
      <c r="BI263" s="7">
        <f t="shared" si="1511"/>
        <v>0</v>
      </c>
      <c r="BJ263" s="7">
        <f t="shared" si="1511"/>
        <v>0</v>
      </c>
      <c r="BK263" s="7">
        <f t="shared" si="1511"/>
        <v>0</v>
      </c>
      <c r="BL263" s="7">
        <f t="shared" si="1511"/>
        <v>0</v>
      </c>
      <c r="BM263" s="7">
        <f t="shared" si="1511"/>
        <v>0</v>
      </c>
      <c r="BN263" s="7">
        <f t="shared" si="1512"/>
        <v>0</v>
      </c>
      <c r="BO263" s="7">
        <f t="shared" si="1512"/>
        <v>0</v>
      </c>
      <c r="BQ263" s="7">
        <f t="shared" si="1517"/>
        <v>0</v>
      </c>
      <c r="BR263" s="7">
        <f t="shared" si="1518"/>
        <v>1</v>
      </c>
      <c r="BS263" s="7">
        <f t="shared" si="1519"/>
        <v>11</v>
      </c>
      <c r="BT263" s="7">
        <f t="shared" si="1520"/>
        <v>4</v>
      </c>
      <c r="BU263" s="7">
        <f t="shared" si="1521"/>
        <v>0</v>
      </c>
      <c r="BV263" s="7">
        <f t="shared" si="1522"/>
        <v>4</v>
      </c>
      <c r="BW263" s="7">
        <f t="shared" si="1523"/>
        <v>12</v>
      </c>
      <c r="BX263" s="7">
        <f t="shared" si="1524"/>
        <v>2</v>
      </c>
      <c r="BY263" s="7">
        <f t="shared" si="1525"/>
        <v>11</v>
      </c>
      <c r="BZ263" s="7">
        <f t="shared" si="1526"/>
        <v>5</v>
      </c>
      <c r="CA263" s="7">
        <f t="shared" si="1527"/>
        <v>18</v>
      </c>
      <c r="CB263" s="7">
        <f t="shared" si="1528"/>
        <v>3</v>
      </c>
      <c r="CC263" s="7">
        <f t="shared" si="1529"/>
        <v>3</v>
      </c>
      <c r="CD263" s="7">
        <f t="shared" si="1530"/>
        <v>0</v>
      </c>
      <c r="CE263" s="7">
        <f t="shared" si="1531"/>
        <v>4</v>
      </c>
      <c r="CF263" s="7">
        <f t="shared" si="1532"/>
        <v>11</v>
      </c>
      <c r="CG263" s="7">
        <f t="shared" si="1533"/>
        <v>1</v>
      </c>
      <c r="CH263" s="7">
        <f t="shared" si="1534"/>
        <v>0</v>
      </c>
      <c r="CI263" s="7">
        <f t="shared" si="1535"/>
        <v>2</v>
      </c>
      <c r="CJ263" s="7">
        <f t="shared" si="1536"/>
        <v>6</v>
      </c>
      <c r="CK263" s="7">
        <f t="shared" si="1537"/>
        <v>10</v>
      </c>
      <c r="CL263" s="7">
        <f t="shared" si="1538"/>
        <v>1</v>
      </c>
      <c r="CM263" s="7">
        <f t="shared" si="1539"/>
        <v>1</v>
      </c>
      <c r="CN263" s="7">
        <f t="shared" si="1540"/>
        <v>0</v>
      </c>
      <c r="CO263" s="7">
        <f t="shared" si="1541"/>
        <v>5</v>
      </c>
      <c r="CP263" s="7">
        <f t="shared" si="1542"/>
        <v>0</v>
      </c>
      <c r="CQ263" s="7">
        <f t="shared" si="1543"/>
        <v>7</v>
      </c>
      <c r="CR263" s="7">
        <f t="shared" si="1544"/>
        <v>18</v>
      </c>
      <c r="CS263" s="7">
        <f t="shared" si="1545"/>
        <v>0</v>
      </c>
      <c r="CT263" s="7">
        <f t="shared" si="1546"/>
        <v>8</v>
      </c>
      <c r="CU263" s="7">
        <f t="shared" si="1547"/>
        <v>4</v>
      </c>
      <c r="CV263" s="7">
        <f t="shared" si="1548"/>
        <v>3</v>
      </c>
      <c r="CW263" s="7">
        <f t="shared" si="1549"/>
        <v>2</v>
      </c>
      <c r="CX263" s="7">
        <f t="shared" si="1550"/>
        <v>13</v>
      </c>
      <c r="CY263" s="7">
        <f t="shared" si="1551"/>
        <v>14</v>
      </c>
      <c r="CZ263" s="7">
        <f t="shared" si="1552"/>
        <v>1</v>
      </c>
      <c r="DA263" s="7">
        <f t="shared" si="1553"/>
        <v>1</v>
      </c>
      <c r="DB263" s="7">
        <f t="shared" si="1554"/>
        <v>6</v>
      </c>
      <c r="DC263" s="7">
        <f t="shared" si="1555"/>
        <v>3</v>
      </c>
      <c r="DD263" s="7">
        <f t="shared" si="1556"/>
        <v>7</v>
      </c>
      <c r="DE263" s="7">
        <f t="shared" si="1557"/>
        <v>6</v>
      </c>
      <c r="DF263" s="7">
        <f t="shared" si="1558"/>
        <v>3</v>
      </c>
      <c r="DG263" s="7">
        <f t="shared" si="1559"/>
        <v>12</v>
      </c>
      <c r="DH263" s="7">
        <f t="shared" si="1560"/>
        <v>16</v>
      </c>
      <c r="DI263" s="7">
        <f t="shared" si="1561"/>
        <v>1</v>
      </c>
      <c r="DJ263" s="7">
        <f t="shared" si="1562"/>
        <v>2</v>
      </c>
      <c r="DK263" s="7">
        <f t="shared" si="1563"/>
        <v>3</v>
      </c>
      <c r="DL263" s="7">
        <f t="shared" si="1564"/>
        <v>5</v>
      </c>
      <c r="DM263" s="7">
        <f t="shared" si="1565"/>
        <v>7</v>
      </c>
      <c r="DN263" s="289" t="b">
        <f t="shared" si="1309"/>
        <v>1</v>
      </c>
      <c r="DO263" s="9">
        <f t="shared" si="1486"/>
        <v>117</v>
      </c>
      <c r="DP263" s="9">
        <f t="shared" si="1474"/>
        <v>-65</v>
      </c>
      <c r="DQ263" s="9">
        <f t="shared" si="1487"/>
        <v>65</v>
      </c>
      <c r="DR263" s="106">
        <f t="shared" si="1302"/>
        <v>1</v>
      </c>
      <c r="DS263" s="59">
        <f t="shared" si="1401"/>
        <v>2</v>
      </c>
      <c r="DT263" s="59">
        <f t="shared" si="1402"/>
        <v>5</v>
      </c>
      <c r="DV263" s="7">
        <f t="shared" si="1488"/>
        <v>3</v>
      </c>
      <c r="DW263" s="7">
        <f t="shared" si="1489"/>
        <v>4</v>
      </c>
      <c r="DY263" s="7">
        <f t="shared" si="1490"/>
        <v>2</v>
      </c>
      <c r="DZ263" s="7">
        <f t="shared" si="1491"/>
        <v>2</v>
      </c>
      <c r="EA263" s="7">
        <f t="shared" si="1492"/>
        <v>3</v>
      </c>
      <c r="EB263" s="69">
        <f t="shared" si="1493"/>
        <v>0</v>
      </c>
      <c r="EC263" s="7">
        <f t="shared" si="1494"/>
        <v>0</v>
      </c>
      <c r="EE263" s="9">
        <f t="shared" si="1495"/>
        <v>0</v>
      </c>
      <c r="EF263" s="7">
        <f t="shared" si="1496"/>
        <v>0</v>
      </c>
    </row>
    <row r="264" spans="1:136" x14ac:dyDescent="0.2">
      <c r="A264" s="42">
        <v>42054</v>
      </c>
      <c r="B264" s="25" t="s">
        <v>31</v>
      </c>
      <c r="C264" s="32" t="s">
        <v>32</v>
      </c>
      <c r="D264" s="11">
        <f t="shared" si="1476"/>
        <v>2</v>
      </c>
      <c r="E264" s="11">
        <f t="shared" ref="E264:I264" si="1567">FIND(",",$C264,D264+1)</f>
        <v>6</v>
      </c>
      <c r="F264" s="11">
        <f t="shared" si="1567"/>
        <v>10</v>
      </c>
      <c r="G264" s="11">
        <f t="shared" si="1567"/>
        <v>14</v>
      </c>
      <c r="H264" s="11">
        <f t="shared" si="1567"/>
        <v>18</v>
      </c>
      <c r="I264" s="11">
        <f t="shared" si="1567"/>
        <v>22</v>
      </c>
      <c r="J264" s="11"/>
      <c r="K264" s="9">
        <f t="shared" si="1478"/>
        <v>2</v>
      </c>
      <c r="L264" s="9">
        <f t="shared" si="1479"/>
        <v>17</v>
      </c>
      <c r="M264" s="9">
        <f t="shared" si="1480"/>
        <v>22</v>
      </c>
      <c r="N264" s="9">
        <f t="shared" si="1481"/>
        <v>36</v>
      </c>
      <c r="O264" s="9">
        <f t="shared" si="1482"/>
        <v>37</v>
      </c>
      <c r="P264" s="9">
        <f t="shared" si="1483"/>
        <v>45</v>
      </c>
      <c r="Q264" s="9">
        <f t="shared" si="1484"/>
        <v>23</v>
      </c>
      <c r="R264" s="24"/>
      <c r="S264" s="7">
        <f t="shared" si="1485"/>
        <v>0</v>
      </c>
      <c r="T264" s="7">
        <f t="shared" si="1485"/>
        <v>1</v>
      </c>
      <c r="U264" s="7">
        <f t="shared" si="1485"/>
        <v>0</v>
      </c>
      <c r="V264" s="7">
        <f t="shared" si="1485"/>
        <v>0</v>
      </c>
      <c r="W264" s="7">
        <f t="shared" si="1485"/>
        <v>0</v>
      </c>
      <c r="X264" s="7">
        <f t="shared" si="1485"/>
        <v>0</v>
      </c>
      <c r="Y264" s="7">
        <f t="shared" si="1485"/>
        <v>0</v>
      </c>
      <c r="Z264" s="7">
        <f t="shared" si="1485"/>
        <v>0</v>
      </c>
      <c r="AA264" s="7">
        <f t="shared" si="1485"/>
        <v>0</v>
      </c>
      <c r="AB264" s="7">
        <f t="shared" si="1485"/>
        <v>0</v>
      </c>
      <c r="AC264" s="7">
        <f t="shared" si="1485"/>
        <v>0</v>
      </c>
      <c r="AD264" s="7">
        <f t="shared" si="1485"/>
        <v>0</v>
      </c>
      <c r="AE264" s="7">
        <f t="shared" si="1485"/>
        <v>0</v>
      </c>
      <c r="AF264" s="7">
        <f t="shared" si="1485"/>
        <v>0</v>
      </c>
      <c r="AG264" s="7">
        <f t="shared" si="1485"/>
        <v>0</v>
      </c>
      <c r="AH264" s="7">
        <f t="shared" si="1485"/>
        <v>0</v>
      </c>
      <c r="AI264" s="7">
        <f t="shared" si="1510"/>
        <v>1</v>
      </c>
      <c r="AJ264" s="7">
        <f t="shared" si="1510"/>
        <v>0</v>
      </c>
      <c r="AK264" s="7">
        <f t="shared" si="1510"/>
        <v>0</v>
      </c>
      <c r="AL264" s="7">
        <f t="shared" si="1510"/>
        <v>0</v>
      </c>
      <c r="AM264" s="7">
        <f t="shared" si="1510"/>
        <v>0</v>
      </c>
      <c r="AN264" s="7">
        <f t="shared" si="1510"/>
        <v>1</v>
      </c>
      <c r="AO264" s="7">
        <f t="shared" si="1510"/>
        <v>1</v>
      </c>
      <c r="AP264" s="7">
        <f t="shared" si="1510"/>
        <v>0</v>
      </c>
      <c r="AQ264" s="7">
        <f t="shared" si="1510"/>
        <v>0</v>
      </c>
      <c r="AR264" s="7">
        <f t="shared" si="1510"/>
        <v>0</v>
      </c>
      <c r="AS264" s="7">
        <f t="shared" si="1510"/>
        <v>0</v>
      </c>
      <c r="AT264" s="7">
        <f t="shared" si="1510"/>
        <v>0</v>
      </c>
      <c r="AU264" s="7">
        <f t="shared" si="1510"/>
        <v>0</v>
      </c>
      <c r="AV264" s="7">
        <f t="shared" si="1510"/>
        <v>0</v>
      </c>
      <c r="AW264" s="7">
        <f t="shared" si="1510"/>
        <v>0</v>
      </c>
      <c r="AX264" s="7">
        <f t="shared" si="1511"/>
        <v>0</v>
      </c>
      <c r="AY264" s="7">
        <f t="shared" si="1511"/>
        <v>0</v>
      </c>
      <c r="AZ264" s="7">
        <f t="shared" si="1511"/>
        <v>0</v>
      </c>
      <c r="BA264" s="7">
        <f t="shared" si="1511"/>
        <v>0</v>
      </c>
      <c r="BB264" s="7">
        <f t="shared" si="1511"/>
        <v>1</v>
      </c>
      <c r="BC264" s="7">
        <f t="shared" si="1511"/>
        <v>1</v>
      </c>
      <c r="BD264" s="7">
        <f t="shared" si="1511"/>
        <v>0</v>
      </c>
      <c r="BE264" s="7">
        <f t="shared" si="1511"/>
        <v>0</v>
      </c>
      <c r="BF264" s="7">
        <f t="shared" si="1511"/>
        <v>0</v>
      </c>
      <c r="BG264" s="7">
        <f t="shared" si="1511"/>
        <v>0</v>
      </c>
      <c r="BH264" s="7">
        <f t="shared" si="1511"/>
        <v>0</v>
      </c>
      <c r="BI264" s="7">
        <f t="shared" si="1511"/>
        <v>0</v>
      </c>
      <c r="BJ264" s="7">
        <f t="shared" si="1511"/>
        <v>0</v>
      </c>
      <c r="BK264" s="7">
        <f t="shared" si="1511"/>
        <v>1</v>
      </c>
      <c r="BL264" s="7">
        <f t="shared" si="1511"/>
        <v>0</v>
      </c>
      <c r="BM264" s="7">
        <f t="shared" si="1511"/>
        <v>0</v>
      </c>
      <c r="BN264" s="7">
        <f t="shared" si="1512"/>
        <v>0</v>
      </c>
      <c r="BO264" s="7">
        <f t="shared" si="1512"/>
        <v>0</v>
      </c>
      <c r="BQ264" s="7">
        <f t="shared" si="1517"/>
        <v>13</v>
      </c>
      <c r="BR264" s="7">
        <f t="shared" si="1518"/>
        <v>0</v>
      </c>
      <c r="BS264" s="7">
        <f t="shared" si="1519"/>
        <v>10</v>
      </c>
      <c r="BT264" s="7">
        <f t="shared" si="1520"/>
        <v>3</v>
      </c>
      <c r="BU264" s="7">
        <f t="shared" si="1521"/>
        <v>8</v>
      </c>
      <c r="BV264" s="7">
        <f t="shared" si="1522"/>
        <v>3</v>
      </c>
      <c r="BW264" s="7">
        <f t="shared" si="1523"/>
        <v>11</v>
      </c>
      <c r="BX264" s="7">
        <f t="shared" si="1524"/>
        <v>1</v>
      </c>
      <c r="BY264" s="7">
        <f t="shared" si="1525"/>
        <v>10</v>
      </c>
      <c r="BZ264" s="7">
        <f t="shared" si="1526"/>
        <v>4</v>
      </c>
      <c r="CA264" s="7">
        <f t="shared" si="1527"/>
        <v>17</v>
      </c>
      <c r="CB264" s="7">
        <f t="shared" si="1528"/>
        <v>2</v>
      </c>
      <c r="CC264" s="7">
        <f t="shared" si="1529"/>
        <v>2</v>
      </c>
      <c r="CD264" s="7">
        <f t="shared" si="1530"/>
        <v>17</v>
      </c>
      <c r="CE264" s="7">
        <f t="shared" si="1531"/>
        <v>3</v>
      </c>
      <c r="CF264" s="7">
        <f t="shared" si="1532"/>
        <v>10</v>
      </c>
      <c r="CG264" s="7">
        <f t="shared" si="1533"/>
        <v>0</v>
      </c>
      <c r="CH264" s="7">
        <f t="shared" si="1534"/>
        <v>5</v>
      </c>
      <c r="CI264" s="7">
        <f t="shared" si="1535"/>
        <v>1</v>
      </c>
      <c r="CJ264" s="7">
        <f t="shared" si="1536"/>
        <v>5</v>
      </c>
      <c r="CK264" s="7">
        <f t="shared" si="1537"/>
        <v>9</v>
      </c>
      <c r="CL264" s="7">
        <f t="shared" si="1538"/>
        <v>0</v>
      </c>
      <c r="CM264" s="7">
        <f t="shared" si="1539"/>
        <v>0</v>
      </c>
      <c r="CN264" s="7">
        <f t="shared" si="1540"/>
        <v>7</v>
      </c>
      <c r="CO264" s="7">
        <f t="shared" si="1541"/>
        <v>4</v>
      </c>
      <c r="CP264" s="7">
        <f t="shared" si="1542"/>
        <v>2</v>
      </c>
      <c r="CQ264" s="7">
        <f t="shared" si="1543"/>
        <v>6</v>
      </c>
      <c r="CR264" s="7">
        <f t="shared" si="1544"/>
        <v>17</v>
      </c>
      <c r="CS264" s="7">
        <f t="shared" si="1545"/>
        <v>5</v>
      </c>
      <c r="CT264" s="7">
        <f t="shared" si="1546"/>
        <v>7</v>
      </c>
      <c r="CU264" s="7">
        <f t="shared" si="1547"/>
        <v>3</v>
      </c>
      <c r="CV264" s="7">
        <f t="shared" si="1548"/>
        <v>2</v>
      </c>
      <c r="CW264" s="7">
        <f t="shared" si="1549"/>
        <v>1</v>
      </c>
      <c r="CX264" s="7">
        <f t="shared" si="1550"/>
        <v>12</v>
      </c>
      <c r="CY264" s="7">
        <f t="shared" si="1551"/>
        <v>13</v>
      </c>
      <c r="CZ264" s="7">
        <f t="shared" si="1552"/>
        <v>0</v>
      </c>
      <c r="DA264" s="7">
        <f t="shared" si="1553"/>
        <v>0</v>
      </c>
      <c r="DB264" s="7">
        <f t="shared" si="1554"/>
        <v>5</v>
      </c>
      <c r="DC264" s="7">
        <f t="shared" si="1555"/>
        <v>2</v>
      </c>
      <c r="DD264" s="7">
        <f t="shared" si="1556"/>
        <v>6</v>
      </c>
      <c r="DE264" s="7">
        <f t="shared" si="1557"/>
        <v>5</v>
      </c>
      <c r="DF264" s="7">
        <f t="shared" si="1558"/>
        <v>2</v>
      </c>
      <c r="DG264" s="7">
        <f t="shared" si="1559"/>
        <v>11</v>
      </c>
      <c r="DH264" s="7">
        <f t="shared" si="1560"/>
        <v>15</v>
      </c>
      <c r="DI264" s="7">
        <f t="shared" si="1561"/>
        <v>0</v>
      </c>
      <c r="DJ264" s="7">
        <f t="shared" si="1562"/>
        <v>1</v>
      </c>
      <c r="DK264" s="7">
        <f t="shared" si="1563"/>
        <v>2</v>
      </c>
      <c r="DL264" s="7">
        <f t="shared" si="1564"/>
        <v>4</v>
      </c>
      <c r="DM264" s="7">
        <f t="shared" si="1565"/>
        <v>6</v>
      </c>
      <c r="DN264" s="289" t="b">
        <f t="shared" si="1309"/>
        <v>0</v>
      </c>
      <c r="DO264" s="9">
        <f t="shared" si="1486"/>
        <v>182</v>
      </c>
      <c r="DP264" s="9">
        <f t="shared" si="1474"/>
        <v>-19</v>
      </c>
      <c r="DQ264" s="9">
        <f t="shared" si="1487"/>
        <v>19</v>
      </c>
      <c r="DR264" s="106">
        <f t="shared" si="1302"/>
        <v>0</v>
      </c>
      <c r="DS264" s="59">
        <f t="shared" si="1401"/>
        <v>3</v>
      </c>
      <c r="DT264" s="59">
        <f t="shared" si="1402"/>
        <v>4</v>
      </c>
      <c r="DV264" s="15">
        <f t="shared" si="1488"/>
        <v>4</v>
      </c>
      <c r="DW264" s="15">
        <f t="shared" si="1489"/>
        <v>3</v>
      </c>
      <c r="DY264" s="7">
        <f t="shared" si="1490"/>
        <v>1</v>
      </c>
      <c r="DZ264" s="7">
        <f t="shared" si="1491"/>
        <v>1</v>
      </c>
      <c r="EA264" s="7">
        <f t="shared" si="1492"/>
        <v>2</v>
      </c>
      <c r="EB264" s="7">
        <f t="shared" si="1493"/>
        <v>2</v>
      </c>
      <c r="EC264" s="7">
        <f t="shared" si="1494"/>
        <v>1</v>
      </c>
      <c r="EE264" s="9">
        <f t="shared" si="1495"/>
        <v>3</v>
      </c>
      <c r="EF264" s="7">
        <f t="shared" si="1496"/>
        <v>2</v>
      </c>
    </row>
    <row r="265" spans="1:136" x14ac:dyDescent="0.2">
      <c r="A265" s="42">
        <v>42051</v>
      </c>
      <c r="B265" s="25" t="s">
        <v>33</v>
      </c>
      <c r="C265" s="32" t="s">
        <v>34</v>
      </c>
      <c r="D265" s="11">
        <f t="shared" si="1476"/>
        <v>3</v>
      </c>
      <c r="E265" s="11">
        <f t="shared" ref="E265:I265" si="1568">FIND(",",$C265,D265+1)</f>
        <v>7</v>
      </c>
      <c r="F265" s="11">
        <f t="shared" si="1568"/>
        <v>11</v>
      </c>
      <c r="G265" s="11">
        <f t="shared" si="1568"/>
        <v>15</v>
      </c>
      <c r="H265" s="11">
        <f t="shared" si="1568"/>
        <v>19</v>
      </c>
      <c r="I265" s="11">
        <f t="shared" si="1568"/>
        <v>23</v>
      </c>
      <c r="J265" s="11"/>
      <c r="K265" s="9">
        <f t="shared" si="1478"/>
        <v>19</v>
      </c>
      <c r="L265" s="9">
        <f t="shared" si="1479"/>
        <v>22</v>
      </c>
      <c r="M265" s="9">
        <f t="shared" si="1480"/>
        <v>33</v>
      </c>
      <c r="N265" s="9">
        <f t="shared" si="1481"/>
        <v>36</v>
      </c>
      <c r="O265" s="9">
        <f t="shared" si="1482"/>
        <v>37</v>
      </c>
      <c r="P265" s="9">
        <f t="shared" si="1483"/>
        <v>46</v>
      </c>
      <c r="Q265" s="9">
        <f t="shared" si="1484"/>
        <v>8</v>
      </c>
      <c r="R265" s="24"/>
      <c r="S265" s="7">
        <f t="shared" si="1485"/>
        <v>0</v>
      </c>
      <c r="T265" s="7">
        <f t="shared" si="1485"/>
        <v>0</v>
      </c>
      <c r="U265" s="7">
        <f t="shared" si="1485"/>
        <v>0</v>
      </c>
      <c r="V265" s="7">
        <f t="shared" si="1485"/>
        <v>0</v>
      </c>
      <c r="W265" s="7">
        <f t="shared" si="1485"/>
        <v>0</v>
      </c>
      <c r="X265" s="7">
        <f t="shared" si="1485"/>
        <v>0</v>
      </c>
      <c r="Y265" s="7">
        <f t="shared" si="1485"/>
        <v>0</v>
      </c>
      <c r="Z265" s="7">
        <f t="shared" si="1485"/>
        <v>1</v>
      </c>
      <c r="AA265" s="7">
        <f t="shared" si="1485"/>
        <v>0</v>
      </c>
      <c r="AB265" s="7">
        <f t="shared" si="1485"/>
        <v>0</v>
      </c>
      <c r="AC265" s="7">
        <f t="shared" si="1485"/>
        <v>0</v>
      </c>
      <c r="AD265" s="7">
        <f t="shared" si="1485"/>
        <v>0</v>
      </c>
      <c r="AE265" s="7">
        <f t="shared" si="1485"/>
        <v>0</v>
      </c>
      <c r="AF265" s="7">
        <f t="shared" si="1485"/>
        <v>0</v>
      </c>
      <c r="AG265" s="7">
        <f t="shared" si="1485"/>
        <v>0</v>
      </c>
      <c r="AH265" s="7">
        <f t="shared" si="1485"/>
        <v>0</v>
      </c>
      <c r="AI265" s="7">
        <f t="shared" si="1510"/>
        <v>0</v>
      </c>
      <c r="AJ265" s="7">
        <f t="shared" si="1510"/>
        <v>0</v>
      </c>
      <c r="AK265" s="7">
        <f t="shared" si="1510"/>
        <v>1</v>
      </c>
      <c r="AL265" s="7">
        <f t="shared" si="1510"/>
        <v>0</v>
      </c>
      <c r="AM265" s="7">
        <f t="shared" si="1510"/>
        <v>0</v>
      </c>
      <c r="AN265" s="7">
        <f t="shared" si="1510"/>
        <v>1</v>
      </c>
      <c r="AO265" s="7">
        <f t="shared" si="1510"/>
        <v>0</v>
      </c>
      <c r="AP265" s="7">
        <f t="shared" si="1510"/>
        <v>0</v>
      </c>
      <c r="AQ265" s="7">
        <f t="shared" si="1510"/>
        <v>0</v>
      </c>
      <c r="AR265" s="7">
        <f t="shared" si="1510"/>
        <v>0</v>
      </c>
      <c r="AS265" s="7">
        <f t="shared" si="1510"/>
        <v>0</v>
      </c>
      <c r="AT265" s="7">
        <f t="shared" si="1510"/>
        <v>0</v>
      </c>
      <c r="AU265" s="7">
        <f t="shared" si="1510"/>
        <v>0</v>
      </c>
      <c r="AV265" s="7">
        <f t="shared" si="1510"/>
        <v>0</v>
      </c>
      <c r="AW265" s="7">
        <f t="shared" si="1510"/>
        <v>0</v>
      </c>
      <c r="AX265" s="7">
        <f t="shared" si="1511"/>
        <v>0</v>
      </c>
      <c r="AY265" s="7">
        <f t="shared" si="1511"/>
        <v>1</v>
      </c>
      <c r="AZ265" s="7">
        <f t="shared" si="1511"/>
        <v>0</v>
      </c>
      <c r="BA265" s="7">
        <f t="shared" si="1511"/>
        <v>0</v>
      </c>
      <c r="BB265" s="7">
        <f t="shared" si="1511"/>
        <v>1</v>
      </c>
      <c r="BC265" s="7">
        <f t="shared" si="1511"/>
        <v>1</v>
      </c>
      <c r="BD265" s="7">
        <f t="shared" si="1511"/>
        <v>0</v>
      </c>
      <c r="BE265" s="7">
        <f t="shared" si="1511"/>
        <v>0</v>
      </c>
      <c r="BF265" s="7">
        <f t="shared" si="1511"/>
        <v>0</v>
      </c>
      <c r="BG265" s="7">
        <f t="shared" si="1511"/>
        <v>0</v>
      </c>
      <c r="BH265" s="7">
        <f t="shared" si="1511"/>
        <v>0</v>
      </c>
      <c r="BI265" s="7">
        <f t="shared" si="1511"/>
        <v>0</v>
      </c>
      <c r="BJ265" s="7">
        <f t="shared" si="1511"/>
        <v>0</v>
      </c>
      <c r="BK265" s="7">
        <f t="shared" si="1511"/>
        <v>0</v>
      </c>
      <c r="BL265" s="7">
        <f t="shared" si="1511"/>
        <v>1</v>
      </c>
      <c r="BM265" s="7">
        <f t="shared" si="1511"/>
        <v>0</v>
      </c>
      <c r="BN265" s="7">
        <f t="shared" si="1512"/>
        <v>0</v>
      </c>
      <c r="BO265" s="7">
        <f t="shared" si="1512"/>
        <v>0</v>
      </c>
      <c r="BQ265" s="7">
        <f t="shared" si="1517"/>
        <v>12</v>
      </c>
      <c r="BR265" s="7">
        <f t="shared" si="1518"/>
        <v>3</v>
      </c>
      <c r="BS265" s="7">
        <f t="shared" si="1519"/>
        <v>9</v>
      </c>
      <c r="BT265" s="7">
        <f t="shared" si="1520"/>
        <v>2</v>
      </c>
      <c r="BU265" s="7">
        <f t="shared" si="1521"/>
        <v>7</v>
      </c>
      <c r="BV265" s="7">
        <f t="shared" si="1522"/>
        <v>2</v>
      </c>
      <c r="BW265" s="7">
        <f t="shared" si="1523"/>
        <v>10</v>
      </c>
      <c r="BX265" s="7">
        <f t="shared" si="1524"/>
        <v>0</v>
      </c>
      <c r="BY265" s="7">
        <f t="shared" si="1525"/>
        <v>9</v>
      </c>
      <c r="BZ265" s="7">
        <f t="shared" si="1526"/>
        <v>3</v>
      </c>
      <c r="CA265" s="7">
        <f t="shared" si="1527"/>
        <v>16</v>
      </c>
      <c r="CB265" s="7">
        <f t="shared" si="1528"/>
        <v>1</v>
      </c>
      <c r="CC265" s="7">
        <f t="shared" si="1529"/>
        <v>1</v>
      </c>
      <c r="CD265" s="7">
        <f t="shared" si="1530"/>
        <v>16</v>
      </c>
      <c r="CE265" s="7">
        <f t="shared" si="1531"/>
        <v>2</v>
      </c>
      <c r="CF265" s="7">
        <f t="shared" si="1532"/>
        <v>9</v>
      </c>
      <c r="CG265" s="7">
        <f t="shared" si="1533"/>
        <v>16</v>
      </c>
      <c r="CH265" s="7">
        <f t="shared" si="1534"/>
        <v>4</v>
      </c>
      <c r="CI265" s="7">
        <f t="shared" si="1535"/>
        <v>0</v>
      </c>
      <c r="CJ265" s="7">
        <f t="shared" si="1536"/>
        <v>4</v>
      </c>
      <c r="CK265" s="7">
        <f t="shared" si="1537"/>
        <v>8</v>
      </c>
      <c r="CL265" s="7">
        <f t="shared" si="1538"/>
        <v>0</v>
      </c>
      <c r="CM265" s="7">
        <f t="shared" si="1539"/>
        <v>6</v>
      </c>
      <c r="CN265" s="7">
        <f t="shared" si="1540"/>
        <v>6</v>
      </c>
      <c r="CO265" s="7">
        <f t="shared" si="1541"/>
        <v>3</v>
      </c>
      <c r="CP265" s="7">
        <f t="shared" si="1542"/>
        <v>1</v>
      </c>
      <c r="CQ265" s="7">
        <f t="shared" si="1543"/>
        <v>5</v>
      </c>
      <c r="CR265" s="7">
        <f t="shared" si="1544"/>
        <v>16</v>
      </c>
      <c r="CS265" s="7">
        <f t="shared" si="1545"/>
        <v>4</v>
      </c>
      <c r="CT265" s="7">
        <f t="shared" si="1546"/>
        <v>6</v>
      </c>
      <c r="CU265" s="7">
        <f t="shared" si="1547"/>
        <v>2</v>
      </c>
      <c r="CV265" s="7">
        <f t="shared" si="1548"/>
        <v>1</v>
      </c>
      <c r="CW265" s="7">
        <f t="shared" si="1549"/>
        <v>0</v>
      </c>
      <c r="CX265" s="7">
        <f t="shared" si="1550"/>
        <v>11</v>
      </c>
      <c r="CY265" s="7">
        <f t="shared" si="1551"/>
        <v>12</v>
      </c>
      <c r="CZ265" s="7">
        <f t="shared" si="1552"/>
        <v>0</v>
      </c>
      <c r="DA265" s="7">
        <f t="shared" si="1553"/>
        <v>0</v>
      </c>
      <c r="DB265" s="7">
        <f t="shared" si="1554"/>
        <v>4</v>
      </c>
      <c r="DC265" s="7">
        <f t="shared" si="1555"/>
        <v>1</v>
      </c>
      <c r="DD265" s="7">
        <f t="shared" si="1556"/>
        <v>5</v>
      </c>
      <c r="DE265" s="7">
        <f t="shared" si="1557"/>
        <v>4</v>
      </c>
      <c r="DF265" s="7">
        <f t="shared" si="1558"/>
        <v>1</v>
      </c>
      <c r="DG265" s="7">
        <f t="shared" si="1559"/>
        <v>10</v>
      </c>
      <c r="DH265" s="7">
        <f t="shared" si="1560"/>
        <v>14</v>
      </c>
      <c r="DI265" s="7">
        <f t="shared" si="1561"/>
        <v>3</v>
      </c>
      <c r="DJ265" s="7">
        <f t="shared" si="1562"/>
        <v>0</v>
      </c>
      <c r="DK265" s="7">
        <f t="shared" si="1563"/>
        <v>1</v>
      </c>
      <c r="DL265" s="7">
        <f t="shared" si="1564"/>
        <v>3</v>
      </c>
      <c r="DM265" s="7">
        <f t="shared" si="1565"/>
        <v>5</v>
      </c>
      <c r="DN265" s="289" t="b">
        <f t="shared" si="1309"/>
        <v>1</v>
      </c>
      <c r="DO265" s="9">
        <f t="shared" si="1486"/>
        <v>201</v>
      </c>
      <c r="DP265" s="9">
        <f t="shared" si="1474"/>
        <v>-10</v>
      </c>
      <c r="DQ265" s="9">
        <f t="shared" si="1487"/>
        <v>10</v>
      </c>
      <c r="DR265" s="106">
        <f t="shared" si="1302"/>
        <v>1</v>
      </c>
      <c r="DS265" s="15">
        <f t="shared" si="1401"/>
        <v>4</v>
      </c>
      <c r="DT265" s="15">
        <f t="shared" si="1402"/>
        <v>3</v>
      </c>
      <c r="DV265" s="7">
        <f t="shared" si="1488"/>
        <v>3</v>
      </c>
      <c r="DW265" s="7">
        <f t="shared" si="1489"/>
        <v>4</v>
      </c>
      <c r="DY265" s="7">
        <f t="shared" si="1490"/>
        <v>1</v>
      </c>
      <c r="DZ265" s="7">
        <f t="shared" si="1491"/>
        <v>1</v>
      </c>
      <c r="EA265" s="7">
        <f t="shared" si="1492"/>
        <v>1</v>
      </c>
      <c r="EB265" s="7">
        <f t="shared" si="1493"/>
        <v>3</v>
      </c>
      <c r="EC265" s="7">
        <f t="shared" si="1494"/>
        <v>1</v>
      </c>
      <c r="EE265" s="9">
        <f t="shared" si="1495"/>
        <v>0</v>
      </c>
      <c r="EF265" s="7">
        <f t="shared" si="1496"/>
        <v>1</v>
      </c>
    </row>
    <row r="266" spans="1:136" x14ac:dyDescent="0.2">
      <c r="A266" s="42">
        <v>42047</v>
      </c>
      <c r="B266" s="25" t="s">
        <v>35</v>
      </c>
      <c r="C266" s="32" t="s">
        <v>36</v>
      </c>
      <c r="D266" s="11">
        <f t="shared" si="1476"/>
        <v>3</v>
      </c>
      <c r="E266" s="11">
        <f t="shared" ref="E266:I266" si="1569">FIND(",",$C266,D266+1)</f>
        <v>7</v>
      </c>
      <c r="F266" s="11">
        <f t="shared" si="1569"/>
        <v>11</v>
      </c>
      <c r="G266" s="11">
        <f t="shared" si="1569"/>
        <v>15</v>
      </c>
      <c r="H266" s="11">
        <f t="shared" si="1569"/>
        <v>19</v>
      </c>
      <c r="I266" s="11">
        <f t="shared" si="1569"/>
        <v>23</v>
      </c>
      <c r="J266" s="11"/>
      <c r="K266" s="9">
        <f t="shared" si="1478"/>
        <v>12</v>
      </c>
      <c r="L266" s="9">
        <f t="shared" si="1479"/>
        <v>13</v>
      </c>
      <c r="M266" s="9">
        <f t="shared" si="1480"/>
        <v>26</v>
      </c>
      <c r="N266" s="9">
        <f t="shared" si="1481"/>
        <v>32</v>
      </c>
      <c r="O266" s="9">
        <f t="shared" si="1482"/>
        <v>42</v>
      </c>
      <c r="P266" s="9">
        <f t="shared" si="1483"/>
        <v>47</v>
      </c>
      <c r="Q266" s="9">
        <f t="shared" si="1484"/>
        <v>39</v>
      </c>
      <c r="R266" s="24"/>
      <c r="S266" s="7">
        <f t="shared" si="1485"/>
        <v>0</v>
      </c>
      <c r="T266" s="7">
        <f t="shared" si="1485"/>
        <v>0</v>
      </c>
      <c r="U266" s="7">
        <f t="shared" si="1485"/>
        <v>0</v>
      </c>
      <c r="V266" s="7">
        <f t="shared" si="1485"/>
        <v>0</v>
      </c>
      <c r="W266" s="7">
        <f t="shared" si="1485"/>
        <v>0</v>
      </c>
      <c r="X266" s="7">
        <f t="shared" si="1485"/>
        <v>0</v>
      </c>
      <c r="Y266" s="7">
        <f t="shared" si="1485"/>
        <v>0</v>
      </c>
      <c r="Z266" s="7">
        <f t="shared" si="1485"/>
        <v>0</v>
      </c>
      <c r="AA266" s="7">
        <f t="shared" si="1485"/>
        <v>0</v>
      </c>
      <c r="AB266" s="7">
        <f t="shared" si="1485"/>
        <v>0</v>
      </c>
      <c r="AC266" s="7">
        <f t="shared" si="1485"/>
        <v>0</v>
      </c>
      <c r="AD266" s="7">
        <f t="shared" si="1485"/>
        <v>1</v>
      </c>
      <c r="AE266" s="7">
        <f t="shared" si="1485"/>
        <v>1</v>
      </c>
      <c r="AF266" s="7">
        <f t="shared" si="1485"/>
        <v>0</v>
      </c>
      <c r="AG266" s="7">
        <f t="shared" si="1485"/>
        <v>0</v>
      </c>
      <c r="AH266" s="7">
        <f t="shared" si="1485"/>
        <v>0</v>
      </c>
      <c r="AI266" s="7">
        <f t="shared" si="1510"/>
        <v>0</v>
      </c>
      <c r="AJ266" s="7">
        <f t="shared" si="1510"/>
        <v>0</v>
      </c>
      <c r="AK266" s="7">
        <f t="shared" si="1510"/>
        <v>0</v>
      </c>
      <c r="AL266" s="7">
        <f t="shared" si="1510"/>
        <v>0</v>
      </c>
      <c r="AM266" s="7">
        <f t="shared" si="1510"/>
        <v>0</v>
      </c>
      <c r="AN266" s="7">
        <f t="shared" si="1510"/>
        <v>0</v>
      </c>
      <c r="AO266" s="7">
        <f t="shared" si="1510"/>
        <v>0</v>
      </c>
      <c r="AP266" s="7">
        <f t="shared" si="1510"/>
        <v>0</v>
      </c>
      <c r="AQ266" s="7">
        <f t="shared" si="1510"/>
        <v>0</v>
      </c>
      <c r="AR266" s="7">
        <f t="shared" si="1510"/>
        <v>1</v>
      </c>
      <c r="AS266" s="7">
        <f t="shared" si="1510"/>
        <v>0</v>
      </c>
      <c r="AT266" s="7">
        <f t="shared" si="1510"/>
        <v>0</v>
      </c>
      <c r="AU266" s="7">
        <f t="shared" si="1510"/>
        <v>0</v>
      </c>
      <c r="AV266" s="7">
        <f t="shared" si="1510"/>
        <v>0</v>
      </c>
      <c r="AW266" s="7">
        <f t="shared" si="1510"/>
        <v>0</v>
      </c>
      <c r="AX266" s="7">
        <f t="shared" si="1511"/>
        <v>1</v>
      </c>
      <c r="AY266" s="7">
        <f t="shared" si="1511"/>
        <v>0</v>
      </c>
      <c r="AZ266" s="7">
        <f t="shared" si="1511"/>
        <v>0</v>
      </c>
      <c r="BA266" s="7">
        <f t="shared" si="1511"/>
        <v>0</v>
      </c>
      <c r="BB266" s="7">
        <f t="shared" si="1511"/>
        <v>0</v>
      </c>
      <c r="BC266" s="7">
        <f t="shared" si="1511"/>
        <v>0</v>
      </c>
      <c r="BD266" s="7">
        <f t="shared" si="1511"/>
        <v>0</v>
      </c>
      <c r="BE266" s="7">
        <f t="shared" si="1511"/>
        <v>1</v>
      </c>
      <c r="BF266" s="7">
        <f t="shared" si="1511"/>
        <v>0</v>
      </c>
      <c r="BG266" s="7">
        <f t="shared" si="1511"/>
        <v>0</v>
      </c>
      <c r="BH266" s="7">
        <f t="shared" si="1511"/>
        <v>1</v>
      </c>
      <c r="BI266" s="7">
        <f t="shared" si="1511"/>
        <v>0</v>
      </c>
      <c r="BJ266" s="7">
        <f t="shared" si="1511"/>
        <v>0</v>
      </c>
      <c r="BK266" s="7">
        <f t="shared" si="1511"/>
        <v>0</v>
      </c>
      <c r="BL266" s="7">
        <f t="shared" si="1511"/>
        <v>0</v>
      </c>
      <c r="BM266" s="7">
        <f t="shared" si="1511"/>
        <v>1</v>
      </c>
      <c r="BN266" s="7">
        <f t="shared" si="1512"/>
        <v>0</v>
      </c>
      <c r="BO266" s="7">
        <f t="shared" si="1512"/>
        <v>0</v>
      </c>
      <c r="BQ266" s="7">
        <f t="shared" si="1517"/>
        <v>11</v>
      </c>
      <c r="BR266" s="7">
        <f t="shared" si="1518"/>
        <v>2</v>
      </c>
      <c r="BS266" s="7">
        <f t="shared" si="1519"/>
        <v>8</v>
      </c>
      <c r="BT266" s="7">
        <f t="shared" si="1520"/>
        <v>1</v>
      </c>
      <c r="BU266" s="7">
        <f t="shared" si="1521"/>
        <v>6</v>
      </c>
      <c r="BV266" s="7">
        <f t="shared" si="1522"/>
        <v>1</v>
      </c>
      <c r="BW266" s="7">
        <f t="shared" si="1523"/>
        <v>9</v>
      </c>
      <c r="BX266" s="7">
        <f t="shared" si="1524"/>
        <v>2</v>
      </c>
      <c r="BY266" s="7">
        <f t="shared" si="1525"/>
        <v>8</v>
      </c>
      <c r="BZ266" s="7">
        <f t="shared" si="1526"/>
        <v>2</v>
      </c>
      <c r="CA266" s="7">
        <f t="shared" si="1527"/>
        <v>15</v>
      </c>
      <c r="CB266" s="7">
        <f t="shared" si="1528"/>
        <v>0</v>
      </c>
      <c r="CC266" s="7">
        <f t="shared" si="1529"/>
        <v>0</v>
      </c>
      <c r="CD266" s="7">
        <f t="shared" si="1530"/>
        <v>15</v>
      </c>
      <c r="CE266" s="7">
        <f t="shared" si="1531"/>
        <v>1</v>
      </c>
      <c r="CF266" s="7">
        <f t="shared" si="1532"/>
        <v>8</v>
      </c>
      <c r="CG266" s="7">
        <f t="shared" si="1533"/>
        <v>15</v>
      </c>
      <c r="CH266" s="7">
        <f t="shared" si="1534"/>
        <v>3</v>
      </c>
      <c r="CI266" s="7">
        <f t="shared" si="1535"/>
        <v>16</v>
      </c>
      <c r="CJ266" s="7">
        <f t="shared" si="1536"/>
        <v>3</v>
      </c>
      <c r="CK266" s="7">
        <f t="shared" si="1537"/>
        <v>7</v>
      </c>
      <c r="CL266" s="7">
        <f t="shared" si="1538"/>
        <v>1</v>
      </c>
      <c r="CM266" s="7">
        <f t="shared" si="1539"/>
        <v>5</v>
      </c>
      <c r="CN266" s="7">
        <f t="shared" si="1540"/>
        <v>5</v>
      </c>
      <c r="CO266" s="7">
        <f t="shared" si="1541"/>
        <v>2</v>
      </c>
      <c r="CP266" s="7">
        <f t="shared" si="1542"/>
        <v>0</v>
      </c>
      <c r="CQ266" s="7">
        <f t="shared" si="1543"/>
        <v>4</v>
      </c>
      <c r="CR266" s="7">
        <f t="shared" si="1544"/>
        <v>15</v>
      </c>
      <c r="CS266" s="7">
        <f t="shared" si="1545"/>
        <v>3</v>
      </c>
      <c r="CT266" s="7">
        <f t="shared" si="1546"/>
        <v>5</v>
      </c>
      <c r="CU266" s="7">
        <f t="shared" si="1547"/>
        <v>1</v>
      </c>
      <c r="CV266" s="7">
        <f t="shared" si="1548"/>
        <v>0</v>
      </c>
      <c r="CW266" s="7">
        <f t="shared" si="1549"/>
        <v>7</v>
      </c>
      <c r="CX266" s="7">
        <f t="shared" si="1550"/>
        <v>10</v>
      </c>
      <c r="CY266" s="7">
        <f t="shared" si="1551"/>
        <v>11</v>
      </c>
      <c r="CZ266" s="7">
        <f t="shared" si="1552"/>
        <v>1</v>
      </c>
      <c r="DA266" s="7">
        <f t="shared" si="1553"/>
        <v>8</v>
      </c>
      <c r="DB266" s="7">
        <f t="shared" si="1554"/>
        <v>3</v>
      </c>
      <c r="DC266" s="7">
        <f t="shared" si="1555"/>
        <v>0</v>
      </c>
      <c r="DD266" s="7">
        <f t="shared" si="1556"/>
        <v>4</v>
      </c>
      <c r="DE266" s="7">
        <f t="shared" si="1557"/>
        <v>3</v>
      </c>
      <c r="DF266" s="7">
        <f t="shared" si="1558"/>
        <v>0</v>
      </c>
      <c r="DG266" s="7">
        <f t="shared" si="1559"/>
        <v>9</v>
      </c>
      <c r="DH266" s="7">
        <f t="shared" si="1560"/>
        <v>13</v>
      </c>
      <c r="DI266" s="7">
        <f t="shared" si="1561"/>
        <v>2</v>
      </c>
      <c r="DJ266" s="7">
        <f t="shared" si="1562"/>
        <v>5</v>
      </c>
      <c r="DK266" s="7">
        <f t="shared" si="1563"/>
        <v>0</v>
      </c>
      <c r="DL266" s="7">
        <f t="shared" si="1564"/>
        <v>2</v>
      </c>
      <c r="DM266" s="7">
        <f t="shared" si="1565"/>
        <v>4</v>
      </c>
      <c r="DN266" s="289" t="b">
        <f t="shared" si="1309"/>
        <v>1</v>
      </c>
      <c r="DO266" s="9">
        <f t="shared" si="1486"/>
        <v>211</v>
      </c>
      <c r="DP266" s="9">
        <f t="shared" si="1474"/>
        <v>65</v>
      </c>
      <c r="DQ266" s="9">
        <f t="shared" si="1487"/>
        <v>65</v>
      </c>
      <c r="DR266" s="106">
        <f t="shared" si="1302"/>
        <v>1</v>
      </c>
      <c r="DS266" s="59">
        <f t="shared" si="1401"/>
        <v>5</v>
      </c>
      <c r="DT266" s="59">
        <f t="shared" si="1402"/>
        <v>2</v>
      </c>
      <c r="DV266" s="7">
        <f t="shared" si="1488"/>
        <v>3</v>
      </c>
      <c r="DW266" s="7">
        <f t="shared" si="1489"/>
        <v>4</v>
      </c>
      <c r="DY266" s="7">
        <f t="shared" si="1490"/>
        <v>0</v>
      </c>
      <c r="DZ266" s="7">
        <f t="shared" si="1491"/>
        <v>2</v>
      </c>
      <c r="EA266" s="7">
        <f t="shared" si="1492"/>
        <v>1</v>
      </c>
      <c r="EB266" s="7">
        <f t="shared" si="1493"/>
        <v>2</v>
      </c>
      <c r="EC266" s="7">
        <f t="shared" si="1494"/>
        <v>2</v>
      </c>
      <c r="EE266" s="9">
        <f t="shared" si="1495"/>
        <v>1</v>
      </c>
      <c r="EF266" s="7">
        <f t="shared" si="1496"/>
        <v>1</v>
      </c>
    </row>
    <row r="267" spans="1:136" x14ac:dyDescent="0.2">
      <c r="A267" s="42">
        <v>42044</v>
      </c>
      <c r="B267" s="25" t="s">
        <v>37</v>
      </c>
      <c r="C267" s="32" t="s">
        <v>38</v>
      </c>
      <c r="D267" s="11">
        <f t="shared" si="1476"/>
        <v>2</v>
      </c>
      <c r="E267" s="11">
        <f t="shared" ref="E267:I267" si="1570">FIND(",",$C267,D267+1)</f>
        <v>6</v>
      </c>
      <c r="F267" s="11">
        <f t="shared" si="1570"/>
        <v>10</v>
      </c>
      <c r="G267" s="11">
        <f t="shared" si="1570"/>
        <v>14</v>
      </c>
      <c r="H267" s="11">
        <f t="shared" si="1570"/>
        <v>18</v>
      </c>
      <c r="I267" s="11">
        <f t="shared" si="1570"/>
        <v>22</v>
      </c>
      <c r="J267" s="11"/>
      <c r="K267" s="9">
        <f t="shared" si="1478"/>
        <v>4</v>
      </c>
      <c r="L267" s="9">
        <f t="shared" si="1479"/>
        <v>15</v>
      </c>
      <c r="M267" s="9">
        <f t="shared" si="1480"/>
        <v>22</v>
      </c>
      <c r="N267" s="9">
        <f t="shared" si="1481"/>
        <v>31</v>
      </c>
      <c r="O267" s="9">
        <f t="shared" si="1482"/>
        <v>32</v>
      </c>
      <c r="P267" s="9">
        <f t="shared" si="1483"/>
        <v>36</v>
      </c>
      <c r="Q267" s="9">
        <f t="shared" si="1484"/>
        <v>6</v>
      </c>
      <c r="R267" s="24"/>
      <c r="S267" s="7">
        <f t="shared" si="1485"/>
        <v>0</v>
      </c>
      <c r="T267" s="7">
        <f t="shared" si="1485"/>
        <v>0</v>
      </c>
      <c r="U267" s="7">
        <f t="shared" si="1485"/>
        <v>0</v>
      </c>
      <c r="V267" s="7">
        <f t="shared" si="1485"/>
        <v>1</v>
      </c>
      <c r="W267" s="7">
        <f t="shared" si="1485"/>
        <v>0</v>
      </c>
      <c r="X267" s="7">
        <f t="shared" si="1485"/>
        <v>1</v>
      </c>
      <c r="Y267" s="7">
        <f t="shared" si="1485"/>
        <v>0</v>
      </c>
      <c r="Z267" s="7">
        <f t="shared" si="1485"/>
        <v>0</v>
      </c>
      <c r="AA267" s="7">
        <f t="shared" si="1485"/>
        <v>0</v>
      </c>
      <c r="AB267" s="7">
        <f t="shared" si="1485"/>
        <v>0</v>
      </c>
      <c r="AC267" s="7">
        <f t="shared" si="1485"/>
        <v>0</v>
      </c>
      <c r="AD267" s="7">
        <f t="shared" si="1485"/>
        <v>0</v>
      </c>
      <c r="AE267" s="7">
        <f t="shared" si="1485"/>
        <v>0</v>
      </c>
      <c r="AF267" s="7">
        <f t="shared" si="1485"/>
        <v>0</v>
      </c>
      <c r="AG267" s="7">
        <f t="shared" si="1485"/>
        <v>1</v>
      </c>
      <c r="AH267" s="7">
        <f t="shared" si="1485"/>
        <v>0</v>
      </c>
      <c r="AI267" s="7">
        <f t="shared" si="1510"/>
        <v>0</v>
      </c>
      <c r="AJ267" s="7">
        <f t="shared" si="1510"/>
        <v>0</v>
      </c>
      <c r="AK267" s="7">
        <f t="shared" si="1510"/>
        <v>0</v>
      </c>
      <c r="AL267" s="7">
        <f t="shared" si="1510"/>
        <v>0</v>
      </c>
      <c r="AM267" s="7">
        <f t="shared" si="1510"/>
        <v>0</v>
      </c>
      <c r="AN267" s="7">
        <f t="shared" si="1510"/>
        <v>1</v>
      </c>
      <c r="AO267" s="7">
        <f t="shared" si="1510"/>
        <v>0</v>
      </c>
      <c r="AP267" s="7">
        <f t="shared" si="1510"/>
        <v>0</v>
      </c>
      <c r="AQ267" s="7">
        <f t="shared" si="1510"/>
        <v>0</v>
      </c>
      <c r="AR267" s="7">
        <f t="shared" si="1510"/>
        <v>0</v>
      </c>
      <c r="AS267" s="7">
        <f t="shared" si="1510"/>
        <v>0</v>
      </c>
      <c r="AT267" s="7">
        <f t="shared" si="1510"/>
        <v>0</v>
      </c>
      <c r="AU267" s="7">
        <f t="shared" si="1510"/>
        <v>0</v>
      </c>
      <c r="AV267" s="7">
        <f t="shared" si="1510"/>
        <v>0</v>
      </c>
      <c r="AW267" s="7">
        <f t="shared" si="1510"/>
        <v>1</v>
      </c>
      <c r="AX267" s="7">
        <f t="shared" si="1511"/>
        <v>1</v>
      </c>
      <c r="AY267" s="7">
        <f t="shared" si="1511"/>
        <v>0</v>
      </c>
      <c r="AZ267" s="7">
        <f t="shared" si="1511"/>
        <v>0</v>
      </c>
      <c r="BA267" s="7">
        <f t="shared" si="1511"/>
        <v>0</v>
      </c>
      <c r="BB267" s="7">
        <f t="shared" si="1511"/>
        <v>1</v>
      </c>
      <c r="BC267" s="7">
        <f t="shared" si="1511"/>
        <v>0</v>
      </c>
      <c r="BD267" s="7">
        <f t="shared" si="1511"/>
        <v>0</v>
      </c>
      <c r="BE267" s="7">
        <f t="shared" si="1511"/>
        <v>0</v>
      </c>
      <c r="BF267" s="7">
        <f t="shared" si="1511"/>
        <v>0</v>
      </c>
      <c r="BG267" s="7">
        <f t="shared" si="1511"/>
        <v>0</v>
      </c>
      <c r="BH267" s="7">
        <f t="shared" si="1511"/>
        <v>0</v>
      </c>
      <c r="BI267" s="7">
        <f t="shared" si="1511"/>
        <v>0</v>
      </c>
      <c r="BJ267" s="7">
        <f t="shared" si="1511"/>
        <v>0</v>
      </c>
      <c r="BK267" s="7">
        <f t="shared" si="1511"/>
        <v>0</v>
      </c>
      <c r="BL267" s="7">
        <f t="shared" si="1511"/>
        <v>0</v>
      </c>
      <c r="BM267" s="7">
        <f t="shared" si="1511"/>
        <v>0</v>
      </c>
      <c r="BN267" s="7">
        <f t="shared" si="1512"/>
        <v>0</v>
      </c>
      <c r="BO267" s="7">
        <f t="shared" si="1512"/>
        <v>0</v>
      </c>
      <c r="BQ267" s="7">
        <f t="shared" si="1517"/>
        <v>10</v>
      </c>
      <c r="BR267" s="7">
        <f t="shared" si="1518"/>
        <v>1</v>
      </c>
      <c r="BS267" s="7">
        <f t="shared" si="1519"/>
        <v>7</v>
      </c>
      <c r="BT267" s="7">
        <f t="shared" si="1520"/>
        <v>0</v>
      </c>
      <c r="BU267" s="7">
        <f t="shared" si="1521"/>
        <v>5</v>
      </c>
      <c r="BV267" s="7">
        <f t="shared" si="1522"/>
        <v>0</v>
      </c>
      <c r="BW267" s="7">
        <f t="shared" si="1523"/>
        <v>8</v>
      </c>
      <c r="BX267" s="7">
        <f t="shared" si="1524"/>
        <v>1</v>
      </c>
      <c r="BY267" s="7">
        <f t="shared" si="1525"/>
        <v>7</v>
      </c>
      <c r="BZ267" s="7">
        <f t="shared" si="1526"/>
        <v>1</v>
      </c>
      <c r="CA267" s="7">
        <f t="shared" si="1527"/>
        <v>14</v>
      </c>
      <c r="CB267" s="7">
        <f t="shared" si="1528"/>
        <v>5</v>
      </c>
      <c r="CC267" s="7">
        <f t="shared" si="1529"/>
        <v>6</v>
      </c>
      <c r="CD267" s="7">
        <f t="shared" si="1530"/>
        <v>14</v>
      </c>
      <c r="CE267" s="7">
        <f t="shared" si="1531"/>
        <v>0</v>
      </c>
      <c r="CF267" s="7">
        <f t="shared" si="1532"/>
        <v>7</v>
      </c>
      <c r="CG267" s="7">
        <f t="shared" si="1533"/>
        <v>14</v>
      </c>
      <c r="CH267" s="7">
        <f t="shared" si="1534"/>
        <v>2</v>
      </c>
      <c r="CI267" s="7">
        <f t="shared" si="1535"/>
        <v>15</v>
      </c>
      <c r="CJ267" s="7">
        <f t="shared" si="1536"/>
        <v>2</v>
      </c>
      <c r="CK267" s="7">
        <f t="shared" si="1537"/>
        <v>6</v>
      </c>
      <c r="CL267" s="7">
        <f t="shared" si="1538"/>
        <v>0</v>
      </c>
      <c r="CM267" s="7">
        <f t="shared" si="1539"/>
        <v>4</v>
      </c>
      <c r="CN267" s="7">
        <f t="shared" si="1540"/>
        <v>4</v>
      </c>
      <c r="CO267" s="7">
        <f t="shared" si="1541"/>
        <v>1</v>
      </c>
      <c r="CP267" s="7">
        <f t="shared" si="1542"/>
        <v>5</v>
      </c>
      <c r="CQ267" s="7">
        <f t="shared" si="1543"/>
        <v>3</v>
      </c>
      <c r="CR267" s="7">
        <f t="shared" si="1544"/>
        <v>14</v>
      </c>
      <c r="CS267" s="7">
        <f t="shared" si="1545"/>
        <v>2</v>
      </c>
      <c r="CT267" s="7">
        <f t="shared" si="1546"/>
        <v>4</v>
      </c>
      <c r="CU267" s="7">
        <f t="shared" si="1547"/>
        <v>0</v>
      </c>
      <c r="CV267" s="7">
        <f t="shared" si="1548"/>
        <v>0</v>
      </c>
      <c r="CW267" s="7">
        <f t="shared" si="1549"/>
        <v>6</v>
      </c>
      <c r="CX267" s="7">
        <f t="shared" si="1550"/>
        <v>9</v>
      </c>
      <c r="CY267" s="7">
        <f t="shared" si="1551"/>
        <v>10</v>
      </c>
      <c r="CZ267" s="7">
        <f t="shared" si="1552"/>
        <v>0</v>
      </c>
      <c r="DA267" s="7">
        <f t="shared" si="1553"/>
        <v>7</v>
      </c>
      <c r="DB267" s="7">
        <f t="shared" si="1554"/>
        <v>2</v>
      </c>
      <c r="DC267" s="7">
        <f t="shared" si="1555"/>
        <v>2</v>
      </c>
      <c r="DD267" s="7">
        <f t="shared" si="1556"/>
        <v>3</v>
      </c>
      <c r="DE267" s="7">
        <f t="shared" si="1557"/>
        <v>2</v>
      </c>
      <c r="DF267" s="7">
        <f t="shared" si="1558"/>
        <v>12</v>
      </c>
      <c r="DG267" s="7">
        <f t="shared" si="1559"/>
        <v>8</v>
      </c>
      <c r="DH267" s="7">
        <f t="shared" si="1560"/>
        <v>12</v>
      </c>
      <c r="DI267" s="7">
        <f t="shared" si="1561"/>
        <v>1</v>
      </c>
      <c r="DJ267" s="7">
        <f t="shared" si="1562"/>
        <v>4</v>
      </c>
      <c r="DK267" s="7">
        <f t="shared" si="1563"/>
        <v>5</v>
      </c>
      <c r="DL267" s="7">
        <f t="shared" si="1564"/>
        <v>1</v>
      </c>
      <c r="DM267" s="7">
        <f t="shared" si="1565"/>
        <v>3</v>
      </c>
      <c r="DN267" s="289" t="b">
        <f t="shared" si="1309"/>
        <v>0</v>
      </c>
      <c r="DO267" s="9">
        <f t="shared" si="1486"/>
        <v>146</v>
      </c>
      <c r="DP267" s="9">
        <f t="shared" si="1474"/>
        <v>-23</v>
      </c>
      <c r="DQ267" s="9">
        <f t="shared" si="1487"/>
        <v>23</v>
      </c>
      <c r="DR267" s="106">
        <f t="shared" si="1302"/>
        <v>0</v>
      </c>
      <c r="DS267" s="59">
        <f t="shared" si="1401"/>
        <v>3</v>
      </c>
      <c r="DT267" s="59">
        <f t="shared" si="1402"/>
        <v>4</v>
      </c>
      <c r="DV267" s="7">
        <f t="shared" si="1488"/>
        <v>2</v>
      </c>
      <c r="DW267" s="7">
        <f t="shared" si="1489"/>
        <v>5</v>
      </c>
      <c r="DY267" s="7">
        <f t="shared" si="1490"/>
        <v>2</v>
      </c>
      <c r="DZ267" s="7">
        <f t="shared" si="1491"/>
        <v>1</v>
      </c>
      <c r="EA267" s="7">
        <f t="shared" si="1492"/>
        <v>1</v>
      </c>
      <c r="EB267" s="7">
        <f t="shared" si="1493"/>
        <v>3</v>
      </c>
      <c r="EC267" s="7">
        <f t="shared" si="1494"/>
        <v>0</v>
      </c>
      <c r="EE267" s="9">
        <f t="shared" si="1495"/>
        <v>1</v>
      </c>
      <c r="EF267" s="7">
        <f t="shared" si="1496"/>
        <v>1</v>
      </c>
    </row>
    <row r="268" spans="1:136" x14ac:dyDescent="0.2">
      <c r="A268" s="42">
        <v>42040</v>
      </c>
      <c r="B268" s="25" t="s">
        <v>13</v>
      </c>
      <c r="C268" s="32" t="s">
        <v>39</v>
      </c>
      <c r="D268" s="11">
        <f t="shared" si="1476"/>
        <v>2</v>
      </c>
      <c r="E268" s="11">
        <f t="shared" ref="E268:I268" si="1571">FIND(",",$C268,D268+1)</f>
        <v>6</v>
      </c>
      <c r="F268" s="11">
        <f t="shared" si="1571"/>
        <v>10</v>
      </c>
      <c r="G268" s="11">
        <f t="shared" si="1571"/>
        <v>14</v>
      </c>
      <c r="H268" s="11">
        <f t="shared" si="1571"/>
        <v>18</v>
      </c>
      <c r="I268" s="11">
        <f t="shared" si="1571"/>
        <v>22</v>
      </c>
      <c r="J268" s="11"/>
      <c r="K268" s="9">
        <f t="shared" si="1478"/>
        <v>8</v>
      </c>
      <c r="L268" s="9">
        <f t="shared" si="1479"/>
        <v>10</v>
      </c>
      <c r="M268" s="9">
        <f t="shared" si="1480"/>
        <v>25</v>
      </c>
      <c r="N268" s="9">
        <f t="shared" si="1481"/>
        <v>31</v>
      </c>
      <c r="O268" s="9">
        <f t="shared" si="1482"/>
        <v>45</v>
      </c>
      <c r="P268" s="9">
        <f t="shared" si="1483"/>
        <v>48</v>
      </c>
      <c r="Q268" s="9">
        <f t="shared" si="1484"/>
        <v>2</v>
      </c>
      <c r="R268" s="24"/>
      <c r="S268" s="7">
        <f t="shared" si="1485"/>
        <v>0</v>
      </c>
      <c r="T268" s="7">
        <f t="shared" si="1485"/>
        <v>1</v>
      </c>
      <c r="U268" s="7">
        <f t="shared" si="1485"/>
        <v>0</v>
      </c>
      <c r="V268" s="7">
        <f t="shared" si="1485"/>
        <v>0</v>
      </c>
      <c r="W268" s="7">
        <f t="shared" si="1485"/>
        <v>0</v>
      </c>
      <c r="X268" s="7">
        <f t="shared" si="1485"/>
        <v>0</v>
      </c>
      <c r="Y268" s="7">
        <f t="shared" si="1485"/>
        <v>0</v>
      </c>
      <c r="Z268" s="7">
        <f t="shared" si="1485"/>
        <v>1</v>
      </c>
      <c r="AA268" s="7">
        <f t="shared" si="1485"/>
        <v>0</v>
      </c>
      <c r="AB268" s="7">
        <f t="shared" si="1485"/>
        <v>1</v>
      </c>
      <c r="AC268" s="7">
        <f t="shared" si="1485"/>
        <v>0</v>
      </c>
      <c r="AD268" s="7">
        <f t="shared" si="1485"/>
        <v>0</v>
      </c>
      <c r="AE268" s="7">
        <f t="shared" si="1485"/>
        <v>0</v>
      </c>
      <c r="AF268" s="7">
        <f t="shared" si="1485"/>
        <v>0</v>
      </c>
      <c r="AG268" s="7">
        <f t="shared" si="1485"/>
        <v>0</v>
      </c>
      <c r="AH268" s="7">
        <f t="shared" si="1485"/>
        <v>0</v>
      </c>
      <c r="AI268" s="7">
        <f t="shared" si="1510"/>
        <v>0</v>
      </c>
      <c r="AJ268" s="7">
        <f t="shared" si="1510"/>
        <v>0</v>
      </c>
      <c r="AK268" s="7">
        <f t="shared" si="1510"/>
        <v>0</v>
      </c>
      <c r="AL268" s="7">
        <f t="shared" si="1510"/>
        <v>0</v>
      </c>
      <c r="AM268" s="7">
        <f t="shared" si="1510"/>
        <v>0</v>
      </c>
      <c r="AN268" s="7">
        <f t="shared" si="1510"/>
        <v>0</v>
      </c>
      <c r="AO268" s="7">
        <f t="shared" si="1510"/>
        <v>0</v>
      </c>
      <c r="AP268" s="7">
        <f t="shared" si="1510"/>
        <v>0</v>
      </c>
      <c r="AQ268" s="7">
        <f t="shared" si="1510"/>
        <v>1</v>
      </c>
      <c r="AR268" s="7">
        <f t="shared" si="1510"/>
        <v>0</v>
      </c>
      <c r="AS268" s="7">
        <f t="shared" si="1510"/>
        <v>0</v>
      </c>
      <c r="AT268" s="7">
        <f t="shared" si="1510"/>
        <v>0</v>
      </c>
      <c r="AU268" s="7">
        <f t="shared" si="1510"/>
        <v>0</v>
      </c>
      <c r="AV268" s="7">
        <f t="shared" si="1510"/>
        <v>0</v>
      </c>
      <c r="AW268" s="7">
        <f t="shared" si="1510"/>
        <v>1</v>
      </c>
      <c r="AX268" s="7">
        <f t="shared" si="1511"/>
        <v>0</v>
      </c>
      <c r="AY268" s="7">
        <f t="shared" si="1511"/>
        <v>0</v>
      </c>
      <c r="AZ268" s="7">
        <f t="shared" si="1511"/>
        <v>0</v>
      </c>
      <c r="BA268" s="7">
        <f t="shared" si="1511"/>
        <v>0</v>
      </c>
      <c r="BB268" s="7">
        <f t="shared" si="1511"/>
        <v>0</v>
      </c>
      <c r="BC268" s="7">
        <f t="shared" si="1511"/>
        <v>0</v>
      </c>
      <c r="BD268" s="7">
        <f t="shared" si="1511"/>
        <v>0</v>
      </c>
      <c r="BE268" s="7">
        <f t="shared" si="1511"/>
        <v>0</v>
      </c>
      <c r="BF268" s="7">
        <f t="shared" si="1511"/>
        <v>0</v>
      </c>
      <c r="BG268" s="7">
        <f t="shared" si="1511"/>
        <v>0</v>
      </c>
      <c r="BH268" s="7">
        <f t="shared" si="1511"/>
        <v>0</v>
      </c>
      <c r="BI268" s="7">
        <f t="shared" si="1511"/>
        <v>0</v>
      </c>
      <c r="BJ268" s="7">
        <f t="shared" si="1511"/>
        <v>0</v>
      </c>
      <c r="BK268" s="7">
        <f t="shared" si="1511"/>
        <v>1</v>
      </c>
      <c r="BL268" s="7">
        <f t="shared" si="1511"/>
        <v>0</v>
      </c>
      <c r="BM268" s="7">
        <f t="shared" si="1511"/>
        <v>0</v>
      </c>
      <c r="BN268" s="7">
        <f t="shared" si="1512"/>
        <v>1</v>
      </c>
      <c r="BO268" s="7">
        <f t="shared" si="1512"/>
        <v>0</v>
      </c>
      <c r="BQ268" s="7">
        <f t="shared" si="1517"/>
        <v>9</v>
      </c>
      <c r="BR268" s="7">
        <f t="shared" si="1518"/>
        <v>0</v>
      </c>
      <c r="BS268" s="7">
        <f t="shared" si="1519"/>
        <v>6</v>
      </c>
      <c r="BT268" s="7">
        <f t="shared" si="1520"/>
        <v>10</v>
      </c>
      <c r="BU268" s="7">
        <f t="shared" si="1521"/>
        <v>4</v>
      </c>
      <c r="BV268" s="7">
        <f t="shared" si="1522"/>
        <v>2</v>
      </c>
      <c r="BW268" s="7">
        <f t="shared" si="1523"/>
        <v>7</v>
      </c>
      <c r="BX268" s="7">
        <f t="shared" si="1524"/>
        <v>0</v>
      </c>
      <c r="BY268" s="7">
        <f t="shared" si="1525"/>
        <v>6</v>
      </c>
      <c r="BZ268" s="7">
        <f t="shared" si="1526"/>
        <v>0</v>
      </c>
      <c r="CA268" s="7">
        <f t="shared" si="1527"/>
        <v>13</v>
      </c>
      <c r="CB268" s="7">
        <f t="shared" si="1528"/>
        <v>4</v>
      </c>
      <c r="CC268" s="7">
        <f t="shared" si="1529"/>
        <v>5</v>
      </c>
      <c r="CD268" s="7">
        <f t="shared" si="1530"/>
        <v>13</v>
      </c>
      <c r="CE268" s="7">
        <f t="shared" si="1531"/>
        <v>2</v>
      </c>
      <c r="CF268" s="7">
        <f t="shared" si="1532"/>
        <v>6</v>
      </c>
      <c r="CG268" s="7">
        <f t="shared" si="1533"/>
        <v>13</v>
      </c>
      <c r="CH268" s="7">
        <f t="shared" si="1534"/>
        <v>1</v>
      </c>
      <c r="CI268" s="7">
        <f t="shared" si="1535"/>
        <v>14</v>
      </c>
      <c r="CJ268" s="7">
        <f t="shared" si="1536"/>
        <v>1</v>
      </c>
      <c r="CK268" s="7">
        <f t="shared" si="1537"/>
        <v>5</v>
      </c>
      <c r="CL268" s="7">
        <f t="shared" si="1538"/>
        <v>9</v>
      </c>
      <c r="CM268" s="7">
        <f t="shared" si="1539"/>
        <v>3</v>
      </c>
      <c r="CN268" s="7">
        <f t="shared" si="1540"/>
        <v>3</v>
      </c>
      <c r="CO268" s="7">
        <f t="shared" si="1541"/>
        <v>0</v>
      </c>
      <c r="CP268" s="7">
        <f t="shared" si="1542"/>
        <v>4</v>
      </c>
      <c r="CQ268" s="7">
        <f t="shared" si="1543"/>
        <v>2</v>
      </c>
      <c r="CR268" s="7">
        <f t="shared" si="1544"/>
        <v>13</v>
      </c>
      <c r="CS268" s="7">
        <f t="shared" si="1545"/>
        <v>1</v>
      </c>
      <c r="CT268" s="7">
        <f t="shared" si="1546"/>
        <v>3</v>
      </c>
      <c r="CU268" s="7">
        <f t="shared" si="1547"/>
        <v>0</v>
      </c>
      <c r="CV268" s="7">
        <f t="shared" si="1548"/>
        <v>7</v>
      </c>
      <c r="CW268" s="7">
        <f t="shared" si="1549"/>
        <v>5</v>
      </c>
      <c r="CX268" s="7">
        <f t="shared" si="1550"/>
        <v>8</v>
      </c>
      <c r="CY268" s="7">
        <f t="shared" si="1551"/>
        <v>9</v>
      </c>
      <c r="CZ268" s="7">
        <f t="shared" si="1552"/>
        <v>3</v>
      </c>
      <c r="DA268" s="7">
        <f t="shared" si="1553"/>
        <v>6</v>
      </c>
      <c r="DB268" s="7">
        <f t="shared" si="1554"/>
        <v>1</v>
      </c>
      <c r="DC268" s="7">
        <f t="shared" si="1555"/>
        <v>1</v>
      </c>
      <c r="DD268" s="7">
        <f t="shared" si="1556"/>
        <v>2</v>
      </c>
      <c r="DE268" s="7">
        <f t="shared" si="1557"/>
        <v>1</v>
      </c>
      <c r="DF268" s="7">
        <f t="shared" si="1558"/>
        <v>11</v>
      </c>
      <c r="DG268" s="7">
        <f t="shared" si="1559"/>
        <v>7</v>
      </c>
      <c r="DH268" s="7">
        <f t="shared" si="1560"/>
        <v>11</v>
      </c>
      <c r="DI268" s="7">
        <f t="shared" si="1561"/>
        <v>0</v>
      </c>
      <c r="DJ268" s="7">
        <f t="shared" si="1562"/>
        <v>3</v>
      </c>
      <c r="DK268" s="7">
        <f t="shared" si="1563"/>
        <v>4</v>
      </c>
      <c r="DL268" s="7">
        <f t="shared" si="1564"/>
        <v>0</v>
      </c>
      <c r="DM268" s="7">
        <f t="shared" si="1565"/>
        <v>2</v>
      </c>
      <c r="DN268" s="289" t="b">
        <f t="shared" si="1309"/>
        <v>1</v>
      </c>
      <c r="DO268" s="9">
        <f t="shared" si="1486"/>
        <v>169</v>
      </c>
      <c r="DP268" s="9">
        <f t="shared" si="1474"/>
        <v>-24</v>
      </c>
      <c r="DQ268" s="9">
        <f t="shared" si="1487"/>
        <v>24</v>
      </c>
      <c r="DR268" s="106">
        <f t="shared" si="1302"/>
        <v>1</v>
      </c>
      <c r="DS268" s="59">
        <f t="shared" si="1401"/>
        <v>3</v>
      </c>
      <c r="DT268" s="59">
        <f t="shared" si="1402"/>
        <v>4</v>
      </c>
      <c r="DV268" s="7">
        <f t="shared" si="1488"/>
        <v>3</v>
      </c>
      <c r="DW268" s="7">
        <f t="shared" si="1489"/>
        <v>4</v>
      </c>
      <c r="DY268" s="7">
        <f t="shared" si="1490"/>
        <v>2</v>
      </c>
      <c r="DZ268" s="7">
        <f t="shared" si="1491"/>
        <v>1</v>
      </c>
      <c r="EA268" s="7">
        <f t="shared" si="1492"/>
        <v>1</v>
      </c>
      <c r="EB268" s="7">
        <f t="shared" si="1493"/>
        <v>1</v>
      </c>
      <c r="EC268" s="7">
        <f t="shared" si="1494"/>
        <v>2</v>
      </c>
      <c r="EE268" s="9">
        <f t="shared" si="1495"/>
        <v>1</v>
      </c>
      <c r="EF268" s="7">
        <f t="shared" si="1496"/>
        <v>0</v>
      </c>
    </row>
    <row r="269" spans="1:136" x14ac:dyDescent="0.2">
      <c r="A269" s="42">
        <v>42037</v>
      </c>
      <c r="B269" s="25" t="s">
        <v>31</v>
      </c>
      <c r="C269" s="32" t="s">
        <v>40</v>
      </c>
      <c r="D269" s="11">
        <f t="shared" si="1476"/>
        <v>2</v>
      </c>
      <c r="E269" s="11">
        <f t="shared" ref="E269:I269" si="1572">FIND(",",$C269,D269+1)</f>
        <v>6</v>
      </c>
      <c r="F269" s="11">
        <f t="shared" si="1572"/>
        <v>10</v>
      </c>
      <c r="G269" s="11">
        <f t="shared" si="1572"/>
        <v>14</v>
      </c>
      <c r="H269" s="11">
        <f t="shared" si="1572"/>
        <v>18</v>
      </c>
      <c r="I269" s="11">
        <f t="shared" si="1572"/>
        <v>22</v>
      </c>
      <c r="J269" s="11"/>
      <c r="K269" s="9">
        <f t="shared" si="1478"/>
        <v>8</v>
      </c>
      <c r="L269" s="9">
        <f t="shared" si="1479"/>
        <v>18</v>
      </c>
      <c r="M269" s="9">
        <f t="shared" si="1480"/>
        <v>20</v>
      </c>
      <c r="N269" s="9">
        <f t="shared" si="1481"/>
        <v>29</v>
      </c>
      <c r="O269" s="9">
        <f t="shared" si="1482"/>
        <v>39</v>
      </c>
      <c r="P269" s="9">
        <f t="shared" si="1483"/>
        <v>41</v>
      </c>
      <c r="Q269" s="9">
        <f t="shared" si="1484"/>
        <v>38</v>
      </c>
      <c r="R269" s="24"/>
      <c r="S269" s="7">
        <f t="shared" si="1485"/>
        <v>0</v>
      </c>
      <c r="T269" s="7">
        <f t="shared" si="1485"/>
        <v>0</v>
      </c>
      <c r="U269" s="7">
        <f t="shared" si="1485"/>
        <v>0</v>
      </c>
      <c r="V269" s="7">
        <f t="shared" si="1485"/>
        <v>0</v>
      </c>
      <c r="W269" s="7">
        <f t="shared" si="1485"/>
        <v>0</v>
      </c>
      <c r="X269" s="7">
        <f t="shared" si="1485"/>
        <v>0</v>
      </c>
      <c r="Y269" s="7">
        <f t="shared" si="1485"/>
        <v>0</v>
      </c>
      <c r="Z269" s="7">
        <f t="shared" si="1485"/>
        <v>1</v>
      </c>
      <c r="AA269" s="7">
        <f t="shared" si="1485"/>
        <v>0</v>
      </c>
      <c r="AB269" s="7">
        <f t="shared" si="1485"/>
        <v>0</v>
      </c>
      <c r="AC269" s="7">
        <f t="shared" si="1485"/>
        <v>0</v>
      </c>
      <c r="AD269" s="7">
        <f t="shared" si="1485"/>
        <v>0</v>
      </c>
      <c r="AE269" s="7">
        <f t="shared" si="1485"/>
        <v>0</v>
      </c>
      <c r="AF269" s="7">
        <f t="shared" si="1485"/>
        <v>0</v>
      </c>
      <c r="AG269" s="7">
        <f t="shared" si="1485"/>
        <v>0</v>
      </c>
      <c r="AH269" s="7">
        <f t="shared" si="1485"/>
        <v>0</v>
      </c>
      <c r="AI269" s="7">
        <f t="shared" si="1510"/>
        <v>0</v>
      </c>
      <c r="AJ269" s="7">
        <f t="shared" si="1510"/>
        <v>1</v>
      </c>
      <c r="AK269" s="7">
        <f t="shared" si="1510"/>
        <v>0</v>
      </c>
      <c r="AL269" s="7">
        <f t="shared" si="1510"/>
        <v>1</v>
      </c>
      <c r="AM269" s="7">
        <f t="shared" si="1510"/>
        <v>0</v>
      </c>
      <c r="AN269" s="7">
        <f t="shared" si="1510"/>
        <v>0</v>
      </c>
      <c r="AO269" s="7">
        <f t="shared" si="1510"/>
        <v>0</v>
      </c>
      <c r="AP269" s="7">
        <f t="shared" si="1510"/>
        <v>0</v>
      </c>
      <c r="AQ269" s="7">
        <f t="shared" si="1510"/>
        <v>0</v>
      </c>
      <c r="AR269" s="7">
        <f t="shared" si="1510"/>
        <v>0</v>
      </c>
      <c r="AS269" s="7">
        <f t="shared" si="1510"/>
        <v>0</v>
      </c>
      <c r="AT269" s="7">
        <f t="shared" si="1510"/>
        <v>0</v>
      </c>
      <c r="AU269" s="7">
        <f t="shared" si="1510"/>
        <v>1</v>
      </c>
      <c r="AV269" s="7">
        <f t="shared" si="1510"/>
        <v>0</v>
      </c>
      <c r="AW269" s="7">
        <f t="shared" si="1510"/>
        <v>0</v>
      </c>
      <c r="AX269" s="7">
        <f t="shared" si="1511"/>
        <v>0</v>
      </c>
      <c r="AY269" s="7">
        <f t="shared" si="1511"/>
        <v>0</v>
      </c>
      <c r="AZ269" s="7">
        <f t="shared" si="1511"/>
        <v>0</v>
      </c>
      <c r="BA269" s="7">
        <f t="shared" si="1511"/>
        <v>0</v>
      </c>
      <c r="BB269" s="7">
        <f t="shared" si="1511"/>
        <v>0</v>
      </c>
      <c r="BC269" s="7">
        <f t="shared" si="1511"/>
        <v>0</v>
      </c>
      <c r="BD269" s="7">
        <f t="shared" si="1511"/>
        <v>1</v>
      </c>
      <c r="BE269" s="7">
        <f t="shared" si="1511"/>
        <v>1</v>
      </c>
      <c r="BF269" s="7">
        <f t="shared" si="1511"/>
        <v>0</v>
      </c>
      <c r="BG269" s="7">
        <f t="shared" si="1511"/>
        <v>1</v>
      </c>
      <c r="BH269" s="7">
        <f t="shared" si="1511"/>
        <v>0</v>
      </c>
      <c r="BI269" s="7">
        <f t="shared" si="1511"/>
        <v>0</v>
      </c>
      <c r="BJ269" s="7">
        <f t="shared" si="1511"/>
        <v>0</v>
      </c>
      <c r="BK269" s="7">
        <f t="shared" si="1511"/>
        <v>0</v>
      </c>
      <c r="BL269" s="7">
        <f t="shared" si="1511"/>
        <v>0</v>
      </c>
      <c r="BM269" s="7">
        <f t="shared" si="1511"/>
        <v>0</v>
      </c>
      <c r="BN269" s="7">
        <f t="shared" si="1512"/>
        <v>0</v>
      </c>
      <c r="BO269" s="7">
        <f t="shared" si="1512"/>
        <v>0</v>
      </c>
      <c r="BQ269" s="7">
        <f t="shared" si="1517"/>
        <v>8</v>
      </c>
      <c r="BR269" s="7">
        <f t="shared" si="1518"/>
        <v>5</v>
      </c>
      <c r="BS269" s="7">
        <f t="shared" si="1519"/>
        <v>5</v>
      </c>
      <c r="BT269" s="7">
        <f t="shared" si="1520"/>
        <v>9</v>
      </c>
      <c r="BU269" s="7">
        <f t="shared" si="1521"/>
        <v>3</v>
      </c>
      <c r="BV269" s="7">
        <f t="shared" si="1522"/>
        <v>1</v>
      </c>
      <c r="BW269" s="7">
        <f t="shared" si="1523"/>
        <v>6</v>
      </c>
      <c r="BX269" s="7">
        <f t="shared" si="1524"/>
        <v>0</v>
      </c>
      <c r="BY269" s="7">
        <f t="shared" si="1525"/>
        <v>5</v>
      </c>
      <c r="BZ269" s="7">
        <f t="shared" si="1526"/>
        <v>13</v>
      </c>
      <c r="CA269" s="7">
        <f t="shared" si="1527"/>
        <v>12</v>
      </c>
      <c r="CB269" s="7">
        <f t="shared" si="1528"/>
        <v>3</v>
      </c>
      <c r="CC269" s="7">
        <f t="shared" si="1529"/>
        <v>4</v>
      </c>
      <c r="CD269" s="7">
        <f t="shared" si="1530"/>
        <v>12</v>
      </c>
      <c r="CE269" s="7">
        <f t="shared" si="1531"/>
        <v>1</v>
      </c>
      <c r="CF269" s="7">
        <f t="shared" si="1532"/>
        <v>5</v>
      </c>
      <c r="CG269" s="7">
        <f t="shared" si="1533"/>
        <v>12</v>
      </c>
      <c r="CH269" s="7">
        <f t="shared" si="1534"/>
        <v>0</v>
      </c>
      <c r="CI269" s="7">
        <f t="shared" si="1535"/>
        <v>13</v>
      </c>
      <c r="CJ269" s="7">
        <f t="shared" si="1536"/>
        <v>0</v>
      </c>
      <c r="CK269" s="7">
        <f t="shared" si="1537"/>
        <v>4</v>
      </c>
      <c r="CL269" s="7">
        <f t="shared" si="1538"/>
        <v>8</v>
      </c>
      <c r="CM269" s="7">
        <f t="shared" si="1539"/>
        <v>2</v>
      </c>
      <c r="CN269" s="7">
        <f t="shared" si="1540"/>
        <v>2</v>
      </c>
      <c r="CO269" s="7">
        <f t="shared" si="1541"/>
        <v>3</v>
      </c>
      <c r="CP269" s="7">
        <f t="shared" si="1542"/>
        <v>3</v>
      </c>
      <c r="CQ269" s="7">
        <f t="shared" si="1543"/>
        <v>1</v>
      </c>
      <c r="CR269" s="7">
        <f t="shared" si="1544"/>
        <v>12</v>
      </c>
      <c r="CS269" s="7">
        <f t="shared" si="1545"/>
        <v>0</v>
      </c>
      <c r="CT269" s="7">
        <f t="shared" si="1546"/>
        <v>2</v>
      </c>
      <c r="CU269" s="7">
        <f t="shared" si="1547"/>
        <v>2</v>
      </c>
      <c r="CV269" s="7">
        <f t="shared" si="1548"/>
        <v>6</v>
      </c>
      <c r="CW269" s="7">
        <f t="shared" si="1549"/>
        <v>4</v>
      </c>
      <c r="CX269" s="7">
        <f t="shared" si="1550"/>
        <v>7</v>
      </c>
      <c r="CY269" s="7">
        <f t="shared" si="1551"/>
        <v>8</v>
      </c>
      <c r="CZ269" s="7">
        <f t="shared" si="1552"/>
        <v>2</v>
      </c>
      <c r="DA269" s="7">
        <f t="shared" si="1553"/>
        <v>5</v>
      </c>
      <c r="DB269" s="7">
        <f t="shared" si="1554"/>
        <v>0</v>
      </c>
      <c r="DC269" s="7">
        <f t="shared" si="1555"/>
        <v>0</v>
      </c>
      <c r="DD269" s="7">
        <f t="shared" si="1556"/>
        <v>1</v>
      </c>
      <c r="DE269" s="7">
        <f t="shared" si="1557"/>
        <v>0</v>
      </c>
      <c r="DF269" s="7">
        <f t="shared" si="1558"/>
        <v>10</v>
      </c>
      <c r="DG269" s="7">
        <f t="shared" si="1559"/>
        <v>6</v>
      </c>
      <c r="DH269" s="7">
        <f t="shared" si="1560"/>
        <v>10</v>
      </c>
      <c r="DI269" s="7">
        <f t="shared" si="1561"/>
        <v>1</v>
      </c>
      <c r="DJ269" s="7">
        <f t="shared" si="1562"/>
        <v>2</v>
      </c>
      <c r="DK269" s="7">
        <f t="shared" si="1563"/>
        <v>3</v>
      </c>
      <c r="DL269" s="7">
        <f t="shared" si="1564"/>
        <v>6</v>
      </c>
      <c r="DM269" s="7">
        <f t="shared" si="1565"/>
        <v>1</v>
      </c>
      <c r="DN269" s="289" t="b">
        <f t="shared" si="1309"/>
        <v>1</v>
      </c>
      <c r="DO269" s="9">
        <f t="shared" si="1486"/>
        <v>193</v>
      </c>
      <c r="DP269" s="9">
        <f t="shared" si="1474"/>
        <v>-27</v>
      </c>
      <c r="DQ269" s="9">
        <f t="shared" si="1487"/>
        <v>27</v>
      </c>
      <c r="DR269" s="106">
        <f t="shared" si="1302"/>
        <v>1</v>
      </c>
      <c r="DS269" s="15">
        <f t="shared" si="1401"/>
        <v>4</v>
      </c>
      <c r="DT269" s="15">
        <f t="shared" si="1402"/>
        <v>3</v>
      </c>
      <c r="DV269" s="7">
        <f t="shared" si="1488"/>
        <v>3</v>
      </c>
      <c r="DW269" s="7">
        <f t="shared" si="1489"/>
        <v>4</v>
      </c>
      <c r="DY269" s="7">
        <f t="shared" si="1490"/>
        <v>1</v>
      </c>
      <c r="DZ269" s="7">
        <f t="shared" si="1491"/>
        <v>1</v>
      </c>
      <c r="EA269" s="7">
        <f t="shared" si="1492"/>
        <v>2</v>
      </c>
      <c r="EB269" s="7">
        <f t="shared" si="1493"/>
        <v>2</v>
      </c>
      <c r="EC269" s="7">
        <f t="shared" si="1494"/>
        <v>1</v>
      </c>
      <c r="EE269" s="9">
        <f t="shared" si="1495"/>
        <v>1</v>
      </c>
      <c r="EF269" s="7">
        <f t="shared" si="1496"/>
        <v>0</v>
      </c>
    </row>
    <row r="270" spans="1:136" x14ac:dyDescent="0.2">
      <c r="A270" s="42">
        <v>42033</v>
      </c>
      <c r="B270" s="25" t="s">
        <v>41</v>
      </c>
      <c r="C270" s="32" t="s">
        <v>42</v>
      </c>
      <c r="D270" s="11">
        <f t="shared" si="1476"/>
        <v>2</v>
      </c>
      <c r="E270" s="11">
        <f t="shared" ref="E270:I270" si="1573">FIND(",",$C270,D270+1)</f>
        <v>6</v>
      </c>
      <c r="F270" s="11">
        <f t="shared" si="1573"/>
        <v>10</v>
      </c>
      <c r="G270" s="11">
        <f t="shared" si="1573"/>
        <v>14</v>
      </c>
      <c r="H270" s="11">
        <f t="shared" si="1573"/>
        <v>18</v>
      </c>
      <c r="I270" s="11">
        <f t="shared" si="1573"/>
        <v>22</v>
      </c>
      <c r="J270" s="11"/>
      <c r="K270" s="9">
        <f t="shared" si="1478"/>
        <v>6</v>
      </c>
      <c r="L270" s="9">
        <f t="shared" si="1479"/>
        <v>15</v>
      </c>
      <c r="M270" s="9">
        <f t="shared" si="1480"/>
        <v>38</v>
      </c>
      <c r="N270" s="9">
        <f t="shared" si="1481"/>
        <v>40</v>
      </c>
      <c r="O270" s="9">
        <f t="shared" si="1482"/>
        <v>45</v>
      </c>
      <c r="P270" s="9">
        <f t="shared" si="1483"/>
        <v>49</v>
      </c>
      <c r="Q270" s="9">
        <f t="shared" si="1484"/>
        <v>27</v>
      </c>
      <c r="R270" s="24"/>
      <c r="S270" s="7">
        <f t="shared" si="1485"/>
        <v>0</v>
      </c>
      <c r="T270" s="7">
        <f t="shared" si="1485"/>
        <v>0</v>
      </c>
      <c r="U270" s="7">
        <f t="shared" si="1485"/>
        <v>0</v>
      </c>
      <c r="V270" s="7">
        <f t="shared" si="1485"/>
        <v>0</v>
      </c>
      <c r="W270" s="7">
        <f t="shared" si="1485"/>
        <v>0</v>
      </c>
      <c r="X270" s="7">
        <f t="shared" si="1485"/>
        <v>1</v>
      </c>
      <c r="Y270" s="7">
        <f t="shared" si="1485"/>
        <v>0</v>
      </c>
      <c r="Z270" s="7">
        <f t="shared" si="1485"/>
        <v>0</v>
      </c>
      <c r="AA270" s="7">
        <f t="shared" si="1485"/>
        <v>0</v>
      </c>
      <c r="AB270" s="7">
        <f t="shared" si="1485"/>
        <v>0</v>
      </c>
      <c r="AC270" s="7">
        <f t="shared" si="1485"/>
        <v>0</v>
      </c>
      <c r="AD270" s="7">
        <f t="shared" si="1485"/>
        <v>0</v>
      </c>
      <c r="AE270" s="7">
        <f t="shared" si="1485"/>
        <v>0</v>
      </c>
      <c r="AF270" s="7">
        <f t="shared" si="1485"/>
        <v>0</v>
      </c>
      <c r="AG270" s="7">
        <f t="shared" si="1485"/>
        <v>1</v>
      </c>
      <c r="AH270" s="7">
        <f t="shared" si="1485"/>
        <v>0</v>
      </c>
      <c r="AI270" s="7">
        <f t="shared" si="1510"/>
        <v>0</v>
      </c>
      <c r="AJ270" s="7">
        <f t="shared" si="1510"/>
        <v>0</v>
      </c>
      <c r="AK270" s="7">
        <f t="shared" si="1510"/>
        <v>0</v>
      </c>
      <c r="AL270" s="7">
        <f t="shared" si="1510"/>
        <v>0</v>
      </c>
      <c r="AM270" s="7">
        <f t="shared" si="1510"/>
        <v>0</v>
      </c>
      <c r="AN270" s="7">
        <f t="shared" si="1510"/>
        <v>0</v>
      </c>
      <c r="AO270" s="7">
        <f t="shared" si="1510"/>
        <v>0</v>
      </c>
      <c r="AP270" s="7">
        <f t="shared" si="1510"/>
        <v>0</v>
      </c>
      <c r="AQ270" s="7">
        <f t="shared" si="1510"/>
        <v>0</v>
      </c>
      <c r="AR270" s="7">
        <f t="shared" si="1510"/>
        <v>0</v>
      </c>
      <c r="AS270" s="7">
        <f t="shared" si="1510"/>
        <v>1</v>
      </c>
      <c r="AT270" s="7">
        <f t="shared" si="1510"/>
        <v>0</v>
      </c>
      <c r="AU270" s="7">
        <f t="shared" si="1510"/>
        <v>0</v>
      </c>
      <c r="AV270" s="7">
        <f t="shared" si="1510"/>
        <v>0</v>
      </c>
      <c r="AW270" s="7">
        <f t="shared" si="1510"/>
        <v>0</v>
      </c>
      <c r="AX270" s="7">
        <f t="shared" si="1511"/>
        <v>0</v>
      </c>
      <c r="AY270" s="7">
        <f t="shared" si="1511"/>
        <v>0</v>
      </c>
      <c r="AZ270" s="7">
        <f t="shared" si="1511"/>
        <v>0</v>
      </c>
      <c r="BA270" s="7">
        <f t="shared" si="1511"/>
        <v>0</v>
      </c>
      <c r="BB270" s="7">
        <f t="shared" si="1511"/>
        <v>0</v>
      </c>
      <c r="BC270" s="7">
        <f t="shared" si="1511"/>
        <v>0</v>
      </c>
      <c r="BD270" s="7">
        <f t="shared" si="1511"/>
        <v>1</v>
      </c>
      <c r="BE270" s="7">
        <f t="shared" si="1511"/>
        <v>0</v>
      </c>
      <c r="BF270" s="7">
        <f t="shared" si="1511"/>
        <v>1</v>
      </c>
      <c r="BG270" s="7">
        <f t="shared" si="1511"/>
        <v>0</v>
      </c>
      <c r="BH270" s="7">
        <f t="shared" si="1511"/>
        <v>0</v>
      </c>
      <c r="BI270" s="7">
        <f t="shared" si="1511"/>
        <v>0</v>
      </c>
      <c r="BJ270" s="7">
        <f t="shared" si="1511"/>
        <v>0</v>
      </c>
      <c r="BK270" s="7">
        <f t="shared" si="1511"/>
        <v>1</v>
      </c>
      <c r="BL270" s="7">
        <f t="shared" si="1511"/>
        <v>0</v>
      </c>
      <c r="BM270" s="7">
        <f t="shared" si="1511"/>
        <v>0</v>
      </c>
      <c r="BN270" s="7">
        <f t="shared" si="1512"/>
        <v>0</v>
      </c>
      <c r="BO270" s="7">
        <f t="shared" si="1512"/>
        <v>1</v>
      </c>
      <c r="BQ270" s="7">
        <f t="shared" si="1517"/>
        <v>7</v>
      </c>
      <c r="BR270" s="7">
        <f t="shared" si="1518"/>
        <v>4</v>
      </c>
      <c r="BS270" s="7">
        <f t="shared" si="1519"/>
        <v>4</v>
      </c>
      <c r="BT270" s="7">
        <f t="shared" si="1520"/>
        <v>8</v>
      </c>
      <c r="BU270" s="7">
        <f t="shared" si="1521"/>
        <v>2</v>
      </c>
      <c r="BV270" s="7">
        <f t="shared" si="1522"/>
        <v>0</v>
      </c>
      <c r="BW270" s="7">
        <f t="shared" si="1523"/>
        <v>5</v>
      </c>
      <c r="BX270" s="7">
        <f t="shared" si="1524"/>
        <v>11</v>
      </c>
      <c r="BY270" s="7">
        <f t="shared" si="1525"/>
        <v>4</v>
      </c>
      <c r="BZ270" s="7">
        <f t="shared" si="1526"/>
        <v>12</v>
      </c>
      <c r="CA270" s="7">
        <f t="shared" si="1527"/>
        <v>11</v>
      </c>
      <c r="CB270" s="7">
        <f t="shared" si="1528"/>
        <v>2</v>
      </c>
      <c r="CC270" s="7">
        <f t="shared" si="1529"/>
        <v>3</v>
      </c>
      <c r="CD270" s="7">
        <f t="shared" si="1530"/>
        <v>11</v>
      </c>
      <c r="CE270" s="7">
        <f t="shared" si="1531"/>
        <v>0</v>
      </c>
      <c r="CF270" s="7">
        <f t="shared" si="1532"/>
        <v>4</v>
      </c>
      <c r="CG270" s="7">
        <f t="shared" si="1533"/>
        <v>11</v>
      </c>
      <c r="CH270" s="7">
        <f t="shared" si="1534"/>
        <v>8</v>
      </c>
      <c r="CI270" s="7">
        <f t="shared" si="1535"/>
        <v>12</v>
      </c>
      <c r="CJ270" s="7">
        <f t="shared" si="1536"/>
        <v>7</v>
      </c>
      <c r="CK270" s="7">
        <f t="shared" si="1537"/>
        <v>3</v>
      </c>
      <c r="CL270" s="7">
        <f t="shared" si="1538"/>
        <v>7</v>
      </c>
      <c r="CM270" s="7">
        <f t="shared" si="1539"/>
        <v>1</v>
      </c>
      <c r="CN270" s="7">
        <f t="shared" si="1540"/>
        <v>1</v>
      </c>
      <c r="CO270" s="7">
        <f t="shared" si="1541"/>
        <v>2</v>
      </c>
      <c r="CP270" s="7">
        <f t="shared" si="1542"/>
        <v>2</v>
      </c>
      <c r="CQ270" s="7">
        <f t="shared" si="1543"/>
        <v>0</v>
      </c>
      <c r="CR270" s="7">
        <f t="shared" si="1544"/>
        <v>11</v>
      </c>
      <c r="CS270" s="7">
        <f t="shared" si="1545"/>
        <v>11</v>
      </c>
      <c r="CT270" s="7">
        <f t="shared" si="1546"/>
        <v>1</v>
      </c>
      <c r="CU270" s="7">
        <f t="shared" si="1547"/>
        <v>1</v>
      </c>
      <c r="CV270" s="7">
        <f t="shared" si="1548"/>
        <v>5</v>
      </c>
      <c r="CW270" s="7">
        <f t="shared" si="1549"/>
        <v>3</v>
      </c>
      <c r="CX270" s="7">
        <f t="shared" si="1550"/>
        <v>6</v>
      </c>
      <c r="CY270" s="7">
        <f t="shared" si="1551"/>
        <v>7</v>
      </c>
      <c r="CZ270" s="7">
        <f t="shared" si="1552"/>
        <v>1</v>
      </c>
      <c r="DA270" s="7">
        <f t="shared" si="1553"/>
        <v>4</v>
      </c>
      <c r="DB270" s="7">
        <f t="shared" si="1554"/>
        <v>0</v>
      </c>
      <c r="DC270" s="7">
        <f t="shared" si="1555"/>
        <v>11</v>
      </c>
      <c r="DD270" s="7">
        <f t="shared" si="1556"/>
        <v>0</v>
      </c>
      <c r="DE270" s="7">
        <f t="shared" si="1557"/>
        <v>5</v>
      </c>
      <c r="DF270" s="7">
        <f t="shared" si="1558"/>
        <v>9</v>
      </c>
      <c r="DG270" s="7">
        <f t="shared" si="1559"/>
        <v>5</v>
      </c>
      <c r="DH270" s="7">
        <f t="shared" si="1560"/>
        <v>9</v>
      </c>
      <c r="DI270" s="7">
        <f t="shared" si="1561"/>
        <v>0</v>
      </c>
      <c r="DJ270" s="7">
        <f t="shared" si="1562"/>
        <v>1</v>
      </c>
      <c r="DK270" s="7">
        <f t="shared" si="1563"/>
        <v>2</v>
      </c>
      <c r="DL270" s="7">
        <f t="shared" si="1564"/>
        <v>5</v>
      </c>
      <c r="DM270" s="7">
        <f t="shared" si="1565"/>
        <v>0</v>
      </c>
      <c r="DN270" s="289" t="b">
        <f t="shared" si="1309"/>
        <v>0</v>
      </c>
      <c r="DO270" s="9">
        <f t="shared" si="1486"/>
        <v>220</v>
      </c>
      <c r="DP270" s="9">
        <f t="shared" si="1474"/>
        <v>24</v>
      </c>
      <c r="DQ270" s="9">
        <f t="shared" si="1487"/>
        <v>24</v>
      </c>
      <c r="DR270" s="106">
        <f t="shared" si="1302"/>
        <v>0</v>
      </c>
      <c r="DS270" s="59">
        <f t="shared" si="1401"/>
        <v>5</v>
      </c>
      <c r="DT270" s="59">
        <f t="shared" si="1402"/>
        <v>2</v>
      </c>
      <c r="DV270" s="15">
        <f t="shared" si="1488"/>
        <v>4</v>
      </c>
      <c r="DW270" s="15">
        <f t="shared" si="1489"/>
        <v>3</v>
      </c>
      <c r="DY270" s="7">
        <f t="shared" si="1490"/>
        <v>1</v>
      </c>
      <c r="DZ270" s="7">
        <f t="shared" si="1491"/>
        <v>1</v>
      </c>
      <c r="EA270" s="7">
        <f t="shared" si="1492"/>
        <v>1</v>
      </c>
      <c r="EB270" s="7">
        <f t="shared" si="1493"/>
        <v>1</v>
      </c>
      <c r="EC270" s="7">
        <f t="shared" si="1494"/>
        <v>3</v>
      </c>
      <c r="EE270" s="9">
        <f t="shared" si="1495"/>
        <v>1</v>
      </c>
      <c r="EF270" s="7">
        <f t="shared" si="1496"/>
        <v>0</v>
      </c>
    </row>
    <row r="271" spans="1:136" x14ac:dyDescent="0.2">
      <c r="A271" s="42">
        <v>42030</v>
      </c>
      <c r="B271" s="25" t="s">
        <v>43</v>
      </c>
      <c r="C271" s="32" t="s">
        <v>44</v>
      </c>
      <c r="D271" s="11">
        <f t="shared" si="1476"/>
        <v>2</v>
      </c>
      <c r="E271" s="11">
        <f t="shared" ref="E271:I271" si="1574">FIND(",",$C271,D271+1)</f>
        <v>6</v>
      </c>
      <c r="F271" s="11">
        <f t="shared" si="1574"/>
        <v>10</v>
      </c>
      <c r="G271" s="11">
        <f t="shared" si="1574"/>
        <v>14</v>
      </c>
      <c r="H271" s="11">
        <f t="shared" si="1574"/>
        <v>18</v>
      </c>
      <c r="I271" s="11">
        <f t="shared" si="1574"/>
        <v>22</v>
      </c>
      <c r="J271" s="11"/>
      <c r="K271" s="9">
        <f t="shared" si="1478"/>
        <v>6</v>
      </c>
      <c r="L271" s="9">
        <f t="shared" si="1479"/>
        <v>23</v>
      </c>
      <c r="M271" s="9">
        <f t="shared" si="1480"/>
        <v>24</v>
      </c>
      <c r="N271" s="9">
        <f t="shared" si="1481"/>
        <v>30</v>
      </c>
      <c r="O271" s="9">
        <f t="shared" si="1482"/>
        <v>36</v>
      </c>
      <c r="P271" s="9">
        <f t="shared" si="1483"/>
        <v>46</v>
      </c>
      <c r="Q271" s="9">
        <f t="shared" si="1484"/>
        <v>31</v>
      </c>
      <c r="R271" s="24"/>
      <c r="S271" s="7">
        <f t="shared" si="1485"/>
        <v>0</v>
      </c>
      <c r="T271" s="7">
        <f t="shared" si="1485"/>
        <v>0</v>
      </c>
      <c r="U271" s="7">
        <f t="shared" si="1485"/>
        <v>0</v>
      </c>
      <c r="V271" s="7">
        <f t="shared" si="1485"/>
        <v>0</v>
      </c>
      <c r="W271" s="7">
        <f t="shared" si="1485"/>
        <v>0</v>
      </c>
      <c r="X271" s="7">
        <f t="shared" si="1485"/>
        <v>1</v>
      </c>
      <c r="Y271" s="7">
        <f t="shared" si="1485"/>
        <v>0</v>
      </c>
      <c r="Z271" s="7">
        <f t="shared" si="1485"/>
        <v>0</v>
      </c>
      <c r="AA271" s="7">
        <f t="shared" si="1485"/>
        <v>0</v>
      </c>
      <c r="AB271" s="7">
        <f t="shared" si="1485"/>
        <v>0</v>
      </c>
      <c r="AC271" s="7">
        <f t="shared" si="1485"/>
        <v>0</v>
      </c>
      <c r="AD271" s="7">
        <f t="shared" si="1485"/>
        <v>0</v>
      </c>
      <c r="AE271" s="7">
        <f t="shared" si="1485"/>
        <v>0</v>
      </c>
      <c r="AF271" s="7">
        <f t="shared" si="1485"/>
        <v>0</v>
      </c>
      <c r="AG271" s="7">
        <f t="shared" si="1485"/>
        <v>0</v>
      </c>
      <c r="AH271" s="7">
        <f t="shared" si="1485"/>
        <v>0</v>
      </c>
      <c r="AI271" s="7">
        <f t="shared" si="1510"/>
        <v>0</v>
      </c>
      <c r="AJ271" s="7">
        <f t="shared" si="1510"/>
        <v>0</v>
      </c>
      <c r="AK271" s="7">
        <f t="shared" si="1510"/>
        <v>0</v>
      </c>
      <c r="AL271" s="7">
        <f t="shared" si="1510"/>
        <v>0</v>
      </c>
      <c r="AM271" s="7">
        <f t="shared" si="1510"/>
        <v>0</v>
      </c>
      <c r="AN271" s="7">
        <f t="shared" si="1510"/>
        <v>0</v>
      </c>
      <c r="AO271" s="7">
        <f t="shared" si="1510"/>
        <v>1</v>
      </c>
      <c r="AP271" s="7">
        <f t="shared" si="1510"/>
        <v>1</v>
      </c>
      <c r="AQ271" s="7">
        <f t="shared" si="1510"/>
        <v>0</v>
      </c>
      <c r="AR271" s="7">
        <f t="shared" si="1510"/>
        <v>0</v>
      </c>
      <c r="AS271" s="7">
        <f t="shared" si="1510"/>
        <v>0</v>
      </c>
      <c r="AT271" s="7">
        <f t="shared" si="1510"/>
        <v>0</v>
      </c>
      <c r="AU271" s="7">
        <f t="shared" si="1510"/>
        <v>0</v>
      </c>
      <c r="AV271" s="7">
        <f t="shared" si="1510"/>
        <v>1</v>
      </c>
      <c r="AW271" s="7">
        <f t="shared" si="1510"/>
        <v>1</v>
      </c>
      <c r="AX271" s="7">
        <f t="shared" si="1511"/>
        <v>0</v>
      </c>
      <c r="AY271" s="7">
        <f t="shared" si="1511"/>
        <v>0</v>
      </c>
      <c r="AZ271" s="7">
        <f t="shared" si="1511"/>
        <v>0</v>
      </c>
      <c r="BA271" s="7">
        <f t="shared" si="1511"/>
        <v>0</v>
      </c>
      <c r="BB271" s="7">
        <f t="shared" si="1511"/>
        <v>1</v>
      </c>
      <c r="BC271" s="7">
        <f t="shared" si="1511"/>
        <v>0</v>
      </c>
      <c r="BD271" s="7">
        <f t="shared" si="1511"/>
        <v>0</v>
      </c>
      <c r="BE271" s="7">
        <f t="shared" si="1511"/>
        <v>0</v>
      </c>
      <c r="BF271" s="7">
        <f t="shared" si="1511"/>
        <v>0</v>
      </c>
      <c r="BG271" s="7">
        <f t="shared" si="1511"/>
        <v>0</v>
      </c>
      <c r="BH271" s="7">
        <f t="shared" si="1511"/>
        <v>0</v>
      </c>
      <c r="BI271" s="7">
        <f t="shared" si="1511"/>
        <v>0</v>
      </c>
      <c r="BJ271" s="7">
        <f t="shared" si="1511"/>
        <v>0</v>
      </c>
      <c r="BK271" s="7">
        <f t="shared" si="1511"/>
        <v>0</v>
      </c>
      <c r="BL271" s="7">
        <f t="shared" si="1511"/>
        <v>1</v>
      </c>
      <c r="BM271" s="7">
        <f t="shared" si="1511"/>
        <v>0</v>
      </c>
      <c r="BN271" s="7">
        <f t="shared" si="1512"/>
        <v>0</v>
      </c>
      <c r="BO271" s="7">
        <f t="shared" si="1512"/>
        <v>0</v>
      </c>
      <c r="BQ271" s="7">
        <f t="shared" si="1517"/>
        <v>6</v>
      </c>
      <c r="BR271" s="7">
        <f t="shared" si="1518"/>
        <v>3</v>
      </c>
      <c r="BS271" s="7">
        <f t="shared" si="1519"/>
        <v>3</v>
      </c>
      <c r="BT271" s="7">
        <f t="shared" si="1520"/>
        <v>7</v>
      </c>
      <c r="BU271" s="7">
        <f t="shared" si="1521"/>
        <v>1</v>
      </c>
      <c r="BV271" s="7">
        <f t="shared" si="1522"/>
        <v>0</v>
      </c>
      <c r="BW271" s="7">
        <f t="shared" si="1523"/>
        <v>4</v>
      </c>
      <c r="BX271" s="7">
        <f t="shared" si="1524"/>
        <v>10</v>
      </c>
      <c r="BY271" s="7">
        <f t="shared" si="1525"/>
        <v>3</v>
      </c>
      <c r="BZ271" s="7">
        <f t="shared" si="1526"/>
        <v>11</v>
      </c>
      <c r="CA271" s="7">
        <f t="shared" si="1527"/>
        <v>10</v>
      </c>
      <c r="CB271" s="7">
        <f t="shared" si="1528"/>
        <v>1</v>
      </c>
      <c r="CC271" s="7">
        <f t="shared" si="1529"/>
        <v>2</v>
      </c>
      <c r="CD271" s="7">
        <f t="shared" si="1530"/>
        <v>10</v>
      </c>
      <c r="CE271" s="7">
        <f t="shared" si="1531"/>
        <v>5</v>
      </c>
      <c r="CF271" s="7">
        <f t="shared" si="1532"/>
        <v>3</v>
      </c>
      <c r="CG271" s="7">
        <f t="shared" si="1533"/>
        <v>10</v>
      </c>
      <c r="CH271" s="7">
        <f t="shared" si="1534"/>
        <v>7</v>
      </c>
      <c r="CI271" s="7">
        <f t="shared" si="1535"/>
        <v>11</v>
      </c>
      <c r="CJ271" s="7">
        <f t="shared" si="1536"/>
        <v>6</v>
      </c>
      <c r="CK271" s="7">
        <f t="shared" si="1537"/>
        <v>2</v>
      </c>
      <c r="CL271" s="7">
        <f t="shared" si="1538"/>
        <v>6</v>
      </c>
      <c r="CM271" s="7">
        <f t="shared" si="1539"/>
        <v>0</v>
      </c>
      <c r="CN271" s="7">
        <f t="shared" si="1540"/>
        <v>0</v>
      </c>
      <c r="CO271" s="7">
        <f t="shared" si="1541"/>
        <v>1</v>
      </c>
      <c r="CP271" s="7">
        <f t="shared" si="1542"/>
        <v>1</v>
      </c>
      <c r="CQ271" s="7">
        <f t="shared" si="1543"/>
        <v>6</v>
      </c>
      <c r="CR271" s="7">
        <f t="shared" si="1544"/>
        <v>10</v>
      </c>
      <c r="CS271" s="7">
        <f t="shared" si="1545"/>
        <v>10</v>
      </c>
      <c r="CT271" s="7">
        <f t="shared" si="1546"/>
        <v>0</v>
      </c>
      <c r="CU271" s="7">
        <f t="shared" si="1547"/>
        <v>0</v>
      </c>
      <c r="CV271" s="7">
        <f t="shared" si="1548"/>
        <v>4</v>
      </c>
      <c r="CW271" s="7">
        <f t="shared" si="1549"/>
        <v>2</v>
      </c>
      <c r="CX271" s="7">
        <f t="shared" si="1550"/>
        <v>5</v>
      </c>
      <c r="CY271" s="7">
        <f t="shared" si="1551"/>
        <v>6</v>
      </c>
      <c r="CZ271" s="7">
        <f t="shared" si="1552"/>
        <v>0</v>
      </c>
      <c r="DA271" s="7">
        <f t="shared" si="1553"/>
        <v>3</v>
      </c>
      <c r="DB271" s="7">
        <f t="shared" si="1554"/>
        <v>5</v>
      </c>
      <c r="DC271" s="7">
        <f t="shared" si="1555"/>
        <v>10</v>
      </c>
      <c r="DD271" s="7">
        <f t="shared" si="1556"/>
        <v>1</v>
      </c>
      <c r="DE271" s="7">
        <f t="shared" si="1557"/>
        <v>4</v>
      </c>
      <c r="DF271" s="7">
        <f t="shared" si="1558"/>
        <v>8</v>
      </c>
      <c r="DG271" s="7">
        <f t="shared" si="1559"/>
        <v>4</v>
      </c>
      <c r="DH271" s="7">
        <f t="shared" si="1560"/>
        <v>8</v>
      </c>
      <c r="DI271" s="7">
        <f t="shared" si="1561"/>
        <v>10</v>
      </c>
      <c r="DJ271" s="7">
        <f t="shared" si="1562"/>
        <v>0</v>
      </c>
      <c r="DK271" s="7">
        <f t="shared" si="1563"/>
        <v>1</v>
      </c>
      <c r="DL271" s="7">
        <f t="shared" si="1564"/>
        <v>4</v>
      </c>
      <c r="DM271" s="7">
        <f t="shared" si="1565"/>
        <v>7</v>
      </c>
      <c r="DN271" s="289" t="b">
        <f t="shared" si="1309"/>
        <v>0</v>
      </c>
      <c r="DO271" s="9">
        <f t="shared" si="1486"/>
        <v>196</v>
      </c>
      <c r="DP271" s="9">
        <f t="shared" si="1474"/>
        <v>10</v>
      </c>
      <c r="DQ271" s="9">
        <f t="shared" si="1487"/>
        <v>10</v>
      </c>
      <c r="DR271" s="106">
        <f t="shared" si="1302"/>
        <v>0</v>
      </c>
      <c r="DS271" s="15">
        <f t="shared" si="1401"/>
        <v>4</v>
      </c>
      <c r="DT271" s="15">
        <f t="shared" si="1402"/>
        <v>3</v>
      </c>
      <c r="DV271" s="7">
        <f t="shared" si="1488"/>
        <v>2</v>
      </c>
      <c r="DW271" s="7">
        <f t="shared" si="1489"/>
        <v>5</v>
      </c>
      <c r="DY271" s="7">
        <f t="shared" si="1490"/>
        <v>1</v>
      </c>
      <c r="DZ271" s="7">
        <f t="shared" si="1491"/>
        <v>0</v>
      </c>
      <c r="EA271" s="7">
        <f t="shared" si="1492"/>
        <v>2</v>
      </c>
      <c r="EB271" s="7">
        <f t="shared" si="1493"/>
        <v>3</v>
      </c>
      <c r="EC271" s="7">
        <f t="shared" si="1494"/>
        <v>1</v>
      </c>
      <c r="EE271" s="9">
        <f t="shared" si="1495"/>
        <v>1</v>
      </c>
      <c r="EF271" s="7">
        <f t="shared" si="1496"/>
        <v>2</v>
      </c>
    </row>
    <row r="272" spans="1:136" x14ac:dyDescent="0.2">
      <c r="A272" s="42">
        <v>42026</v>
      </c>
      <c r="B272" s="25" t="s">
        <v>15</v>
      </c>
      <c r="C272" s="32" t="s">
        <v>45</v>
      </c>
      <c r="D272" s="11">
        <f t="shared" si="1476"/>
        <v>2</v>
      </c>
      <c r="E272" s="11">
        <f t="shared" ref="E272:I272" si="1575">FIND(",",$C272,D272+1)</f>
        <v>6</v>
      </c>
      <c r="F272" s="11">
        <f t="shared" si="1575"/>
        <v>10</v>
      </c>
      <c r="G272" s="11">
        <f t="shared" si="1575"/>
        <v>14</v>
      </c>
      <c r="H272" s="11">
        <f t="shared" si="1575"/>
        <v>18</v>
      </c>
      <c r="I272" s="11">
        <f t="shared" si="1575"/>
        <v>22</v>
      </c>
      <c r="J272" s="11"/>
      <c r="K272" s="9">
        <f t="shared" si="1478"/>
        <v>5</v>
      </c>
      <c r="L272" s="9">
        <f t="shared" si="1479"/>
        <v>12</v>
      </c>
      <c r="M272" s="9">
        <f t="shared" si="1480"/>
        <v>26</v>
      </c>
      <c r="N272" s="9">
        <f t="shared" si="1481"/>
        <v>31</v>
      </c>
      <c r="O272" s="9">
        <f t="shared" si="1482"/>
        <v>40</v>
      </c>
      <c r="P272" s="9">
        <f t="shared" si="1483"/>
        <v>47</v>
      </c>
      <c r="Q272" s="9">
        <f t="shared" si="1484"/>
        <v>25</v>
      </c>
      <c r="R272" s="24"/>
      <c r="S272" s="7">
        <f t="shared" si="1485"/>
        <v>0</v>
      </c>
      <c r="T272" s="7">
        <f t="shared" si="1485"/>
        <v>0</v>
      </c>
      <c r="U272" s="7">
        <f t="shared" si="1485"/>
        <v>0</v>
      </c>
      <c r="V272" s="7">
        <f t="shared" si="1485"/>
        <v>0</v>
      </c>
      <c r="W272" s="7">
        <f t="shared" si="1485"/>
        <v>1</v>
      </c>
      <c r="X272" s="7">
        <f t="shared" si="1485"/>
        <v>0</v>
      </c>
      <c r="Y272" s="7">
        <f t="shared" si="1485"/>
        <v>0</v>
      </c>
      <c r="Z272" s="7">
        <f t="shared" si="1485"/>
        <v>0</v>
      </c>
      <c r="AA272" s="7">
        <f t="shared" si="1485"/>
        <v>0</v>
      </c>
      <c r="AB272" s="7">
        <f t="shared" si="1485"/>
        <v>0</v>
      </c>
      <c r="AC272" s="7">
        <f t="shared" si="1485"/>
        <v>0</v>
      </c>
      <c r="AD272" s="7">
        <f t="shared" si="1485"/>
        <v>1</v>
      </c>
      <c r="AE272" s="7">
        <f t="shared" si="1485"/>
        <v>0</v>
      </c>
      <c r="AF272" s="7">
        <f t="shared" si="1485"/>
        <v>0</v>
      </c>
      <c r="AG272" s="7">
        <f t="shared" si="1485"/>
        <v>0</v>
      </c>
      <c r="AH272" s="7">
        <f t="shared" si="1485"/>
        <v>0</v>
      </c>
      <c r="AI272" s="7">
        <f t="shared" si="1510"/>
        <v>0</v>
      </c>
      <c r="AJ272" s="7">
        <f t="shared" si="1510"/>
        <v>0</v>
      </c>
      <c r="AK272" s="7">
        <f t="shared" si="1510"/>
        <v>0</v>
      </c>
      <c r="AL272" s="7">
        <f t="shared" si="1510"/>
        <v>0</v>
      </c>
      <c r="AM272" s="7">
        <f t="shared" si="1510"/>
        <v>0</v>
      </c>
      <c r="AN272" s="7">
        <f t="shared" si="1510"/>
        <v>0</v>
      </c>
      <c r="AO272" s="7">
        <f t="shared" si="1510"/>
        <v>0</v>
      </c>
      <c r="AP272" s="7">
        <f t="shared" si="1510"/>
        <v>0</v>
      </c>
      <c r="AQ272" s="7">
        <f t="shared" si="1510"/>
        <v>1</v>
      </c>
      <c r="AR272" s="7">
        <f t="shared" si="1510"/>
        <v>1</v>
      </c>
      <c r="AS272" s="7">
        <f t="shared" si="1510"/>
        <v>0</v>
      </c>
      <c r="AT272" s="7">
        <f t="shared" si="1510"/>
        <v>0</v>
      </c>
      <c r="AU272" s="7">
        <f t="shared" si="1510"/>
        <v>0</v>
      </c>
      <c r="AV272" s="7">
        <f t="shared" si="1510"/>
        <v>0</v>
      </c>
      <c r="AW272" s="7">
        <f t="shared" si="1510"/>
        <v>1</v>
      </c>
      <c r="AX272" s="7">
        <f t="shared" si="1511"/>
        <v>0</v>
      </c>
      <c r="AY272" s="7">
        <f t="shared" si="1511"/>
        <v>0</v>
      </c>
      <c r="AZ272" s="7">
        <f t="shared" si="1511"/>
        <v>0</v>
      </c>
      <c r="BA272" s="7">
        <f t="shared" si="1511"/>
        <v>0</v>
      </c>
      <c r="BB272" s="7">
        <f t="shared" si="1511"/>
        <v>0</v>
      </c>
      <c r="BC272" s="7">
        <f t="shared" si="1511"/>
        <v>0</v>
      </c>
      <c r="BD272" s="7">
        <f t="shared" si="1511"/>
        <v>0</v>
      </c>
      <c r="BE272" s="7">
        <f t="shared" si="1511"/>
        <v>0</v>
      </c>
      <c r="BF272" s="7">
        <f t="shared" si="1511"/>
        <v>1</v>
      </c>
      <c r="BG272" s="7">
        <f t="shared" si="1511"/>
        <v>0</v>
      </c>
      <c r="BH272" s="7">
        <f t="shared" si="1511"/>
        <v>0</v>
      </c>
      <c r="BI272" s="7">
        <f t="shared" si="1511"/>
        <v>0</v>
      </c>
      <c r="BJ272" s="7">
        <f t="shared" si="1511"/>
        <v>0</v>
      </c>
      <c r="BK272" s="7">
        <f t="shared" si="1511"/>
        <v>0</v>
      </c>
      <c r="BL272" s="7">
        <f t="shared" si="1511"/>
        <v>0</v>
      </c>
      <c r="BM272" s="7">
        <f t="shared" si="1511"/>
        <v>1</v>
      </c>
      <c r="BN272" s="7">
        <f t="shared" si="1512"/>
        <v>0</v>
      </c>
      <c r="BO272" s="7">
        <f t="shared" si="1512"/>
        <v>0</v>
      </c>
      <c r="BQ272" s="7">
        <f t="shared" si="1517"/>
        <v>5</v>
      </c>
      <c r="BR272" s="7">
        <f t="shared" si="1518"/>
        <v>2</v>
      </c>
      <c r="BS272" s="7">
        <f t="shared" si="1519"/>
        <v>2</v>
      </c>
      <c r="BT272" s="7">
        <f t="shared" si="1520"/>
        <v>6</v>
      </c>
      <c r="BU272" s="7">
        <f t="shared" si="1521"/>
        <v>0</v>
      </c>
      <c r="BV272" s="7">
        <f t="shared" si="1522"/>
        <v>9</v>
      </c>
      <c r="BW272" s="7">
        <f t="shared" si="1523"/>
        <v>3</v>
      </c>
      <c r="BX272" s="7">
        <f t="shared" si="1524"/>
        <v>9</v>
      </c>
      <c r="BY272" s="7">
        <f t="shared" si="1525"/>
        <v>2</v>
      </c>
      <c r="BZ272" s="7">
        <f t="shared" si="1526"/>
        <v>10</v>
      </c>
      <c r="CA272" s="7">
        <f t="shared" si="1527"/>
        <v>9</v>
      </c>
      <c r="CB272" s="7">
        <f t="shared" si="1528"/>
        <v>0</v>
      </c>
      <c r="CC272" s="7">
        <f t="shared" si="1529"/>
        <v>1</v>
      </c>
      <c r="CD272" s="7">
        <f t="shared" si="1530"/>
        <v>9</v>
      </c>
      <c r="CE272" s="7">
        <f t="shared" si="1531"/>
        <v>4</v>
      </c>
      <c r="CF272" s="7">
        <f t="shared" si="1532"/>
        <v>2</v>
      </c>
      <c r="CG272" s="7">
        <f t="shared" si="1533"/>
        <v>9</v>
      </c>
      <c r="CH272" s="7">
        <f t="shared" si="1534"/>
        <v>6</v>
      </c>
      <c r="CI272" s="7">
        <f t="shared" si="1535"/>
        <v>10</v>
      </c>
      <c r="CJ272" s="7">
        <f t="shared" si="1536"/>
        <v>5</v>
      </c>
      <c r="CK272" s="7">
        <f t="shared" si="1537"/>
        <v>1</v>
      </c>
      <c r="CL272" s="7">
        <f t="shared" si="1538"/>
        <v>5</v>
      </c>
      <c r="CM272" s="7">
        <f t="shared" si="1539"/>
        <v>9</v>
      </c>
      <c r="CN272" s="7">
        <f t="shared" si="1540"/>
        <v>1</v>
      </c>
      <c r="CO272" s="7">
        <f t="shared" si="1541"/>
        <v>0</v>
      </c>
      <c r="CP272" s="7">
        <f t="shared" si="1542"/>
        <v>0</v>
      </c>
      <c r="CQ272" s="7">
        <f t="shared" si="1543"/>
        <v>5</v>
      </c>
      <c r="CR272" s="7">
        <f t="shared" si="1544"/>
        <v>9</v>
      </c>
      <c r="CS272" s="7">
        <f t="shared" si="1545"/>
        <v>9</v>
      </c>
      <c r="CT272" s="7">
        <f t="shared" si="1546"/>
        <v>9</v>
      </c>
      <c r="CU272" s="7">
        <f t="shared" si="1547"/>
        <v>0</v>
      </c>
      <c r="CV272" s="7">
        <f t="shared" si="1548"/>
        <v>3</v>
      </c>
      <c r="CW272" s="7">
        <f t="shared" si="1549"/>
        <v>1</v>
      </c>
      <c r="CX272" s="7">
        <f t="shared" si="1550"/>
        <v>4</v>
      </c>
      <c r="CY272" s="7">
        <f t="shared" si="1551"/>
        <v>5</v>
      </c>
      <c r="CZ272" s="7">
        <f t="shared" si="1552"/>
        <v>1</v>
      </c>
      <c r="DA272" s="7">
        <f t="shared" si="1553"/>
        <v>2</v>
      </c>
      <c r="DB272" s="7">
        <f t="shared" si="1554"/>
        <v>4</v>
      </c>
      <c r="DC272" s="7">
        <f t="shared" si="1555"/>
        <v>9</v>
      </c>
      <c r="DD272" s="7">
        <f t="shared" si="1556"/>
        <v>0</v>
      </c>
      <c r="DE272" s="7">
        <f t="shared" si="1557"/>
        <v>3</v>
      </c>
      <c r="DF272" s="7">
        <f t="shared" si="1558"/>
        <v>7</v>
      </c>
      <c r="DG272" s="7">
        <f t="shared" si="1559"/>
        <v>3</v>
      </c>
      <c r="DH272" s="7">
        <f t="shared" si="1560"/>
        <v>7</v>
      </c>
      <c r="DI272" s="7">
        <f t="shared" si="1561"/>
        <v>9</v>
      </c>
      <c r="DJ272" s="7">
        <f t="shared" si="1562"/>
        <v>2</v>
      </c>
      <c r="DK272" s="7">
        <f t="shared" si="1563"/>
        <v>0</v>
      </c>
      <c r="DL272" s="7">
        <f t="shared" si="1564"/>
        <v>3</v>
      </c>
      <c r="DM272" s="7">
        <f t="shared" si="1565"/>
        <v>6</v>
      </c>
      <c r="DN272" s="289" t="b">
        <f t="shared" si="1309"/>
        <v>0</v>
      </c>
      <c r="DO272" s="9">
        <f t="shared" si="1486"/>
        <v>186</v>
      </c>
      <c r="DP272" s="9">
        <f t="shared" si="1474"/>
        <v>3</v>
      </c>
      <c r="DQ272" s="9">
        <f t="shared" si="1487"/>
        <v>3</v>
      </c>
      <c r="DR272" s="106">
        <f t="shared" si="1302"/>
        <v>0</v>
      </c>
      <c r="DS272" s="15">
        <f t="shared" si="1401"/>
        <v>4</v>
      </c>
      <c r="DT272" s="15">
        <f t="shared" si="1402"/>
        <v>3</v>
      </c>
      <c r="DV272" s="15">
        <f t="shared" si="1488"/>
        <v>4</v>
      </c>
      <c r="DW272" s="15">
        <f t="shared" si="1489"/>
        <v>3</v>
      </c>
      <c r="DY272" s="7">
        <f t="shared" si="1490"/>
        <v>1</v>
      </c>
      <c r="DZ272" s="7">
        <f t="shared" si="1491"/>
        <v>1</v>
      </c>
      <c r="EA272" s="7">
        <f t="shared" si="1492"/>
        <v>2</v>
      </c>
      <c r="EB272" s="7">
        <f t="shared" si="1493"/>
        <v>1</v>
      </c>
      <c r="EC272" s="7">
        <f t="shared" si="1494"/>
        <v>2</v>
      </c>
      <c r="EE272" s="9">
        <f t="shared" si="1495"/>
        <v>2</v>
      </c>
      <c r="EF272" s="7">
        <f t="shared" si="1496"/>
        <v>0</v>
      </c>
    </row>
    <row r="273" spans="1:136" x14ac:dyDescent="0.2">
      <c r="A273" s="42">
        <v>42023</v>
      </c>
      <c r="B273" s="25" t="s">
        <v>46</v>
      </c>
      <c r="C273" s="32" t="s">
        <v>47</v>
      </c>
      <c r="D273" s="11">
        <f t="shared" si="1476"/>
        <v>3</v>
      </c>
      <c r="E273" s="11">
        <f t="shared" ref="E273:I273" si="1576">FIND(",",$C273,D273+1)</f>
        <v>7</v>
      </c>
      <c r="F273" s="11">
        <f t="shared" si="1576"/>
        <v>11</v>
      </c>
      <c r="G273" s="11">
        <f t="shared" si="1576"/>
        <v>15</v>
      </c>
      <c r="H273" s="11">
        <f t="shared" si="1576"/>
        <v>19</v>
      </c>
      <c r="I273" s="11">
        <f t="shared" si="1576"/>
        <v>23</v>
      </c>
      <c r="J273" s="11"/>
      <c r="K273" s="9">
        <f t="shared" si="1478"/>
        <v>21</v>
      </c>
      <c r="L273" s="9">
        <f t="shared" si="1479"/>
        <v>24</v>
      </c>
      <c r="M273" s="9">
        <f t="shared" si="1480"/>
        <v>25</v>
      </c>
      <c r="N273" s="9">
        <f t="shared" si="1481"/>
        <v>31</v>
      </c>
      <c r="O273" s="9">
        <f t="shared" si="1482"/>
        <v>33</v>
      </c>
      <c r="P273" s="9">
        <f t="shared" si="1483"/>
        <v>36</v>
      </c>
      <c r="Q273" s="9">
        <f t="shared" si="1484"/>
        <v>13</v>
      </c>
      <c r="R273" s="24"/>
      <c r="S273" s="7">
        <f t="shared" si="1485"/>
        <v>0</v>
      </c>
      <c r="T273" s="7">
        <f t="shared" si="1485"/>
        <v>0</v>
      </c>
      <c r="U273" s="7">
        <f t="shared" si="1485"/>
        <v>0</v>
      </c>
      <c r="V273" s="7">
        <f t="shared" si="1485"/>
        <v>0</v>
      </c>
      <c r="W273" s="7">
        <f t="shared" si="1485"/>
        <v>0</v>
      </c>
      <c r="X273" s="7">
        <f t="shared" si="1485"/>
        <v>0</v>
      </c>
      <c r="Y273" s="7">
        <f t="shared" si="1485"/>
        <v>0</v>
      </c>
      <c r="Z273" s="7">
        <f t="shared" si="1485"/>
        <v>0</v>
      </c>
      <c r="AA273" s="7">
        <f t="shared" si="1485"/>
        <v>0</v>
      </c>
      <c r="AB273" s="7">
        <f t="shared" si="1485"/>
        <v>0</v>
      </c>
      <c r="AC273" s="7">
        <f t="shared" si="1485"/>
        <v>0</v>
      </c>
      <c r="AD273" s="7">
        <f t="shared" si="1485"/>
        <v>0</v>
      </c>
      <c r="AE273" s="7">
        <f t="shared" si="1485"/>
        <v>1</v>
      </c>
      <c r="AF273" s="7">
        <f t="shared" si="1485"/>
        <v>0</v>
      </c>
      <c r="AG273" s="7">
        <f t="shared" si="1485"/>
        <v>0</v>
      </c>
      <c r="AH273" s="7">
        <f t="shared" si="1485"/>
        <v>0</v>
      </c>
      <c r="AI273" s="7">
        <f t="shared" si="1510"/>
        <v>0</v>
      </c>
      <c r="AJ273" s="7">
        <f t="shared" si="1510"/>
        <v>0</v>
      </c>
      <c r="AK273" s="7">
        <f t="shared" si="1510"/>
        <v>0</v>
      </c>
      <c r="AL273" s="7">
        <f t="shared" si="1510"/>
        <v>0</v>
      </c>
      <c r="AM273" s="7">
        <f t="shared" si="1510"/>
        <v>1</v>
      </c>
      <c r="AN273" s="7">
        <f t="shared" si="1510"/>
        <v>0</v>
      </c>
      <c r="AO273" s="7">
        <f t="shared" si="1510"/>
        <v>0</v>
      </c>
      <c r="AP273" s="7">
        <f t="shared" si="1510"/>
        <v>1</v>
      </c>
      <c r="AQ273" s="7">
        <f t="shared" si="1510"/>
        <v>1</v>
      </c>
      <c r="AR273" s="7">
        <f t="shared" si="1510"/>
        <v>0</v>
      </c>
      <c r="AS273" s="7">
        <f t="shared" si="1510"/>
        <v>0</v>
      </c>
      <c r="AT273" s="7">
        <f t="shared" si="1510"/>
        <v>0</v>
      </c>
      <c r="AU273" s="7">
        <f t="shared" si="1510"/>
        <v>0</v>
      </c>
      <c r="AV273" s="7">
        <f t="shared" si="1510"/>
        <v>0</v>
      </c>
      <c r="AW273" s="7">
        <f t="shared" si="1510"/>
        <v>1</v>
      </c>
      <c r="AX273" s="7">
        <f t="shared" si="1511"/>
        <v>0</v>
      </c>
      <c r="AY273" s="7">
        <f t="shared" si="1511"/>
        <v>1</v>
      </c>
      <c r="AZ273" s="7">
        <f t="shared" si="1511"/>
        <v>0</v>
      </c>
      <c r="BA273" s="7">
        <f t="shared" si="1511"/>
        <v>0</v>
      </c>
      <c r="BB273" s="7">
        <f t="shared" si="1511"/>
        <v>1</v>
      </c>
      <c r="BC273" s="7">
        <f t="shared" si="1511"/>
        <v>0</v>
      </c>
      <c r="BD273" s="7">
        <f t="shared" si="1511"/>
        <v>0</v>
      </c>
      <c r="BE273" s="7">
        <f t="shared" si="1511"/>
        <v>0</v>
      </c>
      <c r="BF273" s="7">
        <f t="shared" si="1511"/>
        <v>0</v>
      </c>
      <c r="BG273" s="7">
        <f t="shared" si="1511"/>
        <v>0</v>
      </c>
      <c r="BH273" s="7">
        <f t="shared" si="1511"/>
        <v>0</v>
      </c>
      <c r="BI273" s="7">
        <f t="shared" si="1511"/>
        <v>0</v>
      </c>
      <c r="BJ273" s="7">
        <f t="shared" si="1511"/>
        <v>0</v>
      </c>
      <c r="BK273" s="7">
        <f t="shared" si="1511"/>
        <v>0</v>
      </c>
      <c r="BL273" s="7">
        <f t="shared" si="1511"/>
        <v>0</v>
      </c>
      <c r="BM273" s="7">
        <f t="shared" ref="BM273:BO281" si="1577">COUNTIF($K273:$Q273,BM$2)</f>
        <v>0</v>
      </c>
      <c r="BN273" s="7">
        <f t="shared" si="1577"/>
        <v>0</v>
      </c>
      <c r="BO273" s="7">
        <f t="shared" si="1577"/>
        <v>0</v>
      </c>
      <c r="BQ273" s="7">
        <f t="shared" si="1517"/>
        <v>4</v>
      </c>
      <c r="BR273" s="7">
        <f t="shared" si="1518"/>
        <v>1</v>
      </c>
      <c r="BS273" s="7">
        <f t="shared" si="1519"/>
        <v>1</v>
      </c>
      <c r="BT273" s="7">
        <f t="shared" si="1520"/>
        <v>5</v>
      </c>
      <c r="BU273" s="7">
        <f t="shared" si="1521"/>
        <v>3</v>
      </c>
      <c r="BV273" s="7">
        <f t="shared" si="1522"/>
        <v>8</v>
      </c>
      <c r="BW273" s="7">
        <f t="shared" si="1523"/>
        <v>2</v>
      </c>
      <c r="BX273" s="7">
        <f t="shared" si="1524"/>
        <v>8</v>
      </c>
      <c r="BY273" s="7">
        <f t="shared" si="1525"/>
        <v>1</v>
      </c>
      <c r="BZ273" s="7">
        <f t="shared" si="1526"/>
        <v>9</v>
      </c>
      <c r="CA273" s="7">
        <f t="shared" si="1527"/>
        <v>8</v>
      </c>
      <c r="CB273" s="7">
        <f t="shared" si="1528"/>
        <v>9</v>
      </c>
      <c r="CC273" s="7">
        <f t="shared" si="1529"/>
        <v>0</v>
      </c>
      <c r="CD273" s="7">
        <f t="shared" si="1530"/>
        <v>8</v>
      </c>
      <c r="CE273" s="7">
        <f t="shared" si="1531"/>
        <v>3</v>
      </c>
      <c r="CF273" s="7">
        <f t="shared" si="1532"/>
        <v>1</v>
      </c>
      <c r="CG273" s="7">
        <f t="shared" si="1533"/>
        <v>8</v>
      </c>
      <c r="CH273" s="7">
        <f t="shared" si="1534"/>
        <v>5</v>
      </c>
      <c r="CI273" s="7">
        <f t="shared" si="1535"/>
        <v>9</v>
      </c>
      <c r="CJ273" s="7">
        <f t="shared" si="1536"/>
        <v>4</v>
      </c>
      <c r="CK273" s="7">
        <f t="shared" si="1537"/>
        <v>0</v>
      </c>
      <c r="CL273" s="7">
        <f t="shared" si="1538"/>
        <v>4</v>
      </c>
      <c r="CM273" s="7">
        <f t="shared" si="1539"/>
        <v>8</v>
      </c>
      <c r="CN273" s="7">
        <f t="shared" si="1540"/>
        <v>0</v>
      </c>
      <c r="CO273" s="7">
        <f t="shared" si="1541"/>
        <v>0</v>
      </c>
      <c r="CP273" s="7">
        <f t="shared" si="1542"/>
        <v>8</v>
      </c>
      <c r="CQ273" s="7">
        <f t="shared" si="1543"/>
        <v>4</v>
      </c>
      <c r="CR273" s="7">
        <f t="shared" si="1544"/>
        <v>8</v>
      </c>
      <c r="CS273" s="7">
        <f t="shared" si="1545"/>
        <v>8</v>
      </c>
      <c r="CT273" s="7">
        <f t="shared" si="1546"/>
        <v>8</v>
      </c>
      <c r="CU273" s="7">
        <f t="shared" si="1547"/>
        <v>0</v>
      </c>
      <c r="CV273" s="7">
        <f t="shared" si="1548"/>
        <v>2</v>
      </c>
      <c r="CW273" s="7">
        <f t="shared" si="1549"/>
        <v>0</v>
      </c>
      <c r="CX273" s="7">
        <f t="shared" si="1550"/>
        <v>3</v>
      </c>
      <c r="CY273" s="7">
        <f t="shared" si="1551"/>
        <v>4</v>
      </c>
      <c r="CZ273" s="7">
        <f t="shared" si="1552"/>
        <v>0</v>
      </c>
      <c r="DA273" s="7">
        <f t="shared" si="1553"/>
        <v>1</v>
      </c>
      <c r="DB273" s="7">
        <f t="shared" si="1554"/>
        <v>3</v>
      </c>
      <c r="DC273" s="7">
        <f t="shared" si="1555"/>
        <v>8</v>
      </c>
      <c r="DD273" s="7">
        <f t="shared" si="1556"/>
        <v>8</v>
      </c>
      <c r="DE273" s="7">
        <f t="shared" si="1557"/>
        <v>2</v>
      </c>
      <c r="DF273" s="7">
        <f t="shared" si="1558"/>
        <v>6</v>
      </c>
      <c r="DG273" s="7">
        <f t="shared" si="1559"/>
        <v>2</v>
      </c>
      <c r="DH273" s="7">
        <f t="shared" si="1560"/>
        <v>6</v>
      </c>
      <c r="DI273" s="7">
        <f t="shared" si="1561"/>
        <v>8</v>
      </c>
      <c r="DJ273" s="7">
        <f t="shared" si="1562"/>
        <v>1</v>
      </c>
      <c r="DK273" s="7">
        <f t="shared" si="1563"/>
        <v>2</v>
      </c>
      <c r="DL273" s="7">
        <f t="shared" si="1564"/>
        <v>2</v>
      </c>
      <c r="DM273" s="7">
        <f t="shared" si="1565"/>
        <v>5</v>
      </c>
      <c r="DN273" s="289" t="b">
        <f t="shared" si="1309"/>
        <v>1</v>
      </c>
      <c r="DO273" s="9">
        <f t="shared" si="1486"/>
        <v>183</v>
      </c>
      <c r="DP273" s="9">
        <f t="shared" si="1474"/>
        <v>37</v>
      </c>
      <c r="DQ273" s="9">
        <f t="shared" si="1487"/>
        <v>37</v>
      </c>
      <c r="DR273" s="106">
        <f t="shared" si="1302"/>
        <v>1</v>
      </c>
      <c r="DS273" s="59">
        <f t="shared" si="1401"/>
        <v>3</v>
      </c>
      <c r="DT273" s="59">
        <f t="shared" si="1402"/>
        <v>4</v>
      </c>
      <c r="DV273" s="7">
        <f t="shared" si="1488"/>
        <v>5</v>
      </c>
      <c r="DW273" s="7">
        <f t="shared" si="1489"/>
        <v>2</v>
      </c>
      <c r="DY273" s="7">
        <f t="shared" si="1490"/>
        <v>0</v>
      </c>
      <c r="DZ273" s="7">
        <f t="shared" si="1491"/>
        <v>1</v>
      </c>
      <c r="EA273" s="7">
        <f t="shared" si="1492"/>
        <v>3</v>
      </c>
      <c r="EB273" s="7">
        <f t="shared" si="1493"/>
        <v>3</v>
      </c>
      <c r="EC273" s="7">
        <f t="shared" si="1494"/>
        <v>0</v>
      </c>
      <c r="EE273" s="9">
        <f t="shared" si="1495"/>
        <v>1</v>
      </c>
      <c r="EF273" s="7">
        <f t="shared" si="1496"/>
        <v>1</v>
      </c>
    </row>
    <row r="274" spans="1:136" x14ac:dyDescent="0.2">
      <c r="A274" s="42">
        <v>42019</v>
      </c>
      <c r="B274" s="25" t="s">
        <v>48</v>
      </c>
      <c r="C274" s="32" t="s">
        <v>49</v>
      </c>
      <c r="D274" s="11">
        <f t="shared" si="1476"/>
        <v>2</v>
      </c>
      <c r="E274" s="11">
        <f t="shared" ref="E274:I274" si="1578">FIND(",",$C274,D274+1)</f>
        <v>5</v>
      </c>
      <c r="F274" s="11">
        <f t="shared" si="1578"/>
        <v>8</v>
      </c>
      <c r="G274" s="11">
        <f t="shared" si="1578"/>
        <v>12</v>
      </c>
      <c r="H274" s="11">
        <f t="shared" si="1578"/>
        <v>16</v>
      </c>
      <c r="I274" s="11">
        <f t="shared" si="1578"/>
        <v>20</v>
      </c>
      <c r="J274" s="11"/>
      <c r="K274" s="9">
        <f t="shared" si="1478"/>
        <v>2</v>
      </c>
      <c r="L274" s="9">
        <f t="shared" si="1479"/>
        <v>3</v>
      </c>
      <c r="M274" s="9">
        <f t="shared" si="1480"/>
        <v>9</v>
      </c>
      <c r="N274" s="9">
        <f t="shared" si="1481"/>
        <v>16</v>
      </c>
      <c r="O274" s="9">
        <f t="shared" si="1482"/>
        <v>33</v>
      </c>
      <c r="P274" s="9">
        <f t="shared" si="1483"/>
        <v>37</v>
      </c>
      <c r="Q274" s="9">
        <f t="shared" si="1484"/>
        <v>46</v>
      </c>
      <c r="R274" s="24"/>
      <c r="S274" s="7">
        <f t="shared" si="1485"/>
        <v>0</v>
      </c>
      <c r="T274" s="7">
        <f t="shared" si="1485"/>
        <v>1</v>
      </c>
      <c r="U274" s="7">
        <f t="shared" si="1485"/>
        <v>1</v>
      </c>
      <c r="V274" s="7">
        <f t="shared" si="1485"/>
        <v>0</v>
      </c>
      <c r="W274" s="7">
        <f t="shared" ref="W274:AL281" si="1579">COUNTIF($K274:$Q274,W$2)</f>
        <v>0</v>
      </c>
      <c r="X274" s="7">
        <f t="shared" si="1579"/>
        <v>0</v>
      </c>
      <c r="Y274" s="7">
        <f t="shared" si="1579"/>
        <v>0</v>
      </c>
      <c r="Z274" s="7">
        <f t="shared" si="1579"/>
        <v>0</v>
      </c>
      <c r="AA274" s="7">
        <f t="shared" si="1579"/>
        <v>1</v>
      </c>
      <c r="AB274" s="7">
        <f t="shared" si="1579"/>
        <v>0</v>
      </c>
      <c r="AC274" s="7">
        <f t="shared" si="1579"/>
        <v>0</v>
      </c>
      <c r="AD274" s="7">
        <f t="shared" si="1579"/>
        <v>0</v>
      </c>
      <c r="AE274" s="7">
        <f t="shared" si="1579"/>
        <v>0</v>
      </c>
      <c r="AF274" s="7">
        <f t="shared" si="1579"/>
        <v>0</v>
      </c>
      <c r="AG274" s="7">
        <f t="shared" si="1579"/>
        <v>0</v>
      </c>
      <c r="AH274" s="7">
        <f t="shared" si="1579"/>
        <v>1</v>
      </c>
      <c r="AI274" s="7">
        <f t="shared" si="1579"/>
        <v>0</v>
      </c>
      <c r="AJ274" s="7">
        <f t="shared" si="1579"/>
        <v>0</v>
      </c>
      <c r="AK274" s="7">
        <f t="shared" si="1579"/>
        <v>0</v>
      </c>
      <c r="AL274" s="7">
        <f t="shared" si="1579"/>
        <v>0</v>
      </c>
      <c r="AM274" s="7">
        <f t="shared" si="1510"/>
        <v>0</v>
      </c>
      <c r="AN274" s="7">
        <f t="shared" si="1510"/>
        <v>0</v>
      </c>
      <c r="AO274" s="7">
        <f t="shared" si="1510"/>
        <v>0</v>
      </c>
      <c r="AP274" s="7">
        <f t="shared" si="1510"/>
        <v>0</v>
      </c>
      <c r="AQ274" s="7">
        <f t="shared" si="1510"/>
        <v>0</v>
      </c>
      <c r="AR274" s="7">
        <f t="shared" si="1510"/>
        <v>0</v>
      </c>
      <c r="AS274" s="7">
        <f t="shared" si="1510"/>
        <v>0</v>
      </c>
      <c r="AT274" s="7">
        <f t="shared" si="1510"/>
        <v>0</v>
      </c>
      <c r="AU274" s="7">
        <f t="shared" si="1510"/>
        <v>0</v>
      </c>
      <c r="AV274" s="7">
        <f t="shared" si="1510"/>
        <v>0</v>
      </c>
      <c r="AW274" s="7">
        <f t="shared" si="1510"/>
        <v>0</v>
      </c>
      <c r="AX274" s="7">
        <f t="shared" ref="AX274:BM281" si="1580">COUNTIF($K274:$Q274,AX$2)</f>
        <v>0</v>
      </c>
      <c r="AY274" s="7">
        <f t="shared" si="1580"/>
        <v>1</v>
      </c>
      <c r="AZ274" s="7">
        <f t="shared" si="1580"/>
        <v>0</v>
      </c>
      <c r="BA274" s="7">
        <f t="shared" si="1580"/>
        <v>0</v>
      </c>
      <c r="BB274" s="7">
        <f t="shared" si="1580"/>
        <v>0</v>
      </c>
      <c r="BC274" s="7">
        <f t="shared" si="1580"/>
        <v>1</v>
      </c>
      <c r="BD274" s="7">
        <f t="shared" si="1580"/>
        <v>0</v>
      </c>
      <c r="BE274" s="7">
        <f t="shared" si="1580"/>
        <v>0</v>
      </c>
      <c r="BF274" s="7">
        <f t="shared" si="1580"/>
        <v>0</v>
      </c>
      <c r="BG274" s="7">
        <f t="shared" si="1580"/>
        <v>0</v>
      </c>
      <c r="BH274" s="7">
        <f t="shared" si="1580"/>
        <v>0</v>
      </c>
      <c r="BI274" s="7">
        <f t="shared" si="1580"/>
        <v>0</v>
      </c>
      <c r="BJ274" s="7">
        <f t="shared" si="1580"/>
        <v>0</v>
      </c>
      <c r="BK274" s="7">
        <f t="shared" si="1580"/>
        <v>0</v>
      </c>
      <c r="BL274" s="7">
        <f t="shared" si="1580"/>
        <v>1</v>
      </c>
      <c r="BM274" s="7">
        <f t="shared" si="1580"/>
        <v>0</v>
      </c>
      <c r="BN274" s="7">
        <f t="shared" si="1577"/>
        <v>0</v>
      </c>
      <c r="BO274" s="7">
        <f t="shared" si="1577"/>
        <v>0</v>
      </c>
      <c r="BQ274" s="7">
        <f t="shared" si="1517"/>
        <v>3</v>
      </c>
      <c r="BR274" s="7">
        <f t="shared" si="1518"/>
        <v>0</v>
      </c>
      <c r="BS274" s="7">
        <f t="shared" si="1519"/>
        <v>0</v>
      </c>
      <c r="BT274" s="7">
        <f t="shared" si="1520"/>
        <v>4</v>
      </c>
      <c r="BU274" s="7">
        <f t="shared" si="1521"/>
        <v>2</v>
      </c>
      <c r="BV274" s="7">
        <f t="shared" si="1522"/>
        <v>7</v>
      </c>
      <c r="BW274" s="7">
        <f t="shared" si="1523"/>
        <v>1</v>
      </c>
      <c r="BX274" s="7">
        <f t="shared" si="1524"/>
        <v>7</v>
      </c>
      <c r="BY274" s="7">
        <f t="shared" si="1525"/>
        <v>0</v>
      </c>
      <c r="BZ274" s="7">
        <f t="shared" si="1526"/>
        <v>8</v>
      </c>
      <c r="CA274" s="7">
        <f t="shared" si="1527"/>
        <v>7</v>
      </c>
      <c r="CB274" s="7">
        <f t="shared" si="1528"/>
        <v>8</v>
      </c>
      <c r="CC274" s="7">
        <f t="shared" si="1529"/>
        <v>7</v>
      </c>
      <c r="CD274" s="7">
        <f t="shared" si="1530"/>
        <v>7</v>
      </c>
      <c r="CE274" s="7">
        <f t="shared" si="1531"/>
        <v>2</v>
      </c>
      <c r="CF274" s="7">
        <f t="shared" si="1532"/>
        <v>0</v>
      </c>
      <c r="CG274" s="7">
        <f t="shared" si="1533"/>
        <v>7</v>
      </c>
      <c r="CH274" s="7">
        <f t="shared" si="1534"/>
        <v>4</v>
      </c>
      <c r="CI274" s="7">
        <f t="shared" si="1535"/>
        <v>8</v>
      </c>
      <c r="CJ274" s="7">
        <f t="shared" si="1536"/>
        <v>3</v>
      </c>
      <c r="CK274" s="7">
        <f t="shared" si="1537"/>
        <v>2</v>
      </c>
      <c r="CL274" s="7">
        <f t="shared" si="1538"/>
        <v>3</v>
      </c>
      <c r="CM274" s="7">
        <f t="shared" si="1539"/>
        <v>7</v>
      </c>
      <c r="CN274" s="7">
        <f t="shared" si="1540"/>
        <v>6</v>
      </c>
      <c r="CO274" s="7">
        <f t="shared" si="1541"/>
        <v>1</v>
      </c>
      <c r="CP274" s="7">
        <f t="shared" si="1542"/>
        <v>7</v>
      </c>
      <c r="CQ274" s="7">
        <f t="shared" si="1543"/>
        <v>3</v>
      </c>
      <c r="CR274" s="7">
        <f t="shared" si="1544"/>
        <v>7</v>
      </c>
      <c r="CS274" s="7">
        <f t="shared" si="1545"/>
        <v>7</v>
      </c>
      <c r="CT274" s="7">
        <f t="shared" si="1546"/>
        <v>7</v>
      </c>
      <c r="CU274" s="7">
        <f t="shared" si="1547"/>
        <v>4</v>
      </c>
      <c r="CV274" s="7">
        <f t="shared" si="1548"/>
        <v>1</v>
      </c>
      <c r="CW274" s="7">
        <f t="shared" si="1549"/>
        <v>0</v>
      </c>
      <c r="CX274" s="7">
        <f t="shared" si="1550"/>
        <v>2</v>
      </c>
      <c r="CY274" s="7">
        <f t="shared" si="1551"/>
        <v>3</v>
      </c>
      <c r="CZ274" s="7">
        <f t="shared" si="1552"/>
        <v>7</v>
      </c>
      <c r="DA274" s="7">
        <f t="shared" si="1553"/>
        <v>0</v>
      </c>
      <c r="DB274" s="7">
        <f t="shared" si="1554"/>
        <v>2</v>
      </c>
      <c r="DC274" s="7">
        <f t="shared" si="1555"/>
        <v>7</v>
      </c>
      <c r="DD274" s="7">
        <f t="shared" si="1556"/>
        <v>7</v>
      </c>
      <c r="DE274" s="7">
        <f t="shared" si="1557"/>
        <v>1</v>
      </c>
      <c r="DF274" s="7">
        <f t="shared" si="1558"/>
        <v>5</v>
      </c>
      <c r="DG274" s="7">
        <f t="shared" si="1559"/>
        <v>1</v>
      </c>
      <c r="DH274" s="7">
        <f t="shared" si="1560"/>
        <v>5</v>
      </c>
      <c r="DI274" s="7">
        <f t="shared" si="1561"/>
        <v>7</v>
      </c>
      <c r="DJ274" s="7">
        <f t="shared" si="1562"/>
        <v>0</v>
      </c>
      <c r="DK274" s="7">
        <f t="shared" si="1563"/>
        <v>1</v>
      </c>
      <c r="DL274" s="7">
        <f t="shared" si="1564"/>
        <v>1</v>
      </c>
      <c r="DM274" s="7">
        <f t="shared" si="1565"/>
        <v>4</v>
      </c>
      <c r="DN274" s="289" t="b">
        <f t="shared" si="1309"/>
        <v>0</v>
      </c>
      <c r="DO274" s="9">
        <f t="shared" si="1486"/>
        <v>146</v>
      </c>
      <c r="DP274" s="9">
        <f t="shared" si="1474"/>
        <v>-97</v>
      </c>
      <c r="DQ274" s="9">
        <f t="shared" si="1487"/>
        <v>97</v>
      </c>
      <c r="DR274" s="106">
        <f t="shared" si="1302"/>
        <v>0</v>
      </c>
      <c r="DS274" s="59">
        <f t="shared" si="1401"/>
        <v>3</v>
      </c>
      <c r="DT274" s="59">
        <f t="shared" si="1402"/>
        <v>4</v>
      </c>
      <c r="DV274" s="15">
        <f t="shared" si="1488"/>
        <v>4</v>
      </c>
      <c r="DW274" s="15">
        <f t="shared" si="1489"/>
        <v>3</v>
      </c>
      <c r="DY274" s="7">
        <f t="shared" si="1490"/>
        <v>3</v>
      </c>
      <c r="DZ274" s="7">
        <f t="shared" si="1491"/>
        <v>1</v>
      </c>
      <c r="EA274" s="7">
        <f t="shared" si="1492"/>
        <v>0</v>
      </c>
      <c r="EB274" s="7">
        <f t="shared" si="1493"/>
        <v>2</v>
      </c>
      <c r="EC274" s="7">
        <f t="shared" si="1494"/>
        <v>1</v>
      </c>
      <c r="EE274" s="9">
        <f t="shared" si="1495"/>
        <v>0</v>
      </c>
      <c r="EF274" s="7">
        <f t="shared" si="1496"/>
        <v>1</v>
      </c>
    </row>
    <row r="275" spans="1:136" x14ac:dyDescent="0.2">
      <c r="A275" s="42">
        <v>42016</v>
      </c>
      <c r="B275" s="25" t="s">
        <v>50</v>
      </c>
      <c r="C275" s="32" t="s">
        <v>51</v>
      </c>
      <c r="D275" s="11">
        <f t="shared" si="1476"/>
        <v>3</v>
      </c>
      <c r="E275" s="11">
        <f t="shared" ref="E275:I275" si="1581">FIND(",",$C275,D275+1)</f>
        <v>7</v>
      </c>
      <c r="F275" s="11">
        <f t="shared" si="1581"/>
        <v>11</v>
      </c>
      <c r="G275" s="11">
        <f t="shared" si="1581"/>
        <v>15</v>
      </c>
      <c r="H275" s="11">
        <f t="shared" si="1581"/>
        <v>19</v>
      </c>
      <c r="I275" s="11">
        <f t="shared" si="1581"/>
        <v>23</v>
      </c>
      <c r="J275" s="11"/>
      <c r="K275" s="9">
        <f t="shared" si="1478"/>
        <v>25</v>
      </c>
      <c r="L275" s="9">
        <f t="shared" si="1479"/>
        <v>32</v>
      </c>
      <c r="M275" s="9">
        <f t="shared" si="1480"/>
        <v>41</v>
      </c>
      <c r="N275" s="9">
        <f t="shared" si="1481"/>
        <v>43</v>
      </c>
      <c r="O275" s="9">
        <f t="shared" si="1482"/>
        <v>47</v>
      </c>
      <c r="P275" s="9">
        <f t="shared" si="1483"/>
        <v>48</v>
      </c>
      <c r="Q275" s="9">
        <f t="shared" si="1484"/>
        <v>7</v>
      </c>
      <c r="R275" s="24"/>
      <c r="S275" s="7">
        <f t="shared" ref="S275:AH281" si="1582">COUNTIF($K275:$Q275,S$2)</f>
        <v>0</v>
      </c>
      <c r="T275" s="7">
        <f t="shared" si="1582"/>
        <v>0</v>
      </c>
      <c r="U275" s="7">
        <f t="shared" si="1582"/>
        <v>0</v>
      </c>
      <c r="V275" s="7">
        <f t="shared" si="1582"/>
        <v>0</v>
      </c>
      <c r="W275" s="7">
        <f t="shared" si="1582"/>
        <v>0</v>
      </c>
      <c r="X275" s="7">
        <f t="shared" si="1582"/>
        <v>0</v>
      </c>
      <c r="Y275" s="7">
        <f t="shared" si="1582"/>
        <v>1</v>
      </c>
      <c r="Z275" s="7">
        <f t="shared" si="1582"/>
        <v>0</v>
      </c>
      <c r="AA275" s="7">
        <f t="shared" si="1582"/>
        <v>0</v>
      </c>
      <c r="AB275" s="7">
        <f t="shared" si="1582"/>
        <v>0</v>
      </c>
      <c r="AC275" s="7">
        <f t="shared" si="1582"/>
        <v>0</v>
      </c>
      <c r="AD275" s="7">
        <f t="shared" si="1582"/>
        <v>0</v>
      </c>
      <c r="AE275" s="7">
        <f t="shared" si="1582"/>
        <v>0</v>
      </c>
      <c r="AF275" s="7">
        <f t="shared" si="1582"/>
        <v>0</v>
      </c>
      <c r="AG275" s="7">
        <f t="shared" si="1582"/>
        <v>0</v>
      </c>
      <c r="AH275" s="7">
        <f t="shared" si="1582"/>
        <v>0</v>
      </c>
      <c r="AI275" s="7">
        <f t="shared" si="1579"/>
        <v>0</v>
      </c>
      <c r="AJ275" s="7">
        <f t="shared" si="1579"/>
        <v>0</v>
      </c>
      <c r="AK275" s="7">
        <f t="shared" si="1579"/>
        <v>0</v>
      </c>
      <c r="AL275" s="7">
        <f t="shared" si="1579"/>
        <v>0</v>
      </c>
      <c r="AM275" s="7">
        <f t="shared" si="1510"/>
        <v>0</v>
      </c>
      <c r="AN275" s="7">
        <f t="shared" si="1510"/>
        <v>0</v>
      </c>
      <c r="AO275" s="7">
        <f t="shared" si="1510"/>
        <v>0</v>
      </c>
      <c r="AP275" s="7">
        <f t="shared" ref="AP275:BE281" si="1583">COUNTIF($K275:$Q275,AP$2)</f>
        <v>0</v>
      </c>
      <c r="AQ275" s="7">
        <f t="shared" si="1583"/>
        <v>1</v>
      </c>
      <c r="AR275" s="7">
        <f t="shared" si="1583"/>
        <v>0</v>
      </c>
      <c r="AS275" s="7">
        <f t="shared" si="1583"/>
        <v>0</v>
      </c>
      <c r="AT275" s="7">
        <f t="shared" si="1583"/>
        <v>0</v>
      </c>
      <c r="AU275" s="7">
        <f t="shared" si="1583"/>
        <v>0</v>
      </c>
      <c r="AV275" s="7">
        <f t="shared" si="1583"/>
        <v>0</v>
      </c>
      <c r="AW275" s="7">
        <f t="shared" si="1583"/>
        <v>0</v>
      </c>
      <c r="AX275" s="7">
        <f t="shared" si="1583"/>
        <v>1</v>
      </c>
      <c r="AY275" s="7">
        <f t="shared" si="1583"/>
        <v>0</v>
      </c>
      <c r="AZ275" s="7">
        <f t="shared" si="1583"/>
        <v>0</v>
      </c>
      <c r="BA275" s="7">
        <f t="shared" si="1583"/>
        <v>0</v>
      </c>
      <c r="BB275" s="7">
        <f t="shared" si="1583"/>
        <v>0</v>
      </c>
      <c r="BC275" s="7">
        <f t="shared" si="1583"/>
        <v>0</v>
      </c>
      <c r="BD275" s="7">
        <f t="shared" si="1583"/>
        <v>0</v>
      </c>
      <c r="BE275" s="7">
        <f t="shared" si="1583"/>
        <v>0</v>
      </c>
      <c r="BF275" s="7">
        <f t="shared" si="1580"/>
        <v>0</v>
      </c>
      <c r="BG275" s="7">
        <f t="shared" si="1580"/>
        <v>1</v>
      </c>
      <c r="BH275" s="7">
        <f t="shared" si="1580"/>
        <v>0</v>
      </c>
      <c r="BI275" s="7">
        <f t="shared" si="1580"/>
        <v>1</v>
      </c>
      <c r="BJ275" s="7">
        <f t="shared" si="1580"/>
        <v>0</v>
      </c>
      <c r="BK275" s="7">
        <f t="shared" si="1580"/>
        <v>0</v>
      </c>
      <c r="BL275" s="7">
        <f t="shared" si="1580"/>
        <v>0</v>
      </c>
      <c r="BM275" s="7">
        <f t="shared" si="1580"/>
        <v>1</v>
      </c>
      <c r="BN275" s="7">
        <f t="shared" si="1577"/>
        <v>1</v>
      </c>
      <c r="BO275" s="7">
        <f t="shared" si="1577"/>
        <v>0</v>
      </c>
      <c r="BQ275" s="7">
        <f t="shared" si="1517"/>
        <v>2</v>
      </c>
      <c r="BR275" s="7">
        <f t="shared" si="1518"/>
        <v>6</v>
      </c>
      <c r="BS275" s="7">
        <f t="shared" si="1519"/>
        <v>6</v>
      </c>
      <c r="BT275" s="7">
        <f t="shared" si="1520"/>
        <v>3</v>
      </c>
      <c r="BU275" s="7">
        <f t="shared" si="1521"/>
        <v>1</v>
      </c>
      <c r="BV275" s="7">
        <f t="shared" si="1522"/>
        <v>6</v>
      </c>
      <c r="BW275" s="7">
        <f t="shared" si="1523"/>
        <v>0</v>
      </c>
      <c r="BX275" s="7">
        <f t="shared" si="1524"/>
        <v>6</v>
      </c>
      <c r="BY275" s="7">
        <f t="shared" si="1525"/>
        <v>1</v>
      </c>
      <c r="BZ275" s="7">
        <f t="shared" si="1526"/>
        <v>7</v>
      </c>
      <c r="CA275" s="7">
        <f t="shared" si="1527"/>
        <v>6</v>
      </c>
      <c r="CB275" s="7">
        <f t="shared" si="1528"/>
        <v>7</v>
      </c>
      <c r="CC275" s="7">
        <f t="shared" si="1529"/>
        <v>6</v>
      </c>
      <c r="CD275" s="7">
        <f t="shared" si="1530"/>
        <v>6</v>
      </c>
      <c r="CE275" s="7">
        <f t="shared" si="1531"/>
        <v>1</v>
      </c>
      <c r="CF275" s="7">
        <f t="shared" si="1532"/>
        <v>6</v>
      </c>
      <c r="CG275" s="7">
        <f t="shared" si="1533"/>
        <v>6</v>
      </c>
      <c r="CH275" s="7">
        <f t="shared" si="1534"/>
        <v>3</v>
      </c>
      <c r="CI275" s="7">
        <f t="shared" si="1535"/>
        <v>7</v>
      </c>
      <c r="CJ275" s="7">
        <f t="shared" si="1536"/>
        <v>2</v>
      </c>
      <c r="CK275" s="7">
        <f t="shared" si="1537"/>
        <v>1</v>
      </c>
      <c r="CL275" s="7">
        <f t="shared" si="1538"/>
        <v>2</v>
      </c>
      <c r="CM275" s="7">
        <f t="shared" si="1539"/>
        <v>6</v>
      </c>
      <c r="CN275" s="7">
        <f t="shared" si="1540"/>
        <v>5</v>
      </c>
      <c r="CO275" s="7">
        <f t="shared" si="1541"/>
        <v>0</v>
      </c>
      <c r="CP275" s="7">
        <f t="shared" si="1542"/>
        <v>6</v>
      </c>
      <c r="CQ275" s="7">
        <f t="shared" si="1543"/>
        <v>2</v>
      </c>
      <c r="CR275" s="7">
        <f t="shared" si="1544"/>
        <v>6</v>
      </c>
      <c r="CS275" s="7">
        <f t="shared" si="1545"/>
        <v>6</v>
      </c>
      <c r="CT275" s="7">
        <f t="shared" si="1546"/>
        <v>6</v>
      </c>
      <c r="CU275" s="7">
        <f t="shared" si="1547"/>
        <v>3</v>
      </c>
      <c r="CV275" s="7">
        <f t="shared" si="1548"/>
        <v>0</v>
      </c>
      <c r="CW275" s="7">
        <f t="shared" si="1549"/>
        <v>6</v>
      </c>
      <c r="CX275" s="7">
        <f t="shared" si="1550"/>
        <v>1</v>
      </c>
      <c r="CY275" s="7">
        <f t="shared" si="1551"/>
        <v>2</v>
      </c>
      <c r="CZ275" s="7">
        <f t="shared" si="1552"/>
        <v>6</v>
      </c>
      <c r="DA275" s="7">
        <f t="shared" si="1553"/>
        <v>2</v>
      </c>
      <c r="DB275" s="7">
        <f t="shared" si="1554"/>
        <v>1</v>
      </c>
      <c r="DC275" s="7">
        <f t="shared" si="1555"/>
        <v>6</v>
      </c>
      <c r="DD275" s="7">
        <f t="shared" si="1556"/>
        <v>6</v>
      </c>
      <c r="DE275" s="7">
        <f t="shared" si="1557"/>
        <v>0</v>
      </c>
      <c r="DF275" s="7">
        <f t="shared" si="1558"/>
        <v>4</v>
      </c>
      <c r="DG275" s="7">
        <f t="shared" si="1559"/>
        <v>0</v>
      </c>
      <c r="DH275" s="7">
        <f t="shared" si="1560"/>
        <v>4</v>
      </c>
      <c r="DI275" s="7">
        <f t="shared" si="1561"/>
        <v>6</v>
      </c>
      <c r="DJ275" s="7">
        <f t="shared" si="1562"/>
        <v>5</v>
      </c>
      <c r="DK275" s="7">
        <f t="shared" si="1563"/>
        <v>0</v>
      </c>
      <c r="DL275" s="7">
        <f t="shared" si="1564"/>
        <v>0</v>
      </c>
      <c r="DM275" s="7">
        <f t="shared" si="1565"/>
        <v>3</v>
      </c>
      <c r="DN275" s="289" t="b">
        <f t="shared" si="1309"/>
        <v>1</v>
      </c>
      <c r="DO275" s="9">
        <f t="shared" si="1486"/>
        <v>243</v>
      </c>
      <c r="DP275" s="9">
        <f t="shared" si="1474"/>
        <v>114</v>
      </c>
      <c r="DQ275" s="9">
        <f t="shared" si="1487"/>
        <v>114</v>
      </c>
      <c r="DR275" s="106">
        <f t="shared" si="1302"/>
        <v>1</v>
      </c>
      <c r="DS275" s="59">
        <f t="shared" si="1401"/>
        <v>5</v>
      </c>
      <c r="DT275" s="59">
        <f t="shared" si="1402"/>
        <v>2</v>
      </c>
      <c r="DV275" s="7">
        <f t="shared" si="1488"/>
        <v>5</v>
      </c>
      <c r="DW275" s="7">
        <f t="shared" si="1489"/>
        <v>2</v>
      </c>
      <c r="DY275" s="7">
        <f t="shared" si="1490"/>
        <v>1</v>
      </c>
      <c r="DZ275" s="7">
        <f t="shared" si="1491"/>
        <v>0</v>
      </c>
      <c r="EA275" s="7">
        <f t="shared" si="1492"/>
        <v>1</v>
      </c>
      <c r="EB275" s="7">
        <f t="shared" si="1493"/>
        <v>1</v>
      </c>
      <c r="EC275" s="7">
        <f t="shared" si="1494"/>
        <v>4</v>
      </c>
      <c r="EE275" s="9">
        <f t="shared" si="1495"/>
        <v>1</v>
      </c>
      <c r="EF275" s="7">
        <f t="shared" si="1496"/>
        <v>1</v>
      </c>
    </row>
    <row r="276" spans="1:136" x14ac:dyDescent="0.2">
      <c r="A276" s="42">
        <v>42012</v>
      </c>
      <c r="B276" s="25" t="s">
        <v>52</v>
      </c>
      <c r="C276" s="32" t="s">
        <v>53</v>
      </c>
      <c r="D276" s="11">
        <f t="shared" si="1476"/>
        <v>2</v>
      </c>
      <c r="E276" s="11">
        <f t="shared" ref="E276:I276" si="1584">FIND(",",$C276,D276+1)</f>
        <v>5</v>
      </c>
      <c r="F276" s="11">
        <f t="shared" si="1584"/>
        <v>8</v>
      </c>
      <c r="G276" s="11">
        <f t="shared" si="1584"/>
        <v>12</v>
      </c>
      <c r="H276" s="11">
        <f t="shared" si="1584"/>
        <v>16</v>
      </c>
      <c r="I276" s="11">
        <f t="shared" si="1584"/>
        <v>20</v>
      </c>
      <c r="J276" s="11"/>
      <c r="K276" s="9">
        <f t="shared" si="1478"/>
        <v>5</v>
      </c>
      <c r="L276" s="9">
        <f t="shared" si="1479"/>
        <v>7</v>
      </c>
      <c r="M276" s="9">
        <f t="shared" si="1480"/>
        <v>9</v>
      </c>
      <c r="N276" s="9">
        <f t="shared" si="1481"/>
        <v>15</v>
      </c>
      <c r="O276" s="9">
        <f t="shared" si="1482"/>
        <v>34</v>
      </c>
      <c r="P276" s="9">
        <f t="shared" si="1483"/>
        <v>38</v>
      </c>
      <c r="Q276" s="9">
        <f t="shared" si="1484"/>
        <v>21</v>
      </c>
      <c r="R276" s="24"/>
      <c r="S276" s="7">
        <f t="shared" si="1582"/>
        <v>0</v>
      </c>
      <c r="T276" s="7">
        <f t="shared" si="1582"/>
        <v>0</v>
      </c>
      <c r="U276" s="7">
        <f t="shared" si="1582"/>
        <v>0</v>
      </c>
      <c r="V276" s="7">
        <f t="shared" si="1582"/>
        <v>0</v>
      </c>
      <c r="W276" s="7">
        <f t="shared" si="1582"/>
        <v>1</v>
      </c>
      <c r="X276" s="7">
        <f t="shared" si="1582"/>
        <v>0</v>
      </c>
      <c r="Y276" s="7">
        <f t="shared" si="1582"/>
        <v>1</v>
      </c>
      <c r="Z276" s="7">
        <f t="shared" si="1582"/>
        <v>0</v>
      </c>
      <c r="AA276" s="7">
        <f t="shared" si="1582"/>
        <v>1</v>
      </c>
      <c r="AB276" s="7">
        <f t="shared" si="1582"/>
        <v>0</v>
      </c>
      <c r="AC276" s="7">
        <f t="shared" si="1582"/>
        <v>0</v>
      </c>
      <c r="AD276" s="7">
        <f t="shared" si="1582"/>
        <v>0</v>
      </c>
      <c r="AE276" s="7">
        <f t="shared" si="1582"/>
        <v>0</v>
      </c>
      <c r="AF276" s="7">
        <f t="shared" si="1582"/>
        <v>0</v>
      </c>
      <c r="AG276" s="7">
        <f t="shared" si="1582"/>
        <v>1</v>
      </c>
      <c r="AH276" s="7">
        <f t="shared" si="1582"/>
        <v>0</v>
      </c>
      <c r="AI276" s="7">
        <f t="shared" si="1579"/>
        <v>0</v>
      </c>
      <c r="AJ276" s="7">
        <f t="shared" si="1579"/>
        <v>0</v>
      </c>
      <c r="AK276" s="7">
        <f t="shared" si="1579"/>
        <v>0</v>
      </c>
      <c r="AL276" s="7">
        <f t="shared" si="1579"/>
        <v>0</v>
      </c>
      <c r="AM276" s="7">
        <f t="shared" ref="AM276:BB281" si="1585">COUNTIF($K276:$Q276,AM$2)</f>
        <v>1</v>
      </c>
      <c r="AN276" s="7">
        <f t="shared" si="1585"/>
        <v>0</v>
      </c>
      <c r="AO276" s="7">
        <f t="shared" si="1585"/>
        <v>0</v>
      </c>
      <c r="AP276" s="7">
        <f t="shared" si="1585"/>
        <v>0</v>
      </c>
      <c r="AQ276" s="7">
        <f t="shared" si="1585"/>
        <v>0</v>
      </c>
      <c r="AR276" s="7">
        <f t="shared" si="1585"/>
        <v>0</v>
      </c>
      <c r="AS276" s="7">
        <f t="shared" si="1585"/>
        <v>0</v>
      </c>
      <c r="AT276" s="7">
        <f t="shared" si="1585"/>
        <v>0</v>
      </c>
      <c r="AU276" s="7">
        <f t="shared" si="1585"/>
        <v>0</v>
      </c>
      <c r="AV276" s="7">
        <f t="shared" si="1585"/>
        <v>0</v>
      </c>
      <c r="AW276" s="7">
        <f t="shared" si="1585"/>
        <v>0</v>
      </c>
      <c r="AX276" s="7">
        <f t="shared" si="1585"/>
        <v>0</v>
      </c>
      <c r="AY276" s="7">
        <f t="shared" si="1585"/>
        <v>0</v>
      </c>
      <c r="AZ276" s="7">
        <f t="shared" si="1585"/>
        <v>1</v>
      </c>
      <c r="BA276" s="7">
        <f t="shared" si="1585"/>
        <v>0</v>
      </c>
      <c r="BB276" s="7">
        <f t="shared" si="1585"/>
        <v>0</v>
      </c>
      <c r="BC276" s="7">
        <f t="shared" si="1583"/>
        <v>0</v>
      </c>
      <c r="BD276" s="7">
        <f t="shared" si="1583"/>
        <v>1</v>
      </c>
      <c r="BE276" s="7">
        <f t="shared" si="1583"/>
        <v>0</v>
      </c>
      <c r="BF276" s="7">
        <f t="shared" si="1580"/>
        <v>0</v>
      </c>
      <c r="BG276" s="7">
        <f t="shared" si="1580"/>
        <v>0</v>
      </c>
      <c r="BH276" s="7">
        <f t="shared" si="1580"/>
        <v>0</v>
      </c>
      <c r="BI276" s="7">
        <f t="shared" si="1580"/>
        <v>0</v>
      </c>
      <c r="BJ276" s="7">
        <f t="shared" si="1580"/>
        <v>0</v>
      </c>
      <c r="BK276" s="7">
        <f t="shared" si="1580"/>
        <v>0</v>
      </c>
      <c r="BL276" s="7">
        <f t="shared" si="1580"/>
        <v>0</v>
      </c>
      <c r="BM276" s="7">
        <f t="shared" si="1580"/>
        <v>0</v>
      </c>
      <c r="BN276" s="7">
        <f t="shared" si="1577"/>
        <v>0</v>
      </c>
      <c r="BO276" s="7">
        <f t="shared" si="1577"/>
        <v>0</v>
      </c>
      <c r="BQ276" s="7">
        <f t="shared" si="1517"/>
        <v>1</v>
      </c>
      <c r="BR276" s="7">
        <f t="shared" si="1518"/>
        <v>5</v>
      </c>
      <c r="BS276" s="7">
        <f t="shared" si="1519"/>
        <v>5</v>
      </c>
      <c r="BT276" s="7">
        <f t="shared" si="1520"/>
        <v>2</v>
      </c>
      <c r="BU276" s="7">
        <f t="shared" si="1521"/>
        <v>0</v>
      </c>
      <c r="BV276" s="7">
        <f t="shared" si="1522"/>
        <v>5</v>
      </c>
      <c r="BW276" s="7">
        <f t="shared" si="1523"/>
        <v>0</v>
      </c>
      <c r="BX276" s="7">
        <f t="shared" si="1524"/>
        <v>5</v>
      </c>
      <c r="BY276" s="7">
        <f t="shared" si="1525"/>
        <v>0</v>
      </c>
      <c r="BZ276" s="7">
        <f t="shared" si="1526"/>
        <v>6</v>
      </c>
      <c r="CA276" s="7">
        <f t="shared" si="1527"/>
        <v>5</v>
      </c>
      <c r="CB276" s="7">
        <f t="shared" si="1528"/>
        <v>6</v>
      </c>
      <c r="CC276" s="7">
        <f t="shared" si="1529"/>
        <v>5</v>
      </c>
      <c r="CD276" s="7">
        <f t="shared" si="1530"/>
        <v>5</v>
      </c>
      <c r="CE276" s="7">
        <f t="shared" si="1531"/>
        <v>0</v>
      </c>
      <c r="CF276" s="7">
        <f t="shared" si="1532"/>
        <v>5</v>
      </c>
      <c r="CG276" s="7">
        <f t="shared" si="1533"/>
        <v>5</v>
      </c>
      <c r="CH276" s="7">
        <f t="shared" si="1534"/>
        <v>2</v>
      </c>
      <c r="CI276" s="7">
        <f t="shared" si="1535"/>
        <v>6</v>
      </c>
      <c r="CJ276" s="7">
        <f t="shared" si="1536"/>
        <v>1</v>
      </c>
      <c r="CK276" s="7">
        <f t="shared" si="1537"/>
        <v>0</v>
      </c>
      <c r="CL276" s="7">
        <f t="shared" si="1538"/>
        <v>1</v>
      </c>
      <c r="CM276" s="7">
        <f t="shared" si="1539"/>
        <v>5</v>
      </c>
      <c r="CN276" s="7">
        <f t="shared" si="1540"/>
        <v>4</v>
      </c>
      <c r="CO276" s="7">
        <f t="shared" si="1541"/>
        <v>4</v>
      </c>
      <c r="CP276" s="7">
        <f t="shared" si="1542"/>
        <v>5</v>
      </c>
      <c r="CQ276" s="7">
        <f t="shared" si="1543"/>
        <v>1</v>
      </c>
      <c r="CR276" s="7">
        <f t="shared" si="1544"/>
        <v>5</v>
      </c>
      <c r="CS276" s="7">
        <f t="shared" si="1545"/>
        <v>5</v>
      </c>
      <c r="CT276" s="7">
        <f t="shared" si="1546"/>
        <v>5</v>
      </c>
      <c r="CU276" s="7">
        <f t="shared" si="1547"/>
        <v>2</v>
      </c>
      <c r="CV276" s="7">
        <f t="shared" si="1548"/>
        <v>6</v>
      </c>
      <c r="CW276" s="7">
        <f t="shared" si="1549"/>
        <v>5</v>
      </c>
      <c r="CX276" s="7">
        <f t="shared" si="1550"/>
        <v>0</v>
      </c>
      <c r="CY276" s="7">
        <f t="shared" si="1551"/>
        <v>1</v>
      </c>
      <c r="CZ276" s="7">
        <f t="shared" si="1552"/>
        <v>5</v>
      </c>
      <c r="DA276" s="7">
        <f t="shared" si="1553"/>
        <v>1</v>
      </c>
      <c r="DB276" s="7">
        <f t="shared" si="1554"/>
        <v>0</v>
      </c>
      <c r="DC276" s="7">
        <f t="shared" si="1555"/>
        <v>5</v>
      </c>
      <c r="DD276" s="7">
        <f t="shared" si="1556"/>
        <v>5</v>
      </c>
      <c r="DE276" s="7">
        <f t="shared" si="1557"/>
        <v>5</v>
      </c>
      <c r="DF276" s="7">
        <f t="shared" si="1558"/>
        <v>3</v>
      </c>
      <c r="DG276" s="7">
        <f t="shared" si="1559"/>
        <v>5</v>
      </c>
      <c r="DH276" s="7">
        <f t="shared" si="1560"/>
        <v>3</v>
      </c>
      <c r="DI276" s="7">
        <f t="shared" si="1561"/>
        <v>5</v>
      </c>
      <c r="DJ276" s="7">
        <f t="shared" si="1562"/>
        <v>4</v>
      </c>
      <c r="DK276" s="7">
        <f t="shared" si="1563"/>
        <v>3</v>
      </c>
      <c r="DL276" s="7">
        <f t="shared" si="1564"/>
        <v>2</v>
      </c>
      <c r="DM276" s="7">
        <f t="shared" si="1565"/>
        <v>2</v>
      </c>
      <c r="DN276" s="289" t="b">
        <f t="shared" si="1309"/>
        <v>1</v>
      </c>
      <c r="DO276" s="9">
        <f t="shared" si="1486"/>
        <v>129</v>
      </c>
      <c r="DP276" s="9">
        <f t="shared" si="1474"/>
        <v>-47</v>
      </c>
      <c r="DQ276" s="9">
        <f t="shared" si="1487"/>
        <v>47</v>
      </c>
      <c r="DR276" s="106">
        <f t="shared" si="1302"/>
        <v>1</v>
      </c>
      <c r="DS276" s="59">
        <f t="shared" si="1401"/>
        <v>2</v>
      </c>
      <c r="DT276" s="59">
        <f t="shared" si="1402"/>
        <v>5</v>
      </c>
      <c r="DV276" s="7">
        <f t="shared" si="1488"/>
        <v>5</v>
      </c>
      <c r="DW276" s="7">
        <f t="shared" si="1489"/>
        <v>2</v>
      </c>
      <c r="DY276" s="7">
        <f t="shared" si="1490"/>
        <v>3</v>
      </c>
      <c r="DZ276" s="7">
        <f t="shared" si="1491"/>
        <v>1</v>
      </c>
      <c r="EA276" s="7">
        <f t="shared" si="1492"/>
        <v>1</v>
      </c>
      <c r="EB276" s="7">
        <f t="shared" si="1493"/>
        <v>2</v>
      </c>
      <c r="EC276" s="7">
        <f t="shared" si="1494"/>
        <v>0</v>
      </c>
      <c r="EE276" s="9">
        <f t="shared" si="1495"/>
        <v>1</v>
      </c>
      <c r="EF276" s="7">
        <f t="shared" si="1496"/>
        <v>0</v>
      </c>
    </row>
    <row r="277" spans="1:136" x14ac:dyDescent="0.2">
      <c r="A277" s="42">
        <v>42009</v>
      </c>
      <c r="B277" s="25" t="s">
        <v>54</v>
      </c>
      <c r="C277" s="32" t="s">
        <v>55</v>
      </c>
      <c r="D277" s="11">
        <f t="shared" si="1476"/>
        <v>2</v>
      </c>
      <c r="E277" s="11">
        <f t="shared" ref="E277:I277" si="1586">FIND(",",$C277,D277+1)</f>
        <v>6</v>
      </c>
      <c r="F277" s="11">
        <f t="shared" si="1586"/>
        <v>10</v>
      </c>
      <c r="G277" s="11">
        <f t="shared" si="1586"/>
        <v>14</v>
      </c>
      <c r="H277" s="11">
        <f t="shared" si="1586"/>
        <v>18</v>
      </c>
      <c r="I277" s="11">
        <f t="shared" si="1586"/>
        <v>22</v>
      </c>
      <c r="J277" s="11"/>
      <c r="K277" s="9">
        <f t="shared" si="1478"/>
        <v>1</v>
      </c>
      <c r="L277" s="9">
        <f t="shared" si="1479"/>
        <v>22</v>
      </c>
      <c r="M277" s="9">
        <f t="shared" si="1480"/>
        <v>27</v>
      </c>
      <c r="N277" s="9">
        <f t="shared" si="1481"/>
        <v>34</v>
      </c>
      <c r="O277" s="9">
        <f t="shared" si="1482"/>
        <v>35</v>
      </c>
      <c r="P277" s="9">
        <f t="shared" si="1483"/>
        <v>37</v>
      </c>
      <c r="Q277" s="9">
        <f t="shared" si="1484"/>
        <v>20</v>
      </c>
      <c r="R277" s="24"/>
      <c r="S277" s="7">
        <f t="shared" si="1582"/>
        <v>1</v>
      </c>
      <c r="T277" s="7">
        <f t="shared" si="1582"/>
        <v>0</v>
      </c>
      <c r="U277" s="7">
        <f t="shared" si="1582"/>
        <v>0</v>
      </c>
      <c r="V277" s="7">
        <f t="shared" si="1582"/>
        <v>0</v>
      </c>
      <c r="W277" s="7">
        <f t="shared" si="1582"/>
        <v>0</v>
      </c>
      <c r="X277" s="7">
        <f t="shared" si="1582"/>
        <v>0</v>
      </c>
      <c r="Y277" s="7">
        <f t="shared" si="1582"/>
        <v>0</v>
      </c>
      <c r="Z277" s="7">
        <f t="shared" si="1582"/>
        <v>0</v>
      </c>
      <c r="AA277" s="7">
        <f t="shared" si="1582"/>
        <v>0</v>
      </c>
      <c r="AB277" s="7">
        <f t="shared" si="1582"/>
        <v>0</v>
      </c>
      <c r="AC277" s="7">
        <f t="shared" si="1582"/>
        <v>0</v>
      </c>
      <c r="AD277" s="7">
        <f t="shared" si="1582"/>
        <v>0</v>
      </c>
      <c r="AE277" s="7">
        <f t="shared" si="1582"/>
        <v>0</v>
      </c>
      <c r="AF277" s="7">
        <f t="shared" si="1582"/>
        <v>0</v>
      </c>
      <c r="AG277" s="7">
        <f t="shared" si="1582"/>
        <v>0</v>
      </c>
      <c r="AH277" s="7">
        <f t="shared" si="1582"/>
        <v>0</v>
      </c>
      <c r="AI277" s="7">
        <f t="shared" si="1579"/>
        <v>0</v>
      </c>
      <c r="AJ277" s="7">
        <f t="shared" si="1579"/>
        <v>0</v>
      </c>
      <c r="AK277" s="7">
        <f t="shared" si="1579"/>
        <v>0</v>
      </c>
      <c r="AL277" s="7">
        <f t="shared" si="1579"/>
        <v>1</v>
      </c>
      <c r="AM277" s="7">
        <f t="shared" si="1585"/>
        <v>0</v>
      </c>
      <c r="AN277" s="7">
        <f t="shared" si="1585"/>
        <v>1</v>
      </c>
      <c r="AO277" s="7">
        <f t="shared" si="1585"/>
        <v>0</v>
      </c>
      <c r="AP277" s="7">
        <f t="shared" si="1585"/>
        <v>0</v>
      </c>
      <c r="AQ277" s="7">
        <f t="shared" si="1585"/>
        <v>0</v>
      </c>
      <c r="AR277" s="7">
        <f t="shared" si="1585"/>
        <v>0</v>
      </c>
      <c r="AS277" s="7">
        <f t="shared" si="1585"/>
        <v>1</v>
      </c>
      <c r="AT277" s="7">
        <f t="shared" si="1585"/>
        <v>0</v>
      </c>
      <c r="AU277" s="7">
        <f t="shared" si="1585"/>
        <v>0</v>
      </c>
      <c r="AV277" s="7">
        <f t="shared" si="1585"/>
        <v>0</v>
      </c>
      <c r="AW277" s="7">
        <f t="shared" si="1585"/>
        <v>0</v>
      </c>
      <c r="AX277" s="7">
        <f t="shared" si="1585"/>
        <v>0</v>
      </c>
      <c r="AY277" s="7">
        <f t="shared" si="1585"/>
        <v>0</v>
      </c>
      <c r="AZ277" s="7">
        <f t="shared" si="1585"/>
        <v>1</v>
      </c>
      <c r="BA277" s="7">
        <f t="shared" si="1585"/>
        <v>1</v>
      </c>
      <c r="BB277" s="7">
        <f t="shared" si="1585"/>
        <v>0</v>
      </c>
      <c r="BC277" s="7">
        <f t="shared" si="1583"/>
        <v>1</v>
      </c>
      <c r="BD277" s="7">
        <f t="shared" si="1583"/>
        <v>0</v>
      </c>
      <c r="BE277" s="7">
        <f t="shared" si="1583"/>
        <v>0</v>
      </c>
      <c r="BF277" s="7">
        <f t="shared" si="1580"/>
        <v>0</v>
      </c>
      <c r="BG277" s="7">
        <f t="shared" si="1580"/>
        <v>0</v>
      </c>
      <c r="BH277" s="7">
        <f t="shared" si="1580"/>
        <v>0</v>
      </c>
      <c r="BI277" s="7">
        <f t="shared" si="1580"/>
        <v>0</v>
      </c>
      <c r="BJ277" s="7">
        <f t="shared" si="1580"/>
        <v>0</v>
      </c>
      <c r="BK277" s="7">
        <f t="shared" si="1580"/>
        <v>0</v>
      </c>
      <c r="BL277" s="7">
        <f t="shared" si="1580"/>
        <v>0</v>
      </c>
      <c r="BM277" s="7">
        <f t="shared" si="1580"/>
        <v>0</v>
      </c>
      <c r="BN277" s="7">
        <f t="shared" si="1577"/>
        <v>0</v>
      </c>
      <c r="BO277" s="7">
        <f t="shared" si="1577"/>
        <v>0</v>
      </c>
      <c r="BQ277" s="7">
        <f t="shared" si="1517"/>
        <v>0</v>
      </c>
      <c r="BR277" s="7">
        <f t="shared" si="1518"/>
        <v>4</v>
      </c>
      <c r="BS277" s="7">
        <f t="shared" si="1519"/>
        <v>4</v>
      </c>
      <c r="BT277" s="7">
        <f t="shared" si="1520"/>
        <v>1</v>
      </c>
      <c r="BU277" s="7">
        <f t="shared" si="1521"/>
        <v>3</v>
      </c>
      <c r="BV277" s="7">
        <f t="shared" si="1522"/>
        <v>4</v>
      </c>
      <c r="BW277" s="7">
        <f t="shared" si="1523"/>
        <v>4</v>
      </c>
      <c r="BX277" s="7">
        <f t="shared" si="1524"/>
        <v>4</v>
      </c>
      <c r="BY277" s="7">
        <f t="shared" si="1525"/>
        <v>4</v>
      </c>
      <c r="BZ277" s="7">
        <f t="shared" si="1526"/>
        <v>5</v>
      </c>
      <c r="CA277" s="7">
        <f t="shared" si="1527"/>
        <v>4</v>
      </c>
      <c r="CB277" s="7">
        <f t="shared" si="1528"/>
        <v>5</v>
      </c>
      <c r="CC277" s="7">
        <f t="shared" si="1529"/>
        <v>4</v>
      </c>
      <c r="CD277" s="7">
        <f t="shared" si="1530"/>
        <v>4</v>
      </c>
      <c r="CE277" s="7">
        <f t="shared" si="1531"/>
        <v>3</v>
      </c>
      <c r="CF277" s="7">
        <f t="shared" si="1532"/>
        <v>4</v>
      </c>
      <c r="CG277" s="7">
        <f t="shared" si="1533"/>
        <v>4</v>
      </c>
      <c r="CH277" s="7">
        <f t="shared" si="1534"/>
        <v>1</v>
      </c>
      <c r="CI277" s="7">
        <f t="shared" si="1535"/>
        <v>5</v>
      </c>
      <c r="CJ277" s="7">
        <f t="shared" si="1536"/>
        <v>0</v>
      </c>
      <c r="CK277" s="7">
        <f t="shared" si="1537"/>
        <v>1</v>
      </c>
      <c r="CL277" s="7">
        <f t="shared" si="1538"/>
        <v>0</v>
      </c>
      <c r="CM277" s="7">
        <f t="shared" si="1539"/>
        <v>4</v>
      </c>
      <c r="CN277" s="7">
        <f t="shared" si="1540"/>
        <v>3</v>
      </c>
      <c r="CO277" s="7">
        <f t="shared" si="1541"/>
        <v>3</v>
      </c>
      <c r="CP277" s="7">
        <f t="shared" si="1542"/>
        <v>4</v>
      </c>
      <c r="CQ277" s="7">
        <f t="shared" si="1543"/>
        <v>0</v>
      </c>
      <c r="CR277" s="7">
        <f t="shared" si="1544"/>
        <v>4</v>
      </c>
      <c r="CS277" s="7">
        <f t="shared" si="1545"/>
        <v>4</v>
      </c>
      <c r="CT277" s="7">
        <f t="shared" si="1546"/>
        <v>4</v>
      </c>
      <c r="CU277" s="7">
        <f t="shared" si="1547"/>
        <v>1</v>
      </c>
      <c r="CV277" s="7">
        <f t="shared" si="1548"/>
        <v>5</v>
      </c>
      <c r="CW277" s="7">
        <f t="shared" si="1549"/>
        <v>4</v>
      </c>
      <c r="CX277" s="7">
        <f t="shared" si="1550"/>
        <v>0</v>
      </c>
      <c r="CY277" s="7">
        <f t="shared" si="1551"/>
        <v>0</v>
      </c>
      <c r="CZ277" s="7">
        <f t="shared" si="1552"/>
        <v>4</v>
      </c>
      <c r="DA277" s="7">
        <f t="shared" si="1553"/>
        <v>0</v>
      </c>
      <c r="DB277" s="7">
        <f t="shared" si="1554"/>
        <v>5</v>
      </c>
      <c r="DC277" s="7">
        <f t="shared" si="1555"/>
        <v>4</v>
      </c>
      <c r="DD277" s="7">
        <f t="shared" si="1556"/>
        <v>4</v>
      </c>
      <c r="DE277" s="7">
        <f t="shared" si="1557"/>
        <v>4</v>
      </c>
      <c r="DF277" s="7">
        <f t="shared" si="1558"/>
        <v>2</v>
      </c>
      <c r="DG277" s="7">
        <f t="shared" si="1559"/>
        <v>4</v>
      </c>
      <c r="DH277" s="7">
        <f t="shared" si="1560"/>
        <v>2</v>
      </c>
      <c r="DI277" s="7">
        <f t="shared" si="1561"/>
        <v>4</v>
      </c>
      <c r="DJ277" s="7">
        <f t="shared" si="1562"/>
        <v>3</v>
      </c>
      <c r="DK277" s="7">
        <f t="shared" si="1563"/>
        <v>2</v>
      </c>
      <c r="DL277" s="7">
        <f t="shared" si="1564"/>
        <v>1</v>
      </c>
      <c r="DM277" s="7">
        <f t="shared" si="1565"/>
        <v>1</v>
      </c>
      <c r="DN277" s="289" t="b">
        <f t="shared" si="1309"/>
        <v>0</v>
      </c>
      <c r="DO277" s="9">
        <f t="shared" si="1486"/>
        <v>176</v>
      </c>
      <c r="DP277" s="9">
        <f t="shared" si="1474"/>
        <v>4</v>
      </c>
      <c r="DQ277" s="9">
        <f t="shared" si="1487"/>
        <v>4</v>
      </c>
      <c r="DR277" s="106">
        <f t="shared" si="1302"/>
        <v>0</v>
      </c>
      <c r="DS277" s="15">
        <f t="shared" si="1401"/>
        <v>4</v>
      </c>
      <c r="DT277" s="15">
        <f t="shared" si="1402"/>
        <v>3</v>
      </c>
      <c r="DV277" s="15">
        <f t="shared" si="1488"/>
        <v>4</v>
      </c>
      <c r="DW277" s="15">
        <f t="shared" si="1489"/>
        <v>3</v>
      </c>
      <c r="DY277" s="7">
        <f t="shared" si="1490"/>
        <v>1</v>
      </c>
      <c r="DZ277" s="7">
        <f t="shared" si="1491"/>
        <v>0</v>
      </c>
      <c r="EA277" s="7">
        <f t="shared" si="1492"/>
        <v>3</v>
      </c>
      <c r="EB277" s="7">
        <f t="shared" si="1493"/>
        <v>3</v>
      </c>
      <c r="EC277" s="7">
        <f t="shared" si="1494"/>
        <v>0</v>
      </c>
      <c r="EE277" s="9">
        <f t="shared" si="1495"/>
        <v>1</v>
      </c>
      <c r="EF277" s="7">
        <f t="shared" si="1496"/>
        <v>1</v>
      </c>
    </row>
    <row r="278" spans="1:136" x14ac:dyDescent="0.2">
      <c r="A278" s="42">
        <v>42005</v>
      </c>
      <c r="B278" s="25" t="s">
        <v>13</v>
      </c>
      <c r="C278" s="32" t="s">
        <v>56</v>
      </c>
      <c r="D278" s="11">
        <f t="shared" si="1476"/>
        <v>2</v>
      </c>
      <c r="E278" s="11">
        <f t="shared" ref="E278:I278" si="1587">FIND(",",$C278,D278+1)</f>
        <v>5</v>
      </c>
      <c r="F278" s="11">
        <f t="shared" si="1587"/>
        <v>9</v>
      </c>
      <c r="G278" s="11">
        <f t="shared" si="1587"/>
        <v>13</v>
      </c>
      <c r="H278" s="11">
        <f t="shared" si="1587"/>
        <v>17</v>
      </c>
      <c r="I278" s="11">
        <f t="shared" si="1587"/>
        <v>21</v>
      </c>
      <c r="J278" s="11"/>
      <c r="K278" s="9">
        <f t="shared" si="1478"/>
        <v>1</v>
      </c>
      <c r="L278" s="9">
        <f t="shared" si="1479"/>
        <v>4</v>
      </c>
      <c r="M278" s="9">
        <f t="shared" si="1480"/>
        <v>18</v>
      </c>
      <c r="N278" s="9">
        <f t="shared" si="1481"/>
        <v>31</v>
      </c>
      <c r="O278" s="9">
        <f t="shared" si="1482"/>
        <v>48</v>
      </c>
      <c r="P278" s="9">
        <f t="shared" si="1483"/>
        <v>49</v>
      </c>
      <c r="Q278" s="9">
        <f t="shared" si="1484"/>
        <v>21</v>
      </c>
      <c r="R278" s="24"/>
      <c r="S278" s="7">
        <f t="shared" si="1582"/>
        <v>1</v>
      </c>
      <c r="T278" s="7">
        <f t="shared" si="1582"/>
        <v>0</v>
      </c>
      <c r="U278" s="7">
        <f t="shared" si="1582"/>
        <v>0</v>
      </c>
      <c r="V278" s="7">
        <f t="shared" si="1582"/>
        <v>1</v>
      </c>
      <c r="W278" s="7">
        <f t="shared" si="1582"/>
        <v>0</v>
      </c>
      <c r="X278" s="7">
        <f t="shared" si="1582"/>
        <v>0</v>
      </c>
      <c r="Y278" s="7">
        <f t="shared" si="1582"/>
        <v>0</v>
      </c>
      <c r="Z278" s="7">
        <f t="shared" si="1582"/>
        <v>0</v>
      </c>
      <c r="AA278" s="7">
        <f t="shared" si="1582"/>
        <v>0</v>
      </c>
      <c r="AB278" s="7">
        <f t="shared" si="1582"/>
        <v>0</v>
      </c>
      <c r="AC278" s="7">
        <f t="shared" si="1582"/>
        <v>0</v>
      </c>
      <c r="AD278" s="7">
        <f t="shared" si="1582"/>
        <v>0</v>
      </c>
      <c r="AE278" s="7">
        <f t="shared" si="1582"/>
        <v>0</v>
      </c>
      <c r="AF278" s="7">
        <f t="shared" si="1582"/>
        <v>0</v>
      </c>
      <c r="AG278" s="7">
        <f t="shared" si="1582"/>
        <v>0</v>
      </c>
      <c r="AH278" s="7">
        <f t="shared" si="1582"/>
        <v>0</v>
      </c>
      <c r="AI278" s="7">
        <f t="shared" si="1579"/>
        <v>0</v>
      </c>
      <c r="AJ278" s="7">
        <f t="shared" si="1579"/>
        <v>1</v>
      </c>
      <c r="AK278" s="7">
        <f t="shared" si="1579"/>
        <v>0</v>
      </c>
      <c r="AL278" s="7">
        <f t="shared" si="1579"/>
        <v>0</v>
      </c>
      <c r="AM278" s="7">
        <f t="shared" si="1585"/>
        <v>1</v>
      </c>
      <c r="AN278" s="7">
        <f t="shared" si="1585"/>
        <v>0</v>
      </c>
      <c r="AO278" s="7">
        <f t="shared" si="1585"/>
        <v>0</v>
      </c>
      <c r="AP278" s="7">
        <f t="shared" si="1585"/>
        <v>0</v>
      </c>
      <c r="AQ278" s="7">
        <f t="shared" si="1585"/>
        <v>0</v>
      </c>
      <c r="AR278" s="7">
        <f t="shared" si="1585"/>
        <v>0</v>
      </c>
      <c r="AS278" s="7">
        <f t="shared" si="1585"/>
        <v>0</v>
      </c>
      <c r="AT278" s="7">
        <f t="shared" si="1585"/>
        <v>0</v>
      </c>
      <c r="AU278" s="7">
        <f t="shared" si="1585"/>
        <v>0</v>
      </c>
      <c r="AV278" s="7">
        <f t="shared" si="1585"/>
        <v>0</v>
      </c>
      <c r="AW278" s="7">
        <f t="shared" si="1585"/>
        <v>1</v>
      </c>
      <c r="AX278" s="7">
        <f t="shared" si="1585"/>
        <v>0</v>
      </c>
      <c r="AY278" s="7">
        <f t="shared" si="1585"/>
        <v>0</v>
      </c>
      <c r="AZ278" s="7">
        <f t="shared" si="1585"/>
        <v>0</v>
      </c>
      <c r="BA278" s="7">
        <f t="shared" si="1585"/>
        <v>0</v>
      </c>
      <c r="BB278" s="7">
        <f t="shared" si="1585"/>
        <v>0</v>
      </c>
      <c r="BC278" s="7">
        <f t="shared" si="1583"/>
        <v>0</v>
      </c>
      <c r="BD278" s="7">
        <f t="shared" si="1583"/>
        <v>0</v>
      </c>
      <c r="BE278" s="7">
        <f t="shared" si="1583"/>
        <v>0</v>
      </c>
      <c r="BF278" s="7">
        <f t="shared" si="1580"/>
        <v>0</v>
      </c>
      <c r="BG278" s="7">
        <f t="shared" si="1580"/>
        <v>0</v>
      </c>
      <c r="BH278" s="7">
        <f t="shared" si="1580"/>
        <v>0</v>
      </c>
      <c r="BI278" s="7">
        <f t="shared" si="1580"/>
        <v>0</v>
      </c>
      <c r="BJ278" s="7">
        <f t="shared" si="1580"/>
        <v>0</v>
      </c>
      <c r="BK278" s="7">
        <f t="shared" si="1580"/>
        <v>0</v>
      </c>
      <c r="BL278" s="7">
        <f t="shared" si="1580"/>
        <v>0</v>
      </c>
      <c r="BM278" s="7">
        <f t="shared" si="1580"/>
        <v>0</v>
      </c>
      <c r="BN278" s="7">
        <f t="shared" si="1577"/>
        <v>1</v>
      </c>
      <c r="BO278" s="7">
        <f t="shared" si="1577"/>
        <v>1</v>
      </c>
      <c r="BQ278" s="7">
        <f t="shared" si="1517"/>
        <v>0</v>
      </c>
      <c r="BR278" s="7">
        <f t="shared" si="1518"/>
        <v>3</v>
      </c>
      <c r="BS278" s="7">
        <f t="shared" si="1519"/>
        <v>3</v>
      </c>
      <c r="BT278" s="7">
        <f t="shared" si="1520"/>
        <v>0</v>
      </c>
      <c r="BU278" s="7">
        <f t="shared" si="1521"/>
        <v>2</v>
      </c>
      <c r="BV278" s="7">
        <f t="shared" si="1522"/>
        <v>3</v>
      </c>
      <c r="BW278" s="7">
        <f t="shared" si="1523"/>
        <v>3</v>
      </c>
      <c r="BX278" s="7">
        <f t="shared" si="1524"/>
        <v>3</v>
      </c>
      <c r="BY278" s="7">
        <f t="shared" si="1525"/>
        <v>3</v>
      </c>
      <c r="BZ278" s="7">
        <f t="shared" si="1526"/>
        <v>4</v>
      </c>
      <c r="CA278" s="7">
        <f t="shared" si="1527"/>
        <v>3</v>
      </c>
      <c r="CB278" s="7">
        <f t="shared" si="1528"/>
        <v>4</v>
      </c>
      <c r="CC278" s="7">
        <f t="shared" si="1529"/>
        <v>3</v>
      </c>
      <c r="CD278" s="7">
        <f t="shared" si="1530"/>
        <v>3</v>
      </c>
      <c r="CE278" s="7">
        <f t="shared" si="1531"/>
        <v>2</v>
      </c>
      <c r="CF278" s="7">
        <f t="shared" si="1532"/>
        <v>3</v>
      </c>
      <c r="CG278" s="7">
        <f t="shared" si="1533"/>
        <v>3</v>
      </c>
      <c r="CH278" s="7">
        <f t="shared" si="1534"/>
        <v>0</v>
      </c>
      <c r="CI278" s="7">
        <f t="shared" si="1535"/>
        <v>4</v>
      </c>
      <c r="CJ278" s="7">
        <f t="shared" si="1536"/>
        <v>3</v>
      </c>
      <c r="CK278" s="7">
        <f t="shared" si="1537"/>
        <v>0</v>
      </c>
      <c r="CL278" s="7">
        <f t="shared" si="1538"/>
        <v>3</v>
      </c>
      <c r="CM278" s="7">
        <f t="shared" si="1539"/>
        <v>3</v>
      </c>
      <c r="CN278" s="7">
        <f t="shared" si="1540"/>
        <v>2</v>
      </c>
      <c r="CO278" s="7">
        <f t="shared" si="1541"/>
        <v>2</v>
      </c>
      <c r="CP278" s="7">
        <f t="shared" si="1542"/>
        <v>3</v>
      </c>
      <c r="CQ278" s="7">
        <f t="shared" si="1543"/>
        <v>1</v>
      </c>
      <c r="CR278" s="7">
        <f t="shared" si="1544"/>
        <v>3</v>
      </c>
      <c r="CS278" s="7">
        <f t="shared" si="1545"/>
        <v>3</v>
      </c>
      <c r="CT278" s="7">
        <f t="shared" si="1546"/>
        <v>3</v>
      </c>
      <c r="CU278" s="7">
        <f t="shared" si="1547"/>
        <v>0</v>
      </c>
      <c r="CV278" s="7">
        <f t="shared" si="1548"/>
        <v>4</v>
      </c>
      <c r="CW278" s="7">
        <f t="shared" si="1549"/>
        <v>3</v>
      </c>
      <c r="CX278" s="7">
        <f t="shared" si="1550"/>
        <v>3</v>
      </c>
      <c r="CY278" s="7">
        <f t="shared" si="1551"/>
        <v>3</v>
      </c>
      <c r="CZ278" s="7">
        <f t="shared" si="1552"/>
        <v>3</v>
      </c>
      <c r="DA278" s="7">
        <f t="shared" si="1553"/>
        <v>3</v>
      </c>
      <c r="DB278" s="7">
        <f t="shared" si="1554"/>
        <v>4</v>
      </c>
      <c r="DC278" s="7">
        <f t="shared" si="1555"/>
        <v>3</v>
      </c>
      <c r="DD278" s="7">
        <f t="shared" si="1556"/>
        <v>3</v>
      </c>
      <c r="DE278" s="7">
        <f t="shared" si="1557"/>
        <v>3</v>
      </c>
      <c r="DF278" s="7">
        <f t="shared" si="1558"/>
        <v>1</v>
      </c>
      <c r="DG278" s="7">
        <f t="shared" si="1559"/>
        <v>3</v>
      </c>
      <c r="DH278" s="7">
        <f t="shared" si="1560"/>
        <v>1</v>
      </c>
      <c r="DI278" s="7">
        <f t="shared" si="1561"/>
        <v>3</v>
      </c>
      <c r="DJ278" s="7">
        <f t="shared" si="1562"/>
        <v>2</v>
      </c>
      <c r="DK278" s="7">
        <f t="shared" si="1563"/>
        <v>1</v>
      </c>
      <c r="DL278" s="7">
        <f t="shared" si="1564"/>
        <v>0</v>
      </c>
      <c r="DM278" s="7">
        <f t="shared" si="1565"/>
        <v>0</v>
      </c>
      <c r="DN278" s="289" t="b">
        <f t="shared" si="1309"/>
        <v>0</v>
      </c>
      <c r="DO278" s="9">
        <f t="shared" si="1486"/>
        <v>172</v>
      </c>
      <c r="DP278" s="9">
        <f t="shared" si="1474"/>
        <v>-11</v>
      </c>
      <c r="DQ278" s="9">
        <f t="shared" si="1487"/>
        <v>11</v>
      </c>
      <c r="DR278" s="106">
        <f t="shared" si="1302"/>
        <v>0</v>
      </c>
      <c r="DS278" s="59">
        <f t="shared" si="1401"/>
        <v>3</v>
      </c>
      <c r="DT278" s="59">
        <f t="shared" si="1402"/>
        <v>4</v>
      </c>
      <c r="DV278" s="15">
        <f t="shared" si="1488"/>
        <v>4</v>
      </c>
      <c r="DW278" s="15">
        <f t="shared" si="1489"/>
        <v>3</v>
      </c>
      <c r="DY278" s="7">
        <f t="shared" si="1490"/>
        <v>2</v>
      </c>
      <c r="DZ278" s="7">
        <f t="shared" si="1491"/>
        <v>1</v>
      </c>
      <c r="EA278" s="7">
        <f t="shared" si="1492"/>
        <v>1</v>
      </c>
      <c r="EB278" s="7">
        <f t="shared" si="1493"/>
        <v>1</v>
      </c>
      <c r="EC278" s="7">
        <f t="shared" si="1494"/>
        <v>2</v>
      </c>
      <c r="EE278" s="9">
        <f t="shared" si="1495"/>
        <v>3</v>
      </c>
      <c r="EF278" s="7">
        <f t="shared" si="1496"/>
        <v>1</v>
      </c>
    </row>
    <row r="279" spans="1:136" x14ac:dyDescent="0.2">
      <c r="A279" s="42">
        <v>42002</v>
      </c>
      <c r="B279" s="25" t="s">
        <v>57</v>
      </c>
      <c r="C279" s="32" t="s">
        <v>58</v>
      </c>
      <c r="D279" s="11">
        <f t="shared" si="1476"/>
        <v>2</v>
      </c>
      <c r="E279" s="11">
        <f t="shared" ref="E279:I279" si="1588">FIND(",",$C279,D279+1)</f>
        <v>5</v>
      </c>
      <c r="F279" s="11">
        <f t="shared" si="1588"/>
        <v>9</v>
      </c>
      <c r="G279" s="11">
        <f t="shared" si="1588"/>
        <v>13</v>
      </c>
      <c r="H279" s="11">
        <f t="shared" si="1588"/>
        <v>17</v>
      </c>
      <c r="I279" s="11">
        <f t="shared" si="1588"/>
        <v>21</v>
      </c>
      <c r="J279" s="11"/>
      <c r="K279" s="9">
        <f t="shared" si="1478"/>
        <v>1</v>
      </c>
      <c r="L279" s="9">
        <f t="shared" si="1479"/>
        <v>4</v>
      </c>
      <c r="M279" s="9">
        <f t="shared" si="1480"/>
        <v>27</v>
      </c>
      <c r="N279" s="9">
        <f t="shared" si="1481"/>
        <v>42</v>
      </c>
      <c r="O279" s="9">
        <f t="shared" si="1482"/>
        <v>44</v>
      </c>
      <c r="P279" s="9">
        <f t="shared" si="1483"/>
        <v>47</v>
      </c>
      <c r="Q279" s="9">
        <f t="shared" si="1484"/>
        <v>18</v>
      </c>
      <c r="R279" s="24"/>
      <c r="S279" s="7">
        <f t="shared" si="1582"/>
        <v>1</v>
      </c>
      <c r="T279" s="7">
        <f t="shared" si="1582"/>
        <v>0</v>
      </c>
      <c r="U279" s="7">
        <f t="shared" si="1582"/>
        <v>0</v>
      </c>
      <c r="V279" s="7">
        <f t="shared" si="1582"/>
        <v>1</v>
      </c>
      <c r="W279" s="7">
        <f t="shared" si="1582"/>
        <v>0</v>
      </c>
      <c r="X279" s="7">
        <f t="shared" si="1582"/>
        <v>0</v>
      </c>
      <c r="Y279" s="7">
        <f t="shared" si="1582"/>
        <v>0</v>
      </c>
      <c r="Z279" s="7">
        <f t="shared" si="1582"/>
        <v>0</v>
      </c>
      <c r="AA279" s="7">
        <f t="shared" si="1582"/>
        <v>0</v>
      </c>
      <c r="AB279" s="7">
        <f t="shared" si="1582"/>
        <v>0</v>
      </c>
      <c r="AC279" s="7">
        <f t="shared" si="1582"/>
        <v>0</v>
      </c>
      <c r="AD279" s="7">
        <f t="shared" si="1582"/>
        <v>0</v>
      </c>
      <c r="AE279" s="7">
        <f t="shared" si="1582"/>
        <v>0</v>
      </c>
      <c r="AF279" s="7">
        <f t="shared" si="1582"/>
        <v>0</v>
      </c>
      <c r="AG279" s="7">
        <f t="shared" si="1582"/>
        <v>0</v>
      </c>
      <c r="AH279" s="7">
        <f t="shared" si="1582"/>
        <v>0</v>
      </c>
      <c r="AI279" s="7">
        <f t="shared" si="1579"/>
        <v>0</v>
      </c>
      <c r="AJ279" s="7">
        <f t="shared" si="1579"/>
        <v>1</v>
      </c>
      <c r="AK279" s="7">
        <f t="shared" si="1579"/>
        <v>0</v>
      </c>
      <c r="AL279" s="7">
        <f t="shared" si="1579"/>
        <v>0</v>
      </c>
      <c r="AM279" s="7">
        <f t="shared" si="1585"/>
        <v>0</v>
      </c>
      <c r="AN279" s="7">
        <f t="shared" si="1585"/>
        <v>0</v>
      </c>
      <c r="AO279" s="7">
        <f t="shared" si="1585"/>
        <v>0</v>
      </c>
      <c r="AP279" s="7">
        <f t="shared" si="1585"/>
        <v>0</v>
      </c>
      <c r="AQ279" s="7">
        <f t="shared" si="1585"/>
        <v>0</v>
      </c>
      <c r="AR279" s="7">
        <f t="shared" si="1585"/>
        <v>0</v>
      </c>
      <c r="AS279" s="7">
        <f t="shared" si="1585"/>
        <v>1</v>
      </c>
      <c r="AT279" s="7">
        <f t="shared" si="1585"/>
        <v>0</v>
      </c>
      <c r="AU279" s="7">
        <f t="shared" si="1585"/>
        <v>0</v>
      </c>
      <c r="AV279" s="7">
        <f t="shared" si="1585"/>
        <v>0</v>
      </c>
      <c r="AW279" s="7">
        <f t="shared" si="1585"/>
        <v>0</v>
      </c>
      <c r="AX279" s="7">
        <f t="shared" si="1585"/>
        <v>0</v>
      </c>
      <c r="AY279" s="7">
        <f t="shared" si="1585"/>
        <v>0</v>
      </c>
      <c r="AZ279" s="7">
        <f t="shared" si="1585"/>
        <v>0</v>
      </c>
      <c r="BA279" s="7">
        <f t="shared" si="1585"/>
        <v>0</v>
      </c>
      <c r="BB279" s="7">
        <f t="shared" si="1585"/>
        <v>0</v>
      </c>
      <c r="BC279" s="7">
        <f t="shared" si="1583"/>
        <v>0</v>
      </c>
      <c r="BD279" s="7">
        <f t="shared" si="1583"/>
        <v>0</v>
      </c>
      <c r="BE279" s="7">
        <f t="shared" si="1583"/>
        <v>0</v>
      </c>
      <c r="BF279" s="7">
        <f t="shared" si="1580"/>
        <v>0</v>
      </c>
      <c r="BG279" s="7">
        <f t="shared" si="1580"/>
        <v>0</v>
      </c>
      <c r="BH279" s="7">
        <f t="shared" si="1580"/>
        <v>1</v>
      </c>
      <c r="BI279" s="7">
        <f t="shared" si="1580"/>
        <v>0</v>
      </c>
      <c r="BJ279" s="7">
        <f t="shared" si="1580"/>
        <v>1</v>
      </c>
      <c r="BK279" s="7">
        <f t="shared" si="1580"/>
        <v>0</v>
      </c>
      <c r="BL279" s="7">
        <f t="shared" si="1580"/>
        <v>0</v>
      </c>
      <c r="BM279" s="7">
        <f t="shared" si="1580"/>
        <v>1</v>
      </c>
      <c r="BN279" s="7">
        <f t="shared" si="1577"/>
        <v>0</v>
      </c>
      <c r="BO279" s="7">
        <f t="shared" si="1577"/>
        <v>0</v>
      </c>
      <c r="BQ279" s="7">
        <f t="shared" si="1517"/>
        <v>0</v>
      </c>
      <c r="BR279" s="7">
        <f t="shared" si="1518"/>
        <v>2</v>
      </c>
      <c r="BS279" s="7">
        <f t="shared" si="1519"/>
        <v>2</v>
      </c>
      <c r="BT279" s="7">
        <f t="shared" si="1520"/>
        <v>0</v>
      </c>
      <c r="BU279" s="7">
        <f t="shared" si="1521"/>
        <v>1</v>
      </c>
      <c r="BV279" s="7">
        <f t="shared" si="1522"/>
        <v>2</v>
      </c>
      <c r="BW279" s="7">
        <f t="shared" si="1523"/>
        <v>2</v>
      </c>
      <c r="BX279" s="7">
        <f t="shared" si="1524"/>
        <v>2</v>
      </c>
      <c r="BY279" s="7">
        <f t="shared" si="1525"/>
        <v>2</v>
      </c>
      <c r="BZ279" s="7">
        <f t="shared" si="1526"/>
        <v>3</v>
      </c>
      <c r="CA279" s="7">
        <f t="shared" si="1527"/>
        <v>2</v>
      </c>
      <c r="CB279" s="7">
        <f t="shared" si="1528"/>
        <v>3</v>
      </c>
      <c r="CC279" s="7">
        <f t="shared" si="1529"/>
        <v>2</v>
      </c>
      <c r="CD279" s="7">
        <f t="shared" si="1530"/>
        <v>2</v>
      </c>
      <c r="CE279" s="7">
        <f t="shared" si="1531"/>
        <v>1</v>
      </c>
      <c r="CF279" s="7">
        <f t="shared" si="1532"/>
        <v>2</v>
      </c>
      <c r="CG279" s="7">
        <f t="shared" si="1533"/>
        <v>2</v>
      </c>
      <c r="CH279" s="7">
        <f t="shared" si="1534"/>
        <v>0</v>
      </c>
      <c r="CI279" s="7">
        <f t="shared" si="1535"/>
        <v>3</v>
      </c>
      <c r="CJ279" s="7">
        <f t="shared" si="1536"/>
        <v>2</v>
      </c>
      <c r="CK279" s="7">
        <f t="shared" si="1537"/>
        <v>2</v>
      </c>
      <c r="CL279" s="7">
        <f t="shared" si="1538"/>
        <v>2</v>
      </c>
      <c r="CM279" s="7">
        <f t="shared" si="1539"/>
        <v>2</v>
      </c>
      <c r="CN279" s="7">
        <f t="shared" si="1540"/>
        <v>1</v>
      </c>
      <c r="CO279" s="7">
        <f t="shared" si="1541"/>
        <v>1</v>
      </c>
      <c r="CP279" s="7">
        <f t="shared" si="1542"/>
        <v>2</v>
      </c>
      <c r="CQ279" s="7">
        <f t="shared" si="1543"/>
        <v>0</v>
      </c>
      <c r="CR279" s="7">
        <f t="shared" si="1544"/>
        <v>2</v>
      </c>
      <c r="CS279" s="7">
        <f t="shared" si="1545"/>
        <v>2</v>
      </c>
      <c r="CT279" s="7">
        <f t="shared" si="1546"/>
        <v>2</v>
      </c>
      <c r="CU279" s="7">
        <f t="shared" si="1547"/>
        <v>2</v>
      </c>
      <c r="CV279" s="7">
        <f t="shared" si="1548"/>
        <v>3</v>
      </c>
      <c r="CW279" s="7">
        <f t="shared" si="1549"/>
        <v>2</v>
      </c>
      <c r="CX279" s="7">
        <f t="shared" si="1550"/>
        <v>2</v>
      </c>
      <c r="CY279" s="7">
        <f t="shared" si="1551"/>
        <v>2</v>
      </c>
      <c r="CZ279" s="7">
        <f t="shared" si="1552"/>
        <v>2</v>
      </c>
      <c r="DA279" s="7">
        <f t="shared" si="1553"/>
        <v>2</v>
      </c>
      <c r="DB279" s="7">
        <f t="shared" si="1554"/>
        <v>3</v>
      </c>
      <c r="DC279" s="7">
        <f t="shared" si="1555"/>
        <v>2</v>
      </c>
      <c r="DD279" s="7">
        <f t="shared" si="1556"/>
        <v>2</v>
      </c>
      <c r="DE279" s="7">
        <f t="shared" si="1557"/>
        <v>2</v>
      </c>
      <c r="DF279" s="7">
        <f t="shared" si="1558"/>
        <v>0</v>
      </c>
      <c r="DG279" s="7">
        <f t="shared" si="1559"/>
        <v>2</v>
      </c>
      <c r="DH279" s="7">
        <f t="shared" si="1560"/>
        <v>0</v>
      </c>
      <c r="DI279" s="7">
        <f t="shared" si="1561"/>
        <v>2</v>
      </c>
      <c r="DJ279" s="7">
        <f t="shared" si="1562"/>
        <v>1</v>
      </c>
      <c r="DK279" s="7">
        <f t="shared" si="1563"/>
        <v>0</v>
      </c>
      <c r="DL279" s="7">
        <f t="shared" si="1564"/>
        <v>2</v>
      </c>
      <c r="DM279" s="7">
        <f t="shared" si="1565"/>
        <v>2</v>
      </c>
      <c r="DN279" s="289" t="b">
        <f t="shared" si="1309"/>
        <v>1</v>
      </c>
      <c r="DO279" s="9">
        <f t="shared" si="1486"/>
        <v>183</v>
      </c>
      <c r="DP279" s="9">
        <f t="shared" si="1474"/>
        <v>25</v>
      </c>
      <c r="DQ279" s="9">
        <f t="shared" si="1487"/>
        <v>25</v>
      </c>
      <c r="DR279" s="106">
        <f t="shared" ref="DR279:DR280" si="1589">IF(ISODD(DO279),1,0)</f>
        <v>1</v>
      </c>
      <c r="DS279" s="15">
        <f t="shared" si="1401"/>
        <v>4</v>
      </c>
      <c r="DT279" s="15">
        <f t="shared" si="1402"/>
        <v>3</v>
      </c>
      <c r="DV279" s="7">
        <f t="shared" si="1488"/>
        <v>3</v>
      </c>
      <c r="DW279" s="7">
        <f t="shared" si="1489"/>
        <v>4</v>
      </c>
      <c r="DY279" s="7">
        <f t="shared" si="1490"/>
        <v>2</v>
      </c>
      <c r="DZ279" s="7">
        <f t="shared" si="1491"/>
        <v>1</v>
      </c>
      <c r="EA279" s="7">
        <f t="shared" si="1492"/>
        <v>1</v>
      </c>
      <c r="EB279" s="68">
        <f t="shared" si="1493"/>
        <v>0</v>
      </c>
      <c r="EC279" s="7">
        <f t="shared" si="1494"/>
        <v>3</v>
      </c>
      <c r="EE279" s="9">
        <f t="shared" si="1495"/>
        <v>2</v>
      </c>
      <c r="EF279" s="7">
        <f t="shared" si="1496"/>
        <v>0</v>
      </c>
    </row>
    <row r="280" spans="1:136" x14ac:dyDescent="0.2">
      <c r="A280" s="42">
        <v>41998</v>
      </c>
      <c r="B280" s="25" t="s">
        <v>59</v>
      </c>
      <c r="C280" s="32" t="s">
        <v>60</v>
      </c>
      <c r="D280" s="11">
        <f t="shared" si="1476"/>
        <v>2</v>
      </c>
      <c r="E280" s="11">
        <f t="shared" ref="E280:I280" si="1590">FIND(",",$C280,D280+1)</f>
        <v>5</v>
      </c>
      <c r="F280" s="11">
        <f t="shared" si="1590"/>
        <v>9</v>
      </c>
      <c r="G280" s="11">
        <f t="shared" si="1590"/>
        <v>13</v>
      </c>
      <c r="H280" s="11">
        <f t="shared" si="1590"/>
        <v>17</v>
      </c>
      <c r="I280" s="11">
        <f t="shared" si="1590"/>
        <v>21</v>
      </c>
      <c r="J280" s="11"/>
      <c r="K280" s="9">
        <f t="shared" si="1478"/>
        <v>1</v>
      </c>
      <c r="L280" s="9">
        <f t="shared" si="1479"/>
        <v>5</v>
      </c>
      <c r="M280" s="9">
        <f t="shared" si="1480"/>
        <v>15</v>
      </c>
      <c r="N280" s="9">
        <f t="shared" si="1481"/>
        <v>24</v>
      </c>
      <c r="O280" s="9">
        <f t="shared" si="1482"/>
        <v>25</v>
      </c>
      <c r="P280" s="9">
        <f t="shared" si="1483"/>
        <v>42</v>
      </c>
      <c r="Q280" s="9">
        <f t="shared" si="1484"/>
        <v>46</v>
      </c>
      <c r="R280" s="24"/>
      <c r="S280" s="7">
        <f t="shared" si="1582"/>
        <v>1</v>
      </c>
      <c r="T280" s="7">
        <f t="shared" si="1582"/>
        <v>0</v>
      </c>
      <c r="U280" s="7">
        <f t="shared" si="1582"/>
        <v>0</v>
      </c>
      <c r="V280" s="7">
        <f t="shared" si="1582"/>
        <v>0</v>
      </c>
      <c r="W280" s="7">
        <f t="shared" si="1582"/>
        <v>1</v>
      </c>
      <c r="X280" s="7">
        <f t="shared" si="1582"/>
        <v>0</v>
      </c>
      <c r="Y280" s="7">
        <f t="shared" si="1582"/>
        <v>0</v>
      </c>
      <c r="Z280" s="7">
        <f t="shared" si="1582"/>
        <v>0</v>
      </c>
      <c r="AA280" s="7">
        <f t="shared" si="1582"/>
        <v>0</v>
      </c>
      <c r="AB280" s="7">
        <f t="shared" si="1582"/>
        <v>0</v>
      </c>
      <c r="AC280" s="7">
        <f t="shared" si="1582"/>
        <v>0</v>
      </c>
      <c r="AD280" s="7">
        <f t="shared" si="1582"/>
        <v>0</v>
      </c>
      <c r="AE280" s="7">
        <f t="shared" si="1582"/>
        <v>0</v>
      </c>
      <c r="AF280" s="7">
        <f t="shared" si="1582"/>
        <v>0</v>
      </c>
      <c r="AG280" s="7">
        <f t="shared" si="1582"/>
        <v>1</v>
      </c>
      <c r="AH280" s="7">
        <f t="shared" si="1582"/>
        <v>0</v>
      </c>
      <c r="AI280" s="7">
        <f t="shared" si="1579"/>
        <v>0</v>
      </c>
      <c r="AJ280" s="7">
        <f t="shared" si="1579"/>
        <v>0</v>
      </c>
      <c r="AK280" s="7">
        <f t="shared" si="1579"/>
        <v>0</v>
      </c>
      <c r="AL280" s="7">
        <f t="shared" si="1579"/>
        <v>0</v>
      </c>
      <c r="AM280" s="7">
        <f t="shared" si="1585"/>
        <v>0</v>
      </c>
      <c r="AN280" s="7">
        <f t="shared" si="1585"/>
        <v>0</v>
      </c>
      <c r="AO280" s="7">
        <f t="shared" si="1585"/>
        <v>0</v>
      </c>
      <c r="AP280" s="7">
        <f t="shared" si="1585"/>
        <v>1</v>
      </c>
      <c r="AQ280" s="7">
        <f t="shared" si="1585"/>
        <v>1</v>
      </c>
      <c r="AR280" s="7">
        <f t="shared" si="1585"/>
        <v>0</v>
      </c>
      <c r="AS280" s="7">
        <f t="shared" si="1585"/>
        <v>0</v>
      </c>
      <c r="AT280" s="7">
        <f t="shared" si="1585"/>
        <v>0</v>
      </c>
      <c r="AU280" s="7">
        <f t="shared" si="1585"/>
        <v>0</v>
      </c>
      <c r="AV280" s="7">
        <f t="shared" si="1585"/>
        <v>0</v>
      </c>
      <c r="AW280" s="7">
        <f t="shared" si="1585"/>
        <v>0</v>
      </c>
      <c r="AX280" s="7">
        <f t="shared" si="1585"/>
        <v>0</v>
      </c>
      <c r="AY280" s="7">
        <f t="shared" si="1585"/>
        <v>0</v>
      </c>
      <c r="AZ280" s="7">
        <f t="shared" si="1585"/>
        <v>0</v>
      </c>
      <c r="BA280" s="7">
        <f t="shared" si="1585"/>
        <v>0</v>
      </c>
      <c r="BB280" s="7">
        <f t="shared" si="1585"/>
        <v>0</v>
      </c>
      <c r="BC280" s="7">
        <f t="shared" si="1583"/>
        <v>0</v>
      </c>
      <c r="BD280" s="7">
        <f t="shared" si="1583"/>
        <v>0</v>
      </c>
      <c r="BE280" s="7">
        <f t="shared" si="1583"/>
        <v>0</v>
      </c>
      <c r="BF280" s="7">
        <f t="shared" si="1580"/>
        <v>0</v>
      </c>
      <c r="BG280" s="7">
        <f t="shared" si="1580"/>
        <v>0</v>
      </c>
      <c r="BH280" s="7">
        <f t="shared" si="1580"/>
        <v>1</v>
      </c>
      <c r="BI280" s="7">
        <f t="shared" si="1580"/>
        <v>0</v>
      </c>
      <c r="BJ280" s="7">
        <f t="shared" si="1580"/>
        <v>0</v>
      </c>
      <c r="BK280" s="7">
        <f t="shared" si="1580"/>
        <v>0</v>
      </c>
      <c r="BL280" s="7">
        <f t="shared" si="1580"/>
        <v>1</v>
      </c>
      <c r="BM280" s="7">
        <f t="shared" si="1580"/>
        <v>0</v>
      </c>
      <c r="BN280" s="7">
        <f t="shared" si="1577"/>
        <v>0</v>
      </c>
      <c r="BO280" s="7">
        <f t="shared" si="1577"/>
        <v>0</v>
      </c>
      <c r="BQ280" s="7">
        <f t="shared" si="1517"/>
        <v>0</v>
      </c>
      <c r="BR280" s="7">
        <f t="shared" si="1518"/>
        <v>1</v>
      </c>
      <c r="BS280" s="7">
        <f t="shared" si="1519"/>
        <v>1</v>
      </c>
      <c r="BT280" s="7">
        <f t="shared" si="1520"/>
        <v>1</v>
      </c>
      <c r="BU280" s="7">
        <f t="shared" si="1521"/>
        <v>0</v>
      </c>
      <c r="BV280" s="7">
        <f t="shared" si="1522"/>
        <v>1</v>
      </c>
      <c r="BW280" s="7">
        <f t="shared" si="1523"/>
        <v>1</v>
      </c>
      <c r="BX280" s="7">
        <f t="shared" si="1524"/>
        <v>1</v>
      </c>
      <c r="BY280" s="7">
        <f t="shared" si="1525"/>
        <v>1</v>
      </c>
      <c r="BZ280" s="7">
        <f t="shared" si="1526"/>
        <v>2</v>
      </c>
      <c r="CA280" s="7">
        <f t="shared" si="1527"/>
        <v>1</v>
      </c>
      <c r="CB280" s="7">
        <f t="shared" si="1528"/>
        <v>2</v>
      </c>
      <c r="CC280" s="7">
        <f t="shared" si="1529"/>
        <v>1</v>
      </c>
      <c r="CD280" s="7">
        <f t="shared" si="1530"/>
        <v>1</v>
      </c>
      <c r="CE280" s="7">
        <f t="shared" si="1531"/>
        <v>0</v>
      </c>
      <c r="CF280" s="7">
        <f t="shared" si="1532"/>
        <v>1</v>
      </c>
      <c r="CG280" s="7">
        <f t="shared" si="1533"/>
        <v>1</v>
      </c>
      <c r="CH280" s="7">
        <f t="shared" si="1534"/>
        <v>1</v>
      </c>
      <c r="CI280" s="7">
        <f t="shared" si="1535"/>
        <v>2</v>
      </c>
      <c r="CJ280" s="7">
        <f t="shared" si="1536"/>
        <v>1</v>
      </c>
      <c r="CK280" s="7">
        <f t="shared" si="1537"/>
        <v>1</v>
      </c>
      <c r="CL280" s="7">
        <f t="shared" si="1538"/>
        <v>1</v>
      </c>
      <c r="CM280" s="7">
        <f t="shared" si="1539"/>
        <v>1</v>
      </c>
      <c r="CN280" s="7">
        <f t="shared" si="1540"/>
        <v>0</v>
      </c>
      <c r="CO280" s="7">
        <f t="shared" si="1541"/>
        <v>0</v>
      </c>
      <c r="CP280" s="7">
        <f t="shared" si="1542"/>
        <v>1</v>
      </c>
      <c r="CQ280" s="7">
        <f t="shared" si="1543"/>
        <v>1</v>
      </c>
      <c r="CR280" s="7">
        <f t="shared" si="1544"/>
        <v>1</v>
      </c>
      <c r="CS280" s="7">
        <f t="shared" si="1545"/>
        <v>1</v>
      </c>
      <c r="CT280" s="7">
        <f t="shared" si="1546"/>
        <v>1</v>
      </c>
      <c r="CU280" s="7">
        <f t="shared" si="1547"/>
        <v>1</v>
      </c>
      <c r="CV280" s="7">
        <f t="shared" si="1548"/>
        <v>2</v>
      </c>
      <c r="CW280" s="7">
        <f t="shared" si="1549"/>
        <v>1</v>
      </c>
      <c r="CX280" s="7">
        <f t="shared" si="1550"/>
        <v>1</v>
      </c>
      <c r="CY280" s="7">
        <f t="shared" si="1551"/>
        <v>1</v>
      </c>
      <c r="CZ280" s="7">
        <f t="shared" si="1552"/>
        <v>1</v>
      </c>
      <c r="DA280" s="7">
        <f t="shared" si="1553"/>
        <v>1</v>
      </c>
      <c r="DB280" s="7">
        <f t="shared" si="1554"/>
        <v>2</v>
      </c>
      <c r="DC280" s="7">
        <f t="shared" si="1555"/>
        <v>1</v>
      </c>
      <c r="DD280" s="7">
        <f t="shared" si="1556"/>
        <v>1</v>
      </c>
      <c r="DE280" s="7">
        <f t="shared" si="1557"/>
        <v>1</v>
      </c>
      <c r="DF280" s="7">
        <f t="shared" si="1558"/>
        <v>0</v>
      </c>
      <c r="DG280" s="7">
        <f t="shared" si="1559"/>
        <v>1</v>
      </c>
      <c r="DH280" s="7">
        <f t="shared" si="1560"/>
        <v>2</v>
      </c>
      <c r="DI280" s="7">
        <f t="shared" si="1561"/>
        <v>1</v>
      </c>
      <c r="DJ280" s="7">
        <f t="shared" si="1562"/>
        <v>0</v>
      </c>
      <c r="DK280" s="7">
        <f t="shared" si="1563"/>
        <v>1</v>
      </c>
      <c r="DL280" s="7">
        <f t="shared" si="1564"/>
        <v>1</v>
      </c>
      <c r="DM280" s="7">
        <f t="shared" si="1565"/>
        <v>1</v>
      </c>
      <c r="DN280" s="289" t="b">
        <f t="shared" si="1309"/>
        <v>0</v>
      </c>
      <c r="DO280" s="9">
        <f t="shared" si="1486"/>
        <v>158</v>
      </c>
      <c r="DP280" s="9">
        <f>DO280-DO281</f>
        <v>-2</v>
      </c>
      <c r="DQ280" s="9">
        <f t="shared" si="1487"/>
        <v>2</v>
      </c>
      <c r="DR280" s="106">
        <f t="shared" si="1589"/>
        <v>0</v>
      </c>
      <c r="DS280" s="59">
        <f t="shared" si="1401"/>
        <v>2</v>
      </c>
      <c r="DT280" s="59">
        <f t="shared" si="1402"/>
        <v>5</v>
      </c>
      <c r="DV280" s="15">
        <f t="shared" si="1488"/>
        <v>4</v>
      </c>
      <c r="DW280" s="15">
        <f t="shared" si="1489"/>
        <v>3</v>
      </c>
      <c r="DY280" s="7">
        <f t="shared" si="1490"/>
        <v>2</v>
      </c>
      <c r="DZ280" s="7">
        <f t="shared" si="1491"/>
        <v>1</v>
      </c>
      <c r="EA280" s="7">
        <f t="shared" si="1492"/>
        <v>2</v>
      </c>
      <c r="EB280" s="69">
        <f t="shared" si="1493"/>
        <v>0</v>
      </c>
      <c r="EC280" s="7">
        <f t="shared" si="1494"/>
        <v>2</v>
      </c>
      <c r="EE280" s="9">
        <f t="shared" si="1495"/>
        <v>1</v>
      </c>
      <c r="EF280" s="7">
        <f t="shared" si="1496"/>
        <v>1</v>
      </c>
    </row>
    <row r="281" spans="1:136" x14ac:dyDescent="0.2">
      <c r="A281" s="42">
        <v>41995</v>
      </c>
      <c r="B281" s="25" t="s">
        <v>61</v>
      </c>
      <c r="C281" s="32" t="s">
        <v>62</v>
      </c>
      <c r="D281" s="11">
        <f t="shared" si="1476"/>
        <v>2</v>
      </c>
      <c r="E281" s="11">
        <f t="shared" ref="E281:I281" si="1591">FIND(",",$C281,D281+1)</f>
        <v>6</v>
      </c>
      <c r="F281" s="11">
        <f t="shared" si="1591"/>
        <v>10</v>
      </c>
      <c r="G281" s="11">
        <f t="shared" si="1591"/>
        <v>14</v>
      </c>
      <c r="H281" s="11">
        <f t="shared" si="1591"/>
        <v>18</v>
      </c>
      <c r="I281" s="11">
        <f t="shared" si="1591"/>
        <v>22</v>
      </c>
      <c r="J281" s="11"/>
      <c r="K281" s="9">
        <f t="shared" si="1478"/>
        <v>5</v>
      </c>
      <c r="L281" s="9">
        <f t="shared" si="1479"/>
        <v>10</v>
      </c>
      <c r="M281" s="9">
        <f t="shared" si="1480"/>
        <v>19</v>
      </c>
      <c r="N281" s="9">
        <f t="shared" si="1481"/>
        <v>32</v>
      </c>
      <c r="O281" s="9">
        <f t="shared" si="1482"/>
        <v>38</v>
      </c>
      <c r="P281" s="9">
        <f t="shared" si="1483"/>
        <v>44</v>
      </c>
      <c r="Q281" s="9">
        <f t="shared" si="1484"/>
        <v>12</v>
      </c>
      <c r="R281" s="24"/>
      <c r="S281" s="7">
        <f t="shared" si="1582"/>
        <v>0</v>
      </c>
      <c r="T281" s="7">
        <f t="shared" si="1582"/>
        <v>0</v>
      </c>
      <c r="U281" s="7">
        <f t="shared" si="1582"/>
        <v>0</v>
      </c>
      <c r="V281" s="7">
        <f t="shared" si="1582"/>
        <v>0</v>
      </c>
      <c r="W281" s="7">
        <f t="shared" si="1582"/>
        <v>1</v>
      </c>
      <c r="X281" s="7">
        <f t="shared" si="1582"/>
        <v>0</v>
      </c>
      <c r="Y281" s="7">
        <f t="shared" si="1582"/>
        <v>0</v>
      </c>
      <c r="Z281" s="7">
        <f t="shared" si="1582"/>
        <v>0</v>
      </c>
      <c r="AA281" s="7">
        <f t="shared" si="1582"/>
        <v>0</v>
      </c>
      <c r="AB281" s="7">
        <f t="shared" si="1582"/>
        <v>1</v>
      </c>
      <c r="AC281" s="7">
        <f t="shared" si="1582"/>
        <v>0</v>
      </c>
      <c r="AD281" s="7">
        <f t="shared" si="1582"/>
        <v>1</v>
      </c>
      <c r="AE281" s="7">
        <f t="shared" si="1582"/>
        <v>0</v>
      </c>
      <c r="AF281" s="7">
        <f t="shared" si="1582"/>
        <v>0</v>
      </c>
      <c r="AG281" s="7">
        <f t="shared" si="1582"/>
        <v>0</v>
      </c>
      <c r="AH281" s="7">
        <f t="shared" si="1582"/>
        <v>0</v>
      </c>
      <c r="AI281" s="7">
        <f t="shared" si="1579"/>
        <v>0</v>
      </c>
      <c r="AJ281" s="7">
        <f t="shared" si="1579"/>
        <v>0</v>
      </c>
      <c r="AK281" s="7">
        <f t="shared" si="1579"/>
        <v>1</v>
      </c>
      <c r="AL281" s="7">
        <f t="shared" si="1579"/>
        <v>0</v>
      </c>
      <c r="AM281" s="7">
        <f t="shared" si="1585"/>
        <v>0</v>
      </c>
      <c r="AN281" s="7">
        <f t="shared" si="1585"/>
        <v>0</v>
      </c>
      <c r="AO281" s="7">
        <f t="shared" si="1585"/>
        <v>0</v>
      </c>
      <c r="AP281" s="7">
        <f t="shared" si="1585"/>
        <v>0</v>
      </c>
      <c r="AQ281" s="7">
        <f t="shared" si="1585"/>
        <v>0</v>
      </c>
      <c r="AR281" s="7">
        <f t="shared" si="1585"/>
        <v>0</v>
      </c>
      <c r="AS281" s="7">
        <f t="shared" si="1585"/>
        <v>0</v>
      </c>
      <c r="AT281" s="7">
        <f t="shared" si="1585"/>
        <v>0</v>
      </c>
      <c r="AU281" s="7">
        <f t="shared" si="1585"/>
        <v>0</v>
      </c>
      <c r="AV281" s="7">
        <f t="shared" si="1585"/>
        <v>0</v>
      </c>
      <c r="AW281" s="7">
        <f t="shared" si="1585"/>
        <v>0</v>
      </c>
      <c r="AX281" s="7">
        <f t="shared" si="1585"/>
        <v>1</v>
      </c>
      <c r="AY281" s="7">
        <f t="shared" si="1585"/>
        <v>0</v>
      </c>
      <c r="AZ281" s="7">
        <f t="shared" si="1585"/>
        <v>0</v>
      </c>
      <c r="BA281" s="7">
        <f t="shared" si="1585"/>
        <v>0</v>
      </c>
      <c r="BB281" s="7">
        <f t="shared" si="1585"/>
        <v>0</v>
      </c>
      <c r="BC281" s="7">
        <f t="shared" si="1583"/>
        <v>0</v>
      </c>
      <c r="BD281" s="7">
        <f t="shared" si="1583"/>
        <v>1</v>
      </c>
      <c r="BE281" s="7">
        <f t="shared" si="1583"/>
        <v>0</v>
      </c>
      <c r="BF281" s="7">
        <f t="shared" si="1580"/>
        <v>0</v>
      </c>
      <c r="BG281" s="7">
        <f t="shared" si="1580"/>
        <v>0</v>
      </c>
      <c r="BH281" s="7">
        <f t="shared" si="1580"/>
        <v>0</v>
      </c>
      <c r="BI281" s="7">
        <f t="shared" si="1580"/>
        <v>0</v>
      </c>
      <c r="BJ281" s="7">
        <f t="shared" si="1580"/>
        <v>1</v>
      </c>
      <c r="BK281" s="7">
        <f t="shared" si="1580"/>
        <v>0</v>
      </c>
      <c r="BL281" s="7">
        <f t="shared" si="1580"/>
        <v>0</v>
      </c>
      <c r="BM281" s="7">
        <f t="shared" si="1580"/>
        <v>0</v>
      </c>
      <c r="BN281" s="7">
        <f t="shared" si="1577"/>
        <v>0</v>
      </c>
      <c r="BO281" s="7">
        <f t="shared" si="1577"/>
        <v>0</v>
      </c>
      <c r="BQ281" s="7">
        <f t="shared" ref="BQ281:CF281" si="1592">COUNTIF($K281:$Q281,BQ$2)</f>
        <v>0</v>
      </c>
      <c r="BR281" s="7">
        <f t="shared" si="1592"/>
        <v>0</v>
      </c>
      <c r="BS281" s="7">
        <f t="shared" si="1592"/>
        <v>0</v>
      </c>
      <c r="BT281" s="7">
        <f t="shared" si="1592"/>
        <v>0</v>
      </c>
      <c r="BU281" s="7">
        <f t="shared" si="1592"/>
        <v>1</v>
      </c>
      <c r="BV281" s="7">
        <f t="shared" si="1592"/>
        <v>0</v>
      </c>
      <c r="BW281" s="7">
        <f t="shared" si="1592"/>
        <v>0</v>
      </c>
      <c r="BX281" s="7">
        <f t="shared" si="1592"/>
        <v>0</v>
      </c>
      <c r="BY281" s="7">
        <f t="shared" si="1592"/>
        <v>0</v>
      </c>
      <c r="BZ281" s="7">
        <f t="shared" si="1592"/>
        <v>1</v>
      </c>
      <c r="CA281" s="7">
        <f t="shared" si="1592"/>
        <v>0</v>
      </c>
      <c r="CB281" s="7">
        <f t="shared" si="1592"/>
        <v>1</v>
      </c>
      <c r="CC281" s="7">
        <f t="shared" si="1592"/>
        <v>0</v>
      </c>
      <c r="CD281" s="7">
        <f t="shared" si="1592"/>
        <v>0</v>
      </c>
      <c r="CE281" s="7">
        <f t="shared" si="1592"/>
        <v>0</v>
      </c>
      <c r="CF281" s="7">
        <f t="shared" si="1592"/>
        <v>0</v>
      </c>
      <c r="CG281" s="7">
        <f t="shared" ref="CG281:CJ281" si="1593">COUNTIF($K281:$Q281,CG$2)</f>
        <v>0</v>
      </c>
      <c r="CH281" s="7">
        <f t="shared" si="1593"/>
        <v>0</v>
      </c>
      <c r="CI281" s="7">
        <f t="shared" si="1593"/>
        <v>1</v>
      </c>
      <c r="CJ281" s="7">
        <f t="shared" si="1593"/>
        <v>0</v>
      </c>
      <c r="CK281" s="7">
        <f t="shared" ref="CK281:CZ281" si="1594">COUNTIF($K281:$Q281,CK$2)</f>
        <v>0</v>
      </c>
      <c r="CL281" s="7">
        <f t="shared" si="1594"/>
        <v>0</v>
      </c>
      <c r="CM281" s="7">
        <f t="shared" si="1594"/>
        <v>0</v>
      </c>
      <c r="CN281" s="7">
        <f t="shared" si="1594"/>
        <v>0</v>
      </c>
      <c r="CO281" s="7">
        <f t="shared" si="1594"/>
        <v>0</v>
      </c>
      <c r="CP281" s="7">
        <f t="shared" si="1594"/>
        <v>0</v>
      </c>
      <c r="CQ281" s="7">
        <f t="shared" si="1594"/>
        <v>0</v>
      </c>
      <c r="CR281" s="7">
        <f t="shared" si="1594"/>
        <v>0</v>
      </c>
      <c r="CS281" s="7">
        <f t="shared" si="1594"/>
        <v>0</v>
      </c>
      <c r="CT281" s="7">
        <f t="shared" si="1594"/>
        <v>0</v>
      </c>
      <c r="CU281" s="7">
        <f t="shared" si="1594"/>
        <v>0</v>
      </c>
      <c r="CV281" s="7">
        <f t="shared" si="1594"/>
        <v>1</v>
      </c>
      <c r="CW281" s="7">
        <f t="shared" si="1594"/>
        <v>0</v>
      </c>
      <c r="CX281" s="7">
        <f t="shared" si="1594"/>
        <v>0</v>
      </c>
      <c r="CY281" s="7">
        <f t="shared" si="1594"/>
        <v>0</v>
      </c>
      <c r="CZ281" s="7">
        <f t="shared" si="1594"/>
        <v>0</v>
      </c>
      <c r="DA281" s="7">
        <f t="shared" ref="DA281:DC281" si="1595">COUNTIF($K281:$Q281,DA$2)</f>
        <v>0</v>
      </c>
      <c r="DB281" s="7">
        <f t="shared" si="1595"/>
        <v>1</v>
      </c>
      <c r="DC281" s="7">
        <f t="shared" si="1595"/>
        <v>0</v>
      </c>
      <c r="DD281" s="7">
        <f t="shared" ref="DD281:DK281" si="1596">COUNTIF($K281:$Q281,DD$2)</f>
        <v>0</v>
      </c>
      <c r="DE281" s="7">
        <f t="shared" si="1596"/>
        <v>0</v>
      </c>
      <c r="DF281" s="7">
        <f t="shared" si="1596"/>
        <v>0</v>
      </c>
      <c r="DG281" s="7">
        <f t="shared" si="1596"/>
        <v>0</v>
      </c>
      <c r="DH281" s="7">
        <f t="shared" si="1596"/>
        <v>1</v>
      </c>
      <c r="DI281" s="7">
        <f t="shared" si="1596"/>
        <v>0</v>
      </c>
      <c r="DJ281" s="7">
        <f t="shared" si="1596"/>
        <v>0</v>
      </c>
      <c r="DK281" s="7">
        <f t="shared" si="1596"/>
        <v>0</v>
      </c>
      <c r="DL281" s="7">
        <f t="shared" ref="DL281:DM281" si="1597">COUNTIF($K281:$Q281,DL$2)</f>
        <v>0</v>
      </c>
      <c r="DM281" s="7">
        <f t="shared" si="1597"/>
        <v>0</v>
      </c>
      <c r="DN281" s="289" t="b">
        <f t="shared" si="1309"/>
        <v>0</v>
      </c>
      <c r="DO281" s="9">
        <f t="shared" si="1486"/>
        <v>160</v>
      </c>
      <c r="DS281" s="59">
        <f t="shared" si="1401"/>
        <v>3</v>
      </c>
      <c r="DT281" s="59">
        <f t="shared" si="1402"/>
        <v>4</v>
      </c>
      <c r="DV281" s="7">
        <f t="shared" si="1488"/>
        <v>2</v>
      </c>
      <c r="DW281" s="7">
        <f t="shared" si="1489"/>
        <v>5</v>
      </c>
      <c r="DY281" s="7">
        <f t="shared" si="1490"/>
        <v>1</v>
      </c>
      <c r="DZ281" s="7">
        <f t="shared" si="1491"/>
        <v>3</v>
      </c>
      <c r="EA281" s="7">
        <f t="shared" si="1492"/>
        <v>0</v>
      </c>
      <c r="EB281" s="7">
        <f t="shared" si="1493"/>
        <v>2</v>
      </c>
      <c r="EC281" s="7">
        <f t="shared" si="1494"/>
        <v>1</v>
      </c>
      <c r="EE281" s="9">
        <f t="shared" si="1495"/>
        <v>0</v>
      </c>
      <c r="EF281" s="7">
        <f t="shared" si="1496"/>
        <v>0</v>
      </c>
    </row>
    <row r="282" spans="1:136" x14ac:dyDescent="0.2">
      <c r="A282" s="50"/>
      <c r="B282" s="33"/>
      <c r="C282" s="34"/>
      <c r="AC282" s="43"/>
      <c r="AD282" s="43"/>
      <c r="AE282" s="43"/>
      <c r="AF282" s="43"/>
      <c r="AG282" s="43"/>
      <c r="AH282" s="43"/>
      <c r="AI282" s="43"/>
      <c r="DN282" s="7">
        <f>COUNTIF(DO3:DO281,"&gt;0")</f>
        <v>277</v>
      </c>
      <c r="DO282" s="7" t="s">
        <v>69</v>
      </c>
      <c r="DP282" s="7" t="s">
        <v>95</v>
      </c>
      <c r="DQ282" s="7" t="s">
        <v>94</v>
      </c>
      <c r="DS282" s="7" t="s">
        <v>75</v>
      </c>
      <c r="DT282" s="7" t="s">
        <v>74</v>
      </c>
      <c r="DV282" s="7" t="s">
        <v>0</v>
      </c>
      <c r="DW282" s="7" t="s">
        <v>1</v>
      </c>
      <c r="DY282" s="7" t="s">
        <v>87</v>
      </c>
      <c r="DZ282" s="7" t="s">
        <v>88</v>
      </c>
      <c r="EA282" s="7" t="s">
        <v>89</v>
      </c>
      <c r="EB282" s="7" t="s">
        <v>90</v>
      </c>
      <c r="EC282" s="7" t="s">
        <v>91</v>
      </c>
      <c r="EE282" s="7" t="s">
        <v>66</v>
      </c>
      <c r="EF282" s="7" t="s">
        <v>68</v>
      </c>
    </row>
    <row r="283" spans="1:136" x14ac:dyDescent="0.2">
      <c r="A283" s="133">
        <f>COUNTA(A$3:A$281)</f>
        <v>277</v>
      </c>
      <c r="S283" s="7">
        <f t="shared" ref="S283:AX283" si="1598">SUM(S3:S281)</f>
        <v>38</v>
      </c>
      <c r="T283" s="7">
        <f t="shared" si="1598"/>
        <v>41</v>
      </c>
      <c r="U283" s="7">
        <f t="shared" si="1598"/>
        <v>42</v>
      </c>
      <c r="V283" s="7">
        <f t="shared" si="1598"/>
        <v>33</v>
      </c>
      <c r="W283" s="7">
        <f t="shared" si="1598"/>
        <v>39</v>
      </c>
      <c r="X283" s="7">
        <f t="shared" si="1598"/>
        <v>46</v>
      </c>
      <c r="Y283" s="7">
        <f t="shared" si="1598"/>
        <v>38</v>
      </c>
      <c r="Z283" s="7">
        <f t="shared" si="1598"/>
        <v>51</v>
      </c>
      <c r="AA283" s="7">
        <f t="shared" si="1598"/>
        <v>43</v>
      </c>
      <c r="AB283" s="7">
        <f t="shared" si="1598"/>
        <v>30</v>
      </c>
      <c r="AC283" s="43">
        <f t="shared" si="1598"/>
        <v>40</v>
      </c>
      <c r="AD283" s="43">
        <f t="shared" si="1598"/>
        <v>38</v>
      </c>
      <c r="AE283" s="43">
        <f t="shared" si="1598"/>
        <v>35</v>
      </c>
      <c r="AF283" s="43">
        <f t="shared" si="1598"/>
        <v>43</v>
      </c>
      <c r="AG283" s="43">
        <f t="shared" si="1598"/>
        <v>38</v>
      </c>
      <c r="AH283" s="43">
        <f t="shared" si="1598"/>
        <v>31</v>
      </c>
      <c r="AI283" s="43">
        <f t="shared" si="1598"/>
        <v>34</v>
      </c>
      <c r="AJ283" s="7">
        <f t="shared" si="1598"/>
        <v>40</v>
      </c>
      <c r="AK283" s="7">
        <f t="shared" si="1598"/>
        <v>42</v>
      </c>
      <c r="AL283" s="7">
        <f t="shared" si="1598"/>
        <v>48</v>
      </c>
      <c r="AM283" s="7">
        <f t="shared" si="1598"/>
        <v>48</v>
      </c>
      <c r="AN283" s="7">
        <f t="shared" si="1598"/>
        <v>44</v>
      </c>
      <c r="AO283" s="7">
        <f t="shared" si="1598"/>
        <v>40</v>
      </c>
      <c r="AP283" s="7">
        <f t="shared" si="1598"/>
        <v>46</v>
      </c>
      <c r="AQ283" s="7">
        <f t="shared" si="1598"/>
        <v>40</v>
      </c>
      <c r="AR283" s="7">
        <f t="shared" si="1598"/>
        <v>35</v>
      </c>
      <c r="AS283" s="7">
        <f t="shared" si="1598"/>
        <v>38</v>
      </c>
      <c r="AT283" s="7">
        <f t="shared" si="1598"/>
        <v>39</v>
      </c>
      <c r="AU283" s="7">
        <f t="shared" si="1598"/>
        <v>36</v>
      </c>
      <c r="AV283" s="7">
        <f t="shared" si="1598"/>
        <v>33</v>
      </c>
      <c r="AW283" s="7">
        <f t="shared" si="1598"/>
        <v>51</v>
      </c>
      <c r="AX283" s="7">
        <f t="shared" si="1598"/>
        <v>38</v>
      </c>
      <c r="AY283" s="7">
        <f t="shared" ref="AY283:BO283" si="1599">SUM(AY3:AY281)</f>
        <v>39</v>
      </c>
      <c r="AZ283" s="7">
        <f t="shared" si="1599"/>
        <v>33</v>
      </c>
      <c r="BA283" s="7">
        <f t="shared" si="1599"/>
        <v>43</v>
      </c>
      <c r="BB283" s="7">
        <f t="shared" si="1599"/>
        <v>48</v>
      </c>
      <c r="BC283" s="7">
        <f t="shared" si="1599"/>
        <v>32</v>
      </c>
      <c r="BD283" s="7">
        <f t="shared" si="1599"/>
        <v>34</v>
      </c>
      <c r="BE283" s="7">
        <f t="shared" si="1599"/>
        <v>40</v>
      </c>
      <c r="BF283" s="7">
        <f t="shared" si="1599"/>
        <v>43</v>
      </c>
      <c r="BG283" s="7">
        <f t="shared" si="1599"/>
        <v>39</v>
      </c>
      <c r="BH283" s="7">
        <f t="shared" si="1599"/>
        <v>35</v>
      </c>
      <c r="BI283" s="7">
        <f t="shared" si="1599"/>
        <v>32</v>
      </c>
      <c r="BJ283" s="7">
        <f t="shared" si="1599"/>
        <v>35</v>
      </c>
      <c r="BK283" s="7">
        <f t="shared" si="1599"/>
        <v>25</v>
      </c>
      <c r="BL283" s="7">
        <f t="shared" si="1599"/>
        <v>54</v>
      </c>
      <c r="BM283" s="7">
        <f t="shared" si="1599"/>
        <v>39</v>
      </c>
      <c r="BN283" s="7">
        <f t="shared" si="1599"/>
        <v>45</v>
      </c>
      <c r="BO283" s="7">
        <f t="shared" si="1599"/>
        <v>45</v>
      </c>
      <c r="BP283" s="7" t="s">
        <v>6</v>
      </c>
      <c r="BQ283" s="7">
        <f>MAX(BQ109:BQ281)</f>
        <v>23</v>
      </c>
      <c r="BR283" s="199">
        <f t="shared" ref="BR283:DM283" si="1600">MAX(BR109:BR281)</f>
        <v>22</v>
      </c>
      <c r="BS283" s="199">
        <f t="shared" si="1600"/>
        <v>15</v>
      </c>
      <c r="BT283" s="199">
        <f t="shared" si="1600"/>
        <v>26</v>
      </c>
      <c r="BU283" s="199">
        <f t="shared" si="1600"/>
        <v>34</v>
      </c>
      <c r="BV283" s="199">
        <f t="shared" si="1600"/>
        <v>17</v>
      </c>
      <c r="BW283" s="199">
        <f t="shared" si="1600"/>
        <v>16</v>
      </c>
      <c r="BX283" s="199">
        <f t="shared" si="1600"/>
        <v>21</v>
      </c>
      <c r="BY283" s="199">
        <f t="shared" si="1600"/>
        <v>23</v>
      </c>
      <c r="BZ283" s="199">
        <f t="shared" si="1600"/>
        <v>26</v>
      </c>
      <c r="CA283" s="199">
        <f t="shared" si="1600"/>
        <v>20</v>
      </c>
      <c r="CB283" s="199">
        <f t="shared" si="1600"/>
        <v>25</v>
      </c>
      <c r="CC283" s="199">
        <f t="shared" si="1600"/>
        <v>23</v>
      </c>
      <c r="CD283" s="199">
        <f t="shared" si="1600"/>
        <v>17</v>
      </c>
      <c r="CE283" s="199">
        <f t="shared" si="1600"/>
        <v>22</v>
      </c>
      <c r="CF283" s="199">
        <f t="shared" si="1600"/>
        <v>26</v>
      </c>
      <c r="CG283" s="199">
        <f t="shared" si="1600"/>
        <v>26</v>
      </c>
      <c r="CH283" s="199">
        <f t="shared" si="1600"/>
        <v>17</v>
      </c>
      <c r="CI283" s="199">
        <f t="shared" si="1600"/>
        <v>22</v>
      </c>
      <c r="CJ283" s="199">
        <f t="shared" si="1600"/>
        <v>16</v>
      </c>
      <c r="CK283" s="199">
        <f t="shared" si="1600"/>
        <v>33</v>
      </c>
      <c r="CL283" s="199">
        <f t="shared" si="1600"/>
        <v>16</v>
      </c>
      <c r="CM283" s="199">
        <f t="shared" si="1600"/>
        <v>21</v>
      </c>
      <c r="CN283" s="199">
        <f t="shared" si="1600"/>
        <v>18</v>
      </c>
      <c r="CO283" s="199">
        <f t="shared" si="1600"/>
        <v>23</v>
      </c>
      <c r="CP283" s="199">
        <f t="shared" si="1600"/>
        <v>19</v>
      </c>
      <c r="CQ283" s="199">
        <f t="shared" si="1600"/>
        <v>31</v>
      </c>
      <c r="CR283" s="199">
        <f t="shared" si="1600"/>
        <v>20</v>
      </c>
      <c r="CS283" s="199">
        <f t="shared" si="1600"/>
        <v>15</v>
      </c>
      <c r="CT283" s="199">
        <f t="shared" si="1600"/>
        <v>35</v>
      </c>
      <c r="CU283" s="199">
        <f t="shared" si="1600"/>
        <v>14</v>
      </c>
      <c r="CV283" s="199">
        <f t="shared" si="1600"/>
        <v>18</v>
      </c>
      <c r="CW283" s="199">
        <f t="shared" si="1600"/>
        <v>22</v>
      </c>
      <c r="CX283" s="199">
        <f t="shared" si="1600"/>
        <v>51</v>
      </c>
      <c r="CY283" s="199">
        <f t="shared" si="1600"/>
        <v>18</v>
      </c>
      <c r="CZ283" s="199">
        <f t="shared" si="1600"/>
        <v>20</v>
      </c>
      <c r="DA283" s="199">
        <f t="shared" si="1600"/>
        <v>39</v>
      </c>
      <c r="DB283" s="199">
        <f t="shared" si="1600"/>
        <v>31</v>
      </c>
      <c r="DC283" s="199">
        <f t="shared" si="1600"/>
        <v>22</v>
      </c>
      <c r="DD283" s="199">
        <f t="shared" si="1600"/>
        <v>25</v>
      </c>
      <c r="DE283" s="199">
        <f t="shared" si="1600"/>
        <v>33</v>
      </c>
      <c r="DF283" s="199">
        <f t="shared" si="1600"/>
        <v>27</v>
      </c>
      <c r="DG283" s="199">
        <f t="shared" si="1600"/>
        <v>26</v>
      </c>
      <c r="DH283" s="199">
        <f t="shared" si="1600"/>
        <v>38</v>
      </c>
      <c r="DI283" s="199">
        <f t="shared" si="1600"/>
        <v>44</v>
      </c>
      <c r="DJ283" s="199">
        <f t="shared" si="1600"/>
        <v>26</v>
      </c>
      <c r="DK283" s="199">
        <f t="shared" si="1600"/>
        <v>22</v>
      </c>
      <c r="DL283" s="199">
        <f t="shared" si="1600"/>
        <v>28</v>
      </c>
      <c r="DM283" s="199">
        <f t="shared" si="1600"/>
        <v>16</v>
      </c>
      <c r="DN283" s="12" t="s">
        <v>6</v>
      </c>
      <c r="DO283" s="9">
        <f>MAX(DO$3:DO$281)</f>
        <v>261</v>
      </c>
      <c r="DP283" s="12"/>
      <c r="DQ283" s="7">
        <f>MAX(DQ$3:DQ$281)</f>
        <v>156</v>
      </c>
      <c r="DR283" s="12"/>
      <c r="DS283" s="7">
        <f>MAX(DS$3:DS$281)</f>
        <v>7</v>
      </c>
      <c r="DT283" s="7">
        <f>MAX(DT$3:DT$281)</f>
        <v>6</v>
      </c>
      <c r="DV283" s="7">
        <f>MAX(DV$3:DV$281)</f>
        <v>7</v>
      </c>
      <c r="DW283" s="7">
        <f>MAX(DW$3:DW$281)</f>
        <v>7</v>
      </c>
      <c r="DY283" s="7">
        <f>MAX(DY$3:DY$281)</f>
        <v>4</v>
      </c>
      <c r="DZ283" s="7">
        <f>MAX(DZ$3:DZ$281)</f>
        <v>4</v>
      </c>
      <c r="EA283" s="7">
        <f>MAX(EA$3:EA$281)</f>
        <v>5</v>
      </c>
      <c r="EB283" s="7">
        <f>MAX(EB$3:EB$281)</f>
        <v>5</v>
      </c>
      <c r="EC283" s="7">
        <f>MAX(EC$3:EC$281)</f>
        <v>4</v>
      </c>
      <c r="EE283" s="7">
        <f>MAX(EE$3:EE$281)</f>
        <v>4</v>
      </c>
      <c r="EF283" s="7">
        <f>MAX(EF$3:EF$281)</f>
        <v>4</v>
      </c>
    </row>
    <row r="284" spans="1:136" x14ac:dyDescent="0.2">
      <c r="S284" s="7">
        <f t="shared" ref="S284:AX284" si="1601">RANK(S283,$S283:$BO283)</f>
        <v>29</v>
      </c>
      <c r="T284" s="7">
        <f t="shared" si="1601"/>
        <v>18</v>
      </c>
      <c r="U284" s="7">
        <f t="shared" si="1601"/>
        <v>16</v>
      </c>
      <c r="V284" s="7">
        <f t="shared" si="1601"/>
        <v>42</v>
      </c>
      <c r="W284" s="7">
        <f t="shared" si="1601"/>
        <v>24</v>
      </c>
      <c r="X284" s="7">
        <f t="shared" si="1601"/>
        <v>7</v>
      </c>
      <c r="Y284" s="7">
        <f t="shared" si="1601"/>
        <v>29</v>
      </c>
      <c r="Z284" s="7">
        <f t="shared" si="1601"/>
        <v>2</v>
      </c>
      <c r="AA284" s="7">
        <f t="shared" si="1601"/>
        <v>12</v>
      </c>
      <c r="AB284" s="7">
        <f t="shared" si="1601"/>
        <v>48</v>
      </c>
      <c r="AC284" s="43">
        <f t="shared" si="1601"/>
        <v>19</v>
      </c>
      <c r="AD284" s="43">
        <f t="shared" si="1601"/>
        <v>29</v>
      </c>
      <c r="AE284" s="43">
        <f t="shared" si="1601"/>
        <v>36</v>
      </c>
      <c r="AF284" s="43">
        <f t="shared" si="1601"/>
        <v>12</v>
      </c>
      <c r="AG284" s="43">
        <f t="shared" si="1601"/>
        <v>29</v>
      </c>
      <c r="AH284" s="43">
        <f t="shared" si="1601"/>
        <v>47</v>
      </c>
      <c r="AI284" s="43">
        <f t="shared" si="1601"/>
        <v>40</v>
      </c>
      <c r="AJ284" s="7">
        <f t="shared" si="1601"/>
        <v>19</v>
      </c>
      <c r="AK284" s="7">
        <f t="shared" si="1601"/>
        <v>16</v>
      </c>
      <c r="AL284" s="7">
        <f t="shared" si="1601"/>
        <v>4</v>
      </c>
      <c r="AM284" s="7">
        <f t="shared" si="1601"/>
        <v>4</v>
      </c>
      <c r="AN284" s="7">
        <f t="shared" si="1601"/>
        <v>11</v>
      </c>
      <c r="AO284" s="7">
        <f t="shared" si="1601"/>
        <v>19</v>
      </c>
      <c r="AP284" s="7">
        <f t="shared" si="1601"/>
        <v>7</v>
      </c>
      <c r="AQ284" s="7">
        <f t="shared" si="1601"/>
        <v>19</v>
      </c>
      <c r="AR284" s="7">
        <f t="shared" si="1601"/>
        <v>36</v>
      </c>
      <c r="AS284" s="7">
        <f t="shared" si="1601"/>
        <v>29</v>
      </c>
      <c r="AT284" s="7">
        <f t="shared" si="1601"/>
        <v>24</v>
      </c>
      <c r="AU284" s="7">
        <f t="shared" si="1601"/>
        <v>35</v>
      </c>
      <c r="AV284" s="7">
        <f t="shared" si="1601"/>
        <v>42</v>
      </c>
      <c r="AW284" s="7">
        <f t="shared" si="1601"/>
        <v>2</v>
      </c>
      <c r="AX284" s="7">
        <f t="shared" si="1601"/>
        <v>29</v>
      </c>
      <c r="AY284" s="7">
        <f t="shared" ref="AY284:BO284" si="1602">RANK(AY283,$S283:$BO283)</f>
        <v>24</v>
      </c>
      <c r="AZ284" s="7">
        <f t="shared" si="1602"/>
        <v>42</v>
      </c>
      <c r="BA284" s="7">
        <f t="shared" si="1602"/>
        <v>12</v>
      </c>
      <c r="BB284" s="7">
        <f t="shared" si="1602"/>
        <v>4</v>
      </c>
      <c r="BC284" s="7">
        <f t="shared" si="1602"/>
        <v>45</v>
      </c>
      <c r="BD284" s="7">
        <f t="shared" si="1602"/>
        <v>40</v>
      </c>
      <c r="BE284" s="7">
        <f t="shared" si="1602"/>
        <v>19</v>
      </c>
      <c r="BF284" s="7">
        <f t="shared" si="1602"/>
        <v>12</v>
      </c>
      <c r="BG284" s="7">
        <f t="shared" si="1602"/>
        <v>24</v>
      </c>
      <c r="BH284" s="7">
        <f t="shared" si="1602"/>
        <v>36</v>
      </c>
      <c r="BI284" s="7">
        <f t="shared" si="1602"/>
        <v>45</v>
      </c>
      <c r="BJ284" s="7">
        <f t="shared" si="1602"/>
        <v>36</v>
      </c>
      <c r="BK284" s="7">
        <f t="shared" si="1602"/>
        <v>49</v>
      </c>
      <c r="BL284" s="7">
        <f t="shared" si="1602"/>
        <v>1</v>
      </c>
      <c r="BM284" s="7">
        <f t="shared" si="1602"/>
        <v>24</v>
      </c>
      <c r="BN284" s="7">
        <f t="shared" si="1602"/>
        <v>9</v>
      </c>
      <c r="BO284" s="7">
        <f t="shared" si="1602"/>
        <v>9</v>
      </c>
      <c r="BQ284" s="199">
        <f t="shared" ref="BQ284:CV284" si="1603">(SUM(BQ3:BQ281)/$DN$282)</f>
        <v>5.8158844765342961</v>
      </c>
      <c r="BR284" s="199">
        <f t="shared" si="1603"/>
        <v>4.3574007220216604</v>
      </c>
      <c r="BS284" s="199">
        <f t="shared" si="1603"/>
        <v>4.6642599277978336</v>
      </c>
      <c r="BT284" s="199">
        <f t="shared" si="1603"/>
        <v>7.3682310469314078</v>
      </c>
      <c r="BU284" s="199">
        <f t="shared" si="1603"/>
        <v>6.3429602888086647</v>
      </c>
      <c r="BV284" s="199">
        <f t="shared" si="1603"/>
        <v>6.5776173285198558</v>
      </c>
      <c r="BW284" s="199">
        <f t="shared" si="1603"/>
        <v>4.8231046931407944</v>
      </c>
      <c r="BX284" s="199">
        <f t="shared" si="1603"/>
        <v>4.1227436823104693</v>
      </c>
      <c r="BY284" s="199">
        <f t="shared" si="1603"/>
        <v>4.5884476534296033</v>
      </c>
      <c r="BZ284" s="199">
        <f t="shared" si="1603"/>
        <v>6.5703971119133575</v>
      </c>
      <c r="CA284" s="199">
        <f t="shared" si="1603"/>
        <v>5.9386281588447654</v>
      </c>
      <c r="CB284" s="199">
        <f t="shared" si="1603"/>
        <v>6.1480144404332133</v>
      </c>
      <c r="CC284" s="199">
        <f t="shared" si="1603"/>
        <v>5.7581227436823106</v>
      </c>
      <c r="CD284" s="199">
        <f t="shared" si="1603"/>
        <v>4.4368231046931408</v>
      </c>
      <c r="CE284" s="199">
        <f t="shared" si="1603"/>
        <v>5.1046931407942235</v>
      </c>
      <c r="CF284" s="199">
        <f t="shared" si="1603"/>
        <v>6.9205776173285196</v>
      </c>
      <c r="CG284" s="199">
        <f t="shared" si="1603"/>
        <v>7.2996389891696749</v>
      </c>
      <c r="CH284" s="199">
        <f t="shared" si="1603"/>
        <v>4.7653429602888089</v>
      </c>
      <c r="CI284" s="199">
        <f t="shared" si="1603"/>
        <v>5.0180505415162457</v>
      </c>
      <c r="CJ284" s="199">
        <f t="shared" si="1603"/>
        <v>4.512635379061372</v>
      </c>
      <c r="CK284" s="199">
        <f t="shared" si="1603"/>
        <v>6.1010830324909744</v>
      </c>
      <c r="CL284" s="199">
        <f t="shared" si="1603"/>
        <v>4.4007220216606502</v>
      </c>
      <c r="CM284" s="199">
        <f t="shared" si="1603"/>
        <v>5.025270758122744</v>
      </c>
      <c r="CN284" s="199">
        <f t="shared" si="1603"/>
        <v>4.5234657039711195</v>
      </c>
      <c r="CO284" s="199">
        <f t="shared" si="1603"/>
        <v>6.1696750902527073</v>
      </c>
      <c r="CP284" s="199">
        <f t="shared" si="1603"/>
        <v>6.4476534296028882</v>
      </c>
      <c r="CQ284" s="199">
        <f t="shared" si="1603"/>
        <v>5.5992779783393498</v>
      </c>
      <c r="CR284" s="199">
        <f t="shared" si="1603"/>
        <v>7.1841155234657039</v>
      </c>
      <c r="CS284" s="199">
        <f t="shared" si="1603"/>
        <v>5.7328519855595665</v>
      </c>
      <c r="CT284" s="199">
        <f t="shared" si="1603"/>
        <v>6.6317689530685922</v>
      </c>
      <c r="CU284" s="199">
        <f t="shared" si="1603"/>
        <v>3.5703971119133575</v>
      </c>
      <c r="CV284" s="199">
        <f t="shared" si="1603"/>
        <v>5.3104693140794224</v>
      </c>
      <c r="CW284" s="199">
        <f t="shared" ref="CW284:DM284" si="1604">(SUM(CW3:CW281)/$DN$282)</f>
        <v>11.039711191335741</v>
      </c>
      <c r="CX284" s="199">
        <f t="shared" si="1604"/>
        <v>9.3212996389891689</v>
      </c>
      <c r="CY284" s="199">
        <f t="shared" si="1604"/>
        <v>4.9494584837545128</v>
      </c>
      <c r="CZ284" s="199">
        <f t="shared" si="1604"/>
        <v>4.3862815884476536</v>
      </c>
      <c r="DA284" s="199">
        <f t="shared" si="1604"/>
        <v>8.2238267148014437</v>
      </c>
      <c r="DB284" s="199">
        <f t="shared" si="1604"/>
        <v>7.4332129963898916</v>
      </c>
      <c r="DC284" s="199">
        <f t="shared" si="1604"/>
        <v>5.3682310469314078</v>
      </c>
      <c r="DD284" s="199">
        <f t="shared" si="1604"/>
        <v>5.5776173285198558</v>
      </c>
      <c r="DE284" s="199">
        <f t="shared" si="1604"/>
        <v>6.7761732851985563</v>
      </c>
      <c r="DF284" s="199">
        <f t="shared" si="1604"/>
        <v>6.884476534296029</v>
      </c>
      <c r="DG284" s="199">
        <f t="shared" si="1604"/>
        <v>6.9927797833935017</v>
      </c>
      <c r="DH284" s="199">
        <f t="shared" si="1604"/>
        <v>9.140794223826715</v>
      </c>
      <c r="DI284" s="199">
        <f t="shared" si="1604"/>
        <v>10.942238267148014</v>
      </c>
      <c r="DJ284" s="199">
        <f t="shared" si="1604"/>
        <v>4.1371841155234659</v>
      </c>
      <c r="DK284" s="199">
        <f t="shared" si="1604"/>
        <v>6.8339350180505418</v>
      </c>
      <c r="DL284" s="199">
        <f t="shared" si="1604"/>
        <v>5.6642599277978336</v>
      </c>
      <c r="DM284" s="7">
        <f t="shared" si="1604"/>
        <v>5.1083032490974727</v>
      </c>
      <c r="DN284" s="12" t="s">
        <v>63</v>
      </c>
      <c r="DO284" s="7">
        <f>MODE(DO$3:DO$281)</f>
        <v>161</v>
      </c>
      <c r="DP284" s="12"/>
      <c r="DQ284" s="7">
        <f>MODE(DQ$3:DQ$281)</f>
        <v>8</v>
      </c>
      <c r="DR284" s="12"/>
      <c r="DS284" s="18">
        <f>MODE(DS$3:DS$281)</f>
        <v>3</v>
      </c>
      <c r="DT284" s="18">
        <f>MODE(DT$3:DT$281)</f>
        <v>4</v>
      </c>
      <c r="DV284" s="18">
        <f>MODE(DV$3:DV$281)</f>
        <v>3</v>
      </c>
      <c r="DW284" s="18">
        <f>MODE(DW$3:DW$281)</f>
        <v>4</v>
      </c>
      <c r="DY284" s="18">
        <f>MODE(DY$3:DY$281)</f>
        <v>1</v>
      </c>
      <c r="DZ284" s="18">
        <f>MODE(DZ$3:DZ$281)</f>
        <v>1</v>
      </c>
      <c r="EA284" s="18">
        <f>MODE(EA$3:EA$281)</f>
        <v>1</v>
      </c>
      <c r="EB284" s="18">
        <f>MODE(EB$3:EB$281)</f>
        <v>1</v>
      </c>
      <c r="EC284" s="18">
        <f>MODE(EC$3:EC$281)</f>
        <v>1</v>
      </c>
      <c r="EE284" s="18">
        <f>MODE(EE$3:EE$281)</f>
        <v>1</v>
      </c>
      <c r="EF284" s="18">
        <f>MODE(EF$3:EF$281)</f>
        <v>0</v>
      </c>
    </row>
    <row r="285" spans="1:136" x14ac:dyDescent="0.2">
      <c r="S285" s="7">
        <f>COUNTIF($S283:$BO283,S283)</f>
        <v>6</v>
      </c>
      <c r="T285" s="35">
        <f t="shared" ref="T285:BO285" si="1605">COUNTIF($S283:$BO283,T283)</f>
        <v>1</v>
      </c>
      <c r="U285" s="35">
        <f t="shared" si="1605"/>
        <v>2</v>
      </c>
      <c r="V285" s="35">
        <f t="shared" si="1605"/>
        <v>3</v>
      </c>
      <c r="W285" s="35">
        <f t="shared" si="1605"/>
        <v>5</v>
      </c>
      <c r="X285" s="35">
        <f t="shared" si="1605"/>
        <v>2</v>
      </c>
      <c r="Y285" s="35">
        <f t="shared" si="1605"/>
        <v>6</v>
      </c>
      <c r="Z285" s="35">
        <f t="shared" si="1605"/>
        <v>2</v>
      </c>
      <c r="AA285" s="35">
        <f t="shared" si="1605"/>
        <v>4</v>
      </c>
      <c r="AB285" s="35">
        <f t="shared" si="1605"/>
        <v>1</v>
      </c>
      <c r="AC285" s="35">
        <f t="shared" si="1605"/>
        <v>5</v>
      </c>
      <c r="AD285" s="35">
        <f t="shared" si="1605"/>
        <v>6</v>
      </c>
      <c r="AE285" s="35">
        <f t="shared" si="1605"/>
        <v>4</v>
      </c>
      <c r="AF285" s="35">
        <f t="shared" si="1605"/>
        <v>4</v>
      </c>
      <c r="AG285" s="35">
        <f t="shared" si="1605"/>
        <v>6</v>
      </c>
      <c r="AH285" s="35">
        <f t="shared" si="1605"/>
        <v>1</v>
      </c>
      <c r="AI285" s="35">
        <f t="shared" si="1605"/>
        <v>2</v>
      </c>
      <c r="AJ285" s="35">
        <f t="shared" si="1605"/>
        <v>5</v>
      </c>
      <c r="AK285" s="35">
        <f t="shared" si="1605"/>
        <v>2</v>
      </c>
      <c r="AL285" s="35">
        <f t="shared" si="1605"/>
        <v>3</v>
      </c>
      <c r="AM285" s="35">
        <f t="shared" si="1605"/>
        <v>3</v>
      </c>
      <c r="AN285" s="35">
        <f t="shared" si="1605"/>
        <v>1</v>
      </c>
      <c r="AO285" s="35">
        <f t="shared" si="1605"/>
        <v>5</v>
      </c>
      <c r="AP285" s="35">
        <f t="shared" si="1605"/>
        <v>2</v>
      </c>
      <c r="AQ285" s="35">
        <f t="shared" si="1605"/>
        <v>5</v>
      </c>
      <c r="AR285" s="35">
        <f t="shared" si="1605"/>
        <v>4</v>
      </c>
      <c r="AS285" s="35">
        <f t="shared" si="1605"/>
        <v>6</v>
      </c>
      <c r="AT285" s="35">
        <f t="shared" si="1605"/>
        <v>5</v>
      </c>
      <c r="AU285" s="35">
        <f t="shared" si="1605"/>
        <v>1</v>
      </c>
      <c r="AV285" s="35">
        <f t="shared" si="1605"/>
        <v>3</v>
      </c>
      <c r="AW285" s="35">
        <f t="shared" si="1605"/>
        <v>2</v>
      </c>
      <c r="AX285" s="35">
        <f t="shared" si="1605"/>
        <v>6</v>
      </c>
      <c r="AY285" s="35">
        <f t="shared" si="1605"/>
        <v>5</v>
      </c>
      <c r="AZ285" s="35">
        <f t="shared" si="1605"/>
        <v>3</v>
      </c>
      <c r="BA285" s="35">
        <f t="shared" si="1605"/>
        <v>4</v>
      </c>
      <c r="BB285" s="35">
        <f t="shared" si="1605"/>
        <v>3</v>
      </c>
      <c r="BC285" s="35">
        <f t="shared" si="1605"/>
        <v>2</v>
      </c>
      <c r="BD285" s="35">
        <f t="shared" si="1605"/>
        <v>2</v>
      </c>
      <c r="BE285" s="35">
        <f t="shared" si="1605"/>
        <v>5</v>
      </c>
      <c r="BF285" s="35">
        <f t="shared" si="1605"/>
        <v>4</v>
      </c>
      <c r="BG285" s="35">
        <f t="shared" si="1605"/>
        <v>5</v>
      </c>
      <c r="BH285" s="35">
        <f t="shared" si="1605"/>
        <v>4</v>
      </c>
      <c r="BI285" s="35">
        <f t="shared" si="1605"/>
        <v>2</v>
      </c>
      <c r="BJ285" s="35">
        <f t="shared" si="1605"/>
        <v>4</v>
      </c>
      <c r="BK285" s="35">
        <f t="shared" si="1605"/>
        <v>1</v>
      </c>
      <c r="BL285" s="35">
        <f t="shared" si="1605"/>
        <v>1</v>
      </c>
      <c r="BM285" s="35">
        <f t="shared" si="1605"/>
        <v>5</v>
      </c>
      <c r="BN285" s="35">
        <f t="shared" si="1605"/>
        <v>2</v>
      </c>
      <c r="BO285" s="35">
        <f t="shared" si="1605"/>
        <v>2</v>
      </c>
      <c r="BP285" s="7" t="s">
        <v>320</v>
      </c>
      <c r="BQ285" s="199">
        <f t="shared" ref="BQ285:CV285" si="1606">COUNTIF(BQ3:BQ281,"0")-1</f>
        <v>38</v>
      </c>
      <c r="BR285" s="199">
        <f t="shared" si="1606"/>
        <v>41</v>
      </c>
      <c r="BS285" s="199">
        <f t="shared" si="1606"/>
        <v>42</v>
      </c>
      <c r="BT285" s="199">
        <f t="shared" si="1606"/>
        <v>33</v>
      </c>
      <c r="BU285" s="199">
        <f t="shared" si="1606"/>
        <v>37</v>
      </c>
      <c r="BV285" s="199">
        <f t="shared" si="1606"/>
        <v>46</v>
      </c>
      <c r="BW285" s="199">
        <f t="shared" si="1606"/>
        <v>38</v>
      </c>
      <c r="BX285" s="199">
        <f t="shared" si="1606"/>
        <v>51</v>
      </c>
      <c r="BY285" s="199">
        <f t="shared" si="1606"/>
        <v>43</v>
      </c>
      <c r="BZ285" s="199">
        <f t="shared" si="1606"/>
        <v>28</v>
      </c>
      <c r="CA285" s="199">
        <f t="shared" si="1606"/>
        <v>40</v>
      </c>
      <c r="CB285" s="199">
        <f t="shared" si="1606"/>
        <v>36</v>
      </c>
      <c r="CC285" s="199">
        <f t="shared" si="1606"/>
        <v>35</v>
      </c>
      <c r="CD285" s="199">
        <f t="shared" si="1606"/>
        <v>43</v>
      </c>
      <c r="CE285" s="199">
        <f t="shared" si="1606"/>
        <v>38</v>
      </c>
      <c r="CF285" s="199">
        <f t="shared" si="1606"/>
        <v>31</v>
      </c>
      <c r="CG285" s="199">
        <f t="shared" si="1606"/>
        <v>34</v>
      </c>
      <c r="CH285" s="199">
        <f t="shared" si="1606"/>
        <v>40</v>
      </c>
      <c r="CI285" s="199">
        <f t="shared" si="1606"/>
        <v>40</v>
      </c>
      <c r="CJ285" s="199">
        <f t="shared" si="1606"/>
        <v>48</v>
      </c>
      <c r="CK285" s="199">
        <f t="shared" si="1606"/>
        <v>48</v>
      </c>
      <c r="CL285" s="199">
        <f t="shared" si="1606"/>
        <v>44</v>
      </c>
      <c r="CM285" s="199">
        <f t="shared" si="1606"/>
        <v>40</v>
      </c>
      <c r="CN285" s="199">
        <f t="shared" si="1606"/>
        <v>46</v>
      </c>
      <c r="CO285" s="199">
        <f t="shared" si="1606"/>
        <v>40</v>
      </c>
      <c r="CP285" s="199">
        <f t="shared" si="1606"/>
        <v>35</v>
      </c>
      <c r="CQ285" s="199">
        <f t="shared" si="1606"/>
        <v>38</v>
      </c>
      <c r="CR285" s="199">
        <f t="shared" si="1606"/>
        <v>39</v>
      </c>
      <c r="CS285" s="199">
        <f t="shared" si="1606"/>
        <v>36</v>
      </c>
      <c r="CT285" s="199">
        <f t="shared" si="1606"/>
        <v>33</v>
      </c>
      <c r="CU285" s="199">
        <f t="shared" si="1606"/>
        <v>51</v>
      </c>
      <c r="CV285" s="199">
        <f t="shared" si="1606"/>
        <v>36</v>
      </c>
      <c r="CW285" s="199">
        <f t="shared" ref="CW285:DM285" si="1607">COUNTIF(CW3:CW281,"0")-1</f>
        <v>39</v>
      </c>
      <c r="CX285" s="199">
        <f t="shared" si="1607"/>
        <v>33</v>
      </c>
      <c r="CY285" s="199">
        <f t="shared" si="1607"/>
        <v>43</v>
      </c>
      <c r="CZ285" s="199">
        <f t="shared" si="1607"/>
        <v>48</v>
      </c>
      <c r="DA285" s="199">
        <f t="shared" si="1607"/>
        <v>32</v>
      </c>
      <c r="DB285" s="199">
        <f t="shared" si="1607"/>
        <v>32</v>
      </c>
      <c r="DC285" s="199">
        <f t="shared" si="1607"/>
        <v>40</v>
      </c>
      <c r="DD285" s="199">
        <f t="shared" si="1607"/>
        <v>43</v>
      </c>
      <c r="DE285" s="199">
        <f t="shared" si="1607"/>
        <v>39</v>
      </c>
      <c r="DF285" s="199">
        <f t="shared" si="1607"/>
        <v>35</v>
      </c>
      <c r="DG285" s="199">
        <f t="shared" si="1607"/>
        <v>32</v>
      </c>
      <c r="DH285" s="199">
        <f t="shared" si="1607"/>
        <v>33</v>
      </c>
      <c r="DI285" s="199">
        <f t="shared" si="1607"/>
        <v>25</v>
      </c>
      <c r="DJ285" s="199">
        <f t="shared" si="1607"/>
        <v>54</v>
      </c>
      <c r="DK285" s="199">
        <f t="shared" si="1607"/>
        <v>39</v>
      </c>
      <c r="DL285" s="199">
        <f t="shared" si="1607"/>
        <v>45</v>
      </c>
      <c r="DM285" s="7">
        <f t="shared" si="1607"/>
        <v>45</v>
      </c>
      <c r="DN285" s="12" t="s">
        <v>64</v>
      </c>
      <c r="DO285" s="9">
        <f>MEDIAN(DO$3:DO$281)</f>
        <v>174</v>
      </c>
      <c r="DP285" s="12"/>
      <c r="DQ285" s="7">
        <f>MEDIAN(DQ$3:DQ$281)</f>
        <v>29.5</v>
      </c>
      <c r="DR285" s="12"/>
      <c r="DS285" s="7">
        <f>MEDIAN(DS$3:DS$281)</f>
        <v>3</v>
      </c>
      <c r="DT285" s="7">
        <f>MEDIAN(DT$3:DT$281)</f>
        <v>4</v>
      </c>
      <c r="DV285" s="7">
        <f>MEDIAN(DV$3:DV$281)</f>
        <v>3</v>
      </c>
      <c r="DW285" s="7">
        <f>MEDIAN(DW$3:DW$281)</f>
        <v>4</v>
      </c>
      <c r="DY285" s="7">
        <f>MEDIAN(DY$3:DY$281)</f>
        <v>1</v>
      </c>
      <c r="DZ285" s="7">
        <f>MEDIAN(DZ$3:DZ$281)</f>
        <v>1</v>
      </c>
      <c r="EA285" s="7">
        <f>MEDIAN(EA$3:EA$281)</f>
        <v>1</v>
      </c>
      <c r="EB285" s="7">
        <f>MEDIAN(EB$3:EB$281)</f>
        <v>1</v>
      </c>
      <c r="EC285" s="7">
        <f>MEDIAN(EC$3:EC$281)</f>
        <v>1</v>
      </c>
      <c r="EE285" s="7">
        <f>MEDIAN(EE$3:EE$281)</f>
        <v>1</v>
      </c>
      <c r="EF285" s="7">
        <f>MEDIAN(EF$3:EF$281)</f>
        <v>1</v>
      </c>
    </row>
    <row r="286" spans="1:136" x14ac:dyDescent="0.2">
      <c r="S286" s="7">
        <v>1</v>
      </c>
      <c r="T286" s="7">
        <v>2</v>
      </c>
      <c r="U286" s="35">
        <v>3</v>
      </c>
      <c r="V286" s="35">
        <v>4</v>
      </c>
      <c r="W286" s="35">
        <v>5</v>
      </c>
      <c r="X286" s="35">
        <v>6</v>
      </c>
      <c r="Y286" s="35">
        <v>7</v>
      </c>
      <c r="Z286" s="35">
        <v>8</v>
      </c>
      <c r="AA286" s="35">
        <v>9</v>
      </c>
      <c r="AB286" s="35">
        <v>10</v>
      </c>
      <c r="AC286" s="35">
        <v>11</v>
      </c>
      <c r="AD286" s="35">
        <v>12</v>
      </c>
      <c r="AE286" s="35">
        <v>13</v>
      </c>
      <c r="AF286" s="35">
        <v>14</v>
      </c>
      <c r="AG286" s="35">
        <v>15</v>
      </c>
      <c r="AH286" s="35">
        <v>16</v>
      </c>
      <c r="AI286" s="35">
        <v>17</v>
      </c>
      <c r="AJ286" s="35">
        <v>18</v>
      </c>
      <c r="AK286" s="35">
        <v>19</v>
      </c>
      <c r="AL286" s="35">
        <v>20</v>
      </c>
      <c r="AM286" s="35">
        <v>21</v>
      </c>
      <c r="AN286" s="35">
        <v>22</v>
      </c>
      <c r="AO286" s="35">
        <v>23</v>
      </c>
      <c r="AP286" s="35">
        <v>24</v>
      </c>
      <c r="AQ286" s="35">
        <v>25</v>
      </c>
      <c r="AR286" s="35">
        <v>26</v>
      </c>
      <c r="AS286" s="35">
        <v>27</v>
      </c>
      <c r="AT286" s="35">
        <v>28</v>
      </c>
      <c r="AU286" s="35">
        <v>29</v>
      </c>
      <c r="AV286" s="35">
        <v>30</v>
      </c>
      <c r="AW286" s="35">
        <v>31</v>
      </c>
      <c r="AX286" s="35">
        <v>32</v>
      </c>
      <c r="AY286" s="35">
        <v>33</v>
      </c>
      <c r="AZ286" s="35">
        <v>34</v>
      </c>
      <c r="BA286" s="35">
        <v>35</v>
      </c>
      <c r="BB286" s="35">
        <v>36</v>
      </c>
      <c r="BC286" s="35">
        <v>37</v>
      </c>
      <c r="BD286" s="35">
        <v>38</v>
      </c>
      <c r="BE286" s="35">
        <v>39</v>
      </c>
      <c r="BF286" s="35">
        <v>40</v>
      </c>
      <c r="BG286" s="35">
        <v>41</v>
      </c>
      <c r="BH286" s="35">
        <v>42</v>
      </c>
      <c r="BI286" s="35">
        <v>43</v>
      </c>
      <c r="BJ286" s="35">
        <v>44</v>
      </c>
      <c r="BK286" s="35">
        <v>45</v>
      </c>
      <c r="BL286" s="35">
        <v>46</v>
      </c>
      <c r="BM286" s="35">
        <v>47</v>
      </c>
      <c r="BN286" s="35">
        <v>48</v>
      </c>
      <c r="BO286" s="35">
        <v>49</v>
      </c>
      <c r="BP286" s="7" t="s">
        <v>5</v>
      </c>
      <c r="BQ286" s="199">
        <f>$DN$282/BQ285</f>
        <v>7.2894736842105265</v>
      </c>
      <c r="BR286" s="199">
        <f t="shared" ref="BR286:DM286" si="1608">$DN$282/BR285</f>
        <v>6.7560975609756095</v>
      </c>
      <c r="BS286" s="199">
        <f t="shared" si="1608"/>
        <v>6.5952380952380949</v>
      </c>
      <c r="BT286" s="199">
        <f t="shared" si="1608"/>
        <v>8.3939393939393945</v>
      </c>
      <c r="BU286" s="199">
        <f t="shared" si="1608"/>
        <v>7.4864864864864868</v>
      </c>
      <c r="BV286" s="199">
        <f t="shared" si="1608"/>
        <v>6.0217391304347823</v>
      </c>
      <c r="BW286" s="199">
        <f t="shared" si="1608"/>
        <v>7.2894736842105265</v>
      </c>
      <c r="BX286" s="199">
        <f t="shared" si="1608"/>
        <v>5.4313725490196081</v>
      </c>
      <c r="BY286" s="199">
        <f t="shared" si="1608"/>
        <v>6.441860465116279</v>
      </c>
      <c r="BZ286" s="199">
        <f t="shared" si="1608"/>
        <v>9.8928571428571423</v>
      </c>
      <c r="CA286" s="199">
        <f t="shared" si="1608"/>
        <v>6.9249999999999998</v>
      </c>
      <c r="CB286" s="199">
        <f t="shared" si="1608"/>
        <v>7.6944444444444446</v>
      </c>
      <c r="CC286" s="199">
        <f t="shared" si="1608"/>
        <v>7.9142857142857146</v>
      </c>
      <c r="CD286" s="199">
        <f t="shared" si="1608"/>
        <v>6.441860465116279</v>
      </c>
      <c r="CE286" s="199">
        <f t="shared" si="1608"/>
        <v>7.2894736842105265</v>
      </c>
      <c r="CF286" s="199">
        <f t="shared" si="1608"/>
        <v>8.935483870967742</v>
      </c>
      <c r="CG286" s="199">
        <f t="shared" si="1608"/>
        <v>8.1470588235294112</v>
      </c>
      <c r="CH286" s="199">
        <f t="shared" si="1608"/>
        <v>6.9249999999999998</v>
      </c>
      <c r="CI286" s="199">
        <f t="shared" si="1608"/>
        <v>6.9249999999999998</v>
      </c>
      <c r="CJ286" s="199">
        <f t="shared" si="1608"/>
        <v>5.770833333333333</v>
      </c>
      <c r="CK286" s="199">
        <f t="shared" si="1608"/>
        <v>5.770833333333333</v>
      </c>
      <c r="CL286" s="199">
        <f t="shared" si="1608"/>
        <v>6.2954545454545459</v>
      </c>
      <c r="CM286" s="199">
        <f t="shared" si="1608"/>
        <v>6.9249999999999998</v>
      </c>
      <c r="CN286" s="199">
        <f t="shared" si="1608"/>
        <v>6.0217391304347823</v>
      </c>
      <c r="CO286" s="199">
        <f t="shared" si="1608"/>
        <v>6.9249999999999998</v>
      </c>
      <c r="CP286" s="199">
        <f t="shared" si="1608"/>
        <v>7.9142857142857146</v>
      </c>
      <c r="CQ286" s="199">
        <f t="shared" si="1608"/>
        <v>7.2894736842105265</v>
      </c>
      <c r="CR286" s="199">
        <f t="shared" si="1608"/>
        <v>7.1025641025641022</v>
      </c>
      <c r="CS286" s="199">
        <f t="shared" si="1608"/>
        <v>7.6944444444444446</v>
      </c>
      <c r="CT286" s="199">
        <f t="shared" si="1608"/>
        <v>8.3939393939393945</v>
      </c>
      <c r="CU286" s="199">
        <f t="shared" si="1608"/>
        <v>5.4313725490196081</v>
      </c>
      <c r="CV286" s="199">
        <f t="shared" si="1608"/>
        <v>7.6944444444444446</v>
      </c>
      <c r="CW286" s="199">
        <f t="shared" si="1608"/>
        <v>7.1025641025641022</v>
      </c>
      <c r="CX286" s="199">
        <f t="shared" si="1608"/>
        <v>8.3939393939393945</v>
      </c>
      <c r="CY286" s="199">
        <f t="shared" si="1608"/>
        <v>6.441860465116279</v>
      </c>
      <c r="CZ286" s="199">
        <f t="shared" si="1608"/>
        <v>5.770833333333333</v>
      </c>
      <c r="DA286" s="199">
        <f t="shared" si="1608"/>
        <v>8.65625</v>
      </c>
      <c r="DB286" s="199">
        <f t="shared" si="1608"/>
        <v>8.65625</v>
      </c>
      <c r="DC286" s="199">
        <f t="shared" si="1608"/>
        <v>6.9249999999999998</v>
      </c>
      <c r="DD286" s="199">
        <f t="shared" si="1608"/>
        <v>6.441860465116279</v>
      </c>
      <c r="DE286" s="199">
        <f t="shared" si="1608"/>
        <v>7.1025641025641022</v>
      </c>
      <c r="DF286" s="199">
        <f t="shared" si="1608"/>
        <v>7.9142857142857146</v>
      </c>
      <c r="DG286" s="199">
        <f t="shared" si="1608"/>
        <v>8.65625</v>
      </c>
      <c r="DH286" s="199">
        <f t="shared" si="1608"/>
        <v>8.3939393939393945</v>
      </c>
      <c r="DI286" s="199">
        <f t="shared" si="1608"/>
        <v>11.08</v>
      </c>
      <c r="DJ286" s="199">
        <f t="shared" si="1608"/>
        <v>5.1296296296296298</v>
      </c>
      <c r="DK286" s="199">
        <f t="shared" si="1608"/>
        <v>7.1025641025641022</v>
      </c>
      <c r="DL286" s="199">
        <f t="shared" si="1608"/>
        <v>6.1555555555555559</v>
      </c>
      <c r="DM286" s="199">
        <f t="shared" si="1608"/>
        <v>6.1555555555555559</v>
      </c>
      <c r="DN286" s="12" t="s">
        <v>65</v>
      </c>
      <c r="DO286" s="9">
        <f>AVERAGE(DO$3:DO$281)</f>
        <v>174.49097472924188</v>
      </c>
      <c r="DP286" s="19"/>
      <c r="DQ286" s="9">
        <f>AVERAGE(DQ$3:DQ$281)</f>
        <v>37.713768115942031</v>
      </c>
      <c r="DR286" s="19"/>
      <c r="DS286" s="9">
        <f>AVERAGE(DS$3:DS$281)</f>
        <v>3.3610108303249095</v>
      </c>
      <c r="DT286" s="9">
        <f>AVERAGE(DT$3:DT$281)</f>
        <v>3.6389891696750905</v>
      </c>
      <c r="DV286" s="9">
        <f>AVERAGE(DV$3:DV$281)</f>
        <v>3.523465703971119</v>
      </c>
      <c r="DW286" s="9">
        <f>AVERAGE(DW$3:DW$281)</f>
        <v>3.476534296028881</v>
      </c>
      <c r="DY286" s="9">
        <f>AVERAGE(DY$3:DY$281)</f>
        <v>1.3393501805054151</v>
      </c>
      <c r="DZ286" s="9">
        <f>AVERAGE(DZ$3:DZ$281)</f>
        <v>1.3393501805054151</v>
      </c>
      <c r="EA286" s="9">
        <f>AVERAGE(EA$3:EA$281)</f>
        <v>1.4945848375451263</v>
      </c>
      <c r="EB286" s="9">
        <f>AVERAGE(EB$3:EB$281)</f>
        <v>1.4115523465703972</v>
      </c>
      <c r="EC286" s="9">
        <f>AVERAGE(EC$3:EC$281)</f>
        <v>1.4151624548736461</v>
      </c>
      <c r="EE286" s="9">
        <f>AVERAGE(EE$3:EE$281)</f>
        <v>1.0252707581227436</v>
      </c>
      <c r="EF286" s="9">
        <f>AVERAGE(EF$3:EF$281)</f>
        <v>0.68231046931407946</v>
      </c>
    </row>
    <row r="287" spans="1:136" x14ac:dyDescent="0.2">
      <c r="R287" s="272" t="s">
        <v>668</v>
      </c>
      <c r="S287" s="270">
        <f>SUM(S303:S527)</f>
        <v>8</v>
      </c>
      <c r="T287" s="275">
        <f t="shared" ref="T287:BO287" si="1609">SUM(T303:T527)</f>
        <v>1</v>
      </c>
      <c r="U287" s="275">
        <f t="shared" si="1609"/>
        <v>4</v>
      </c>
      <c r="V287" s="275">
        <f t="shared" si="1609"/>
        <v>4</v>
      </c>
      <c r="W287" s="275">
        <f t="shared" si="1609"/>
        <v>6</v>
      </c>
      <c r="X287" s="275">
        <f t="shared" si="1609"/>
        <v>8</v>
      </c>
      <c r="Y287" s="275">
        <f t="shared" si="1609"/>
        <v>4</v>
      </c>
      <c r="Z287" s="275">
        <f t="shared" si="1609"/>
        <v>5</v>
      </c>
      <c r="AA287" s="275">
        <f t="shared" si="1609"/>
        <v>6</v>
      </c>
      <c r="AB287" s="275">
        <f t="shared" si="1609"/>
        <v>3</v>
      </c>
      <c r="AC287" s="275">
        <f t="shared" si="1609"/>
        <v>7</v>
      </c>
      <c r="AD287" s="275">
        <f t="shared" si="1609"/>
        <v>5</v>
      </c>
      <c r="AE287" s="275">
        <f t="shared" si="1609"/>
        <v>2</v>
      </c>
      <c r="AF287" s="275">
        <f t="shared" si="1609"/>
        <v>5</v>
      </c>
      <c r="AG287" s="275">
        <f t="shared" si="1609"/>
        <v>0</v>
      </c>
      <c r="AH287" s="275">
        <f t="shared" si="1609"/>
        <v>1</v>
      </c>
      <c r="AI287" s="275">
        <f t="shared" si="1609"/>
        <v>5</v>
      </c>
      <c r="AJ287" s="275">
        <f t="shared" si="1609"/>
        <v>4</v>
      </c>
      <c r="AK287" s="275">
        <f t="shared" si="1609"/>
        <v>4</v>
      </c>
      <c r="AL287" s="275">
        <f t="shared" si="1609"/>
        <v>5</v>
      </c>
      <c r="AM287" s="275">
        <f t="shared" si="1609"/>
        <v>8</v>
      </c>
      <c r="AN287" s="275">
        <f t="shared" si="1609"/>
        <v>6</v>
      </c>
      <c r="AO287" s="275">
        <f t="shared" si="1609"/>
        <v>2</v>
      </c>
      <c r="AP287" s="275">
        <f t="shared" si="1609"/>
        <v>7</v>
      </c>
      <c r="AQ287" s="275">
        <f t="shared" si="1609"/>
        <v>6</v>
      </c>
      <c r="AR287" s="275">
        <f t="shared" si="1609"/>
        <v>2</v>
      </c>
      <c r="AS287" s="275">
        <f t="shared" si="1609"/>
        <v>2</v>
      </c>
      <c r="AT287" s="275">
        <f t="shared" si="1609"/>
        <v>4</v>
      </c>
      <c r="AU287" s="275">
        <f t="shared" si="1609"/>
        <v>4</v>
      </c>
      <c r="AV287" s="275">
        <f t="shared" si="1609"/>
        <v>4</v>
      </c>
      <c r="AW287" s="275">
        <f t="shared" si="1609"/>
        <v>7</v>
      </c>
      <c r="AX287" s="275">
        <f t="shared" si="1609"/>
        <v>2</v>
      </c>
      <c r="AY287" s="275">
        <f t="shared" si="1609"/>
        <v>12</v>
      </c>
      <c r="AZ287" s="275">
        <f t="shared" si="1609"/>
        <v>2</v>
      </c>
      <c r="BA287" s="275">
        <f t="shared" si="1609"/>
        <v>4</v>
      </c>
      <c r="BB287" s="275">
        <f t="shared" si="1609"/>
        <v>5</v>
      </c>
      <c r="BC287" s="275">
        <f t="shared" si="1609"/>
        <v>5</v>
      </c>
      <c r="BD287" s="275">
        <f t="shared" si="1609"/>
        <v>5</v>
      </c>
      <c r="BE287" s="275">
        <f t="shared" si="1609"/>
        <v>2</v>
      </c>
      <c r="BF287" s="275">
        <f t="shared" si="1609"/>
        <v>5</v>
      </c>
      <c r="BG287" s="275">
        <f t="shared" si="1609"/>
        <v>5</v>
      </c>
      <c r="BH287" s="275">
        <f t="shared" si="1609"/>
        <v>7</v>
      </c>
      <c r="BI287" s="275">
        <f t="shared" si="1609"/>
        <v>2</v>
      </c>
      <c r="BJ287" s="275">
        <f t="shared" si="1609"/>
        <v>6</v>
      </c>
      <c r="BK287" s="275">
        <f t="shared" si="1609"/>
        <v>2</v>
      </c>
      <c r="BL287" s="275">
        <f t="shared" si="1609"/>
        <v>8</v>
      </c>
      <c r="BM287" s="275">
        <f t="shared" si="1609"/>
        <v>4</v>
      </c>
      <c r="BN287" s="275">
        <f t="shared" si="1609"/>
        <v>7</v>
      </c>
      <c r="BO287" s="275">
        <f t="shared" si="1609"/>
        <v>6</v>
      </c>
      <c r="BR287" s="200"/>
      <c r="BS287" s="200"/>
      <c r="BT287" s="200"/>
      <c r="BU287" s="200"/>
      <c r="BV287" s="200"/>
      <c r="BW287" s="200"/>
      <c r="BX287" s="200"/>
      <c r="BY287" s="200"/>
      <c r="BZ287" s="200"/>
      <c r="CA287" s="200"/>
      <c r="CB287" s="200"/>
      <c r="CC287" s="200"/>
      <c r="CD287" s="200"/>
      <c r="CE287" s="200"/>
      <c r="CF287" s="200"/>
      <c r="CG287" s="200"/>
      <c r="CH287" s="200"/>
      <c r="CI287" s="200"/>
      <c r="CJ287" s="200"/>
      <c r="CK287" s="200"/>
      <c r="CL287" s="200"/>
      <c r="CM287" s="200"/>
      <c r="CN287" s="200"/>
      <c r="CO287" s="200"/>
      <c r="CP287" s="200"/>
      <c r="CQ287" s="200"/>
      <c r="CR287" s="200"/>
      <c r="CS287" s="200"/>
      <c r="CT287" s="200"/>
      <c r="CU287" s="200"/>
      <c r="CV287" s="200"/>
      <c r="CW287" s="200"/>
      <c r="CX287" s="200"/>
      <c r="CY287" s="200"/>
      <c r="CZ287" s="200"/>
      <c r="DA287" s="200"/>
      <c r="DB287" s="200"/>
      <c r="DC287" s="200"/>
      <c r="DD287" s="200"/>
      <c r="DE287" s="200"/>
      <c r="DF287" s="200"/>
      <c r="DG287" s="200"/>
      <c r="DH287" s="200"/>
      <c r="DI287" s="200"/>
      <c r="DJ287" s="200"/>
      <c r="DK287" s="200"/>
      <c r="DL287" s="200"/>
      <c r="DM287" s="200"/>
      <c r="DN287" s="12" t="s">
        <v>5</v>
      </c>
      <c r="DO287" s="9">
        <f>MIN(DO$3:DO$281)</f>
        <v>101</v>
      </c>
      <c r="DP287" s="12"/>
      <c r="DQ287" s="7">
        <f>MIN(DQ$3:DQ$281)</f>
        <v>0</v>
      </c>
      <c r="DR287" s="12"/>
      <c r="DS287" s="7">
        <f>MIN(DS$3:DS$281)</f>
        <v>1</v>
      </c>
      <c r="DT287" s="7">
        <f>MIN(DT$3:DT$281)</f>
        <v>0</v>
      </c>
      <c r="DV287" s="7">
        <f>MIN(DV$3:DV$281)</f>
        <v>0</v>
      </c>
      <c r="DW287" s="7">
        <f>MIN(DW$3:DW$281)</f>
        <v>0</v>
      </c>
      <c r="DY287" s="7">
        <f>MIN(DY$3:DY$281)</f>
        <v>0</v>
      </c>
      <c r="DZ287" s="7">
        <f>MIN(DZ$3:DZ$281)</f>
        <v>0</v>
      </c>
      <c r="EA287" s="7">
        <f>MIN(EA$3:EA$281)</f>
        <v>0</v>
      </c>
      <c r="EB287" s="7">
        <f>MIN(EB$3:EB$281)</f>
        <v>0</v>
      </c>
      <c r="EC287" s="7">
        <f>MIN(EC$3:EC$281)</f>
        <v>0</v>
      </c>
      <c r="EE287" s="7">
        <f>MIN(EE$3:EE$281)</f>
        <v>0</v>
      </c>
      <c r="EF287" s="7">
        <f>MIN(EF$3:EF$281)</f>
        <v>0</v>
      </c>
    </row>
    <row r="288" spans="1:136" x14ac:dyDescent="0.2">
      <c r="S288" s="270" t="str">
        <f>IF(S56=1,1,"")</f>
        <v/>
      </c>
      <c r="T288" s="275">
        <f t="shared" ref="T288:BO288" si="1610">IF(T56=1,1,"")</f>
        <v>1</v>
      </c>
      <c r="U288" s="275">
        <f t="shared" si="1610"/>
        <v>1</v>
      </c>
      <c r="V288" s="275" t="str">
        <f t="shared" si="1610"/>
        <v/>
      </c>
      <c r="W288" s="275" t="str">
        <f t="shared" si="1610"/>
        <v/>
      </c>
      <c r="X288" s="275">
        <f t="shared" si="1610"/>
        <v>1</v>
      </c>
      <c r="Y288" s="275" t="str">
        <f t="shared" si="1610"/>
        <v/>
      </c>
      <c r="Z288" s="275" t="str">
        <f t="shared" si="1610"/>
        <v/>
      </c>
      <c r="AA288" s="275" t="str">
        <f t="shared" si="1610"/>
        <v/>
      </c>
      <c r="AB288" s="275" t="str">
        <f t="shared" si="1610"/>
        <v/>
      </c>
      <c r="AC288" s="275" t="str">
        <f t="shared" si="1610"/>
        <v/>
      </c>
      <c r="AD288" s="275" t="str">
        <f t="shared" si="1610"/>
        <v/>
      </c>
      <c r="AE288" s="275">
        <f t="shared" si="1610"/>
        <v>1</v>
      </c>
      <c r="AF288" s="275" t="str">
        <f t="shared" si="1610"/>
        <v/>
      </c>
      <c r="AG288" s="275" t="str">
        <f t="shared" si="1610"/>
        <v/>
      </c>
      <c r="AH288" s="275" t="str">
        <f t="shared" si="1610"/>
        <v/>
      </c>
      <c r="AI288" s="275">
        <f t="shared" si="1610"/>
        <v>1</v>
      </c>
      <c r="AJ288" s="275" t="str">
        <f t="shared" si="1610"/>
        <v/>
      </c>
      <c r="AK288" s="275" t="str">
        <f t="shared" si="1610"/>
        <v/>
      </c>
      <c r="AL288" s="275" t="str">
        <f t="shared" si="1610"/>
        <v/>
      </c>
      <c r="AM288" s="275" t="str">
        <f t="shared" si="1610"/>
        <v/>
      </c>
      <c r="AN288" s="275" t="str">
        <f t="shared" si="1610"/>
        <v/>
      </c>
      <c r="AO288" s="275">
        <f t="shared" si="1610"/>
        <v>1</v>
      </c>
      <c r="AP288" s="275" t="str">
        <f t="shared" si="1610"/>
        <v/>
      </c>
      <c r="AQ288" s="275" t="str">
        <f t="shared" si="1610"/>
        <v/>
      </c>
      <c r="AR288" s="275" t="str">
        <f t="shared" si="1610"/>
        <v/>
      </c>
      <c r="AS288" s="275" t="str">
        <f t="shared" si="1610"/>
        <v/>
      </c>
      <c r="AT288" s="275" t="str">
        <f t="shared" si="1610"/>
        <v/>
      </c>
      <c r="AU288" s="275" t="str">
        <f t="shared" si="1610"/>
        <v/>
      </c>
      <c r="AV288" s="275" t="str">
        <f t="shared" si="1610"/>
        <v/>
      </c>
      <c r="AW288" s="275" t="str">
        <f t="shared" si="1610"/>
        <v/>
      </c>
      <c r="AX288" s="275" t="str">
        <f t="shared" si="1610"/>
        <v/>
      </c>
      <c r="AY288" s="275" t="str">
        <f t="shared" si="1610"/>
        <v/>
      </c>
      <c r="AZ288" s="275" t="str">
        <f t="shared" si="1610"/>
        <v/>
      </c>
      <c r="BA288" s="275" t="str">
        <f t="shared" si="1610"/>
        <v/>
      </c>
      <c r="BB288" s="275" t="str">
        <f t="shared" si="1610"/>
        <v/>
      </c>
      <c r="BC288" s="275" t="str">
        <f t="shared" si="1610"/>
        <v/>
      </c>
      <c r="BD288" s="275" t="str">
        <f t="shared" si="1610"/>
        <v/>
      </c>
      <c r="BE288" s="275" t="str">
        <f t="shared" si="1610"/>
        <v/>
      </c>
      <c r="BF288" s="275" t="str">
        <f t="shared" si="1610"/>
        <v/>
      </c>
      <c r="BG288" s="275" t="str">
        <f t="shared" si="1610"/>
        <v/>
      </c>
      <c r="BH288" s="275" t="str">
        <f t="shared" si="1610"/>
        <v/>
      </c>
      <c r="BI288" s="275" t="str">
        <f t="shared" si="1610"/>
        <v/>
      </c>
      <c r="BJ288" s="275" t="str">
        <f t="shared" si="1610"/>
        <v/>
      </c>
      <c r="BK288" s="275" t="str">
        <f t="shared" si="1610"/>
        <v/>
      </c>
      <c r="BL288" s="275">
        <f t="shared" si="1610"/>
        <v>1</v>
      </c>
      <c r="BM288" s="275" t="str">
        <f t="shared" si="1610"/>
        <v/>
      </c>
      <c r="BN288" s="275" t="str">
        <f t="shared" si="1610"/>
        <v/>
      </c>
      <c r="BO288" s="275" t="str">
        <f t="shared" si="1610"/>
        <v/>
      </c>
      <c r="BP288" s="132"/>
      <c r="BQ288" s="132"/>
      <c r="BR288" s="132"/>
      <c r="BS288" s="132"/>
      <c r="BT288" s="132"/>
      <c r="BU288" s="132"/>
      <c r="BV288" s="132"/>
      <c r="BW288" s="132"/>
      <c r="BX288" s="132"/>
      <c r="BY288" s="132"/>
      <c r="BZ288" s="132"/>
      <c r="CA288" s="132"/>
      <c r="CB288" s="132"/>
      <c r="CC288" s="132"/>
      <c r="CD288" s="132"/>
      <c r="CE288" s="132"/>
      <c r="CF288" s="132"/>
      <c r="CG288" s="132"/>
      <c r="CH288" s="132"/>
      <c r="CI288" s="132"/>
      <c r="CJ288" s="132"/>
      <c r="CK288" s="132"/>
      <c r="CL288" s="132"/>
      <c r="CM288" s="132"/>
      <c r="CN288" s="132"/>
      <c r="CO288" s="132"/>
      <c r="CP288" s="132"/>
      <c r="CQ288" s="132"/>
      <c r="CR288" s="132"/>
      <c r="CS288" s="132"/>
      <c r="CT288" s="132"/>
      <c r="CU288" s="132"/>
      <c r="CV288" s="132"/>
      <c r="CW288" s="132"/>
      <c r="CX288" s="132"/>
      <c r="CY288" s="132"/>
      <c r="CZ288" s="132"/>
      <c r="DA288" s="132"/>
      <c r="DB288" s="132"/>
      <c r="DC288" s="132"/>
      <c r="DD288" s="132"/>
      <c r="DE288" s="132"/>
      <c r="DF288" s="132"/>
      <c r="DG288" s="132"/>
      <c r="DH288" s="132"/>
      <c r="DI288" s="132"/>
      <c r="DJ288" s="132"/>
      <c r="DK288" s="132"/>
      <c r="DL288" s="132"/>
      <c r="DM288" s="132"/>
      <c r="DN288" s="12"/>
      <c r="DO288" s="12"/>
      <c r="DP288" s="12"/>
      <c r="DQ288" s="12"/>
      <c r="DR288" s="12"/>
    </row>
    <row r="289" spans="3:136" x14ac:dyDescent="0.2">
      <c r="AB289" s="317" t="s">
        <v>97</v>
      </c>
      <c r="AC289" s="318"/>
      <c r="AD289" s="318"/>
      <c r="AE289" s="318"/>
      <c r="AF289" s="318"/>
      <c r="AG289" s="318"/>
      <c r="AH289" s="318"/>
      <c r="AI289" s="318"/>
      <c r="BP289" s="7" t="s">
        <v>93</v>
      </c>
      <c r="BQ289" s="7">
        <f t="shared" ref="BQ289:CV289" si="1611">INDEX($BQ$3:$DM$281,3,BQ$2)</f>
        <v>2</v>
      </c>
      <c r="BR289" s="7">
        <f t="shared" si="1611"/>
        <v>1</v>
      </c>
      <c r="BS289" s="7">
        <f t="shared" si="1611"/>
        <v>24</v>
      </c>
      <c r="BT289" s="7">
        <f t="shared" si="1611"/>
        <v>12</v>
      </c>
      <c r="BU289" s="7">
        <f t="shared" si="1611"/>
        <v>3</v>
      </c>
      <c r="BV289" s="7">
        <f t="shared" si="1611"/>
        <v>1</v>
      </c>
      <c r="BW289" s="7">
        <f t="shared" si="1611"/>
        <v>7</v>
      </c>
      <c r="BX289" s="7">
        <f t="shared" si="1611"/>
        <v>1</v>
      </c>
      <c r="BY289" s="7">
        <f t="shared" si="1611"/>
        <v>9</v>
      </c>
      <c r="BZ289" s="7">
        <f t="shared" si="1611"/>
        <v>19</v>
      </c>
      <c r="CA289" s="7">
        <f t="shared" si="1611"/>
        <v>0</v>
      </c>
      <c r="CB289" s="7">
        <f t="shared" si="1611"/>
        <v>10</v>
      </c>
      <c r="CC289" s="7">
        <f t="shared" si="1611"/>
        <v>5</v>
      </c>
      <c r="CD289" s="7">
        <f t="shared" si="1611"/>
        <v>4</v>
      </c>
      <c r="CE289" s="7">
        <f t="shared" si="1611"/>
        <v>0</v>
      </c>
      <c r="CF289" s="7">
        <f t="shared" si="1611"/>
        <v>5</v>
      </c>
      <c r="CG289" s="7">
        <f t="shared" si="1611"/>
        <v>1</v>
      </c>
      <c r="CH289" s="7">
        <f t="shared" si="1611"/>
        <v>6</v>
      </c>
      <c r="CI289" s="7">
        <f t="shared" si="1611"/>
        <v>4</v>
      </c>
      <c r="CJ289" s="7">
        <f t="shared" si="1611"/>
        <v>6</v>
      </c>
      <c r="CK289" s="7">
        <f t="shared" si="1611"/>
        <v>15</v>
      </c>
      <c r="CL289" s="7">
        <f t="shared" si="1611"/>
        <v>1</v>
      </c>
      <c r="CM289" s="7">
        <f t="shared" si="1611"/>
        <v>7</v>
      </c>
      <c r="CN289" s="7">
        <f t="shared" si="1611"/>
        <v>6</v>
      </c>
      <c r="CO289" s="7">
        <f t="shared" si="1611"/>
        <v>0</v>
      </c>
      <c r="CP289" s="7">
        <f t="shared" si="1611"/>
        <v>12</v>
      </c>
      <c r="CQ289" s="7">
        <f t="shared" si="1611"/>
        <v>4</v>
      </c>
      <c r="CR289" s="7">
        <f t="shared" si="1611"/>
        <v>34</v>
      </c>
      <c r="CS289" s="7">
        <f t="shared" si="1611"/>
        <v>0</v>
      </c>
      <c r="CT289" s="7">
        <f t="shared" si="1611"/>
        <v>5</v>
      </c>
      <c r="CU289" s="7">
        <f t="shared" si="1611"/>
        <v>2</v>
      </c>
      <c r="CV289" s="7">
        <f t="shared" si="1611"/>
        <v>4</v>
      </c>
      <c r="CW289" s="7">
        <f t="shared" ref="CW289:DM289" si="1612">INDEX($BQ$3:$DM$281,3,CW$2)</f>
        <v>6</v>
      </c>
      <c r="CX289" s="7">
        <f t="shared" si="1612"/>
        <v>2</v>
      </c>
      <c r="CY289" s="7">
        <f t="shared" si="1612"/>
        <v>7</v>
      </c>
      <c r="CZ289" s="7">
        <f t="shared" si="1612"/>
        <v>4</v>
      </c>
      <c r="DA289" s="7">
        <f t="shared" si="1612"/>
        <v>6</v>
      </c>
      <c r="DB289" s="7">
        <f t="shared" si="1612"/>
        <v>29</v>
      </c>
      <c r="DC289" s="7">
        <f t="shared" si="1612"/>
        <v>0</v>
      </c>
      <c r="DD289" s="7">
        <f t="shared" si="1612"/>
        <v>3</v>
      </c>
      <c r="DE289" s="7">
        <f t="shared" si="1612"/>
        <v>0</v>
      </c>
      <c r="DF289" s="7">
        <f t="shared" si="1612"/>
        <v>3</v>
      </c>
      <c r="DG289" s="7">
        <f t="shared" si="1612"/>
        <v>5</v>
      </c>
      <c r="DH289" s="7">
        <f t="shared" si="1612"/>
        <v>22</v>
      </c>
      <c r="DI289" s="7">
        <f t="shared" si="1612"/>
        <v>2</v>
      </c>
      <c r="DJ289" s="7">
        <f t="shared" si="1612"/>
        <v>1</v>
      </c>
      <c r="DK289" s="7">
        <f t="shared" si="1612"/>
        <v>0</v>
      </c>
      <c r="DL289" s="7">
        <f t="shared" si="1612"/>
        <v>11</v>
      </c>
      <c r="DM289" s="7">
        <f t="shared" si="1612"/>
        <v>2</v>
      </c>
      <c r="DP289" s="12"/>
      <c r="DQ289" s="12"/>
      <c r="DR289" s="12"/>
    </row>
    <row r="290" spans="3:136" x14ac:dyDescent="0.2">
      <c r="S290" s="7">
        <f>S283</f>
        <v>38</v>
      </c>
      <c r="T290" s="7">
        <f t="shared" ref="T290:Y290" si="1613">T283</f>
        <v>41</v>
      </c>
      <c r="U290" s="7">
        <f t="shared" si="1613"/>
        <v>42</v>
      </c>
      <c r="V290" s="7">
        <f t="shared" si="1613"/>
        <v>33</v>
      </c>
      <c r="W290" s="7">
        <f t="shared" si="1613"/>
        <v>39</v>
      </c>
      <c r="X290" s="7">
        <f t="shared" si="1613"/>
        <v>46</v>
      </c>
      <c r="Y290" s="7">
        <f t="shared" si="1613"/>
        <v>38</v>
      </c>
      <c r="AA290" s="7">
        <f>LARGE(S290:Y296,1)</f>
        <v>54</v>
      </c>
      <c r="AC290" s="17">
        <v>1</v>
      </c>
      <c r="AD290" s="20">
        <v>2</v>
      </c>
      <c r="AE290" s="15">
        <v>3</v>
      </c>
      <c r="AF290" s="15">
        <v>4</v>
      </c>
      <c r="AG290" s="15">
        <v>5</v>
      </c>
      <c r="AH290" s="20">
        <v>6</v>
      </c>
      <c r="AI290" s="20">
        <v>7</v>
      </c>
      <c r="AP290" s="18">
        <f>S285</f>
        <v>6</v>
      </c>
      <c r="AQ290" s="18">
        <f t="shared" ref="AQ290:AV290" si="1614">T285</f>
        <v>1</v>
      </c>
      <c r="AR290" s="18">
        <f t="shared" si="1614"/>
        <v>2</v>
      </c>
      <c r="AS290" s="18">
        <f t="shared" si="1614"/>
        <v>3</v>
      </c>
      <c r="AT290" s="18">
        <f t="shared" si="1614"/>
        <v>5</v>
      </c>
      <c r="AU290" s="18">
        <f t="shared" si="1614"/>
        <v>2</v>
      </c>
      <c r="AV290" s="18">
        <f t="shared" si="1614"/>
        <v>6</v>
      </c>
      <c r="BP290" s="7" t="s">
        <v>92</v>
      </c>
      <c r="BQ290" s="7">
        <f t="shared" ref="BQ290:CV290" si="1615">MAX(BQ$3:BQ$281)</f>
        <v>23</v>
      </c>
      <c r="BR290" s="7">
        <f t="shared" si="1615"/>
        <v>22</v>
      </c>
      <c r="BS290" s="7">
        <f t="shared" si="1615"/>
        <v>24</v>
      </c>
      <c r="BT290" s="7">
        <f t="shared" si="1615"/>
        <v>33</v>
      </c>
      <c r="BU290" s="7">
        <f t="shared" si="1615"/>
        <v>34</v>
      </c>
      <c r="BV290" s="7">
        <f t="shared" si="1615"/>
        <v>41</v>
      </c>
      <c r="BW290" s="7">
        <f t="shared" si="1615"/>
        <v>22</v>
      </c>
      <c r="BX290" s="7">
        <f t="shared" si="1615"/>
        <v>21</v>
      </c>
      <c r="BY290" s="7">
        <f t="shared" si="1615"/>
        <v>23</v>
      </c>
      <c r="BZ290" s="7">
        <f t="shared" si="1615"/>
        <v>26</v>
      </c>
      <c r="CA290" s="7">
        <f t="shared" si="1615"/>
        <v>31</v>
      </c>
      <c r="CB290" s="7">
        <f t="shared" si="1615"/>
        <v>25</v>
      </c>
      <c r="CC290" s="7">
        <f t="shared" si="1615"/>
        <v>29</v>
      </c>
      <c r="CD290" s="7">
        <f t="shared" si="1615"/>
        <v>17</v>
      </c>
      <c r="CE290" s="7">
        <f t="shared" si="1615"/>
        <v>22</v>
      </c>
      <c r="CF290" s="7">
        <f t="shared" si="1615"/>
        <v>26</v>
      </c>
      <c r="CG290" s="7">
        <f t="shared" si="1615"/>
        <v>31</v>
      </c>
      <c r="CH290" s="7">
        <f t="shared" si="1615"/>
        <v>22</v>
      </c>
      <c r="CI290" s="7">
        <f t="shared" si="1615"/>
        <v>22</v>
      </c>
      <c r="CJ290" s="7">
        <f t="shared" si="1615"/>
        <v>23</v>
      </c>
      <c r="CK290" s="7">
        <f t="shared" si="1615"/>
        <v>33</v>
      </c>
      <c r="CL290" s="7">
        <f t="shared" si="1615"/>
        <v>16</v>
      </c>
      <c r="CM290" s="7">
        <f t="shared" si="1615"/>
        <v>21</v>
      </c>
      <c r="CN290" s="7">
        <f t="shared" si="1615"/>
        <v>18</v>
      </c>
      <c r="CO290" s="7">
        <f t="shared" si="1615"/>
        <v>23</v>
      </c>
      <c r="CP290" s="7">
        <f t="shared" si="1615"/>
        <v>33</v>
      </c>
      <c r="CQ290" s="7">
        <f t="shared" si="1615"/>
        <v>31</v>
      </c>
      <c r="CR290" s="7">
        <f t="shared" si="1615"/>
        <v>34</v>
      </c>
      <c r="CS290" s="7">
        <f t="shared" si="1615"/>
        <v>28</v>
      </c>
      <c r="CT290" s="7">
        <f t="shared" si="1615"/>
        <v>35</v>
      </c>
      <c r="CU290" s="7">
        <f t="shared" si="1615"/>
        <v>18</v>
      </c>
      <c r="CV290" s="7">
        <f t="shared" si="1615"/>
        <v>22</v>
      </c>
      <c r="CW290" s="7">
        <f t="shared" ref="CW290:DM290" si="1616">MAX(CW$3:CW$281)</f>
        <v>61</v>
      </c>
      <c r="CX290" s="7">
        <f t="shared" si="1616"/>
        <v>51</v>
      </c>
      <c r="CY290" s="7">
        <f t="shared" si="1616"/>
        <v>20</v>
      </c>
      <c r="CZ290" s="7">
        <f t="shared" si="1616"/>
        <v>20</v>
      </c>
      <c r="DA290" s="7">
        <f t="shared" si="1616"/>
        <v>39</v>
      </c>
      <c r="DB290" s="7">
        <f t="shared" si="1616"/>
        <v>31</v>
      </c>
      <c r="DC290" s="7">
        <f t="shared" si="1616"/>
        <v>22</v>
      </c>
      <c r="DD290" s="7">
        <f t="shared" si="1616"/>
        <v>25</v>
      </c>
      <c r="DE290" s="7">
        <f t="shared" si="1616"/>
        <v>33</v>
      </c>
      <c r="DF290" s="7">
        <f t="shared" si="1616"/>
        <v>27</v>
      </c>
      <c r="DG290" s="7">
        <f t="shared" si="1616"/>
        <v>34</v>
      </c>
      <c r="DH290" s="7">
        <f t="shared" si="1616"/>
        <v>38</v>
      </c>
      <c r="DI290" s="7">
        <f t="shared" si="1616"/>
        <v>44</v>
      </c>
      <c r="DJ290" s="7">
        <f t="shared" si="1616"/>
        <v>26</v>
      </c>
      <c r="DK290" s="7">
        <f t="shared" si="1616"/>
        <v>37</v>
      </c>
      <c r="DL290" s="7">
        <f t="shared" si="1616"/>
        <v>28</v>
      </c>
      <c r="DM290" s="7">
        <f t="shared" si="1616"/>
        <v>32</v>
      </c>
    </row>
    <row r="291" spans="3:136" ht="13.5" thickBot="1" x14ac:dyDescent="0.25">
      <c r="S291" s="7">
        <f t="shared" ref="S291:Y291" si="1617">Z283</f>
        <v>51</v>
      </c>
      <c r="T291" s="7">
        <f t="shared" si="1617"/>
        <v>43</v>
      </c>
      <c r="U291" s="7">
        <f t="shared" si="1617"/>
        <v>30</v>
      </c>
      <c r="V291" s="7">
        <f t="shared" si="1617"/>
        <v>40</v>
      </c>
      <c r="W291" s="7">
        <f t="shared" si="1617"/>
        <v>38</v>
      </c>
      <c r="X291" s="7">
        <f t="shared" si="1617"/>
        <v>35</v>
      </c>
      <c r="Y291" s="7">
        <f t="shared" si="1617"/>
        <v>43</v>
      </c>
      <c r="AA291" s="7">
        <f>LARGE(S291:Y297,2)</f>
        <v>51</v>
      </c>
      <c r="AC291" s="296">
        <v>8</v>
      </c>
      <c r="AD291" s="295">
        <v>9</v>
      </c>
      <c r="AE291" s="295">
        <v>10</v>
      </c>
      <c r="AF291" s="295">
        <v>11</v>
      </c>
      <c r="AG291" s="295">
        <v>12</v>
      </c>
      <c r="AH291" s="295">
        <v>13</v>
      </c>
      <c r="AI291" s="295">
        <v>14</v>
      </c>
      <c r="AP291" s="18">
        <f>Z285</f>
        <v>2</v>
      </c>
      <c r="AQ291" s="18">
        <f t="shared" ref="AQ291:AV291" si="1618">AA285</f>
        <v>4</v>
      </c>
      <c r="AR291" s="18">
        <f t="shared" si="1618"/>
        <v>1</v>
      </c>
      <c r="AS291" s="18">
        <f t="shared" si="1618"/>
        <v>5</v>
      </c>
      <c r="AT291" s="18">
        <f t="shared" si="1618"/>
        <v>6</v>
      </c>
      <c r="AU291" s="18">
        <f t="shared" si="1618"/>
        <v>4</v>
      </c>
      <c r="AV291" s="18">
        <f t="shared" si="1618"/>
        <v>4</v>
      </c>
      <c r="DN291" s="21" t="s">
        <v>96</v>
      </c>
      <c r="DO291" s="22">
        <f>INDEX(DO3:DO281,3,1)</f>
        <v>207</v>
      </c>
      <c r="DP291" s="22"/>
      <c r="DQ291" s="22">
        <f>INDEX(DQ3:DQ281,3,1)</f>
        <v>67</v>
      </c>
      <c r="DR291" s="22"/>
      <c r="DS291" s="22">
        <f>INDEX(DS3:DS281,3,1)</f>
        <v>4</v>
      </c>
      <c r="DT291" s="22">
        <f>INDEX(DT3:DT281,3,1)</f>
        <v>3</v>
      </c>
      <c r="DU291" s="22"/>
      <c r="DV291" s="22">
        <f>INDEX(DV3:DV281,3,1)</f>
        <v>7</v>
      </c>
      <c r="DW291" s="22">
        <f>INDEX(DW3:DW281,3,1)</f>
        <v>0</v>
      </c>
      <c r="DX291" s="22"/>
      <c r="DY291" s="22">
        <f>INDEX(DY3:DY281,3,1)</f>
        <v>0</v>
      </c>
      <c r="DZ291" s="22">
        <f>INDEX(DZ3:DZ281,3,1)</f>
        <v>2</v>
      </c>
      <c r="EA291" s="22">
        <f>INDEX(EA3:EA281,3,1)</f>
        <v>2</v>
      </c>
      <c r="EB291" s="22">
        <f>INDEX(EB3:EB281,3,1)</f>
        <v>1</v>
      </c>
      <c r="EC291" s="22">
        <f>INDEX(EC3:EC281,3,1)</f>
        <v>2</v>
      </c>
      <c r="ED291" s="22"/>
      <c r="EE291" s="22">
        <f>INDEX(EE3:EE281,3,1)</f>
        <v>1</v>
      </c>
      <c r="EF291" s="22">
        <f>INDEX(EF3:EF281,3,1)</f>
        <v>0</v>
      </c>
    </row>
    <row r="292" spans="3:136" ht="13.5" thickTop="1" x14ac:dyDescent="0.2">
      <c r="S292" s="7">
        <f t="shared" ref="S292:Y292" si="1619">AG283</f>
        <v>38</v>
      </c>
      <c r="T292" s="7">
        <f t="shared" si="1619"/>
        <v>31</v>
      </c>
      <c r="U292" s="7">
        <f t="shared" si="1619"/>
        <v>34</v>
      </c>
      <c r="V292" s="7">
        <f t="shared" si="1619"/>
        <v>40</v>
      </c>
      <c r="W292" s="7">
        <f t="shared" si="1619"/>
        <v>42</v>
      </c>
      <c r="X292" s="7">
        <f t="shared" si="1619"/>
        <v>48</v>
      </c>
      <c r="Y292" s="7">
        <f t="shared" si="1619"/>
        <v>48</v>
      </c>
      <c r="AA292" s="7">
        <f>LARGE(S292:Y298,3)</f>
        <v>51</v>
      </c>
      <c r="AC292" s="295">
        <v>15</v>
      </c>
      <c r="AD292" s="295">
        <v>16</v>
      </c>
      <c r="AE292" s="295">
        <v>17</v>
      </c>
      <c r="AF292" s="295">
        <v>18</v>
      </c>
      <c r="AG292" s="295">
        <v>19</v>
      </c>
      <c r="AH292" s="15">
        <v>20</v>
      </c>
      <c r="AI292" s="15">
        <v>21</v>
      </c>
      <c r="AP292" s="18">
        <f>AG285</f>
        <v>6</v>
      </c>
      <c r="AQ292" s="18">
        <f t="shared" ref="AQ292:AV292" si="1620">AH285</f>
        <v>1</v>
      </c>
      <c r="AR292" s="18">
        <f t="shared" si="1620"/>
        <v>2</v>
      </c>
      <c r="AS292" s="18">
        <f t="shared" si="1620"/>
        <v>5</v>
      </c>
      <c r="AT292" s="18">
        <f t="shared" si="1620"/>
        <v>2</v>
      </c>
      <c r="AU292" s="18">
        <f t="shared" si="1620"/>
        <v>3</v>
      </c>
      <c r="AV292" s="18">
        <f t="shared" si="1620"/>
        <v>3</v>
      </c>
      <c r="BQ292" s="18" t="str">
        <f t="shared" ref="BQ292:CV292" si="1621">IF(BQ290&lt;=BQ289,BQ2,"")</f>
        <v/>
      </c>
      <c r="BR292" s="18" t="str">
        <f t="shared" si="1621"/>
        <v/>
      </c>
      <c r="BS292" s="18">
        <f t="shared" si="1621"/>
        <v>3</v>
      </c>
      <c r="BT292" s="18" t="str">
        <f t="shared" si="1621"/>
        <v/>
      </c>
      <c r="BU292" s="18" t="str">
        <f t="shared" si="1621"/>
        <v/>
      </c>
      <c r="BV292" s="18" t="str">
        <f t="shared" si="1621"/>
        <v/>
      </c>
      <c r="BW292" s="18" t="str">
        <f t="shared" si="1621"/>
        <v/>
      </c>
      <c r="BX292" s="18" t="str">
        <f t="shared" si="1621"/>
        <v/>
      </c>
      <c r="BY292" s="18" t="str">
        <f t="shared" si="1621"/>
        <v/>
      </c>
      <c r="BZ292" s="18" t="str">
        <f t="shared" si="1621"/>
        <v/>
      </c>
      <c r="CA292" s="18" t="str">
        <f t="shared" si="1621"/>
        <v/>
      </c>
      <c r="CB292" s="18" t="str">
        <f t="shared" si="1621"/>
        <v/>
      </c>
      <c r="CC292" s="18" t="str">
        <f t="shared" si="1621"/>
        <v/>
      </c>
      <c r="CD292" s="18" t="str">
        <f t="shared" si="1621"/>
        <v/>
      </c>
      <c r="CE292" s="18" t="str">
        <f t="shared" si="1621"/>
        <v/>
      </c>
      <c r="CF292" s="18" t="str">
        <f t="shared" si="1621"/>
        <v/>
      </c>
      <c r="CG292" s="18" t="str">
        <f t="shared" si="1621"/>
        <v/>
      </c>
      <c r="CH292" s="18" t="str">
        <f t="shared" si="1621"/>
        <v/>
      </c>
      <c r="CI292" s="18" t="str">
        <f t="shared" si="1621"/>
        <v/>
      </c>
      <c r="CJ292" s="18" t="str">
        <f t="shared" si="1621"/>
        <v/>
      </c>
      <c r="CK292" s="18" t="str">
        <f t="shared" si="1621"/>
        <v/>
      </c>
      <c r="CL292" s="18" t="str">
        <f t="shared" si="1621"/>
        <v/>
      </c>
      <c r="CM292" s="18" t="str">
        <f t="shared" si="1621"/>
        <v/>
      </c>
      <c r="CN292" s="18" t="str">
        <f t="shared" si="1621"/>
        <v/>
      </c>
      <c r="CO292" s="18" t="str">
        <f t="shared" si="1621"/>
        <v/>
      </c>
      <c r="CP292" s="18" t="str">
        <f t="shared" si="1621"/>
        <v/>
      </c>
      <c r="CQ292" s="18" t="str">
        <f t="shared" si="1621"/>
        <v/>
      </c>
      <c r="CR292" s="18">
        <f t="shared" si="1621"/>
        <v>28</v>
      </c>
      <c r="CS292" s="18" t="str">
        <f t="shared" si="1621"/>
        <v/>
      </c>
      <c r="CT292" s="18" t="str">
        <f t="shared" si="1621"/>
        <v/>
      </c>
      <c r="CU292" s="18" t="str">
        <f t="shared" si="1621"/>
        <v/>
      </c>
      <c r="CV292" s="18" t="str">
        <f t="shared" si="1621"/>
        <v/>
      </c>
      <c r="CW292" s="18" t="str">
        <f t="shared" ref="CW292:DM292" si="1622">IF(CW290&lt;=CW289,CW2,"")</f>
        <v/>
      </c>
      <c r="CX292" s="18" t="str">
        <f t="shared" si="1622"/>
        <v/>
      </c>
      <c r="CY292" s="18" t="str">
        <f t="shared" si="1622"/>
        <v/>
      </c>
      <c r="CZ292" s="18" t="str">
        <f t="shared" si="1622"/>
        <v/>
      </c>
      <c r="DA292" s="18" t="str">
        <f t="shared" si="1622"/>
        <v/>
      </c>
      <c r="DB292" s="18" t="str">
        <f t="shared" si="1622"/>
        <v/>
      </c>
      <c r="DC292" s="18" t="str">
        <f t="shared" si="1622"/>
        <v/>
      </c>
      <c r="DD292" s="18" t="str">
        <f t="shared" si="1622"/>
        <v/>
      </c>
      <c r="DE292" s="18" t="str">
        <f t="shared" si="1622"/>
        <v/>
      </c>
      <c r="DF292" s="18" t="str">
        <f t="shared" si="1622"/>
        <v/>
      </c>
      <c r="DG292" s="18" t="str">
        <f t="shared" si="1622"/>
        <v/>
      </c>
      <c r="DH292" s="18" t="str">
        <f t="shared" si="1622"/>
        <v/>
      </c>
      <c r="DI292" s="18" t="str">
        <f t="shared" si="1622"/>
        <v/>
      </c>
      <c r="DJ292" s="18" t="str">
        <f t="shared" si="1622"/>
        <v/>
      </c>
      <c r="DK292" s="18" t="str">
        <f t="shared" si="1622"/>
        <v/>
      </c>
      <c r="DL292" s="18" t="str">
        <f t="shared" si="1622"/>
        <v/>
      </c>
      <c r="DM292" s="18" t="str">
        <f t="shared" si="1622"/>
        <v/>
      </c>
      <c r="DO292" s="9"/>
      <c r="DQ292" s="9"/>
    </row>
    <row r="293" spans="3:136" x14ac:dyDescent="0.2">
      <c r="S293" s="7">
        <f t="shared" ref="S293:Y293" si="1623">AN283</f>
        <v>44</v>
      </c>
      <c r="T293" s="7">
        <f t="shared" si="1623"/>
        <v>40</v>
      </c>
      <c r="U293" s="7">
        <f t="shared" si="1623"/>
        <v>46</v>
      </c>
      <c r="V293" s="7">
        <f t="shared" si="1623"/>
        <v>40</v>
      </c>
      <c r="W293" s="7">
        <f t="shared" si="1623"/>
        <v>35</v>
      </c>
      <c r="X293" s="7">
        <f t="shared" si="1623"/>
        <v>38</v>
      </c>
      <c r="Y293" s="7">
        <f t="shared" si="1623"/>
        <v>39</v>
      </c>
      <c r="AA293" s="7">
        <f>LARGE(S293:Y299,4)</f>
        <v>51</v>
      </c>
      <c r="AC293" s="295">
        <v>22</v>
      </c>
      <c r="AD293" s="295">
        <v>23</v>
      </c>
      <c r="AE293" s="295">
        <v>24</v>
      </c>
      <c r="AF293" s="295">
        <v>25</v>
      </c>
      <c r="AG293" s="295">
        <v>26</v>
      </c>
      <c r="AH293" s="295">
        <v>27</v>
      </c>
      <c r="AI293" s="295">
        <v>28</v>
      </c>
      <c r="AP293" s="18">
        <f>AN285</f>
        <v>1</v>
      </c>
      <c r="AQ293" s="18">
        <f t="shared" ref="AQ293:AV293" si="1624">AO285</f>
        <v>5</v>
      </c>
      <c r="AR293" s="18">
        <f t="shared" si="1624"/>
        <v>2</v>
      </c>
      <c r="AS293" s="18">
        <f t="shared" si="1624"/>
        <v>5</v>
      </c>
      <c r="AT293" s="18">
        <f t="shared" si="1624"/>
        <v>4</v>
      </c>
      <c r="AU293" s="18">
        <f t="shared" si="1624"/>
        <v>6</v>
      </c>
      <c r="AV293" s="18">
        <f t="shared" si="1624"/>
        <v>5</v>
      </c>
      <c r="DO293" s="9"/>
    </row>
    <row r="294" spans="3:136" x14ac:dyDescent="0.2">
      <c r="S294" s="7">
        <f t="shared" ref="S294:Y294" si="1625">AU283</f>
        <v>36</v>
      </c>
      <c r="T294" s="7">
        <f t="shared" si="1625"/>
        <v>33</v>
      </c>
      <c r="U294" s="7">
        <f t="shared" si="1625"/>
        <v>51</v>
      </c>
      <c r="V294" s="7">
        <f t="shared" si="1625"/>
        <v>38</v>
      </c>
      <c r="W294" s="7">
        <f t="shared" si="1625"/>
        <v>39</v>
      </c>
      <c r="X294" s="7">
        <f t="shared" si="1625"/>
        <v>33</v>
      </c>
      <c r="Y294" s="7">
        <f t="shared" si="1625"/>
        <v>43</v>
      </c>
      <c r="AA294" s="7">
        <f>LARGE(S294:Y300,5)</f>
        <v>51</v>
      </c>
      <c r="AC294" s="295">
        <v>29</v>
      </c>
      <c r="AD294" s="295">
        <v>30</v>
      </c>
      <c r="AE294" s="296">
        <v>31</v>
      </c>
      <c r="AF294" s="295">
        <v>32</v>
      </c>
      <c r="AG294" s="295">
        <v>33</v>
      </c>
      <c r="AH294" s="295">
        <v>34</v>
      </c>
      <c r="AI294" s="295">
        <v>35</v>
      </c>
      <c r="AP294" s="18">
        <f>AU285</f>
        <v>1</v>
      </c>
      <c r="AQ294" s="18">
        <f t="shared" ref="AQ294:AV294" si="1626">AV285</f>
        <v>3</v>
      </c>
      <c r="AR294" s="18">
        <f t="shared" si="1626"/>
        <v>2</v>
      </c>
      <c r="AS294" s="18">
        <f t="shared" si="1626"/>
        <v>6</v>
      </c>
      <c r="AT294" s="18">
        <f t="shared" si="1626"/>
        <v>5</v>
      </c>
      <c r="AU294" s="18">
        <f t="shared" si="1626"/>
        <v>3</v>
      </c>
      <c r="AV294" s="18">
        <f t="shared" si="1626"/>
        <v>4</v>
      </c>
      <c r="BQ294" s="18">
        <v>1</v>
      </c>
      <c r="BR294" s="18">
        <v>2</v>
      </c>
      <c r="BS294" s="18">
        <v>3</v>
      </c>
      <c r="BT294" s="18">
        <v>4</v>
      </c>
      <c r="BU294" s="18">
        <v>5</v>
      </c>
      <c r="BV294" s="18">
        <v>6</v>
      </c>
      <c r="BW294" s="18">
        <v>7</v>
      </c>
      <c r="BX294" s="18">
        <v>8</v>
      </c>
      <c r="BY294" s="18">
        <v>9</v>
      </c>
      <c r="BZ294" s="18">
        <v>10</v>
      </c>
      <c r="CA294" s="18">
        <v>11</v>
      </c>
      <c r="CB294" s="18">
        <v>12</v>
      </c>
      <c r="CC294" s="18">
        <v>13</v>
      </c>
      <c r="CD294" s="18">
        <v>14</v>
      </c>
      <c r="CE294" s="18">
        <v>15</v>
      </c>
      <c r="CF294" s="18">
        <v>16</v>
      </c>
      <c r="CG294" s="18">
        <v>17</v>
      </c>
      <c r="CH294" s="18">
        <v>18</v>
      </c>
      <c r="CI294" s="18">
        <v>19</v>
      </c>
      <c r="CJ294" s="18">
        <v>20</v>
      </c>
      <c r="CK294" s="18">
        <v>21</v>
      </c>
      <c r="CL294" s="18">
        <v>22</v>
      </c>
      <c r="CM294" s="18">
        <v>23</v>
      </c>
      <c r="CN294" s="18">
        <v>24</v>
      </c>
      <c r="CO294" s="18">
        <v>25</v>
      </c>
      <c r="CP294" s="18">
        <v>26</v>
      </c>
      <c r="CQ294" s="18">
        <v>27</v>
      </c>
      <c r="CR294" s="18">
        <v>28</v>
      </c>
      <c r="CS294" s="18">
        <v>29</v>
      </c>
      <c r="CT294" s="18">
        <v>30</v>
      </c>
      <c r="CU294" s="18">
        <v>31</v>
      </c>
      <c r="CV294" s="18">
        <v>32</v>
      </c>
      <c r="CW294" s="18">
        <v>33</v>
      </c>
      <c r="CX294" s="18">
        <v>34</v>
      </c>
      <c r="CY294" s="18">
        <v>35</v>
      </c>
      <c r="CZ294" s="18">
        <v>36</v>
      </c>
      <c r="DA294" s="18">
        <v>37</v>
      </c>
      <c r="DB294" s="18">
        <v>38</v>
      </c>
      <c r="DC294" s="18">
        <v>39</v>
      </c>
      <c r="DD294" s="18">
        <v>40</v>
      </c>
      <c r="DE294" s="18">
        <v>41</v>
      </c>
      <c r="DF294" s="18">
        <v>42</v>
      </c>
      <c r="DG294" s="18">
        <v>43</v>
      </c>
      <c r="DH294" s="18">
        <v>44</v>
      </c>
      <c r="DI294" s="18">
        <v>45</v>
      </c>
      <c r="DJ294" s="18">
        <v>46</v>
      </c>
      <c r="DK294" s="18">
        <v>47</v>
      </c>
      <c r="DL294" s="18">
        <v>48</v>
      </c>
      <c r="DM294" s="18">
        <v>49</v>
      </c>
      <c r="DS294" s="65">
        <f>COUNTIF(DS$3:DS$281,$DX294)</f>
        <v>1</v>
      </c>
      <c r="DT294" s="65">
        <f>COUNTIF(DT$3:DT$281,$DX294)</f>
        <v>0</v>
      </c>
      <c r="DU294" s="65"/>
      <c r="DV294" s="65">
        <f>COUNTIF(DV$3:DV$281,$DX294)</f>
        <v>1</v>
      </c>
      <c r="DW294" s="65">
        <f>COUNTIF(DW$3:DW$281,$DX294)</f>
        <v>1</v>
      </c>
      <c r="DX294" s="67">
        <v>7</v>
      </c>
      <c r="DY294" s="7">
        <f>COUNTIF(DY$3:DY$281,$DX294)</f>
        <v>0</v>
      </c>
      <c r="DZ294" s="65">
        <f>COUNTIF(DZ$3:DZ$281,$DX294)</f>
        <v>0</v>
      </c>
      <c r="EA294" s="65">
        <f>COUNTIF(EA$3:EA$281,$DX294)</f>
        <v>0</v>
      </c>
      <c r="EB294" s="65">
        <f>COUNTIF(EB$3:EB$281,$DX294)</f>
        <v>0</v>
      </c>
      <c r="EC294" s="65">
        <f>COUNTIF(EC$3:EC$281,$DX294)</f>
        <v>0</v>
      </c>
    </row>
    <row r="295" spans="3:136" x14ac:dyDescent="0.2">
      <c r="S295" s="7">
        <f t="shared" ref="S295:Y295" si="1627">BB283</f>
        <v>48</v>
      </c>
      <c r="T295" s="7">
        <f t="shared" si="1627"/>
        <v>32</v>
      </c>
      <c r="U295" s="7">
        <f t="shared" si="1627"/>
        <v>34</v>
      </c>
      <c r="V295" s="7">
        <f t="shared" si="1627"/>
        <v>40</v>
      </c>
      <c r="W295" s="7">
        <f t="shared" si="1627"/>
        <v>43</v>
      </c>
      <c r="X295" s="7">
        <f t="shared" si="1627"/>
        <v>39</v>
      </c>
      <c r="Y295" s="7">
        <f t="shared" si="1627"/>
        <v>35</v>
      </c>
      <c r="AA295" s="7">
        <f>LARGE(S295:Y301,6)</f>
        <v>48</v>
      </c>
      <c r="AC295" s="15">
        <v>36</v>
      </c>
      <c r="AD295" s="295">
        <v>37</v>
      </c>
      <c r="AE295" s="295">
        <v>38</v>
      </c>
      <c r="AF295" s="295">
        <v>39</v>
      </c>
      <c r="AG295" s="295">
        <v>40</v>
      </c>
      <c r="AH295" s="295">
        <v>41</v>
      </c>
      <c r="AI295" s="295">
        <v>42</v>
      </c>
      <c r="AP295" s="18">
        <f>BB285</f>
        <v>3</v>
      </c>
      <c r="AQ295" s="18">
        <f t="shared" ref="AQ295:AV295" si="1628">BC285</f>
        <v>2</v>
      </c>
      <c r="AR295" s="18">
        <f t="shared" si="1628"/>
        <v>2</v>
      </c>
      <c r="AS295" s="18">
        <f t="shared" si="1628"/>
        <v>5</v>
      </c>
      <c r="AT295" s="18">
        <f t="shared" si="1628"/>
        <v>4</v>
      </c>
      <c r="AU295" s="18">
        <f t="shared" si="1628"/>
        <v>5</v>
      </c>
      <c r="AV295" s="18">
        <f t="shared" si="1628"/>
        <v>4</v>
      </c>
      <c r="BP295" s="12">
        <v>1</v>
      </c>
      <c r="BQ295" s="7">
        <f>COUNTIF(BQ$3:BQ$281,$BP295)</f>
        <v>30</v>
      </c>
      <c r="BR295" s="132">
        <f>COUNTIF(BR$3:BR$281,$BP295)</f>
        <v>40</v>
      </c>
      <c r="BS295" s="132">
        <f>COUNTIF(BS$3:BS$281,$BP295)</f>
        <v>39</v>
      </c>
      <c r="BT295" s="132">
        <f>COUNTIF(BT$3:BT$281,$BP295)</f>
        <v>30</v>
      </c>
      <c r="BU295" s="132">
        <f>COUNTIF(BU$3:BU$281,$BP295)</f>
        <v>34</v>
      </c>
      <c r="BV295" s="132">
        <f>COUNTIF(BV$3:BV$281,$BP295)</f>
        <v>38</v>
      </c>
      <c r="BW295" s="132">
        <f>COUNTIF(BW$3:BW$281,$BP295)</f>
        <v>34</v>
      </c>
      <c r="BX295" s="132">
        <f>COUNTIF(BX$3:BX$281,$BP295)</f>
        <v>46</v>
      </c>
      <c r="BY295" s="132">
        <f>COUNTIF(BY$3:BY$281,$BP295)</f>
        <v>37</v>
      </c>
      <c r="BZ295" s="132">
        <f>COUNTIF(BZ$3:BZ$281,$BP295)</f>
        <v>27</v>
      </c>
      <c r="CA295" s="132">
        <f>COUNTIF(CA$3:CA$281,$BP295)</f>
        <v>32</v>
      </c>
      <c r="CB295" s="132">
        <f>COUNTIF(CB$3:CB$281,$BP295)</f>
        <v>32</v>
      </c>
      <c r="CC295" s="132">
        <f>COUNTIF(CC$3:CC$281,$BP295)</f>
        <v>34</v>
      </c>
      <c r="CD295" s="132">
        <f>COUNTIF(CD$3:CD$281,$BP295)</f>
        <v>36</v>
      </c>
      <c r="CE295" s="132">
        <f>COUNTIF(CE$3:CE$281,$BP295)</f>
        <v>35</v>
      </c>
      <c r="CF295" s="132">
        <f>COUNTIF(CF$3:CF$281,$BP295)</f>
        <v>30</v>
      </c>
      <c r="CG295" s="132">
        <f>COUNTIF(CG$3:CG$281,$BP295)</f>
        <v>30</v>
      </c>
      <c r="CH295" s="132">
        <f>COUNTIF(CH$3:CH$281,$BP295)</f>
        <v>37</v>
      </c>
      <c r="CI295" s="132">
        <f>COUNTIF(CI$3:CI$281,$BP295)</f>
        <v>38</v>
      </c>
      <c r="CJ295" s="132">
        <f>COUNTIF(CJ$3:CJ$281,$BP295)</f>
        <v>41</v>
      </c>
      <c r="CK295" s="132">
        <f>COUNTIF(CK$3:CK$281,$BP295)</f>
        <v>40</v>
      </c>
      <c r="CL295" s="132">
        <f>COUNTIF(CL$3:CL$281,$BP295)</f>
        <v>37</v>
      </c>
      <c r="CM295" s="132">
        <f>COUNTIF(CM$3:CM$281,$BP295)</f>
        <v>36</v>
      </c>
      <c r="CN295" s="132">
        <f>COUNTIF(CN$3:CN$281,$BP295)</f>
        <v>39</v>
      </c>
      <c r="CO295" s="132">
        <f>COUNTIF(CO$3:CO$281,$BP295)</f>
        <v>31</v>
      </c>
      <c r="CP295" s="132">
        <f>COUNTIF(CP$3:CP$281,$BP295)</f>
        <v>34</v>
      </c>
      <c r="CQ295" s="132">
        <f>COUNTIF(CQ$3:CQ$281,$BP295)</f>
        <v>36</v>
      </c>
      <c r="CR295" s="132">
        <f>COUNTIF(CR$3:CR$281,$BP295)</f>
        <v>32</v>
      </c>
      <c r="CS295" s="132">
        <f>COUNTIF(CS$3:CS$281,$BP295)</f>
        <v>31</v>
      </c>
      <c r="CT295" s="132">
        <f>COUNTIF(CT$3:CT$281,$BP295)</f>
        <v>30</v>
      </c>
      <c r="CU295" s="132">
        <f>COUNTIF(CU$3:CU$281,$BP295)</f>
        <v>44</v>
      </c>
      <c r="CV295" s="132">
        <f>COUNTIF(CV$3:CV$281,$BP295)</f>
        <v>34</v>
      </c>
      <c r="CW295" s="132">
        <f>COUNTIF(CW$3:CW$281,$BP295)</f>
        <v>28</v>
      </c>
      <c r="CX295" s="132">
        <f>COUNTIF(CX$3:CX$281,$BP295)</f>
        <v>31</v>
      </c>
      <c r="CY295" s="132">
        <f>COUNTIF(CY$3:CY$281,$BP295)</f>
        <v>37</v>
      </c>
      <c r="CZ295" s="132">
        <f>COUNTIF(CZ$3:CZ$281,$BP295)</f>
        <v>42</v>
      </c>
      <c r="DA295" s="132">
        <f>COUNTIF(DA$3:DA$281,$BP295)</f>
        <v>28</v>
      </c>
      <c r="DB295" s="132">
        <f>COUNTIF(DB$3:DB$281,$BP295)</f>
        <v>29</v>
      </c>
      <c r="DC295" s="132">
        <f>COUNTIF(DC$3:DC$281,$BP295)</f>
        <v>35</v>
      </c>
      <c r="DD295" s="132">
        <f>COUNTIF(DD$3:DD$281,$BP295)</f>
        <v>35</v>
      </c>
      <c r="DE295" s="132">
        <f>COUNTIF(DE$3:DE$281,$BP295)</f>
        <v>32</v>
      </c>
      <c r="DF295" s="132">
        <f>COUNTIF(DF$3:DF$281,$BP295)</f>
        <v>28</v>
      </c>
      <c r="DG295" s="132">
        <f>COUNTIF(DG$3:DG$281,$BP295)</f>
        <v>31</v>
      </c>
      <c r="DH295" s="132">
        <f>COUNTIF(DH$3:DH$281,$BP295)</f>
        <v>26</v>
      </c>
      <c r="DI295" s="132">
        <f>COUNTIF(DI$3:DI$281,$BP295)</f>
        <v>21</v>
      </c>
      <c r="DJ295" s="132">
        <f>COUNTIF(DJ$3:DJ$281,$BP295)</f>
        <v>44</v>
      </c>
      <c r="DK295" s="132">
        <f>COUNTIF(DK$3:DK$281,$BP295)</f>
        <v>35</v>
      </c>
      <c r="DL295" s="132">
        <f>COUNTIF(DL$3:DL$281,$BP295)</f>
        <v>39</v>
      </c>
      <c r="DM295" s="132">
        <f>COUNTIF(DM$3:DM$281,$BP295)</f>
        <v>40</v>
      </c>
      <c r="DN295" s="7">
        <f>LARGE($BQ$3:$DM$281,1)</f>
        <v>61</v>
      </c>
      <c r="DO295" s="23"/>
      <c r="DQ295" s="9"/>
      <c r="DS295" s="65">
        <f>COUNTIF(DS$3:DS$281,$DX295)</f>
        <v>10</v>
      </c>
      <c r="DT295" s="65">
        <f>COUNTIF(DT$3:DT$281,$DX295)</f>
        <v>18</v>
      </c>
      <c r="DU295" s="65"/>
      <c r="DV295" s="65">
        <f>COUNTIF(DV$3:DV$281,$DX295)</f>
        <v>12</v>
      </c>
      <c r="DW295" s="65">
        <f>COUNTIF(DW$3:DW$281,$DX295)</f>
        <v>9</v>
      </c>
      <c r="DX295" s="67">
        <v>6</v>
      </c>
      <c r="DY295" s="65">
        <f>COUNTIF(DY$3:DY$281,$DX295)</f>
        <v>0</v>
      </c>
      <c r="DZ295" s="65">
        <f>COUNTIF(DZ$3:DZ$281,$DX295)</f>
        <v>0</v>
      </c>
      <c r="EA295" s="65">
        <f>COUNTIF(EA$3:EA$281,$DX295)</f>
        <v>0</v>
      </c>
      <c r="EB295" s="65">
        <f>COUNTIF(EB$3:EB$281,$DX295)</f>
        <v>0</v>
      </c>
      <c r="EC295" s="65">
        <f>COUNTIF(EC$3:EC$281,$DX295)</f>
        <v>0</v>
      </c>
    </row>
    <row r="296" spans="3:136" x14ac:dyDescent="0.2">
      <c r="S296" s="7">
        <f t="shared" ref="S296:Y296" si="1629">BI283</f>
        <v>32</v>
      </c>
      <c r="T296" s="7">
        <f t="shared" si="1629"/>
        <v>35</v>
      </c>
      <c r="U296" s="7">
        <f t="shared" si="1629"/>
        <v>25</v>
      </c>
      <c r="V296" s="7">
        <f t="shared" si="1629"/>
        <v>54</v>
      </c>
      <c r="W296" s="7">
        <f t="shared" si="1629"/>
        <v>39</v>
      </c>
      <c r="X296" s="7">
        <f t="shared" si="1629"/>
        <v>45</v>
      </c>
      <c r="Y296" s="7">
        <f t="shared" si="1629"/>
        <v>45</v>
      </c>
      <c r="AA296" s="7">
        <f>LARGE(S296:Y302,7)</f>
        <v>48</v>
      </c>
      <c r="AC296" s="295">
        <v>43</v>
      </c>
      <c r="AD296" s="295">
        <v>44</v>
      </c>
      <c r="AE296" s="295">
        <v>45</v>
      </c>
      <c r="AF296" s="297">
        <v>46</v>
      </c>
      <c r="AG296" s="295">
        <v>47</v>
      </c>
      <c r="AH296" s="295">
        <v>48</v>
      </c>
      <c r="AI296" s="295">
        <v>49</v>
      </c>
      <c r="AP296" s="18">
        <f>BI285</f>
        <v>2</v>
      </c>
      <c r="AQ296" s="18">
        <f t="shared" ref="AQ296:AV296" si="1630">BJ285</f>
        <v>4</v>
      </c>
      <c r="AR296" s="18">
        <f t="shared" si="1630"/>
        <v>1</v>
      </c>
      <c r="AS296" s="18">
        <f t="shared" si="1630"/>
        <v>1</v>
      </c>
      <c r="AT296" s="18">
        <f t="shared" si="1630"/>
        <v>5</v>
      </c>
      <c r="AU296" s="18">
        <f t="shared" si="1630"/>
        <v>2</v>
      </c>
      <c r="AV296" s="18">
        <f t="shared" si="1630"/>
        <v>2</v>
      </c>
      <c r="BP296" s="12">
        <v>2</v>
      </c>
      <c r="BQ296" s="132">
        <f>COUNTIF(BQ$3:BQ$281,$BP296)</f>
        <v>27</v>
      </c>
      <c r="BR296" s="132">
        <f>COUNTIF(BR$3:BR$281,$BP296)</f>
        <v>34</v>
      </c>
      <c r="BS296" s="132">
        <f>COUNTIF(BS$3:BS$281,$BP296)</f>
        <v>32</v>
      </c>
      <c r="BT296" s="132">
        <f>COUNTIF(BT$3:BT$281,$BP296)</f>
        <v>26</v>
      </c>
      <c r="BU296" s="132">
        <f>COUNTIF(BU$3:BU$281,$BP296)</f>
        <v>27</v>
      </c>
      <c r="BV296" s="132">
        <f>COUNTIF(BV$3:BV$281,$BP296)</f>
        <v>28</v>
      </c>
      <c r="BW296" s="132">
        <f>COUNTIF(BW$3:BW$281,$BP296)</f>
        <v>34</v>
      </c>
      <c r="BX296" s="132">
        <f>COUNTIF(BX$3:BX$281,$BP296)</f>
        <v>34</v>
      </c>
      <c r="BY296" s="132">
        <f>COUNTIF(BY$3:BY$281,$BP296)</f>
        <v>33</v>
      </c>
      <c r="BZ296" s="132">
        <f>COUNTIF(BZ$3:BZ$281,$BP296)</f>
        <v>25</v>
      </c>
      <c r="CA296" s="132">
        <f>COUNTIF(CA$3:CA$281,$BP296)</f>
        <v>30</v>
      </c>
      <c r="CB296" s="132">
        <f>COUNTIF(CB$3:CB$281,$BP296)</f>
        <v>29</v>
      </c>
      <c r="CC296" s="132">
        <f>COUNTIF(CC$3:CC$281,$BP296)</f>
        <v>31</v>
      </c>
      <c r="CD296" s="132">
        <f>COUNTIF(CD$3:CD$281,$BP296)</f>
        <v>33</v>
      </c>
      <c r="CE296" s="132">
        <f>COUNTIF(CE$3:CE$281,$BP296)</f>
        <v>28</v>
      </c>
      <c r="CF296" s="132">
        <f>COUNTIF(CF$3:CF$281,$BP296)</f>
        <v>28</v>
      </c>
      <c r="CG296" s="132">
        <f>COUNTIF(CG$3:CG$281,$BP296)</f>
        <v>25</v>
      </c>
      <c r="CH296" s="132">
        <f>COUNTIF(CH$3:CH$281,$BP296)</f>
        <v>32</v>
      </c>
      <c r="CI296" s="132">
        <f>COUNTIF(CI$3:CI$281,$BP296)</f>
        <v>32</v>
      </c>
      <c r="CJ296" s="132">
        <f>COUNTIF(CJ$3:CJ$281,$BP296)</f>
        <v>33</v>
      </c>
      <c r="CK296" s="132">
        <f>COUNTIF(CK$3:CK$281,$BP296)</f>
        <v>31</v>
      </c>
      <c r="CL296" s="132">
        <f>COUNTIF(CL$3:CL$281,$BP296)</f>
        <v>30</v>
      </c>
      <c r="CM296" s="132">
        <f>COUNTIF(CM$3:CM$281,$BP296)</f>
        <v>28</v>
      </c>
      <c r="CN296" s="132">
        <f>COUNTIF(CN$3:CN$281,$BP296)</f>
        <v>30</v>
      </c>
      <c r="CO296" s="132">
        <f>COUNTIF(CO$3:CO$281,$BP296)</f>
        <v>28</v>
      </c>
      <c r="CP296" s="132">
        <f>COUNTIF(CP$3:CP$281,$BP296)</f>
        <v>30</v>
      </c>
      <c r="CQ296" s="132">
        <f>COUNTIF(CQ$3:CQ$281,$BP296)</f>
        <v>31</v>
      </c>
      <c r="CR296" s="132">
        <f>COUNTIF(CR$3:CR$281,$BP296)</f>
        <v>27</v>
      </c>
      <c r="CS296" s="132">
        <f>COUNTIF(CS$3:CS$281,$BP296)</f>
        <v>26</v>
      </c>
      <c r="CT296" s="132">
        <f>COUNTIF(CT$3:CT$281,$BP296)</f>
        <v>27</v>
      </c>
      <c r="CU296" s="132">
        <f>COUNTIF(CU$3:CU$281,$BP296)</f>
        <v>38</v>
      </c>
      <c r="CV296" s="132">
        <f>COUNTIF(CV$3:CV$281,$BP296)</f>
        <v>31</v>
      </c>
      <c r="CW296" s="132">
        <f>COUNTIF(CW$3:CW$281,$BP296)</f>
        <v>26</v>
      </c>
      <c r="CX296" s="132">
        <f>COUNTIF(CX$3:CX$281,$BP296)</f>
        <v>27</v>
      </c>
      <c r="CY296" s="132">
        <f>COUNTIF(CY$3:CY$281,$BP296)</f>
        <v>30</v>
      </c>
      <c r="CZ296" s="132">
        <f>COUNTIF(CZ$3:CZ$281,$BP296)</f>
        <v>36</v>
      </c>
      <c r="DA296" s="132">
        <f>COUNTIF(DA$3:DA$281,$BP296)</f>
        <v>26</v>
      </c>
      <c r="DB296" s="132">
        <f>COUNTIF(DB$3:DB$281,$BP296)</f>
        <v>27</v>
      </c>
      <c r="DC296" s="132">
        <f>COUNTIF(DC$3:DC$281,$BP296)</f>
        <v>30</v>
      </c>
      <c r="DD296" s="132">
        <f>COUNTIF(DD$3:DD$281,$BP296)</f>
        <v>28</v>
      </c>
      <c r="DE296" s="132">
        <f>COUNTIF(DE$3:DE$281,$BP296)</f>
        <v>28</v>
      </c>
      <c r="DF296" s="132">
        <f>COUNTIF(DF$3:DF$281,$BP296)</f>
        <v>26</v>
      </c>
      <c r="DG296" s="132">
        <f>COUNTIF(DG$3:DG$281,$BP296)</f>
        <v>27</v>
      </c>
      <c r="DH296" s="132">
        <f>COUNTIF(DH$3:DH$281,$BP296)</f>
        <v>21</v>
      </c>
      <c r="DI296" s="132">
        <f>COUNTIF(DI$3:DI$281,$BP296)</f>
        <v>19</v>
      </c>
      <c r="DJ296" s="132">
        <f>COUNTIF(DJ$3:DJ$281,$BP296)</f>
        <v>32</v>
      </c>
      <c r="DK296" s="132">
        <f>COUNTIF(DK$3:DK$281,$BP296)</f>
        <v>30</v>
      </c>
      <c r="DL296" s="132">
        <f>COUNTIF(DL$3:DL$281,$BP296)</f>
        <v>29</v>
      </c>
      <c r="DM296" s="132">
        <f>COUNTIF(DM$3:DM$281,$BP296)</f>
        <v>35</v>
      </c>
      <c r="DN296" s="132">
        <f>LARGE($BQ$3:$DM$281,2)</f>
        <v>60</v>
      </c>
      <c r="DO296" s="23"/>
      <c r="DQ296" s="9"/>
      <c r="DS296" s="65">
        <f>COUNTIF(DS$3:DS$281,$DX296)</f>
        <v>33</v>
      </c>
      <c r="DT296" s="65">
        <f>COUNTIF(DT$3:DT$281,$DX296)</f>
        <v>47</v>
      </c>
      <c r="DU296" s="65"/>
      <c r="DV296" s="65">
        <f>COUNTIF(DV$3:DV$281,$DX296)</f>
        <v>48</v>
      </c>
      <c r="DW296" s="65">
        <f>COUNTIF(DW$3:DW$281,$DX296)</f>
        <v>43</v>
      </c>
      <c r="DX296" s="67">
        <v>5</v>
      </c>
      <c r="DY296" s="65">
        <f>COUNTIF(DY$3:DY$281,$DX296)</f>
        <v>0</v>
      </c>
      <c r="DZ296" s="65">
        <f>COUNTIF(DZ$3:DZ$281,$DX296)</f>
        <v>0</v>
      </c>
      <c r="EA296" s="65">
        <f>COUNTIF(EA$3:EA$281,$DX296)</f>
        <v>2</v>
      </c>
      <c r="EB296" s="65">
        <f>COUNTIF(EB$3:EB$281,$DX296)</f>
        <v>1</v>
      </c>
      <c r="EC296" s="65">
        <f>COUNTIF(EC$3:EC$281,$DX296)</f>
        <v>0</v>
      </c>
    </row>
    <row r="297" spans="3:136" x14ac:dyDescent="0.2">
      <c r="AC297" s="295"/>
      <c r="AD297" s="295"/>
      <c r="AE297" s="295"/>
      <c r="AF297" s="295"/>
      <c r="AG297" s="295"/>
      <c r="AH297" s="295"/>
      <c r="AI297" s="295"/>
      <c r="BP297" s="12">
        <v>3</v>
      </c>
      <c r="BQ297" s="132">
        <f>COUNTIF(BQ$3:BQ$281,$BP297)</f>
        <v>23</v>
      </c>
      <c r="BR297" s="132">
        <f>COUNTIF(BR$3:BR$281,$BP297)</f>
        <v>33</v>
      </c>
      <c r="BS297" s="132">
        <f>COUNTIF(BS$3:BS$281,$BP297)</f>
        <v>27</v>
      </c>
      <c r="BT297" s="132">
        <f>COUNTIF(BT$3:BT$281,$BP297)</f>
        <v>22</v>
      </c>
      <c r="BU297" s="132">
        <f>COUNTIF(BU$3:BU$281,$BP297)</f>
        <v>25</v>
      </c>
      <c r="BV297" s="132">
        <f>COUNTIF(BV$3:BV$281,$BP297)</f>
        <v>24</v>
      </c>
      <c r="BW297" s="132">
        <f>COUNTIF(BW$3:BW$281,$BP297)</f>
        <v>29</v>
      </c>
      <c r="BX297" s="132">
        <f>COUNTIF(BX$3:BX$281,$BP297)</f>
        <v>28</v>
      </c>
      <c r="BY297" s="132">
        <f>COUNTIF(BY$3:BY$281,$BP297)</f>
        <v>31</v>
      </c>
      <c r="BZ297" s="132">
        <f>COUNTIF(BZ$3:BZ$281,$BP297)</f>
        <v>24</v>
      </c>
      <c r="CA297" s="132">
        <f>COUNTIF(CA$3:CA$281,$BP297)</f>
        <v>23</v>
      </c>
      <c r="CB297" s="132">
        <f>COUNTIF(CB$3:CB$281,$BP297)</f>
        <v>25</v>
      </c>
      <c r="CC297" s="132">
        <f>COUNTIF(CC$3:CC$281,$BP297)</f>
        <v>29</v>
      </c>
      <c r="CD297" s="132">
        <f>COUNTIF(CD$3:CD$281,$BP297)</f>
        <v>28</v>
      </c>
      <c r="CE297" s="132">
        <f>COUNTIF(CE$3:CE$281,$BP297)</f>
        <v>26</v>
      </c>
      <c r="CF297" s="132">
        <f>COUNTIF(CF$3:CF$281,$BP297)</f>
        <v>23</v>
      </c>
      <c r="CG297" s="132">
        <f>COUNTIF(CG$3:CG$281,$BP297)</f>
        <v>21</v>
      </c>
      <c r="CH297" s="132">
        <f>COUNTIF(CH$3:CH$281,$BP297)</f>
        <v>28</v>
      </c>
      <c r="CI297" s="132">
        <f>COUNTIF(CI$3:CI$281,$BP297)</f>
        <v>25</v>
      </c>
      <c r="CJ297" s="132">
        <f>COUNTIF(CJ$3:CJ$281,$BP297)</f>
        <v>28</v>
      </c>
      <c r="CK297" s="132">
        <f>COUNTIF(CK$3:CK$281,$BP297)</f>
        <v>22</v>
      </c>
      <c r="CL297" s="132">
        <f>COUNTIF(CL$3:CL$281,$BP297)</f>
        <v>27</v>
      </c>
      <c r="CM297" s="132">
        <f>COUNTIF(CM$3:CM$281,$BP297)</f>
        <v>25</v>
      </c>
      <c r="CN297" s="132">
        <f>COUNTIF(CN$3:CN$281,$BP297)</f>
        <v>27</v>
      </c>
      <c r="CO297" s="132">
        <f>COUNTIF(CO$3:CO$281,$BP297)</f>
        <v>23</v>
      </c>
      <c r="CP297" s="132">
        <f>COUNTIF(CP$3:CP$281,$BP297)</f>
        <v>26</v>
      </c>
      <c r="CQ297" s="132">
        <f>COUNTIF(CQ$3:CQ$281,$BP297)</f>
        <v>26</v>
      </c>
      <c r="CR297" s="132">
        <f>COUNTIF(CR$3:CR$281,$BP297)</f>
        <v>20</v>
      </c>
      <c r="CS297" s="132">
        <f>COUNTIF(CS$3:CS$281,$BP297)</f>
        <v>25</v>
      </c>
      <c r="CT297" s="132">
        <f>COUNTIF(CT$3:CT$281,$BP297)</f>
        <v>24</v>
      </c>
      <c r="CU297" s="132">
        <f>COUNTIF(CU$3:CU$281,$BP297)</f>
        <v>31</v>
      </c>
      <c r="CV297" s="132">
        <f>COUNTIF(CV$3:CV$281,$BP297)</f>
        <v>26</v>
      </c>
      <c r="CW297" s="132">
        <f>COUNTIF(CW$3:CW$281,$BP297)</f>
        <v>22</v>
      </c>
      <c r="CX297" s="132">
        <f>COUNTIF(CX$3:CX$281,$BP297)</f>
        <v>22</v>
      </c>
      <c r="CY297" s="132">
        <f>COUNTIF(CY$3:CY$281,$BP297)</f>
        <v>24</v>
      </c>
      <c r="CZ297" s="132">
        <f>COUNTIF(CZ$3:CZ$281,$BP297)</f>
        <v>27</v>
      </c>
      <c r="DA297" s="132">
        <f>COUNTIF(DA$3:DA$281,$BP297)</f>
        <v>22</v>
      </c>
      <c r="DB297" s="132">
        <f>COUNTIF(DB$3:DB$281,$BP297)</f>
        <v>22</v>
      </c>
      <c r="DC297" s="132">
        <f>COUNTIF(DC$3:DC$281,$BP297)</f>
        <v>26</v>
      </c>
      <c r="DD297" s="132">
        <f>COUNTIF(DD$3:DD$281,$BP297)</f>
        <v>24</v>
      </c>
      <c r="DE297" s="132">
        <f>COUNTIF(DE$3:DE$281,$BP297)</f>
        <v>26</v>
      </c>
      <c r="DF297" s="132">
        <f>COUNTIF(DF$3:DF$281,$BP297)</f>
        <v>21</v>
      </c>
      <c r="DG297" s="132">
        <f>COUNTIF(DG$3:DG$281,$BP297)</f>
        <v>25</v>
      </c>
      <c r="DH297" s="132">
        <f>COUNTIF(DH$3:DH$281,$BP297)</f>
        <v>19</v>
      </c>
      <c r="DI297" s="132">
        <f>COUNTIF(DI$3:DI$281,$BP297)</f>
        <v>15</v>
      </c>
      <c r="DJ297" s="132">
        <f>COUNTIF(DJ$3:DJ$281,$BP297)</f>
        <v>26</v>
      </c>
      <c r="DK297" s="132">
        <f>COUNTIF(DK$3:DK$281,$BP297)</f>
        <v>27</v>
      </c>
      <c r="DL297" s="132">
        <f>COUNTIF(DL$3:DL$281,$BP297)</f>
        <v>22</v>
      </c>
      <c r="DM297" s="132">
        <f>COUNTIF(DM$3:DM$281,$BP297)</f>
        <v>30</v>
      </c>
      <c r="DN297" s="132">
        <f>LARGE($BQ$3:$DM$281,3)</f>
        <v>59</v>
      </c>
      <c r="DS297" s="65">
        <f>COUNTIF(DS$3:DS$281,$DX297)</f>
        <v>83</v>
      </c>
      <c r="DT297" s="65">
        <f>COUNTIF(DT$3:DT$281,$DX297)</f>
        <v>85</v>
      </c>
      <c r="DU297" s="65"/>
      <c r="DV297" s="65">
        <f>COUNTIF(DV$3:DV$281,$DX297)</f>
        <v>73</v>
      </c>
      <c r="DW297" s="65">
        <f>COUNTIF(DW$3:DW$281,$DX297)</f>
        <v>90</v>
      </c>
      <c r="DX297" s="67">
        <v>4</v>
      </c>
      <c r="DY297" s="65">
        <f>COUNTIF(DY$3:DY$281,$DX297)</f>
        <v>5</v>
      </c>
      <c r="DZ297" s="65">
        <f>COUNTIF(DZ$3:DZ$281,$DX297)</f>
        <v>6</v>
      </c>
      <c r="EA297" s="65">
        <f>COUNTIF(EA$3:EA$281,$DX297)</f>
        <v>8</v>
      </c>
      <c r="EB297" s="65">
        <f>COUNTIF(EB$3:EB$281,$DX297)</f>
        <v>4</v>
      </c>
      <c r="EC297" s="65">
        <f>COUNTIF(EC$3:EC$281,$DX297)</f>
        <v>8</v>
      </c>
    </row>
    <row r="298" spans="3:136" x14ac:dyDescent="0.2">
      <c r="S298" s="7">
        <f t="shared" ref="S298:AX298" si="1631">LARGE($S$283:$BO$283,S2)</f>
        <v>54</v>
      </c>
      <c r="T298" s="7">
        <f t="shared" si="1631"/>
        <v>51</v>
      </c>
      <c r="U298" s="7">
        <f t="shared" si="1631"/>
        <v>51</v>
      </c>
      <c r="V298" s="7">
        <f t="shared" si="1631"/>
        <v>48</v>
      </c>
      <c r="W298" s="7">
        <f t="shared" si="1631"/>
        <v>48</v>
      </c>
      <c r="X298" s="7">
        <f t="shared" si="1631"/>
        <v>48</v>
      </c>
      <c r="Y298" s="7">
        <f t="shared" si="1631"/>
        <v>46</v>
      </c>
      <c r="Z298" s="7">
        <f t="shared" si="1631"/>
        <v>46</v>
      </c>
      <c r="AA298" s="7">
        <f t="shared" si="1631"/>
        <v>45</v>
      </c>
      <c r="AB298" s="7">
        <f t="shared" si="1631"/>
        <v>45</v>
      </c>
      <c r="AC298" s="17">
        <f t="shared" si="1631"/>
        <v>44</v>
      </c>
      <c r="AD298" s="17">
        <f t="shared" si="1631"/>
        <v>43</v>
      </c>
      <c r="AE298" s="17">
        <f t="shared" si="1631"/>
        <v>43</v>
      </c>
      <c r="AF298" s="17">
        <f t="shared" si="1631"/>
        <v>43</v>
      </c>
      <c r="AG298" s="17">
        <f t="shared" si="1631"/>
        <v>43</v>
      </c>
      <c r="AH298" s="17">
        <f t="shared" si="1631"/>
        <v>42</v>
      </c>
      <c r="AI298" s="17">
        <f t="shared" si="1631"/>
        <v>42</v>
      </c>
      <c r="AJ298" s="7">
        <f t="shared" si="1631"/>
        <v>41</v>
      </c>
      <c r="AK298" s="7">
        <f t="shared" si="1631"/>
        <v>40</v>
      </c>
      <c r="AL298" s="7">
        <f t="shared" si="1631"/>
        <v>40</v>
      </c>
      <c r="AM298" s="7">
        <f t="shared" si="1631"/>
        <v>40</v>
      </c>
      <c r="AN298" s="7">
        <f t="shared" si="1631"/>
        <v>40</v>
      </c>
      <c r="AO298" s="7">
        <f t="shared" si="1631"/>
        <v>40</v>
      </c>
      <c r="AP298" s="7">
        <f t="shared" si="1631"/>
        <v>39</v>
      </c>
      <c r="AQ298" s="7">
        <f t="shared" si="1631"/>
        <v>39</v>
      </c>
      <c r="AR298" s="7">
        <f t="shared" si="1631"/>
        <v>39</v>
      </c>
      <c r="AS298" s="7">
        <f t="shared" si="1631"/>
        <v>39</v>
      </c>
      <c r="AT298" s="7">
        <f t="shared" si="1631"/>
        <v>39</v>
      </c>
      <c r="AU298" s="7">
        <f t="shared" si="1631"/>
        <v>38</v>
      </c>
      <c r="AV298" s="7">
        <f t="shared" si="1631"/>
        <v>38</v>
      </c>
      <c r="AW298" s="7">
        <f t="shared" si="1631"/>
        <v>38</v>
      </c>
      <c r="AX298" s="7">
        <f t="shared" si="1631"/>
        <v>38</v>
      </c>
      <c r="AY298" s="7">
        <f t="shared" ref="AY298:BO298" si="1632">LARGE($S$283:$BO$283,AY2)</f>
        <v>38</v>
      </c>
      <c r="AZ298" s="7">
        <f t="shared" si="1632"/>
        <v>38</v>
      </c>
      <c r="BA298" s="7">
        <f t="shared" si="1632"/>
        <v>36</v>
      </c>
      <c r="BB298" s="7">
        <f t="shared" si="1632"/>
        <v>35</v>
      </c>
      <c r="BC298" s="7">
        <f t="shared" si="1632"/>
        <v>35</v>
      </c>
      <c r="BD298" s="7">
        <f t="shared" si="1632"/>
        <v>35</v>
      </c>
      <c r="BE298" s="7">
        <f t="shared" si="1632"/>
        <v>35</v>
      </c>
      <c r="BF298" s="7">
        <f t="shared" si="1632"/>
        <v>34</v>
      </c>
      <c r="BG298" s="7">
        <f t="shared" si="1632"/>
        <v>34</v>
      </c>
      <c r="BH298" s="7">
        <f t="shared" si="1632"/>
        <v>33</v>
      </c>
      <c r="BI298" s="7">
        <f t="shared" si="1632"/>
        <v>33</v>
      </c>
      <c r="BJ298" s="7">
        <f t="shared" si="1632"/>
        <v>33</v>
      </c>
      <c r="BK298" s="7">
        <f t="shared" si="1632"/>
        <v>32</v>
      </c>
      <c r="BL298" s="7">
        <f t="shared" si="1632"/>
        <v>32</v>
      </c>
      <c r="BM298" s="7">
        <f t="shared" si="1632"/>
        <v>31</v>
      </c>
      <c r="BN298" s="7">
        <f t="shared" si="1632"/>
        <v>30</v>
      </c>
      <c r="BO298" s="7">
        <f t="shared" si="1632"/>
        <v>25</v>
      </c>
      <c r="BP298" s="12">
        <v>4</v>
      </c>
      <c r="BQ298" s="132">
        <f>COUNTIF(BQ$3:BQ$281,$BP298)</f>
        <v>22</v>
      </c>
      <c r="BR298" s="132">
        <f>COUNTIF(BR$3:BR$281,$BP298)</f>
        <v>29</v>
      </c>
      <c r="BS298" s="132">
        <f>COUNTIF(BS$3:BS$281,$BP298)</f>
        <v>26</v>
      </c>
      <c r="BT298" s="132">
        <f>COUNTIF(BT$3:BT$281,$BP298)</f>
        <v>18</v>
      </c>
      <c r="BU298" s="132">
        <f>COUNTIF(BU$3:BU$281,$BP298)</f>
        <v>18</v>
      </c>
      <c r="BV298" s="132">
        <f>COUNTIF(BV$3:BV$281,$BP298)</f>
        <v>19</v>
      </c>
      <c r="BW298" s="132">
        <f>COUNTIF(BW$3:BW$281,$BP298)</f>
        <v>24</v>
      </c>
      <c r="BX298" s="132">
        <f>COUNTIF(BX$3:BX$281,$BP298)</f>
        <v>24</v>
      </c>
      <c r="BY298" s="132">
        <f>COUNTIF(BY$3:BY$281,$BP298)</f>
        <v>24</v>
      </c>
      <c r="BZ298" s="132">
        <f>COUNTIF(BZ$3:BZ$281,$BP298)</f>
        <v>21</v>
      </c>
      <c r="CA298" s="132">
        <f>COUNTIF(CA$3:CA$281,$BP298)</f>
        <v>21</v>
      </c>
      <c r="CB298" s="132">
        <f>COUNTIF(CB$3:CB$281,$BP298)</f>
        <v>21</v>
      </c>
      <c r="CC298" s="132">
        <f>COUNTIF(CC$3:CC$281,$BP298)</f>
        <v>26</v>
      </c>
      <c r="CD298" s="132">
        <f>COUNTIF(CD$3:CD$281,$BP298)</f>
        <v>23</v>
      </c>
      <c r="CE298" s="132">
        <f>COUNTIF(CE$3:CE$281,$BP298)</f>
        <v>23</v>
      </c>
      <c r="CF298" s="132">
        <f>COUNTIF(CF$3:CF$281,$BP298)</f>
        <v>19</v>
      </c>
      <c r="CG298" s="132">
        <f>COUNTIF(CG$3:CG$281,$BP298)</f>
        <v>17</v>
      </c>
      <c r="CH298" s="132">
        <f>COUNTIF(CH$3:CH$281,$BP298)</f>
        <v>23</v>
      </c>
      <c r="CI298" s="132">
        <f>COUNTIF(CI$3:CI$281,$BP298)</f>
        <v>23</v>
      </c>
      <c r="CJ298" s="132">
        <f>COUNTIF(CJ$3:CJ$281,$BP298)</f>
        <v>23</v>
      </c>
      <c r="CK298" s="132">
        <f>COUNTIF(CK$3:CK$281,$BP298)</f>
        <v>17</v>
      </c>
      <c r="CL298" s="132">
        <f>COUNTIF(CL$3:CL$281,$BP298)</f>
        <v>23</v>
      </c>
      <c r="CM298" s="132">
        <f>COUNTIF(CM$3:CM$281,$BP298)</f>
        <v>24</v>
      </c>
      <c r="CN298" s="132">
        <f>COUNTIF(CN$3:CN$281,$BP298)</f>
        <v>21</v>
      </c>
      <c r="CO298" s="132">
        <f>COUNTIF(CO$3:CO$281,$BP298)</f>
        <v>21</v>
      </c>
      <c r="CP298" s="132">
        <f>COUNTIF(CP$3:CP$281,$BP298)</f>
        <v>23</v>
      </c>
      <c r="CQ298" s="132">
        <f>COUNTIF(CQ$3:CQ$281,$BP298)</f>
        <v>23</v>
      </c>
      <c r="CR298" s="132">
        <f>COUNTIF(CR$3:CR$281,$BP298)</f>
        <v>16</v>
      </c>
      <c r="CS298" s="132">
        <f>COUNTIF(CS$3:CS$281,$BP298)</f>
        <v>22</v>
      </c>
      <c r="CT298" s="132">
        <f>COUNTIF(CT$3:CT$281,$BP298)</f>
        <v>22</v>
      </c>
      <c r="CU298" s="132">
        <f>COUNTIF(CU$3:CU$281,$BP298)</f>
        <v>26</v>
      </c>
      <c r="CV298" s="132">
        <f>COUNTIF(CV$3:CV$281,$BP298)</f>
        <v>23</v>
      </c>
      <c r="CW298" s="132">
        <f>COUNTIF(CW$3:CW$281,$BP298)</f>
        <v>19</v>
      </c>
      <c r="CX298" s="132">
        <f>COUNTIF(CX$3:CX$281,$BP298)</f>
        <v>18</v>
      </c>
      <c r="CY298" s="132">
        <f>COUNTIF(CY$3:CY$281,$BP298)</f>
        <v>21</v>
      </c>
      <c r="CZ298" s="132">
        <f>COUNTIF(CZ$3:CZ$281,$BP298)</f>
        <v>24</v>
      </c>
      <c r="DA298" s="132">
        <f>COUNTIF(DA$3:DA$281,$BP298)</f>
        <v>17</v>
      </c>
      <c r="DB298" s="132">
        <f>COUNTIF(DB$3:DB$281,$BP298)</f>
        <v>20</v>
      </c>
      <c r="DC298" s="132">
        <f>COUNTIF(DC$3:DC$281,$BP298)</f>
        <v>25</v>
      </c>
      <c r="DD298" s="132">
        <f>COUNTIF(DD$3:DD$281,$BP298)</f>
        <v>20</v>
      </c>
      <c r="DE298" s="132">
        <f>COUNTIF(DE$3:DE$281,$BP298)</f>
        <v>22</v>
      </c>
      <c r="DF298" s="132">
        <f>COUNTIF(DF$3:DF$281,$BP298)</f>
        <v>18</v>
      </c>
      <c r="DG298" s="132">
        <f>COUNTIF(DG$3:DG$281,$BP298)</f>
        <v>23</v>
      </c>
      <c r="DH298" s="132">
        <f>COUNTIF(DH$3:DH$281,$BP298)</f>
        <v>15</v>
      </c>
      <c r="DI298" s="132">
        <f>COUNTIF(DI$3:DI$281,$BP298)</f>
        <v>14</v>
      </c>
      <c r="DJ298" s="132">
        <f>COUNTIF(DJ$3:DJ$281,$BP298)</f>
        <v>24</v>
      </c>
      <c r="DK298" s="132">
        <f>COUNTIF(DK$3:DK$281,$BP298)</f>
        <v>19</v>
      </c>
      <c r="DL298" s="132">
        <f>COUNTIF(DL$3:DL$281,$BP298)</f>
        <v>17</v>
      </c>
      <c r="DM298" s="132">
        <f>COUNTIF(DM$3:DM$281,$BP298)</f>
        <v>22</v>
      </c>
      <c r="DN298" s="132">
        <f>LARGE($BQ$3:$DM$281,4)</f>
        <v>58</v>
      </c>
      <c r="DS298" s="65">
        <f>COUNTIF(DS$3:DS$281,$DX298)</f>
        <v>85</v>
      </c>
      <c r="DT298" s="65">
        <f>COUNTIF(DT$3:DT$281,$DX298)</f>
        <v>83</v>
      </c>
      <c r="DU298" s="65"/>
      <c r="DV298" s="65">
        <f>COUNTIF(DV$3:DV$281,$DX298)</f>
        <v>90</v>
      </c>
      <c r="DW298" s="65">
        <f>COUNTIF(DW$3:DW$281,$DX298)</f>
        <v>73</v>
      </c>
      <c r="DX298" s="67">
        <v>3</v>
      </c>
      <c r="DY298" s="65">
        <f>COUNTIF(DY$3:DY$281,$DX298)</f>
        <v>28</v>
      </c>
      <c r="DZ298" s="65">
        <f>COUNTIF(DZ$3:DZ$281,$DX298)</f>
        <v>28</v>
      </c>
      <c r="EA298" s="65">
        <f>COUNTIF(EA$3:EA$281,$DX298)</f>
        <v>30</v>
      </c>
      <c r="EB298" s="65">
        <f>COUNTIF(EB$3:EB$281,$DX298)</f>
        <v>34</v>
      </c>
      <c r="EC298" s="65">
        <f>COUNTIF(EC$3:EC$281,$DX298)</f>
        <v>32</v>
      </c>
    </row>
    <row r="299" spans="3:136" x14ac:dyDescent="0.2">
      <c r="C299" s="14"/>
      <c r="BP299" s="12">
        <v>5</v>
      </c>
      <c r="BQ299" s="132">
        <f>COUNTIF(BQ$3:BQ$281,$BP299)</f>
        <v>19</v>
      </c>
      <c r="BR299" s="132">
        <f>COUNTIF(BR$3:BR$281,$BP299)</f>
        <v>21</v>
      </c>
      <c r="BS299" s="132">
        <f>COUNTIF(BS$3:BS$281,$BP299)</f>
        <v>20</v>
      </c>
      <c r="BT299" s="132">
        <f>COUNTIF(BT$3:BT$281,$BP299)</f>
        <v>16</v>
      </c>
      <c r="BU299" s="132">
        <f>COUNTIF(BU$3:BU$281,$BP299)</f>
        <v>16</v>
      </c>
      <c r="BV299" s="132">
        <f>COUNTIF(BV$3:BV$281,$BP299)</f>
        <v>15</v>
      </c>
      <c r="BW299" s="132">
        <f>COUNTIF(BW$3:BW$281,$BP299)</f>
        <v>20</v>
      </c>
      <c r="BX299" s="132">
        <f>COUNTIF(BX$3:BX$281,$BP299)</f>
        <v>17</v>
      </c>
      <c r="BY299" s="132">
        <f>COUNTIF(BY$3:BY$281,$BP299)</f>
        <v>20</v>
      </c>
      <c r="BZ299" s="132">
        <f>COUNTIF(BZ$3:BZ$281,$BP299)</f>
        <v>20</v>
      </c>
      <c r="CA299" s="132">
        <f>COUNTIF(CA$3:CA$281,$BP299)</f>
        <v>18</v>
      </c>
      <c r="CB299" s="132">
        <f>COUNTIF(CB$3:CB$281,$BP299)</f>
        <v>17</v>
      </c>
      <c r="CC299" s="132">
        <f>COUNTIF(CC$3:CC$281,$BP299)</f>
        <v>22</v>
      </c>
      <c r="CD299" s="132">
        <f>COUNTIF(CD$3:CD$281,$BP299)</f>
        <v>19</v>
      </c>
      <c r="CE299" s="132">
        <f>COUNTIF(CE$3:CE$281,$BP299)</f>
        <v>23</v>
      </c>
      <c r="CF299" s="132">
        <f>COUNTIF(CF$3:CF$281,$BP299)</f>
        <v>17</v>
      </c>
      <c r="CG299" s="132">
        <f>COUNTIF(CG$3:CG$281,$BP299)</f>
        <v>15</v>
      </c>
      <c r="CH299" s="132">
        <f>COUNTIF(CH$3:CH$281,$BP299)</f>
        <v>20</v>
      </c>
      <c r="CI299" s="132">
        <f>COUNTIF(CI$3:CI$281,$BP299)</f>
        <v>17</v>
      </c>
      <c r="CJ299" s="132">
        <f>COUNTIF(CJ$3:CJ$281,$BP299)</f>
        <v>18</v>
      </c>
      <c r="CK299" s="132">
        <f>COUNTIF(CK$3:CK$281,$BP299)</f>
        <v>14</v>
      </c>
      <c r="CL299" s="132">
        <f>COUNTIF(CL$3:CL$281,$BP299)</f>
        <v>21</v>
      </c>
      <c r="CM299" s="132">
        <f>COUNTIF(CM$3:CM$281,$BP299)</f>
        <v>21</v>
      </c>
      <c r="CN299" s="132">
        <f>COUNTIF(CN$3:CN$281,$BP299)</f>
        <v>18</v>
      </c>
      <c r="CO299" s="132">
        <f>COUNTIF(CO$3:CO$281,$BP299)</f>
        <v>17</v>
      </c>
      <c r="CP299" s="132">
        <f>COUNTIF(CP$3:CP$281,$BP299)</f>
        <v>19</v>
      </c>
      <c r="CQ299" s="132">
        <f>COUNTIF(CQ$3:CQ$281,$BP299)</f>
        <v>18</v>
      </c>
      <c r="CR299" s="132">
        <f>COUNTIF(CR$3:CR$281,$BP299)</f>
        <v>15</v>
      </c>
      <c r="CS299" s="132">
        <f>COUNTIF(CS$3:CS$281,$BP299)</f>
        <v>21</v>
      </c>
      <c r="CT299" s="132">
        <f>COUNTIF(CT$3:CT$281,$BP299)</f>
        <v>21</v>
      </c>
      <c r="CU299" s="132">
        <f>COUNTIF(CU$3:CU$281,$BP299)</f>
        <v>22</v>
      </c>
      <c r="CV299" s="132">
        <f>COUNTIF(CV$3:CV$281,$BP299)</f>
        <v>19</v>
      </c>
      <c r="CW299" s="132">
        <f>COUNTIF(CW$3:CW$281,$BP299)</f>
        <v>17</v>
      </c>
      <c r="CX299" s="132">
        <f>COUNTIF(CX$3:CX$281,$BP299)</f>
        <v>16</v>
      </c>
      <c r="CY299" s="132">
        <f>COUNTIF(CY$3:CY$281,$BP299)</f>
        <v>19</v>
      </c>
      <c r="CZ299" s="132">
        <f>COUNTIF(CZ$3:CZ$281,$BP299)</f>
        <v>17</v>
      </c>
      <c r="DA299" s="132">
        <f>COUNTIF(DA$3:DA$281,$BP299)</f>
        <v>16</v>
      </c>
      <c r="DB299" s="132">
        <f>COUNTIF(DB$3:DB$281,$BP299)</f>
        <v>19</v>
      </c>
      <c r="DC299" s="132">
        <f>COUNTIF(DC$3:DC$281,$BP299)</f>
        <v>19</v>
      </c>
      <c r="DD299" s="132">
        <f>COUNTIF(DD$3:DD$281,$BP299)</f>
        <v>17</v>
      </c>
      <c r="DE299" s="132">
        <f>COUNTIF(DE$3:DE$281,$BP299)</f>
        <v>18</v>
      </c>
      <c r="DF299" s="132">
        <f>COUNTIF(DF$3:DF$281,$BP299)</f>
        <v>15</v>
      </c>
      <c r="DG299" s="132">
        <f>COUNTIF(DG$3:DG$281,$BP299)</f>
        <v>19</v>
      </c>
      <c r="DH299" s="132">
        <f>COUNTIF(DH$3:DH$281,$BP299)</f>
        <v>13</v>
      </c>
      <c r="DI299" s="132">
        <f>COUNTIF(DI$3:DI$281,$BP299)</f>
        <v>12</v>
      </c>
      <c r="DJ299" s="132">
        <f>COUNTIF(DJ$3:DJ$281,$BP299)</f>
        <v>21</v>
      </c>
      <c r="DK299" s="132">
        <f>COUNTIF(DK$3:DK$281,$BP299)</f>
        <v>15</v>
      </c>
      <c r="DL299" s="132">
        <f>COUNTIF(DL$3:DL$281,$BP299)</f>
        <v>15</v>
      </c>
      <c r="DM299" s="132">
        <f>COUNTIF(DM$3:DM$281,$BP299)</f>
        <v>17</v>
      </c>
      <c r="DN299" s="132">
        <f>LARGE($BQ$3:$DM$281,5)</f>
        <v>57</v>
      </c>
      <c r="DS299" s="65">
        <f>COUNTIF(DS$3:DS$281,$DX299)</f>
        <v>47</v>
      </c>
      <c r="DT299" s="65">
        <f>COUNTIF(DT$3:DT$281,$DX299)</f>
        <v>33</v>
      </c>
      <c r="DU299" s="65"/>
      <c r="DV299" s="65">
        <f>COUNTIF(DV$3:DV$281,$DX299)</f>
        <v>43</v>
      </c>
      <c r="DW299" s="65">
        <f>COUNTIF(DW$3:DW$281,$DX299)</f>
        <v>48</v>
      </c>
      <c r="DX299" s="67">
        <v>2</v>
      </c>
      <c r="DY299" s="65">
        <f>COUNTIF(DY$3:DY$281,$DX299)</f>
        <v>74</v>
      </c>
      <c r="DZ299" s="65">
        <f>COUNTIF(DZ$3:DZ$281,$DX299)</f>
        <v>79</v>
      </c>
      <c r="EA299" s="65">
        <f>COUNTIF(EA$3:EA$281,$DX299)</f>
        <v>91</v>
      </c>
      <c r="EB299" s="65">
        <f>COUNTIF(EB$3:EB$281,$DX299)</f>
        <v>84</v>
      </c>
      <c r="EC299" s="65">
        <f>COUNTIF(EC$3:EC$281,$DX299)</f>
        <v>74</v>
      </c>
    </row>
    <row r="300" spans="3:136" x14ac:dyDescent="0.2">
      <c r="BP300" s="12">
        <v>6</v>
      </c>
      <c r="BQ300" s="132">
        <f>COUNTIF(BQ$3:BQ$281,$BP300)</f>
        <v>17</v>
      </c>
      <c r="BR300" s="132">
        <f>COUNTIF(BR$3:BR$281,$BP300)</f>
        <v>16</v>
      </c>
      <c r="BS300" s="132">
        <f>COUNTIF(BS$3:BS$281,$BP300)</f>
        <v>17</v>
      </c>
      <c r="BT300" s="132">
        <f>COUNTIF(BT$3:BT$281,$BP300)</f>
        <v>13</v>
      </c>
      <c r="BU300" s="132">
        <f>COUNTIF(BU$3:BU$281,$BP300)</f>
        <v>15</v>
      </c>
      <c r="BV300" s="132">
        <f>COUNTIF(BV$3:BV$281,$BP300)</f>
        <v>14</v>
      </c>
      <c r="BW300" s="132">
        <f>COUNTIF(BW$3:BW$281,$BP300)</f>
        <v>18</v>
      </c>
      <c r="BX300" s="132">
        <f>COUNTIF(BX$3:BX$281,$BP300)</f>
        <v>15</v>
      </c>
      <c r="BY300" s="132">
        <f>COUNTIF(BY$3:BY$281,$BP300)</f>
        <v>15</v>
      </c>
      <c r="BZ300" s="132">
        <f>COUNTIF(BZ$3:BZ$281,$BP300)</f>
        <v>15</v>
      </c>
      <c r="CA300" s="132">
        <f>COUNTIF(CA$3:CA$281,$BP300)</f>
        <v>16</v>
      </c>
      <c r="CB300" s="132">
        <f>COUNTIF(CB$3:CB$281,$BP300)</f>
        <v>14</v>
      </c>
      <c r="CC300" s="132">
        <f>COUNTIF(CC$3:CC$281,$BP300)</f>
        <v>18</v>
      </c>
      <c r="CD300" s="132">
        <f>COUNTIF(CD$3:CD$281,$BP300)</f>
        <v>18</v>
      </c>
      <c r="CE300" s="132">
        <f>COUNTIF(CE$3:CE$281,$BP300)</f>
        <v>19</v>
      </c>
      <c r="CF300" s="132">
        <f>COUNTIF(CF$3:CF$281,$BP300)</f>
        <v>14</v>
      </c>
      <c r="CG300" s="132">
        <f>COUNTIF(CG$3:CG$281,$BP300)</f>
        <v>13</v>
      </c>
      <c r="CH300" s="132">
        <f>COUNTIF(CH$3:CH$281,$BP300)</f>
        <v>19</v>
      </c>
      <c r="CI300" s="132">
        <f>COUNTIF(CI$3:CI$281,$BP300)</f>
        <v>15</v>
      </c>
      <c r="CJ300" s="132">
        <f>COUNTIF(CJ$3:CJ$281,$BP300)</f>
        <v>16</v>
      </c>
      <c r="CK300" s="132">
        <f>COUNTIF(CK$3:CK$281,$BP300)</f>
        <v>12</v>
      </c>
      <c r="CL300" s="132">
        <f>COUNTIF(CL$3:CL$281,$BP300)</f>
        <v>18</v>
      </c>
      <c r="CM300" s="132">
        <f>COUNTIF(CM$3:CM$281,$BP300)</f>
        <v>18</v>
      </c>
      <c r="CN300" s="132">
        <f>COUNTIF(CN$3:CN$281,$BP300)</f>
        <v>18</v>
      </c>
      <c r="CO300" s="132">
        <f>COUNTIF(CO$3:CO$281,$BP300)</f>
        <v>13</v>
      </c>
      <c r="CP300" s="132">
        <f>COUNTIF(CP$3:CP$281,$BP300)</f>
        <v>16</v>
      </c>
      <c r="CQ300" s="132">
        <f>COUNTIF(CQ$3:CQ$281,$BP300)</f>
        <v>17</v>
      </c>
      <c r="CR300" s="132">
        <f>COUNTIF(CR$3:CR$281,$BP300)</f>
        <v>14</v>
      </c>
      <c r="CS300" s="132">
        <f>COUNTIF(CS$3:CS$281,$BP300)</f>
        <v>19</v>
      </c>
      <c r="CT300" s="132">
        <f>COUNTIF(CT$3:CT$281,$BP300)</f>
        <v>16</v>
      </c>
      <c r="CU300" s="132">
        <f>COUNTIF(CU$3:CU$281,$BP300)</f>
        <v>18</v>
      </c>
      <c r="CV300" s="132">
        <f>COUNTIF(CV$3:CV$281,$BP300)</f>
        <v>18</v>
      </c>
      <c r="CW300" s="132">
        <f>COUNTIF(CW$3:CW$281,$BP300)</f>
        <v>17</v>
      </c>
      <c r="CX300" s="132">
        <f>COUNTIF(CX$3:CX$281,$BP300)</f>
        <v>14</v>
      </c>
      <c r="CY300" s="132">
        <f>COUNTIF(CY$3:CY$281,$BP300)</f>
        <v>17</v>
      </c>
      <c r="CZ300" s="132">
        <f>COUNTIF(CZ$3:CZ$281,$BP300)</f>
        <v>14</v>
      </c>
      <c r="DA300" s="132">
        <f>COUNTIF(DA$3:DA$281,$BP300)</f>
        <v>15</v>
      </c>
      <c r="DB300" s="132">
        <f>COUNTIF(DB$3:DB$281,$BP300)</f>
        <v>13</v>
      </c>
      <c r="DC300" s="132">
        <f>COUNTIF(DC$3:DC$281,$BP300)</f>
        <v>14</v>
      </c>
      <c r="DD300" s="132">
        <f>COUNTIF(DD$3:DD$281,$BP300)</f>
        <v>15</v>
      </c>
      <c r="DE300" s="132">
        <f>COUNTIF(DE$3:DE$281,$BP300)</f>
        <v>13</v>
      </c>
      <c r="DF300" s="132">
        <f>COUNTIF(DF$3:DF$281,$BP300)</f>
        <v>15</v>
      </c>
      <c r="DG300" s="132">
        <f>COUNTIF(DG$3:DG$281,$BP300)</f>
        <v>15</v>
      </c>
      <c r="DH300" s="132">
        <f>COUNTIF(DH$3:DH$281,$BP300)</f>
        <v>11</v>
      </c>
      <c r="DI300" s="132">
        <f>COUNTIF(DI$3:DI$281,$BP300)</f>
        <v>12</v>
      </c>
      <c r="DJ300" s="132">
        <f>COUNTIF(DJ$3:DJ$281,$BP300)</f>
        <v>16</v>
      </c>
      <c r="DK300" s="132">
        <f>COUNTIF(DK$3:DK$281,$BP300)</f>
        <v>11</v>
      </c>
      <c r="DL300" s="132">
        <f>COUNTIF(DL$3:DL$281,$BP300)</f>
        <v>14</v>
      </c>
      <c r="DM300" s="132">
        <f>COUNTIF(DM$3:DM$281,$BP300)</f>
        <v>14</v>
      </c>
      <c r="DN300" s="132">
        <f>LARGE($BQ$3:$DM$281,6)</f>
        <v>56</v>
      </c>
      <c r="DS300" s="65">
        <f>COUNTIF(DS$3:DS$281,$DX300)</f>
        <v>18</v>
      </c>
      <c r="DT300" s="65">
        <f>COUNTIF(DT$3:DT$281,$DX300)</f>
        <v>10</v>
      </c>
      <c r="DU300" s="65"/>
      <c r="DV300" s="65">
        <f>COUNTIF(DV$3:DV$281,$DX300)</f>
        <v>9</v>
      </c>
      <c r="DW300" s="65">
        <f>COUNTIF(DW$3:DW$281,$DX300)</f>
        <v>12</v>
      </c>
      <c r="DX300" s="67">
        <v>1</v>
      </c>
      <c r="DY300" s="65">
        <f>COUNTIF(DY$3:DY$281,$DX300)</f>
        <v>119</v>
      </c>
      <c r="DZ300" s="65">
        <f>COUNTIF(DZ$3:DZ$281,$DX300)</f>
        <v>105</v>
      </c>
      <c r="EA300" s="65">
        <f>COUNTIF(EA$3:EA$281,$DX300)</f>
        <v>100</v>
      </c>
      <c r="EB300" s="65">
        <f>COUNTIF(EB$3:EB$281,$DX300)</f>
        <v>100</v>
      </c>
      <c r="EC300" s="65">
        <f>COUNTIF(EC$3:EC$281,$DX300)</f>
        <v>116</v>
      </c>
    </row>
    <row r="301" spans="3:136" x14ac:dyDescent="0.2">
      <c r="BP301" s="12">
        <v>7</v>
      </c>
      <c r="BQ301" s="132">
        <f>COUNTIF(BQ$3:BQ$281,$BP301)</f>
        <v>16</v>
      </c>
      <c r="BR301" s="132">
        <f>COUNTIF(BR$3:BR$281,$BP301)</f>
        <v>13</v>
      </c>
      <c r="BS301" s="132">
        <f>COUNTIF(BS$3:BS$281,$BP301)</f>
        <v>15</v>
      </c>
      <c r="BT301" s="132">
        <f>COUNTIF(BT$3:BT$281,$BP301)</f>
        <v>12</v>
      </c>
      <c r="BU301" s="132">
        <f>COUNTIF(BU$3:BU$281,$BP301)</f>
        <v>14</v>
      </c>
      <c r="BV301" s="132">
        <f>COUNTIF(BV$3:BV$281,$BP301)</f>
        <v>11</v>
      </c>
      <c r="BW301" s="132">
        <f>COUNTIF(BW$3:BW$281,$BP301)</f>
        <v>14</v>
      </c>
      <c r="BX301" s="132">
        <f>COUNTIF(BX$3:BX$281,$BP301)</f>
        <v>11</v>
      </c>
      <c r="BY301" s="132">
        <f>COUNTIF(BY$3:BY$281,$BP301)</f>
        <v>15</v>
      </c>
      <c r="BZ301" s="132">
        <f>COUNTIF(BZ$3:BZ$281,$BP301)</f>
        <v>15</v>
      </c>
      <c r="CA301" s="132">
        <f>COUNTIF(CA$3:CA$281,$BP301)</f>
        <v>16</v>
      </c>
      <c r="CB301" s="132">
        <f>COUNTIF(CB$3:CB$281,$BP301)</f>
        <v>14</v>
      </c>
      <c r="CC301" s="132">
        <f>COUNTIF(CC$3:CC$281,$BP301)</f>
        <v>15</v>
      </c>
      <c r="CD301" s="132">
        <f>COUNTIF(CD$3:CD$281,$BP301)</f>
        <v>15</v>
      </c>
      <c r="CE301" s="132">
        <f>COUNTIF(CE$3:CE$281,$BP301)</f>
        <v>17</v>
      </c>
      <c r="CF301" s="132">
        <f>COUNTIF(CF$3:CF$281,$BP301)</f>
        <v>13</v>
      </c>
      <c r="CG301" s="132">
        <f>COUNTIF(CG$3:CG$281,$BP301)</f>
        <v>11</v>
      </c>
      <c r="CH301" s="132">
        <f>COUNTIF(CH$3:CH$281,$BP301)</f>
        <v>14</v>
      </c>
      <c r="CI301" s="132">
        <f>COUNTIF(CI$3:CI$281,$BP301)</f>
        <v>13</v>
      </c>
      <c r="CJ301" s="132">
        <f>COUNTIF(CJ$3:CJ$281,$BP301)</f>
        <v>15</v>
      </c>
      <c r="CK301" s="132">
        <f>COUNTIF(CK$3:CK$281,$BP301)</f>
        <v>11</v>
      </c>
      <c r="CL301" s="132">
        <f>COUNTIF(CL$3:CL$281,$BP301)</f>
        <v>16</v>
      </c>
      <c r="CM301" s="132">
        <f>COUNTIF(CM$3:CM$281,$BP301)</f>
        <v>16</v>
      </c>
      <c r="CN301" s="132">
        <f>COUNTIF(CN$3:CN$281,$BP301)</f>
        <v>14</v>
      </c>
      <c r="CO301" s="132">
        <f>COUNTIF(CO$3:CO$281,$BP301)</f>
        <v>10</v>
      </c>
      <c r="CP301" s="132">
        <f>COUNTIF(CP$3:CP$281,$BP301)</f>
        <v>14</v>
      </c>
      <c r="CQ301" s="132">
        <f>COUNTIF(CQ$3:CQ$281,$BP301)</f>
        <v>14</v>
      </c>
      <c r="CR301" s="132">
        <f>COUNTIF(CR$3:CR$281,$BP301)</f>
        <v>12</v>
      </c>
      <c r="CS301" s="132">
        <f>COUNTIF(CS$3:CS$281,$BP301)</f>
        <v>15</v>
      </c>
      <c r="CT301" s="132">
        <f>COUNTIF(CT$3:CT$281,$BP301)</f>
        <v>14</v>
      </c>
      <c r="CU301" s="132">
        <f>COUNTIF(CU$3:CU$281,$BP301)</f>
        <v>11</v>
      </c>
      <c r="CV301" s="132">
        <f>COUNTIF(CV$3:CV$281,$BP301)</f>
        <v>15</v>
      </c>
      <c r="CW301" s="132">
        <f>COUNTIF(CW$3:CW$281,$BP301)</f>
        <v>12</v>
      </c>
      <c r="CX301" s="132">
        <f>COUNTIF(CX$3:CX$281,$BP301)</f>
        <v>10</v>
      </c>
      <c r="CY301" s="132">
        <f>COUNTIF(CY$3:CY$281,$BP301)</f>
        <v>16</v>
      </c>
      <c r="CZ301" s="132">
        <f>COUNTIF(CZ$3:CZ$281,$BP301)</f>
        <v>10</v>
      </c>
      <c r="DA301" s="132">
        <f>COUNTIF(DA$3:DA$281,$BP301)</f>
        <v>12</v>
      </c>
      <c r="DB301" s="132">
        <f>COUNTIF(DB$3:DB$281,$BP301)</f>
        <v>13</v>
      </c>
      <c r="DC301" s="132">
        <f>COUNTIF(DC$3:DC$281,$BP301)</f>
        <v>12</v>
      </c>
      <c r="DD301" s="132">
        <f>COUNTIF(DD$3:DD$281,$BP301)</f>
        <v>14</v>
      </c>
      <c r="DE301" s="132">
        <f>COUNTIF(DE$3:DE$281,$BP301)</f>
        <v>10</v>
      </c>
      <c r="DF301" s="132">
        <f>COUNTIF(DF$3:DF$281,$BP301)</f>
        <v>14</v>
      </c>
      <c r="DG301" s="132">
        <f>COUNTIF(DG$3:DG$281,$BP301)</f>
        <v>12</v>
      </c>
      <c r="DH301" s="132">
        <f>COUNTIF(DH$3:DH$281,$BP301)</f>
        <v>11</v>
      </c>
      <c r="DI301" s="132">
        <f>COUNTIF(DI$3:DI$281,$BP301)</f>
        <v>11</v>
      </c>
      <c r="DJ301" s="132">
        <f>COUNTIF(DJ$3:DJ$281,$BP301)</f>
        <v>13</v>
      </c>
      <c r="DK301" s="132">
        <f>COUNTIF(DK$3:DK$281,$BP301)</f>
        <v>10</v>
      </c>
      <c r="DL301" s="132">
        <f>COUNTIF(DL$3:DL$281,$BP301)</f>
        <v>12</v>
      </c>
      <c r="DM301" s="132">
        <f>COUNTIF(DM$3:DM$281,$BP301)</f>
        <v>14</v>
      </c>
      <c r="DN301" s="132">
        <f>LARGE($BQ$3:$DM$281,7)</f>
        <v>55</v>
      </c>
      <c r="DS301" s="65">
        <f>COUNTIF(DS$3:DS$281,$DX301)</f>
        <v>0</v>
      </c>
      <c r="DT301" s="65">
        <f>COUNTIF(DT$3:DT$281,$DX301)</f>
        <v>1</v>
      </c>
      <c r="DU301" s="65"/>
      <c r="DV301" s="65">
        <f>COUNTIF(DV$3:DV$281,$DX301)</f>
        <v>1</v>
      </c>
      <c r="DW301" s="65">
        <f>COUNTIF(DW$3:DW$281,$DX301)</f>
        <v>1</v>
      </c>
      <c r="DX301" s="67">
        <v>0</v>
      </c>
      <c r="DY301" s="65">
        <f>COUNTIF(DY$3:DY$281,$DX301)</f>
        <v>51</v>
      </c>
      <c r="DZ301" s="65">
        <f>COUNTIF(DZ$3:DZ$281,$DX301)</f>
        <v>59</v>
      </c>
      <c r="EA301" s="65">
        <f>COUNTIF(EA$3:EA$281,$DX301)</f>
        <v>46</v>
      </c>
      <c r="EB301" s="65">
        <f>COUNTIF(EB$3:EB$281,$DX301)</f>
        <v>54</v>
      </c>
      <c r="EC301" s="65">
        <f>COUNTIF(EC$3:EC$281,$DX301)</f>
        <v>47</v>
      </c>
    </row>
    <row r="302" spans="3:136" x14ac:dyDescent="0.2">
      <c r="BP302" s="12">
        <v>8</v>
      </c>
      <c r="BQ302" s="132">
        <f>COUNTIF(BQ$3:BQ$281,$BP302)</f>
        <v>14</v>
      </c>
      <c r="BR302" s="132">
        <f>COUNTIF(BR$3:BR$281,$BP302)</f>
        <v>9</v>
      </c>
      <c r="BS302" s="132">
        <f>COUNTIF(BS$3:BS$281,$BP302)</f>
        <v>11</v>
      </c>
      <c r="BT302" s="132">
        <f>COUNTIF(BT$3:BT$281,$BP302)</f>
        <v>12</v>
      </c>
      <c r="BU302" s="132">
        <f>COUNTIF(BU$3:BU$281,$BP302)</f>
        <v>14</v>
      </c>
      <c r="BV302" s="132">
        <f>COUNTIF(BV$3:BV$281,$BP302)</f>
        <v>11</v>
      </c>
      <c r="BW302" s="132">
        <f>COUNTIF(BW$3:BW$281,$BP302)</f>
        <v>12</v>
      </c>
      <c r="BX302" s="132">
        <f>COUNTIF(BX$3:BX$281,$BP302)</f>
        <v>8</v>
      </c>
      <c r="BY302" s="132">
        <f>COUNTIF(BY$3:BY$281,$BP302)</f>
        <v>11</v>
      </c>
      <c r="BZ302" s="132">
        <f>COUNTIF(BZ$3:BZ$281,$BP302)</f>
        <v>13</v>
      </c>
      <c r="CA302" s="132">
        <f>COUNTIF(CA$3:CA$281,$BP302)</f>
        <v>12</v>
      </c>
      <c r="CB302" s="132">
        <f>COUNTIF(CB$3:CB$281,$BP302)</f>
        <v>12</v>
      </c>
      <c r="CC302" s="132">
        <f>COUNTIF(CC$3:CC$281,$BP302)</f>
        <v>9</v>
      </c>
      <c r="CD302" s="132">
        <f>COUNTIF(CD$3:CD$281,$BP302)</f>
        <v>15</v>
      </c>
      <c r="CE302" s="132">
        <f>COUNTIF(CE$3:CE$281,$BP302)</f>
        <v>14</v>
      </c>
      <c r="CF302" s="132">
        <f>COUNTIF(CF$3:CF$281,$BP302)</f>
        <v>11</v>
      </c>
      <c r="CG302" s="132">
        <f>COUNTIF(CG$3:CG$281,$BP302)</f>
        <v>11</v>
      </c>
      <c r="CH302" s="132">
        <f>COUNTIF(CH$3:CH$281,$BP302)</f>
        <v>12</v>
      </c>
      <c r="CI302" s="132">
        <f>COUNTIF(CI$3:CI$281,$BP302)</f>
        <v>12</v>
      </c>
      <c r="CJ302" s="132">
        <f>COUNTIF(CJ$3:CJ$281,$BP302)</f>
        <v>8</v>
      </c>
      <c r="CK302" s="132">
        <f>COUNTIF(CK$3:CK$281,$BP302)</f>
        <v>8</v>
      </c>
      <c r="CL302" s="132">
        <f>COUNTIF(CL$3:CL$281,$BP302)</f>
        <v>14</v>
      </c>
      <c r="CM302" s="132">
        <f>COUNTIF(CM$3:CM$281,$BP302)</f>
        <v>12</v>
      </c>
      <c r="CN302" s="132">
        <f>COUNTIF(CN$3:CN$281,$BP302)</f>
        <v>12</v>
      </c>
      <c r="CO302" s="132">
        <f>COUNTIF(CO$3:CO$281,$BP302)</f>
        <v>10</v>
      </c>
      <c r="CP302" s="132">
        <f>COUNTIF(CP$3:CP$281,$BP302)</f>
        <v>9</v>
      </c>
      <c r="CQ302" s="132">
        <f>COUNTIF(CQ$3:CQ$281,$BP302)</f>
        <v>11</v>
      </c>
      <c r="CR302" s="132">
        <f>COUNTIF(CR$3:CR$281,$BP302)</f>
        <v>11</v>
      </c>
      <c r="CS302" s="132">
        <f>COUNTIF(CS$3:CS$281,$BP302)</f>
        <v>12</v>
      </c>
      <c r="CT302" s="132">
        <f>COUNTIF(CT$3:CT$281,$BP302)</f>
        <v>13</v>
      </c>
      <c r="CU302" s="132">
        <f>COUNTIF(CU$3:CU$281,$BP302)</f>
        <v>9</v>
      </c>
      <c r="CV302" s="132">
        <f>COUNTIF(CV$3:CV$281,$BP302)</f>
        <v>12</v>
      </c>
      <c r="CW302" s="132">
        <f>COUNTIF(CW$3:CW$281,$BP302)</f>
        <v>8</v>
      </c>
      <c r="CX302" s="132">
        <f>COUNTIF(CX$3:CX$281,$BP302)</f>
        <v>10</v>
      </c>
      <c r="CY302" s="132">
        <f>COUNTIF(CY$3:CY$281,$BP302)</f>
        <v>12</v>
      </c>
      <c r="CZ302" s="132">
        <f>COUNTIF(CZ$3:CZ$281,$BP302)</f>
        <v>9</v>
      </c>
      <c r="DA302" s="132">
        <f>COUNTIF(DA$3:DA$281,$BP302)</f>
        <v>11</v>
      </c>
      <c r="DB302" s="132">
        <f>COUNTIF(DB$3:DB$281,$BP302)</f>
        <v>10</v>
      </c>
      <c r="DC302" s="132">
        <f>COUNTIF(DC$3:DC$281,$BP302)</f>
        <v>11</v>
      </c>
      <c r="DD302" s="132">
        <f>COUNTIF(DD$3:DD$281,$BP302)</f>
        <v>12</v>
      </c>
      <c r="DE302" s="132">
        <f>COUNTIF(DE$3:DE$281,$BP302)</f>
        <v>10</v>
      </c>
      <c r="DF302" s="132">
        <f>COUNTIF(DF$3:DF$281,$BP302)</f>
        <v>13</v>
      </c>
      <c r="DG302" s="132">
        <f>COUNTIF(DG$3:DG$281,$BP302)</f>
        <v>10</v>
      </c>
      <c r="DH302" s="132">
        <f>COUNTIF(DH$3:DH$281,$BP302)</f>
        <v>11</v>
      </c>
      <c r="DI302" s="132">
        <f>COUNTIF(DI$3:DI$281,$BP302)</f>
        <v>11</v>
      </c>
      <c r="DJ302" s="132">
        <f>COUNTIF(DJ$3:DJ$281,$BP302)</f>
        <v>10</v>
      </c>
      <c r="DK302" s="132">
        <f>COUNTIF(DK$3:DK$281,$BP302)</f>
        <v>9</v>
      </c>
      <c r="DL302" s="132">
        <f>COUNTIF(DL$3:DL$281,$BP302)</f>
        <v>12</v>
      </c>
      <c r="DM302" s="132">
        <f>COUNTIF(DM$3:DM$281,$BP302)</f>
        <v>8</v>
      </c>
      <c r="DN302" s="132">
        <f>LARGE($BQ$3:$DM$281,8)</f>
        <v>54</v>
      </c>
    </row>
    <row r="303" spans="3:136" x14ac:dyDescent="0.2">
      <c r="S303" s="270">
        <f>IF(S56=1,IF(S57=1,1,0),0)</f>
        <v>0</v>
      </c>
      <c r="T303" s="275">
        <f t="shared" ref="T303:BO303" si="1633">IF(T56=1,IF(T57=1,1,0),0)</f>
        <v>0</v>
      </c>
      <c r="U303" s="275">
        <f t="shared" si="1633"/>
        <v>0</v>
      </c>
      <c r="V303" s="275">
        <f t="shared" si="1633"/>
        <v>0</v>
      </c>
      <c r="W303" s="275">
        <f t="shared" si="1633"/>
        <v>0</v>
      </c>
      <c r="X303" s="275">
        <f t="shared" si="1633"/>
        <v>0</v>
      </c>
      <c r="Y303" s="275">
        <f t="shared" si="1633"/>
        <v>0</v>
      </c>
      <c r="Z303" s="275">
        <f t="shared" si="1633"/>
        <v>0</v>
      </c>
      <c r="AA303" s="275">
        <f t="shared" si="1633"/>
        <v>0</v>
      </c>
      <c r="AB303" s="275">
        <f t="shared" si="1633"/>
        <v>0</v>
      </c>
      <c r="AC303" s="275">
        <f t="shared" si="1633"/>
        <v>0</v>
      </c>
      <c r="AD303" s="275">
        <f t="shared" si="1633"/>
        <v>0</v>
      </c>
      <c r="AE303" s="275">
        <f t="shared" si="1633"/>
        <v>0</v>
      </c>
      <c r="AF303" s="275">
        <f t="shared" si="1633"/>
        <v>0</v>
      </c>
      <c r="AG303" s="275">
        <f t="shared" si="1633"/>
        <v>0</v>
      </c>
      <c r="AH303" s="275">
        <f t="shared" si="1633"/>
        <v>0</v>
      </c>
      <c r="AI303" s="275">
        <f t="shared" si="1633"/>
        <v>1</v>
      </c>
      <c r="AJ303" s="275">
        <f t="shared" si="1633"/>
        <v>0</v>
      </c>
      <c r="AK303" s="275">
        <f t="shared" si="1633"/>
        <v>0</v>
      </c>
      <c r="AL303" s="275">
        <f t="shared" si="1633"/>
        <v>0</v>
      </c>
      <c r="AM303" s="275">
        <f t="shared" si="1633"/>
        <v>0</v>
      </c>
      <c r="AN303" s="275">
        <f t="shared" si="1633"/>
        <v>0</v>
      </c>
      <c r="AO303" s="275">
        <f t="shared" si="1633"/>
        <v>0</v>
      </c>
      <c r="AP303" s="275">
        <f t="shared" si="1633"/>
        <v>0</v>
      </c>
      <c r="AQ303" s="275">
        <f t="shared" si="1633"/>
        <v>0</v>
      </c>
      <c r="AR303" s="275">
        <f t="shared" si="1633"/>
        <v>0</v>
      </c>
      <c r="AS303" s="275">
        <f t="shared" si="1633"/>
        <v>0</v>
      </c>
      <c r="AT303" s="275">
        <f t="shared" si="1633"/>
        <v>0</v>
      </c>
      <c r="AU303" s="275">
        <f t="shared" si="1633"/>
        <v>0</v>
      </c>
      <c r="AV303" s="275">
        <f t="shared" si="1633"/>
        <v>0</v>
      </c>
      <c r="AW303" s="275">
        <f t="shared" si="1633"/>
        <v>0</v>
      </c>
      <c r="AX303" s="275">
        <f t="shared" si="1633"/>
        <v>0</v>
      </c>
      <c r="AY303" s="275">
        <f t="shared" si="1633"/>
        <v>0</v>
      </c>
      <c r="AZ303" s="275">
        <f t="shared" si="1633"/>
        <v>0</v>
      </c>
      <c r="BA303" s="275">
        <f t="shared" si="1633"/>
        <v>0</v>
      </c>
      <c r="BB303" s="275">
        <f t="shared" si="1633"/>
        <v>0</v>
      </c>
      <c r="BC303" s="275">
        <f t="shared" si="1633"/>
        <v>0</v>
      </c>
      <c r="BD303" s="275">
        <f t="shared" si="1633"/>
        <v>0</v>
      </c>
      <c r="BE303" s="275">
        <f t="shared" si="1633"/>
        <v>0</v>
      </c>
      <c r="BF303" s="275">
        <f t="shared" si="1633"/>
        <v>0</v>
      </c>
      <c r="BG303" s="275">
        <f t="shared" si="1633"/>
        <v>0</v>
      </c>
      <c r="BH303" s="275">
        <f t="shared" si="1633"/>
        <v>0</v>
      </c>
      <c r="BI303" s="275">
        <f t="shared" si="1633"/>
        <v>0</v>
      </c>
      <c r="BJ303" s="275">
        <f t="shared" si="1633"/>
        <v>0</v>
      </c>
      <c r="BK303" s="275">
        <f t="shared" si="1633"/>
        <v>0</v>
      </c>
      <c r="BL303" s="275">
        <f t="shared" si="1633"/>
        <v>1</v>
      </c>
      <c r="BM303" s="275">
        <f t="shared" si="1633"/>
        <v>0</v>
      </c>
      <c r="BN303" s="275">
        <f t="shared" si="1633"/>
        <v>0</v>
      </c>
      <c r="BO303" s="275">
        <f t="shared" si="1633"/>
        <v>0</v>
      </c>
      <c r="BP303" s="12">
        <v>9</v>
      </c>
      <c r="BQ303" s="132">
        <f>COUNTIF(BQ$3:BQ$281,$BP303)</f>
        <v>12</v>
      </c>
      <c r="BR303" s="132">
        <f>COUNTIF(BR$3:BR$281,$BP303)</f>
        <v>8</v>
      </c>
      <c r="BS303" s="132">
        <f>COUNTIF(BS$3:BS$281,$BP303)</f>
        <v>8</v>
      </c>
      <c r="BT303" s="132">
        <f>COUNTIF(BT$3:BT$281,$BP303)</f>
        <v>12</v>
      </c>
      <c r="BU303" s="132">
        <f>COUNTIF(BU$3:BU$281,$BP303)</f>
        <v>12</v>
      </c>
      <c r="BV303" s="132">
        <f>COUNTIF(BV$3:BV$281,$BP303)</f>
        <v>9</v>
      </c>
      <c r="BW303" s="132">
        <f>COUNTIF(BW$3:BW$281,$BP303)</f>
        <v>11</v>
      </c>
      <c r="BX303" s="132">
        <f>COUNTIF(BX$3:BX$281,$BP303)</f>
        <v>8</v>
      </c>
      <c r="BY303" s="132">
        <f>COUNTIF(BY$3:BY$281,$BP303)</f>
        <v>11</v>
      </c>
      <c r="BZ303" s="132">
        <f>COUNTIF(BZ$3:BZ$281,$BP303)</f>
        <v>12</v>
      </c>
      <c r="CA303" s="132">
        <f>COUNTIF(CA$3:CA$281,$BP303)</f>
        <v>9</v>
      </c>
      <c r="CB303" s="132">
        <f>COUNTIF(CB$3:CB$281,$BP303)</f>
        <v>12</v>
      </c>
      <c r="CC303" s="132">
        <f>COUNTIF(CC$3:CC$281,$BP303)</f>
        <v>7</v>
      </c>
      <c r="CD303" s="132">
        <f>COUNTIF(CD$3:CD$281,$BP303)</f>
        <v>12</v>
      </c>
      <c r="CE303" s="132">
        <f>COUNTIF(CE$3:CE$281,$BP303)</f>
        <v>9</v>
      </c>
      <c r="CF303" s="132">
        <f>COUNTIF(CF$3:CF$281,$BP303)</f>
        <v>9</v>
      </c>
      <c r="CG303" s="132">
        <f>COUNTIF(CG$3:CG$281,$BP303)</f>
        <v>10</v>
      </c>
      <c r="CH303" s="132">
        <f>COUNTIF(CH$3:CH$281,$BP303)</f>
        <v>11</v>
      </c>
      <c r="CI303" s="132">
        <f>COUNTIF(CI$3:CI$281,$BP303)</f>
        <v>11</v>
      </c>
      <c r="CJ303" s="132">
        <f>COUNTIF(CJ$3:CJ$281,$BP303)</f>
        <v>7</v>
      </c>
      <c r="CK303" s="132">
        <f>COUNTIF(CK$3:CK$281,$BP303)</f>
        <v>8</v>
      </c>
      <c r="CL303" s="132">
        <f>COUNTIF(CL$3:CL$281,$BP303)</f>
        <v>12</v>
      </c>
      <c r="CM303" s="132">
        <f>COUNTIF(CM$3:CM$281,$BP303)</f>
        <v>11</v>
      </c>
      <c r="CN303" s="132">
        <f>COUNTIF(CN$3:CN$281,$BP303)</f>
        <v>11</v>
      </c>
      <c r="CO303" s="132">
        <f>COUNTIF(CO$3:CO$281,$BP303)</f>
        <v>10</v>
      </c>
      <c r="CP303" s="132">
        <f>COUNTIF(CP$3:CP$281,$BP303)</f>
        <v>7</v>
      </c>
      <c r="CQ303" s="132">
        <f>COUNTIF(CQ$3:CQ$281,$BP303)</f>
        <v>10</v>
      </c>
      <c r="CR303" s="132">
        <f>COUNTIF(CR$3:CR$281,$BP303)</f>
        <v>9</v>
      </c>
      <c r="CS303" s="132">
        <f>COUNTIF(CS$3:CS$281,$BP303)</f>
        <v>11</v>
      </c>
      <c r="CT303" s="132">
        <f>COUNTIF(CT$3:CT$281,$BP303)</f>
        <v>12</v>
      </c>
      <c r="CU303" s="132">
        <f>COUNTIF(CU$3:CU$281,$BP303)</f>
        <v>7</v>
      </c>
      <c r="CV303" s="132">
        <f>COUNTIF(CV$3:CV$281,$BP303)</f>
        <v>10</v>
      </c>
      <c r="CW303" s="132">
        <f>COUNTIF(CW$3:CW$281,$BP303)</f>
        <v>7</v>
      </c>
      <c r="CX303" s="132">
        <f>COUNTIF(CX$3:CX$281,$BP303)</f>
        <v>9</v>
      </c>
      <c r="CY303" s="132">
        <f>COUNTIF(CY$3:CY$281,$BP303)</f>
        <v>10</v>
      </c>
      <c r="CZ303" s="132">
        <f>COUNTIF(CZ$3:CZ$281,$BP303)</f>
        <v>8</v>
      </c>
      <c r="DA303" s="132">
        <f>COUNTIF(DA$3:DA$281,$BP303)</f>
        <v>9</v>
      </c>
      <c r="DB303" s="132">
        <f>COUNTIF(DB$3:DB$281,$BP303)</f>
        <v>8</v>
      </c>
      <c r="DC303" s="132">
        <f>COUNTIF(DC$3:DC$281,$BP303)</f>
        <v>10</v>
      </c>
      <c r="DD303" s="132">
        <f>COUNTIF(DD$3:DD$281,$BP303)</f>
        <v>9</v>
      </c>
      <c r="DE303" s="132">
        <f>COUNTIF(DE$3:DE$281,$BP303)</f>
        <v>9</v>
      </c>
      <c r="DF303" s="132">
        <f>COUNTIF(DF$3:DF$281,$BP303)</f>
        <v>12</v>
      </c>
      <c r="DG303" s="132">
        <f>COUNTIF(DG$3:DG$281,$BP303)</f>
        <v>10</v>
      </c>
      <c r="DH303" s="132">
        <f>COUNTIF(DH$3:DH$281,$BP303)</f>
        <v>10</v>
      </c>
      <c r="DI303" s="132">
        <f>COUNTIF(DI$3:DI$281,$BP303)</f>
        <v>11</v>
      </c>
      <c r="DJ303" s="132">
        <f>COUNTIF(DJ$3:DJ$281,$BP303)</f>
        <v>9</v>
      </c>
      <c r="DK303" s="132">
        <f>COUNTIF(DK$3:DK$281,$BP303)</f>
        <v>9</v>
      </c>
      <c r="DL303" s="132">
        <f>COUNTIF(DL$3:DL$281,$BP303)</f>
        <v>10</v>
      </c>
      <c r="DM303" s="132">
        <f>COUNTIF(DM$3:DM$281,$BP303)</f>
        <v>7</v>
      </c>
      <c r="DN303" s="132">
        <f>LARGE($BQ$3:$DM$281,9)</f>
        <v>53</v>
      </c>
      <c r="DX303" s="65" t="s">
        <v>6</v>
      </c>
      <c r="DY303" s="7">
        <f>MAX(DY294:DY301)</f>
        <v>119</v>
      </c>
      <c r="DZ303" s="65">
        <f t="shared" ref="DZ303:EC303" si="1634">MAX(DZ294:DZ301)</f>
        <v>105</v>
      </c>
      <c r="EA303" s="65">
        <f t="shared" si="1634"/>
        <v>100</v>
      </c>
      <c r="EB303" s="65">
        <f t="shared" si="1634"/>
        <v>100</v>
      </c>
      <c r="EC303" s="65">
        <f t="shared" si="1634"/>
        <v>116</v>
      </c>
    </row>
    <row r="304" spans="3:136" x14ac:dyDescent="0.2">
      <c r="S304" s="275">
        <f t="shared" ref="S304:BO304" si="1635">IF(S57=1,IF(S58=1,1,0),0)</f>
        <v>0</v>
      </c>
      <c r="T304" s="275">
        <f t="shared" si="1635"/>
        <v>0</v>
      </c>
      <c r="U304" s="275">
        <f t="shared" si="1635"/>
        <v>0</v>
      </c>
      <c r="V304" s="275">
        <f t="shared" si="1635"/>
        <v>0</v>
      </c>
      <c r="W304" s="275">
        <f t="shared" si="1635"/>
        <v>0</v>
      </c>
      <c r="X304" s="275">
        <f t="shared" si="1635"/>
        <v>0</v>
      </c>
      <c r="Y304" s="275">
        <f t="shared" si="1635"/>
        <v>0</v>
      </c>
      <c r="Z304" s="275">
        <f t="shared" si="1635"/>
        <v>0</v>
      </c>
      <c r="AA304" s="275">
        <f t="shared" si="1635"/>
        <v>0</v>
      </c>
      <c r="AB304" s="275">
        <f t="shared" si="1635"/>
        <v>0</v>
      </c>
      <c r="AC304" s="275">
        <f t="shared" si="1635"/>
        <v>0</v>
      </c>
      <c r="AD304" s="275">
        <f t="shared" si="1635"/>
        <v>0</v>
      </c>
      <c r="AE304" s="275">
        <f t="shared" si="1635"/>
        <v>0</v>
      </c>
      <c r="AF304" s="275">
        <f t="shared" si="1635"/>
        <v>0</v>
      </c>
      <c r="AG304" s="275">
        <f t="shared" si="1635"/>
        <v>0</v>
      </c>
      <c r="AH304" s="275">
        <f t="shared" si="1635"/>
        <v>0</v>
      </c>
      <c r="AI304" s="275">
        <f t="shared" si="1635"/>
        <v>0</v>
      </c>
      <c r="AJ304" s="275">
        <f t="shared" si="1635"/>
        <v>0</v>
      </c>
      <c r="AK304" s="275">
        <f t="shared" si="1635"/>
        <v>0</v>
      </c>
      <c r="AL304" s="275">
        <f t="shared" si="1635"/>
        <v>0</v>
      </c>
      <c r="AM304" s="275">
        <f t="shared" si="1635"/>
        <v>0</v>
      </c>
      <c r="AN304" s="275">
        <f t="shared" si="1635"/>
        <v>0</v>
      </c>
      <c r="AO304" s="275">
        <f t="shared" si="1635"/>
        <v>0</v>
      </c>
      <c r="AP304" s="275">
        <f t="shared" si="1635"/>
        <v>0</v>
      </c>
      <c r="AQ304" s="275">
        <f t="shared" si="1635"/>
        <v>0</v>
      </c>
      <c r="AR304" s="275">
        <f t="shared" si="1635"/>
        <v>0</v>
      </c>
      <c r="AS304" s="275">
        <f t="shared" si="1635"/>
        <v>0</v>
      </c>
      <c r="AT304" s="275">
        <f t="shared" si="1635"/>
        <v>0</v>
      </c>
      <c r="AU304" s="275">
        <f t="shared" si="1635"/>
        <v>0</v>
      </c>
      <c r="AV304" s="275">
        <f t="shared" si="1635"/>
        <v>0</v>
      </c>
      <c r="AW304" s="275">
        <f t="shared" si="1635"/>
        <v>0</v>
      </c>
      <c r="AX304" s="275">
        <f t="shared" si="1635"/>
        <v>0</v>
      </c>
      <c r="AY304" s="275">
        <f t="shared" si="1635"/>
        <v>0</v>
      </c>
      <c r="AZ304" s="275">
        <f t="shared" si="1635"/>
        <v>0</v>
      </c>
      <c r="BA304" s="275">
        <f t="shared" si="1635"/>
        <v>0</v>
      </c>
      <c r="BB304" s="275">
        <f t="shared" si="1635"/>
        <v>0</v>
      </c>
      <c r="BC304" s="275">
        <f t="shared" si="1635"/>
        <v>0</v>
      </c>
      <c r="BD304" s="275">
        <f t="shared" si="1635"/>
        <v>0</v>
      </c>
      <c r="BE304" s="275">
        <f t="shared" si="1635"/>
        <v>0</v>
      </c>
      <c r="BF304" s="275">
        <f t="shared" si="1635"/>
        <v>0</v>
      </c>
      <c r="BG304" s="275">
        <f t="shared" si="1635"/>
        <v>0</v>
      </c>
      <c r="BH304" s="275">
        <f t="shared" si="1635"/>
        <v>0</v>
      </c>
      <c r="BI304" s="275">
        <f t="shared" si="1635"/>
        <v>0</v>
      </c>
      <c r="BJ304" s="275">
        <f t="shared" si="1635"/>
        <v>0</v>
      </c>
      <c r="BK304" s="275">
        <f t="shared" si="1635"/>
        <v>0</v>
      </c>
      <c r="BL304" s="275">
        <f t="shared" si="1635"/>
        <v>0</v>
      </c>
      <c r="BM304" s="275">
        <f t="shared" si="1635"/>
        <v>0</v>
      </c>
      <c r="BN304" s="275">
        <f t="shared" si="1635"/>
        <v>0</v>
      </c>
      <c r="BO304" s="275">
        <f t="shared" si="1635"/>
        <v>0</v>
      </c>
      <c r="BP304" s="12">
        <v>10</v>
      </c>
      <c r="BQ304" s="132">
        <f>COUNTIF(BQ$3:BQ$281,$BP304)</f>
        <v>9</v>
      </c>
      <c r="BR304" s="132">
        <f>COUNTIF(BR$3:BR$281,$BP304)</f>
        <v>6</v>
      </c>
      <c r="BS304" s="132">
        <f>COUNTIF(BS$3:BS$281,$BP304)</f>
        <v>8</v>
      </c>
      <c r="BT304" s="132">
        <f>COUNTIF(BT$3:BT$281,$BP304)</f>
        <v>9</v>
      </c>
      <c r="BU304" s="132">
        <f>COUNTIF(BU$3:BU$281,$BP304)</f>
        <v>10</v>
      </c>
      <c r="BV304" s="132">
        <f>COUNTIF(BV$3:BV$281,$BP304)</f>
        <v>7</v>
      </c>
      <c r="BW304" s="132">
        <f>COUNTIF(BW$3:BW$281,$BP304)</f>
        <v>9</v>
      </c>
      <c r="BX304" s="132">
        <f>COUNTIF(BX$3:BX$281,$BP304)</f>
        <v>6</v>
      </c>
      <c r="BY304" s="132">
        <f>COUNTIF(BY$3:BY$281,$BP304)</f>
        <v>7</v>
      </c>
      <c r="BZ304" s="132">
        <f>COUNTIF(BZ$3:BZ$281,$BP304)</f>
        <v>12</v>
      </c>
      <c r="CA304" s="132">
        <f>COUNTIF(CA$3:CA$281,$BP304)</f>
        <v>9</v>
      </c>
      <c r="CB304" s="132">
        <f>COUNTIF(CB$3:CB$281,$BP304)</f>
        <v>9</v>
      </c>
      <c r="CC304" s="132">
        <f>COUNTIF(CC$3:CC$281,$BP304)</f>
        <v>5</v>
      </c>
      <c r="CD304" s="132">
        <f>COUNTIF(CD$3:CD$281,$BP304)</f>
        <v>8</v>
      </c>
      <c r="CE304" s="132">
        <f>COUNTIF(CE$3:CE$281,$BP304)</f>
        <v>7</v>
      </c>
      <c r="CF304" s="132">
        <f>COUNTIF(CF$3:CF$281,$BP304)</f>
        <v>9</v>
      </c>
      <c r="CG304" s="132">
        <f>COUNTIF(CG$3:CG$281,$BP304)</f>
        <v>10</v>
      </c>
      <c r="CH304" s="132">
        <f>COUNTIF(CH$3:CH$281,$BP304)</f>
        <v>7</v>
      </c>
      <c r="CI304" s="132">
        <f>COUNTIF(CI$3:CI$281,$BP304)</f>
        <v>11</v>
      </c>
      <c r="CJ304" s="132">
        <f>COUNTIF(CJ$3:CJ$281,$BP304)</f>
        <v>6</v>
      </c>
      <c r="CK304" s="132">
        <f>COUNTIF(CK$3:CK$281,$BP304)</f>
        <v>7</v>
      </c>
      <c r="CL304" s="132">
        <f>COUNTIF(CL$3:CL$281,$BP304)</f>
        <v>10</v>
      </c>
      <c r="CM304" s="132">
        <f>COUNTIF(CM$3:CM$281,$BP304)</f>
        <v>9</v>
      </c>
      <c r="CN304" s="132">
        <f>COUNTIF(CN$3:CN$281,$BP304)</f>
        <v>10</v>
      </c>
      <c r="CO304" s="132">
        <f>COUNTIF(CO$3:CO$281,$BP304)</f>
        <v>9</v>
      </c>
      <c r="CP304" s="132">
        <f>COUNTIF(CP$3:CP$281,$BP304)</f>
        <v>6</v>
      </c>
      <c r="CQ304" s="132">
        <f>COUNTIF(CQ$3:CQ$281,$BP304)</f>
        <v>8</v>
      </c>
      <c r="CR304" s="132">
        <f>COUNTIF(CR$3:CR$281,$BP304)</f>
        <v>8</v>
      </c>
      <c r="CS304" s="132">
        <f>COUNTIF(CS$3:CS$281,$BP304)</f>
        <v>10</v>
      </c>
      <c r="CT304" s="132">
        <f>COUNTIF(CT$3:CT$281,$BP304)</f>
        <v>8</v>
      </c>
      <c r="CU304" s="132">
        <f>COUNTIF(CU$3:CU$281,$BP304)</f>
        <v>4</v>
      </c>
      <c r="CV304" s="132">
        <f>COUNTIF(CV$3:CV$281,$BP304)</f>
        <v>9</v>
      </c>
      <c r="CW304" s="132">
        <f>COUNTIF(CW$3:CW$281,$BP304)</f>
        <v>4</v>
      </c>
      <c r="CX304" s="132">
        <f>COUNTIF(CX$3:CX$281,$BP304)</f>
        <v>7</v>
      </c>
      <c r="CY304" s="132">
        <f>COUNTIF(CY$3:CY$281,$BP304)</f>
        <v>8</v>
      </c>
      <c r="CZ304" s="132">
        <f>COUNTIF(CZ$3:CZ$281,$BP304)</f>
        <v>8</v>
      </c>
      <c r="DA304" s="132">
        <f>COUNTIF(DA$3:DA$281,$BP304)</f>
        <v>8</v>
      </c>
      <c r="DB304" s="132">
        <f>COUNTIF(DB$3:DB$281,$BP304)</f>
        <v>7</v>
      </c>
      <c r="DC304" s="132">
        <f>COUNTIF(DC$3:DC$281,$BP304)</f>
        <v>8</v>
      </c>
      <c r="DD304" s="132">
        <f>COUNTIF(DD$3:DD$281,$BP304)</f>
        <v>8</v>
      </c>
      <c r="DE304" s="132">
        <f>COUNTIF(DE$3:DE$281,$BP304)</f>
        <v>8</v>
      </c>
      <c r="DF304" s="132">
        <f>COUNTIF(DF$3:DF$281,$BP304)</f>
        <v>10</v>
      </c>
      <c r="DG304" s="132">
        <f>COUNTIF(DG$3:DG$281,$BP304)</f>
        <v>8</v>
      </c>
      <c r="DH304" s="132">
        <f>COUNTIF(DH$3:DH$281,$BP304)</f>
        <v>9</v>
      </c>
      <c r="DI304" s="132">
        <f>COUNTIF(DI$3:DI$281,$BP304)</f>
        <v>11</v>
      </c>
      <c r="DJ304" s="132">
        <f>COUNTIF(DJ$3:DJ$281,$BP304)</f>
        <v>7</v>
      </c>
      <c r="DK304" s="132">
        <f>COUNTIF(DK$3:DK$281,$BP304)</f>
        <v>9</v>
      </c>
      <c r="DL304" s="132">
        <f>COUNTIF(DL$3:DL$281,$BP304)</f>
        <v>10</v>
      </c>
      <c r="DM304" s="132">
        <f>COUNTIF(DM$3:DM$281,$BP304)</f>
        <v>6</v>
      </c>
      <c r="DN304" s="132">
        <f>LARGE($BQ$3:$DM$281,10)</f>
        <v>52</v>
      </c>
    </row>
    <row r="305" spans="19:118" x14ac:dyDescent="0.2">
      <c r="S305" s="275">
        <f t="shared" ref="S305:BO305" si="1636">IF(S58=1,IF(S59=1,1,0),0)</f>
        <v>0</v>
      </c>
      <c r="T305" s="275">
        <f t="shared" si="1636"/>
        <v>0</v>
      </c>
      <c r="U305" s="275">
        <f t="shared" si="1636"/>
        <v>0</v>
      </c>
      <c r="V305" s="275">
        <f t="shared" si="1636"/>
        <v>0</v>
      </c>
      <c r="W305" s="275">
        <f t="shared" si="1636"/>
        <v>0</v>
      </c>
      <c r="X305" s="275">
        <f t="shared" si="1636"/>
        <v>0</v>
      </c>
      <c r="Y305" s="275">
        <f t="shared" si="1636"/>
        <v>1</v>
      </c>
      <c r="Z305" s="275">
        <f t="shared" si="1636"/>
        <v>0</v>
      </c>
      <c r="AA305" s="275">
        <f t="shared" si="1636"/>
        <v>0</v>
      </c>
      <c r="AB305" s="275">
        <f t="shared" si="1636"/>
        <v>0</v>
      </c>
      <c r="AC305" s="275">
        <f t="shared" si="1636"/>
        <v>0</v>
      </c>
      <c r="AD305" s="275">
        <f t="shared" si="1636"/>
        <v>0</v>
      </c>
      <c r="AE305" s="275">
        <f t="shared" si="1636"/>
        <v>0</v>
      </c>
      <c r="AF305" s="275">
        <f t="shared" si="1636"/>
        <v>0</v>
      </c>
      <c r="AG305" s="275">
        <f t="shared" si="1636"/>
        <v>0</v>
      </c>
      <c r="AH305" s="275">
        <f t="shared" si="1636"/>
        <v>0</v>
      </c>
      <c r="AI305" s="275">
        <f t="shared" si="1636"/>
        <v>0</v>
      </c>
      <c r="AJ305" s="275">
        <f t="shared" si="1636"/>
        <v>0</v>
      </c>
      <c r="AK305" s="275">
        <f t="shared" si="1636"/>
        <v>0</v>
      </c>
      <c r="AL305" s="275">
        <f t="shared" si="1636"/>
        <v>0</v>
      </c>
      <c r="AM305" s="275">
        <f t="shared" si="1636"/>
        <v>0</v>
      </c>
      <c r="AN305" s="275">
        <f t="shared" si="1636"/>
        <v>0</v>
      </c>
      <c r="AO305" s="275">
        <f t="shared" si="1636"/>
        <v>0</v>
      </c>
      <c r="AP305" s="275">
        <f t="shared" si="1636"/>
        <v>1</v>
      </c>
      <c r="AQ305" s="275">
        <f t="shared" si="1636"/>
        <v>0</v>
      </c>
      <c r="AR305" s="275">
        <f t="shared" si="1636"/>
        <v>0</v>
      </c>
      <c r="AS305" s="275">
        <f t="shared" si="1636"/>
        <v>0</v>
      </c>
      <c r="AT305" s="275">
        <f t="shared" si="1636"/>
        <v>0</v>
      </c>
      <c r="AU305" s="275">
        <f t="shared" si="1636"/>
        <v>0</v>
      </c>
      <c r="AV305" s="275">
        <f t="shared" si="1636"/>
        <v>0</v>
      </c>
      <c r="AW305" s="275">
        <f t="shared" si="1636"/>
        <v>0</v>
      </c>
      <c r="AX305" s="275">
        <f t="shared" si="1636"/>
        <v>0</v>
      </c>
      <c r="AY305" s="275">
        <f t="shared" si="1636"/>
        <v>0</v>
      </c>
      <c r="AZ305" s="275">
        <f t="shared" si="1636"/>
        <v>0</v>
      </c>
      <c r="BA305" s="275">
        <f t="shared" si="1636"/>
        <v>0</v>
      </c>
      <c r="BB305" s="275">
        <f t="shared" si="1636"/>
        <v>0</v>
      </c>
      <c r="BC305" s="275">
        <f t="shared" si="1636"/>
        <v>0</v>
      </c>
      <c r="BD305" s="275">
        <f t="shared" si="1636"/>
        <v>0</v>
      </c>
      <c r="BE305" s="275">
        <f t="shared" si="1636"/>
        <v>0</v>
      </c>
      <c r="BF305" s="275">
        <f t="shared" si="1636"/>
        <v>0</v>
      </c>
      <c r="BG305" s="275">
        <f t="shared" si="1636"/>
        <v>0</v>
      </c>
      <c r="BH305" s="275">
        <f t="shared" si="1636"/>
        <v>0</v>
      </c>
      <c r="BI305" s="275">
        <f t="shared" si="1636"/>
        <v>0</v>
      </c>
      <c r="BJ305" s="275">
        <f t="shared" si="1636"/>
        <v>0</v>
      </c>
      <c r="BK305" s="275">
        <f t="shared" si="1636"/>
        <v>0</v>
      </c>
      <c r="BL305" s="275">
        <f t="shared" si="1636"/>
        <v>0</v>
      </c>
      <c r="BM305" s="275">
        <f t="shared" si="1636"/>
        <v>0</v>
      </c>
      <c r="BN305" s="275">
        <f t="shared" si="1636"/>
        <v>0</v>
      </c>
      <c r="BO305" s="275">
        <f t="shared" si="1636"/>
        <v>0</v>
      </c>
      <c r="BP305" s="12">
        <v>11</v>
      </c>
      <c r="BQ305" s="132">
        <f>COUNTIF(BQ$3:BQ$281,$BP305)</f>
        <v>7</v>
      </c>
      <c r="BR305" s="132">
        <f>COUNTIF(BR$3:BR$281,$BP305)</f>
        <v>4</v>
      </c>
      <c r="BS305" s="132">
        <f>COUNTIF(BS$3:BS$281,$BP305)</f>
        <v>6</v>
      </c>
      <c r="BT305" s="132">
        <f>COUNTIF(BT$3:BT$281,$BP305)</f>
        <v>8</v>
      </c>
      <c r="BU305" s="132">
        <f>COUNTIF(BU$3:BU$281,$BP305)</f>
        <v>8</v>
      </c>
      <c r="BV305" s="132">
        <f>COUNTIF(BV$3:BV$281,$BP305)</f>
        <v>7</v>
      </c>
      <c r="BW305" s="132">
        <f>COUNTIF(BW$3:BW$281,$BP305)</f>
        <v>9</v>
      </c>
      <c r="BX305" s="132">
        <f>COUNTIF(BX$3:BX$281,$BP305)</f>
        <v>5</v>
      </c>
      <c r="BY305" s="132">
        <f>COUNTIF(BY$3:BY$281,$BP305)</f>
        <v>6</v>
      </c>
      <c r="BZ305" s="132">
        <f>COUNTIF(BZ$3:BZ$281,$BP305)</f>
        <v>11</v>
      </c>
      <c r="CA305" s="132">
        <f>COUNTIF(CA$3:CA$281,$BP305)</f>
        <v>8</v>
      </c>
      <c r="CB305" s="132">
        <f>COUNTIF(CB$3:CB$281,$BP305)</f>
        <v>7</v>
      </c>
      <c r="CC305" s="132">
        <f>COUNTIF(CC$3:CC$281,$BP305)</f>
        <v>4</v>
      </c>
      <c r="CD305" s="132">
        <f>COUNTIF(CD$3:CD$281,$BP305)</f>
        <v>7</v>
      </c>
      <c r="CE305" s="132">
        <f>COUNTIF(CE$3:CE$281,$BP305)</f>
        <v>6</v>
      </c>
      <c r="CF305" s="132">
        <f>COUNTIF(CF$3:CF$281,$BP305)</f>
        <v>8</v>
      </c>
      <c r="CG305" s="132">
        <f>COUNTIF(CG$3:CG$281,$BP305)</f>
        <v>9</v>
      </c>
      <c r="CH305" s="132">
        <f>COUNTIF(CH$3:CH$281,$BP305)</f>
        <v>7</v>
      </c>
      <c r="CI305" s="132">
        <f>COUNTIF(CI$3:CI$281,$BP305)</f>
        <v>7</v>
      </c>
      <c r="CJ305" s="132">
        <f>COUNTIF(CJ$3:CJ$281,$BP305)</f>
        <v>6</v>
      </c>
      <c r="CK305" s="132">
        <f>COUNTIF(CK$3:CK$281,$BP305)</f>
        <v>7</v>
      </c>
      <c r="CL305" s="132">
        <f>COUNTIF(CL$3:CL$281,$BP305)</f>
        <v>7</v>
      </c>
      <c r="CM305" s="132">
        <f>COUNTIF(CM$3:CM$281,$BP305)</f>
        <v>8</v>
      </c>
      <c r="CN305" s="132">
        <f>COUNTIF(CN$3:CN$281,$BP305)</f>
        <v>7</v>
      </c>
      <c r="CO305" s="132">
        <f>COUNTIF(CO$3:CO$281,$BP305)</f>
        <v>9</v>
      </c>
      <c r="CP305" s="132">
        <f>COUNTIF(CP$3:CP$281,$BP305)</f>
        <v>6</v>
      </c>
      <c r="CQ305" s="132">
        <f>COUNTIF(CQ$3:CQ$281,$BP305)</f>
        <v>8</v>
      </c>
      <c r="CR305" s="132">
        <f>COUNTIF(CR$3:CR$281,$BP305)</f>
        <v>7</v>
      </c>
      <c r="CS305" s="132">
        <f>COUNTIF(CS$3:CS$281,$BP305)</f>
        <v>10</v>
      </c>
      <c r="CT305" s="132">
        <f>COUNTIF(CT$3:CT$281,$BP305)</f>
        <v>7</v>
      </c>
      <c r="CU305" s="132">
        <f>COUNTIF(CU$3:CU$281,$BP305)</f>
        <v>3</v>
      </c>
      <c r="CV305" s="132">
        <f>COUNTIF(CV$3:CV$281,$BP305)</f>
        <v>7</v>
      </c>
      <c r="CW305" s="132">
        <f>COUNTIF(CW$3:CW$281,$BP305)</f>
        <v>4</v>
      </c>
      <c r="CX305" s="132">
        <f>COUNTIF(CX$3:CX$281,$BP305)</f>
        <v>7</v>
      </c>
      <c r="CY305" s="132">
        <f>COUNTIF(CY$3:CY$281,$BP305)</f>
        <v>8</v>
      </c>
      <c r="CZ305" s="132">
        <f>COUNTIF(CZ$3:CZ$281,$BP305)</f>
        <v>6</v>
      </c>
      <c r="DA305" s="132">
        <f>COUNTIF(DA$3:DA$281,$BP305)</f>
        <v>8</v>
      </c>
      <c r="DB305" s="132">
        <f>COUNTIF(DB$3:DB$281,$BP305)</f>
        <v>7</v>
      </c>
      <c r="DC305" s="132">
        <f>COUNTIF(DC$3:DC$281,$BP305)</f>
        <v>7</v>
      </c>
      <c r="DD305" s="132">
        <f>COUNTIF(DD$3:DD$281,$BP305)</f>
        <v>8</v>
      </c>
      <c r="DE305" s="132">
        <f>COUNTIF(DE$3:DE$281,$BP305)</f>
        <v>6</v>
      </c>
      <c r="DF305" s="132">
        <f>COUNTIF(DF$3:DF$281,$BP305)</f>
        <v>9</v>
      </c>
      <c r="DG305" s="132">
        <f>COUNTIF(DG$3:DG$281,$BP305)</f>
        <v>6</v>
      </c>
      <c r="DH305" s="132">
        <f>COUNTIF(DH$3:DH$281,$BP305)</f>
        <v>9</v>
      </c>
      <c r="DI305" s="132">
        <f>COUNTIF(DI$3:DI$281,$BP305)</f>
        <v>9</v>
      </c>
      <c r="DJ305" s="132">
        <f>COUNTIF(DJ$3:DJ$281,$BP305)</f>
        <v>4</v>
      </c>
      <c r="DK305" s="132">
        <f>COUNTIF(DK$3:DK$281,$BP305)</f>
        <v>6</v>
      </c>
      <c r="DL305" s="132">
        <f>COUNTIF(DL$3:DL$281,$BP305)</f>
        <v>9</v>
      </c>
      <c r="DM305" s="132">
        <f>COUNTIF(DM$3:DM$281,$BP305)</f>
        <v>6</v>
      </c>
      <c r="DN305" s="132">
        <f>LARGE($BQ$3:$DM$281,11)</f>
        <v>51</v>
      </c>
    </row>
    <row r="306" spans="19:118" x14ac:dyDescent="0.2">
      <c r="S306" s="275">
        <f t="shared" ref="S306:BO306" si="1637">IF(S59=1,IF(S60=1,1,0),0)</f>
        <v>0</v>
      </c>
      <c r="T306" s="275">
        <f t="shared" si="1637"/>
        <v>0</v>
      </c>
      <c r="U306" s="275">
        <f t="shared" si="1637"/>
        <v>0</v>
      </c>
      <c r="V306" s="275">
        <f t="shared" si="1637"/>
        <v>0</v>
      </c>
      <c r="W306" s="275">
        <f t="shared" si="1637"/>
        <v>0</v>
      </c>
      <c r="X306" s="275">
        <f t="shared" si="1637"/>
        <v>0</v>
      </c>
      <c r="Y306" s="275">
        <f t="shared" si="1637"/>
        <v>0</v>
      </c>
      <c r="Z306" s="275">
        <f t="shared" si="1637"/>
        <v>0</v>
      </c>
      <c r="AA306" s="275">
        <f t="shared" si="1637"/>
        <v>0</v>
      </c>
      <c r="AB306" s="275">
        <f t="shared" si="1637"/>
        <v>0</v>
      </c>
      <c r="AC306" s="275">
        <f t="shared" si="1637"/>
        <v>0</v>
      </c>
      <c r="AD306" s="275">
        <f t="shared" si="1637"/>
        <v>0</v>
      </c>
      <c r="AE306" s="275">
        <f t="shared" si="1637"/>
        <v>0</v>
      </c>
      <c r="AF306" s="275">
        <f t="shared" si="1637"/>
        <v>0</v>
      </c>
      <c r="AG306" s="275">
        <f t="shared" si="1637"/>
        <v>0</v>
      </c>
      <c r="AH306" s="275">
        <f t="shared" si="1637"/>
        <v>0</v>
      </c>
      <c r="AI306" s="275">
        <f t="shared" si="1637"/>
        <v>0</v>
      </c>
      <c r="AJ306" s="275">
        <f t="shared" si="1637"/>
        <v>0</v>
      </c>
      <c r="AK306" s="275">
        <f t="shared" si="1637"/>
        <v>0</v>
      </c>
      <c r="AL306" s="275">
        <f t="shared" si="1637"/>
        <v>0</v>
      </c>
      <c r="AM306" s="275">
        <f t="shared" si="1637"/>
        <v>0</v>
      </c>
      <c r="AN306" s="275">
        <f t="shared" si="1637"/>
        <v>0</v>
      </c>
      <c r="AO306" s="275">
        <f t="shared" si="1637"/>
        <v>0</v>
      </c>
      <c r="AP306" s="275">
        <f t="shared" si="1637"/>
        <v>0</v>
      </c>
      <c r="AQ306" s="275">
        <f t="shared" si="1637"/>
        <v>0</v>
      </c>
      <c r="AR306" s="275">
        <f t="shared" si="1637"/>
        <v>0</v>
      </c>
      <c r="AS306" s="275">
        <f t="shared" si="1637"/>
        <v>0</v>
      </c>
      <c r="AT306" s="275">
        <f t="shared" si="1637"/>
        <v>0</v>
      </c>
      <c r="AU306" s="275">
        <f t="shared" si="1637"/>
        <v>0</v>
      </c>
      <c r="AV306" s="275">
        <f t="shared" si="1637"/>
        <v>0</v>
      </c>
      <c r="AW306" s="275">
        <f t="shared" si="1637"/>
        <v>0</v>
      </c>
      <c r="AX306" s="275">
        <f t="shared" si="1637"/>
        <v>0</v>
      </c>
      <c r="AY306" s="275">
        <f t="shared" si="1637"/>
        <v>0</v>
      </c>
      <c r="AZ306" s="275">
        <f t="shared" si="1637"/>
        <v>0</v>
      </c>
      <c r="BA306" s="275">
        <f t="shared" si="1637"/>
        <v>0</v>
      </c>
      <c r="BB306" s="275">
        <f t="shared" si="1637"/>
        <v>0</v>
      </c>
      <c r="BC306" s="275">
        <f t="shared" si="1637"/>
        <v>0</v>
      </c>
      <c r="BD306" s="275">
        <f t="shared" si="1637"/>
        <v>0</v>
      </c>
      <c r="BE306" s="275">
        <f t="shared" si="1637"/>
        <v>0</v>
      </c>
      <c r="BF306" s="275">
        <f t="shared" si="1637"/>
        <v>0</v>
      </c>
      <c r="BG306" s="275">
        <f t="shared" si="1637"/>
        <v>0</v>
      </c>
      <c r="BH306" s="275">
        <f t="shared" si="1637"/>
        <v>0</v>
      </c>
      <c r="BI306" s="275">
        <f t="shared" si="1637"/>
        <v>0</v>
      </c>
      <c r="BJ306" s="275">
        <f t="shared" si="1637"/>
        <v>0</v>
      </c>
      <c r="BK306" s="275">
        <f t="shared" si="1637"/>
        <v>0</v>
      </c>
      <c r="BL306" s="275">
        <f t="shared" si="1637"/>
        <v>0</v>
      </c>
      <c r="BM306" s="275">
        <f t="shared" si="1637"/>
        <v>0</v>
      </c>
      <c r="BN306" s="275">
        <f t="shared" si="1637"/>
        <v>0</v>
      </c>
      <c r="BO306" s="275">
        <f t="shared" si="1637"/>
        <v>0</v>
      </c>
      <c r="BP306" s="12">
        <v>12</v>
      </c>
      <c r="BQ306" s="132">
        <f>COUNTIF(BQ$3:BQ$281,$BP306)</f>
        <v>7</v>
      </c>
      <c r="BR306" s="132">
        <f>COUNTIF(BR$3:BR$281,$BP306)</f>
        <v>3</v>
      </c>
      <c r="BS306" s="132">
        <f>COUNTIF(BS$3:BS$281,$BP306)</f>
        <v>5</v>
      </c>
      <c r="BT306" s="132">
        <f>COUNTIF(BT$3:BT$281,$BP306)</f>
        <v>8</v>
      </c>
      <c r="BU306" s="132">
        <f>COUNTIF(BU$3:BU$281,$BP306)</f>
        <v>8</v>
      </c>
      <c r="BV306" s="132">
        <f>COUNTIF(BV$3:BV$281,$BP306)</f>
        <v>6</v>
      </c>
      <c r="BW306" s="132">
        <f>COUNTIF(BW$3:BW$281,$BP306)</f>
        <v>5</v>
      </c>
      <c r="BX306" s="132">
        <f>COUNTIF(BX$3:BX$281,$BP306)</f>
        <v>4</v>
      </c>
      <c r="BY306" s="132">
        <f>COUNTIF(BY$3:BY$281,$BP306)</f>
        <v>4</v>
      </c>
      <c r="BZ306" s="132">
        <f>COUNTIF(BZ$3:BZ$281,$BP306)</f>
        <v>9</v>
      </c>
      <c r="CA306" s="132">
        <f>COUNTIF(CA$3:CA$281,$BP306)</f>
        <v>7</v>
      </c>
      <c r="CB306" s="132">
        <f>COUNTIF(CB$3:CB$281,$BP306)</f>
        <v>5</v>
      </c>
      <c r="CC306" s="132">
        <f>COUNTIF(CC$3:CC$281,$BP306)</f>
        <v>4</v>
      </c>
      <c r="CD306" s="132">
        <f>COUNTIF(CD$3:CD$281,$BP306)</f>
        <v>6</v>
      </c>
      <c r="CE306" s="132">
        <f>COUNTIF(CE$3:CE$281,$BP306)</f>
        <v>5</v>
      </c>
      <c r="CF306" s="132">
        <f>COUNTIF(CF$3:CF$281,$BP306)</f>
        <v>8</v>
      </c>
      <c r="CG306" s="132">
        <f>COUNTIF(CG$3:CG$281,$BP306)</f>
        <v>9</v>
      </c>
      <c r="CH306" s="132">
        <f>COUNTIF(CH$3:CH$281,$BP306)</f>
        <v>6</v>
      </c>
      <c r="CI306" s="132">
        <f>COUNTIF(CI$3:CI$281,$BP306)</f>
        <v>7</v>
      </c>
      <c r="CJ306" s="132">
        <f>COUNTIF(CJ$3:CJ$281,$BP306)</f>
        <v>4</v>
      </c>
      <c r="CK306" s="132">
        <f>COUNTIF(CK$3:CK$281,$BP306)</f>
        <v>6</v>
      </c>
      <c r="CL306" s="132">
        <f>COUNTIF(CL$3:CL$281,$BP306)</f>
        <v>6</v>
      </c>
      <c r="CM306" s="132">
        <f>COUNTIF(CM$3:CM$281,$BP306)</f>
        <v>6</v>
      </c>
      <c r="CN306" s="132">
        <f>COUNTIF(CN$3:CN$281,$BP306)</f>
        <v>7</v>
      </c>
      <c r="CO306" s="132">
        <f>COUNTIF(CO$3:CO$281,$BP306)</f>
        <v>9</v>
      </c>
      <c r="CP306" s="132">
        <f>COUNTIF(CP$3:CP$281,$BP306)</f>
        <v>6</v>
      </c>
      <c r="CQ306" s="132">
        <f>COUNTIF(CQ$3:CQ$281,$BP306)</f>
        <v>6</v>
      </c>
      <c r="CR306" s="132">
        <f>COUNTIF(CR$3:CR$281,$BP306)</f>
        <v>7</v>
      </c>
      <c r="CS306" s="132">
        <f>COUNTIF(CS$3:CS$281,$BP306)</f>
        <v>9</v>
      </c>
      <c r="CT306" s="132">
        <f>COUNTIF(CT$3:CT$281,$BP306)</f>
        <v>6</v>
      </c>
      <c r="CU306" s="132">
        <f>COUNTIF(CU$3:CU$281,$BP306)</f>
        <v>3</v>
      </c>
      <c r="CV306" s="132">
        <f>COUNTIF(CV$3:CV$281,$BP306)</f>
        <v>6</v>
      </c>
      <c r="CW306" s="132">
        <f>COUNTIF(CW$3:CW$281,$BP306)</f>
        <v>2</v>
      </c>
      <c r="CX306" s="132">
        <f>COUNTIF(CX$3:CX$281,$BP306)</f>
        <v>7</v>
      </c>
      <c r="CY306" s="132">
        <f>COUNTIF(CY$3:CY$281,$BP306)</f>
        <v>6</v>
      </c>
      <c r="CZ306" s="132">
        <f>COUNTIF(CZ$3:CZ$281,$BP306)</f>
        <v>6</v>
      </c>
      <c r="DA306" s="132">
        <f>COUNTIF(DA$3:DA$281,$BP306)</f>
        <v>6</v>
      </c>
      <c r="DB306" s="132">
        <f>COUNTIF(DB$3:DB$281,$BP306)</f>
        <v>7</v>
      </c>
      <c r="DC306" s="132">
        <f>COUNTIF(DC$3:DC$281,$BP306)</f>
        <v>5</v>
      </c>
      <c r="DD306" s="132">
        <f>COUNTIF(DD$3:DD$281,$BP306)</f>
        <v>7</v>
      </c>
      <c r="DE306" s="132">
        <f>COUNTIF(DE$3:DE$281,$BP306)</f>
        <v>5</v>
      </c>
      <c r="DF306" s="132">
        <f>COUNTIF(DF$3:DF$281,$BP306)</f>
        <v>9</v>
      </c>
      <c r="DG306" s="132">
        <f>COUNTIF(DG$3:DG$281,$BP306)</f>
        <v>6</v>
      </c>
      <c r="DH306" s="132">
        <f>COUNTIF(DH$3:DH$281,$BP306)</f>
        <v>8</v>
      </c>
      <c r="DI306" s="132">
        <f>COUNTIF(DI$3:DI$281,$BP306)</f>
        <v>8</v>
      </c>
      <c r="DJ306" s="132">
        <f>COUNTIF(DJ$3:DJ$281,$BP306)</f>
        <v>2</v>
      </c>
      <c r="DK306" s="132">
        <f>COUNTIF(DK$3:DK$281,$BP306)</f>
        <v>6</v>
      </c>
      <c r="DL306" s="132">
        <f>COUNTIF(DL$3:DL$281,$BP306)</f>
        <v>7</v>
      </c>
      <c r="DM306" s="132">
        <f>COUNTIF(DM$3:DM$281,$BP306)</f>
        <v>5</v>
      </c>
      <c r="DN306" s="132">
        <f>LARGE($BQ$3:$DM$281,12)</f>
        <v>51</v>
      </c>
    </row>
    <row r="307" spans="19:118" x14ac:dyDescent="0.2">
      <c r="S307" s="275">
        <f t="shared" ref="S307:BO307" si="1638">IF(S60=1,IF(S61=1,1,0),0)</f>
        <v>0</v>
      </c>
      <c r="T307" s="275">
        <f t="shared" si="1638"/>
        <v>0</v>
      </c>
      <c r="U307" s="275">
        <f t="shared" si="1638"/>
        <v>0</v>
      </c>
      <c r="V307" s="275">
        <f t="shared" si="1638"/>
        <v>0</v>
      </c>
      <c r="W307" s="275">
        <f t="shared" si="1638"/>
        <v>0</v>
      </c>
      <c r="X307" s="275">
        <f t="shared" si="1638"/>
        <v>0</v>
      </c>
      <c r="Y307" s="275">
        <f t="shared" si="1638"/>
        <v>0</v>
      </c>
      <c r="Z307" s="275">
        <f t="shared" si="1638"/>
        <v>0</v>
      </c>
      <c r="AA307" s="275">
        <f t="shared" si="1638"/>
        <v>0</v>
      </c>
      <c r="AB307" s="275">
        <f t="shared" si="1638"/>
        <v>0</v>
      </c>
      <c r="AC307" s="275">
        <f t="shared" si="1638"/>
        <v>0</v>
      </c>
      <c r="AD307" s="275">
        <f t="shared" si="1638"/>
        <v>0</v>
      </c>
      <c r="AE307" s="275">
        <f t="shared" si="1638"/>
        <v>0</v>
      </c>
      <c r="AF307" s="275">
        <f t="shared" si="1638"/>
        <v>0</v>
      </c>
      <c r="AG307" s="275">
        <f t="shared" si="1638"/>
        <v>0</v>
      </c>
      <c r="AH307" s="275">
        <f t="shared" si="1638"/>
        <v>0</v>
      </c>
      <c r="AI307" s="275">
        <f t="shared" si="1638"/>
        <v>0</v>
      </c>
      <c r="AJ307" s="275">
        <f t="shared" si="1638"/>
        <v>0</v>
      </c>
      <c r="AK307" s="275">
        <f t="shared" si="1638"/>
        <v>0</v>
      </c>
      <c r="AL307" s="275">
        <f t="shared" si="1638"/>
        <v>0</v>
      </c>
      <c r="AM307" s="275">
        <f t="shared" si="1638"/>
        <v>0</v>
      </c>
      <c r="AN307" s="275">
        <f t="shared" si="1638"/>
        <v>0</v>
      </c>
      <c r="AO307" s="275">
        <f t="shared" si="1638"/>
        <v>0</v>
      </c>
      <c r="AP307" s="275">
        <f t="shared" si="1638"/>
        <v>0</v>
      </c>
      <c r="AQ307" s="275">
        <f t="shared" si="1638"/>
        <v>0</v>
      </c>
      <c r="AR307" s="275">
        <f t="shared" si="1638"/>
        <v>0</v>
      </c>
      <c r="AS307" s="275">
        <f t="shared" si="1638"/>
        <v>0</v>
      </c>
      <c r="AT307" s="275">
        <f t="shared" si="1638"/>
        <v>0</v>
      </c>
      <c r="AU307" s="275">
        <f t="shared" si="1638"/>
        <v>0</v>
      </c>
      <c r="AV307" s="275">
        <f t="shared" si="1638"/>
        <v>0</v>
      </c>
      <c r="AW307" s="275">
        <f t="shared" si="1638"/>
        <v>0</v>
      </c>
      <c r="AX307" s="275">
        <f t="shared" si="1638"/>
        <v>0</v>
      </c>
      <c r="AY307" s="275">
        <f t="shared" si="1638"/>
        <v>0</v>
      </c>
      <c r="AZ307" s="275">
        <f t="shared" si="1638"/>
        <v>0</v>
      </c>
      <c r="BA307" s="275">
        <f t="shared" si="1638"/>
        <v>0</v>
      </c>
      <c r="BB307" s="275">
        <f t="shared" si="1638"/>
        <v>0</v>
      </c>
      <c r="BC307" s="275">
        <f t="shared" si="1638"/>
        <v>0</v>
      </c>
      <c r="BD307" s="275">
        <f t="shared" si="1638"/>
        <v>0</v>
      </c>
      <c r="BE307" s="275">
        <f t="shared" si="1638"/>
        <v>0</v>
      </c>
      <c r="BF307" s="275">
        <f t="shared" si="1638"/>
        <v>0</v>
      </c>
      <c r="BG307" s="275">
        <f t="shared" si="1638"/>
        <v>0</v>
      </c>
      <c r="BH307" s="275">
        <f t="shared" si="1638"/>
        <v>0</v>
      </c>
      <c r="BI307" s="275">
        <f t="shared" si="1638"/>
        <v>0</v>
      </c>
      <c r="BJ307" s="275">
        <f t="shared" si="1638"/>
        <v>0</v>
      </c>
      <c r="BK307" s="275">
        <f t="shared" si="1638"/>
        <v>0</v>
      </c>
      <c r="BL307" s="275">
        <f t="shared" si="1638"/>
        <v>0</v>
      </c>
      <c r="BM307" s="275">
        <f t="shared" si="1638"/>
        <v>0</v>
      </c>
      <c r="BN307" s="275">
        <f t="shared" si="1638"/>
        <v>0</v>
      </c>
      <c r="BO307" s="275">
        <f t="shared" si="1638"/>
        <v>0</v>
      </c>
      <c r="BP307" s="12">
        <v>13</v>
      </c>
      <c r="BQ307" s="132">
        <f>COUNTIF(BQ$3:BQ$281,$BP307)</f>
        <v>6</v>
      </c>
      <c r="BR307" s="132">
        <f>COUNTIF(BR$3:BR$281,$BP307)</f>
        <v>3</v>
      </c>
      <c r="BS307" s="132">
        <f>COUNTIF(BS$3:BS$281,$BP307)</f>
        <v>5</v>
      </c>
      <c r="BT307" s="132">
        <f>COUNTIF(BT$3:BT$281,$BP307)</f>
        <v>6</v>
      </c>
      <c r="BU307" s="132">
        <f>COUNTIF(BU$3:BU$281,$BP307)</f>
        <v>5</v>
      </c>
      <c r="BV307" s="132">
        <f>COUNTIF(BV$3:BV$281,$BP307)</f>
        <v>5</v>
      </c>
      <c r="BW307" s="132">
        <f>COUNTIF(BW$3:BW$281,$BP307)</f>
        <v>5</v>
      </c>
      <c r="BX307" s="132">
        <f>COUNTIF(BX$3:BX$281,$BP307)</f>
        <v>4</v>
      </c>
      <c r="BY307" s="132">
        <f>COUNTIF(BY$3:BY$281,$BP307)</f>
        <v>4</v>
      </c>
      <c r="BZ307" s="132">
        <f>COUNTIF(BZ$3:BZ$281,$BP307)</f>
        <v>9</v>
      </c>
      <c r="CA307" s="132">
        <f>COUNTIF(CA$3:CA$281,$BP307)</f>
        <v>5</v>
      </c>
      <c r="CB307" s="132">
        <f>COUNTIF(CB$3:CB$281,$BP307)</f>
        <v>5</v>
      </c>
      <c r="CC307" s="132">
        <f>COUNTIF(CC$3:CC$281,$BP307)</f>
        <v>3</v>
      </c>
      <c r="CD307" s="132">
        <f>COUNTIF(CD$3:CD$281,$BP307)</f>
        <v>5</v>
      </c>
      <c r="CE307" s="132">
        <f>COUNTIF(CE$3:CE$281,$BP307)</f>
        <v>5</v>
      </c>
      <c r="CF307" s="132">
        <f>COUNTIF(CF$3:CF$281,$BP307)</f>
        <v>8</v>
      </c>
      <c r="CG307" s="132">
        <f>COUNTIF(CG$3:CG$281,$BP307)</f>
        <v>9</v>
      </c>
      <c r="CH307" s="132">
        <f>COUNTIF(CH$3:CH$281,$BP307)</f>
        <v>5</v>
      </c>
      <c r="CI307" s="132">
        <f>COUNTIF(CI$3:CI$281,$BP307)</f>
        <v>6</v>
      </c>
      <c r="CJ307" s="132">
        <f>COUNTIF(CJ$3:CJ$281,$BP307)</f>
        <v>4</v>
      </c>
      <c r="CK307" s="132">
        <f>COUNTIF(CK$3:CK$281,$BP307)</f>
        <v>6</v>
      </c>
      <c r="CL307" s="132">
        <f>COUNTIF(CL$3:CL$281,$BP307)</f>
        <v>4</v>
      </c>
      <c r="CM307" s="132">
        <f>COUNTIF(CM$3:CM$281,$BP307)</f>
        <v>5</v>
      </c>
      <c r="CN307" s="132">
        <f>COUNTIF(CN$3:CN$281,$BP307)</f>
        <v>4</v>
      </c>
      <c r="CO307" s="132">
        <f>COUNTIF(CO$3:CO$281,$BP307)</f>
        <v>8</v>
      </c>
      <c r="CP307" s="132">
        <f>COUNTIF(CP$3:CP$281,$BP307)</f>
        <v>4</v>
      </c>
      <c r="CQ307" s="132">
        <f>COUNTIF(CQ$3:CQ$281,$BP307)</f>
        <v>5</v>
      </c>
      <c r="CR307" s="132">
        <f>COUNTIF(CR$3:CR$281,$BP307)</f>
        <v>7</v>
      </c>
      <c r="CS307" s="132">
        <f>COUNTIF(CS$3:CS$281,$BP307)</f>
        <v>8</v>
      </c>
      <c r="CT307" s="132">
        <f>COUNTIF(CT$3:CT$281,$BP307)</f>
        <v>5</v>
      </c>
      <c r="CU307" s="132">
        <f>COUNTIF(CU$3:CU$281,$BP307)</f>
        <v>3</v>
      </c>
      <c r="CV307" s="132">
        <f>COUNTIF(CV$3:CV$281,$BP307)</f>
        <v>6</v>
      </c>
      <c r="CW307" s="132">
        <f>COUNTIF(CW$3:CW$281,$BP307)</f>
        <v>2</v>
      </c>
      <c r="CX307" s="132">
        <f>COUNTIF(CX$3:CX$281,$BP307)</f>
        <v>6</v>
      </c>
      <c r="CY307" s="132">
        <f>COUNTIF(CY$3:CY$281,$BP307)</f>
        <v>5</v>
      </c>
      <c r="CZ307" s="132">
        <f>COUNTIF(CZ$3:CZ$281,$BP307)</f>
        <v>5</v>
      </c>
      <c r="DA307" s="132">
        <f>COUNTIF(DA$3:DA$281,$BP307)</f>
        <v>6</v>
      </c>
      <c r="DB307" s="132">
        <f>COUNTIF(DB$3:DB$281,$BP307)</f>
        <v>7</v>
      </c>
      <c r="DC307" s="132">
        <f>COUNTIF(DC$3:DC$281,$BP307)</f>
        <v>5</v>
      </c>
      <c r="DD307" s="132">
        <f>COUNTIF(DD$3:DD$281,$BP307)</f>
        <v>7</v>
      </c>
      <c r="DE307" s="132">
        <f>COUNTIF(DE$3:DE$281,$BP307)</f>
        <v>5</v>
      </c>
      <c r="DF307" s="132">
        <f>COUNTIF(DF$3:DF$281,$BP307)</f>
        <v>7</v>
      </c>
      <c r="DG307" s="132">
        <f>COUNTIF(DG$3:DG$281,$BP307)</f>
        <v>6</v>
      </c>
      <c r="DH307" s="132">
        <f>COUNTIF(DH$3:DH$281,$BP307)</f>
        <v>7</v>
      </c>
      <c r="DI307" s="132">
        <f>COUNTIF(DI$3:DI$281,$BP307)</f>
        <v>8</v>
      </c>
      <c r="DJ307" s="132">
        <f>COUNTIF(DJ$3:DJ$281,$BP307)</f>
        <v>1</v>
      </c>
      <c r="DK307" s="132">
        <f>COUNTIF(DK$3:DK$281,$BP307)</f>
        <v>5</v>
      </c>
      <c r="DL307" s="132">
        <f>COUNTIF(DL$3:DL$281,$BP307)</f>
        <v>5</v>
      </c>
      <c r="DM307" s="132">
        <f>COUNTIF(DM$3:DM$281,$BP307)</f>
        <v>5</v>
      </c>
      <c r="DN307" s="132">
        <f>LARGE($BQ$3:$DM$281,13)</f>
        <v>50</v>
      </c>
    </row>
    <row r="308" spans="19:118" x14ac:dyDescent="0.2">
      <c r="S308" s="275">
        <f t="shared" ref="S308:BO308" si="1639">IF(S61=1,IF(S62=1,1,0),0)</f>
        <v>0</v>
      </c>
      <c r="T308" s="275">
        <f t="shared" si="1639"/>
        <v>0</v>
      </c>
      <c r="U308" s="275">
        <f t="shared" si="1639"/>
        <v>0</v>
      </c>
      <c r="V308" s="275">
        <f t="shared" si="1639"/>
        <v>0</v>
      </c>
      <c r="W308" s="275">
        <f t="shared" si="1639"/>
        <v>0</v>
      </c>
      <c r="X308" s="275">
        <f t="shared" si="1639"/>
        <v>0</v>
      </c>
      <c r="Y308" s="275">
        <f t="shared" si="1639"/>
        <v>0</v>
      </c>
      <c r="Z308" s="275">
        <f t="shared" si="1639"/>
        <v>0</v>
      </c>
      <c r="AA308" s="275">
        <f t="shared" si="1639"/>
        <v>0</v>
      </c>
      <c r="AB308" s="275">
        <f t="shared" si="1639"/>
        <v>0</v>
      </c>
      <c r="AC308" s="275">
        <f t="shared" si="1639"/>
        <v>0</v>
      </c>
      <c r="AD308" s="275">
        <f t="shared" si="1639"/>
        <v>0</v>
      </c>
      <c r="AE308" s="275">
        <f t="shared" si="1639"/>
        <v>0</v>
      </c>
      <c r="AF308" s="275">
        <f t="shared" si="1639"/>
        <v>0</v>
      </c>
      <c r="AG308" s="275">
        <f t="shared" si="1639"/>
        <v>0</v>
      </c>
      <c r="AH308" s="275">
        <f t="shared" si="1639"/>
        <v>0</v>
      </c>
      <c r="AI308" s="275">
        <f t="shared" si="1639"/>
        <v>0</v>
      </c>
      <c r="AJ308" s="275">
        <f t="shared" si="1639"/>
        <v>0</v>
      </c>
      <c r="AK308" s="275">
        <f t="shared" si="1639"/>
        <v>0</v>
      </c>
      <c r="AL308" s="275">
        <f t="shared" si="1639"/>
        <v>0</v>
      </c>
      <c r="AM308" s="275">
        <f t="shared" si="1639"/>
        <v>1</v>
      </c>
      <c r="AN308" s="275">
        <f t="shared" si="1639"/>
        <v>0</v>
      </c>
      <c r="AO308" s="275">
        <f t="shared" si="1639"/>
        <v>0</v>
      </c>
      <c r="AP308" s="275">
        <f t="shared" si="1639"/>
        <v>0</v>
      </c>
      <c r="AQ308" s="275">
        <f t="shared" si="1639"/>
        <v>0</v>
      </c>
      <c r="AR308" s="275">
        <f t="shared" si="1639"/>
        <v>0</v>
      </c>
      <c r="AS308" s="275">
        <f t="shared" si="1639"/>
        <v>0</v>
      </c>
      <c r="AT308" s="275">
        <f t="shared" si="1639"/>
        <v>0</v>
      </c>
      <c r="AU308" s="275">
        <f t="shared" si="1639"/>
        <v>0</v>
      </c>
      <c r="AV308" s="275">
        <f t="shared" si="1639"/>
        <v>0</v>
      </c>
      <c r="AW308" s="275">
        <f t="shared" si="1639"/>
        <v>0</v>
      </c>
      <c r="AX308" s="275">
        <f t="shared" si="1639"/>
        <v>0</v>
      </c>
      <c r="AY308" s="275">
        <f t="shared" si="1639"/>
        <v>0</v>
      </c>
      <c r="AZ308" s="275">
        <f t="shared" si="1639"/>
        <v>0</v>
      </c>
      <c r="BA308" s="275">
        <f t="shared" si="1639"/>
        <v>0</v>
      </c>
      <c r="BB308" s="275">
        <f t="shared" si="1639"/>
        <v>0</v>
      </c>
      <c r="BC308" s="275">
        <f t="shared" si="1639"/>
        <v>0</v>
      </c>
      <c r="BD308" s="275">
        <f t="shared" si="1639"/>
        <v>0</v>
      </c>
      <c r="BE308" s="275">
        <f t="shared" si="1639"/>
        <v>0</v>
      </c>
      <c r="BF308" s="275">
        <f t="shared" si="1639"/>
        <v>0</v>
      </c>
      <c r="BG308" s="275">
        <f t="shared" si="1639"/>
        <v>0</v>
      </c>
      <c r="BH308" s="275">
        <f t="shared" si="1639"/>
        <v>0</v>
      </c>
      <c r="BI308" s="275">
        <f t="shared" si="1639"/>
        <v>0</v>
      </c>
      <c r="BJ308" s="275">
        <f t="shared" si="1639"/>
        <v>0</v>
      </c>
      <c r="BK308" s="275">
        <f t="shared" si="1639"/>
        <v>0</v>
      </c>
      <c r="BL308" s="275">
        <f t="shared" si="1639"/>
        <v>0</v>
      </c>
      <c r="BM308" s="275">
        <f t="shared" si="1639"/>
        <v>0</v>
      </c>
      <c r="BN308" s="275">
        <f t="shared" si="1639"/>
        <v>0</v>
      </c>
      <c r="BO308" s="275">
        <f t="shared" si="1639"/>
        <v>0</v>
      </c>
      <c r="BP308" s="12">
        <v>14</v>
      </c>
      <c r="BQ308" s="132">
        <f>COUNTIF(BQ$3:BQ$281,$BP308)</f>
        <v>5</v>
      </c>
      <c r="BR308" s="132">
        <f>COUNTIF(BR$3:BR$281,$BP308)</f>
        <v>3</v>
      </c>
      <c r="BS308" s="132">
        <f>COUNTIF(BS$3:BS$281,$BP308)</f>
        <v>4</v>
      </c>
      <c r="BT308" s="132">
        <f>COUNTIF(BT$3:BT$281,$BP308)</f>
        <v>6</v>
      </c>
      <c r="BU308" s="132">
        <f>COUNTIF(BU$3:BU$281,$BP308)</f>
        <v>5</v>
      </c>
      <c r="BV308" s="132">
        <f>COUNTIF(BV$3:BV$281,$BP308)</f>
        <v>4</v>
      </c>
      <c r="BW308" s="132">
        <f>COUNTIF(BW$3:BW$281,$BP308)</f>
        <v>3</v>
      </c>
      <c r="BX308" s="132">
        <f>COUNTIF(BX$3:BX$281,$BP308)</f>
        <v>4</v>
      </c>
      <c r="BY308" s="132">
        <f>COUNTIF(BY$3:BY$281,$BP308)</f>
        <v>3</v>
      </c>
      <c r="BZ308" s="132">
        <f>COUNTIF(BZ$3:BZ$281,$BP308)</f>
        <v>6</v>
      </c>
      <c r="CA308" s="132">
        <f>COUNTIF(CA$3:CA$281,$BP308)</f>
        <v>4</v>
      </c>
      <c r="CB308" s="132">
        <f>COUNTIF(CB$3:CB$281,$BP308)</f>
        <v>5</v>
      </c>
      <c r="CC308" s="132">
        <f>COUNTIF(CC$3:CC$281,$BP308)</f>
        <v>3</v>
      </c>
      <c r="CD308" s="132">
        <f>COUNTIF(CD$3:CD$281,$BP308)</f>
        <v>3</v>
      </c>
      <c r="CE308" s="132">
        <f>COUNTIF(CE$3:CE$281,$BP308)</f>
        <v>5</v>
      </c>
      <c r="CF308" s="132">
        <f>COUNTIF(CF$3:CF$281,$BP308)</f>
        <v>7</v>
      </c>
      <c r="CG308" s="132">
        <f>COUNTIF(CG$3:CG$281,$BP308)</f>
        <v>9</v>
      </c>
      <c r="CH308" s="132">
        <f>COUNTIF(CH$3:CH$281,$BP308)</f>
        <v>4</v>
      </c>
      <c r="CI308" s="132">
        <f>COUNTIF(CI$3:CI$281,$BP308)</f>
        <v>6</v>
      </c>
      <c r="CJ308" s="132">
        <f>COUNTIF(CJ$3:CJ$281,$BP308)</f>
        <v>4</v>
      </c>
      <c r="CK308" s="132">
        <f>COUNTIF(CK$3:CK$281,$BP308)</f>
        <v>5</v>
      </c>
      <c r="CL308" s="132">
        <f>COUNTIF(CL$3:CL$281,$BP308)</f>
        <v>3</v>
      </c>
      <c r="CM308" s="132">
        <f>COUNTIF(CM$3:CM$281,$BP308)</f>
        <v>3</v>
      </c>
      <c r="CN308" s="132">
        <f>COUNTIF(CN$3:CN$281,$BP308)</f>
        <v>4</v>
      </c>
      <c r="CO308" s="132">
        <f>COUNTIF(CO$3:CO$281,$BP308)</f>
        <v>7</v>
      </c>
      <c r="CP308" s="132">
        <f>COUNTIF(CP$3:CP$281,$BP308)</f>
        <v>4</v>
      </c>
      <c r="CQ308" s="132">
        <f>COUNTIF(CQ$3:CQ$281,$BP308)</f>
        <v>4</v>
      </c>
      <c r="CR308" s="132">
        <f>COUNTIF(CR$3:CR$281,$BP308)</f>
        <v>7</v>
      </c>
      <c r="CS308" s="132">
        <f>COUNTIF(CS$3:CS$281,$BP308)</f>
        <v>5</v>
      </c>
      <c r="CT308" s="132">
        <f>COUNTIF(CT$3:CT$281,$BP308)</f>
        <v>5</v>
      </c>
      <c r="CU308" s="132">
        <f>COUNTIF(CU$3:CU$281,$BP308)</f>
        <v>2</v>
      </c>
      <c r="CV308" s="132">
        <f>COUNTIF(CV$3:CV$281,$BP308)</f>
        <v>5</v>
      </c>
      <c r="CW308" s="132">
        <f>COUNTIF(CW$3:CW$281,$BP308)</f>
        <v>2</v>
      </c>
      <c r="CX308" s="132">
        <f>COUNTIF(CX$3:CX$281,$BP308)</f>
        <v>4</v>
      </c>
      <c r="CY308" s="132">
        <f>COUNTIF(CY$3:CY$281,$BP308)</f>
        <v>5</v>
      </c>
      <c r="CZ308" s="132">
        <f>COUNTIF(CZ$3:CZ$281,$BP308)</f>
        <v>4</v>
      </c>
      <c r="DA308" s="132">
        <f>COUNTIF(DA$3:DA$281,$BP308)</f>
        <v>6</v>
      </c>
      <c r="DB308" s="132">
        <f>COUNTIF(DB$3:DB$281,$BP308)</f>
        <v>7</v>
      </c>
      <c r="DC308" s="132">
        <f>COUNTIF(DC$3:DC$281,$BP308)</f>
        <v>5</v>
      </c>
      <c r="DD308" s="132">
        <f>COUNTIF(DD$3:DD$281,$BP308)</f>
        <v>5</v>
      </c>
      <c r="DE308" s="132">
        <f>COUNTIF(DE$3:DE$281,$BP308)</f>
        <v>5</v>
      </c>
      <c r="DF308" s="132">
        <f>COUNTIF(DF$3:DF$281,$BP308)</f>
        <v>5</v>
      </c>
      <c r="DG308" s="132">
        <f>COUNTIF(DG$3:DG$281,$BP308)</f>
        <v>5</v>
      </c>
      <c r="DH308" s="132">
        <f>COUNTIF(DH$3:DH$281,$BP308)</f>
        <v>7</v>
      </c>
      <c r="DI308" s="132">
        <f>COUNTIF(DI$3:DI$281,$BP308)</f>
        <v>8</v>
      </c>
      <c r="DJ308" s="132">
        <f>COUNTIF(DJ$3:DJ$281,$BP308)</f>
        <v>1</v>
      </c>
      <c r="DK308" s="132">
        <f>COUNTIF(DK$3:DK$281,$BP308)</f>
        <v>5</v>
      </c>
      <c r="DL308" s="132">
        <f>COUNTIF(DL$3:DL$281,$BP308)</f>
        <v>5</v>
      </c>
      <c r="DM308" s="132">
        <f>COUNTIF(DM$3:DM$281,$BP308)</f>
        <v>2</v>
      </c>
      <c r="DN308" s="132">
        <f>LARGE($BQ$3:$DM$281,14)</f>
        <v>50</v>
      </c>
    </row>
    <row r="309" spans="19:118" x14ac:dyDescent="0.2">
      <c r="S309" s="275">
        <f t="shared" ref="S309:BO309" si="1640">IF(S62=1,IF(S63=1,1,0),0)</f>
        <v>0</v>
      </c>
      <c r="T309" s="275">
        <f t="shared" si="1640"/>
        <v>0</v>
      </c>
      <c r="U309" s="275">
        <f t="shared" si="1640"/>
        <v>0</v>
      </c>
      <c r="V309" s="275">
        <f t="shared" si="1640"/>
        <v>0</v>
      </c>
      <c r="W309" s="275">
        <f t="shared" si="1640"/>
        <v>0</v>
      </c>
      <c r="X309" s="275">
        <f t="shared" si="1640"/>
        <v>1</v>
      </c>
      <c r="Y309" s="275">
        <f t="shared" si="1640"/>
        <v>0</v>
      </c>
      <c r="Z309" s="275">
        <f t="shared" si="1640"/>
        <v>0</v>
      </c>
      <c r="AA309" s="275">
        <f t="shared" si="1640"/>
        <v>0</v>
      </c>
      <c r="AB309" s="275">
        <f t="shared" si="1640"/>
        <v>0</v>
      </c>
      <c r="AC309" s="275">
        <f t="shared" si="1640"/>
        <v>0</v>
      </c>
      <c r="AD309" s="275">
        <f t="shared" si="1640"/>
        <v>0</v>
      </c>
      <c r="AE309" s="275">
        <f t="shared" si="1640"/>
        <v>0</v>
      </c>
      <c r="AF309" s="275">
        <f t="shared" si="1640"/>
        <v>0</v>
      </c>
      <c r="AG309" s="275">
        <f t="shared" si="1640"/>
        <v>0</v>
      </c>
      <c r="AH309" s="275">
        <f t="shared" si="1640"/>
        <v>0</v>
      </c>
      <c r="AI309" s="275">
        <f t="shared" si="1640"/>
        <v>0</v>
      </c>
      <c r="AJ309" s="275">
        <f t="shared" si="1640"/>
        <v>0</v>
      </c>
      <c r="AK309" s="275">
        <f t="shared" si="1640"/>
        <v>0</v>
      </c>
      <c r="AL309" s="275">
        <f t="shared" si="1640"/>
        <v>0</v>
      </c>
      <c r="AM309" s="275">
        <f t="shared" si="1640"/>
        <v>0</v>
      </c>
      <c r="AN309" s="275">
        <f t="shared" si="1640"/>
        <v>1</v>
      </c>
      <c r="AO309" s="275">
        <f t="shared" si="1640"/>
        <v>0</v>
      </c>
      <c r="AP309" s="275">
        <f t="shared" si="1640"/>
        <v>0</v>
      </c>
      <c r="AQ309" s="275">
        <f t="shared" si="1640"/>
        <v>0</v>
      </c>
      <c r="AR309" s="275">
        <f t="shared" si="1640"/>
        <v>0</v>
      </c>
      <c r="AS309" s="275">
        <f t="shared" si="1640"/>
        <v>0</v>
      </c>
      <c r="AT309" s="275">
        <f t="shared" si="1640"/>
        <v>0</v>
      </c>
      <c r="AU309" s="275">
        <f t="shared" si="1640"/>
        <v>0</v>
      </c>
      <c r="AV309" s="275">
        <f t="shared" si="1640"/>
        <v>0</v>
      </c>
      <c r="AW309" s="275">
        <f t="shared" si="1640"/>
        <v>0</v>
      </c>
      <c r="AX309" s="275">
        <f t="shared" si="1640"/>
        <v>0</v>
      </c>
      <c r="AY309" s="275">
        <f t="shared" si="1640"/>
        <v>0</v>
      </c>
      <c r="AZ309" s="275">
        <f t="shared" si="1640"/>
        <v>0</v>
      </c>
      <c r="BA309" s="275">
        <f t="shared" si="1640"/>
        <v>0</v>
      </c>
      <c r="BB309" s="275">
        <f t="shared" si="1640"/>
        <v>0</v>
      </c>
      <c r="BC309" s="275">
        <f t="shared" si="1640"/>
        <v>0</v>
      </c>
      <c r="BD309" s="275">
        <f t="shared" si="1640"/>
        <v>0</v>
      </c>
      <c r="BE309" s="275">
        <f t="shared" si="1640"/>
        <v>0</v>
      </c>
      <c r="BF309" s="275">
        <f t="shared" si="1640"/>
        <v>0</v>
      </c>
      <c r="BG309" s="275">
        <f t="shared" si="1640"/>
        <v>0</v>
      </c>
      <c r="BH309" s="275">
        <f t="shared" si="1640"/>
        <v>0</v>
      </c>
      <c r="BI309" s="275">
        <f t="shared" si="1640"/>
        <v>0</v>
      </c>
      <c r="BJ309" s="275">
        <f t="shared" si="1640"/>
        <v>0</v>
      </c>
      <c r="BK309" s="275">
        <f t="shared" si="1640"/>
        <v>0</v>
      </c>
      <c r="BL309" s="275">
        <f t="shared" si="1640"/>
        <v>0</v>
      </c>
      <c r="BM309" s="275">
        <f t="shared" si="1640"/>
        <v>0</v>
      </c>
      <c r="BN309" s="275">
        <f t="shared" si="1640"/>
        <v>0</v>
      </c>
      <c r="BO309" s="275">
        <f t="shared" si="1640"/>
        <v>0</v>
      </c>
      <c r="BP309" s="12">
        <v>15</v>
      </c>
      <c r="BQ309" s="132">
        <f>COUNTIF(BQ$3:BQ$281,$BP309)</f>
        <v>4</v>
      </c>
      <c r="BR309" s="132">
        <f>COUNTIF(BR$3:BR$281,$BP309)</f>
        <v>3</v>
      </c>
      <c r="BS309" s="132">
        <f>COUNTIF(BS$3:BS$281,$BP309)</f>
        <v>2</v>
      </c>
      <c r="BT309" s="132">
        <f>COUNTIF(BT$3:BT$281,$BP309)</f>
        <v>5</v>
      </c>
      <c r="BU309" s="132">
        <f>COUNTIF(BU$3:BU$281,$BP309)</f>
        <v>5</v>
      </c>
      <c r="BV309" s="132">
        <f>COUNTIF(BV$3:BV$281,$BP309)</f>
        <v>3</v>
      </c>
      <c r="BW309" s="132">
        <f>COUNTIF(BW$3:BW$281,$BP309)</f>
        <v>3</v>
      </c>
      <c r="BX309" s="132">
        <f>COUNTIF(BX$3:BX$281,$BP309)</f>
        <v>3</v>
      </c>
      <c r="BY309" s="132">
        <f>COUNTIF(BY$3:BY$281,$BP309)</f>
        <v>2</v>
      </c>
      <c r="BZ309" s="132">
        <f>COUNTIF(BZ$3:BZ$281,$BP309)</f>
        <v>5</v>
      </c>
      <c r="CA309" s="132">
        <f>COUNTIF(CA$3:CA$281,$BP309)</f>
        <v>4</v>
      </c>
      <c r="CB309" s="132">
        <f>COUNTIF(CB$3:CB$281,$BP309)</f>
        <v>5</v>
      </c>
      <c r="CC309" s="132">
        <f>COUNTIF(CC$3:CC$281,$BP309)</f>
        <v>3</v>
      </c>
      <c r="CD309" s="132">
        <f>COUNTIF(CD$3:CD$281,$BP309)</f>
        <v>2</v>
      </c>
      <c r="CE309" s="132">
        <f>COUNTIF(CE$3:CE$281,$BP309)</f>
        <v>3</v>
      </c>
      <c r="CF309" s="132">
        <f>COUNTIF(CF$3:CF$281,$BP309)</f>
        <v>6</v>
      </c>
      <c r="CG309" s="132">
        <f>COUNTIF(CG$3:CG$281,$BP309)</f>
        <v>7</v>
      </c>
      <c r="CH309" s="132">
        <f>COUNTIF(CH$3:CH$281,$BP309)</f>
        <v>2</v>
      </c>
      <c r="CI309" s="132">
        <f>COUNTIF(CI$3:CI$281,$BP309)</f>
        <v>3</v>
      </c>
      <c r="CJ309" s="132">
        <f>COUNTIF(CJ$3:CJ$281,$BP309)</f>
        <v>4</v>
      </c>
      <c r="CK309" s="132">
        <f>COUNTIF(CK$3:CK$281,$BP309)</f>
        <v>4</v>
      </c>
      <c r="CL309" s="132">
        <f>COUNTIF(CL$3:CL$281,$BP309)</f>
        <v>3</v>
      </c>
      <c r="CM309" s="132">
        <f>COUNTIF(CM$3:CM$281,$BP309)</f>
        <v>2</v>
      </c>
      <c r="CN309" s="132">
        <f>COUNTIF(CN$3:CN$281,$BP309)</f>
        <v>3</v>
      </c>
      <c r="CO309" s="132">
        <f>COUNTIF(CO$3:CO$281,$BP309)</f>
        <v>6</v>
      </c>
      <c r="CP309" s="132">
        <f>COUNTIF(CP$3:CP$281,$BP309)</f>
        <v>4</v>
      </c>
      <c r="CQ309" s="132">
        <f>COUNTIF(CQ$3:CQ$281,$BP309)</f>
        <v>3</v>
      </c>
      <c r="CR309" s="132">
        <f>COUNTIF(CR$3:CR$281,$BP309)</f>
        <v>6</v>
      </c>
      <c r="CS309" s="132">
        <f>COUNTIF(CS$3:CS$281,$BP309)</f>
        <v>3</v>
      </c>
      <c r="CT309" s="132">
        <f>COUNTIF(CT$3:CT$281,$BP309)</f>
        <v>5</v>
      </c>
      <c r="CU309" s="132">
        <f>COUNTIF(CU$3:CU$281,$BP309)</f>
        <v>1</v>
      </c>
      <c r="CV309" s="132">
        <f>COUNTIF(CV$3:CV$281,$BP309)</f>
        <v>5</v>
      </c>
      <c r="CW309" s="132">
        <f>COUNTIF(CW$3:CW$281,$BP309)</f>
        <v>2</v>
      </c>
      <c r="CX309" s="132">
        <f>COUNTIF(CX$3:CX$281,$BP309)</f>
        <v>3</v>
      </c>
      <c r="CY309" s="132">
        <f>COUNTIF(CY$3:CY$281,$BP309)</f>
        <v>5</v>
      </c>
      <c r="CZ309" s="132">
        <f>COUNTIF(CZ$3:CZ$281,$BP309)</f>
        <v>3</v>
      </c>
      <c r="DA309" s="132">
        <f>COUNTIF(DA$3:DA$281,$BP309)</f>
        <v>5</v>
      </c>
      <c r="DB309" s="132">
        <f>COUNTIF(DB$3:DB$281,$BP309)</f>
        <v>7</v>
      </c>
      <c r="DC309" s="132">
        <f>COUNTIF(DC$3:DC$281,$BP309)</f>
        <v>5</v>
      </c>
      <c r="DD309" s="132">
        <f>COUNTIF(DD$3:DD$281,$BP309)</f>
        <v>4</v>
      </c>
      <c r="DE309" s="132">
        <f>COUNTIF(DE$3:DE$281,$BP309)</f>
        <v>4</v>
      </c>
      <c r="DF309" s="132">
        <f>COUNTIF(DF$3:DF$281,$BP309)</f>
        <v>5</v>
      </c>
      <c r="DG309" s="132">
        <f>COUNTIF(DG$3:DG$281,$BP309)</f>
        <v>5</v>
      </c>
      <c r="DH309" s="132">
        <f>COUNTIF(DH$3:DH$281,$BP309)</f>
        <v>7</v>
      </c>
      <c r="DI309" s="132">
        <f>COUNTIF(DI$3:DI$281,$BP309)</f>
        <v>8</v>
      </c>
      <c r="DJ309" s="132">
        <f>COUNTIF(DJ$3:DJ$281,$BP309)</f>
        <v>1</v>
      </c>
      <c r="DK309" s="132">
        <f>COUNTIF(DK$3:DK$281,$BP309)</f>
        <v>5</v>
      </c>
      <c r="DL309" s="132">
        <f>COUNTIF(DL$3:DL$281,$BP309)</f>
        <v>3</v>
      </c>
      <c r="DM309" s="132">
        <f>COUNTIF(DM$3:DM$281,$BP309)</f>
        <v>2</v>
      </c>
      <c r="DN309" s="132">
        <f>LARGE($BQ$3:$DM$281,15)</f>
        <v>49</v>
      </c>
    </row>
    <row r="310" spans="19:118" x14ac:dyDescent="0.2">
      <c r="S310" s="275">
        <f t="shared" ref="S310:BO310" si="1641">IF(S63=1,IF(S64=1,1,0),0)</f>
        <v>0</v>
      </c>
      <c r="T310" s="275">
        <f t="shared" si="1641"/>
        <v>0</v>
      </c>
      <c r="U310" s="275">
        <f t="shared" si="1641"/>
        <v>0</v>
      </c>
      <c r="V310" s="275">
        <f t="shared" si="1641"/>
        <v>0</v>
      </c>
      <c r="W310" s="275">
        <f t="shared" si="1641"/>
        <v>0</v>
      </c>
      <c r="X310" s="275">
        <f t="shared" si="1641"/>
        <v>0</v>
      </c>
      <c r="Y310" s="275">
        <f t="shared" si="1641"/>
        <v>0</v>
      </c>
      <c r="Z310" s="275">
        <f t="shared" si="1641"/>
        <v>0</v>
      </c>
      <c r="AA310" s="275">
        <f t="shared" si="1641"/>
        <v>0</v>
      </c>
      <c r="AB310" s="275">
        <f t="shared" si="1641"/>
        <v>0</v>
      </c>
      <c r="AC310" s="275">
        <f t="shared" si="1641"/>
        <v>0</v>
      </c>
      <c r="AD310" s="275">
        <f t="shared" si="1641"/>
        <v>0</v>
      </c>
      <c r="AE310" s="275">
        <f t="shared" si="1641"/>
        <v>0</v>
      </c>
      <c r="AF310" s="275">
        <f t="shared" si="1641"/>
        <v>0</v>
      </c>
      <c r="AG310" s="275">
        <f t="shared" si="1641"/>
        <v>0</v>
      </c>
      <c r="AH310" s="275">
        <f t="shared" si="1641"/>
        <v>0</v>
      </c>
      <c r="AI310" s="275">
        <f t="shared" si="1641"/>
        <v>0</v>
      </c>
      <c r="AJ310" s="275">
        <f t="shared" si="1641"/>
        <v>0</v>
      </c>
      <c r="AK310" s="275">
        <f t="shared" si="1641"/>
        <v>0</v>
      </c>
      <c r="AL310" s="275">
        <f t="shared" si="1641"/>
        <v>0</v>
      </c>
      <c r="AM310" s="275">
        <f t="shared" si="1641"/>
        <v>0</v>
      </c>
      <c r="AN310" s="275">
        <f t="shared" si="1641"/>
        <v>0</v>
      </c>
      <c r="AO310" s="275">
        <f t="shared" si="1641"/>
        <v>0</v>
      </c>
      <c r="AP310" s="275">
        <f t="shared" si="1641"/>
        <v>0</v>
      </c>
      <c r="AQ310" s="275">
        <f t="shared" si="1641"/>
        <v>0</v>
      </c>
      <c r="AR310" s="275">
        <f t="shared" si="1641"/>
        <v>0</v>
      </c>
      <c r="AS310" s="275">
        <f t="shared" si="1641"/>
        <v>0</v>
      </c>
      <c r="AT310" s="275">
        <f t="shared" si="1641"/>
        <v>0</v>
      </c>
      <c r="AU310" s="275">
        <f t="shared" si="1641"/>
        <v>0</v>
      </c>
      <c r="AV310" s="275">
        <f t="shared" si="1641"/>
        <v>0</v>
      </c>
      <c r="AW310" s="275">
        <f t="shared" si="1641"/>
        <v>0</v>
      </c>
      <c r="AX310" s="275">
        <f t="shared" si="1641"/>
        <v>0</v>
      </c>
      <c r="AY310" s="275">
        <f t="shared" si="1641"/>
        <v>0</v>
      </c>
      <c r="AZ310" s="275">
        <f t="shared" si="1641"/>
        <v>0</v>
      </c>
      <c r="BA310" s="275">
        <f t="shared" si="1641"/>
        <v>0</v>
      </c>
      <c r="BB310" s="275">
        <f t="shared" si="1641"/>
        <v>0</v>
      </c>
      <c r="BC310" s="275">
        <f t="shared" si="1641"/>
        <v>0</v>
      </c>
      <c r="BD310" s="275">
        <f t="shared" si="1641"/>
        <v>0</v>
      </c>
      <c r="BE310" s="275">
        <f t="shared" si="1641"/>
        <v>0</v>
      </c>
      <c r="BF310" s="275">
        <f t="shared" si="1641"/>
        <v>0</v>
      </c>
      <c r="BG310" s="275">
        <f t="shared" si="1641"/>
        <v>0</v>
      </c>
      <c r="BH310" s="275">
        <f t="shared" si="1641"/>
        <v>0</v>
      </c>
      <c r="BI310" s="275">
        <f t="shared" si="1641"/>
        <v>0</v>
      </c>
      <c r="BJ310" s="275">
        <f t="shared" si="1641"/>
        <v>0</v>
      </c>
      <c r="BK310" s="275">
        <f t="shared" si="1641"/>
        <v>0</v>
      </c>
      <c r="BL310" s="275">
        <f t="shared" si="1641"/>
        <v>0</v>
      </c>
      <c r="BM310" s="275">
        <f t="shared" si="1641"/>
        <v>0</v>
      </c>
      <c r="BN310" s="275">
        <f t="shared" si="1641"/>
        <v>0</v>
      </c>
      <c r="BO310" s="275">
        <f t="shared" si="1641"/>
        <v>0</v>
      </c>
      <c r="BP310" s="12">
        <v>16</v>
      </c>
      <c r="BQ310" s="132">
        <f>COUNTIF(BQ$3:BQ$281,$BP310)</f>
        <v>3</v>
      </c>
      <c r="BR310" s="132">
        <f>COUNTIF(BR$3:BR$281,$BP310)</f>
        <v>3</v>
      </c>
      <c r="BS310" s="132">
        <f>COUNTIF(BS$3:BS$281,$BP310)</f>
        <v>1</v>
      </c>
      <c r="BT310" s="132">
        <f>COUNTIF(BT$3:BT$281,$BP310)</f>
        <v>5</v>
      </c>
      <c r="BU310" s="132">
        <f>COUNTIF(BU$3:BU$281,$BP310)</f>
        <v>4</v>
      </c>
      <c r="BV310" s="132">
        <f>COUNTIF(BV$3:BV$281,$BP310)</f>
        <v>3</v>
      </c>
      <c r="BW310" s="132">
        <f>COUNTIF(BW$3:BW$281,$BP310)</f>
        <v>2</v>
      </c>
      <c r="BX310" s="132">
        <f>COUNTIF(BX$3:BX$281,$BP310)</f>
        <v>2</v>
      </c>
      <c r="BY310" s="132">
        <f>COUNTIF(BY$3:BY$281,$BP310)</f>
        <v>2</v>
      </c>
      <c r="BZ310" s="132">
        <f>COUNTIF(BZ$3:BZ$281,$BP310)</f>
        <v>5</v>
      </c>
      <c r="CA310" s="132">
        <f>COUNTIF(CA$3:CA$281,$BP310)</f>
        <v>3</v>
      </c>
      <c r="CB310" s="132">
        <f>COUNTIF(CB$3:CB$281,$BP310)</f>
        <v>5</v>
      </c>
      <c r="CC310" s="132">
        <f>COUNTIF(CC$3:CC$281,$BP310)</f>
        <v>3</v>
      </c>
      <c r="CD310" s="132">
        <f>COUNTIF(CD$3:CD$281,$BP310)</f>
        <v>2</v>
      </c>
      <c r="CE310" s="132">
        <f>COUNTIF(CE$3:CE$281,$BP310)</f>
        <v>3</v>
      </c>
      <c r="CF310" s="132">
        <f>COUNTIF(CF$3:CF$281,$BP310)</f>
        <v>6</v>
      </c>
      <c r="CG310" s="132">
        <f>COUNTIF(CG$3:CG$281,$BP310)</f>
        <v>6</v>
      </c>
      <c r="CH310" s="132">
        <f>COUNTIF(CH$3:CH$281,$BP310)</f>
        <v>2</v>
      </c>
      <c r="CI310" s="132">
        <f>COUNTIF(CI$3:CI$281,$BP310)</f>
        <v>3</v>
      </c>
      <c r="CJ310" s="132">
        <f>COUNTIF(CJ$3:CJ$281,$BP310)</f>
        <v>2</v>
      </c>
      <c r="CK310" s="132">
        <f>COUNTIF(CK$3:CK$281,$BP310)</f>
        <v>3</v>
      </c>
      <c r="CL310" s="132">
        <f>COUNTIF(CL$3:CL$281,$BP310)</f>
        <v>1</v>
      </c>
      <c r="CM310" s="132">
        <f>COUNTIF(CM$3:CM$281,$BP310)</f>
        <v>2</v>
      </c>
      <c r="CN310" s="132">
        <f>COUNTIF(CN$3:CN$281,$BP310)</f>
        <v>2</v>
      </c>
      <c r="CO310" s="132">
        <f>COUNTIF(CO$3:CO$281,$BP310)</f>
        <v>5</v>
      </c>
      <c r="CP310" s="132">
        <f>COUNTIF(CP$3:CP$281,$BP310)</f>
        <v>4</v>
      </c>
      <c r="CQ310" s="132">
        <f>COUNTIF(CQ$3:CQ$281,$BP310)</f>
        <v>2</v>
      </c>
      <c r="CR310" s="132">
        <f>COUNTIF(CR$3:CR$281,$BP310)</f>
        <v>5</v>
      </c>
      <c r="CS310" s="132">
        <f>COUNTIF(CS$3:CS$281,$BP310)</f>
        <v>1</v>
      </c>
      <c r="CT310" s="132">
        <f>COUNTIF(CT$3:CT$281,$BP310)</f>
        <v>5</v>
      </c>
      <c r="CU310" s="132">
        <f>COUNTIF(CU$3:CU$281,$BP310)</f>
        <v>1</v>
      </c>
      <c r="CV310" s="132">
        <f>COUNTIF(CV$3:CV$281,$BP310)</f>
        <v>5</v>
      </c>
      <c r="CW310" s="132">
        <f>COUNTIF(CW$3:CW$281,$BP310)</f>
        <v>2</v>
      </c>
      <c r="CX310" s="132">
        <f>COUNTIF(CX$3:CX$281,$BP310)</f>
        <v>3</v>
      </c>
      <c r="CY310" s="132">
        <f>COUNTIF(CY$3:CY$281,$BP310)</f>
        <v>4</v>
      </c>
      <c r="CZ310" s="132">
        <f>COUNTIF(CZ$3:CZ$281,$BP310)</f>
        <v>3</v>
      </c>
      <c r="DA310" s="132">
        <f>COUNTIF(DA$3:DA$281,$BP310)</f>
        <v>5</v>
      </c>
      <c r="DB310" s="132">
        <f>COUNTIF(DB$3:DB$281,$BP310)</f>
        <v>6</v>
      </c>
      <c r="DC310" s="132">
        <f>COUNTIF(DC$3:DC$281,$BP310)</f>
        <v>4</v>
      </c>
      <c r="DD310" s="132">
        <f>COUNTIF(DD$3:DD$281,$BP310)</f>
        <v>4</v>
      </c>
      <c r="DE310" s="132">
        <f>COUNTIF(DE$3:DE$281,$BP310)</f>
        <v>4</v>
      </c>
      <c r="DF310" s="132">
        <f>COUNTIF(DF$3:DF$281,$BP310)</f>
        <v>5</v>
      </c>
      <c r="DG310" s="132">
        <f>COUNTIF(DG$3:DG$281,$BP310)</f>
        <v>5</v>
      </c>
      <c r="DH310" s="132">
        <f>COUNTIF(DH$3:DH$281,$BP310)</f>
        <v>7</v>
      </c>
      <c r="DI310" s="132">
        <f>COUNTIF(DI$3:DI$281,$BP310)</f>
        <v>7</v>
      </c>
      <c r="DJ310" s="132">
        <f>COUNTIF(DJ$3:DJ$281,$BP310)</f>
        <v>1</v>
      </c>
      <c r="DK310" s="132">
        <f>COUNTIF(DK$3:DK$281,$BP310)</f>
        <v>4</v>
      </c>
      <c r="DL310" s="132">
        <f>COUNTIF(DL$3:DL$281,$BP310)</f>
        <v>3</v>
      </c>
      <c r="DM310" s="132">
        <f>COUNTIF(DM$3:DM$281,$BP310)</f>
        <v>2</v>
      </c>
      <c r="DN310" s="132">
        <f>LARGE($BQ$3:$DM$281,16)</f>
        <v>49</v>
      </c>
    </row>
    <row r="311" spans="19:118" x14ac:dyDescent="0.2">
      <c r="S311" s="275">
        <f t="shared" ref="S311:BO311" si="1642">IF(S64=1,IF(S65=1,1,0),0)</f>
        <v>0</v>
      </c>
      <c r="T311" s="275">
        <f t="shared" si="1642"/>
        <v>0</v>
      </c>
      <c r="U311" s="275">
        <f t="shared" si="1642"/>
        <v>0</v>
      </c>
      <c r="V311" s="275">
        <f t="shared" si="1642"/>
        <v>0</v>
      </c>
      <c r="W311" s="275">
        <f t="shared" si="1642"/>
        <v>1</v>
      </c>
      <c r="X311" s="275">
        <f t="shared" si="1642"/>
        <v>0</v>
      </c>
      <c r="Y311" s="275">
        <f t="shared" si="1642"/>
        <v>0</v>
      </c>
      <c r="Z311" s="275">
        <f t="shared" si="1642"/>
        <v>0</v>
      </c>
      <c r="AA311" s="275">
        <f t="shared" si="1642"/>
        <v>0</v>
      </c>
      <c r="AB311" s="275">
        <f t="shared" si="1642"/>
        <v>0</v>
      </c>
      <c r="AC311" s="275">
        <f t="shared" si="1642"/>
        <v>0</v>
      </c>
      <c r="AD311" s="275">
        <f t="shared" si="1642"/>
        <v>0</v>
      </c>
      <c r="AE311" s="275">
        <f t="shared" si="1642"/>
        <v>0</v>
      </c>
      <c r="AF311" s="275">
        <f t="shared" si="1642"/>
        <v>0</v>
      </c>
      <c r="AG311" s="275">
        <f t="shared" si="1642"/>
        <v>0</v>
      </c>
      <c r="AH311" s="275">
        <f t="shared" si="1642"/>
        <v>0</v>
      </c>
      <c r="AI311" s="275">
        <f t="shared" si="1642"/>
        <v>0</v>
      </c>
      <c r="AJ311" s="275">
        <f t="shared" si="1642"/>
        <v>0</v>
      </c>
      <c r="AK311" s="275">
        <f t="shared" si="1642"/>
        <v>0</v>
      </c>
      <c r="AL311" s="275">
        <f t="shared" si="1642"/>
        <v>0</v>
      </c>
      <c r="AM311" s="275">
        <f t="shared" si="1642"/>
        <v>0</v>
      </c>
      <c r="AN311" s="275">
        <f t="shared" si="1642"/>
        <v>0</v>
      </c>
      <c r="AO311" s="275">
        <f t="shared" si="1642"/>
        <v>0</v>
      </c>
      <c r="AP311" s="275">
        <f t="shared" si="1642"/>
        <v>0</v>
      </c>
      <c r="AQ311" s="275">
        <f t="shared" si="1642"/>
        <v>0</v>
      </c>
      <c r="AR311" s="275">
        <f t="shared" si="1642"/>
        <v>0</v>
      </c>
      <c r="AS311" s="275">
        <f t="shared" si="1642"/>
        <v>0</v>
      </c>
      <c r="AT311" s="275">
        <f t="shared" si="1642"/>
        <v>0</v>
      </c>
      <c r="AU311" s="275">
        <f t="shared" si="1642"/>
        <v>0</v>
      </c>
      <c r="AV311" s="275">
        <f t="shared" si="1642"/>
        <v>0</v>
      </c>
      <c r="AW311" s="275">
        <f t="shared" si="1642"/>
        <v>0</v>
      </c>
      <c r="AX311" s="275">
        <f t="shared" si="1642"/>
        <v>0</v>
      </c>
      <c r="AY311" s="275">
        <f t="shared" si="1642"/>
        <v>0</v>
      </c>
      <c r="AZ311" s="275">
        <f t="shared" si="1642"/>
        <v>0</v>
      </c>
      <c r="BA311" s="275">
        <f t="shared" si="1642"/>
        <v>0</v>
      </c>
      <c r="BB311" s="275">
        <f t="shared" si="1642"/>
        <v>0</v>
      </c>
      <c r="BC311" s="275">
        <f t="shared" si="1642"/>
        <v>0</v>
      </c>
      <c r="BD311" s="275">
        <f t="shared" si="1642"/>
        <v>0</v>
      </c>
      <c r="BE311" s="275">
        <f t="shared" si="1642"/>
        <v>0</v>
      </c>
      <c r="BF311" s="275">
        <f t="shared" si="1642"/>
        <v>0</v>
      </c>
      <c r="BG311" s="275">
        <f t="shared" si="1642"/>
        <v>0</v>
      </c>
      <c r="BH311" s="275">
        <f t="shared" si="1642"/>
        <v>0</v>
      </c>
      <c r="BI311" s="275">
        <f t="shared" si="1642"/>
        <v>0</v>
      </c>
      <c r="BJ311" s="275">
        <f t="shared" si="1642"/>
        <v>0</v>
      </c>
      <c r="BK311" s="275">
        <f t="shared" si="1642"/>
        <v>0</v>
      </c>
      <c r="BL311" s="275">
        <f t="shared" si="1642"/>
        <v>0</v>
      </c>
      <c r="BM311" s="275">
        <f t="shared" si="1642"/>
        <v>0</v>
      </c>
      <c r="BN311" s="275">
        <f t="shared" si="1642"/>
        <v>0</v>
      </c>
      <c r="BO311" s="275">
        <f t="shared" si="1642"/>
        <v>1</v>
      </c>
      <c r="BP311" s="12">
        <v>17</v>
      </c>
      <c r="BQ311" s="132">
        <f>COUNTIF(BQ$3:BQ$281,$BP311)</f>
        <v>3</v>
      </c>
      <c r="BR311" s="132">
        <f>COUNTIF(BR$3:BR$281,$BP311)</f>
        <v>2</v>
      </c>
      <c r="BS311" s="132">
        <f>COUNTIF(BS$3:BS$281,$BP311)</f>
        <v>1</v>
      </c>
      <c r="BT311" s="132">
        <f>COUNTIF(BT$3:BT$281,$BP311)</f>
        <v>5</v>
      </c>
      <c r="BU311" s="132">
        <f>COUNTIF(BU$3:BU$281,$BP311)</f>
        <v>2</v>
      </c>
      <c r="BV311" s="132">
        <f>COUNTIF(BV$3:BV$281,$BP311)</f>
        <v>2</v>
      </c>
      <c r="BW311" s="132">
        <f>COUNTIF(BW$3:BW$281,$BP311)</f>
        <v>1</v>
      </c>
      <c r="BX311" s="132">
        <f>COUNTIF(BX$3:BX$281,$BP311)</f>
        <v>2</v>
      </c>
      <c r="BY311" s="132">
        <f>COUNTIF(BY$3:BY$281,$BP311)</f>
        <v>2</v>
      </c>
      <c r="BZ311" s="132">
        <f>COUNTIF(BZ$3:BZ$281,$BP311)</f>
        <v>5</v>
      </c>
      <c r="CA311" s="132">
        <f>COUNTIF(CA$3:CA$281,$BP311)</f>
        <v>2</v>
      </c>
      <c r="CB311" s="132">
        <f>COUNTIF(CB$3:CB$281,$BP311)</f>
        <v>5</v>
      </c>
      <c r="CC311" s="132">
        <f>COUNTIF(CC$3:CC$281,$BP311)</f>
        <v>3</v>
      </c>
      <c r="CD311" s="132">
        <f>COUNTIF(CD$3:CD$281,$BP311)</f>
        <v>1</v>
      </c>
      <c r="CE311" s="132">
        <f>COUNTIF(CE$3:CE$281,$BP311)</f>
        <v>3</v>
      </c>
      <c r="CF311" s="132">
        <f>COUNTIF(CF$3:CF$281,$BP311)</f>
        <v>5</v>
      </c>
      <c r="CG311" s="132">
        <f>COUNTIF(CG$3:CG$281,$BP311)</f>
        <v>4</v>
      </c>
      <c r="CH311" s="132">
        <f>COUNTIF(CH$3:CH$281,$BP311)</f>
        <v>2</v>
      </c>
      <c r="CI311" s="132">
        <f>COUNTIF(CI$3:CI$281,$BP311)</f>
        <v>2</v>
      </c>
      <c r="CJ311" s="132">
        <f>COUNTIF(CJ$3:CJ$281,$BP311)</f>
        <v>2</v>
      </c>
      <c r="CK311" s="132">
        <f>COUNTIF(CK$3:CK$281,$BP311)</f>
        <v>3</v>
      </c>
      <c r="CL311" s="132">
        <f>COUNTIF(CL$3:CL$281,$BP311)</f>
        <v>0</v>
      </c>
      <c r="CM311" s="132">
        <f>COUNTIF(CM$3:CM$281,$BP311)</f>
        <v>2</v>
      </c>
      <c r="CN311" s="132">
        <f>COUNTIF(CN$3:CN$281,$BP311)</f>
        <v>2</v>
      </c>
      <c r="CO311" s="132">
        <f>COUNTIF(CO$3:CO$281,$BP311)</f>
        <v>3</v>
      </c>
      <c r="CP311" s="132">
        <f>COUNTIF(CP$3:CP$281,$BP311)</f>
        <v>3</v>
      </c>
      <c r="CQ311" s="132">
        <f>COUNTIF(CQ$3:CQ$281,$BP311)</f>
        <v>2</v>
      </c>
      <c r="CR311" s="132">
        <f>COUNTIF(CR$3:CR$281,$BP311)</f>
        <v>5</v>
      </c>
      <c r="CS311" s="132">
        <f>COUNTIF(CS$3:CS$281,$BP311)</f>
        <v>1</v>
      </c>
      <c r="CT311" s="132">
        <f>COUNTIF(CT$3:CT$281,$BP311)</f>
        <v>4</v>
      </c>
      <c r="CU311" s="132">
        <f>COUNTIF(CU$3:CU$281,$BP311)</f>
        <v>1</v>
      </c>
      <c r="CV311" s="132">
        <f>COUNTIF(CV$3:CV$281,$BP311)</f>
        <v>3</v>
      </c>
      <c r="CW311" s="132">
        <f>COUNTIF(CW$3:CW$281,$BP311)</f>
        <v>2</v>
      </c>
      <c r="CX311" s="132">
        <f>COUNTIF(CX$3:CX$281,$BP311)</f>
        <v>3</v>
      </c>
      <c r="CY311" s="132">
        <f>COUNTIF(CY$3:CY$281,$BP311)</f>
        <v>2</v>
      </c>
      <c r="CZ311" s="132">
        <f>COUNTIF(CZ$3:CZ$281,$BP311)</f>
        <v>2</v>
      </c>
      <c r="DA311" s="132">
        <f>COUNTIF(DA$3:DA$281,$BP311)</f>
        <v>5</v>
      </c>
      <c r="DB311" s="132">
        <f>COUNTIF(DB$3:DB$281,$BP311)</f>
        <v>4</v>
      </c>
      <c r="DC311" s="132">
        <f>COUNTIF(DC$3:DC$281,$BP311)</f>
        <v>4</v>
      </c>
      <c r="DD311" s="132">
        <f>COUNTIF(DD$3:DD$281,$BP311)</f>
        <v>4</v>
      </c>
      <c r="DE311" s="132">
        <f>COUNTIF(DE$3:DE$281,$BP311)</f>
        <v>3</v>
      </c>
      <c r="DF311" s="132">
        <f>COUNTIF(DF$3:DF$281,$BP311)</f>
        <v>5</v>
      </c>
      <c r="DG311" s="132">
        <f>COUNTIF(DG$3:DG$281,$BP311)</f>
        <v>5</v>
      </c>
      <c r="DH311" s="132">
        <f>COUNTIF(DH$3:DH$281,$BP311)</f>
        <v>7</v>
      </c>
      <c r="DI311" s="132">
        <f>COUNTIF(DI$3:DI$281,$BP311)</f>
        <v>5</v>
      </c>
      <c r="DJ311" s="132">
        <f>COUNTIF(DJ$3:DJ$281,$BP311)</f>
        <v>1</v>
      </c>
      <c r="DK311" s="132">
        <f>COUNTIF(DK$3:DK$281,$BP311)</f>
        <v>4</v>
      </c>
      <c r="DL311" s="132">
        <f>COUNTIF(DL$3:DL$281,$BP311)</f>
        <v>3</v>
      </c>
      <c r="DM311" s="132">
        <f>COUNTIF(DM$3:DM$281,$BP311)</f>
        <v>1</v>
      </c>
      <c r="DN311" s="132">
        <f>LARGE($BQ$3:$DM$281,17)</f>
        <v>48</v>
      </c>
    </row>
    <row r="312" spans="19:118" x14ac:dyDescent="0.2">
      <c r="S312" s="275">
        <f t="shared" ref="S312:BO312" si="1643">IF(S65=1,IF(S66=1,1,0),0)</f>
        <v>0</v>
      </c>
      <c r="T312" s="275">
        <f t="shared" si="1643"/>
        <v>0</v>
      </c>
      <c r="U312" s="275">
        <f t="shared" si="1643"/>
        <v>0</v>
      </c>
      <c r="V312" s="275">
        <f t="shared" si="1643"/>
        <v>0</v>
      </c>
      <c r="W312" s="275">
        <f t="shared" si="1643"/>
        <v>0</v>
      </c>
      <c r="X312" s="275">
        <f t="shared" si="1643"/>
        <v>0</v>
      </c>
      <c r="Y312" s="275">
        <f t="shared" si="1643"/>
        <v>0</v>
      </c>
      <c r="Z312" s="275">
        <f t="shared" si="1643"/>
        <v>0</v>
      </c>
      <c r="AA312" s="275">
        <f t="shared" si="1643"/>
        <v>0</v>
      </c>
      <c r="AB312" s="275">
        <f t="shared" si="1643"/>
        <v>0</v>
      </c>
      <c r="AC312" s="275">
        <f t="shared" si="1643"/>
        <v>0</v>
      </c>
      <c r="AD312" s="275">
        <f t="shared" si="1643"/>
        <v>0</v>
      </c>
      <c r="AE312" s="275">
        <f t="shared" si="1643"/>
        <v>0</v>
      </c>
      <c r="AF312" s="275">
        <f t="shared" si="1643"/>
        <v>0</v>
      </c>
      <c r="AG312" s="275">
        <f t="shared" si="1643"/>
        <v>0</v>
      </c>
      <c r="AH312" s="275">
        <f t="shared" si="1643"/>
        <v>1</v>
      </c>
      <c r="AI312" s="275">
        <f t="shared" si="1643"/>
        <v>0</v>
      </c>
      <c r="AJ312" s="275">
        <f t="shared" si="1643"/>
        <v>0</v>
      </c>
      <c r="AK312" s="275">
        <f t="shared" si="1643"/>
        <v>0</v>
      </c>
      <c r="AL312" s="275">
        <f t="shared" si="1643"/>
        <v>0</v>
      </c>
      <c r="AM312" s="275">
        <f t="shared" si="1643"/>
        <v>0</v>
      </c>
      <c r="AN312" s="275">
        <f t="shared" si="1643"/>
        <v>0</v>
      </c>
      <c r="AO312" s="275">
        <f t="shared" si="1643"/>
        <v>0</v>
      </c>
      <c r="AP312" s="275">
        <f t="shared" si="1643"/>
        <v>0</v>
      </c>
      <c r="AQ312" s="275">
        <f t="shared" si="1643"/>
        <v>0</v>
      </c>
      <c r="AR312" s="275">
        <f t="shared" si="1643"/>
        <v>0</v>
      </c>
      <c r="AS312" s="275">
        <f t="shared" si="1643"/>
        <v>0</v>
      </c>
      <c r="AT312" s="275">
        <f t="shared" si="1643"/>
        <v>0</v>
      </c>
      <c r="AU312" s="275">
        <f t="shared" si="1643"/>
        <v>0</v>
      </c>
      <c r="AV312" s="275">
        <f t="shared" si="1643"/>
        <v>0</v>
      </c>
      <c r="AW312" s="275">
        <f t="shared" si="1643"/>
        <v>0</v>
      </c>
      <c r="AX312" s="275">
        <f t="shared" si="1643"/>
        <v>0</v>
      </c>
      <c r="AY312" s="275">
        <f t="shared" si="1643"/>
        <v>0</v>
      </c>
      <c r="AZ312" s="275">
        <f t="shared" si="1643"/>
        <v>0</v>
      </c>
      <c r="BA312" s="275">
        <f t="shared" si="1643"/>
        <v>0</v>
      </c>
      <c r="BB312" s="275">
        <f t="shared" si="1643"/>
        <v>0</v>
      </c>
      <c r="BC312" s="275">
        <f t="shared" si="1643"/>
        <v>0</v>
      </c>
      <c r="BD312" s="275">
        <f t="shared" si="1643"/>
        <v>0</v>
      </c>
      <c r="BE312" s="275">
        <f t="shared" si="1643"/>
        <v>0</v>
      </c>
      <c r="BF312" s="275">
        <f t="shared" si="1643"/>
        <v>0</v>
      </c>
      <c r="BG312" s="275">
        <f t="shared" si="1643"/>
        <v>0</v>
      </c>
      <c r="BH312" s="275">
        <f t="shared" si="1643"/>
        <v>0</v>
      </c>
      <c r="BI312" s="275">
        <f t="shared" si="1643"/>
        <v>0</v>
      </c>
      <c r="BJ312" s="275">
        <f t="shared" si="1643"/>
        <v>0</v>
      </c>
      <c r="BK312" s="275">
        <f t="shared" si="1643"/>
        <v>0</v>
      </c>
      <c r="BL312" s="275">
        <f t="shared" si="1643"/>
        <v>0</v>
      </c>
      <c r="BM312" s="275">
        <f t="shared" si="1643"/>
        <v>0</v>
      </c>
      <c r="BN312" s="275">
        <f t="shared" si="1643"/>
        <v>0</v>
      </c>
      <c r="BO312" s="275">
        <f t="shared" si="1643"/>
        <v>0</v>
      </c>
      <c r="BP312" s="12">
        <v>18</v>
      </c>
      <c r="BQ312" s="132">
        <f>COUNTIF(BQ$3:BQ$281,$BP312)</f>
        <v>3</v>
      </c>
      <c r="BR312" s="132">
        <f>COUNTIF(BR$3:BR$281,$BP312)</f>
        <v>1</v>
      </c>
      <c r="BS312" s="132">
        <f>COUNTIF(BS$3:BS$281,$BP312)</f>
        <v>1</v>
      </c>
      <c r="BT312" s="132">
        <f>COUNTIF(BT$3:BT$281,$BP312)</f>
        <v>5</v>
      </c>
      <c r="BU312" s="132">
        <f>COUNTIF(BU$3:BU$281,$BP312)</f>
        <v>1</v>
      </c>
      <c r="BV312" s="132">
        <f>COUNTIF(BV$3:BV$281,$BP312)</f>
        <v>1</v>
      </c>
      <c r="BW312" s="132">
        <f>COUNTIF(BW$3:BW$281,$BP312)</f>
        <v>1</v>
      </c>
      <c r="BX312" s="132">
        <f>COUNTIF(BX$3:BX$281,$BP312)</f>
        <v>1</v>
      </c>
      <c r="BY312" s="132">
        <f>COUNTIF(BY$3:BY$281,$BP312)</f>
        <v>1</v>
      </c>
      <c r="BZ312" s="132">
        <f>COUNTIF(BZ$3:BZ$281,$BP312)</f>
        <v>4</v>
      </c>
      <c r="CA312" s="132">
        <f>COUNTIF(CA$3:CA$281,$BP312)</f>
        <v>2</v>
      </c>
      <c r="CB312" s="132">
        <f>COUNTIF(CB$3:CB$281,$BP312)</f>
        <v>3</v>
      </c>
      <c r="CC312" s="132">
        <f>COUNTIF(CC$3:CC$281,$BP312)</f>
        <v>3</v>
      </c>
      <c r="CD312" s="132">
        <f>COUNTIF(CD$3:CD$281,$BP312)</f>
        <v>0</v>
      </c>
      <c r="CE312" s="132">
        <f>COUNTIF(CE$3:CE$281,$BP312)</f>
        <v>2</v>
      </c>
      <c r="CF312" s="132">
        <f>COUNTIF(CF$3:CF$281,$BP312)</f>
        <v>5</v>
      </c>
      <c r="CG312" s="132">
        <f>COUNTIF(CG$3:CG$281,$BP312)</f>
        <v>4</v>
      </c>
      <c r="CH312" s="132">
        <f>COUNTIF(CH$3:CH$281,$BP312)</f>
        <v>1</v>
      </c>
      <c r="CI312" s="132">
        <f>COUNTIF(CI$3:CI$281,$BP312)</f>
        <v>1</v>
      </c>
      <c r="CJ312" s="132">
        <f>COUNTIF(CJ$3:CJ$281,$BP312)</f>
        <v>2</v>
      </c>
      <c r="CK312" s="132">
        <f>COUNTIF(CK$3:CK$281,$BP312)</f>
        <v>3</v>
      </c>
      <c r="CL312" s="132">
        <f>COUNTIF(CL$3:CL$281,$BP312)</f>
        <v>0</v>
      </c>
      <c r="CM312" s="132">
        <f>COUNTIF(CM$3:CM$281,$BP312)</f>
        <v>2</v>
      </c>
      <c r="CN312" s="132">
        <f>COUNTIF(CN$3:CN$281,$BP312)</f>
        <v>1</v>
      </c>
      <c r="CO312" s="132">
        <f>COUNTIF(CO$3:CO$281,$BP312)</f>
        <v>3</v>
      </c>
      <c r="CP312" s="132">
        <f>COUNTIF(CP$3:CP$281,$BP312)</f>
        <v>3</v>
      </c>
      <c r="CQ312" s="132">
        <f>COUNTIF(CQ$3:CQ$281,$BP312)</f>
        <v>1</v>
      </c>
      <c r="CR312" s="132">
        <f>COUNTIF(CR$3:CR$281,$BP312)</f>
        <v>4</v>
      </c>
      <c r="CS312" s="132">
        <f>COUNTIF(CS$3:CS$281,$BP312)</f>
        <v>1</v>
      </c>
      <c r="CT312" s="132">
        <f>COUNTIF(CT$3:CT$281,$BP312)</f>
        <v>2</v>
      </c>
      <c r="CU312" s="132">
        <f>COUNTIF(CU$3:CU$281,$BP312)</f>
        <v>1</v>
      </c>
      <c r="CV312" s="132">
        <f>COUNTIF(CV$3:CV$281,$BP312)</f>
        <v>2</v>
      </c>
      <c r="CW312" s="132">
        <f>COUNTIF(CW$3:CW$281,$BP312)</f>
        <v>2</v>
      </c>
      <c r="CX312" s="132">
        <f>COUNTIF(CX$3:CX$281,$BP312)</f>
        <v>2</v>
      </c>
      <c r="CY312" s="132">
        <f>COUNTIF(CY$3:CY$281,$BP312)</f>
        <v>2</v>
      </c>
      <c r="CZ312" s="132">
        <f>COUNTIF(CZ$3:CZ$281,$BP312)</f>
        <v>2</v>
      </c>
      <c r="DA312" s="132">
        <f>COUNTIF(DA$3:DA$281,$BP312)</f>
        <v>3</v>
      </c>
      <c r="DB312" s="132">
        <f>COUNTIF(DB$3:DB$281,$BP312)</f>
        <v>3</v>
      </c>
      <c r="DC312" s="132">
        <f>COUNTIF(DC$3:DC$281,$BP312)</f>
        <v>4</v>
      </c>
      <c r="DD312" s="132">
        <f>COUNTIF(DD$3:DD$281,$BP312)</f>
        <v>3</v>
      </c>
      <c r="DE312" s="132">
        <f>COUNTIF(DE$3:DE$281,$BP312)</f>
        <v>3</v>
      </c>
      <c r="DF312" s="132">
        <f>COUNTIF(DF$3:DF$281,$BP312)</f>
        <v>4</v>
      </c>
      <c r="DG312" s="132">
        <f>COUNTIF(DG$3:DG$281,$BP312)</f>
        <v>2</v>
      </c>
      <c r="DH312" s="132">
        <f>COUNTIF(DH$3:DH$281,$BP312)</f>
        <v>5</v>
      </c>
      <c r="DI312" s="132">
        <f>COUNTIF(DI$3:DI$281,$BP312)</f>
        <v>5</v>
      </c>
      <c r="DJ312" s="132">
        <f>COUNTIF(DJ$3:DJ$281,$BP312)</f>
        <v>1</v>
      </c>
      <c r="DK312" s="132">
        <f>COUNTIF(DK$3:DK$281,$BP312)</f>
        <v>3</v>
      </c>
      <c r="DL312" s="132">
        <f>COUNTIF(DL$3:DL$281,$BP312)</f>
        <v>3</v>
      </c>
      <c r="DM312" s="132">
        <f>COUNTIF(DM$3:DM$281,$BP312)</f>
        <v>1</v>
      </c>
      <c r="DN312" s="132">
        <f>LARGE($BQ$3:$DM$281,18)</f>
        <v>48</v>
      </c>
    </row>
    <row r="313" spans="19:118" x14ac:dyDescent="0.2">
      <c r="S313" s="275">
        <f t="shared" ref="S313:BO313" si="1644">IF(S66=1,IF(S67=1,1,0),0)</f>
        <v>0</v>
      </c>
      <c r="T313" s="275">
        <f t="shared" si="1644"/>
        <v>0</v>
      </c>
      <c r="U313" s="275">
        <f t="shared" si="1644"/>
        <v>0</v>
      </c>
      <c r="V313" s="275">
        <f t="shared" si="1644"/>
        <v>0</v>
      </c>
      <c r="W313" s="275">
        <f t="shared" si="1644"/>
        <v>0</v>
      </c>
      <c r="X313" s="275">
        <f t="shared" si="1644"/>
        <v>0</v>
      </c>
      <c r="Y313" s="275">
        <f t="shared" si="1644"/>
        <v>0</v>
      </c>
      <c r="Z313" s="275">
        <f t="shared" si="1644"/>
        <v>0</v>
      </c>
      <c r="AA313" s="275">
        <f t="shared" si="1644"/>
        <v>0</v>
      </c>
      <c r="AB313" s="275">
        <f t="shared" si="1644"/>
        <v>0</v>
      </c>
      <c r="AC313" s="275">
        <f t="shared" si="1644"/>
        <v>0</v>
      </c>
      <c r="AD313" s="275">
        <f t="shared" si="1644"/>
        <v>0</v>
      </c>
      <c r="AE313" s="275">
        <f t="shared" si="1644"/>
        <v>0</v>
      </c>
      <c r="AF313" s="275">
        <f t="shared" si="1644"/>
        <v>0</v>
      </c>
      <c r="AG313" s="275">
        <f t="shared" si="1644"/>
        <v>0</v>
      </c>
      <c r="AH313" s="275">
        <f t="shared" si="1644"/>
        <v>0</v>
      </c>
      <c r="AI313" s="275">
        <f t="shared" si="1644"/>
        <v>0</v>
      </c>
      <c r="AJ313" s="275">
        <f t="shared" si="1644"/>
        <v>0</v>
      </c>
      <c r="AK313" s="275">
        <f t="shared" si="1644"/>
        <v>0</v>
      </c>
      <c r="AL313" s="275">
        <f t="shared" si="1644"/>
        <v>0</v>
      </c>
      <c r="AM313" s="275">
        <f t="shared" si="1644"/>
        <v>0</v>
      </c>
      <c r="AN313" s="275">
        <f t="shared" si="1644"/>
        <v>0</v>
      </c>
      <c r="AO313" s="275">
        <f t="shared" si="1644"/>
        <v>0</v>
      </c>
      <c r="AP313" s="275">
        <f t="shared" si="1644"/>
        <v>0</v>
      </c>
      <c r="AQ313" s="275">
        <f t="shared" si="1644"/>
        <v>0</v>
      </c>
      <c r="AR313" s="275">
        <f t="shared" si="1644"/>
        <v>0</v>
      </c>
      <c r="AS313" s="275">
        <f t="shared" si="1644"/>
        <v>0</v>
      </c>
      <c r="AT313" s="275">
        <f t="shared" si="1644"/>
        <v>0</v>
      </c>
      <c r="AU313" s="275">
        <f t="shared" si="1644"/>
        <v>0</v>
      </c>
      <c r="AV313" s="275">
        <f t="shared" si="1644"/>
        <v>0</v>
      </c>
      <c r="AW313" s="275">
        <f t="shared" si="1644"/>
        <v>0</v>
      </c>
      <c r="AX313" s="275">
        <f t="shared" si="1644"/>
        <v>0</v>
      </c>
      <c r="AY313" s="275">
        <f t="shared" si="1644"/>
        <v>0</v>
      </c>
      <c r="AZ313" s="275">
        <f t="shared" si="1644"/>
        <v>0</v>
      </c>
      <c r="BA313" s="275">
        <f t="shared" si="1644"/>
        <v>0</v>
      </c>
      <c r="BB313" s="275">
        <f t="shared" si="1644"/>
        <v>0</v>
      </c>
      <c r="BC313" s="275">
        <f t="shared" si="1644"/>
        <v>0</v>
      </c>
      <c r="BD313" s="275">
        <f t="shared" si="1644"/>
        <v>0</v>
      </c>
      <c r="BE313" s="275">
        <f t="shared" si="1644"/>
        <v>0</v>
      </c>
      <c r="BF313" s="275">
        <f t="shared" si="1644"/>
        <v>0</v>
      </c>
      <c r="BG313" s="275">
        <f t="shared" si="1644"/>
        <v>0</v>
      </c>
      <c r="BH313" s="275">
        <f t="shared" si="1644"/>
        <v>1</v>
      </c>
      <c r="BI313" s="275">
        <f t="shared" si="1644"/>
        <v>0</v>
      </c>
      <c r="BJ313" s="275">
        <f t="shared" si="1644"/>
        <v>0</v>
      </c>
      <c r="BK313" s="275">
        <f t="shared" si="1644"/>
        <v>0</v>
      </c>
      <c r="BL313" s="275">
        <f t="shared" si="1644"/>
        <v>0</v>
      </c>
      <c r="BM313" s="275">
        <f t="shared" si="1644"/>
        <v>0</v>
      </c>
      <c r="BN313" s="275">
        <f t="shared" si="1644"/>
        <v>0</v>
      </c>
      <c r="BO313" s="275">
        <f t="shared" si="1644"/>
        <v>0</v>
      </c>
      <c r="BP313" s="12">
        <v>19</v>
      </c>
      <c r="BQ313" s="132">
        <f>COUNTIF(BQ$3:BQ$281,$BP313)</f>
        <v>3</v>
      </c>
      <c r="BR313" s="132">
        <f>COUNTIF(BR$3:BR$281,$BP313)</f>
        <v>1</v>
      </c>
      <c r="BS313" s="132">
        <f>COUNTIF(BS$3:BS$281,$BP313)</f>
        <v>1</v>
      </c>
      <c r="BT313" s="132">
        <f>COUNTIF(BT$3:BT$281,$BP313)</f>
        <v>3</v>
      </c>
      <c r="BU313" s="132">
        <f>COUNTIF(BU$3:BU$281,$BP313)</f>
        <v>1</v>
      </c>
      <c r="BV313" s="132">
        <f>COUNTIF(BV$3:BV$281,$BP313)</f>
        <v>1</v>
      </c>
      <c r="BW313" s="132">
        <f>COUNTIF(BW$3:BW$281,$BP313)</f>
        <v>1</v>
      </c>
      <c r="BX313" s="132">
        <f>COUNTIF(BX$3:BX$281,$BP313)</f>
        <v>1</v>
      </c>
      <c r="BY313" s="132">
        <f>COUNTIF(BY$3:BY$281,$BP313)</f>
        <v>1</v>
      </c>
      <c r="BZ313" s="132">
        <f>COUNTIF(BZ$3:BZ$281,$BP313)</f>
        <v>3</v>
      </c>
      <c r="CA313" s="132">
        <f>COUNTIF(CA$3:CA$281,$BP313)</f>
        <v>2</v>
      </c>
      <c r="CB313" s="132">
        <f>COUNTIF(CB$3:CB$281,$BP313)</f>
        <v>3</v>
      </c>
      <c r="CC313" s="132">
        <f>COUNTIF(CC$3:CC$281,$BP313)</f>
        <v>3</v>
      </c>
      <c r="CD313" s="132">
        <f>COUNTIF(CD$3:CD$281,$BP313)</f>
        <v>0</v>
      </c>
      <c r="CE313" s="132">
        <f>COUNTIF(CE$3:CE$281,$BP313)</f>
        <v>2</v>
      </c>
      <c r="CF313" s="132">
        <f>COUNTIF(CF$3:CF$281,$BP313)</f>
        <v>3</v>
      </c>
      <c r="CG313" s="132">
        <f>COUNTIF(CG$3:CG$281,$BP313)</f>
        <v>3</v>
      </c>
      <c r="CH313" s="132">
        <f>COUNTIF(CH$3:CH$281,$BP313)</f>
        <v>1</v>
      </c>
      <c r="CI313" s="132">
        <f>COUNTIF(CI$3:CI$281,$BP313)</f>
        <v>1</v>
      </c>
      <c r="CJ313" s="132">
        <f>COUNTIF(CJ$3:CJ$281,$BP313)</f>
        <v>1</v>
      </c>
      <c r="CK313" s="132">
        <f>COUNTIF(CK$3:CK$281,$BP313)</f>
        <v>2</v>
      </c>
      <c r="CL313" s="132">
        <f>COUNTIF(CL$3:CL$281,$BP313)</f>
        <v>0</v>
      </c>
      <c r="CM313" s="132">
        <f>COUNTIF(CM$3:CM$281,$BP313)</f>
        <v>2</v>
      </c>
      <c r="CN313" s="132">
        <f>COUNTIF(CN$3:CN$281,$BP313)</f>
        <v>0</v>
      </c>
      <c r="CO313" s="132">
        <f>COUNTIF(CO$3:CO$281,$BP313)</f>
        <v>3</v>
      </c>
      <c r="CP313" s="132">
        <f>COUNTIF(CP$3:CP$281,$BP313)</f>
        <v>3</v>
      </c>
      <c r="CQ313" s="132">
        <f>COUNTIF(CQ$3:CQ$281,$BP313)</f>
        <v>1</v>
      </c>
      <c r="CR313" s="132">
        <f>COUNTIF(CR$3:CR$281,$BP313)</f>
        <v>3</v>
      </c>
      <c r="CS313" s="132">
        <f>COUNTIF(CS$3:CS$281,$BP313)</f>
        <v>1</v>
      </c>
      <c r="CT313" s="132">
        <f>COUNTIF(CT$3:CT$281,$BP313)</f>
        <v>1</v>
      </c>
      <c r="CU313" s="132">
        <f>COUNTIF(CU$3:CU$281,$BP313)</f>
        <v>0</v>
      </c>
      <c r="CV313" s="132">
        <f>COUNTIF(CV$3:CV$281,$BP313)</f>
        <v>1</v>
      </c>
      <c r="CW313" s="132">
        <f>COUNTIF(CW$3:CW$281,$BP313)</f>
        <v>2</v>
      </c>
      <c r="CX313" s="132">
        <f>COUNTIF(CX$3:CX$281,$BP313)</f>
        <v>2</v>
      </c>
      <c r="CY313" s="132">
        <f>COUNTIF(CY$3:CY$281,$BP313)</f>
        <v>1</v>
      </c>
      <c r="CZ313" s="132">
        <f>COUNTIF(CZ$3:CZ$281,$BP313)</f>
        <v>1</v>
      </c>
      <c r="DA313" s="132">
        <f>COUNTIF(DA$3:DA$281,$BP313)</f>
        <v>3</v>
      </c>
      <c r="DB313" s="132">
        <f>COUNTIF(DB$3:DB$281,$BP313)</f>
        <v>3</v>
      </c>
      <c r="DC313" s="132">
        <f>COUNTIF(DC$3:DC$281,$BP313)</f>
        <v>2</v>
      </c>
      <c r="DD313" s="132">
        <f>COUNTIF(DD$3:DD$281,$BP313)</f>
        <v>2</v>
      </c>
      <c r="DE313" s="132">
        <f>COUNTIF(DE$3:DE$281,$BP313)</f>
        <v>2</v>
      </c>
      <c r="DF313" s="132">
        <f>COUNTIF(DF$3:DF$281,$BP313)</f>
        <v>4</v>
      </c>
      <c r="DG313" s="132">
        <f>COUNTIF(DG$3:DG$281,$BP313)</f>
        <v>2</v>
      </c>
      <c r="DH313" s="132">
        <f>COUNTIF(DH$3:DH$281,$BP313)</f>
        <v>4</v>
      </c>
      <c r="DI313" s="132">
        <f>COUNTIF(DI$3:DI$281,$BP313)</f>
        <v>5</v>
      </c>
      <c r="DJ313" s="132">
        <f>COUNTIF(DJ$3:DJ$281,$BP313)</f>
        <v>1</v>
      </c>
      <c r="DK313" s="132">
        <f>COUNTIF(DK$3:DK$281,$BP313)</f>
        <v>3</v>
      </c>
      <c r="DL313" s="132">
        <f>COUNTIF(DL$3:DL$281,$BP313)</f>
        <v>3</v>
      </c>
      <c r="DM313" s="132">
        <f>COUNTIF(DM$3:DM$281,$BP313)</f>
        <v>1</v>
      </c>
      <c r="DN313" s="132">
        <f>LARGE($BQ$3:$DM$281,19)</f>
        <v>47</v>
      </c>
    </row>
    <row r="314" spans="19:118" x14ac:dyDescent="0.2">
      <c r="S314" s="275">
        <f t="shared" ref="S314:BO314" si="1645">IF(S67=1,IF(S68=1,1,0),0)</f>
        <v>0</v>
      </c>
      <c r="T314" s="275">
        <f t="shared" si="1645"/>
        <v>0</v>
      </c>
      <c r="U314" s="275">
        <f t="shared" si="1645"/>
        <v>0</v>
      </c>
      <c r="V314" s="275">
        <f t="shared" si="1645"/>
        <v>0</v>
      </c>
      <c r="W314" s="275">
        <f t="shared" si="1645"/>
        <v>0</v>
      </c>
      <c r="X314" s="275">
        <f t="shared" si="1645"/>
        <v>0</v>
      </c>
      <c r="Y314" s="275">
        <f t="shared" si="1645"/>
        <v>0</v>
      </c>
      <c r="Z314" s="275">
        <f t="shared" si="1645"/>
        <v>0</v>
      </c>
      <c r="AA314" s="275">
        <f t="shared" si="1645"/>
        <v>0</v>
      </c>
      <c r="AB314" s="275">
        <f t="shared" si="1645"/>
        <v>0</v>
      </c>
      <c r="AC314" s="275">
        <f t="shared" si="1645"/>
        <v>0</v>
      </c>
      <c r="AD314" s="275">
        <f t="shared" si="1645"/>
        <v>0</v>
      </c>
      <c r="AE314" s="275">
        <f t="shared" si="1645"/>
        <v>0</v>
      </c>
      <c r="AF314" s="275">
        <f t="shared" si="1645"/>
        <v>0</v>
      </c>
      <c r="AG314" s="275">
        <f t="shared" si="1645"/>
        <v>0</v>
      </c>
      <c r="AH314" s="275">
        <f t="shared" si="1645"/>
        <v>0</v>
      </c>
      <c r="AI314" s="275">
        <f t="shared" si="1645"/>
        <v>0</v>
      </c>
      <c r="AJ314" s="275">
        <f t="shared" si="1645"/>
        <v>0</v>
      </c>
      <c r="AK314" s="275">
        <f t="shared" si="1645"/>
        <v>0</v>
      </c>
      <c r="AL314" s="275">
        <f t="shared" si="1645"/>
        <v>0</v>
      </c>
      <c r="AM314" s="275">
        <f t="shared" si="1645"/>
        <v>0</v>
      </c>
      <c r="AN314" s="275">
        <f t="shared" si="1645"/>
        <v>0</v>
      </c>
      <c r="AO314" s="275">
        <f t="shared" si="1645"/>
        <v>0</v>
      </c>
      <c r="AP314" s="275">
        <f t="shared" si="1645"/>
        <v>0</v>
      </c>
      <c r="AQ314" s="275">
        <f t="shared" si="1645"/>
        <v>0</v>
      </c>
      <c r="AR314" s="275">
        <f t="shared" si="1645"/>
        <v>0</v>
      </c>
      <c r="AS314" s="275">
        <f t="shared" si="1645"/>
        <v>0</v>
      </c>
      <c r="AT314" s="275">
        <f t="shared" si="1645"/>
        <v>0</v>
      </c>
      <c r="AU314" s="275">
        <f t="shared" si="1645"/>
        <v>0</v>
      </c>
      <c r="AV314" s="275">
        <f t="shared" si="1645"/>
        <v>0</v>
      </c>
      <c r="AW314" s="275">
        <f t="shared" si="1645"/>
        <v>0</v>
      </c>
      <c r="AX314" s="275">
        <f t="shared" si="1645"/>
        <v>0</v>
      </c>
      <c r="AY314" s="275">
        <f t="shared" si="1645"/>
        <v>0</v>
      </c>
      <c r="AZ314" s="275">
        <f t="shared" si="1645"/>
        <v>0</v>
      </c>
      <c r="BA314" s="275">
        <f t="shared" si="1645"/>
        <v>0</v>
      </c>
      <c r="BB314" s="275">
        <f t="shared" si="1645"/>
        <v>0</v>
      </c>
      <c r="BC314" s="275">
        <f t="shared" si="1645"/>
        <v>0</v>
      </c>
      <c r="BD314" s="275">
        <f t="shared" si="1645"/>
        <v>0</v>
      </c>
      <c r="BE314" s="275">
        <f t="shared" si="1645"/>
        <v>0</v>
      </c>
      <c r="BF314" s="275">
        <f t="shared" si="1645"/>
        <v>0</v>
      </c>
      <c r="BG314" s="275">
        <f t="shared" si="1645"/>
        <v>0</v>
      </c>
      <c r="BH314" s="275">
        <f t="shared" si="1645"/>
        <v>1</v>
      </c>
      <c r="BI314" s="275">
        <f t="shared" si="1645"/>
        <v>0</v>
      </c>
      <c r="BJ314" s="275">
        <f t="shared" si="1645"/>
        <v>0</v>
      </c>
      <c r="BK314" s="275">
        <f t="shared" si="1645"/>
        <v>0</v>
      </c>
      <c r="BL314" s="275">
        <f t="shared" si="1645"/>
        <v>0</v>
      </c>
      <c r="BM314" s="275">
        <f t="shared" si="1645"/>
        <v>0</v>
      </c>
      <c r="BN314" s="275">
        <f t="shared" si="1645"/>
        <v>0</v>
      </c>
      <c r="BO314" s="275">
        <f t="shared" si="1645"/>
        <v>0</v>
      </c>
      <c r="BP314" s="12">
        <v>20</v>
      </c>
      <c r="BQ314" s="132">
        <f>COUNTIF(BQ$3:BQ$281,$BP314)</f>
        <v>2</v>
      </c>
      <c r="BR314" s="132">
        <f>COUNTIF(BR$3:BR$281,$BP314)</f>
        <v>1</v>
      </c>
      <c r="BS314" s="132">
        <f>COUNTIF(BS$3:BS$281,$BP314)</f>
        <v>1</v>
      </c>
      <c r="BT314" s="132">
        <f>COUNTIF(BT$3:BT$281,$BP314)</f>
        <v>3</v>
      </c>
      <c r="BU314" s="132">
        <f>COUNTIF(BU$3:BU$281,$BP314)</f>
        <v>1</v>
      </c>
      <c r="BV314" s="132">
        <f>COUNTIF(BV$3:BV$281,$BP314)</f>
        <v>1</v>
      </c>
      <c r="BW314" s="132">
        <f>COUNTIF(BW$3:BW$281,$BP314)</f>
        <v>1</v>
      </c>
      <c r="BX314" s="132">
        <f>COUNTIF(BX$3:BX$281,$BP314)</f>
        <v>1</v>
      </c>
      <c r="BY314" s="132">
        <f>COUNTIF(BY$3:BY$281,$BP314)</f>
        <v>1</v>
      </c>
      <c r="BZ314" s="132">
        <f>COUNTIF(BZ$3:BZ$281,$BP314)</f>
        <v>1</v>
      </c>
      <c r="CA314" s="132">
        <f>COUNTIF(CA$3:CA$281,$BP314)</f>
        <v>2</v>
      </c>
      <c r="CB314" s="132">
        <f>COUNTIF(CB$3:CB$281,$BP314)</f>
        <v>2</v>
      </c>
      <c r="CC314" s="132">
        <f>COUNTIF(CC$3:CC$281,$BP314)</f>
        <v>3</v>
      </c>
      <c r="CD314" s="132">
        <f>COUNTIF(CD$3:CD$281,$BP314)</f>
        <v>0</v>
      </c>
      <c r="CE314" s="132">
        <f>COUNTIF(CE$3:CE$281,$BP314)</f>
        <v>1</v>
      </c>
      <c r="CF314" s="132">
        <f>COUNTIF(CF$3:CF$281,$BP314)</f>
        <v>3</v>
      </c>
      <c r="CG314" s="132">
        <f>COUNTIF(CG$3:CG$281,$BP314)</f>
        <v>3</v>
      </c>
      <c r="CH314" s="132">
        <f>COUNTIF(CH$3:CH$281,$BP314)</f>
        <v>1</v>
      </c>
      <c r="CI314" s="132">
        <f>COUNTIF(CI$3:CI$281,$BP314)</f>
        <v>1</v>
      </c>
      <c r="CJ314" s="132">
        <f>COUNTIF(CJ$3:CJ$281,$BP314)</f>
        <v>1</v>
      </c>
      <c r="CK314" s="132">
        <f>COUNTIF(CK$3:CK$281,$BP314)</f>
        <v>2</v>
      </c>
      <c r="CL314" s="132">
        <f>COUNTIF(CL$3:CL$281,$BP314)</f>
        <v>0</v>
      </c>
      <c r="CM314" s="132">
        <f>COUNTIF(CM$3:CM$281,$BP314)</f>
        <v>2</v>
      </c>
      <c r="CN314" s="132">
        <f>COUNTIF(CN$3:CN$281,$BP314)</f>
        <v>0</v>
      </c>
      <c r="CO314" s="132">
        <f>COUNTIF(CO$3:CO$281,$BP314)</f>
        <v>3</v>
      </c>
      <c r="CP314" s="132">
        <f>COUNTIF(CP$3:CP$281,$BP314)</f>
        <v>2</v>
      </c>
      <c r="CQ314" s="132">
        <f>COUNTIF(CQ$3:CQ$281,$BP314)</f>
        <v>1</v>
      </c>
      <c r="CR314" s="132">
        <f>COUNTIF(CR$3:CR$281,$BP314)</f>
        <v>3</v>
      </c>
      <c r="CS314" s="132">
        <f>COUNTIF(CS$3:CS$281,$BP314)</f>
        <v>1</v>
      </c>
      <c r="CT314" s="132">
        <f>COUNTIF(CT$3:CT$281,$BP314)</f>
        <v>1</v>
      </c>
      <c r="CU314" s="132">
        <f>COUNTIF(CU$3:CU$281,$BP314)</f>
        <v>0</v>
      </c>
      <c r="CV314" s="132">
        <f>COUNTIF(CV$3:CV$281,$BP314)</f>
        <v>1</v>
      </c>
      <c r="CW314" s="132">
        <f>COUNTIF(CW$3:CW$281,$BP314)</f>
        <v>2</v>
      </c>
      <c r="CX314" s="132">
        <f>COUNTIF(CX$3:CX$281,$BP314)</f>
        <v>2</v>
      </c>
      <c r="CY314" s="132">
        <f>COUNTIF(CY$3:CY$281,$BP314)</f>
        <v>1</v>
      </c>
      <c r="CZ314" s="132">
        <f>COUNTIF(CZ$3:CZ$281,$BP314)</f>
        <v>1</v>
      </c>
      <c r="DA314" s="132">
        <f>COUNTIF(DA$3:DA$281,$BP314)</f>
        <v>3</v>
      </c>
      <c r="DB314" s="132">
        <f>COUNTIF(DB$3:DB$281,$BP314)</f>
        <v>3</v>
      </c>
      <c r="DC314" s="132">
        <f>COUNTIF(DC$3:DC$281,$BP314)</f>
        <v>2</v>
      </c>
      <c r="DD314" s="132">
        <f>COUNTIF(DD$3:DD$281,$BP314)</f>
        <v>2</v>
      </c>
      <c r="DE314" s="132">
        <f>COUNTIF(DE$3:DE$281,$BP314)</f>
        <v>2</v>
      </c>
      <c r="DF314" s="132">
        <f>COUNTIF(DF$3:DF$281,$BP314)</f>
        <v>3</v>
      </c>
      <c r="DG314" s="132">
        <f>COUNTIF(DG$3:DG$281,$BP314)</f>
        <v>2</v>
      </c>
      <c r="DH314" s="132">
        <f>COUNTIF(DH$3:DH$281,$BP314)</f>
        <v>3</v>
      </c>
      <c r="DI314" s="132">
        <f>COUNTIF(DI$3:DI$281,$BP314)</f>
        <v>5</v>
      </c>
      <c r="DJ314" s="132">
        <f>COUNTIF(DJ$3:DJ$281,$BP314)</f>
        <v>1</v>
      </c>
      <c r="DK314" s="132">
        <f>COUNTIF(DK$3:DK$281,$BP314)</f>
        <v>3</v>
      </c>
      <c r="DL314" s="132">
        <f>COUNTIF(DL$3:DL$281,$BP314)</f>
        <v>2</v>
      </c>
      <c r="DM314" s="132">
        <f>COUNTIF(DM$3:DM$281,$BP314)</f>
        <v>1</v>
      </c>
      <c r="DN314" s="132">
        <f>LARGE($BQ$3:$DM$281,20)</f>
        <v>47</v>
      </c>
    </row>
    <row r="315" spans="19:118" x14ac:dyDescent="0.2">
      <c r="S315" s="275">
        <f t="shared" ref="S315:BO315" si="1646">IF(S68=1,IF(S69=1,1,0),0)</f>
        <v>0</v>
      </c>
      <c r="T315" s="275">
        <f t="shared" si="1646"/>
        <v>0</v>
      </c>
      <c r="U315" s="275">
        <f t="shared" si="1646"/>
        <v>0</v>
      </c>
      <c r="V315" s="275">
        <f t="shared" si="1646"/>
        <v>0</v>
      </c>
      <c r="W315" s="275">
        <f t="shared" si="1646"/>
        <v>0</v>
      </c>
      <c r="X315" s="275">
        <f t="shared" si="1646"/>
        <v>0</v>
      </c>
      <c r="Y315" s="275">
        <f t="shared" si="1646"/>
        <v>0</v>
      </c>
      <c r="Z315" s="275">
        <f t="shared" si="1646"/>
        <v>0</v>
      </c>
      <c r="AA315" s="275">
        <f t="shared" si="1646"/>
        <v>0</v>
      </c>
      <c r="AB315" s="275">
        <f t="shared" si="1646"/>
        <v>0</v>
      </c>
      <c r="AC315" s="275">
        <f t="shared" si="1646"/>
        <v>0</v>
      </c>
      <c r="AD315" s="275">
        <f t="shared" si="1646"/>
        <v>0</v>
      </c>
      <c r="AE315" s="275">
        <f t="shared" si="1646"/>
        <v>0</v>
      </c>
      <c r="AF315" s="275">
        <f t="shared" si="1646"/>
        <v>0</v>
      </c>
      <c r="AG315" s="275">
        <f t="shared" si="1646"/>
        <v>0</v>
      </c>
      <c r="AH315" s="275">
        <f t="shared" si="1646"/>
        <v>0</v>
      </c>
      <c r="AI315" s="275">
        <f t="shared" si="1646"/>
        <v>0</v>
      </c>
      <c r="AJ315" s="275">
        <f t="shared" si="1646"/>
        <v>0</v>
      </c>
      <c r="AK315" s="275">
        <f t="shared" si="1646"/>
        <v>0</v>
      </c>
      <c r="AL315" s="275">
        <f t="shared" si="1646"/>
        <v>0</v>
      </c>
      <c r="AM315" s="275">
        <f t="shared" si="1646"/>
        <v>0</v>
      </c>
      <c r="AN315" s="275">
        <f t="shared" si="1646"/>
        <v>0</v>
      </c>
      <c r="AO315" s="275">
        <f t="shared" si="1646"/>
        <v>0</v>
      </c>
      <c r="AP315" s="275">
        <f t="shared" si="1646"/>
        <v>0</v>
      </c>
      <c r="AQ315" s="275">
        <f t="shared" si="1646"/>
        <v>0</v>
      </c>
      <c r="AR315" s="275">
        <f t="shared" si="1646"/>
        <v>0</v>
      </c>
      <c r="AS315" s="275">
        <f t="shared" si="1646"/>
        <v>0</v>
      </c>
      <c r="AT315" s="275">
        <f t="shared" si="1646"/>
        <v>0</v>
      </c>
      <c r="AU315" s="275">
        <f t="shared" si="1646"/>
        <v>0</v>
      </c>
      <c r="AV315" s="275">
        <f t="shared" si="1646"/>
        <v>0</v>
      </c>
      <c r="AW315" s="275">
        <f t="shared" si="1646"/>
        <v>0</v>
      </c>
      <c r="AX315" s="275">
        <f t="shared" si="1646"/>
        <v>0</v>
      </c>
      <c r="AY315" s="275">
        <f t="shared" si="1646"/>
        <v>1</v>
      </c>
      <c r="AZ315" s="275">
        <f t="shared" si="1646"/>
        <v>0</v>
      </c>
      <c r="BA315" s="275">
        <f t="shared" si="1646"/>
        <v>0</v>
      </c>
      <c r="BB315" s="275">
        <f t="shared" si="1646"/>
        <v>0</v>
      </c>
      <c r="BC315" s="275">
        <f t="shared" si="1646"/>
        <v>0</v>
      </c>
      <c r="BD315" s="275">
        <f t="shared" si="1646"/>
        <v>0</v>
      </c>
      <c r="BE315" s="275">
        <f t="shared" si="1646"/>
        <v>0</v>
      </c>
      <c r="BF315" s="275">
        <f t="shared" si="1646"/>
        <v>0</v>
      </c>
      <c r="BG315" s="275">
        <f t="shared" si="1646"/>
        <v>0</v>
      </c>
      <c r="BH315" s="275">
        <f t="shared" si="1646"/>
        <v>0</v>
      </c>
      <c r="BI315" s="275">
        <f t="shared" si="1646"/>
        <v>0</v>
      </c>
      <c r="BJ315" s="275">
        <f t="shared" si="1646"/>
        <v>0</v>
      </c>
      <c r="BK315" s="275">
        <f t="shared" si="1646"/>
        <v>0</v>
      </c>
      <c r="BL315" s="275">
        <f t="shared" si="1646"/>
        <v>0</v>
      </c>
      <c r="BM315" s="275">
        <f t="shared" si="1646"/>
        <v>0</v>
      </c>
      <c r="BN315" s="275">
        <f t="shared" si="1646"/>
        <v>0</v>
      </c>
      <c r="BO315" s="275">
        <f t="shared" si="1646"/>
        <v>0</v>
      </c>
      <c r="BP315" s="12">
        <v>21</v>
      </c>
      <c r="BQ315" s="132">
        <f>COUNTIF(BQ$3:BQ$281,$BP315)</f>
        <v>2</v>
      </c>
      <c r="BR315" s="132">
        <f>COUNTIF(BR$3:BR$281,$BP315)</f>
        <v>1</v>
      </c>
      <c r="BS315" s="132">
        <f>COUNTIF(BS$3:BS$281,$BP315)</f>
        <v>1</v>
      </c>
      <c r="BT315" s="132">
        <f>COUNTIF(BT$3:BT$281,$BP315)</f>
        <v>2</v>
      </c>
      <c r="BU315" s="132">
        <f>COUNTIF(BU$3:BU$281,$BP315)</f>
        <v>1</v>
      </c>
      <c r="BV315" s="132">
        <f>COUNTIF(BV$3:BV$281,$BP315)</f>
        <v>1</v>
      </c>
      <c r="BW315" s="132">
        <f>COUNTIF(BW$3:BW$281,$BP315)</f>
        <v>1</v>
      </c>
      <c r="BX315" s="132">
        <f>COUNTIF(BX$3:BX$281,$BP315)</f>
        <v>1</v>
      </c>
      <c r="BY315" s="132">
        <f>COUNTIF(BY$3:BY$281,$BP315)</f>
        <v>1</v>
      </c>
      <c r="BZ315" s="132">
        <f>COUNTIF(BZ$3:BZ$281,$BP315)</f>
        <v>1</v>
      </c>
      <c r="CA315" s="132">
        <f>COUNTIF(CA$3:CA$281,$BP315)</f>
        <v>1</v>
      </c>
      <c r="CB315" s="132">
        <f>COUNTIF(CB$3:CB$281,$BP315)</f>
        <v>2</v>
      </c>
      <c r="CC315" s="132">
        <f>COUNTIF(CC$3:CC$281,$BP315)</f>
        <v>3</v>
      </c>
      <c r="CD315" s="132">
        <f>COUNTIF(CD$3:CD$281,$BP315)</f>
        <v>0</v>
      </c>
      <c r="CE315" s="132">
        <f>COUNTIF(CE$3:CE$281,$BP315)</f>
        <v>1</v>
      </c>
      <c r="CF315" s="132">
        <f>COUNTIF(CF$3:CF$281,$BP315)</f>
        <v>3</v>
      </c>
      <c r="CG315" s="132">
        <f>COUNTIF(CG$3:CG$281,$BP315)</f>
        <v>3</v>
      </c>
      <c r="CH315" s="132">
        <f>COUNTIF(CH$3:CH$281,$BP315)</f>
        <v>1</v>
      </c>
      <c r="CI315" s="132">
        <f>COUNTIF(CI$3:CI$281,$BP315)</f>
        <v>1</v>
      </c>
      <c r="CJ315" s="132">
        <f>COUNTIF(CJ$3:CJ$281,$BP315)</f>
        <v>1</v>
      </c>
      <c r="CK315" s="132">
        <f>COUNTIF(CK$3:CK$281,$BP315)</f>
        <v>2</v>
      </c>
      <c r="CL315" s="132">
        <f>COUNTIF(CL$3:CL$281,$BP315)</f>
        <v>0</v>
      </c>
      <c r="CM315" s="132">
        <f>COUNTIF(CM$3:CM$281,$BP315)</f>
        <v>2</v>
      </c>
      <c r="CN315" s="132">
        <f>COUNTIF(CN$3:CN$281,$BP315)</f>
        <v>0</v>
      </c>
      <c r="CO315" s="132">
        <f>COUNTIF(CO$3:CO$281,$BP315)</f>
        <v>3</v>
      </c>
      <c r="CP315" s="132">
        <f>COUNTIF(CP$3:CP$281,$BP315)</f>
        <v>2</v>
      </c>
      <c r="CQ315" s="132">
        <f>COUNTIF(CQ$3:CQ$281,$BP315)</f>
        <v>1</v>
      </c>
      <c r="CR315" s="132">
        <f>COUNTIF(CR$3:CR$281,$BP315)</f>
        <v>3</v>
      </c>
      <c r="CS315" s="132">
        <f>COUNTIF(CS$3:CS$281,$BP315)</f>
        <v>1</v>
      </c>
      <c r="CT315" s="132">
        <f>COUNTIF(CT$3:CT$281,$BP315)</f>
        <v>1</v>
      </c>
      <c r="CU315" s="132">
        <f>COUNTIF(CU$3:CU$281,$BP315)</f>
        <v>0</v>
      </c>
      <c r="CV315" s="132">
        <f>COUNTIF(CV$3:CV$281,$BP315)</f>
        <v>1</v>
      </c>
      <c r="CW315" s="132">
        <f>COUNTIF(CW$3:CW$281,$BP315)</f>
        <v>2</v>
      </c>
      <c r="CX315" s="132">
        <f>COUNTIF(CX$3:CX$281,$BP315)</f>
        <v>2</v>
      </c>
      <c r="CY315" s="132">
        <f>COUNTIF(CY$3:CY$281,$BP315)</f>
        <v>0</v>
      </c>
      <c r="CZ315" s="132">
        <f>COUNTIF(CZ$3:CZ$281,$BP315)</f>
        <v>0</v>
      </c>
      <c r="DA315" s="132">
        <f>COUNTIF(DA$3:DA$281,$BP315)</f>
        <v>3</v>
      </c>
      <c r="DB315" s="132">
        <f>COUNTIF(DB$3:DB$281,$BP315)</f>
        <v>3</v>
      </c>
      <c r="DC315" s="132">
        <f>COUNTIF(DC$3:DC$281,$BP315)</f>
        <v>2</v>
      </c>
      <c r="DD315" s="132">
        <f>COUNTIF(DD$3:DD$281,$BP315)</f>
        <v>1</v>
      </c>
      <c r="DE315" s="132">
        <f>COUNTIF(DE$3:DE$281,$BP315)</f>
        <v>2</v>
      </c>
      <c r="DF315" s="132">
        <f>COUNTIF(DF$3:DF$281,$BP315)</f>
        <v>3</v>
      </c>
      <c r="DG315" s="132">
        <f>COUNTIF(DG$3:DG$281,$BP315)</f>
        <v>2</v>
      </c>
      <c r="DH315" s="132">
        <f>COUNTIF(DH$3:DH$281,$BP315)</f>
        <v>3</v>
      </c>
      <c r="DI315" s="132">
        <f>COUNTIF(DI$3:DI$281,$BP315)</f>
        <v>5</v>
      </c>
      <c r="DJ315" s="132">
        <f>COUNTIF(DJ$3:DJ$281,$BP315)</f>
        <v>1</v>
      </c>
      <c r="DK315" s="132">
        <f>COUNTIF(DK$3:DK$281,$BP315)</f>
        <v>2</v>
      </c>
      <c r="DL315" s="132">
        <f>COUNTIF(DL$3:DL$281,$BP315)</f>
        <v>1</v>
      </c>
      <c r="DM315" s="132">
        <f>COUNTIF(DM$3:DM$281,$BP315)</f>
        <v>1</v>
      </c>
      <c r="DN315" s="132">
        <f>LARGE($BQ$3:$DM$281,21)</f>
        <v>46</v>
      </c>
    </row>
    <row r="316" spans="19:118" x14ac:dyDescent="0.2">
      <c r="S316" s="275">
        <f t="shared" ref="S316:BO316" si="1647">IF(S69=1,IF(S70=1,1,0),0)</f>
        <v>0</v>
      </c>
      <c r="T316" s="275">
        <f t="shared" si="1647"/>
        <v>0</v>
      </c>
      <c r="U316" s="275">
        <f t="shared" si="1647"/>
        <v>0</v>
      </c>
      <c r="V316" s="275">
        <f t="shared" si="1647"/>
        <v>0</v>
      </c>
      <c r="W316" s="275">
        <f t="shared" si="1647"/>
        <v>0</v>
      </c>
      <c r="X316" s="275">
        <f t="shared" si="1647"/>
        <v>0</v>
      </c>
      <c r="Y316" s="275">
        <f t="shared" si="1647"/>
        <v>0</v>
      </c>
      <c r="Z316" s="275">
        <f t="shared" si="1647"/>
        <v>0</v>
      </c>
      <c r="AA316" s="275">
        <f t="shared" si="1647"/>
        <v>0</v>
      </c>
      <c r="AB316" s="275">
        <f t="shared" si="1647"/>
        <v>0</v>
      </c>
      <c r="AC316" s="275">
        <f t="shared" si="1647"/>
        <v>0</v>
      </c>
      <c r="AD316" s="275">
        <f t="shared" si="1647"/>
        <v>0</v>
      </c>
      <c r="AE316" s="275">
        <f t="shared" si="1647"/>
        <v>0</v>
      </c>
      <c r="AF316" s="275">
        <f t="shared" si="1647"/>
        <v>0</v>
      </c>
      <c r="AG316" s="275">
        <f t="shared" si="1647"/>
        <v>0</v>
      </c>
      <c r="AH316" s="275">
        <f t="shared" si="1647"/>
        <v>0</v>
      </c>
      <c r="AI316" s="275">
        <f t="shared" si="1647"/>
        <v>0</v>
      </c>
      <c r="AJ316" s="275">
        <f t="shared" si="1647"/>
        <v>0</v>
      </c>
      <c r="AK316" s="275">
        <f t="shared" si="1647"/>
        <v>0</v>
      </c>
      <c r="AL316" s="275">
        <f t="shared" si="1647"/>
        <v>0</v>
      </c>
      <c r="AM316" s="275">
        <f t="shared" si="1647"/>
        <v>0</v>
      </c>
      <c r="AN316" s="275">
        <f t="shared" si="1647"/>
        <v>0</v>
      </c>
      <c r="AO316" s="275">
        <f t="shared" si="1647"/>
        <v>0</v>
      </c>
      <c r="AP316" s="275">
        <f t="shared" si="1647"/>
        <v>0</v>
      </c>
      <c r="AQ316" s="275">
        <f t="shared" si="1647"/>
        <v>0</v>
      </c>
      <c r="AR316" s="275">
        <f t="shared" si="1647"/>
        <v>0</v>
      </c>
      <c r="AS316" s="275">
        <f t="shared" si="1647"/>
        <v>0</v>
      </c>
      <c r="AT316" s="275">
        <f t="shared" si="1647"/>
        <v>0</v>
      </c>
      <c r="AU316" s="275">
        <f t="shared" si="1647"/>
        <v>0</v>
      </c>
      <c r="AV316" s="275">
        <f t="shared" si="1647"/>
        <v>0</v>
      </c>
      <c r="AW316" s="275">
        <f t="shared" si="1647"/>
        <v>0</v>
      </c>
      <c r="AX316" s="275">
        <f t="shared" si="1647"/>
        <v>0</v>
      </c>
      <c r="AY316" s="275">
        <f t="shared" si="1647"/>
        <v>0</v>
      </c>
      <c r="AZ316" s="275">
        <f t="shared" si="1647"/>
        <v>0</v>
      </c>
      <c r="BA316" s="275">
        <f t="shared" si="1647"/>
        <v>0</v>
      </c>
      <c r="BB316" s="275">
        <f t="shared" si="1647"/>
        <v>0</v>
      </c>
      <c r="BC316" s="275">
        <f t="shared" si="1647"/>
        <v>0</v>
      </c>
      <c r="BD316" s="275">
        <f t="shared" si="1647"/>
        <v>0</v>
      </c>
      <c r="BE316" s="275">
        <f t="shared" si="1647"/>
        <v>0</v>
      </c>
      <c r="BF316" s="275">
        <f t="shared" si="1647"/>
        <v>0</v>
      </c>
      <c r="BG316" s="275">
        <f t="shared" si="1647"/>
        <v>0</v>
      </c>
      <c r="BH316" s="275">
        <f t="shared" si="1647"/>
        <v>0</v>
      </c>
      <c r="BI316" s="275">
        <f t="shared" si="1647"/>
        <v>0</v>
      </c>
      <c r="BJ316" s="275">
        <f t="shared" si="1647"/>
        <v>0</v>
      </c>
      <c r="BK316" s="275">
        <f t="shared" si="1647"/>
        <v>0</v>
      </c>
      <c r="BL316" s="275">
        <f t="shared" si="1647"/>
        <v>0</v>
      </c>
      <c r="BM316" s="275">
        <f t="shared" si="1647"/>
        <v>0</v>
      </c>
      <c r="BN316" s="275">
        <f t="shared" si="1647"/>
        <v>0</v>
      </c>
      <c r="BO316" s="275">
        <f t="shared" si="1647"/>
        <v>0</v>
      </c>
      <c r="BP316" s="12">
        <v>22</v>
      </c>
      <c r="BQ316" s="132">
        <f>COUNTIF(BQ$3:BQ$281,$BP316)</f>
        <v>2</v>
      </c>
      <c r="BR316" s="132">
        <f>COUNTIF(BR$3:BR$281,$BP316)</f>
        <v>1</v>
      </c>
      <c r="BS316" s="132">
        <f>COUNTIF(BS$3:BS$281,$BP316)</f>
        <v>1</v>
      </c>
      <c r="BT316" s="132">
        <f>COUNTIF(BT$3:BT$281,$BP316)</f>
        <v>2</v>
      </c>
      <c r="BU316" s="132">
        <f>COUNTIF(BU$3:BU$281,$BP316)</f>
        <v>1</v>
      </c>
      <c r="BV316" s="132">
        <f>COUNTIF(BV$3:BV$281,$BP316)</f>
        <v>1</v>
      </c>
      <c r="BW316" s="132">
        <f>COUNTIF(BW$3:BW$281,$BP316)</f>
        <v>1</v>
      </c>
      <c r="BX316" s="132">
        <f>COUNTIF(BX$3:BX$281,$BP316)</f>
        <v>0</v>
      </c>
      <c r="BY316" s="132">
        <f>COUNTIF(BY$3:BY$281,$BP316)</f>
        <v>1</v>
      </c>
      <c r="BZ316" s="132">
        <f>COUNTIF(BZ$3:BZ$281,$BP316)</f>
        <v>1</v>
      </c>
      <c r="CA316" s="132">
        <f>COUNTIF(CA$3:CA$281,$BP316)</f>
        <v>1</v>
      </c>
      <c r="CB316" s="132">
        <f>COUNTIF(CB$3:CB$281,$BP316)</f>
        <v>2</v>
      </c>
      <c r="CC316" s="132">
        <f>COUNTIF(CC$3:CC$281,$BP316)</f>
        <v>2</v>
      </c>
      <c r="CD316" s="132">
        <f>COUNTIF(CD$3:CD$281,$BP316)</f>
        <v>0</v>
      </c>
      <c r="CE316" s="132">
        <f>COUNTIF(CE$3:CE$281,$BP316)</f>
        <v>1</v>
      </c>
      <c r="CF316" s="132">
        <f>COUNTIF(CF$3:CF$281,$BP316)</f>
        <v>2</v>
      </c>
      <c r="CG316" s="132">
        <f>COUNTIF(CG$3:CG$281,$BP316)</f>
        <v>3</v>
      </c>
      <c r="CH316" s="132">
        <f>COUNTIF(CH$3:CH$281,$BP316)</f>
        <v>1</v>
      </c>
      <c r="CI316" s="132">
        <f>COUNTIF(CI$3:CI$281,$BP316)</f>
        <v>1</v>
      </c>
      <c r="CJ316" s="132">
        <f>COUNTIF(CJ$3:CJ$281,$BP316)</f>
        <v>1</v>
      </c>
      <c r="CK316" s="132">
        <f>COUNTIF(CK$3:CK$281,$BP316)</f>
        <v>2</v>
      </c>
      <c r="CL316" s="132">
        <f>COUNTIF(CL$3:CL$281,$BP316)</f>
        <v>0</v>
      </c>
      <c r="CM316" s="132">
        <f>COUNTIF(CM$3:CM$281,$BP316)</f>
        <v>0</v>
      </c>
      <c r="CN316" s="132">
        <f>COUNTIF(CN$3:CN$281,$BP316)</f>
        <v>0</v>
      </c>
      <c r="CO316" s="132">
        <f>COUNTIF(CO$3:CO$281,$BP316)</f>
        <v>3</v>
      </c>
      <c r="CP316" s="132">
        <f>COUNTIF(CP$3:CP$281,$BP316)</f>
        <v>2</v>
      </c>
      <c r="CQ316" s="132">
        <f>COUNTIF(CQ$3:CQ$281,$BP316)</f>
        <v>1</v>
      </c>
      <c r="CR316" s="132">
        <f>COUNTIF(CR$3:CR$281,$BP316)</f>
        <v>3</v>
      </c>
      <c r="CS316" s="132">
        <f>COUNTIF(CS$3:CS$281,$BP316)</f>
        <v>1</v>
      </c>
      <c r="CT316" s="132">
        <f>COUNTIF(CT$3:CT$281,$BP316)</f>
        <v>1</v>
      </c>
      <c r="CU316" s="132">
        <f>COUNTIF(CU$3:CU$281,$BP316)</f>
        <v>0</v>
      </c>
      <c r="CV316" s="132">
        <f>COUNTIF(CV$3:CV$281,$BP316)</f>
        <v>1</v>
      </c>
      <c r="CW316" s="132">
        <f>COUNTIF(CW$3:CW$281,$BP316)</f>
        <v>2</v>
      </c>
      <c r="CX316" s="132">
        <f>COUNTIF(CX$3:CX$281,$BP316)</f>
        <v>2</v>
      </c>
      <c r="CY316" s="132">
        <f>COUNTIF(CY$3:CY$281,$BP316)</f>
        <v>0</v>
      </c>
      <c r="CZ316" s="132">
        <f>COUNTIF(CZ$3:CZ$281,$BP316)</f>
        <v>0</v>
      </c>
      <c r="DA316" s="132">
        <f>COUNTIF(DA$3:DA$281,$BP316)</f>
        <v>3</v>
      </c>
      <c r="DB316" s="132">
        <f>COUNTIF(DB$3:DB$281,$BP316)</f>
        <v>3</v>
      </c>
      <c r="DC316" s="132">
        <f>COUNTIF(DC$3:DC$281,$BP316)</f>
        <v>1</v>
      </c>
      <c r="DD316" s="132">
        <f>COUNTIF(DD$3:DD$281,$BP316)</f>
        <v>1</v>
      </c>
      <c r="DE316" s="132">
        <f>COUNTIF(DE$3:DE$281,$BP316)</f>
        <v>2</v>
      </c>
      <c r="DF316" s="132">
        <f>COUNTIF(DF$3:DF$281,$BP316)</f>
        <v>3</v>
      </c>
      <c r="DG316" s="132">
        <f>COUNTIF(DG$3:DG$281,$BP316)</f>
        <v>2</v>
      </c>
      <c r="DH316" s="132">
        <f>COUNTIF(DH$3:DH$281,$BP316)</f>
        <v>3</v>
      </c>
      <c r="DI316" s="132">
        <f>COUNTIF(DI$3:DI$281,$BP316)</f>
        <v>5</v>
      </c>
      <c r="DJ316" s="132">
        <f>COUNTIF(DJ$3:DJ$281,$BP316)</f>
        <v>1</v>
      </c>
      <c r="DK316" s="132">
        <f>COUNTIF(DK$3:DK$281,$BP316)</f>
        <v>2</v>
      </c>
      <c r="DL316" s="132">
        <f>COUNTIF(DL$3:DL$281,$BP316)</f>
        <v>1</v>
      </c>
      <c r="DM316" s="132">
        <f>COUNTIF(DM$3:DM$281,$BP316)</f>
        <v>1</v>
      </c>
      <c r="DN316" s="132">
        <f>LARGE($BQ$3:$DM$281,22)</f>
        <v>46</v>
      </c>
    </row>
    <row r="317" spans="19:118" x14ac:dyDescent="0.2">
      <c r="S317" s="275">
        <f t="shared" ref="S317:BO317" si="1648">IF(S70=1,IF(S71=1,1,0),0)</f>
        <v>0</v>
      </c>
      <c r="T317" s="275">
        <f t="shared" si="1648"/>
        <v>0</v>
      </c>
      <c r="U317" s="275">
        <f t="shared" si="1648"/>
        <v>0</v>
      </c>
      <c r="V317" s="275">
        <f t="shared" si="1648"/>
        <v>0</v>
      </c>
      <c r="W317" s="275">
        <f t="shared" si="1648"/>
        <v>0</v>
      </c>
      <c r="X317" s="275">
        <f t="shared" si="1648"/>
        <v>0</v>
      </c>
      <c r="Y317" s="275">
        <f t="shared" si="1648"/>
        <v>0</v>
      </c>
      <c r="Z317" s="275">
        <f t="shared" si="1648"/>
        <v>0</v>
      </c>
      <c r="AA317" s="275">
        <f t="shared" si="1648"/>
        <v>0</v>
      </c>
      <c r="AB317" s="275">
        <f t="shared" si="1648"/>
        <v>0</v>
      </c>
      <c r="AC317" s="275">
        <f t="shared" si="1648"/>
        <v>0</v>
      </c>
      <c r="AD317" s="275">
        <f t="shared" si="1648"/>
        <v>0</v>
      </c>
      <c r="AE317" s="275">
        <f t="shared" si="1648"/>
        <v>0</v>
      </c>
      <c r="AF317" s="275">
        <f t="shared" si="1648"/>
        <v>0</v>
      </c>
      <c r="AG317" s="275">
        <f t="shared" si="1648"/>
        <v>0</v>
      </c>
      <c r="AH317" s="275">
        <f t="shared" si="1648"/>
        <v>0</v>
      </c>
      <c r="AI317" s="275">
        <f t="shared" si="1648"/>
        <v>0</v>
      </c>
      <c r="AJ317" s="275">
        <f t="shared" si="1648"/>
        <v>0</v>
      </c>
      <c r="AK317" s="275">
        <f t="shared" si="1648"/>
        <v>0</v>
      </c>
      <c r="AL317" s="275">
        <f t="shared" si="1648"/>
        <v>0</v>
      </c>
      <c r="AM317" s="275">
        <f t="shared" si="1648"/>
        <v>0</v>
      </c>
      <c r="AN317" s="275">
        <f t="shared" si="1648"/>
        <v>0</v>
      </c>
      <c r="AO317" s="275">
        <f t="shared" si="1648"/>
        <v>0</v>
      </c>
      <c r="AP317" s="275">
        <f t="shared" si="1648"/>
        <v>0</v>
      </c>
      <c r="AQ317" s="275">
        <f t="shared" si="1648"/>
        <v>0</v>
      </c>
      <c r="AR317" s="275">
        <f t="shared" si="1648"/>
        <v>0</v>
      </c>
      <c r="AS317" s="275">
        <f t="shared" si="1648"/>
        <v>0</v>
      </c>
      <c r="AT317" s="275">
        <f t="shared" si="1648"/>
        <v>0</v>
      </c>
      <c r="AU317" s="275">
        <f t="shared" si="1648"/>
        <v>0</v>
      </c>
      <c r="AV317" s="275">
        <f t="shared" si="1648"/>
        <v>0</v>
      </c>
      <c r="AW317" s="275">
        <f t="shared" si="1648"/>
        <v>0</v>
      </c>
      <c r="AX317" s="275">
        <f t="shared" si="1648"/>
        <v>0</v>
      </c>
      <c r="AY317" s="275">
        <f t="shared" si="1648"/>
        <v>0</v>
      </c>
      <c r="AZ317" s="275">
        <f t="shared" si="1648"/>
        <v>0</v>
      </c>
      <c r="BA317" s="275">
        <f t="shared" si="1648"/>
        <v>0</v>
      </c>
      <c r="BB317" s="275">
        <f t="shared" si="1648"/>
        <v>0</v>
      </c>
      <c r="BC317" s="275">
        <f t="shared" si="1648"/>
        <v>0</v>
      </c>
      <c r="BD317" s="275">
        <f t="shared" si="1648"/>
        <v>0</v>
      </c>
      <c r="BE317" s="275">
        <f t="shared" si="1648"/>
        <v>0</v>
      </c>
      <c r="BF317" s="275">
        <f t="shared" si="1648"/>
        <v>0</v>
      </c>
      <c r="BG317" s="275">
        <f t="shared" si="1648"/>
        <v>0</v>
      </c>
      <c r="BH317" s="275">
        <f t="shared" si="1648"/>
        <v>0</v>
      </c>
      <c r="BI317" s="275">
        <f t="shared" si="1648"/>
        <v>0</v>
      </c>
      <c r="BJ317" s="275">
        <f t="shared" si="1648"/>
        <v>0</v>
      </c>
      <c r="BK317" s="275">
        <f t="shared" si="1648"/>
        <v>0</v>
      </c>
      <c r="BL317" s="275">
        <f t="shared" si="1648"/>
        <v>0</v>
      </c>
      <c r="BM317" s="275">
        <f t="shared" si="1648"/>
        <v>0</v>
      </c>
      <c r="BN317" s="275">
        <f t="shared" si="1648"/>
        <v>0</v>
      </c>
      <c r="BO317" s="275">
        <f t="shared" si="1648"/>
        <v>0</v>
      </c>
      <c r="BP317" s="12">
        <v>23</v>
      </c>
      <c r="BQ317" s="132">
        <f>COUNTIF(BQ$3:BQ$281,$BP317)</f>
        <v>2</v>
      </c>
      <c r="BR317" s="132">
        <f>COUNTIF(BR$3:BR$281,$BP317)</f>
        <v>0</v>
      </c>
      <c r="BS317" s="132">
        <f>COUNTIF(BS$3:BS$281,$BP317)</f>
        <v>1</v>
      </c>
      <c r="BT317" s="132">
        <f>COUNTIF(BT$3:BT$281,$BP317)</f>
        <v>2</v>
      </c>
      <c r="BU317" s="132">
        <f>COUNTIF(BU$3:BU$281,$BP317)</f>
        <v>1</v>
      </c>
      <c r="BV317" s="132">
        <f>COUNTIF(BV$3:BV$281,$BP317)</f>
        <v>1</v>
      </c>
      <c r="BW317" s="132">
        <f>COUNTIF(BW$3:BW$281,$BP317)</f>
        <v>0</v>
      </c>
      <c r="BX317" s="132">
        <f>COUNTIF(BX$3:BX$281,$BP317)</f>
        <v>0</v>
      </c>
      <c r="BY317" s="132">
        <f>COUNTIF(BY$3:BY$281,$BP317)</f>
        <v>1</v>
      </c>
      <c r="BZ317" s="132">
        <f>COUNTIF(BZ$3:BZ$281,$BP317)</f>
        <v>1</v>
      </c>
      <c r="CA317" s="132">
        <f>COUNTIF(CA$3:CA$281,$BP317)</f>
        <v>1</v>
      </c>
      <c r="CB317" s="132">
        <f>COUNTIF(CB$3:CB$281,$BP317)</f>
        <v>2</v>
      </c>
      <c r="CC317" s="132">
        <f>COUNTIF(CC$3:CC$281,$BP317)</f>
        <v>2</v>
      </c>
      <c r="CD317" s="132">
        <f>COUNTIF(CD$3:CD$281,$BP317)</f>
        <v>0</v>
      </c>
      <c r="CE317" s="132">
        <f>COUNTIF(CE$3:CE$281,$BP317)</f>
        <v>0</v>
      </c>
      <c r="CF317" s="132">
        <f>COUNTIF(CF$3:CF$281,$BP317)</f>
        <v>2</v>
      </c>
      <c r="CG317" s="132">
        <f>COUNTIF(CG$3:CG$281,$BP317)</f>
        <v>2</v>
      </c>
      <c r="CH317" s="132">
        <f>COUNTIF(CH$3:CH$281,$BP317)</f>
        <v>0</v>
      </c>
      <c r="CI317" s="132">
        <f>COUNTIF(CI$3:CI$281,$BP317)</f>
        <v>0</v>
      </c>
      <c r="CJ317" s="132">
        <f>COUNTIF(CJ$3:CJ$281,$BP317)</f>
        <v>1</v>
      </c>
      <c r="CK317" s="132">
        <f>COUNTIF(CK$3:CK$281,$BP317)</f>
        <v>2</v>
      </c>
      <c r="CL317" s="132">
        <f>COUNTIF(CL$3:CL$281,$BP317)</f>
        <v>0</v>
      </c>
      <c r="CM317" s="132">
        <f>COUNTIF(CM$3:CM$281,$BP317)</f>
        <v>0</v>
      </c>
      <c r="CN317" s="132">
        <f>COUNTIF(CN$3:CN$281,$BP317)</f>
        <v>0</v>
      </c>
      <c r="CO317" s="132">
        <f>COUNTIF(CO$3:CO$281,$BP317)</f>
        <v>2</v>
      </c>
      <c r="CP317" s="132">
        <f>COUNTIF(CP$3:CP$281,$BP317)</f>
        <v>2</v>
      </c>
      <c r="CQ317" s="132">
        <f>COUNTIF(CQ$3:CQ$281,$BP317)</f>
        <v>1</v>
      </c>
      <c r="CR317" s="132">
        <f>COUNTIF(CR$3:CR$281,$BP317)</f>
        <v>2</v>
      </c>
      <c r="CS317" s="132">
        <f>COUNTIF(CS$3:CS$281,$BP317)</f>
        <v>1</v>
      </c>
      <c r="CT317" s="132">
        <f>COUNTIF(CT$3:CT$281,$BP317)</f>
        <v>1</v>
      </c>
      <c r="CU317" s="132">
        <f>COUNTIF(CU$3:CU$281,$BP317)</f>
        <v>0</v>
      </c>
      <c r="CV317" s="132">
        <f>COUNTIF(CV$3:CV$281,$BP317)</f>
        <v>0</v>
      </c>
      <c r="CW317" s="132">
        <f>COUNTIF(CW$3:CW$281,$BP317)</f>
        <v>2</v>
      </c>
      <c r="CX317" s="132">
        <f>COUNTIF(CX$3:CX$281,$BP317)</f>
        <v>2</v>
      </c>
      <c r="CY317" s="132">
        <f>COUNTIF(CY$3:CY$281,$BP317)</f>
        <v>0</v>
      </c>
      <c r="CZ317" s="132">
        <f>COUNTIF(CZ$3:CZ$281,$BP317)</f>
        <v>0</v>
      </c>
      <c r="DA317" s="132">
        <f>COUNTIF(DA$3:DA$281,$BP317)</f>
        <v>3</v>
      </c>
      <c r="DB317" s="132">
        <f>COUNTIF(DB$3:DB$281,$BP317)</f>
        <v>2</v>
      </c>
      <c r="DC317" s="132">
        <f>COUNTIF(DC$3:DC$281,$BP317)</f>
        <v>0</v>
      </c>
      <c r="DD317" s="132">
        <f>COUNTIF(DD$3:DD$281,$BP317)</f>
        <v>1</v>
      </c>
      <c r="DE317" s="132">
        <f>COUNTIF(DE$3:DE$281,$BP317)</f>
        <v>2</v>
      </c>
      <c r="DF317" s="132">
        <f>COUNTIF(DF$3:DF$281,$BP317)</f>
        <v>2</v>
      </c>
      <c r="DG317" s="132">
        <f>COUNTIF(DG$3:DG$281,$BP317)</f>
        <v>2</v>
      </c>
      <c r="DH317" s="132">
        <f>COUNTIF(DH$3:DH$281,$BP317)</f>
        <v>2</v>
      </c>
      <c r="DI317" s="132">
        <f>COUNTIF(DI$3:DI$281,$BP317)</f>
        <v>3</v>
      </c>
      <c r="DJ317" s="132">
        <f>COUNTIF(DJ$3:DJ$281,$BP317)</f>
        <v>1</v>
      </c>
      <c r="DK317" s="132">
        <f>COUNTIF(DK$3:DK$281,$BP317)</f>
        <v>1</v>
      </c>
      <c r="DL317" s="132">
        <f>COUNTIF(DL$3:DL$281,$BP317)</f>
        <v>1</v>
      </c>
      <c r="DM317" s="132">
        <f>COUNTIF(DM$3:DM$281,$BP317)</f>
        <v>1</v>
      </c>
      <c r="DN317" s="132">
        <f>LARGE($BQ$3:$DM$281,23)</f>
        <v>45</v>
      </c>
    </row>
    <row r="318" spans="19:118" x14ac:dyDescent="0.2">
      <c r="S318" s="275">
        <f t="shared" ref="S318:BO318" si="1649">IF(S71=1,IF(S72=1,1,0),0)</f>
        <v>0</v>
      </c>
      <c r="T318" s="275">
        <f t="shared" si="1649"/>
        <v>0</v>
      </c>
      <c r="U318" s="275">
        <f t="shared" si="1649"/>
        <v>0</v>
      </c>
      <c r="V318" s="275">
        <f t="shared" si="1649"/>
        <v>0</v>
      </c>
      <c r="W318" s="275">
        <f t="shared" si="1649"/>
        <v>0</v>
      </c>
      <c r="X318" s="275">
        <f t="shared" si="1649"/>
        <v>0</v>
      </c>
      <c r="Y318" s="275">
        <f t="shared" si="1649"/>
        <v>0</v>
      </c>
      <c r="Z318" s="275">
        <f t="shared" si="1649"/>
        <v>0</v>
      </c>
      <c r="AA318" s="275">
        <f t="shared" si="1649"/>
        <v>0</v>
      </c>
      <c r="AB318" s="275">
        <f t="shared" si="1649"/>
        <v>0</v>
      </c>
      <c r="AC318" s="275">
        <f t="shared" si="1649"/>
        <v>0</v>
      </c>
      <c r="AD318" s="275">
        <f t="shared" si="1649"/>
        <v>0</v>
      </c>
      <c r="AE318" s="275">
        <f t="shared" si="1649"/>
        <v>0</v>
      </c>
      <c r="AF318" s="275">
        <f t="shared" si="1649"/>
        <v>0</v>
      </c>
      <c r="AG318" s="275">
        <f t="shared" si="1649"/>
        <v>0</v>
      </c>
      <c r="AH318" s="275">
        <f t="shared" si="1649"/>
        <v>0</v>
      </c>
      <c r="AI318" s="275">
        <f t="shared" si="1649"/>
        <v>0</v>
      </c>
      <c r="AJ318" s="275">
        <f t="shared" si="1649"/>
        <v>0</v>
      </c>
      <c r="AK318" s="275">
        <f t="shared" si="1649"/>
        <v>0</v>
      </c>
      <c r="AL318" s="275">
        <f t="shared" si="1649"/>
        <v>0</v>
      </c>
      <c r="AM318" s="275">
        <f t="shared" si="1649"/>
        <v>0</v>
      </c>
      <c r="AN318" s="275">
        <f t="shared" si="1649"/>
        <v>0</v>
      </c>
      <c r="AO318" s="275">
        <f t="shared" si="1649"/>
        <v>0</v>
      </c>
      <c r="AP318" s="275">
        <f t="shared" si="1649"/>
        <v>0</v>
      </c>
      <c r="AQ318" s="275">
        <f t="shared" si="1649"/>
        <v>0</v>
      </c>
      <c r="AR318" s="275">
        <f t="shared" si="1649"/>
        <v>0</v>
      </c>
      <c r="AS318" s="275">
        <f t="shared" si="1649"/>
        <v>0</v>
      </c>
      <c r="AT318" s="275">
        <f t="shared" si="1649"/>
        <v>0</v>
      </c>
      <c r="AU318" s="275">
        <f t="shared" si="1649"/>
        <v>0</v>
      </c>
      <c r="AV318" s="275">
        <f t="shared" si="1649"/>
        <v>0</v>
      </c>
      <c r="AW318" s="275">
        <f t="shared" si="1649"/>
        <v>0</v>
      </c>
      <c r="AX318" s="275">
        <f t="shared" si="1649"/>
        <v>0</v>
      </c>
      <c r="AY318" s="275">
        <f t="shared" si="1649"/>
        <v>0</v>
      </c>
      <c r="AZ318" s="275">
        <f t="shared" si="1649"/>
        <v>0</v>
      </c>
      <c r="BA318" s="275">
        <f t="shared" si="1649"/>
        <v>0</v>
      </c>
      <c r="BB318" s="275">
        <f t="shared" si="1649"/>
        <v>0</v>
      </c>
      <c r="BC318" s="275">
        <f t="shared" si="1649"/>
        <v>0</v>
      </c>
      <c r="BD318" s="275">
        <f t="shared" si="1649"/>
        <v>0</v>
      </c>
      <c r="BE318" s="275">
        <f t="shared" si="1649"/>
        <v>0</v>
      </c>
      <c r="BF318" s="275">
        <f t="shared" si="1649"/>
        <v>0</v>
      </c>
      <c r="BG318" s="275">
        <f t="shared" si="1649"/>
        <v>0</v>
      </c>
      <c r="BH318" s="275">
        <f t="shared" si="1649"/>
        <v>0</v>
      </c>
      <c r="BI318" s="275">
        <f t="shared" si="1649"/>
        <v>0</v>
      </c>
      <c r="BJ318" s="275">
        <f t="shared" si="1649"/>
        <v>0</v>
      </c>
      <c r="BK318" s="275">
        <f t="shared" si="1649"/>
        <v>0</v>
      </c>
      <c r="BL318" s="275">
        <f t="shared" si="1649"/>
        <v>1</v>
      </c>
      <c r="BM318" s="275">
        <f t="shared" si="1649"/>
        <v>0</v>
      </c>
      <c r="BN318" s="275">
        <f t="shared" si="1649"/>
        <v>0</v>
      </c>
      <c r="BO318" s="275">
        <f t="shared" si="1649"/>
        <v>0</v>
      </c>
      <c r="BP318" s="12">
        <v>24</v>
      </c>
      <c r="BQ318" s="132">
        <f>COUNTIF(BQ$3:BQ$281,$BP318)</f>
        <v>0</v>
      </c>
      <c r="BR318" s="132">
        <f>COUNTIF(BR$3:BR$281,$BP318)</f>
        <v>0</v>
      </c>
      <c r="BS318" s="132">
        <f>COUNTIF(BS$3:BS$281,$BP318)</f>
        <v>1</v>
      </c>
      <c r="BT318" s="132">
        <f>COUNTIF(BT$3:BT$281,$BP318)</f>
        <v>2</v>
      </c>
      <c r="BU318" s="132">
        <f>COUNTIF(BU$3:BU$281,$BP318)</f>
        <v>1</v>
      </c>
      <c r="BV318" s="132">
        <f>COUNTIF(BV$3:BV$281,$BP318)</f>
        <v>1</v>
      </c>
      <c r="BW318" s="132">
        <f>COUNTIF(BW$3:BW$281,$BP318)</f>
        <v>0</v>
      </c>
      <c r="BX318" s="132">
        <f>COUNTIF(BX$3:BX$281,$BP318)</f>
        <v>0</v>
      </c>
      <c r="BY318" s="132">
        <f>COUNTIF(BY$3:BY$281,$BP318)</f>
        <v>0</v>
      </c>
      <c r="BZ318" s="132">
        <f>COUNTIF(BZ$3:BZ$281,$BP318)</f>
        <v>1</v>
      </c>
      <c r="CA318" s="132">
        <f>COUNTIF(CA$3:CA$281,$BP318)</f>
        <v>1</v>
      </c>
      <c r="CB318" s="132">
        <f>COUNTIF(CB$3:CB$281,$BP318)</f>
        <v>2</v>
      </c>
      <c r="CC318" s="132">
        <f>COUNTIF(CC$3:CC$281,$BP318)</f>
        <v>1</v>
      </c>
      <c r="CD318" s="132">
        <f>COUNTIF(CD$3:CD$281,$BP318)</f>
        <v>0</v>
      </c>
      <c r="CE318" s="132">
        <f>COUNTIF(CE$3:CE$281,$BP318)</f>
        <v>0</v>
      </c>
      <c r="CF318" s="132">
        <f>COUNTIF(CF$3:CF$281,$BP318)</f>
        <v>2</v>
      </c>
      <c r="CG318" s="132">
        <f>COUNTIF(CG$3:CG$281,$BP318)</f>
        <v>1</v>
      </c>
      <c r="CH318" s="132">
        <f>COUNTIF(CH$3:CH$281,$BP318)</f>
        <v>0</v>
      </c>
      <c r="CI318" s="132">
        <f>COUNTIF(CI$3:CI$281,$BP318)</f>
        <v>0</v>
      </c>
      <c r="CJ318" s="132">
        <f>COUNTIF(CJ$3:CJ$281,$BP318)</f>
        <v>0</v>
      </c>
      <c r="CK318" s="132">
        <f>COUNTIF(CK$3:CK$281,$BP318)</f>
        <v>2</v>
      </c>
      <c r="CL318" s="132">
        <f>COUNTIF(CL$3:CL$281,$BP318)</f>
        <v>0</v>
      </c>
      <c r="CM318" s="132">
        <f>COUNTIF(CM$3:CM$281,$BP318)</f>
        <v>0</v>
      </c>
      <c r="CN318" s="132">
        <f>COUNTIF(CN$3:CN$281,$BP318)</f>
        <v>0</v>
      </c>
      <c r="CO318" s="132">
        <f>COUNTIF(CO$3:CO$281,$BP318)</f>
        <v>0</v>
      </c>
      <c r="CP318" s="132">
        <f>COUNTIF(CP$3:CP$281,$BP318)</f>
        <v>2</v>
      </c>
      <c r="CQ318" s="132">
        <f>COUNTIF(CQ$3:CQ$281,$BP318)</f>
        <v>1</v>
      </c>
      <c r="CR318" s="132">
        <f>COUNTIF(CR$3:CR$281,$BP318)</f>
        <v>1</v>
      </c>
      <c r="CS318" s="132">
        <f>COUNTIF(CS$3:CS$281,$BP318)</f>
        <v>1</v>
      </c>
      <c r="CT318" s="132">
        <f>COUNTIF(CT$3:CT$281,$BP318)</f>
        <v>1</v>
      </c>
      <c r="CU318" s="132">
        <f>COUNTIF(CU$3:CU$281,$BP318)</f>
        <v>0</v>
      </c>
      <c r="CV318" s="132">
        <f>COUNTIF(CV$3:CV$281,$BP318)</f>
        <v>0</v>
      </c>
      <c r="CW318" s="132">
        <f>COUNTIF(CW$3:CW$281,$BP318)</f>
        <v>2</v>
      </c>
      <c r="CX318" s="132">
        <f>COUNTIF(CX$3:CX$281,$BP318)</f>
        <v>2</v>
      </c>
      <c r="CY318" s="132">
        <f>COUNTIF(CY$3:CY$281,$BP318)</f>
        <v>0</v>
      </c>
      <c r="CZ318" s="132">
        <f>COUNTIF(CZ$3:CZ$281,$BP318)</f>
        <v>0</v>
      </c>
      <c r="DA318" s="132">
        <f>COUNTIF(DA$3:DA$281,$BP318)</f>
        <v>3</v>
      </c>
      <c r="DB318" s="132">
        <f>COUNTIF(DB$3:DB$281,$BP318)</f>
        <v>2</v>
      </c>
      <c r="DC318" s="132">
        <f>COUNTIF(DC$3:DC$281,$BP318)</f>
        <v>0</v>
      </c>
      <c r="DD318" s="132">
        <f>COUNTIF(DD$3:DD$281,$BP318)</f>
        <v>1</v>
      </c>
      <c r="DE318" s="132">
        <f>COUNTIF(DE$3:DE$281,$BP318)</f>
        <v>2</v>
      </c>
      <c r="DF318" s="132">
        <f>COUNTIF(DF$3:DF$281,$BP318)</f>
        <v>2</v>
      </c>
      <c r="DG318" s="132">
        <f>COUNTIF(DG$3:DG$281,$BP318)</f>
        <v>2</v>
      </c>
      <c r="DH318" s="132">
        <f>COUNTIF(DH$3:DH$281,$BP318)</f>
        <v>2</v>
      </c>
      <c r="DI318" s="132">
        <f>COUNTIF(DI$3:DI$281,$BP318)</f>
        <v>2</v>
      </c>
      <c r="DJ318" s="132">
        <f>COUNTIF(DJ$3:DJ$281,$BP318)</f>
        <v>1</v>
      </c>
      <c r="DK318" s="132">
        <f>COUNTIF(DK$3:DK$281,$BP318)</f>
        <v>1</v>
      </c>
      <c r="DL318" s="132">
        <f>COUNTIF(DL$3:DL$281,$BP318)</f>
        <v>1</v>
      </c>
      <c r="DM318" s="132">
        <f>COUNTIF(DM$3:DM$281,$BP318)</f>
        <v>1</v>
      </c>
      <c r="DN318" s="132">
        <f>LARGE($BQ$3:$DM$281,24)</f>
        <v>45</v>
      </c>
    </row>
    <row r="319" spans="19:118" x14ac:dyDescent="0.2">
      <c r="S319" s="275">
        <f t="shared" ref="S319:BO319" si="1650">IF(S72=1,IF(S73=1,1,0),0)</f>
        <v>0</v>
      </c>
      <c r="T319" s="275">
        <f t="shared" si="1650"/>
        <v>0</v>
      </c>
      <c r="U319" s="275">
        <f t="shared" si="1650"/>
        <v>0</v>
      </c>
      <c r="V319" s="275">
        <f t="shared" si="1650"/>
        <v>0</v>
      </c>
      <c r="W319" s="275">
        <f t="shared" si="1650"/>
        <v>0</v>
      </c>
      <c r="X319" s="275">
        <f t="shared" si="1650"/>
        <v>0</v>
      </c>
      <c r="Y319" s="275">
        <f t="shared" si="1650"/>
        <v>0</v>
      </c>
      <c r="Z319" s="275">
        <f t="shared" si="1650"/>
        <v>0</v>
      </c>
      <c r="AA319" s="275">
        <f t="shared" si="1650"/>
        <v>0</v>
      </c>
      <c r="AB319" s="275">
        <f t="shared" si="1650"/>
        <v>0</v>
      </c>
      <c r="AC319" s="275">
        <f t="shared" si="1650"/>
        <v>0</v>
      </c>
      <c r="AD319" s="275">
        <f t="shared" si="1650"/>
        <v>0</v>
      </c>
      <c r="AE319" s="275">
        <f t="shared" si="1650"/>
        <v>0</v>
      </c>
      <c r="AF319" s="275">
        <f t="shared" si="1650"/>
        <v>0</v>
      </c>
      <c r="AG319" s="275">
        <f t="shared" si="1650"/>
        <v>0</v>
      </c>
      <c r="AH319" s="275">
        <f t="shared" si="1650"/>
        <v>0</v>
      </c>
      <c r="AI319" s="275">
        <f t="shared" si="1650"/>
        <v>0</v>
      </c>
      <c r="AJ319" s="275">
        <f t="shared" si="1650"/>
        <v>0</v>
      </c>
      <c r="AK319" s="275">
        <f t="shared" si="1650"/>
        <v>0</v>
      </c>
      <c r="AL319" s="275">
        <f t="shared" si="1650"/>
        <v>0</v>
      </c>
      <c r="AM319" s="275">
        <f t="shared" si="1650"/>
        <v>0</v>
      </c>
      <c r="AN319" s="275">
        <f t="shared" si="1650"/>
        <v>0</v>
      </c>
      <c r="AO319" s="275">
        <f t="shared" si="1650"/>
        <v>0</v>
      </c>
      <c r="AP319" s="275">
        <f t="shared" si="1650"/>
        <v>0</v>
      </c>
      <c r="AQ319" s="275">
        <f t="shared" si="1650"/>
        <v>0</v>
      </c>
      <c r="AR319" s="275">
        <f t="shared" si="1650"/>
        <v>0</v>
      </c>
      <c r="AS319" s="275">
        <f t="shared" si="1650"/>
        <v>0</v>
      </c>
      <c r="AT319" s="275">
        <f t="shared" si="1650"/>
        <v>1</v>
      </c>
      <c r="AU319" s="275">
        <f t="shared" si="1650"/>
        <v>0</v>
      </c>
      <c r="AV319" s="275">
        <f t="shared" si="1650"/>
        <v>0</v>
      </c>
      <c r="AW319" s="275">
        <f t="shared" si="1650"/>
        <v>0</v>
      </c>
      <c r="AX319" s="275">
        <f t="shared" si="1650"/>
        <v>0</v>
      </c>
      <c r="AY319" s="275">
        <f t="shared" si="1650"/>
        <v>0</v>
      </c>
      <c r="AZ319" s="275">
        <f t="shared" si="1650"/>
        <v>0</v>
      </c>
      <c r="BA319" s="275">
        <f t="shared" si="1650"/>
        <v>0</v>
      </c>
      <c r="BB319" s="275">
        <f t="shared" si="1650"/>
        <v>0</v>
      </c>
      <c r="BC319" s="275">
        <f t="shared" si="1650"/>
        <v>0</v>
      </c>
      <c r="BD319" s="275">
        <f t="shared" si="1650"/>
        <v>0</v>
      </c>
      <c r="BE319" s="275">
        <f t="shared" si="1650"/>
        <v>0</v>
      </c>
      <c r="BF319" s="275">
        <f t="shared" si="1650"/>
        <v>0</v>
      </c>
      <c r="BG319" s="275">
        <f t="shared" si="1650"/>
        <v>0</v>
      </c>
      <c r="BH319" s="275">
        <f t="shared" si="1650"/>
        <v>0</v>
      </c>
      <c r="BI319" s="275">
        <f t="shared" si="1650"/>
        <v>0</v>
      </c>
      <c r="BJ319" s="275">
        <f t="shared" si="1650"/>
        <v>0</v>
      </c>
      <c r="BK319" s="275">
        <f t="shared" si="1650"/>
        <v>0</v>
      </c>
      <c r="BL319" s="275">
        <f t="shared" si="1650"/>
        <v>1</v>
      </c>
      <c r="BM319" s="275">
        <f t="shared" si="1650"/>
        <v>0</v>
      </c>
      <c r="BN319" s="275">
        <f t="shared" si="1650"/>
        <v>0</v>
      </c>
      <c r="BO319" s="275">
        <f t="shared" si="1650"/>
        <v>0</v>
      </c>
      <c r="BP319" s="12">
        <v>25</v>
      </c>
      <c r="BQ319" s="132">
        <f>COUNTIF(BQ$3:BQ$281,$BP319)</f>
        <v>0</v>
      </c>
      <c r="BR319" s="132">
        <f>COUNTIF(BR$3:BR$281,$BP319)</f>
        <v>0</v>
      </c>
      <c r="BS319" s="132">
        <f>COUNTIF(BS$3:BS$281,$BP319)</f>
        <v>0</v>
      </c>
      <c r="BT319" s="132">
        <f>COUNTIF(BT$3:BT$281,$BP319)</f>
        <v>2</v>
      </c>
      <c r="BU319" s="132">
        <f>COUNTIF(BU$3:BU$281,$BP319)</f>
        <v>1</v>
      </c>
      <c r="BV319" s="132">
        <f>COUNTIF(BV$3:BV$281,$BP319)</f>
        <v>1</v>
      </c>
      <c r="BW319" s="132">
        <f>COUNTIF(BW$3:BW$281,$BP319)</f>
        <v>0</v>
      </c>
      <c r="BX319" s="132">
        <f>COUNTIF(BX$3:BX$281,$BP319)</f>
        <v>0</v>
      </c>
      <c r="BY319" s="132">
        <f>COUNTIF(BY$3:BY$281,$BP319)</f>
        <v>0</v>
      </c>
      <c r="BZ319" s="132">
        <f>COUNTIF(BZ$3:BZ$281,$BP319)</f>
        <v>1</v>
      </c>
      <c r="CA319" s="132">
        <f>COUNTIF(CA$3:CA$281,$BP319)</f>
        <v>1</v>
      </c>
      <c r="CB319" s="132">
        <f>COUNTIF(CB$3:CB$281,$BP319)</f>
        <v>2</v>
      </c>
      <c r="CC319" s="132">
        <f>COUNTIF(CC$3:CC$281,$BP319)</f>
        <v>1</v>
      </c>
      <c r="CD319" s="132">
        <f>COUNTIF(CD$3:CD$281,$BP319)</f>
        <v>0</v>
      </c>
      <c r="CE319" s="132">
        <f>COUNTIF(CE$3:CE$281,$BP319)</f>
        <v>0</v>
      </c>
      <c r="CF319" s="132">
        <f>COUNTIF(CF$3:CF$281,$BP319)</f>
        <v>2</v>
      </c>
      <c r="CG319" s="132">
        <f>COUNTIF(CG$3:CG$281,$BP319)</f>
        <v>1</v>
      </c>
      <c r="CH319" s="132">
        <f>COUNTIF(CH$3:CH$281,$BP319)</f>
        <v>0</v>
      </c>
      <c r="CI319" s="132">
        <f>COUNTIF(CI$3:CI$281,$BP319)</f>
        <v>0</v>
      </c>
      <c r="CJ319" s="132">
        <f>COUNTIF(CJ$3:CJ$281,$BP319)</f>
        <v>0</v>
      </c>
      <c r="CK319" s="132">
        <f>COUNTIF(CK$3:CK$281,$BP319)</f>
        <v>1</v>
      </c>
      <c r="CL319" s="132">
        <f>COUNTIF(CL$3:CL$281,$BP319)</f>
        <v>0</v>
      </c>
      <c r="CM319" s="132">
        <f>COUNTIF(CM$3:CM$281,$BP319)</f>
        <v>0</v>
      </c>
      <c r="CN319" s="132">
        <f>COUNTIF(CN$3:CN$281,$BP319)</f>
        <v>0</v>
      </c>
      <c r="CO319" s="132">
        <f>COUNTIF(CO$3:CO$281,$BP319)</f>
        <v>0</v>
      </c>
      <c r="CP319" s="132">
        <f>COUNTIF(CP$3:CP$281,$BP319)</f>
        <v>2</v>
      </c>
      <c r="CQ319" s="132">
        <f>COUNTIF(CQ$3:CQ$281,$BP319)</f>
        <v>1</v>
      </c>
      <c r="CR319" s="132">
        <f>COUNTIF(CR$3:CR$281,$BP319)</f>
        <v>1</v>
      </c>
      <c r="CS319" s="132">
        <f>COUNTIF(CS$3:CS$281,$BP319)</f>
        <v>1</v>
      </c>
      <c r="CT319" s="132">
        <f>COUNTIF(CT$3:CT$281,$BP319)</f>
        <v>1</v>
      </c>
      <c r="CU319" s="132">
        <f>COUNTIF(CU$3:CU$281,$BP319)</f>
        <v>0</v>
      </c>
      <c r="CV319" s="132">
        <f>COUNTIF(CV$3:CV$281,$BP319)</f>
        <v>0</v>
      </c>
      <c r="CW319" s="132">
        <f>COUNTIF(CW$3:CW$281,$BP319)</f>
        <v>2</v>
      </c>
      <c r="CX319" s="132">
        <f>COUNTIF(CX$3:CX$281,$BP319)</f>
        <v>2</v>
      </c>
      <c r="CY319" s="132">
        <f>COUNTIF(CY$3:CY$281,$BP319)</f>
        <v>0</v>
      </c>
      <c r="CZ319" s="132">
        <f>COUNTIF(CZ$3:CZ$281,$BP319)</f>
        <v>0</v>
      </c>
      <c r="DA319" s="132">
        <f>COUNTIF(DA$3:DA$281,$BP319)</f>
        <v>2</v>
      </c>
      <c r="DB319" s="132">
        <f>COUNTIF(DB$3:DB$281,$BP319)</f>
        <v>2</v>
      </c>
      <c r="DC319" s="132">
        <f>COUNTIF(DC$3:DC$281,$BP319)</f>
        <v>0</v>
      </c>
      <c r="DD319" s="132">
        <f>COUNTIF(DD$3:DD$281,$BP319)</f>
        <v>1</v>
      </c>
      <c r="DE319" s="132">
        <f>COUNTIF(DE$3:DE$281,$BP319)</f>
        <v>2</v>
      </c>
      <c r="DF319" s="132">
        <f>COUNTIF(DF$3:DF$281,$BP319)</f>
        <v>1</v>
      </c>
      <c r="DG319" s="132">
        <f>COUNTIF(DG$3:DG$281,$BP319)</f>
        <v>2</v>
      </c>
      <c r="DH319" s="132">
        <f>COUNTIF(DH$3:DH$281,$BP319)</f>
        <v>2</v>
      </c>
      <c r="DI319" s="132">
        <f>COUNTIF(DI$3:DI$281,$BP319)</f>
        <v>2</v>
      </c>
      <c r="DJ319" s="132">
        <f>COUNTIF(DJ$3:DJ$281,$BP319)</f>
        <v>1</v>
      </c>
      <c r="DK319" s="132">
        <f>COUNTIF(DK$3:DK$281,$BP319)</f>
        <v>1</v>
      </c>
      <c r="DL319" s="132">
        <f>COUNTIF(DL$3:DL$281,$BP319)</f>
        <v>1</v>
      </c>
      <c r="DM319" s="132">
        <f>COUNTIF(DM$3:DM$281,$BP319)</f>
        <v>1</v>
      </c>
      <c r="DN319" s="132">
        <f>LARGE($BQ$3:$DM$281,251)</f>
        <v>27</v>
      </c>
    </row>
    <row r="320" spans="19:118" x14ac:dyDescent="0.2">
      <c r="S320" s="275">
        <f t="shared" ref="S320:BO320" si="1651">IF(S73=1,IF(S74=1,1,0),0)</f>
        <v>0</v>
      </c>
      <c r="T320" s="275">
        <f t="shared" si="1651"/>
        <v>0</v>
      </c>
      <c r="U320" s="275">
        <f t="shared" si="1651"/>
        <v>0</v>
      </c>
      <c r="V320" s="275">
        <f t="shared" si="1651"/>
        <v>0</v>
      </c>
      <c r="W320" s="275">
        <f t="shared" si="1651"/>
        <v>0</v>
      </c>
      <c r="X320" s="275">
        <f t="shared" si="1651"/>
        <v>0</v>
      </c>
      <c r="Y320" s="275">
        <f t="shared" si="1651"/>
        <v>0</v>
      </c>
      <c r="Z320" s="275">
        <f t="shared" si="1651"/>
        <v>0</v>
      </c>
      <c r="AA320" s="275">
        <f t="shared" si="1651"/>
        <v>0</v>
      </c>
      <c r="AB320" s="275">
        <f t="shared" si="1651"/>
        <v>0</v>
      </c>
      <c r="AC320" s="275">
        <f t="shared" si="1651"/>
        <v>0</v>
      </c>
      <c r="AD320" s="275">
        <f t="shared" si="1651"/>
        <v>0</v>
      </c>
      <c r="AE320" s="275">
        <f t="shared" si="1651"/>
        <v>0</v>
      </c>
      <c r="AF320" s="275">
        <f t="shared" si="1651"/>
        <v>0</v>
      </c>
      <c r="AG320" s="275">
        <f t="shared" si="1651"/>
        <v>0</v>
      </c>
      <c r="AH320" s="275">
        <f t="shared" si="1651"/>
        <v>0</v>
      </c>
      <c r="AI320" s="275">
        <f t="shared" si="1651"/>
        <v>0</v>
      </c>
      <c r="AJ320" s="275">
        <f t="shared" si="1651"/>
        <v>0</v>
      </c>
      <c r="AK320" s="275">
        <f t="shared" si="1651"/>
        <v>0</v>
      </c>
      <c r="AL320" s="275">
        <f t="shared" si="1651"/>
        <v>0</v>
      </c>
      <c r="AM320" s="275">
        <f t="shared" si="1651"/>
        <v>0</v>
      </c>
      <c r="AN320" s="275">
        <f t="shared" si="1651"/>
        <v>0</v>
      </c>
      <c r="AO320" s="275">
        <f t="shared" si="1651"/>
        <v>0</v>
      </c>
      <c r="AP320" s="275">
        <f t="shared" si="1651"/>
        <v>0</v>
      </c>
      <c r="AQ320" s="275">
        <f t="shared" si="1651"/>
        <v>0</v>
      </c>
      <c r="AR320" s="275">
        <f t="shared" si="1651"/>
        <v>0</v>
      </c>
      <c r="AS320" s="275">
        <f t="shared" si="1651"/>
        <v>0</v>
      </c>
      <c r="AT320" s="275">
        <f t="shared" si="1651"/>
        <v>0</v>
      </c>
      <c r="AU320" s="275">
        <f t="shared" si="1651"/>
        <v>0</v>
      </c>
      <c r="AV320" s="275">
        <f t="shared" si="1651"/>
        <v>0</v>
      </c>
      <c r="AW320" s="275">
        <f t="shared" si="1651"/>
        <v>0</v>
      </c>
      <c r="AX320" s="275">
        <f t="shared" si="1651"/>
        <v>0</v>
      </c>
      <c r="AY320" s="275">
        <f t="shared" si="1651"/>
        <v>0</v>
      </c>
      <c r="AZ320" s="275">
        <f t="shared" si="1651"/>
        <v>0</v>
      </c>
      <c r="BA320" s="275">
        <f t="shared" si="1651"/>
        <v>0</v>
      </c>
      <c r="BB320" s="275">
        <f t="shared" si="1651"/>
        <v>0</v>
      </c>
      <c r="BC320" s="275">
        <f t="shared" si="1651"/>
        <v>0</v>
      </c>
      <c r="BD320" s="275">
        <f t="shared" si="1651"/>
        <v>0</v>
      </c>
      <c r="BE320" s="275">
        <f t="shared" si="1651"/>
        <v>0</v>
      </c>
      <c r="BF320" s="275">
        <f t="shared" si="1651"/>
        <v>0</v>
      </c>
      <c r="BG320" s="275">
        <f t="shared" si="1651"/>
        <v>0</v>
      </c>
      <c r="BH320" s="275">
        <f t="shared" si="1651"/>
        <v>0</v>
      </c>
      <c r="BI320" s="275">
        <f t="shared" si="1651"/>
        <v>0</v>
      </c>
      <c r="BJ320" s="275">
        <f t="shared" si="1651"/>
        <v>0</v>
      </c>
      <c r="BK320" s="275">
        <f t="shared" si="1651"/>
        <v>0</v>
      </c>
      <c r="BL320" s="275">
        <f t="shared" si="1651"/>
        <v>0</v>
      </c>
      <c r="BM320" s="275">
        <f t="shared" si="1651"/>
        <v>0</v>
      </c>
      <c r="BN320" s="275">
        <f t="shared" si="1651"/>
        <v>0</v>
      </c>
      <c r="BO320" s="275">
        <f t="shared" si="1651"/>
        <v>0</v>
      </c>
      <c r="BP320" s="12">
        <v>26</v>
      </c>
      <c r="BQ320" s="132">
        <f>COUNTIF(BQ$3:BQ$281,$BP320)</f>
        <v>0</v>
      </c>
      <c r="BR320" s="132">
        <f>COUNTIF(BR$3:BR$281,$BP320)</f>
        <v>0</v>
      </c>
      <c r="BS320" s="132">
        <f>COUNTIF(BS$3:BS$281,$BP320)</f>
        <v>0</v>
      </c>
      <c r="BT320" s="132">
        <f>COUNTIF(BT$3:BT$281,$BP320)</f>
        <v>2</v>
      </c>
      <c r="BU320" s="132">
        <f>COUNTIF(BU$3:BU$281,$BP320)</f>
        <v>1</v>
      </c>
      <c r="BV320" s="132">
        <f>COUNTIF(BV$3:BV$281,$BP320)</f>
        <v>1</v>
      </c>
      <c r="BW320" s="132">
        <f>COUNTIF(BW$3:BW$281,$BP320)</f>
        <v>0</v>
      </c>
      <c r="BX320" s="132">
        <f>COUNTIF(BX$3:BX$281,$BP320)</f>
        <v>0</v>
      </c>
      <c r="BY320" s="132">
        <f>COUNTIF(BY$3:BY$281,$BP320)</f>
        <v>0</v>
      </c>
      <c r="BZ320" s="132">
        <f>COUNTIF(BZ$3:BZ$281,$BP320)</f>
        <v>1</v>
      </c>
      <c r="CA320" s="132">
        <f>COUNTIF(CA$3:CA$281,$BP320)</f>
        <v>1</v>
      </c>
      <c r="CB320" s="132">
        <f>COUNTIF(CB$3:CB$281,$BP320)</f>
        <v>0</v>
      </c>
      <c r="CC320" s="132">
        <f>COUNTIF(CC$3:CC$281,$BP320)</f>
        <v>1</v>
      </c>
      <c r="CD320" s="132">
        <f>COUNTIF(CD$3:CD$281,$BP320)</f>
        <v>0</v>
      </c>
      <c r="CE320" s="132">
        <f>COUNTIF(CE$3:CE$281,$BP320)</f>
        <v>0</v>
      </c>
      <c r="CF320" s="132">
        <f>COUNTIF(CF$3:CF$281,$BP320)</f>
        <v>2</v>
      </c>
      <c r="CG320" s="132">
        <f>COUNTIF(CG$3:CG$281,$BP320)</f>
        <v>1</v>
      </c>
      <c r="CH320" s="132">
        <f>COUNTIF(CH$3:CH$281,$BP320)</f>
        <v>0</v>
      </c>
      <c r="CI320" s="132">
        <f>COUNTIF(CI$3:CI$281,$BP320)</f>
        <v>0</v>
      </c>
      <c r="CJ320" s="132">
        <f>COUNTIF(CJ$3:CJ$281,$BP320)</f>
        <v>0</v>
      </c>
      <c r="CK320" s="132">
        <f>COUNTIF(CK$3:CK$281,$BP320)</f>
        <v>1</v>
      </c>
      <c r="CL320" s="132">
        <f>COUNTIF(CL$3:CL$281,$BP320)</f>
        <v>0</v>
      </c>
      <c r="CM320" s="132">
        <f>COUNTIF(CM$3:CM$281,$BP320)</f>
        <v>0</v>
      </c>
      <c r="CN320" s="132">
        <f>COUNTIF(CN$3:CN$281,$BP320)</f>
        <v>0</v>
      </c>
      <c r="CO320" s="132">
        <f>COUNTIF(CO$3:CO$281,$BP320)</f>
        <v>0</v>
      </c>
      <c r="CP320" s="132">
        <f>COUNTIF(CP$3:CP$281,$BP320)</f>
        <v>1</v>
      </c>
      <c r="CQ320" s="132">
        <f>COUNTIF(CQ$3:CQ$281,$BP320)</f>
        <v>1</v>
      </c>
      <c r="CR320" s="132">
        <f>COUNTIF(CR$3:CR$281,$BP320)</f>
        <v>1</v>
      </c>
      <c r="CS320" s="132">
        <f>COUNTIF(CS$3:CS$281,$BP320)</f>
        <v>1</v>
      </c>
      <c r="CT320" s="132">
        <f>COUNTIF(CT$3:CT$281,$BP320)</f>
        <v>1</v>
      </c>
      <c r="CU320" s="132">
        <f>COUNTIF(CU$3:CU$281,$BP320)</f>
        <v>0</v>
      </c>
      <c r="CV320" s="132">
        <f>COUNTIF(CV$3:CV$281,$BP320)</f>
        <v>0</v>
      </c>
      <c r="CW320" s="132">
        <f>COUNTIF(CW$3:CW$281,$BP320)</f>
        <v>2</v>
      </c>
      <c r="CX320" s="132">
        <f>COUNTIF(CX$3:CX$281,$BP320)</f>
        <v>2</v>
      </c>
      <c r="CY320" s="132">
        <f>COUNTIF(CY$3:CY$281,$BP320)</f>
        <v>0</v>
      </c>
      <c r="CZ320" s="132">
        <f>COUNTIF(CZ$3:CZ$281,$BP320)</f>
        <v>0</v>
      </c>
      <c r="DA320" s="132">
        <f>COUNTIF(DA$3:DA$281,$BP320)</f>
        <v>2</v>
      </c>
      <c r="DB320" s="132">
        <f>COUNTIF(DB$3:DB$281,$BP320)</f>
        <v>2</v>
      </c>
      <c r="DC320" s="132">
        <f>COUNTIF(DC$3:DC$281,$BP320)</f>
        <v>0</v>
      </c>
      <c r="DD320" s="132">
        <f>COUNTIF(DD$3:DD$281,$BP320)</f>
        <v>0</v>
      </c>
      <c r="DE320" s="132">
        <f>COUNTIF(DE$3:DE$281,$BP320)</f>
        <v>2</v>
      </c>
      <c r="DF320" s="132">
        <f>COUNTIF(DF$3:DF$281,$BP320)</f>
        <v>1</v>
      </c>
      <c r="DG320" s="132">
        <f>COUNTIF(DG$3:DG$281,$BP320)</f>
        <v>2</v>
      </c>
      <c r="DH320" s="132">
        <f>COUNTIF(DH$3:DH$281,$BP320)</f>
        <v>2</v>
      </c>
      <c r="DI320" s="132">
        <f>COUNTIF(DI$3:DI$281,$BP320)</f>
        <v>2</v>
      </c>
      <c r="DJ320" s="132">
        <f>COUNTIF(DJ$3:DJ$281,$BP320)</f>
        <v>1</v>
      </c>
      <c r="DK320" s="132">
        <f>COUNTIF(DK$3:DK$281,$BP320)</f>
        <v>1</v>
      </c>
      <c r="DL320" s="132">
        <f>COUNTIF(DL$3:DL$281,$BP320)</f>
        <v>1</v>
      </c>
      <c r="DM320" s="132">
        <f>COUNTIF(DM$3:DM$281,$BP320)</f>
        <v>1</v>
      </c>
      <c r="DN320" s="132">
        <f>LARGE($BQ$3:$DM$281,26)</f>
        <v>44</v>
      </c>
    </row>
    <row r="321" spans="19:124" x14ac:dyDescent="0.2">
      <c r="S321" s="275">
        <f t="shared" ref="S321:BO321" si="1652">IF(S74=1,IF(S75=1,1,0),0)</f>
        <v>0</v>
      </c>
      <c r="T321" s="275">
        <f t="shared" si="1652"/>
        <v>0</v>
      </c>
      <c r="U321" s="275">
        <f t="shared" si="1652"/>
        <v>0</v>
      </c>
      <c r="V321" s="275">
        <f t="shared" si="1652"/>
        <v>0</v>
      </c>
      <c r="W321" s="275">
        <f t="shared" si="1652"/>
        <v>0</v>
      </c>
      <c r="X321" s="275">
        <f t="shared" si="1652"/>
        <v>0</v>
      </c>
      <c r="Y321" s="275">
        <f t="shared" si="1652"/>
        <v>0</v>
      </c>
      <c r="Z321" s="275">
        <f t="shared" si="1652"/>
        <v>0</v>
      </c>
      <c r="AA321" s="275">
        <f t="shared" si="1652"/>
        <v>0</v>
      </c>
      <c r="AB321" s="275">
        <f t="shared" si="1652"/>
        <v>1</v>
      </c>
      <c r="AC321" s="275">
        <f t="shared" si="1652"/>
        <v>0</v>
      </c>
      <c r="AD321" s="275">
        <f t="shared" si="1652"/>
        <v>0</v>
      </c>
      <c r="AE321" s="275">
        <f t="shared" si="1652"/>
        <v>0</v>
      </c>
      <c r="AF321" s="275">
        <f t="shared" si="1652"/>
        <v>0</v>
      </c>
      <c r="AG321" s="275">
        <f t="shared" si="1652"/>
        <v>0</v>
      </c>
      <c r="AH321" s="275">
        <f t="shared" si="1652"/>
        <v>0</v>
      </c>
      <c r="AI321" s="275">
        <f t="shared" si="1652"/>
        <v>0</v>
      </c>
      <c r="AJ321" s="275">
        <f t="shared" si="1652"/>
        <v>0</v>
      </c>
      <c r="AK321" s="275">
        <f t="shared" si="1652"/>
        <v>0</v>
      </c>
      <c r="AL321" s="275">
        <f t="shared" si="1652"/>
        <v>0</v>
      </c>
      <c r="AM321" s="275">
        <f t="shared" si="1652"/>
        <v>0</v>
      </c>
      <c r="AN321" s="275">
        <f t="shared" si="1652"/>
        <v>0</v>
      </c>
      <c r="AO321" s="275">
        <f t="shared" si="1652"/>
        <v>0</v>
      </c>
      <c r="AP321" s="275">
        <f t="shared" si="1652"/>
        <v>1</v>
      </c>
      <c r="AQ321" s="275">
        <f t="shared" si="1652"/>
        <v>0</v>
      </c>
      <c r="AR321" s="275">
        <f t="shared" si="1652"/>
        <v>0</v>
      </c>
      <c r="AS321" s="275">
        <f t="shared" si="1652"/>
        <v>0</v>
      </c>
      <c r="AT321" s="275">
        <f t="shared" si="1652"/>
        <v>0</v>
      </c>
      <c r="AU321" s="275">
        <f t="shared" si="1652"/>
        <v>0</v>
      </c>
      <c r="AV321" s="275">
        <f t="shared" si="1652"/>
        <v>0</v>
      </c>
      <c r="AW321" s="275">
        <f t="shared" si="1652"/>
        <v>0</v>
      </c>
      <c r="AX321" s="275">
        <f t="shared" si="1652"/>
        <v>0</v>
      </c>
      <c r="AY321" s="275">
        <f t="shared" si="1652"/>
        <v>0</v>
      </c>
      <c r="AZ321" s="275">
        <f t="shared" si="1652"/>
        <v>0</v>
      </c>
      <c r="BA321" s="275">
        <f t="shared" si="1652"/>
        <v>0</v>
      </c>
      <c r="BB321" s="275">
        <f t="shared" si="1652"/>
        <v>0</v>
      </c>
      <c r="BC321" s="275">
        <f t="shared" si="1652"/>
        <v>0</v>
      </c>
      <c r="BD321" s="275">
        <f t="shared" si="1652"/>
        <v>0</v>
      </c>
      <c r="BE321" s="275">
        <f t="shared" si="1652"/>
        <v>0</v>
      </c>
      <c r="BF321" s="275">
        <f t="shared" si="1652"/>
        <v>0</v>
      </c>
      <c r="BG321" s="275">
        <f t="shared" si="1652"/>
        <v>0</v>
      </c>
      <c r="BH321" s="275">
        <f t="shared" si="1652"/>
        <v>0</v>
      </c>
      <c r="BI321" s="275">
        <f t="shared" si="1652"/>
        <v>0</v>
      </c>
      <c r="BJ321" s="275">
        <f t="shared" si="1652"/>
        <v>0</v>
      </c>
      <c r="BK321" s="275">
        <f t="shared" si="1652"/>
        <v>0</v>
      </c>
      <c r="BL321" s="275">
        <f t="shared" si="1652"/>
        <v>0</v>
      </c>
      <c r="BM321" s="275">
        <f t="shared" si="1652"/>
        <v>0</v>
      </c>
      <c r="BN321" s="275">
        <f t="shared" si="1652"/>
        <v>0</v>
      </c>
      <c r="BO321" s="275">
        <f t="shared" si="1652"/>
        <v>0</v>
      </c>
      <c r="BP321" s="12">
        <v>27</v>
      </c>
      <c r="BQ321" s="132">
        <f>COUNTIF(BQ$3:BQ$281,$BP321)</f>
        <v>0</v>
      </c>
      <c r="BR321" s="132">
        <f>COUNTIF(BR$3:BR$281,$BP321)</f>
        <v>0</v>
      </c>
      <c r="BS321" s="132">
        <f>COUNTIF(BS$3:BS$281,$BP321)</f>
        <v>0</v>
      </c>
      <c r="BT321" s="132">
        <f>COUNTIF(BT$3:BT$281,$BP321)</f>
        <v>1</v>
      </c>
      <c r="BU321" s="132">
        <f>COUNTIF(BU$3:BU$281,$BP321)</f>
        <v>1</v>
      </c>
      <c r="BV321" s="132">
        <f>COUNTIF(BV$3:BV$281,$BP321)</f>
        <v>1</v>
      </c>
      <c r="BW321" s="132">
        <f>COUNTIF(BW$3:BW$281,$BP321)</f>
        <v>0</v>
      </c>
      <c r="BX321" s="132">
        <f>COUNTIF(BX$3:BX$281,$BP321)</f>
        <v>0</v>
      </c>
      <c r="BY321" s="132">
        <f>COUNTIF(BY$3:BY$281,$BP321)</f>
        <v>0</v>
      </c>
      <c r="BZ321" s="132">
        <f>COUNTIF(BZ$3:BZ$281,$BP321)</f>
        <v>0</v>
      </c>
      <c r="CA321" s="132">
        <f>COUNTIF(CA$3:CA$281,$BP321)</f>
        <v>1</v>
      </c>
      <c r="CB321" s="132">
        <f>COUNTIF(CB$3:CB$281,$BP321)</f>
        <v>0</v>
      </c>
      <c r="CC321" s="132">
        <f>COUNTIF(CC$3:CC$281,$BP321)</f>
        <v>1</v>
      </c>
      <c r="CD321" s="132">
        <f>COUNTIF(CD$3:CD$281,$BP321)</f>
        <v>0</v>
      </c>
      <c r="CE321" s="132">
        <f>COUNTIF(CE$3:CE$281,$BP321)</f>
        <v>0</v>
      </c>
      <c r="CF321" s="132">
        <f>COUNTIF(CF$3:CF$281,$BP321)</f>
        <v>0</v>
      </c>
      <c r="CG321" s="132">
        <f>COUNTIF(CG$3:CG$281,$BP321)</f>
        <v>1</v>
      </c>
      <c r="CH321" s="132">
        <f>COUNTIF(CH$3:CH$281,$BP321)</f>
        <v>0</v>
      </c>
      <c r="CI321" s="132">
        <f>COUNTIF(CI$3:CI$281,$BP321)</f>
        <v>0</v>
      </c>
      <c r="CJ321" s="132">
        <f>COUNTIF(CJ$3:CJ$281,$BP321)</f>
        <v>0</v>
      </c>
      <c r="CK321" s="132">
        <f>COUNTIF(CK$3:CK$281,$BP321)</f>
        <v>1</v>
      </c>
      <c r="CL321" s="132">
        <f>COUNTIF(CL$3:CL$281,$BP321)</f>
        <v>0</v>
      </c>
      <c r="CM321" s="132">
        <f>COUNTIF(CM$3:CM$281,$BP321)</f>
        <v>0</v>
      </c>
      <c r="CN321" s="132">
        <f>COUNTIF(CN$3:CN$281,$BP321)</f>
        <v>0</v>
      </c>
      <c r="CO321" s="132">
        <f>COUNTIF(CO$3:CO$281,$BP321)</f>
        <v>0</v>
      </c>
      <c r="CP321" s="132">
        <f>COUNTIF(CP$3:CP$281,$BP321)</f>
        <v>1</v>
      </c>
      <c r="CQ321" s="132">
        <f>COUNTIF(CQ$3:CQ$281,$BP321)</f>
        <v>1</v>
      </c>
      <c r="CR321" s="132">
        <f>COUNTIF(CR$3:CR$281,$BP321)</f>
        <v>1</v>
      </c>
      <c r="CS321" s="132">
        <f>COUNTIF(CS$3:CS$281,$BP321)</f>
        <v>1</v>
      </c>
      <c r="CT321" s="132">
        <f>COUNTIF(CT$3:CT$281,$BP321)</f>
        <v>1</v>
      </c>
      <c r="CU321" s="132">
        <f>COUNTIF(CU$3:CU$281,$BP321)</f>
        <v>0</v>
      </c>
      <c r="CV321" s="132">
        <f>COUNTIF(CV$3:CV$281,$BP321)</f>
        <v>0</v>
      </c>
      <c r="CW321" s="132">
        <f>COUNTIF(CW$3:CW$281,$BP321)</f>
        <v>2</v>
      </c>
      <c r="CX321" s="132">
        <f>COUNTIF(CX$3:CX$281,$BP321)</f>
        <v>2</v>
      </c>
      <c r="CY321" s="132">
        <f>COUNTIF(CY$3:CY$281,$BP321)</f>
        <v>0</v>
      </c>
      <c r="CZ321" s="132">
        <f>COUNTIF(CZ$3:CZ$281,$BP321)</f>
        <v>0</v>
      </c>
      <c r="DA321" s="132">
        <f>COUNTIF(DA$3:DA$281,$BP321)</f>
        <v>2</v>
      </c>
      <c r="DB321" s="132">
        <f>COUNTIF(DB$3:DB$281,$BP321)</f>
        <v>2</v>
      </c>
      <c r="DC321" s="132">
        <f>COUNTIF(DC$3:DC$281,$BP321)</f>
        <v>0</v>
      </c>
      <c r="DD321" s="132">
        <f>COUNTIF(DD$3:DD$281,$BP321)</f>
        <v>0</v>
      </c>
      <c r="DE321" s="132">
        <f>COUNTIF(DE$3:DE$281,$BP321)</f>
        <v>2</v>
      </c>
      <c r="DF321" s="132">
        <f>COUNTIF(DF$3:DF$281,$BP321)</f>
        <v>1</v>
      </c>
      <c r="DG321" s="132">
        <f>COUNTIF(DG$3:DG$281,$BP321)</f>
        <v>1</v>
      </c>
      <c r="DH321" s="132">
        <f>COUNTIF(DH$3:DH$281,$BP321)</f>
        <v>2</v>
      </c>
      <c r="DI321" s="132">
        <f>COUNTIF(DI$3:DI$281,$BP321)</f>
        <v>2</v>
      </c>
      <c r="DJ321" s="132">
        <f>COUNTIF(DJ$3:DJ$281,$BP321)</f>
        <v>0</v>
      </c>
      <c r="DK321" s="132">
        <f>COUNTIF(DK$3:DK$281,$BP321)</f>
        <v>1</v>
      </c>
      <c r="DL321" s="132">
        <f>COUNTIF(DL$3:DL$281,$BP321)</f>
        <v>1</v>
      </c>
      <c r="DM321" s="132">
        <f>COUNTIF(DM$3:DM$281,$BP321)</f>
        <v>1</v>
      </c>
      <c r="DN321" s="132">
        <f>LARGE($BQ$3:$DM$281,27)</f>
        <v>44</v>
      </c>
    </row>
    <row r="322" spans="19:124" x14ac:dyDescent="0.2">
      <c r="S322" s="275">
        <f t="shared" ref="S322:BO322" si="1653">IF(S75=1,IF(S76=1,1,0),0)</f>
        <v>0</v>
      </c>
      <c r="T322" s="275">
        <f t="shared" si="1653"/>
        <v>0</v>
      </c>
      <c r="U322" s="275">
        <f t="shared" si="1653"/>
        <v>0</v>
      </c>
      <c r="V322" s="275">
        <f t="shared" si="1653"/>
        <v>0</v>
      </c>
      <c r="W322" s="275">
        <f t="shared" si="1653"/>
        <v>0</v>
      </c>
      <c r="X322" s="275">
        <f t="shared" si="1653"/>
        <v>0</v>
      </c>
      <c r="Y322" s="275">
        <f t="shared" si="1653"/>
        <v>0</v>
      </c>
      <c r="Z322" s="275">
        <f t="shared" si="1653"/>
        <v>0</v>
      </c>
      <c r="AA322" s="275">
        <f t="shared" si="1653"/>
        <v>0</v>
      </c>
      <c r="AB322" s="275">
        <f t="shared" si="1653"/>
        <v>0</v>
      </c>
      <c r="AC322" s="275">
        <f t="shared" si="1653"/>
        <v>0</v>
      </c>
      <c r="AD322" s="275">
        <f t="shared" si="1653"/>
        <v>0</v>
      </c>
      <c r="AE322" s="275">
        <f t="shared" si="1653"/>
        <v>0</v>
      </c>
      <c r="AF322" s="275">
        <f t="shared" si="1653"/>
        <v>0</v>
      </c>
      <c r="AG322" s="275">
        <f t="shared" si="1653"/>
        <v>0</v>
      </c>
      <c r="AH322" s="275">
        <f t="shared" si="1653"/>
        <v>0</v>
      </c>
      <c r="AI322" s="275">
        <f t="shared" si="1653"/>
        <v>0</v>
      </c>
      <c r="AJ322" s="275">
        <f t="shared" si="1653"/>
        <v>0</v>
      </c>
      <c r="AK322" s="275">
        <f t="shared" si="1653"/>
        <v>0</v>
      </c>
      <c r="AL322" s="275">
        <f t="shared" si="1653"/>
        <v>0</v>
      </c>
      <c r="AM322" s="275">
        <f t="shared" si="1653"/>
        <v>0</v>
      </c>
      <c r="AN322" s="275">
        <f t="shared" si="1653"/>
        <v>0</v>
      </c>
      <c r="AO322" s="275">
        <f t="shared" si="1653"/>
        <v>0</v>
      </c>
      <c r="AP322" s="275">
        <f t="shared" si="1653"/>
        <v>0</v>
      </c>
      <c r="AQ322" s="275">
        <f t="shared" si="1653"/>
        <v>0</v>
      </c>
      <c r="AR322" s="275">
        <f t="shared" si="1653"/>
        <v>0</v>
      </c>
      <c r="AS322" s="275">
        <f t="shared" si="1653"/>
        <v>0</v>
      </c>
      <c r="AT322" s="275">
        <f t="shared" si="1653"/>
        <v>0</v>
      </c>
      <c r="AU322" s="275">
        <f t="shared" si="1653"/>
        <v>0</v>
      </c>
      <c r="AV322" s="275">
        <f t="shared" si="1653"/>
        <v>0</v>
      </c>
      <c r="AW322" s="275">
        <f t="shared" si="1653"/>
        <v>0</v>
      </c>
      <c r="AX322" s="275">
        <f t="shared" si="1653"/>
        <v>0</v>
      </c>
      <c r="AY322" s="275">
        <f t="shared" si="1653"/>
        <v>0</v>
      </c>
      <c r="AZ322" s="275">
        <f t="shared" si="1653"/>
        <v>0</v>
      </c>
      <c r="BA322" s="275">
        <f t="shared" si="1653"/>
        <v>0</v>
      </c>
      <c r="BB322" s="275">
        <f t="shared" si="1653"/>
        <v>0</v>
      </c>
      <c r="BC322" s="275">
        <f t="shared" si="1653"/>
        <v>0</v>
      </c>
      <c r="BD322" s="275">
        <f t="shared" si="1653"/>
        <v>0</v>
      </c>
      <c r="BE322" s="275">
        <f t="shared" si="1653"/>
        <v>1</v>
      </c>
      <c r="BF322" s="275">
        <f t="shared" si="1653"/>
        <v>0</v>
      </c>
      <c r="BG322" s="275">
        <f t="shared" si="1653"/>
        <v>0</v>
      </c>
      <c r="BH322" s="275">
        <f t="shared" si="1653"/>
        <v>0</v>
      </c>
      <c r="BI322" s="275">
        <f t="shared" si="1653"/>
        <v>0</v>
      </c>
      <c r="BJ322" s="275">
        <f t="shared" si="1653"/>
        <v>0</v>
      </c>
      <c r="BK322" s="275">
        <f t="shared" si="1653"/>
        <v>0</v>
      </c>
      <c r="BL322" s="275">
        <f t="shared" si="1653"/>
        <v>1</v>
      </c>
      <c r="BM322" s="275">
        <f t="shared" si="1653"/>
        <v>0</v>
      </c>
      <c r="BN322" s="275">
        <f t="shared" si="1653"/>
        <v>0</v>
      </c>
      <c r="BO322" s="275">
        <f t="shared" si="1653"/>
        <v>0</v>
      </c>
      <c r="BP322" s="12">
        <v>28</v>
      </c>
      <c r="BQ322" s="132">
        <f>COUNTIF(BQ$3:BQ$281,$BP322)</f>
        <v>0</v>
      </c>
      <c r="BR322" s="132">
        <f>COUNTIF(BR$3:BR$281,$BP322)</f>
        <v>0</v>
      </c>
      <c r="BS322" s="132">
        <f>COUNTIF(BS$3:BS$281,$BP322)</f>
        <v>0</v>
      </c>
      <c r="BT322" s="132">
        <f>COUNTIF(BT$3:BT$281,$BP322)</f>
        <v>1</v>
      </c>
      <c r="BU322" s="132">
        <f>COUNTIF(BU$3:BU$281,$BP322)</f>
        <v>1</v>
      </c>
      <c r="BV322" s="132">
        <f>COUNTIF(BV$3:BV$281,$BP322)</f>
        <v>1</v>
      </c>
      <c r="BW322" s="132">
        <f>COUNTIF(BW$3:BW$281,$BP322)</f>
        <v>0</v>
      </c>
      <c r="BX322" s="132">
        <f>COUNTIF(BX$3:BX$281,$BP322)</f>
        <v>0</v>
      </c>
      <c r="BY322" s="132">
        <f>COUNTIF(BY$3:BY$281,$BP322)</f>
        <v>0</v>
      </c>
      <c r="BZ322" s="132">
        <f>COUNTIF(BZ$3:BZ$281,$BP322)</f>
        <v>0</v>
      </c>
      <c r="CA322" s="132">
        <f>COUNTIF(CA$3:CA$281,$BP322)</f>
        <v>1</v>
      </c>
      <c r="CB322" s="132">
        <f>COUNTIF(CB$3:CB$281,$BP322)</f>
        <v>0</v>
      </c>
      <c r="CC322" s="132">
        <f>COUNTIF(CC$3:CC$281,$BP322)</f>
        <v>1</v>
      </c>
      <c r="CD322" s="132">
        <f>COUNTIF(CD$3:CD$281,$BP322)</f>
        <v>0</v>
      </c>
      <c r="CE322" s="132">
        <f>COUNTIF(CE$3:CE$281,$BP322)</f>
        <v>0</v>
      </c>
      <c r="CF322" s="132">
        <f>COUNTIF(CF$3:CF$281,$BP322)</f>
        <v>0</v>
      </c>
      <c r="CG322" s="132">
        <f>COUNTIF(CG$3:CG$281,$BP322)</f>
        <v>1</v>
      </c>
      <c r="CH322" s="132">
        <f>COUNTIF(CH$3:CH$281,$BP322)</f>
        <v>0</v>
      </c>
      <c r="CI322" s="132">
        <f>COUNTIF(CI$3:CI$281,$BP322)</f>
        <v>0</v>
      </c>
      <c r="CJ322" s="132">
        <f>COUNTIF(CJ$3:CJ$281,$BP322)</f>
        <v>0</v>
      </c>
      <c r="CK322" s="132">
        <f>COUNTIF(CK$3:CK$281,$BP322)</f>
        <v>1</v>
      </c>
      <c r="CL322" s="132">
        <f>COUNTIF(CL$3:CL$281,$BP322)</f>
        <v>0</v>
      </c>
      <c r="CM322" s="132">
        <f>COUNTIF(CM$3:CM$281,$BP322)</f>
        <v>0</v>
      </c>
      <c r="CN322" s="132">
        <f>COUNTIF(CN$3:CN$281,$BP322)</f>
        <v>0</v>
      </c>
      <c r="CO322" s="132">
        <f>COUNTIF(CO$3:CO$281,$BP322)</f>
        <v>0</v>
      </c>
      <c r="CP322" s="132">
        <f>COUNTIF(CP$3:CP$281,$BP322)</f>
        <v>1</v>
      </c>
      <c r="CQ322" s="132">
        <f>COUNTIF(CQ$3:CQ$281,$BP322)</f>
        <v>1</v>
      </c>
      <c r="CR322" s="132">
        <f>COUNTIF(CR$3:CR$281,$BP322)</f>
        <v>1</v>
      </c>
      <c r="CS322" s="132">
        <f>COUNTIF(CS$3:CS$281,$BP322)</f>
        <v>1</v>
      </c>
      <c r="CT322" s="132">
        <f>COUNTIF(CT$3:CT$281,$BP322)</f>
        <v>1</v>
      </c>
      <c r="CU322" s="132">
        <f>COUNTIF(CU$3:CU$281,$BP322)</f>
        <v>0</v>
      </c>
      <c r="CV322" s="132">
        <f>COUNTIF(CV$3:CV$281,$BP322)</f>
        <v>0</v>
      </c>
      <c r="CW322" s="132">
        <f>COUNTIF(CW$3:CW$281,$BP322)</f>
        <v>2</v>
      </c>
      <c r="CX322" s="132">
        <f>COUNTIF(CX$3:CX$281,$BP322)</f>
        <v>2</v>
      </c>
      <c r="CY322" s="132">
        <f>COUNTIF(CY$3:CY$281,$BP322)</f>
        <v>0</v>
      </c>
      <c r="CZ322" s="132">
        <f>COUNTIF(CZ$3:CZ$281,$BP322)</f>
        <v>0</v>
      </c>
      <c r="DA322" s="132">
        <f>COUNTIF(DA$3:DA$281,$BP322)</f>
        <v>1</v>
      </c>
      <c r="DB322" s="132">
        <f>COUNTIF(DB$3:DB$281,$BP322)</f>
        <v>2</v>
      </c>
      <c r="DC322" s="132">
        <f>COUNTIF(DC$3:DC$281,$BP322)</f>
        <v>0</v>
      </c>
      <c r="DD322" s="132">
        <f>COUNTIF(DD$3:DD$281,$BP322)</f>
        <v>0</v>
      </c>
      <c r="DE322" s="132">
        <f>COUNTIF(DE$3:DE$281,$BP322)</f>
        <v>2</v>
      </c>
      <c r="DF322" s="132">
        <f>COUNTIF(DF$3:DF$281,$BP322)</f>
        <v>0</v>
      </c>
      <c r="DG322" s="132">
        <f>COUNTIF(DG$3:DG$281,$BP322)</f>
        <v>1</v>
      </c>
      <c r="DH322" s="132">
        <f>COUNTIF(DH$3:DH$281,$BP322)</f>
        <v>2</v>
      </c>
      <c r="DI322" s="132">
        <f>COUNTIF(DI$3:DI$281,$BP322)</f>
        <v>2</v>
      </c>
      <c r="DJ322" s="132">
        <f>COUNTIF(DJ$3:DJ$281,$BP322)</f>
        <v>0</v>
      </c>
      <c r="DK322" s="132">
        <f>COUNTIF(DK$3:DK$281,$BP322)</f>
        <v>1</v>
      </c>
      <c r="DL322" s="132">
        <f>COUNTIF(DL$3:DL$281,$BP322)</f>
        <v>1</v>
      </c>
      <c r="DM322" s="132">
        <f>COUNTIF(DM$3:DM$281,$BP322)</f>
        <v>1</v>
      </c>
      <c r="DN322" s="132">
        <f>LARGE($BQ$3:$DM$281,28)</f>
        <v>43</v>
      </c>
    </row>
    <row r="323" spans="19:124" x14ac:dyDescent="0.2">
      <c r="S323" s="275">
        <f t="shared" ref="S323:BO323" si="1654">IF(S76=1,IF(S77=1,1,0),0)</f>
        <v>0</v>
      </c>
      <c r="T323" s="275">
        <f t="shared" si="1654"/>
        <v>0</v>
      </c>
      <c r="U323" s="275">
        <f t="shared" si="1654"/>
        <v>0</v>
      </c>
      <c r="V323" s="275">
        <f t="shared" si="1654"/>
        <v>0</v>
      </c>
      <c r="W323" s="275">
        <f t="shared" si="1654"/>
        <v>0</v>
      </c>
      <c r="X323" s="275">
        <f t="shared" si="1654"/>
        <v>0</v>
      </c>
      <c r="Y323" s="275">
        <f t="shared" si="1654"/>
        <v>0</v>
      </c>
      <c r="Z323" s="275">
        <f t="shared" si="1654"/>
        <v>0</v>
      </c>
      <c r="AA323" s="275">
        <f t="shared" si="1654"/>
        <v>0</v>
      </c>
      <c r="AB323" s="275">
        <f t="shared" si="1654"/>
        <v>0</v>
      </c>
      <c r="AC323" s="275">
        <f t="shared" si="1654"/>
        <v>0</v>
      </c>
      <c r="AD323" s="275">
        <f t="shared" si="1654"/>
        <v>0</v>
      </c>
      <c r="AE323" s="275">
        <f t="shared" si="1654"/>
        <v>0</v>
      </c>
      <c r="AF323" s="275">
        <f t="shared" si="1654"/>
        <v>0</v>
      </c>
      <c r="AG323" s="275">
        <f t="shared" si="1654"/>
        <v>0</v>
      </c>
      <c r="AH323" s="275">
        <f t="shared" si="1654"/>
        <v>0</v>
      </c>
      <c r="AI323" s="275">
        <f t="shared" si="1654"/>
        <v>0</v>
      </c>
      <c r="AJ323" s="275">
        <f t="shared" si="1654"/>
        <v>0</v>
      </c>
      <c r="AK323" s="275">
        <f t="shared" si="1654"/>
        <v>0</v>
      </c>
      <c r="AL323" s="275">
        <f t="shared" si="1654"/>
        <v>0</v>
      </c>
      <c r="AM323" s="275">
        <f t="shared" si="1654"/>
        <v>0</v>
      </c>
      <c r="AN323" s="275">
        <f t="shared" si="1654"/>
        <v>0</v>
      </c>
      <c r="AO323" s="275">
        <f t="shared" si="1654"/>
        <v>0</v>
      </c>
      <c r="AP323" s="275">
        <f t="shared" si="1654"/>
        <v>0</v>
      </c>
      <c r="AQ323" s="275">
        <f t="shared" si="1654"/>
        <v>0</v>
      </c>
      <c r="AR323" s="275">
        <f t="shared" si="1654"/>
        <v>0</v>
      </c>
      <c r="AS323" s="275">
        <f t="shared" si="1654"/>
        <v>0</v>
      </c>
      <c r="AT323" s="275">
        <f t="shared" si="1654"/>
        <v>0</v>
      </c>
      <c r="AU323" s="275">
        <f t="shared" si="1654"/>
        <v>0</v>
      </c>
      <c r="AV323" s="275">
        <f t="shared" si="1654"/>
        <v>0</v>
      </c>
      <c r="AW323" s="275">
        <f t="shared" si="1654"/>
        <v>0</v>
      </c>
      <c r="AX323" s="275">
        <f t="shared" si="1654"/>
        <v>0</v>
      </c>
      <c r="AY323" s="275">
        <f t="shared" si="1654"/>
        <v>0</v>
      </c>
      <c r="AZ323" s="275">
        <f t="shared" si="1654"/>
        <v>0</v>
      </c>
      <c r="BA323" s="275">
        <f t="shared" si="1654"/>
        <v>0</v>
      </c>
      <c r="BB323" s="275">
        <f t="shared" si="1654"/>
        <v>0</v>
      </c>
      <c r="BC323" s="275">
        <f t="shared" si="1654"/>
        <v>0</v>
      </c>
      <c r="BD323" s="275">
        <f t="shared" si="1654"/>
        <v>0</v>
      </c>
      <c r="BE323" s="275">
        <f t="shared" si="1654"/>
        <v>0</v>
      </c>
      <c r="BF323" s="275">
        <f t="shared" si="1654"/>
        <v>0</v>
      </c>
      <c r="BG323" s="275">
        <f t="shared" si="1654"/>
        <v>0</v>
      </c>
      <c r="BH323" s="275">
        <f t="shared" si="1654"/>
        <v>0</v>
      </c>
      <c r="BI323" s="275">
        <f t="shared" si="1654"/>
        <v>0</v>
      </c>
      <c r="BJ323" s="275">
        <f t="shared" si="1654"/>
        <v>0</v>
      </c>
      <c r="BK323" s="275">
        <f t="shared" si="1654"/>
        <v>0</v>
      </c>
      <c r="BL323" s="275">
        <f t="shared" si="1654"/>
        <v>1</v>
      </c>
      <c r="BM323" s="275">
        <f t="shared" si="1654"/>
        <v>0</v>
      </c>
      <c r="BN323" s="275">
        <f t="shared" si="1654"/>
        <v>0</v>
      </c>
      <c r="BO323" s="275">
        <f t="shared" si="1654"/>
        <v>0</v>
      </c>
      <c r="BP323" s="12">
        <v>29</v>
      </c>
      <c r="BQ323" s="132">
        <f>COUNTIF(BQ$3:BQ$281,$BP323)</f>
        <v>0</v>
      </c>
      <c r="BR323" s="132">
        <f>COUNTIF(BR$3:BR$281,$BP323)</f>
        <v>0</v>
      </c>
      <c r="BS323" s="132">
        <f>COUNTIF(BS$3:BS$281,$BP323)</f>
        <v>0</v>
      </c>
      <c r="BT323" s="132">
        <f>COUNTIF(BT$3:BT$281,$BP323)</f>
        <v>1</v>
      </c>
      <c r="BU323" s="132">
        <f>COUNTIF(BU$3:BU$281,$BP323)</f>
        <v>1</v>
      </c>
      <c r="BV323" s="132">
        <f>COUNTIF(BV$3:BV$281,$BP323)</f>
        <v>1</v>
      </c>
      <c r="BW323" s="132">
        <f>COUNTIF(BW$3:BW$281,$BP323)</f>
        <v>0</v>
      </c>
      <c r="BX323" s="132">
        <f>COUNTIF(BX$3:BX$281,$BP323)</f>
        <v>0</v>
      </c>
      <c r="BY323" s="132">
        <f>COUNTIF(BY$3:BY$281,$BP323)</f>
        <v>0</v>
      </c>
      <c r="BZ323" s="132">
        <f>COUNTIF(BZ$3:BZ$281,$BP323)</f>
        <v>0</v>
      </c>
      <c r="CA323" s="132">
        <f>COUNTIF(CA$3:CA$281,$BP323)</f>
        <v>1</v>
      </c>
      <c r="CB323" s="132">
        <f>COUNTIF(CB$3:CB$281,$BP323)</f>
        <v>0</v>
      </c>
      <c r="CC323" s="132">
        <f>COUNTIF(CC$3:CC$281,$BP323)</f>
        <v>1</v>
      </c>
      <c r="CD323" s="132">
        <f>COUNTIF(CD$3:CD$281,$BP323)</f>
        <v>0</v>
      </c>
      <c r="CE323" s="132">
        <f>COUNTIF(CE$3:CE$281,$BP323)</f>
        <v>0</v>
      </c>
      <c r="CF323" s="132">
        <f>COUNTIF(CF$3:CF$281,$BP323)</f>
        <v>0</v>
      </c>
      <c r="CG323" s="132">
        <f>COUNTIF(CG$3:CG$281,$BP323)</f>
        <v>1</v>
      </c>
      <c r="CH323" s="132">
        <f>COUNTIF(CH$3:CH$281,$BP323)</f>
        <v>0</v>
      </c>
      <c r="CI323" s="132">
        <f>COUNTIF(CI$3:CI$281,$BP323)</f>
        <v>0</v>
      </c>
      <c r="CJ323" s="132">
        <f>COUNTIF(CJ$3:CJ$281,$BP323)</f>
        <v>0</v>
      </c>
      <c r="CK323" s="132">
        <f>COUNTIF(CK$3:CK$281,$BP323)</f>
        <v>1</v>
      </c>
      <c r="CL323" s="132">
        <f>COUNTIF(CL$3:CL$281,$BP323)</f>
        <v>0</v>
      </c>
      <c r="CM323" s="132">
        <f>COUNTIF(CM$3:CM$281,$BP323)</f>
        <v>0</v>
      </c>
      <c r="CN323" s="132">
        <f>COUNTIF(CN$3:CN$281,$BP323)</f>
        <v>0</v>
      </c>
      <c r="CO323" s="132">
        <f>COUNTIF(CO$3:CO$281,$BP323)</f>
        <v>0</v>
      </c>
      <c r="CP323" s="132">
        <f>COUNTIF(CP$3:CP$281,$BP323)</f>
        <v>1</v>
      </c>
      <c r="CQ323" s="132">
        <f>COUNTIF(CQ$3:CQ$281,$BP323)</f>
        <v>1</v>
      </c>
      <c r="CR323" s="132">
        <f>COUNTIF(CR$3:CR$281,$BP323)</f>
        <v>1</v>
      </c>
      <c r="CS323" s="132">
        <f>COUNTIF(CS$3:CS$281,$BP323)</f>
        <v>0</v>
      </c>
      <c r="CT323" s="132">
        <f>COUNTIF(CT$3:CT$281,$BP323)</f>
        <v>1</v>
      </c>
      <c r="CU323" s="132">
        <f>COUNTIF(CU$3:CU$281,$BP323)</f>
        <v>0</v>
      </c>
      <c r="CV323" s="132">
        <f>COUNTIF(CV$3:CV$281,$BP323)</f>
        <v>0</v>
      </c>
      <c r="CW323" s="132">
        <f>COUNTIF(CW$3:CW$281,$BP323)</f>
        <v>2</v>
      </c>
      <c r="CX323" s="132">
        <f>COUNTIF(CX$3:CX$281,$BP323)</f>
        <v>2</v>
      </c>
      <c r="CY323" s="132">
        <f>COUNTIF(CY$3:CY$281,$BP323)</f>
        <v>0</v>
      </c>
      <c r="CZ323" s="132">
        <f>COUNTIF(CZ$3:CZ$281,$BP323)</f>
        <v>0</v>
      </c>
      <c r="DA323" s="132">
        <f>COUNTIF(DA$3:DA$281,$BP323)</f>
        <v>1</v>
      </c>
      <c r="DB323" s="132">
        <f>COUNTIF(DB$3:DB$281,$BP323)</f>
        <v>2</v>
      </c>
      <c r="DC323" s="132">
        <f>COUNTIF(DC$3:DC$281,$BP323)</f>
        <v>0</v>
      </c>
      <c r="DD323" s="132">
        <f>COUNTIF(DD$3:DD$281,$BP323)</f>
        <v>0</v>
      </c>
      <c r="DE323" s="132">
        <f>COUNTIF(DE$3:DE$281,$BP323)</f>
        <v>2</v>
      </c>
      <c r="DF323" s="132">
        <f>COUNTIF(DF$3:DF$281,$BP323)</f>
        <v>0</v>
      </c>
      <c r="DG323" s="132">
        <f>COUNTIF(DG$3:DG$281,$BP323)</f>
        <v>1</v>
      </c>
      <c r="DH323" s="132">
        <f>COUNTIF(DH$3:DH$281,$BP323)</f>
        <v>2</v>
      </c>
      <c r="DI323" s="132">
        <f>COUNTIF(DI$3:DI$281,$BP323)</f>
        <v>2</v>
      </c>
      <c r="DJ323" s="132">
        <f>COUNTIF(DJ$3:DJ$281,$BP323)</f>
        <v>0</v>
      </c>
      <c r="DK323" s="132">
        <f>COUNTIF(DK$3:DK$281,$BP323)</f>
        <v>1</v>
      </c>
      <c r="DL323" s="132">
        <f>COUNTIF(DL$3:DL$281,$BP323)</f>
        <v>0</v>
      </c>
      <c r="DM323" s="132">
        <f>COUNTIF(DM$3:DM$281,$BP323)</f>
        <v>1</v>
      </c>
      <c r="DN323" s="132">
        <f>LARGE($BQ$3:$DM$281,29)</f>
        <v>43</v>
      </c>
    </row>
    <row r="324" spans="19:124" x14ac:dyDescent="0.2">
      <c r="S324" s="275">
        <f t="shared" ref="S324:BO324" si="1655">IF(S77=1,IF(S78=1,1,0),0)</f>
        <v>0</v>
      </c>
      <c r="T324" s="275">
        <f t="shared" si="1655"/>
        <v>0</v>
      </c>
      <c r="U324" s="275">
        <f t="shared" si="1655"/>
        <v>0</v>
      </c>
      <c r="V324" s="275">
        <f t="shared" si="1655"/>
        <v>0</v>
      </c>
      <c r="W324" s="275">
        <f t="shared" si="1655"/>
        <v>0</v>
      </c>
      <c r="X324" s="275">
        <f t="shared" si="1655"/>
        <v>0</v>
      </c>
      <c r="Y324" s="275">
        <f t="shared" si="1655"/>
        <v>0</v>
      </c>
      <c r="Z324" s="275">
        <f t="shared" si="1655"/>
        <v>0</v>
      </c>
      <c r="AA324" s="275">
        <f t="shared" si="1655"/>
        <v>0</v>
      </c>
      <c r="AB324" s="275">
        <f t="shared" si="1655"/>
        <v>0</v>
      </c>
      <c r="AC324" s="275">
        <f t="shared" si="1655"/>
        <v>1</v>
      </c>
      <c r="AD324" s="275">
        <f t="shared" si="1655"/>
        <v>0</v>
      </c>
      <c r="AE324" s="275">
        <f t="shared" si="1655"/>
        <v>0</v>
      </c>
      <c r="AF324" s="275">
        <f t="shared" si="1655"/>
        <v>0</v>
      </c>
      <c r="AG324" s="275">
        <f t="shared" si="1655"/>
        <v>0</v>
      </c>
      <c r="AH324" s="275">
        <f t="shared" si="1655"/>
        <v>0</v>
      </c>
      <c r="AI324" s="275">
        <f t="shared" si="1655"/>
        <v>0</v>
      </c>
      <c r="AJ324" s="275">
        <f t="shared" si="1655"/>
        <v>0</v>
      </c>
      <c r="AK324" s="275">
        <f t="shared" si="1655"/>
        <v>0</v>
      </c>
      <c r="AL324" s="275">
        <f t="shared" si="1655"/>
        <v>0</v>
      </c>
      <c r="AM324" s="275">
        <f t="shared" si="1655"/>
        <v>0</v>
      </c>
      <c r="AN324" s="275">
        <f t="shared" si="1655"/>
        <v>0</v>
      </c>
      <c r="AO324" s="275">
        <f t="shared" si="1655"/>
        <v>0</v>
      </c>
      <c r="AP324" s="275">
        <f t="shared" si="1655"/>
        <v>1</v>
      </c>
      <c r="AQ324" s="275">
        <f t="shared" si="1655"/>
        <v>0</v>
      </c>
      <c r="AR324" s="275">
        <f t="shared" si="1655"/>
        <v>0</v>
      </c>
      <c r="AS324" s="275">
        <f t="shared" si="1655"/>
        <v>0</v>
      </c>
      <c r="AT324" s="275">
        <f t="shared" si="1655"/>
        <v>0</v>
      </c>
      <c r="AU324" s="275">
        <f t="shared" si="1655"/>
        <v>0</v>
      </c>
      <c r="AV324" s="275">
        <f t="shared" si="1655"/>
        <v>0</v>
      </c>
      <c r="AW324" s="275">
        <f t="shared" si="1655"/>
        <v>0</v>
      </c>
      <c r="AX324" s="275">
        <f t="shared" si="1655"/>
        <v>0</v>
      </c>
      <c r="AY324" s="275">
        <f t="shared" si="1655"/>
        <v>0</v>
      </c>
      <c r="AZ324" s="275">
        <f t="shared" si="1655"/>
        <v>0</v>
      </c>
      <c r="BA324" s="275">
        <f t="shared" si="1655"/>
        <v>0</v>
      </c>
      <c r="BB324" s="275">
        <f t="shared" si="1655"/>
        <v>0</v>
      </c>
      <c r="BC324" s="275">
        <f t="shared" si="1655"/>
        <v>1</v>
      </c>
      <c r="BD324" s="275">
        <f t="shared" si="1655"/>
        <v>0</v>
      </c>
      <c r="BE324" s="275">
        <f t="shared" si="1655"/>
        <v>0</v>
      </c>
      <c r="BF324" s="275">
        <f t="shared" si="1655"/>
        <v>0</v>
      </c>
      <c r="BG324" s="275">
        <f t="shared" si="1655"/>
        <v>0</v>
      </c>
      <c r="BH324" s="275">
        <f t="shared" si="1655"/>
        <v>0</v>
      </c>
      <c r="BI324" s="275">
        <f t="shared" si="1655"/>
        <v>0</v>
      </c>
      <c r="BJ324" s="275">
        <f t="shared" si="1655"/>
        <v>0</v>
      </c>
      <c r="BK324" s="275">
        <f t="shared" si="1655"/>
        <v>0</v>
      </c>
      <c r="BL324" s="275">
        <f t="shared" si="1655"/>
        <v>0</v>
      </c>
      <c r="BM324" s="275">
        <f t="shared" si="1655"/>
        <v>0</v>
      </c>
      <c r="BN324" s="275">
        <f t="shared" si="1655"/>
        <v>0</v>
      </c>
      <c r="BO324" s="275">
        <f t="shared" si="1655"/>
        <v>0</v>
      </c>
      <c r="BP324" s="12">
        <v>30</v>
      </c>
      <c r="BQ324" s="132">
        <f>COUNTIF(BQ$3:BQ$281,$BP324)</f>
        <v>0</v>
      </c>
      <c r="BR324" s="132">
        <f>COUNTIF(BR$3:BR$281,$BP324)</f>
        <v>0</v>
      </c>
      <c r="BS324" s="132">
        <f>COUNTIF(BS$3:BS$281,$BP324)</f>
        <v>0</v>
      </c>
      <c r="BT324" s="132">
        <f>COUNTIF(BT$3:BT$281,$BP324)</f>
        <v>1</v>
      </c>
      <c r="BU324" s="132">
        <f>COUNTIF(BU$3:BU$281,$BP324)</f>
        <v>1</v>
      </c>
      <c r="BV324" s="132">
        <f>COUNTIF(BV$3:BV$281,$BP324)</f>
        <v>1</v>
      </c>
      <c r="BW324" s="132">
        <f>COUNTIF(BW$3:BW$281,$BP324)</f>
        <v>0</v>
      </c>
      <c r="BX324" s="132">
        <f>COUNTIF(BX$3:BX$281,$BP324)</f>
        <v>0</v>
      </c>
      <c r="BY324" s="132">
        <f>COUNTIF(BY$3:BY$281,$BP324)</f>
        <v>0</v>
      </c>
      <c r="BZ324" s="132">
        <f>COUNTIF(BZ$3:BZ$281,$BP324)</f>
        <v>0</v>
      </c>
      <c r="CA324" s="132">
        <f>COUNTIF(CA$3:CA$281,$BP324)</f>
        <v>1</v>
      </c>
      <c r="CB324" s="132">
        <f>COUNTIF(CB$3:CB$281,$BP324)</f>
        <v>0</v>
      </c>
      <c r="CC324" s="132">
        <f>COUNTIF(CC$3:CC$281,$BP324)</f>
        <v>0</v>
      </c>
      <c r="CD324" s="132">
        <f>COUNTIF(CD$3:CD$281,$BP324)</f>
        <v>0</v>
      </c>
      <c r="CE324" s="132">
        <f>COUNTIF(CE$3:CE$281,$BP324)</f>
        <v>0</v>
      </c>
      <c r="CF324" s="132">
        <f>COUNTIF(CF$3:CF$281,$BP324)</f>
        <v>0</v>
      </c>
      <c r="CG324" s="132">
        <f>COUNTIF(CG$3:CG$281,$BP324)</f>
        <v>1</v>
      </c>
      <c r="CH324" s="132">
        <f>COUNTIF(CH$3:CH$281,$BP324)</f>
        <v>0</v>
      </c>
      <c r="CI324" s="132">
        <f>COUNTIF(CI$3:CI$281,$BP324)</f>
        <v>0</v>
      </c>
      <c r="CJ324" s="132">
        <f>COUNTIF(CJ$3:CJ$281,$BP324)</f>
        <v>0</v>
      </c>
      <c r="CK324" s="132">
        <f>COUNTIF(CK$3:CK$281,$BP324)</f>
        <v>1</v>
      </c>
      <c r="CL324" s="132">
        <f>COUNTIF(CL$3:CL$281,$BP324)</f>
        <v>0</v>
      </c>
      <c r="CM324" s="132">
        <f>COUNTIF(CM$3:CM$281,$BP324)</f>
        <v>0</v>
      </c>
      <c r="CN324" s="132">
        <f>COUNTIF(CN$3:CN$281,$BP324)</f>
        <v>0</v>
      </c>
      <c r="CO324" s="132">
        <f>COUNTIF(CO$3:CO$281,$BP324)</f>
        <v>0</v>
      </c>
      <c r="CP324" s="132">
        <f>COUNTIF(CP$3:CP$281,$BP324)</f>
        <v>1</v>
      </c>
      <c r="CQ324" s="132">
        <f>COUNTIF(CQ$3:CQ$281,$BP324)</f>
        <v>1</v>
      </c>
      <c r="CR324" s="132">
        <f>COUNTIF(CR$3:CR$281,$BP324)</f>
        <v>1</v>
      </c>
      <c r="CS324" s="132">
        <f>COUNTIF(CS$3:CS$281,$BP324)</f>
        <v>0</v>
      </c>
      <c r="CT324" s="132">
        <f>COUNTIF(CT$3:CT$281,$BP324)</f>
        <v>1</v>
      </c>
      <c r="CU324" s="132">
        <f>COUNTIF(CU$3:CU$281,$BP324)</f>
        <v>0</v>
      </c>
      <c r="CV324" s="132">
        <f>COUNTIF(CV$3:CV$281,$BP324)</f>
        <v>0</v>
      </c>
      <c r="CW324" s="132">
        <f>COUNTIF(CW$3:CW$281,$BP324)</f>
        <v>2</v>
      </c>
      <c r="CX324" s="132">
        <f>COUNTIF(CX$3:CX$281,$BP324)</f>
        <v>1</v>
      </c>
      <c r="CY324" s="132">
        <f>COUNTIF(CY$3:CY$281,$BP324)</f>
        <v>0</v>
      </c>
      <c r="CZ324" s="132">
        <f>COUNTIF(CZ$3:CZ$281,$BP324)</f>
        <v>0</v>
      </c>
      <c r="DA324" s="132">
        <f>COUNTIF(DA$3:DA$281,$BP324)</f>
        <v>1</v>
      </c>
      <c r="DB324" s="132">
        <f>COUNTIF(DB$3:DB$281,$BP324)</f>
        <v>1</v>
      </c>
      <c r="DC324" s="132">
        <f>COUNTIF(DC$3:DC$281,$BP324)</f>
        <v>0</v>
      </c>
      <c r="DD324" s="132">
        <f>COUNTIF(DD$3:DD$281,$BP324)</f>
        <v>0</v>
      </c>
      <c r="DE324" s="132">
        <f>COUNTIF(DE$3:DE$281,$BP324)</f>
        <v>1</v>
      </c>
      <c r="DF324" s="132">
        <f>COUNTIF(DF$3:DF$281,$BP324)</f>
        <v>0</v>
      </c>
      <c r="DG324" s="132">
        <f>COUNTIF(DG$3:DG$281,$BP324)</f>
        <v>1</v>
      </c>
      <c r="DH324" s="132">
        <f>COUNTIF(DH$3:DH$281,$BP324)</f>
        <v>2</v>
      </c>
      <c r="DI324" s="132">
        <f>COUNTIF(DI$3:DI$281,$BP324)</f>
        <v>2</v>
      </c>
      <c r="DJ324" s="132">
        <f>COUNTIF(DJ$3:DJ$281,$BP324)</f>
        <v>0</v>
      </c>
      <c r="DK324" s="132">
        <f>COUNTIF(DK$3:DK$281,$BP324)</f>
        <v>1</v>
      </c>
      <c r="DL324" s="132">
        <f>COUNTIF(DL$3:DL$281,$BP324)</f>
        <v>0</v>
      </c>
      <c r="DM324" s="132">
        <f>COUNTIF(DM$3:DM$281,$BP324)</f>
        <v>1</v>
      </c>
      <c r="DN324" s="132">
        <f>LARGE($BQ$3:$DM$281,30)</f>
        <v>43</v>
      </c>
    </row>
    <row r="325" spans="19:124" x14ac:dyDescent="0.2">
      <c r="S325" s="275">
        <f t="shared" ref="S325:BO325" si="1656">IF(S78=1,IF(S79=1,1,0),0)</f>
        <v>0</v>
      </c>
      <c r="T325" s="275">
        <f t="shared" si="1656"/>
        <v>0</v>
      </c>
      <c r="U325" s="275">
        <f t="shared" si="1656"/>
        <v>0</v>
      </c>
      <c r="V325" s="275">
        <f t="shared" si="1656"/>
        <v>0</v>
      </c>
      <c r="W325" s="275">
        <f t="shared" si="1656"/>
        <v>0</v>
      </c>
      <c r="X325" s="275">
        <f t="shared" si="1656"/>
        <v>0</v>
      </c>
      <c r="Y325" s="275">
        <f t="shared" si="1656"/>
        <v>0</v>
      </c>
      <c r="Z325" s="275">
        <f t="shared" si="1656"/>
        <v>0</v>
      </c>
      <c r="AA325" s="275">
        <f t="shared" si="1656"/>
        <v>0</v>
      </c>
      <c r="AB325" s="275">
        <f t="shared" si="1656"/>
        <v>0</v>
      </c>
      <c r="AC325" s="275">
        <f t="shared" si="1656"/>
        <v>0</v>
      </c>
      <c r="AD325" s="275">
        <f t="shared" si="1656"/>
        <v>0</v>
      </c>
      <c r="AE325" s="275">
        <f t="shared" si="1656"/>
        <v>0</v>
      </c>
      <c r="AF325" s="275">
        <f t="shared" si="1656"/>
        <v>0</v>
      </c>
      <c r="AG325" s="275">
        <f t="shared" si="1656"/>
        <v>0</v>
      </c>
      <c r="AH325" s="275">
        <f t="shared" si="1656"/>
        <v>0</v>
      </c>
      <c r="AI325" s="275">
        <f t="shared" si="1656"/>
        <v>0</v>
      </c>
      <c r="AJ325" s="275">
        <f t="shared" si="1656"/>
        <v>0</v>
      </c>
      <c r="AK325" s="275">
        <f t="shared" si="1656"/>
        <v>1</v>
      </c>
      <c r="AL325" s="275">
        <f t="shared" si="1656"/>
        <v>0</v>
      </c>
      <c r="AM325" s="275">
        <f t="shared" si="1656"/>
        <v>0</v>
      </c>
      <c r="AN325" s="275">
        <f t="shared" si="1656"/>
        <v>0</v>
      </c>
      <c r="AO325" s="275">
        <f t="shared" si="1656"/>
        <v>0</v>
      </c>
      <c r="AP325" s="275">
        <f t="shared" si="1656"/>
        <v>1</v>
      </c>
      <c r="AQ325" s="275">
        <f t="shared" si="1656"/>
        <v>0</v>
      </c>
      <c r="AR325" s="275">
        <f t="shared" si="1656"/>
        <v>0</v>
      </c>
      <c r="AS325" s="275">
        <f t="shared" si="1656"/>
        <v>0</v>
      </c>
      <c r="AT325" s="275">
        <f t="shared" si="1656"/>
        <v>0</v>
      </c>
      <c r="AU325" s="275">
        <f t="shared" si="1656"/>
        <v>0</v>
      </c>
      <c r="AV325" s="275">
        <f t="shared" si="1656"/>
        <v>0</v>
      </c>
      <c r="AW325" s="275">
        <f t="shared" si="1656"/>
        <v>0</v>
      </c>
      <c r="AX325" s="275">
        <f t="shared" si="1656"/>
        <v>0</v>
      </c>
      <c r="AY325" s="275">
        <f t="shared" si="1656"/>
        <v>0</v>
      </c>
      <c r="AZ325" s="275">
        <f t="shared" si="1656"/>
        <v>0</v>
      </c>
      <c r="BA325" s="275">
        <f t="shared" si="1656"/>
        <v>0</v>
      </c>
      <c r="BB325" s="275">
        <f t="shared" si="1656"/>
        <v>0</v>
      </c>
      <c r="BC325" s="275">
        <f t="shared" si="1656"/>
        <v>0</v>
      </c>
      <c r="BD325" s="275">
        <f t="shared" si="1656"/>
        <v>0</v>
      </c>
      <c r="BE325" s="275">
        <f t="shared" si="1656"/>
        <v>0</v>
      </c>
      <c r="BF325" s="275">
        <f t="shared" si="1656"/>
        <v>0</v>
      </c>
      <c r="BG325" s="275">
        <f t="shared" si="1656"/>
        <v>0</v>
      </c>
      <c r="BH325" s="275">
        <f t="shared" si="1656"/>
        <v>0</v>
      </c>
      <c r="BI325" s="275">
        <f t="shared" si="1656"/>
        <v>0</v>
      </c>
      <c r="BJ325" s="275">
        <f t="shared" si="1656"/>
        <v>0</v>
      </c>
      <c r="BK325" s="275">
        <f t="shared" si="1656"/>
        <v>0</v>
      </c>
      <c r="BL325" s="275">
        <f t="shared" si="1656"/>
        <v>0</v>
      </c>
      <c r="BM325" s="275">
        <f t="shared" si="1656"/>
        <v>0</v>
      </c>
      <c r="BN325" s="275">
        <f t="shared" si="1656"/>
        <v>0</v>
      </c>
      <c r="BO325" s="275">
        <f t="shared" si="1656"/>
        <v>0</v>
      </c>
      <c r="BP325" s="12">
        <v>31</v>
      </c>
      <c r="BQ325" s="132">
        <f>COUNTIF(BQ$3:BQ$281,$BP325)</f>
        <v>0</v>
      </c>
      <c r="BR325" s="132">
        <f>COUNTIF(BR$3:BR$281,$BP325)</f>
        <v>0</v>
      </c>
      <c r="BS325" s="132">
        <f>COUNTIF(BS$3:BS$281,$BP325)</f>
        <v>0</v>
      </c>
      <c r="BT325" s="132">
        <f>COUNTIF(BT$3:BT$281,$BP325)</f>
        <v>1</v>
      </c>
      <c r="BU325" s="132">
        <f>COUNTIF(BU$3:BU$281,$BP325)</f>
        <v>1</v>
      </c>
      <c r="BV325" s="132">
        <f>COUNTIF(BV$3:BV$281,$BP325)</f>
        <v>1</v>
      </c>
      <c r="BW325" s="132">
        <f>COUNTIF(BW$3:BW$281,$BP325)</f>
        <v>0</v>
      </c>
      <c r="BX325" s="132">
        <f>COUNTIF(BX$3:BX$281,$BP325)</f>
        <v>0</v>
      </c>
      <c r="BY325" s="132">
        <f>COUNTIF(BY$3:BY$281,$BP325)</f>
        <v>0</v>
      </c>
      <c r="BZ325" s="132">
        <f>COUNTIF(BZ$3:BZ$281,$BP325)</f>
        <v>0</v>
      </c>
      <c r="CA325" s="132">
        <f>COUNTIF(CA$3:CA$281,$BP325)</f>
        <v>1</v>
      </c>
      <c r="CB325" s="132">
        <f>COUNTIF(CB$3:CB$281,$BP325)</f>
        <v>0</v>
      </c>
      <c r="CC325" s="132">
        <f>COUNTIF(CC$3:CC$281,$BP325)</f>
        <v>0</v>
      </c>
      <c r="CD325" s="132">
        <f>COUNTIF(CD$3:CD$281,$BP325)</f>
        <v>0</v>
      </c>
      <c r="CE325" s="132">
        <f>COUNTIF(CE$3:CE$281,$BP325)</f>
        <v>0</v>
      </c>
      <c r="CF325" s="132">
        <f>COUNTIF(CF$3:CF$281,$BP325)</f>
        <v>0</v>
      </c>
      <c r="CG325" s="132">
        <f>COUNTIF(CG$3:CG$281,$BP325)</f>
        <v>1</v>
      </c>
      <c r="CH325" s="132">
        <f>COUNTIF(CH$3:CH$281,$BP325)</f>
        <v>0</v>
      </c>
      <c r="CI325" s="132">
        <f>COUNTIF(CI$3:CI$281,$BP325)</f>
        <v>0</v>
      </c>
      <c r="CJ325" s="132">
        <f>COUNTIF(CJ$3:CJ$281,$BP325)</f>
        <v>0</v>
      </c>
      <c r="CK325" s="132">
        <f>COUNTIF(CK$3:CK$281,$BP325)</f>
        <v>1</v>
      </c>
      <c r="CL325" s="132">
        <f>COUNTIF(CL$3:CL$281,$BP325)</f>
        <v>0</v>
      </c>
      <c r="CM325" s="132">
        <f>COUNTIF(CM$3:CM$281,$BP325)</f>
        <v>0</v>
      </c>
      <c r="CN325" s="132">
        <f>COUNTIF(CN$3:CN$281,$BP325)</f>
        <v>0</v>
      </c>
      <c r="CO325" s="132">
        <f>COUNTIF(CO$3:CO$281,$BP325)</f>
        <v>0</v>
      </c>
      <c r="CP325" s="132">
        <f>COUNTIF(CP$3:CP$281,$BP325)</f>
        <v>1</v>
      </c>
      <c r="CQ325" s="132">
        <f>COUNTIF(CQ$3:CQ$281,$BP325)</f>
        <v>1</v>
      </c>
      <c r="CR325" s="132">
        <f>COUNTIF(CR$3:CR$281,$BP325)</f>
        <v>1</v>
      </c>
      <c r="CS325" s="132">
        <f>COUNTIF(CS$3:CS$281,$BP325)</f>
        <v>0</v>
      </c>
      <c r="CT325" s="132">
        <f>COUNTIF(CT$3:CT$281,$BP325)</f>
        <v>1</v>
      </c>
      <c r="CU325" s="132">
        <f>COUNTIF(CU$3:CU$281,$BP325)</f>
        <v>0</v>
      </c>
      <c r="CV325" s="132">
        <f>COUNTIF(CV$3:CV$281,$BP325)</f>
        <v>0</v>
      </c>
      <c r="CW325" s="132">
        <f>COUNTIF(CW$3:CW$281,$BP325)</f>
        <v>2</v>
      </c>
      <c r="CX325" s="132">
        <f>COUNTIF(CX$3:CX$281,$BP325)</f>
        <v>1</v>
      </c>
      <c r="CY325" s="132">
        <f>COUNTIF(CY$3:CY$281,$BP325)</f>
        <v>0</v>
      </c>
      <c r="CZ325" s="132">
        <f>COUNTIF(CZ$3:CZ$281,$BP325)</f>
        <v>0</v>
      </c>
      <c r="DA325" s="132">
        <f>COUNTIF(DA$3:DA$281,$BP325)</f>
        <v>1</v>
      </c>
      <c r="DB325" s="132">
        <f>COUNTIF(DB$3:DB$281,$BP325)</f>
        <v>1</v>
      </c>
      <c r="DC325" s="132">
        <f>COUNTIF(DC$3:DC$281,$BP325)</f>
        <v>0</v>
      </c>
      <c r="DD325" s="132">
        <f>COUNTIF(DD$3:DD$281,$BP325)</f>
        <v>0</v>
      </c>
      <c r="DE325" s="132">
        <f>COUNTIF(DE$3:DE$281,$BP325)</f>
        <v>1</v>
      </c>
      <c r="DF325" s="132">
        <f>COUNTIF(DF$3:DF$281,$BP325)</f>
        <v>0</v>
      </c>
      <c r="DG325" s="132">
        <f>COUNTIF(DG$3:DG$281,$BP325)</f>
        <v>1</v>
      </c>
      <c r="DH325" s="132">
        <f>COUNTIF(DH$3:DH$281,$BP325)</f>
        <v>2</v>
      </c>
      <c r="DI325" s="132">
        <f>COUNTIF(DI$3:DI$281,$BP325)</f>
        <v>2</v>
      </c>
      <c r="DJ325" s="132">
        <f>COUNTIF(DJ$3:DJ$281,$BP325)</f>
        <v>0</v>
      </c>
      <c r="DK325" s="132">
        <f>COUNTIF(DK$3:DK$281,$BP325)</f>
        <v>1</v>
      </c>
      <c r="DL325" s="132">
        <f>COUNTIF(DL$3:DL$281,$BP325)</f>
        <v>0</v>
      </c>
      <c r="DM325" s="132">
        <f>COUNTIF(DM$3:DM$281,$BP325)</f>
        <v>1</v>
      </c>
      <c r="DN325" s="132">
        <f>LARGE($BQ$3:$DM$281,31)</f>
        <v>42</v>
      </c>
    </row>
    <row r="326" spans="19:124" x14ac:dyDescent="0.2">
      <c r="S326" s="275">
        <f t="shared" ref="S326:BO326" si="1657">IF(S79=1,IF(S80=1,1,0),0)</f>
        <v>0</v>
      </c>
      <c r="T326" s="275">
        <f t="shared" si="1657"/>
        <v>0</v>
      </c>
      <c r="U326" s="275">
        <f t="shared" si="1657"/>
        <v>0</v>
      </c>
      <c r="V326" s="275">
        <f t="shared" si="1657"/>
        <v>1</v>
      </c>
      <c r="W326" s="275">
        <f t="shared" si="1657"/>
        <v>0</v>
      </c>
      <c r="X326" s="275">
        <f t="shared" si="1657"/>
        <v>0</v>
      </c>
      <c r="Y326" s="275">
        <f t="shared" si="1657"/>
        <v>0</v>
      </c>
      <c r="Z326" s="275">
        <f t="shared" si="1657"/>
        <v>0</v>
      </c>
      <c r="AA326" s="275">
        <f t="shared" si="1657"/>
        <v>0</v>
      </c>
      <c r="AB326" s="275">
        <f t="shared" si="1657"/>
        <v>0</v>
      </c>
      <c r="AC326" s="275">
        <f t="shared" si="1657"/>
        <v>0</v>
      </c>
      <c r="AD326" s="275">
        <f t="shared" si="1657"/>
        <v>0</v>
      </c>
      <c r="AE326" s="275">
        <f t="shared" si="1657"/>
        <v>0</v>
      </c>
      <c r="AF326" s="275">
        <f t="shared" si="1657"/>
        <v>0</v>
      </c>
      <c r="AG326" s="275">
        <f t="shared" si="1657"/>
        <v>0</v>
      </c>
      <c r="AH326" s="275">
        <f t="shared" si="1657"/>
        <v>0</v>
      </c>
      <c r="AI326" s="275">
        <f t="shared" si="1657"/>
        <v>0</v>
      </c>
      <c r="AJ326" s="275">
        <f t="shared" si="1657"/>
        <v>0</v>
      </c>
      <c r="AK326" s="275">
        <f t="shared" si="1657"/>
        <v>0</v>
      </c>
      <c r="AL326" s="275">
        <f t="shared" si="1657"/>
        <v>0</v>
      </c>
      <c r="AM326" s="275">
        <f t="shared" si="1657"/>
        <v>0</v>
      </c>
      <c r="AN326" s="275">
        <f t="shared" si="1657"/>
        <v>0</v>
      </c>
      <c r="AO326" s="275">
        <f t="shared" si="1657"/>
        <v>0</v>
      </c>
      <c r="AP326" s="275">
        <f t="shared" si="1657"/>
        <v>1</v>
      </c>
      <c r="AQ326" s="275">
        <f t="shared" si="1657"/>
        <v>0</v>
      </c>
      <c r="AR326" s="275">
        <f t="shared" si="1657"/>
        <v>0</v>
      </c>
      <c r="AS326" s="275">
        <f t="shared" si="1657"/>
        <v>0</v>
      </c>
      <c r="AT326" s="275">
        <f t="shared" si="1657"/>
        <v>0</v>
      </c>
      <c r="AU326" s="275">
        <f t="shared" si="1657"/>
        <v>0</v>
      </c>
      <c r="AV326" s="275">
        <f t="shared" si="1657"/>
        <v>0</v>
      </c>
      <c r="AW326" s="275">
        <f t="shared" si="1657"/>
        <v>0</v>
      </c>
      <c r="AX326" s="275">
        <f t="shared" si="1657"/>
        <v>0</v>
      </c>
      <c r="AY326" s="275">
        <f t="shared" si="1657"/>
        <v>0</v>
      </c>
      <c r="AZ326" s="275">
        <f t="shared" si="1657"/>
        <v>0</v>
      </c>
      <c r="BA326" s="275">
        <f t="shared" si="1657"/>
        <v>0</v>
      </c>
      <c r="BB326" s="275">
        <f t="shared" si="1657"/>
        <v>0</v>
      </c>
      <c r="BC326" s="275">
        <f t="shared" si="1657"/>
        <v>0</v>
      </c>
      <c r="BD326" s="275">
        <f t="shared" si="1657"/>
        <v>0</v>
      </c>
      <c r="BE326" s="275">
        <f t="shared" si="1657"/>
        <v>0</v>
      </c>
      <c r="BF326" s="275">
        <f t="shared" si="1657"/>
        <v>0</v>
      </c>
      <c r="BG326" s="275">
        <f t="shared" si="1657"/>
        <v>0</v>
      </c>
      <c r="BH326" s="275">
        <f t="shared" si="1657"/>
        <v>0</v>
      </c>
      <c r="BI326" s="275">
        <f t="shared" si="1657"/>
        <v>0</v>
      </c>
      <c r="BJ326" s="275">
        <f t="shared" si="1657"/>
        <v>0</v>
      </c>
      <c r="BK326" s="275">
        <f t="shared" si="1657"/>
        <v>0</v>
      </c>
      <c r="BL326" s="275">
        <f t="shared" si="1657"/>
        <v>0</v>
      </c>
      <c r="BM326" s="275">
        <f t="shared" si="1657"/>
        <v>0</v>
      </c>
      <c r="BN326" s="275">
        <f t="shared" si="1657"/>
        <v>0</v>
      </c>
      <c r="BO326" s="275">
        <f t="shared" si="1657"/>
        <v>0</v>
      </c>
      <c r="BP326" s="12">
        <v>32</v>
      </c>
      <c r="BQ326" s="132">
        <f>COUNTIF(BQ$3:BQ$281,$BP326)</f>
        <v>0</v>
      </c>
      <c r="BR326" s="132">
        <f>COUNTIF(BR$3:BR$281,$BP326)</f>
        <v>0</v>
      </c>
      <c r="BS326" s="132">
        <f>COUNTIF(BS$3:BS$281,$BP326)</f>
        <v>0</v>
      </c>
      <c r="BT326" s="132">
        <f>COUNTIF(BT$3:BT$281,$BP326)</f>
        <v>1</v>
      </c>
      <c r="BU326" s="132">
        <f>COUNTIF(BU$3:BU$281,$BP326)</f>
        <v>1</v>
      </c>
      <c r="BV326" s="132">
        <f>COUNTIF(BV$3:BV$281,$BP326)</f>
        <v>1</v>
      </c>
      <c r="BW326" s="132">
        <f>COUNTIF(BW$3:BW$281,$BP326)</f>
        <v>0</v>
      </c>
      <c r="BX326" s="132">
        <f>COUNTIF(BX$3:BX$281,$BP326)</f>
        <v>0</v>
      </c>
      <c r="BY326" s="132">
        <f>COUNTIF(BY$3:BY$281,$BP326)</f>
        <v>0</v>
      </c>
      <c r="BZ326" s="132">
        <f>COUNTIF(BZ$3:BZ$281,$BP326)</f>
        <v>0</v>
      </c>
      <c r="CA326" s="132">
        <f>COUNTIF(CA$3:CA$281,$BP326)</f>
        <v>0</v>
      </c>
      <c r="CB326" s="132">
        <f>COUNTIF(CB$3:CB$281,$BP326)</f>
        <v>0</v>
      </c>
      <c r="CC326" s="132">
        <f>COUNTIF(CC$3:CC$281,$BP326)</f>
        <v>0</v>
      </c>
      <c r="CD326" s="132">
        <f>COUNTIF(CD$3:CD$281,$BP326)</f>
        <v>0</v>
      </c>
      <c r="CE326" s="132">
        <f>COUNTIF(CE$3:CE$281,$BP326)</f>
        <v>0</v>
      </c>
      <c r="CF326" s="132">
        <f>COUNTIF(CF$3:CF$281,$BP326)</f>
        <v>0</v>
      </c>
      <c r="CG326" s="132">
        <f>COUNTIF(CG$3:CG$281,$BP326)</f>
        <v>0</v>
      </c>
      <c r="CH326" s="132">
        <f>COUNTIF(CH$3:CH$281,$BP326)</f>
        <v>0</v>
      </c>
      <c r="CI326" s="132">
        <f>COUNTIF(CI$3:CI$281,$BP326)</f>
        <v>0</v>
      </c>
      <c r="CJ326" s="132">
        <f>COUNTIF(CJ$3:CJ$281,$BP326)</f>
        <v>0</v>
      </c>
      <c r="CK326" s="132">
        <f>COUNTIF(CK$3:CK$281,$BP326)</f>
        <v>1</v>
      </c>
      <c r="CL326" s="132">
        <f>COUNTIF(CL$3:CL$281,$BP326)</f>
        <v>0</v>
      </c>
      <c r="CM326" s="132">
        <f>COUNTIF(CM$3:CM$281,$BP326)</f>
        <v>0</v>
      </c>
      <c r="CN326" s="132">
        <f>COUNTIF(CN$3:CN$281,$BP326)</f>
        <v>0</v>
      </c>
      <c r="CO326" s="132">
        <f>COUNTIF(CO$3:CO$281,$BP326)</f>
        <v>0</v>
      </c>
      <c r="CP326" s="132">
        <f>COUNTIF(CP$3:CP$281,$BP326)</f>
        <v>1</v>
      </c>
      <c r="CQ326" s="132">
        <f>COUNTIF(CQ$3:CQ$281,$BP326)</f>
        <v>0</v>
      </c>
      <c r="CR326" s="132">
        <f>COUNTIF(CR$3:CR$281,$BP326)</f>
        <v>1</v>
      </c>
      <c r="CS326" s="132">
        <f>COUNTIF(CS$3:CS$281,$BP326)</f>
        <v>0</v>
      </c>
      <c r="CT326" s="132">
        <f>COUNTIF(CT$3:CT$281,$BP326)</f>
        <v>1</v>
      </c>
      <c r="CU326" s="132">
        <f>COUNTIF(CU$3:CU$281,$BP326)</f>
        <v>0</v>
      </c>
      <c r="CV326" s="132">
        <f>COUNTIF(CV$3:CV$281,$BP326)</f>
        <v>0</v>
      </c>
      <c r="CW326" s="132">
        <f>COUNTIF(CW$3:CW$281,$BP326)</f>
        <v>2</v>
      </c>
      <c r="CX326" s="132">
        <f>COUNTIF(CX$3:CX$281,$BP326)</f>
        <v>1</v>
      </c>
      <c r="CY326" s="132">
        <f>COUNTIF(CY$3:CY$281,$BP326)</f>
        <v>0</v>
      </c>
      <c r="CZ326" s="132">
        <f>COUNTIF(CZ$3:CZ$281,$BP326)</f>
        <v>0</v>
      </c>
      <c r="DA326" s="132">
        <f>COUNTIF(DA$3:DA$281,$BP326)</f>
        <v>1</v>
      </c>
      <c r="DB326" s="132">
        <f>COUNTIF(DB$3:DB$281,$BP326)</f>
        <v>0</v>
      </c>
      <c r="DC326" s="132">
        <f>COUNTIF(DC$3:DC$281,$BP326)</f>
        <v>0</v>
      </c>
      <c r="DD326" s="132">
        <f>COUNTIF(DD$3:DD$281,$BP326)</f>
        <v>0</v>
      </c>
      <c r="DE326" s="132">
        <f>COUNTIF(DE$3:DE$281,$BP326)</f>
        <v>1</v>
      </c>
      <c r="DF326" s="132">
        <f>COUNTIF(DF$3:DF$281,$BP326)</f>
        <v>0</v>
      </c>
      <c r="DG326" s="132">
        <f>COUNTIF(DG$3:DG$281,$BP326)</f>
        <v>1</v>
      </c>
      <c r="DH326" s="132">
        <f>COUNTIF(DH$3:DH$281,$BP326)</f>
        <v>2</v>
      </c>
      <c r="DI326" s="132">
        <f>COUNTIF(DI$3:DI$281,$BP326)</f>
        <v>2</v>
      </c>
      <c r="DJ326" s="132">
        <f>COUNTIF(DJ$3:DJ$281,$BP326)</f>
        <v>0</v>
      </c>
      <c r="DK326" s="132">
        <f>COUNTIF(DK$3:DK$281,$BP326)</f>
        <v>1</v>
      </c>
      <c r="DL326" s="132">
        <f>COUNTIF(DL$3:DL$281,$BP326)</f>
        <v>0</v>
      </c>
      <c r="DM326" s="132">
        <f>COUNTIF(DM$3:DM$281,$BP326)</f>
        <v>1</v>
      </c>
      <c r="DN326" s="132">
        <f>LARGE($BQ$3:$DM$281,32)</f>
        <v>42</v>
      </c>
    </row>
    <row r="327" spans="19:124" x14ac:dyDescent="0.2">
      <c r="S327" s="275">
        <f t="shared" ref="S327:BO327" si="1658">IF(S80=1,IF(S81=1,1,0),0)</f>
        <v>0</v>
      </c>
      <c r="T327" s="275">
        <f t="shared" si="1658"/>
        <v>1</v>
      </c>
      <c r="U327" s="275">
        <f t="shared" si="1658"/>
        <v>0</v>
      </c>
      <c r="V327" s="275">
        <f t="shared" si="1658"/>
        <v>0</v>
      </c>
      <c r="W327" s="275">
        <f t="shared" si="1658"/>
        <v>0</v>
      </c>
      <c r="X327" s="275">
        <f t="shared" si="1658"/>
        <v>0</v>
      </c>
      <c r="Y327" s="275">
        <f t="shared" si="1658"/>
        <v>0</v>
      </c>
      <c r="Z327" s="275">
        <f t="shared" si="1658"/>
        <v>0</v>
      </c>
      <c r="AA327" s="275">
        <f t="shared" si="1658"/>
        <v>0</v>
      </c>
      <c r="AB327" s="275">
        <f t="shared" si="1658"/>
        <v>0</v>
      </c>
      <c r="AC327" s="275">
        <f t="shared" si="1658"/>
        <v>0</v>
      </c>
      <c r="AD327" s="275">
        <f t="shared" si="1658"/>
        <v>0</v>
      </c>
      <c r="AE327" s="275">
        <f t="shared" si="1658"/>
        <v>0</v>
      </c>
      <c r="AF327" s="275">
        <f t="shared" si="1658"/>
        <v>0</v>
      </c>
      <c r="AG327" s="275">
        <f t="shared" si="1658"/>
        <v>0</v>
      </c>
      <c r="AH327" s="275">
        <f t="shared" si="1658"/>
        <v>0</v>
      </c>
      <c r="AI327" s="275">
        <f t="shared" si="1658"/>
        <v>0</v>
      </c>
      <c r="AJ327" s="275">
        <f t="shared" si="1658"/>
        <v>0</v>
      </c>
      <c r="AK327" s="275">
        <f t="shared" si="1658"/>
        <v>0</v>
      </c>
      <c r="AL327" s="275">
        <f t="shared" si="1658"/>
        <v>0</v>
      </c>
      <c r="AM327" s="275">
        <f t="shared" si="1658"/>
        <v>0</v>
      </c>
      <c r="AN327" s="275">
        <f t="shared" si="1658"/>
        <v>0</v>
      </c>
      <c r="AO327" s="275">
        <f t="shared" si="1658"/>
        <v>0</v>
      </c>
      <c r="AP327" s="275">
        <f t="shared" si="1658"/>
        <v>0</v>
      </c>
      <c r="AQ327" s="275">
        <f t="shared" si="1658"/>
        <v>0</v>
      </c>
      <c r="AR327" s="275">
        <f t="shared" si="1658"/>
        <v>0</v>
      </c>
      <c r="AS327" s="275">
        <f t="shared" si="1658"/>
        <v>0</v>
      </c>
      <c r="AT327" s="275">
        <f t="shared" si="1658"/>
        <v>0</v>
      </c>
      <c r="AU327" s="275">
        <f t="shared" si="1658"/>
        <v>0</v>
      </c>
      <c r="AV327" s="275">
        <f t="shared" si="1658"/>
        <v>0</v>
      </c>
      <c r="AW327" s="275">
        <f t="shared" si="1658"/>
        <v>0</v>
      </c>
      <c r="AX327" s="275">
        <f t="shared" si="1658"/>
        <v>0</v>
      </c>
      <c r="AY327" s="275">
        <f t="shared" si="1658"/>
        <v>0</v>
      </c>
      <c r="AZ327" s="275">
        <f t="shared" si="1658"/>
        <v>0</v>
      </c>
      <c r="BA327" s="275">
        <f t="shared" si="1658"/>
        <v>0</v>
      </c>
      <c r="BB327" s="275">
        <f t="shared" si="1658"/>
        <v>0</v>
      </c>
      <c r="BC327" s="275">
        <f t="shared" si="1658"/>
        <v>0</v>
      </c>
      <c r="BD327" s="275">
        <f t="shared" si="1658"/>
        <v>0</v>
      </c>
      <c r="BE327" s="275">
        <f t="shared" si="1658"/>
        <v>0</v>
      </c>
      <c r="BF327" s="275">
        <f t="shared" si="1658"/>
        <v>0</v>
      </c>
      <c r="BG327" s="275">
        <f t="shared" si="1658"/>
        <v>0</v>
      </c>
      <c r="BH327" s="275">
        <f t="shared" si="1658"/>
        <v>0</v>
      </c>
      <c r="BI327" s="275">
        <f t="shared" si="1658"/>
        <v>0</v>
      </c>
      <c r="BJ327" s="275">
        <f t="shared" si="1658"/>
        <v>0</v>
      </c>
      <c r="BK327" s="275">
        <f t="shared" si="1658"/>
        <v>0</v>
      </c>
      <c r="BL327" s="275">
        <f t="shared" si="1658"/>
        <v>0</v>
      </c>
      <c r="BM327" s="275">
        <f t="shared" si="1658"/>
        <v>0</v>
      </c>
      <c r="BN327" s="275">
        <f t="shared" si="1658"/>
        <v>0</v>
      </c>
      <c r="BO327" s="275">
        <f t="shared" si="1658"/>
        <v>0</v>
      </c>
      <c r="BP327" s="12">
        <v>33</v>
      </c>
      <c r="BQ327" s="132">
        <f>COUNTIF(BQ$3:BQ$281,$BP327)</f>
        <v>0</v>
      </c>
      <c r="BR327" s="132">
        <f>COUNTIF(BR$3:BR$281,$BP327)</f>
        <v>0</v>
      </c>
      <c r="BS327" s="132">
        <f>COUNTIF(BS$3:BS$281,$BP327)</f>
        <v>0</v>
      </c>
      <c r="BT327" s="132">
        <f>COUNTIF(BT$3:BT$281,$BP327)</f>
        <v>1</v>
      </c>
      <c r="BU327" s="132">
        <f>COUNTIF(BU$3:BU$281,$BP327)</f>
        <v>1</v>
      </c>
      <c r="BV327" s="132">
        <f>COUNTIF(BV$3:BV$281,$BP327)</f>
        <v>1</v>
      </c>
      <c r="BW327" s="132">
        <f>COUNTIF(BW$3:BW$281,$BP327)</f>
        <v>0</v>
      </c>
      <c r="BX327" s="132">
        <f>COUNTIF(BX$3:BX$281,$BP327)</f>
        <v>0</v>
      </c>
      <c r="BY327" s="132">
        <f>COUNTIF(BY$3:BY$281,$BP327)</f>
        <v>0</v>
      </c>
      <c r="BZ327" s="132">
        <f>COUNTIF(BZ$3:BZ$281,$BP327)</f>
        <v>0</v>
      </c>
      <c r="CA327" s="132">
        <f>COUNTIF(CA$3:CA$281,$BP327)</f>
        <v>0</v>
      </c>
      <c r="CB327" s="132">
        <f>COUNTIF(CB$3:CB$281,$BP327)</f>
        <v>0</v>
      </c>
      <c r="CC327" s="132">
        <f>COUNTIF(CC$3:CC$281,$BP327)</f>
        <v>0</v>
      </c>
      <c r="CD327" s="132">
        <f>COUNTIF(CD$3:CD$281,$BP327)</f>
        <v>0</v>
      </c>
      <c r="CE327" s="132">
        <f>COUNTIF(CE$3:CE$281,$BP327)</f>
        <v>0</v>
      </c>
      <c r="CF327" s="132">
        <f>COUNTIF(CF$3:CF$281,$BP327)</f>
        <v>0</v>
      </c>
      <c r="CG327" s="132">
        <f>COUNTIF(CG$3:CG$281,$BP327)</f>
        <v>0</v>
      </c>
      <c r="CH327" s="132">
        <f>COUNTIF(CH$3:CH$281,$BP327)</f>
        <v>0</v>
      </c>
      <c r="CI327" s="132">
        <f>COUNTIF(CI$3:CI$281,$BP327)</f>
        <v>0</v>
      </c>
      <c r="CJ327" s="132">
        <f>COUNTIF(CJ$3:CJ$281,$BP327)</f>
        <v>0</v>
      </c>
      <c r="CK327" s="132">
        <f>COUNTIF(CK$3:CK$281,$BP327)</f>
        <v>1</v>
      </c>
      <c r="CL327" s="132">
        <f>COUNTIF(CL$3:CL$281,$BP327)</f>
        <v>0</v>
      </c>
      <c r="CM327" s="132">
        <f>COUNTIF(CM$3:CM$281,$BP327)</f>
        <v>0</v>
      </c>
      <c r="CN327" s="132">
        <f>COUNTIF(CN$3:CN$281,$BP327)</f>
        <v>0</v>
      </c>
      <c r="CO327" s="132">
        <f>COUNTIF(CO$3:CO$281,$BP327)</f>
        <v>0</v>
      </c>
      <c r="CP327" s="132">
        <f>COUNTIF(CP$3:CP$281,$BP327)</f>
        <v>1</v>
      </c>
      <c r="CQ327" s="132">
        <f>COUNTIF(CQ$3:CQ$281,$BP327)</f>
        <v>0</v>
      </c>
      <c r="CR327" s="132">
        <f>COUNTIF(CR$3:CR$281,$BP327)</f>
        <v>1</v>
      </c>
      <c r="CS327" s="132">
        <f>COUNTIF(CS$3:CS$281,$BP327)</f>
        <v>0</v>
      </c>
      <c r="CT327" s="132">
        <f>COUNTIF(CT$3:CT$281,$BP327)</f>
        <v>1</v>
      </c>
      <c r="CU327" s="132">
        <f>COUNTIF(CU$3:CU$281,$BP327)</f>
        <v>0</v>
      </c>
      <c r="CV327" s="132">
        <f>COUNTIF(CV$3:CV$281,$BP327)</f>
        <v>0</v>
      </c>
      <c r="CW327" s="132">
        <f>COUNTIF(CW$3:CW$281,$BP327)</f>
        <v>2</v>
      </c>
      <c r="CX327" s="132">
        <f>COUNTIF(CX$3:CX$281,$BP327)</f>
        <v>1</v>
      </c>
      <c r="CY327" s="132">
        <f>COUNTIF(CY$3:CY$281,$BP327)</f>
        <v>0</v>
      </c>
      <c r="CZ327" s="132">
        <f>COUNTIF(CZ$3:CZ$281,$BP327)</f>
        <v>0</v>
      </c>
      <c r="DA327" s="132">
        <f>COUNTIF(DA$3:DA$281,$BP327)</f>
        <v>1</v>
      </c>
      <c r="DB327" s="132">
        <f>COUNTIF(DB$3:DB$281,$BP327)</f>
        <v>0</v>
      </c>
      <c r="DC327" s="132">
        <f>COUNTIF(DC$3:DC$281,$BP327)</f>
        <v>0</v>
      </c>
      <c r="DD327" s="132">
        <f>COUNTIF(DD$3:DD$281,$BP327)</f>
        <v>0</v>
      </c>
      <c r="DE327" s="132">
        <f>COUNTIF(DE$3:DE$281,$BP327)</f>
        <v>1</v>
      </c>
      <c r="DF327" s="132">
        <f>COUNTIF(DF$3:DF$281,$BP327)</f>
        <v>0</v>
      </c>
      <c r="DG327" s="132">
        <f>COUNTIF(DG$3:DG$281,$BP327)</f>
        <v>1</v>
      </c>
      <c r="DH327" s="132">
        <f>COUNTIF(DH$3:DH$281,$BP327)</f>
        <v>2</v>
      </c>
      <c r="DI327" s="132">
        <f>COUNTIF(DI$3:DI$281,$BP327)</f>
        <v>2</v>
      </c>
      <c r="DJ327" s="132">
        <f>COUNTIF(DJ$3:DJ$281,$BP327)</f>
        <v>0</v>
      </c>
      <c r="DK327" s="132">
        <f>COUNTIF(DK$3:DK$281,$BP327)</f>
        <v>1</v>
      </c>
      <c r="DL327" s="132">
        <f>COUNTIF(DL$3:DL$281,$BP327)</f>
        <v>0</v>
      </c>
      <c r="DM327" s="132">
        <f>COUNTIF(DM$3:DM$281,$BP327)</f>
        <v>0</v>
      </c>
      <c r="DN327" s="132">
        <f>LARGE($BQ$3:$DM$281,33)</f>
        <v>42</v>
      </c>
    </row>
    <row r="328" spans="19:124" x14ac:dyDescent="0.2">
      <c r="S328" s="275">
        <f t="shared" ref="S328:BO328" si="1659">IF(S81=1,IF(S82=1,1,0),0)</f>
        <v>0</v>
      </c>
      <c r="T328" s="275">
        <f t="shared" si="1659"/>
        <v>0</v>
      </c>
      <c r="U328" s="275">
        <f t="shared" si="1659"/>
        <v>0</v>
      </c>
      <c r="V328" s="275">
        <f t="shared" si="1659"/>
        <v>0</v>
      </c>
      <c r="W328" s="275">
        <f t="shared" si="1659"/>
        <v>0</v>
      </c>
      <c r="X328" s="275">
        <f t="shared" si="1659"/>
        <v>0</v>
      </c>
      <c r="Y328" s="275">
        <f t="shared" si="1659"/>
        <v>0</v>
      </c>
      <c r="Z328" s="275">
        <f t="shared" si="1659"/>
        <v>0</v>
      </c>
      <c r="AA328" s="275">
        <f t="shared" si="1659"/>
        <v>0</v>
      </c>
      <c r="AB328" s="275">
        <f t="shared" si="1659"/>
        <v>0</v>
      </c>
      <c r="AC328" s="275">
        <f t="shared" si="1659"/>
        <v>0</v>
      </c>
      <c r="AD328" s="275">
        <f t="shared" si="1659"/>
        <v>0</v>
      </c>
      <c r="AE328" s="275">
        <f t="shared" si="1659"/>
        <v>0</v>
      </c>
      <c r="AF328" s="275">
        <f t="shared" si="1659"/>
        <v>0</v>
      </c>
      <c r="AG328" s="275">
        <f t="shared" si="1659"/>
        <v>0</v>
      </c>
      <c r="AH328" s="275">
        <f t="shared" si="1659"/>
        <v>0</v>
      </c>
      <c r="AI328" s="275">
        <f t="shared" si="1659"/>
        <v>0</v>
      </c>
      <c r="AJ328" s="275">
        <f t="shared" si="1659"/>
        <v>0</v>
      </c>
      <c r="AK328" s="275">
        <f t="shared" si="1659"/>
        <v>0</v>
      </c>
      <c r="AL328" s="275">
        <f t="shared" si="1659"/>
        <v>0</v>
      </c>
      <c r="AM328" s="275">
        <f t="shared" si="1659"/>
        <v>0</v>
      </c>
      <c r="AN328" s="275">
        <f t="shared" si="1659"/>
        <v>0</v>
      </c>
      <c r="AO328" s="275">
        <f t="shared" si="1659"/>
        <v>0</v>
      </c>
      <c r="AP328" s="275">
        <f t="shared" si="1659"/>
        <v>0</v>
      </c>
      <c r="AQ328" s="275">
        <f t="shared" si="1659"/>
        <v>0</v>
      </c>
      <c r="AR328" s="275">
        <f t="shared" si="1659"/>
        <v>0</v>
      </c>
      <c r="AS328" s="275">
        <f t="shared" si="1659"/>
        <v>0</v>
      </c>
      <c r="AT328" s="275">
        <f t="shared" si="1659"/>
        <v>0</v>
      </c>
      <c r="AU328" s="275">
        <f t="shared" si="1659"/>
        <v>0</v>
      </c>
      <c r="AV328" s="275">
        <f t="shared" si="1659"/>
        <v>0</v>
      </c>
      <c r="AW328" s="275">
        <f t="shared" si="1659"/>
        <v>0</v>
      </c>
      <c r="AX328" s="275">
        <f t="shared" si="1659"/>
        <v>0</v>
      </c>
      <c r="AY328" s="275">
        <f t="shared" si="1659"/>
        <v>0</v>
      </c>
      <c r="AZ328" s="275">
        <f t="shared" si="1659"/>
        <v>0</v>
      </c>
      <c r="BA328" s="275">
        <f t="shared" si="1659"/>
        <v>0</v>
      </c>
      <c r="BB328" s="275">
        <f t="shared" si="1659"/>
        <v>0</v>
      </c>
      <c r="BC328" s="275">
        <f t="shared" si="1659"/>
        <v>0</v>
      </c>
      <c r="BD328" s="275">
        <f t="shared" si="1659"/>
        <v>0</v>
      </c>
      <c r="BE328" s="275">
        <f t="shared" si="1659"/>
        <v>0</v>
      </c>
      <c r="BF328" s="275">
        <f t="shared" si="1659"/>
        <v>1</v>
      </c>
      <c r="BG328" s="275">
        <f t="shared" si="1659"/>
        <v>0</v>
      </c>
      <c r="BH328" s="275">
        <f t="shared" si="1659"/>
        <v>0</v>
      </c>
      <c r="BI328" s="275">
        <f t="shared" si="1659"/>
        <v>0</v>
      </c>
      <c r="BJ328" s="275">
        <f t="shared" si="1659"/>
        <v>0</v>
      </c>
      <c r="BK328" s="275">
        <f t="shared" si="1659"/>
        <v>0</v>
      </c>
      <c r="BL328" s="275">
        <f t="shared" si="1659"/>
        <v>0</v>
      </c>
      <c r="BM328" s="275">
        <f t="shared" si="1659"/>
        <v>0</v>
      </c>
      <c r="BN328" s="275">
        <f t="shared" si="1659"/>
        <v>0</v>
      </c>
      <c r="BO328" s="275">
        <f t="shared" si="1659"/>
        <v>0</v>
      </c>
      <c r="BP328" s="12">
        <v>34</v>
      </c>
      <c r="BQ328" s="132">
        <f>COUNTIF(BQ$3:BQ$281,$BP328)</f>
        <v>0</v>
      </c>
      <c r="BR328" s="132">
        <f>COUNTIF(BR$3:BR$281,$BP328)</f>
        <v>0</v>
      </c>
      <c r="BS328" s="132">
        <f>COUNTIF(BS$3:BS$281,$BP328)</f>
        <v>0</v>
      </c>
      <c r="BT328" s="132">
        <f>COUNTIF(BT$3:BT$281,$BP328)</f>
        <v>0</v>
      </c>
      <c r="BU328" s="132">
        <f>COUNTIF(BU$3:BU$281,$BP328)</f>
        <v>1</v>
      </c>
      <c r="BV328" s="132">
        <f>COUNTIF(BV$3:BV$281,$BP328)</f>
        <v>1</v>
      </c>
      <c r="BW328" s="132">
        <f>COUNTIF(BW$3:BW$281,$BP328)</f>
        <v>0</v>
      </c>
      <c r="BX328" s="132">
        <f>COUNTIF(BX$3:BX$281,$BP328)</f>
        <v>0</v>
      </c>
      <c r="BY328" s="132">
        <f>COUNTIF(BY$3:BY$281,$BP328)</f>
        <v>0</v>
      </c>
      <c r="BZ328" s="132">
        <f>COUNTIF(BZ$3:BZ$281,$BP328)</f>
        <v>0</v>
      </c>
      <c r="CA328" s="132">
        <f>COUNTIF(CA$3:CA$281,$BP328)</f>
        <v>0</v>
      </c>
      <c r="CB328" s="132">
        <f>COUNTIF(CB$3:CB$281,$BP328)</f>
        <v>0</v>
      </c>
      <c r="CC328" s="132">
        <f>COUNTIF(CC$3:CC$281,$BP328)</f>
        <v>0</v>
      </c>
      <c r="CD328" s="132">
        <f>COUNTIF(CD$3:CD$281,$BP328)</f>
        <v>0</v>
      </c>
      <c r="CE328" s="132">
        <f>COUNTIF(CE$3:CE$281,$BP328)</f>
        <v>0</v>
      </c>
      <c r="CF328" s="132">
        <f>COUNTIF(CF$3:CF$281,$BP328)</f>
        <v>0</v>
      </c>
      <c r="CG328" s="132">
        <f>COUNTIF(CG$3:CG$281,$BP328)</f>
        <v>0</v>
      </c>
      <c r="CH328" s="132">
        <f>COUNTIF(CH$3:CH$281,$BP328)</f>
        <v>0</v>
      </c>
      <c r="CI328" s="132">
        <f>COUNTIF(CI$3:CI$281,$BP328)</f>
        <v>0</v>
      </c>
      <c r="CJ328" s="132">
        <f>COUNTIF(CJ$3:CJ$281,$BP328)</f>
        <v>0</v>
      </c>
      <c r="CK328" s="132">
        <f>COUNTIF(CK$3:CK$281,$BP328)</f>
        <v>0</v>
      </c>
      <c r="CL328" s="132">
        <f>COUNTIF(CL$3:CL$281,$BP328)</f>
        <v>0</v>
      </c>
      <c r="CM328" s="132">
        <f>COUNTIF(CM$3:CM$281,$BP328)</f>
        <v>0</v>
      </c>
      <c r="CN328" s="132">
        <f>COUNTIF(CN$3:CN$281,$BP328)</f>
        <v>0</v>
      </c>
      <c r="CO328" s="132">
        <f>COUNTIF(CO$3:CO$281,$BP328)</f>
        <v>0</v>
      </c>
      <c r="CP328" s="132">
        <f>COUNTIF(CP$3:CP$281,$BP328)</f>
        <v>0</v>
      </c>
      <c r="CQ328" s="132">
        <f>COUNTIF(CQ$3:CQ$281,$BP328)</f>
        <v>0</v>
      </c>
      <c r="CR328" s="132">
        <f>COUNTIF(CR$3:CR$281,$BP328)</f>
        <v>1</v>
      </c>
      <c r="CS328" s="132">
        <f>COUNTIF(CS$3:CS$281,$BP328)</f>
        <v>0</v>
      </c>
      <c r="CT328" s="132">
        <f>COUNTIF(CT$3:CT$281,$BP328)</f>
        <v>1</v>
      </c>
      <c r="CU328" s="132">
        <f>COUNTIF(CU$3:CU$281,$BP328)</f>
        <v>0</v>
      </c>
      <c r="CV328" s="132">
        <f>COUNTIF(CV$3:CV$281,$BP328)</f>
        <v>0</v>
      </c>
      <c r="CW328" s="132">
        <f>COUNTIF(CW$3:CW$281,$BP328)</f>
        <v>2</v>
      </c>
      <c r="CX328" s="132">
        <f>COUNTIF(CX$3:CX$281,$BP328)</f>
        <v>1</v>
      </c>
      <c r="CY328" s="132">
        <f>COUNTIF(CY$3:CY$281,$BP328)</f>
        <v>0</v>
      </c>
      <c r="CZ328" s="132">
        <f>COUNTIF(CZ$3:CZ$281,$BP328)</f>
        <v>0</v>
      </c>
      <c r="DA328" s="132">
        <f>COUNTIF(DA$3:DA$281,$BP328)</f>
        <v>1</v>
      </c>
      <c r="DB328" s="132">
        <f>COUNTIF(DB$3:DB$281,$BP328)</f>
        <v>0</v>
      </c>
      <c r="DC328" s="132">
        <f>COUNTIF(DC$3:DC$281,$BP328)</f>
        <v>0</v>
      </c>
      <c r="DD328" s="132">
        <f>COUNTIF(DD$3:DD$281,$BP328)</f>
        <v>0</v>
      </c>
      <c r="DE328" s="132">
        <f>COUNTIF(DE$3:DE$281,$BP328)</f>
        <v>0</v>
      </c>
      <c r="DF328" s="132">
        <f>COUNTIF(DF$3:DF$281,$BP328)</f>
        <v>0</v>
      </c>
      <c r="DG328" s="132">
        <f>COUNTIF(DG$3:DG$281,$BP328)</f>
        <v>1</v>
      </c>
      <c r="DH328" s="132">
        <f>COUNTIF(DH$3:DH$281,$BP328)</f>
        <v>1</v>
      </c>
      <c r="DI328" s="132">
        <f>COUNTIF(DI$3:DI$281,$BP328)</f>
        <v>2</v>
      </c>
      <c r="DJ328" s="132">
        <f>COUNTIF(DJ$3:DJ$281,$BP328)</f>
        <v>0</v>
      </c>
      <c r="DK328" s="132">
        <f>COUNTIF(DK$3:DK$281,$BP328)</f>
        <v>1</v>
      </c>
      <c r="DL328" s="132">
        <f>COUNTIF(DL$3:DL$281,$BP328)</f>
        <v>0</v>
      </c>
      <c r="DM328" s="132">
        <f>COUNTIF(DM$3:DM$281,$BP328)</f>
        <v>0</v>
      </c>
      <c r="DN328" s="132">
        <f>LARGE($BQ$3:$DM$281,34)</f>
        <v>41</v>
      </c>
    </row>
    <row r="329" spans="19:124" x14ac:dyDescent="0.2">
      <c r="S329" s="275">
        <f t="shared" ref="S329:BO329" si="1660">IF(S82=1,IF(S83=1,1,0),0)</f>
        <v>0</v>
      </c>
      <c r="T329" s="275">
        <f t="shared" si="1660"/>
        <v>0</v>
      </c>
      <c r="U329" s="275">
        <f t="shared" si="1660"/>
        <v>0</v>
      </c>
      <c r="V329" s="275">
        <f t="shared" si="1660"/>
        <v>0</v>
      </c>
      <c r="W329" s="275">
        <f t="shared" si="1660"/>
        <v>0</v>
      </c>
      <c r="X329" s="275">
        <f t="shared" si="1660"/>
        <v>0</v>
      </c>
      <c r="Y329" s="275">
        <f t="shared" si="1660"/>
        <v>0</v>
      </c>
      <c r="Z329" s="275">
        <f t="shared" si="1660"/>
        <v>0</v>
      </c>
      <c r="AA329" s="275">
        <f t="shared" si="1660"/>
        <v>0</v>
      </c>
      <c r="AB329" s="275">
        <f t="shared" si="1660"/>
        <v>0</v>
      </c>
      <c r="AC329" s="275">
        <f t="shared" si="1660"/>
        <v>0</v>
      </c>
      <c r="AD329" s="275">
        <f t="shared" si="1660"/>
        <v>0</v>
      </c>
      <c r="AE329" s="275">
        <f t="shared" si="1660"/>
        <v>0</v>
      </c>
      <c r="AF329" s="275">
        <f t="shared" si="1660"/>
        <v>0</v>
      </c>
      <c r="AG329" s="275">
        <f t="shared" si="1660"/>
        <v>0</v>
      </c>
      <c r="AH329" s="275">
        <f t="shared" si="1660"/>
        <v>0</v>
      </c>
      <c r="AI329" s="275">
        <f t="shared" si="1660"/>
        <v>0</v>
      </c>
      <c r="AJ329" s="275">
        <f t="shared" si="1660"/>
        <v>0</v>
      </c>
      <c r="AK329" s="275">
        <f t="shared" si="1660"/>
        <v>0</v>
      </c>
      <c r="AL329" s="275">
        <f t="shared" si="1660"/>
        <v>0</v>
      </c>
      <c r="AM329" s="275">
        <f t="shared" si="1660"/>
        <v>1</v>
      </c>
      <c r="AN329" s="275">
        <f t="shared" si="1660"/>
        <v>0</v>
      </c>
      <c r="AO329" s="275">
        <f t="shared" si="1660"/>
        <v>0</v>
      </c>
      <c r="AP329" s="275">
        <f t="shared" si="1660"/>
        <v>0</v>
      </c>
      <c r="AQ329" s="275">
        <f t="shared" si="1660"/>
        <v>0</v>
      </c>
      <c r="AR329" s="275">
        <f t="shared" si="1660"/>
        <v>0</v>
      </c>
      <c r="AS329" s="275">
        <f t="shared" si="1660"/>
        <v>0</v>
      </c>
      <c r="AT329" s="275">
        <f t="shared" si="1660"/>
        <v>0</v>
      </c>
      <c r="AU329" s="275">
        <f t="shared" si="1660"/>
        <v>0</v>
      </c>
      <c r="AV329" s="275">
        <f t="shared" si="1660"/>
        <v>0</v>
      </c>
      <c r="AW329" s="275">
        <f t="shared" si="1660"/>
        <v>0</v>
      </c>
      <c r="AX329" s="275">
        <f t="shared" si="1660"/>
        <v>0</v>
      </c>
      <c r="AY329" s="275">
        <f t="shared" si="1660"/>
        <v>0</v>
      </c>
      <c r="AZ329" s="275">
        <f t="shared" si="1660"/>
        <v>0</v>
      </c>
      <c r="BA329" s="275">
        <f t="shared" si="1660"/>
        <v>0</v>
      </c>
      <c r="BB329" s="275">
        <f t="shared" si="1660"/>
        <v>0</v>
      </c>
      <c r="BC329" s="275">
        <f t="shared" si="1660"/>
        <v>0</v>
      </c>
      <c r="BD329" s="275">
        <f t="shared" si="1660"/>
        <v>0</v>
      </c>
      <c r="BE329" s="275">
        <f t="shared" si="1660"/>
        <v>0</v>
      </c>
      <c r="BF329" s="275">
        <f t="shared" si="1660"/>
        <v>0</v>
      </c>
      <c r="BG329" s="275">
        <f t="shared" si="1660"/>
        <v>0</v>
      </c>
      <c r="BH329" s="275">
        <f t="shared" si="1660"/>
        <v>0</v>
      </c>
      <c r="BI329" s="275">
        <f t="shared" si="1660"/>
        <v>0</v>
      </c>
      <c r="BJ329" s="275">
        <f t="shared" si="1660"/>
        <v>0</v>
      </c>
      <c r="BK329" s="275">
        <f t="shared" si="1660"/>
        <v>0</v>
      </c>
      <c r="BL329" s="275">
        <f t="shared" si="1660"/>
        <v>0</v>
      </c>
      <c r="BM329" s="275">
        <f t="shared" si="1660"/>
        <v>0</v>
      </c>
      <c r="BN329" s="275">
        <f t="shared" si="1660"/>
        <v>0</v>
      </c>
      <c r="BO329" s="275">
        <f t="shared" si="1660"/>
        <v>0</v>
      </c>
      <c r="BP329" s="12">
        <v>35</v>
      </c>
      <c r="BQ329" s="132">
        <f>COUNTIF(BQ$3:BQ$281,$BP329)</f>
        <v>0</v>
      </c>
      <c r="BR329" s="132">
        <f>COUNTIF(BR$3:BR$281,$BP329)</f>
        <v>0</v>
      </c>
      <c r="BS329" s="132">
        <f>COUNTIF(BS$3:BS$281,$BP329)</f>
        <v>0</v>
      </c>
      <c r="BT329" s="132">
        <f>COUNTIF(BT$3:BT$281,$BP329)</f>
        <v>0</v>
      </c>
      <c r="BU329" s="132">
        <f>COUNTIF(BU$3:BU$281,$BP329)</f>
        <v>0</v>
      </c>
      <c r="BV329" s="132">
        <f>COUNTIF(BV$3:BV$281,$BP329)</f>
        <v>1</v>
      </c>
      <c r="BW329" s="132">
        <f>COUNTIF(BW$3:BW$281,$BP329)</f>
        <v>0</v>
      </c>
      <c r="BX329" s="132">
        <f>COUNTIF(BX$3:BX$281,$BP329)</f>
        <v>0</v>
      </c>
      <c r="BY329" s="132">
        <f>COUNTIF(BY$3:BY$281,$BP329)</f>
        <v>0</v>
      </c>
      <c r="BZ329" s="132">
        <f>COUNTIF(BZ$3:BZ$281,$BP329)</f>
        <v>0</v>
      </c>
      <c r="CA329" s="132">
        <f>COUNTIF(CA$3:CA$281,$BP329)</f>
        <v>0</v>
      </c>
      <c r="CB329" s="132">
        <f>COUNTIF(CB$3:CB$281,$BP329)</f>
        <v>0</v>
      </c>
      <c r="CC329" s="132">
        <f>COUNTIF(CC$3:CC$281,$BP329)</f>
        <v>0</v>
      </c>
      <c r="CD329" s="132">
        <f>COUNTIF(CD$3:CD$281,$BP329)</f>
        <v>0</v>
      </c>
      <c r="CE329" s="132">
        <f>COUNTIF(CE$3:CE$281,$BP329)</f>
        <v>0</v>
      </c>
      <c r="CF329" s="132">
        <f>COUNTIF(CF$3:CF$281,$BP329)</f>
        <v>0</v>
      </c>
      <c r="CG329" s="132">
        <f>COUNTIF(CG$3:CG$281,$BP329)</f>
        <v>0</v>
      </c>
      <c r="CH329" s="132">
        <f>COUNTIF(CH$3:CH$281,$BP329)</f>
        <v>0</v>
      </c>
      <c r="CI329" s="132">
        <f>COUNTIF(CI$3:CI$281,$BP329)</f>
        <v>0</v>
      </c>
      <c r="CJ329" s="132">
        <f>COUNTIF(CJ$3:CJ$281,$BP329)</f>
        <v>0</v>
      </c>
      <c r="CK329" s="132">
        <f>COUNTIF(CK$3:CK$281,$BP329)</f>
        <v>0</v>
      </c>
      <c r="CL329" s="132">
        <f>COUNTIF(CL$3:CL$281,$BP329)</f>
        <v>0</v>
      </c>
      <c r="CM329" s="132">
        <f>COUNTIF(CM$3:CM$281,$BP329)</f>
        <v>0</v>
      </c>
      <c r="CN329" s="132">
        <f>COUNTIF(CN$3:CN$281,$BP329)</f>
        <v>0</v>
      </c>
      <c r="CO329" s="132">
        <f>COUNTIF(CO$3:CO$281,$BP329)</f>
        <v>0</v>
      </c>
      <c r="CP329" s="132">
        <f>COUNTIF(CP$3:CP$281,$BP329)</f>
        <v>0</v>
      </c>
      <c r="CQ329" s="132">
        <f>COUNTIF(CQ$3:CQ$281,$BP329)</f>
        <v>0</v>
      </c>
      <c r="CR329" s="132">
        <f>COUNTIF(CR$3:CR$281,$BP329)</f>
        <v>0</v>
      </c>
      <c r="CS329" s="132">
        <f>COUNTIF(CS$3:CS$281,$BP329)</f>
        <v>0</v>
      </c>
      <c r="CT329" s="132">
        <f>COUNTIF(CT$3:CT$281,$BP329)</f>
        <v>1</v>
      </c>
      <c r="CU329" s="132">
        <f>COUNTIF(CU$3:CU$281,$BP329)</f>
        <v>0</v>
      </c>
      <c r="CV329" s="132">
        <f>COUNTIF(CV$3:CV$281,$BP329)</f>
        <v>0</v>
      </c>
      <c r="CW329" s="132">
        <f>COUNTIF(CW$3:CW$281,$BP329)</f>
        <v>1</v>
      </c>
      <c r="CX329" s="132">
        <f>COUNTIF(CX$3:CX$281,$BP329)</f>
        <v>1</v>
      </c>
      <c r="CY329" s="132">
        <f>COUNTIF(CY$3:CY$281,$BP329)</f>
        <v>0</v>
      </c>
      <c r="CZ329" s="132">
        <f>COUNTIF(CZ$3:CZ$281,$BP329)</f>
        <v>0</v>
      </c>
      <c r="DA329" s="132">
        <f>COUNTIF(DA$3:DA$281,$BP329)</f>
        <v>1</v>
      </c>
      <c r="DB329" s="132">
        <f>COUNTIF(DB$3:DB$281,$BP329)</f>
        <v>0</v>
      </c>
      <c r="DC329" s="132">
        <f>COUNTIF(DC$3:DC$281,$BP329)</f>
        <v>0</v>
      </c>
      <c r="DD329" s="132">
        <f>COUNTIF(DD$3:DD$281,$BP329)</f>
        <v>0</v>
      </c>
      <c r="DE329" s="132">
        <f>COUNTIF(DE$3:DE$281,$BP329)</f>
        <v>0</v>
      </c>
      <c r="DF329" s="132">
        <f>COUNTIF(DF$3:DF$281,$BP329)</f>
        <v>0</v>
      </c>
      <c r="DG329" s="132">
        <f>COUNTIF(DG$3:DG$281,$BP329)</f>
        <v>0</v>
      </c>
      <c r="DH329" s="132">
        <f>COUNTIF(DH$3:DH$281,$BP329)</f>
        <v>1</v>
      </c>
      <c r="DI329" s="132">
        <f>COUNTIF(DI$3:DI$281,$BP329)</f>
        <v>2</v>
      </c>
      <c r="DJ329" s="132">
        <f>COUNTIF(DJ$3:DJ$281,$BP329)</f>
        <v>0</v>
      </c>
      <c r="DK329" s="132">
        <f>COUNTIF(DK$3:DK$281,$BP329)</f>
        <v>1</v>
      </c>
      <c r="DL329" s="132">
        <f>COUNTIF(DL$3:DL$281,$BP329)</f>
        <v>0</v>
      </c>
      <c r="DM329" s="132">
        <f>COUNTIF(DM$3:DM$281,$BP329)</f>
        <v>0</v>
      </c>
      <c r="DN329" s="132">
        <f>LARGE($BQ$3:$DM$281,35)</f>
        <v>41</v>
      </c>
    </row>
    <row r="330" spans="19:124" x14ac:dyDescent="0.2">
      <c r="S330" s="275">
        <f t="shared" ref="S330:BO330" si="1661">IF(S83=1,IF(S84=1,1,0),0)</f>
        <v>0</v>
      </c>
      <c r="T330" s="275">
        <f t="shared" si="1661"/>
        <v>0</v>
      </c>
      <c r="U330" s="275">
        <f t="shared" si="1661"/>
        <v>0</v>
      </c>
      <c r="V330" s="275">
        <f t="shared" si="1661"/>
        <v>0</v>
      </c>
      <c r="W330" s="275">
        <f t="shared" si="1661"/>
        <v>0</v>
      </c>
      <c r="X330" s="275">
        <f t="shared" si="1661"/>
        <v>0</v>
      </c>
      <c r="Y330" s="275">
        <f t="shared" si="1661"/>
        <v>0</v>
      </c>
      <c r="Z330" s="275">
        <f t="shared" si="1661"/>
        <v>0</v>
      </c>
      <c r="AA330" s="275">
        <f t="shared" si="1661"/>
        <v>0</v>
      </c>
      <c r="AB330" s="275">
        <f t="shared" si="1661"/>
        <v>0</v>
      </c>
      <c r="AC330" s="275">
        <f t="shared" si="1661"/>
        <v>0</v>
      </c>
      <c r="AD330" s="275">
        <f t="shared" si="1661"/>
        <v>0</v>
      </c>
      <c r="AE330" s="275">
        <f t="shared" si="1661"/>
        <v>0</v>
      </c>
      <c r="AF330" s="275">
        <f t="shared" si="1661"/>
        <v>0</v>
      </c>
      <c r="AG330" s="275">
        <f t="shared" si="1661"/>
        <v>0</v>
      </c>
      <c r="AH330" s="275">
        <f t="shared" si="1661"/>
        <v>0</v>
      </c>
      <c r="AI330" s="275">
        <f t="shared" si="1661"/>
        <v>0</v>
      </c>
      <c r="AJ330" s="275">
        <f t="shared" si="1661"/>
        <v>0</v>
      </c>
      <c r="AK330" s="275">
        <f t="shared" si="1661"/>
        <v>0</v>
      </c>
      <c r="AL330" s="275">
        <f t="shared" si="1661"/>
        <v>0</v>
      </c>
      <c r="AM330" s="275">
        <f t="shared" si="1661"/>
        <v>0</v>
      </c>
      <c r="AN330" s="275">
        <f t="shared" si="1661"/>
        <v>0</v>
      </c>
      <c r="AO330" s="275">
        <f t="shared" si="1661"/>
        <v>0</v>
      </c>
      <c r="AP330" s="275">
        <f t="shared" si="1661"/>
        <v>0</v>
      </c>
      <c r="AQ330" s="275">
        <f t="shared" si="1661"/>
        <v>0</v>
      </c>
      <c r="AR330" s="275">
        <f t="shared" si="1661"/>
        <v>0</v>
      </c>
      <c r="AS330" s="275">
        <f t="shared" si="1661"/>
        <v>0</v>
      </c>
      <c r="AT330" s="275">
        <f t="shared" si="1661"/>
        <v>0</v>
      </c>
      <c r="AU330" s="275">
        <f t="shared" si="1661"/>
        <v>0</v>
      </c>
      <c r="AV330" s="275">
        <f t="shared" si="1661"/>
        <v>0</v>
      </c>
      <c r="AW330" s="275">
        <f t="shared" si="1661"/>
        <v>1</v>
      </c>
      <c r="AX330" s="275">
        <f t="shared" si="1661"/>
        <v>0</v>
      </c>
      <c r="AY330" s="275">
        <f t="shared" si="1661"/>
        <v>0</v>
      </c>
      <c r="AZ330" s="275">
        <f t="shared" si="1661"/>
        <v>0</v>
      </c>
      <c r="BA330" s="275">
        <f t="shared" si="1661"/>
        <v>0</v>
      </c>
      <c r="BB330" s="275">
        <f t="shared" si="1661"/>
        <v>0</v>
      </c>
      <c r="BC330" s="275">
        <f t="shared" si="1661"/>
        <v>0</v>
      </c>
      <c r="BD330" s="275">
        <f t="shared" si="1661"/>
        <v>1</v>
      </c>
      <c r="BE330" s="275">
        <f t="shared" si="1661"/>
        <v>0</v>
      </c>
      <c r="BF330" s="275">
        <f t="shared" si="1661"/>
        <v>0</v>
      </c>
      <c r="BG330" s="275">
        <f t="shared" si="1661"/>
        <v>0</v>
      </c>
      <c r="BH330" s="275">
        <f t="shared" si="1661"/>
        <v>0</v>
      </c>
      <c r="BI330" s="275">
        <f t="shared" si="1661"/>
        <v>0</v>
      </c>
      <c r="BJ330" s="275">
        <f t="shared" si="1661"/>
        <v>0</v>
      </c>
      <c r="BK330" s="275">
        <f t="shared" si="1661"/>
        <v>0</v>
      </c>
      <c r="BL330" s="275">
        <f t="shared" si="1661"/>
        <v>0</v>
      </c>
      <c r="BM330" s="275">
        <f t="shared" si="1661"/>
        <v>0</v>
      </c>
      <c r="BN330" s="275">
        <f t="shared" si="1661"/>
        <v>0</v>
      </c>
      <c r="BO330" s="275">
        <f t="shared" si="1661"/>
        <v>0</v>
      </c>
      <c r="BP330" s="12">
        <v>36</v>
      </c>
      <c r="BQ330" s="132">
        <f>COUNTIF(BQ$3:BQ$281,$BP330)</f>
        <v>0</v>
      </c>
      <c r="BR330" s="132">
        <f>COUNTIF(BR$3:BR$281,$BP330)</f>
        <v>0</v>
      </c>
      <c r="BS330" s="132">
        <f>COUNTIF(BS$3:BS$281,$BP330)</f>
        <v>0</v>
      </c>
      <c r="BT330" s="132">
        <f>COUNTIF(BT$3:BT$281,$BP330)</f>
        <v>0</v>
      </c>
      <c r="BU330" s="132">
        <f>COUNTIF(BU$3:BU$281,$BP330)</f>
        <v>0</v>
      </c>
      <c r="BV330" s="132">
        <f>COUNTIF(BV$3:BV$281,$BP330)</f>
        <v>1</v>
      </c>
      <c r="BW330" s="132">
        <f>COUNTIF(BW$3:BW$281,$BP330)</f>
        <v>0</v>
      </c>
      <c r="BX330" s="132">
        <f>COUNTIF(BX$3:BX$281,$BP330)</f>
        <v>0</v>
      </c>
      <c r="BY330" s="132">
        <f>COUNTIF(BY$3:BY$281,$BP330)</f>
        <v>0</v>
      </c>
      <c r="BZ330" s="132">
        <f>COUNTIF(BZ$3:BZ$281,$BP330)</f>
        <v>0</v>
      </c>
      <c r="CA330" s="132">
        <f>COUNTIF(CA$3:CA$281,$BP330)</f>
        <v>0</v>
      </c>
      <c r="CB330" s="132">
        <f>COUNTIF(CB$3:CB$281,$BP330)</f>
        <v>0</v>
      </c>
      <c r="CC330" s="132">
        <f>COUNTIF(CC$3:CC$281,$BP330)</f>
        <v>0</v>
      </c>
      <c r="CD330" s="132">
        <f>COUNTIF(CD$3:CD$281,$BP330)</f>
        <v>0</v>
      </c>
      <c r="CE330" s="132">
        <f>COUNTIF(CE$3:CE$281,$BP330)</f>
        <v>0</v>
      </c>
      <c r="CF330" s="132">
        <f>COUNTIF(CF$3:CF$281,$BP330)</f>
        <v>0</v>
      </c>
      <c r="CG330" s="132">
        <f>COUNTIF(CG$3:CG$281,$BP330)</f>
        <v>0</v>
      </c>
      <c r="CH330" s="132">
        <f>COUNTIF(CH$3:CH$281,$BP330)</f>
        <v>0</v>
      </c>
      <c r="CI330" s="132">
        <f>COUNTIF(CI$3:CI$281,$BP330)</f>
        <v>0</v>
      </c>
      <c r="CJ330" s="132">
        <f>COUNTIF(CJ$3:CJ$281,$BP330)</f>
        <v>0</v>
      </c>
      <c r="CK330" s="132">
        <f>COUNTIF(CK$3:CK$281,$BP330)</f>
        <v>0</v>
      </c>
      <c r="CL330" s="132">
        <f>COUNTIF(CL$3:CL$281,$BP330)</f>
        <v>0</v>
      </c>
      <c r="CM330" s="132">
        <f>COUNTIF(CM$3:CM$281,$BP330)</f>
        <v>0</v>
      </c>
      <c r="CN330" s="132">
        <f>COUNTIF(CN$3:CN$281,$BP330)</f>
        <v>0</v>
      </c>
      <c r="CO330" s="132">
        <f>COUNTIF(CO$3:CO$281,$BP330)</f>
        <v>0</v>
      </c>
      <c r="CP330" s="132">
        <f>COUNTIF(CP$3:CP$281,$BP330)</f>
        <v>0</v>
      </c>
      <c r="CQ330" s="132">
        <f>COUNTIF(CQ$3:CQ$281,$BP330)</f>
        <v>0</v>
      </c>
      <c r="CR330" s="132">
        <f>COUNTIF(CR$3:CR$281,$BP330)</f>
        <v>0</v>
      </c>
      <c r="CS330" s="132">
        <f>COUNTIF(CS$3:CS$281,$BP330)</f>
        <v>0</v>
      </c>
      <c r="CT330" s="132">
        <f>COUNTIF(CT$3:CT$281,$BP330)</f>
        <v>0</v>
      </c>
      <c r="CU330" s="132">
        <f>COUNTIF(CU$3:CU$281,$BP330)</f>
        <v>0</v>
      </c>
      <c r="CV330" s="132">
        <f>COUNTIF(CV$3:CV$281,$BP330)</f>
        <v>0</v>
      </c>
      <c r="CW330" s="132">
        <f>COUNTIF(CW$3:CW$281,$BP330)</f>
        <v>1</v>
      </c>
      <c r="CX330" s="132">
        <f>COUNTIF(CX$3:CX$281,$BP330)</f>
        <v>1</v>
      </c>
      <c r="CY330" s="132">
        <f>COUNTIF(CY$3:CY$281,$BP330)</f>
        <v>0</v>
      </c>
      <c r="CZ330" s="132">
        <f>COUNTIF(CZ$3:CZ$281,$BP330)</f>
        <v>0</v>
      </c>
      <c r="DA330" s="132">
        <f>COUNTIF(DA$3:DA$281,$BP330)</f>
        <v>1</v>
      </c>
      <c r="DB330" s="132">
        <f>COUNTIF(DB$3:DB$281,$BP330)</f>
        <v>0</v>
      </c>
      <c r="DC330" s="132">
        <f>COUNTIF(DC$3:DC$281,$BP330)</f>
        <v>0</v>
      </c>
      <c r="DD330" s="132">
        <f>COUNTIF(DD$3:DD$281,$BP330)</f>
        <v>0</v>
      </c>
      <c r="DE330" s="132">
        <f>COUNTIF(DE$3:DE$281,$BP330)</f>
        <v>0</v>
      </c>
      <c r="DF330" s="132">
        <f>COUNTIF(DF$3:DF$281,$BP330)</f>
        <v>0</v>
      </c>
      <c r="DG330" s="132">
        <f>COUNTIF(DG$3:DG$281,$BP330)</f>
        <v>0</v>
      </c>
      <c r="DH330" s="132">
        <f>COUNTIF(DH$3:DH$281,$BP330)</f>
        <v>1</v>
      </c>
      <c r="DI330" s="132">
        <f>COUNTIF(DI$3:DI$281,$BP330)</f>
        <v>1</v>
      </c>
      <c r="DJ330" s="132">
        <f>COUNTIF(DJ$3:DJ$281,$BP330)</f>
        <v>0</v>
      </c>
      <c r="DK330" s="132">
        <f>COUNTIF(DK$3:DK$281,$BP330)</f>
        <v>1</v>
      </c>
      <c r="DL330" s="132">
        <f>COUNTIF(DL$3:DL$281,$BP330)</f>
        <v>0</v>
      </c>
      <c r="DM330" s="132">
        <f>COUNTIF(DM$3:DM$281,$BP330)</f>
        <v>0</v>
      </c>
      <c r="DN330" s="132">
        <f>LARGE($BQ$3:$DM$281,36)</f>
        <v>41</v>
      </c>
    </row>
    <row r="331" spans="19:124" x14ac:dyDescent="0.2">
      <c r="S331" s="275">
        <f t="shared" ref="S331:BO331" si="1662">IF(S84=1,IF(S85=1,1,0),0)</f>
        <v>0</v>
      </c>
      <c r="T331" s="275">
        <f t="shared" si="1662"/>
        <v>0</v>
      </c>
      <c r="U331" s="275">
        <f t="shared" si="1662"/>
        <v>0</v>
      </c>
      <c r="V331" s="275">
        <f t="shared" si="1662"/>
        <v>0</v>
      </c>
      <c r="W331" s="275">
        <f t="shared" si="1662"/>
        <v>0</v>
      </c>
      <c r="X331" s="275">
        <f t="shared" si="1662"/>
        <v>0</v>
      </c>
      <c r="Y331" s="275">
        <f t="shared" si="1662"/>
        <v>0</v>
      </c>
      <c r="Z331" s="275">
        <f t="shared" si="1662"/>
        <v>0</v>
      </c>
      <c r="AA331" s="275">
        <f t="shared" si="1662"/>
        <v>0</v>
      </c>
      <c r="AB331" s="275">
        <f t="shared" si="1662"/>
        <v>0</v>
      </c>
      <c r="AC331" s="275">
        <f t="shared" si="1662"/>
        <v>0</v>
      </c>
      <c r="AD331" s="275">
        <f t="shared" si="1662"/>
        <v>0</v>
      </c>
      <c r="AE331" s="275">
        <f t="shared" si="1662"/>
        <v>0</v>
      </c>
      <c r="AF331" s="275">
        <f t="shared" si="1662"/>
        <v>0</v>
      </c>
      <c r="AG331" s="275">
        <f t="shared" si="1662"/>
        <v>0</v>
      </c>
      <c r="AH331" s="275">
        <f t="shared" si="1662"/>
        <v>0</v>
      </c>
      <c r="AI331" s="275">
        <f t="shared" si="1662"/>
        <v>0</v>
      </c>
      <c r="AJ331" s="275">
        <f t="shared" si="1662"/>
        <v>0</v>
      </c>
      <c r="AK331" s="275">
        <f t="shared" si="1662"/>
        <v>0</v>
      </c>
      <c r="AL331" s="275">
        <f t="shared" si="1662"/>
        <v>0</v>
      </c>
      <c r="AM331" s="275">
        <f t="shared" si="1662"/>
        <v>0</v>
      </c>
      <c r="AN331" s="275">
        <f t="shared" si="1662"/>
        <v>0</v>
      </c>
      <c r="AO331" s="275">
        <f t="shared" si="1662"/>
        <v>0</v>
      </c>
      <c r="AP331" s="275">
        <f t="shared" si="1662"/>
        <v>0</v>
      </c>
      <c r="AQ331" s="275">
        <f t="shared" si="1662"/>
        <v>0</v>
      </c>
      <c r="AR331" s="275">
        <f t="shared" si="1662"/>
        <v>0</v>
      </c>
      <c r="AS331" s="275">
        <f t="shared" si="1662"/>
        <v>0</v>
      </c>
      <c r="AT331" s="275">
        <f t="shared" si="1662"/>
        <v>0</v>
      </c>
      <c r="AU331" s="275">
        <f t="shared" si="1662"/>
        <v>0</v>
      </c>
      <c r="AV331" s="275">
        <f t="shared" si="1662"/>
        <v>0</v>
      </c>
      <c r="AW331" s="275">
        <f t="shared" si="1662"/>
        <v>0</v>
      </c>
      <c r="AX331" s="275">
        <f t="shared" si="1662"/>
        <v>0</v>
      </c>
      <c r="AY331" s="275">
        <f t="shared" si="1662"/>
        <v>0</v>
      </c>
      <c r="AZ331" s="275">
        <f t="shared" si="1662"/>
        <v>0</v>
      </c>
      <c r="BA331" s="275">
        <f t="shared" si="1662"/>
        <v>0</v>
      </c>
      <c r="BB331" s="275">
        <f t="shared" si="1662"/>
        <v>0</v>
      </c>
      <c r="BC331" s="275">
        <f t="shared" si="1662"/>
        <v>0</v>
      </c>
      <c r="BD331" s="275">
        <f t="shared" si="1662"/>
        <v>0</v>
      </c>
      <c r="BE331" s="275">
        <f t="shared" si="1662"/>
        <v>0</v>
      </c>
      <c r="BF331" s="275">
        <f t="shared" si="1662"/>
        <v>0</v>
      </c>
      <c r="BG331" s="275">
        <f t="shared" si="1662"/>
        <v>0</v>
      </c>
      <c r="BH331" s="275">
        <f t="shared" si="1662"/>
        <v>0</v>
      </c>
      <c r="BI331" s="275">
        <f t="shared" si="1662"/>
        <v>0</v>
      </c>
      <c r="BJ331" s="275">
        <f t="shared" si="1662"/>
        <v>0</v>
      </c>
      <c r="BK331" s="275">
        <f t="shared" si="1662"/>
        <v>0</v>
      </c>
      <c r="BL331" s="275">
        <f t="shared" si="1662"/>
        <v>0</v>
      </c>
      <c r="BM331" s="275">
        <f t="shared" si="1662"/>
        <v>0</v>
      </c>
      <c r="BN331" s="275">
        <f t="shared" si="1662"/>
        <v>0</v>
      </c>
      <c r="BO331" s="275">
        <f t="shared" si="1662"/>
        <v>0</v>
      </c>
      <c r="BP331" s="12">
        <v>37</v>
      </c>
      <c r="BQ331" s="132">
        <f>COUNTIF(BQ$3:BQ$281,$BP331)</f>
        <v>0</v>
      </c>
      <c r="BR331" s="132">
        <f>COUNTIF(BR$3:BR$281,$BP331)</f>
        <v>0</v>
      </c>
      <c r="BS331" s="132">
        <f>COUNTIF(BS$3:BS$281,$BP331)</f>
        <v>0</v>
      </c>
      <c r="BT331" s="132">
        <f>COUNTIF(BT$3:BT$281,$BP331)</f>
        <v>0</v>
      </c>
      <c r="BU331" s="132">
        <f>COUNTIF(BU$3:BU$281,$BP331)</f>
        <v>0</v>
      </c>
      <c r="BV331" s="132">
        <f>COUNTIF(BV$3:BV$281,$BP331)</f>
        <v>1</v>
      </c>
      <c r="BW331" s="132">
        <f>COUNTIF(BW$3:BW$281,$BP331)</f>
        <v>0</v>
      </c>
      <c r="BX331" s="132">
        <f>COUNTIF(BX$3:BX$281,$BP331)</f>
        <v>0</v>
      </c>
      <c r="BY331" s="132">
        <f>COUNTIF(BY$3:BY$281,$BP331)</f>
        <v>0</v>
      </c>
      <c r="BZ331" s="132">
        <f>COUNTIF(BZ$3:BZ$281,$BP331)</f>
        <v>0</v>
      </c>
      <c r="CA331" s="132">
        <f>COUNTIF(CA$3:CA$281,$BP331)</f>
        <v>0</v>
      </c>
      <c r="CB331" s="132">
        <f>COUNTIF(CB$3:CB$281,$BP331)</f>
        <v>0</v>
      </c>
      <c r="CC331" s="132">
        <f>COUNTIF(CC$3:CC$281,$BP331)</f>
        <v>0</v>
      </c>
      <c r="CD331" s="132">
        <f>COUNTIF(CD$3:CD$281,$BP331)</f>
        <v>0</v>
      </c>
      <c r="CE331" s="132">
        <f>COUNTIF(CE$3:CE$281,$BP331)</f>
        <v>0</v>
      </c>
      <c r="CF331" s="132">
        <f>COUNTIF(CF$3:CF$281,$BP331)</f>
        <v>0</v>
      </c>
      <c r="CG331" s="132">
        <f>COUNTIF(CG$3:CG$281,$BP331)</f>
        <v>0</v>
      </c>
      <c r="CH331" s="132">
        <f>COUNTIF(CH$3:CH$281,$BP331)</f>
        <v>0</v>
      </c>
      <c r="CI331" s="132">
        <f>COUNTIF(CI$3:CI$281,$BP331)</f>
        <v>0</v>
      </c>
      <c r="CJ331" s="132">
        <f>COUNTIF(CJ$3:CJ$281,$BP331)</f>
        <v>0</v>
      </c>
      <c r="CK331" s="132">
        <f>COUNTIF(CK$3:CK$281,$BP331)</f>
        <v>0</v>
      </c>
      <c r="CL331" s="132">
        <f>COUNTIF(CL$3:CL$281,$BP331)</f>
        <v>0</v>
      </c>
      <c r="CM331" s="132">
        <f>COUNTIF(CM$3:CM$281,$BP331)</f>
        <v>0</v>
      </c>
      <c r="CN331" s="132">
        <f>COUNTIF(CN$3:CN$281,$BP331)</f>
        <v>0</v>
      </c>
      <c r="CO331" s="132">
        <f>COUNTIF(CO$3:CO$281,$BP331)</f>
        <v>0</v>
      </c>
      <c r="CP331" s="132">
        <f>COUNTIF(CP$3:CP$281,$BP331)</f>
        <v>0</v>
      </c>
      <c r="CQ331" s="132">
        <f>COUNTIF(CQ$3:CQ$281,$BP331)</f>
        <v>0</v>
      </c>
      <c r="CR331" s="132">
        <f>COUNTIF(CR$3:CR$281,$BP331)</f>
        <v>0</v>
      </c>
      <c r="CS331" s="132">
        <f>COUNTIF(CS$3:CS$281,$BP331)</f>
        <v>0</v>
      </c>
      <c r="CT331" s="132">
        <f>COUNTIF(CT$3:CT$281,$BP331)</f>
        <v>0</v>
      </c>
      <c r="CU331" s="132">
        <f>COUNTIF(CU$3:CU$281,$BP331)</f>
        <v>0</v>
      </c>
      <c r="CV331" s="132">
        <f>COUNTIF(CV$3:CV$281,$BP331)</f>
        <v>0</v>
      </c>
      <c r="CW331" s="132">
        <f>COUNTIF(CW$3:CW$281,$BP331)</f>
        <v>1</v>
      </c>
      <c r="CX331" s="132">
        <f>COUNTIF(CX$3:CX$281,$BP331)</f>
        <v>1</v>
      </c>
      <c r="CY331" s="132">
        <f>COUNTIF(CY$3:CY$281,$BP331)</f>
        <v>0</v>
      </c>
      <c r="CZ331" s="132">
        <f>COUNTIF(CZ$3:CZ$281,$BP331)</f>
        <v>0</v>
      </c>
      <c r="DA331" s="132">
        <f>COUNTIF(DA$3:DA$281,$BP331)</f>
        <v>1</v>
      </c>
      <c r="DB331" s="132">
        <f>COUNTIF(DB$3:DB$281,$BP331)</f>
        <v>0</v>
      </c>
      <c r="DC331" s="132">
        <f>COUNTIF(DC$3:DC$281,$BP331)</f>
        <v>0</v>
      </c>
      <c r="DD331" s="132">
        <f>COUNTIF(DD$3:DD$281,$BP331)</f>
        <v>0</v>
      </c>
      <c r="DE331" s="132">
        <f>COUNTIF(DE$3:DE$281,$BP331)</f>
        <v>0</v>
      </c>
      <c r="DF331" s="132">
        <f>COUNTIF(DF$3:DF$281,$BP331)</f>
        <v>0</v>
      </c>
      <c r="DG331" s="132">
        <f>COUNTIF(DG$3:DG$281,$BP331)</f>
        <v>0</v>
      </c>
      <c r="DH331" s="132">
        <f>COUNTIF(DH$3:DH$281,$BP331)</f>
        <v>1</v>
      </c>
      <c r="DI331" s="132">
        <f>COUNTIF(DI$3:DI$281,$BP331)</f>
        <v>1</v>
      </c>
      <c r="DJ331" s="132">
        <f>COUNTIF(DJ$3:DJ$281,$BP331)</f>
        <v>0</v>
      </c>
      <c r="DK331" s="132">
        <f>COUNTIF(DK$3:DK$281,$BP331)</f>
        <v>1</v>
      </c>
      <c r="DL331" s="132">
        <f>COUNTIF(DL$3:DL$281,$BP331)</f>
        <v>0</v>
      </c>
      <c r="DM331" s="132">
        <f>COUNTIF(DM$3:DM$281,$BP331)</f>
        <v>0</v>
      </c>
      <c r="DN331" s="132">
        <f>LARGE($BQ$3:$DM$281,37)</f>
        <v>41</v>
      </c>
    </row>
    <row r="332" spans="19:124" x14ac:dyDescent="0.2">
      <c r="S332" s="275">
        <f t="shared" ref="S332:BO332" si="1663">IF(S85=1,IF(S86=1,1,0),0)</f>
        <v>0</v>
      </c>
      <c r="T332" s="275">
        <f t="shared" si="1663"/>
        <v>0</v>
      </c>
      <c r="U332" s="275">
        <f t="shared" si="1663"/>
        <v>0</v>
      </c>
      <c r="V332" s="275">
        <f t="shared" si="1663"/>
        <v>0</v>
      </c>
      <c r="W332" s="275">
        <f t="shared" si="1663"/>
        <v>0</v>
      </c>
      <c r="X332" s="275">
        <f t="shared" si="1663"/>
        <v>0</v>
      </c>
      <c r="Y332" s="275">
        <f t="shared" si="1663"/>
        <v>0</v>
      </c>
      <c r="Z332" s="275">
        <f t="shared" si="1663"/>
        <v>0</v>
      </c>
      <c r="AA332" s="275">
        <f t="shared" si="1663"/>
        <v>0</v>
      </c>
      <c r="AB332" s="275">
        <f t="shared" si="1663"/>
        <v>0</v>
      </c>
      <c r="AC332" s="275">
        <f t="shared" si="1663"/>
        <v>0</v>
      </c>
      <c r="AD332" s="275">
        <f t="shared" si="1663"/>
        <v>0</v>
      </c>
      <c r="AE332" s="275">
        <f t="shared" si="1663"/>
        <v>0</v>
      </c>
      <c r="AF332" s="275">
        <f t="shared" si="1663"/>
        <v>0</v>
      </c>
      <c r="AG332" s="275">
        <f t="shared" si="1663"/>
        <v>0</v>
      </c>
      <c r="AH332" s="275">
        <f t="shared" si="1663"/>
        <v>0</v>
      </c>
      <c r="AI332" s="275">
        <f t="shared" si="1663"/>
        <v>0</v>
      </c>
      <c r="AJ332" s="275">
        <f t="shared" si="1663"/>
        <v>0</v>
      </c>
      <c r="AK332" s="275">
        <f t="shared" si="1663"/>
        <v>0</v>
      </c>
      <c r="AL332" s="275">
        <f t="shared" si="1663"/>
        <v>0</v>
      </c>
      <c r="AM332" s="275">
        <f t="shared" si="1663"/>
        <v>0</v>
      </c>
      <c r="AN332" s="275">
        <f t="shared" si="1663"/>
        <v>1</v>
      </c>
      <c r="AO332" s="275">
        <f t="shared" si="1663"/>
        <v>0</v>
      </c>
      <c r="AP332" s="275">
        <f t="shared" si="1663"/>
        <v>0</v>
      </c>
      <c r="AQ332" s="275">
        <f t="shared" si="1663"/>
        <v>0</v>
      </c>
      <c r="AR332" s="275">
        <f t="shared" si="1663"/>
        <v>0</v>
      </c>
      <c r="AS332" s="275">
        <f t="shared" si="1663"/>
        <v>0</v>
      </c>
      <c r="AT332" s="275">
        <f t="shared" si="1663"/>
        <v>0</v>
      </c>
      <c r="AU332" s="275">
        <f t="shared" si="1663"/>
        <v>0</v>
      </c>
      <c r="AV332" s="275">
        <f t="shared" si="1663"/>
        <v>0</v>
      </c>
      <c r="AW332" s="275">
        <f t="shared" si="1663"/>
        <v>0</v>
      </c>
      <c r="AX332" s="275">
        <f t="shared" si="1663"/>
        <v>0</v>
      </c>
      <c r="AY332" s="275">
        <f t="shared" si="1663"/>
        <v>0</v>
      </c>
      <c r="AZ332" s="275">
        <f t="shared" si="1663"/>
        <v>0</v>
      </c>
      <c r="BA332" s="275">
        <f t="shared" si="1663"/>
        <v>0</v>
      </c>
      <c r="BB332" s="275">
        <f t="shared" si="1663"/>
        <v>0</v>
      </c>
      <c r="BC332" s="275">
        <f t="shared" si="1663"/>
        <v>0</v>
      </c>
      <c r="BD332" s="275">
        <f t="shared" si="1663"/>
        <v>0</v>
      </c>
      <c r="BE332" s="275">
        <f t="shared" si="1663"/>
        <v>0</v>
      </c>
      <c r="BF332" s="275">
        <f t="shared" si="1663"/>
        <v>0</v>
      </c>
      <c r="BG332" s="275">
        <f t="shared" si="1663"/>
        <v>1</v>
      </c>
      <c r="BH332" s="275">
        <f t="shared" si="1663"/>
        <v>0</v>
      </c>
      <c r="BI332" s="275">
        <f t="shared" si="1663"/>
        <v>0</v>
      </c>
      <c r="BJ332" s="275">
        <f t="shared" si="1663"/>
        <v>0</v>
      </c>
      <c r="BK332" s="275">
        <f t="shared" si="1663"/>
        <v>0</v>
      </c>
      <c r="BL332" s="275">
        <f t="shared" si="1663"/>
        <v>0</v>
      </c>
      <c r="BM332" s="275">
        <f t="shared" si="1663"/>
        <v>0</v>
      </c>
      <c r="BN332" s="275">
        <f t="shared" si="1663"/>
        <v>0</v>
      </c>
      <c r="BO332" s="275">
        <f t="shared" si="1663"/>
        <v>0</v>
      </c>
      <c r="BP332" s="12">
        <v>38</v>
      </c>
      <c r="BQ332" s="132">
        <f>COUNTIF(BQ$3:BQ$281,$BP332)</f>
        <v>0</v>
      </c>
      <c r="BR332" s="132">
        <f>COUNTIF(BR$3:BR$281,$BP332)</f>
        <v>0</v>
      </c>
      <c r="BS332" s="132">
        <f>COUNTIF(BS$3:BS$281,$BP332)</f>
        <v>0</v>
      </c>
      <c r="BT332" s="132">
        <f>COUNTIF(BT$3:BT$281,$BP332)</f>
        <v>0</v>
      </c>
      <c r="BU332" s="132">
        <f>COUNTIF(BU$3:BU$281,$BP332)</f>
        <v>0</v>
      </c>
      <c r="BV332" s="132">
        <f>COUNTIF(BV$3:BV$281,$BP332)</f>
        <v>1</v>
      </c>
      <c r="BW332" s="132">
        <f>COUNTIF(BW$3:BW$281,$BP332)</f>
        <v>0</v>
      </c>
      <c r="BX332" s="132">
        <f>COUNTIF(BX$3:BX$281,$BP332)</f>
        <v>0</v>
      </c>
      <c r="BY332" s="132">
        <f>COUNTIF(BY$3:BY$281,$BP332)</f>
        <v>0</v>
      </c>
      <c r="BZ332" s="132">
        <f>COUNTIF(BZ$3:BZ$281,$BP332)</f>
        <v>0</v>
      </c>
      <c r="CA332" s="132">
        <f>COUNTIF(CA$3:CA$281,$BP332)</f>
        <v>0</v>
      </c>
      <c r="CB332" s="132">
        <f>COUNTIF(CB$3:CB$281,$BP332)</f>
        <v>0</v>
      </c>
      <c r="CC332" s="132">
        <f>COUNTIF(CC$3:CC$281,$BP332)</f>
        <v>0</v>
      </c>
      <c r="CD332" s="132">
        <f>COUNTIF(CD$3:CD$281,$BP332)</f>
        <v>0</v>
      </c>
      <c r="CE332" s="132">
        <f>COUNTIF(CE$3:CE$281,$BP332)</f>
        <v>0</v>
      </c>
      <c r="CF332" s="132">
        <f>COUNTIF(CF$3:CF$281,$BP332)</f>
        <v>0</v>
      </c>
      <c r="CG332" s="132">
        <f>COUNTIF(CG$3:CG$281,$BP332)</f>
        <v>0</v>
      </c>
      <c r="CH332" s="132">
        <f>COUNTIF(CH$3:CH$281,$BP332)</f>
        <v>0</v>
      </c>
      <c r="CI332" s="132">
        <f>COUNTIF(CI$3:CI$281,$BP332)</f>
        <v>0</v>
      </c>
      <c r="CJ332" s="132">
        <f>COUNTIF(CJ$3:CJ$281,$BP332)</f>
        <v>0</v>
      </c>
      <c r="CK332" s="132">
        <f>COUNTIF(CK$3:CK$281,$BP332)</f>
        <v>0</v>
      </c>
      <c r="CL332" s="132">
        <f>COUNTIF(CL$3:CL$281,$BP332)</f>
        <v>0</v>
      </c>
      <c r="CM332" s="132">
        <f>COUNTIF(CM$3:CM$281,$BP332)</f>
        <v>0</v>
      </c>
      <c r="CN332" s="132">
        <f>COUNTIF(CN$3:CN$281,$BP332)</f>
        <v>0</v>
      </c>
      <c r="CO332" s="132">
        <f>COUNTIF(CO$3:CO$281,$BP332)</f>
        <v>0</v>
      </c>
      <c r="CP332" s="132">
        <f>COUNTIF(CP$3:CP$281,$BP332)</f>
        <v>0</v>
      </c>
      <c r="CQ332" s="132">
        <f>COUNTIF(CQ$3:CQ$281,$BP332)</f>
        <v>0</v>
      </c>
      <c r="CR332" s="132">
        <f>COUNTIF(CR$3:CR$281,$BP332)</f>
        <v>0</v>
      </c>
      <c r="CS332" s="132">
        <f>COUNTIF(CS$3:CS$281,$BP332)</f>
        <v>0</v>
      </c>
      <c r="CT332" s="132">
        <f>COUNTIF(CT$3:CT$281,$BP332)</f>
        <v>0</v>
      </c>
      <c r="CU332" s="132">
        <f>COUNTIF(CU$3:CU$281,$BP332)</f>
        <v>0</v>
      </c>
      <c r="CV332" s="132">
        <f>COUNTIF(CV$3:CV$281,$BP332)</f>
        <v>0</v>
      </c>
      <c r="CW332" s="132">
        <f>COUNTIF(CW$3:CW$281,$BP332)</f>
        <v>1</v>
      </c>
      <c r="CX332" s="132">
        <f>COUNTIF(CX$3:CX$281,$BP332)</f>
        <v>1</v>
      </c>
      <c r="CY332" s="132">
        <f>COUNTIF(CY$3:CY$281,$BP332)</f>
        <v>0</v>
      </c>
      <c r="CZ332" s="132">
        <f>COUNTIF(CZ$3:CZ$281,$BP332)</f>
        <v>0</v>
      </c>
      <c r="DA332" s="132">
        <f>COUNTIF(DA$3:DA$281,$BP332)</f>
        <v>1</v>
      </c>
      <c r="DB332" s="132">
        <f>COUNTIF(DB$3:DB$281,$BP332)</f>
        <v>0</v>
      </c>
      <c r="DC332" s="132">
        <f>COUNTIF(DC$3:DC$281,$BP332)</f>
        <v>0</v>
      </c>
      <c r="DD332" s="132">
        <f>COUNTIF(DD$3:DD$281,$BP332)</f>
        <v>0</v>
      </c>
      <c r="DE332" s="132">
        <f>COUNTIF(DE$3:DE$281,$BP332)</f>
        <v>0</v>
      </c>
      <c r="DF332" s="132">
        <f>COUNTIF(DF$3:DF$281,$BP332)</f>
        <v>0</v>
      </c>
      <c r="DG332" s="132">
        <f>COUNTIF(DG$3:DG$281,$BP332)</f>
        <v>0</v>
      </c>
      <c r="DH332" s="132">
        <f>COUNTIF(DH$3:DH$281,$BP332)</f>
        <v>1</v>
      </c>
      <c r="DI332" s="132">
        <f>COUNTIF(DI$3:DI$281,$BP332)</f>
        <v>1</v>
      </c>
      <c r="DJ332" s="132">
        <f>COUNTIF(DJ$3:DJ$281,$BP332)</f>
        <v>0</v>
      </c>
      <c r="DK332" s="132">
        <f>COUNTIF(DK$3:DK$281,$BP332)</f>
        <v>0</v>
      </c>
      <c r="DL332" s="132">
        <f>COUNTIF(DL$3:DL$281,$BP332)</f>
        <v>0</v>
      </c>
      <c r="DM332" s="132">
        <f>COUNTIF(DM$3:DM$281,$BP332)</f>
        <v>0</v>
      </c>
      <c r="DN332" s="132">
        <f>LARGE($BQ$3:$DM$281,38)</f>
        <v>40</v>
      </c>
      <c r="DS332" s="7">
        <v>1</v>
      </c>
      <c r="DT332" s="7">
        <v>1</v>
      </c>
    </row>
    <row r="333" spans="19:124" x14ac:dyDescent="0.2">
      <c r="S333" s="275">
        <f t="shared" ref="S333:BO333" si="1664">IF(S86=1,IF(S87=1,1,0),0)</f>
        <v>1</v>
      </c>
      <c r="T333" s="275">
        <f t="shared" si="1664"/>
        <v>0</v>
      </c>
      <c r="U333" s="275">
        <f t="shared" si="1664"/>
        <v>0</v>
      </c>
      <c r="V333" s="275">
        <f t="shared" si="1664"/>
        <v>0</v>
      </c>
      <c r="W333" s="275">
        <f t="shared" si="1664"/>
        <v>0</v>
      </c>
      <c r="X333" s="275">
        <f t="shared" si="1664"/>
        <v>0</v>
      </c>
      <c r="Y333" s="275">
        <f t="shared" si="1664"/>
        <v>0</v>
      </c>
      <c r="Z333" s="275">
        <f t="shared" si="1664"/>
        <v>0</v>
      </c>
      <c r="AA333" s="275">
        <f t="shared" si="1664"/>
        <v>0</v>
      </c>
      <c r="AB333" s="275">
        <f t="shared" si="1664"/>
        <v>0</v>
      </c>
      <c r="AC333" s="275">
        <f t="shared" si="1664"/>
        <v>0</v>
      </c>
      <c r="AD333" s="275">
        <f t="shared" si="1664"/>
        <v>0</v>
      </c>
      <c r="AE333" s="275">
        <f t="shared" si="1664"/>
        <v>0</v>
      </c>
      <c r="AF333" s="275">
        <f t="shared" si="1664"/>
        <v>0</v>
      </c>
      <c r="AG333" s="275">
        <f t="shared" si="1664"/>
        <v>0</v>
      </c>
      <c r="AH333" s="275">
        <f t="shared" si="1664"/>
        <v>0</v>
      </c>
      <c r="AI333" s="275">
        <f t="shared" si="1664"/>
        <v>0</v>
      </c>
      <c r="AJ333" s="275">
        <f t="shared" si="1664"/>
        <v>0</v>
      </c>
      <c r="AK333" s="275">
        <f t="shared" si="1664"/>
        <v>0</v>
      </c>
      <c r="AL333" s="275">
        <f t="shared" si="1664"/>
        <v>0</v>
      </c>
      <c r="AM333" s="275">
        <f t="shared" si="1664"/>
        <v>0</v>
      </c>
      <c r="AN333" s="275">
        <f t="shared" si="1664"/>
        <v>0</v>
      </c>
      <c r="AO333" s="275">
        <f t="shared" si="1664"/>
        <v>0</v>
      </c>
      <c r="AP333" s="275">
        <f t="shared" si="1664"/>
        <v>0</v>
      </c>
      <c r="AQ333" s="275">
        <f t="shared" si="1664"/>
        <v>0</v>
      </c>
      <c r="AR333" s="275">
        <f t="shared" si="1664"/>
        <v>0</v>
      </c>
      <c r="AS333" s="275">
        <f t="shared" si="1664"/>
        <v>0</v>
      </c>
      <c r="AT333" s="275">
        <f t="shared" si="1664"/>
        <v>0</v>
      </c>
      <c r="AU333" s="275">
        <f t="shared" si="1664"/>
        <v>0</v>
      </c>
      <c r="AV333" s="275">
        <f t="shared" si="1664"/>
        <v>0</v>
      </c>
      <c r="AW333" s="275">
        <f t="shared" si="1664"/>
        <v>0</v>
      </c>
      <c r="AX333" s="275">
        <f t="shared" si="1664"/>
        <v>0</v>
      </c>
      <c r="AY333" s="275">
        <f t="shared" si="1664"/>
        <v>0</v>
      </c>
      <c r="AZ333" s="275">
        <f t="shared" si="1664"/>
        <v>0</v>
      </c>
      <c r="BA333" s="275">
        <f t="shared" si="1664"/>
        <v>0</v>
      </c>
      <c r="BB333" s="275">
        <f t="shared" si="1664"/>
        <v>0</v>
      </c>
      <c r="BC333" s="275">
        <f t="shared" si="1664"/>
        <v>0</v>
      </c>
      <c r="BD333" s="275">
        <f t="shared" si="1664"/>
        <v>0</v>
      </c>
      <c r="BE333" s="275">
        <f t="shared" si="1664"/>
        <v>0</v>
      </c>
      <c r="BF333" s="275">
        <f t="shared" si="1664"/>
        <v>0</v>
      </c>
      <c r="BG333" s="275">
        <f t="shared" si="1664"/>
        <v>0</v>
      </c>
      <c r="BH333" s="275">
        <f t="shared" si="1664"/>
        <v>0</v>
      </c>
      <c r="BI333" s="275">
        <f t="shared" si="1664"/>
        <v>0</v>
      </c>
      <c r="BJ333" s="275">
        <f t="shared" si="1664"/>
        <v>0</v>
      </c>
      <c r="BK333" s="275">
        <f t="shared" si="1664"/>
        <v>0</v>
      </c>
      <c r="BL333" s="275">
        <f t="shared" si="1664"/>
        <v>0</v>
      </c>
      <c r="BM333" s="275">
        <f t="shared" si="1664"/>
        <v>0</v>
      </c>
      <c r="BN333" s="275">
        <f t="shared" si="1664"/>
        <v>0</v>
      </c>
      <c r="BO333" s="275">
        <f t="shared" si="1664"/>
        <v>0</v>
      </c>
      <c r="BP333" s="12">
        <v>39</v>
      </c>
      <c r="BQ333" s="132">
        <f>COUNTIF(BQ$3:BQ$281,$BP333)</f>
        <v>0</v>
      </c>
      <c r="BR333" s="132">
        <f>COUNTIF(BR$3:BR$281,$BP333)</f>
        <v>0</v>
      </c>
      <c r="BS333" s="132">
        <f>COUNTIF(BS$3:BS$281,$BP333)</f>
        <v>0</v>
      </c>
      <c r="BT333" s="132">
        <f>COUNTIF(BT$3:BT$281,$BP333)</f>
        <v>0</v>
      </c>
      <c r="BU333" s="132">
        <f>COUNTIF(BU$3:BU$281,$BP333)</f>
        <v>0</v>
      </c>
      <c r="BV333" s="132">
        <f>COUNTIF(BV$3:BV$281,$BP333)</f>
        <v>1</v>
      </c>
      <c r="BW333" s="132">
        <f>COUNTIF(BW$3:BW$281,$BP333)</f>
        <v>0</v>
      </c>
      <c r="BX333" s="132">
        <f>COUNTIF(BX$3:BX$281,$BP333)</f>
        <v>0</v>
      </c>
      <c r="BY333" s="132">
        <f>COUNTIF(BY$3:BY$281,$BP333)</f>
        <v>0</v>
      </c>
      <c r="BZ333" s="132">
        <f>COUNTIF(BZ$3:BZ$281,$BP333)</f>
        <v>0</v>
      </c>
      <c r="CA333" s="132">
        <f>COUNTIF(CA$3:CA$281,$BP333)</f>
        <v>0</v>
      </c>
      <c r="CB333" s="132">
        <f>COUNTIF(CB$3:CB$281,$BP333)</f>
        <v>0</v>
      </c>
      <c r="CC333" s="132">
        <f>COUNTIF(CC$3:CC$281,$BP333)</f>
        <v>0</v>
      </c>
      <c r="CD333" s="132">
        <f>COUNTIF(CD$3:CD$281,$BP333)</f>
        <v>0</v>
      </c>
      <c r="CE333" s="132">
        <f>COUNTIF(CE$3:CE$281,$BP333)</f>
        <v>0</v>
      </c>
      <c r="CF333" s="132">
        <f>COUNTIF(CF$3:CF$281,$BP333)</f>
        <v>0</v>
      </c>
      <c r="CG333" s="132">
        <f>COUNTIF(CG$3:CG$281,$BP333)</f>
        <v>0</v>
      </c>
      <c r="CH333" s="132">
        <f>COUNTIF(CH$3:CH$281,$BP333)</f>
        <v>0</v>
      </c>
      <c r="CI333" s="132">
        <f>COUNTIF(CI$3:CI$281,$BP333)</f>
        <v>0</v>
      </c>
      <c r="CJ333" s="132">
        <f>COUNTIF(CJ$3:CJ$281,$BP333)</f>
        <v>0</v>
      </c>
      <c r="CK333" s="132">
        <f>COUNTIF(CK$3:CK$281,$BP333)</f>
        <v>0</v>
      </c>
      <c r="CL333" s="132">
        <f>COUNTIF(CL$3:CL$281,$BP333)</f>
        <v>0</v>
      </c>
      <c r="CM333" s="132">
        <f>COUNTIF(CM$3:CM$281,$BP333)</f>
        <v>0</v>
      </c>
      <c r="CN333" s="132">
        <f>COUNTIF(CN$3:CN$281,$BP333)</f>
        <v>0</v>
      </c>
      <c r="CO333" s="132">
        <f>COUNTIF(CO$3:CO$281,$BP333)</f>
        <v>0</v>
      </c>
      <c r="CP333" s="132">
        <f>COUNTIF(CP$3:CP$281,$BP333)</f>
        <v>0</v>
      </c>
      <c r="CQ333" s="132">
        <f>COUNTIF(CQ$3:CQ$281,$BP333)</f>
        <v>0</v>
      </c>
      <c r="CR333" s="132">
        <f>COUNTIF(CR$3:CR$281,$BP333)</f>
        <v>0</v>
      </c>
      <c r="CS333" s="132">
        <f>COUNTIF(CS$3:CS$281,$BP333)</f>
        <v>0</v>
      </c>
      <c r="CT333" s="132">
        <f>COUNTIF(CT$3:CT$281,$BP333)</f>
        <v>0</v>
      </c>
      <c r="CU333" s="132">
        <f>COUNTIF(CU$3:CU$281,$BP333)</f>
        <v>0</v>
      </c>
      <c r="CV333" s="132">
        <f>COUNTIF(CV$3:CV$281,$BP333)</f>
        <v>0</v>
      </c>
      <c r="CW333" s="132">
        <f>COUNTIF(CW$3:CW$281,$BP333)</f>
        <v>1</v>
      </c>
      <c r="CX333" s="132">
        <f>COUNTIF(CX$3:CX$281,$BP333)</f>
        <v>1</v>
      </c>
      <c r="CY333" s="132">
        <f>COUNTIF(CY$3:CY$281,$BP333)</f>
        <v>0</v>
      </c>
      <c r="CZ333" s="132">
        <f>COUNTIF(CZ$3:CZ$281,$BP333)</f>
        <v>0</v>
      </c>
      <c r="DA333" s="132">
        <f>COUNTIF(DA$3:DA$281,$BP333)</f>
        <v>1</v>
      </c>
      <c r="DB333" s="132">
        <f>COUNTIF(DB$3:DB$281,$BP333)</f>
        <v>0</v>
      </c>
      <c r="DC333" s="132">
        <f>COUNTIF(DC$3:DC$281,$BP333)</f>
        <v>0</v>
      </c>
      <c r="DD333" s="132">
        <f>COUNTIF(DD$3:DD$281,$BP333)</f>
        <v>0</v>
      </c>
      <c r="DE333" s="132">
        <f>COUNTIF(DE$3:DE$281,$BP333)</f>
        <v>0</v>
      </c>
      <c r="DF333" s="132">
        <f>COUNTIF(DF$3:DF$281,$BP333)</f>
        <v>0</v>
      </c>
      <c r="DG333" s="132">
        <f>COUNTIF(DG$3:DG$281,$BP333)</f>
        <v>0</v>
      </c>
      <c r="DH333" s="132">
        <f>COUNTIF(DH$3:DH$281,$BP333)</f>
        <v>0</v>
      </c>
      <c r="DI333" s="132">
        <f>COUNTIF(DI$3:DI$281,$BP333)</f>
        <v>1</v>
      </c>
      <c r="DJ333" s="132">
        <f>COUNTIF(DJ$3:DJ$281,$BP333)</f>
        <v>0</v>
      </c>
      <c r="DK333" s="132">
        <f>COUNTIF(DK$3:DK$281,$BP333)</f>
        <v>0</v>
      </c>
      <c r="DL333" s="132">
        <f>COUNTIF(DL$3:DL$281,$BP333)</f>
        <v>0</v>
      </c>
      <c r="DM333" s="132">
        <f>COUNTIF(DM$3:DM$281,$BP333)</f>
        <v>0</v>
      </c>
      <c r="DN333" s="132">
        <f>LARGE($BQ$3:$DM$281,39)</f>
        <v>40</v>
      </c>
      <c r="DS333" s="7">
        <v>2</v>
      </c>
      <c r="DT333" s="7">
        <v>8</v>
      </c>
    </row>
    <row r="334" spans="19:124" x14ac:dyDescent="0.2">
      <c r="S334" s="275">
        <f t="shared" ref="S334:BO334" si="1665">IF(S87=1,IF(S88=1,1,0),0)</f>
        <v>0</v>
      </c>
      <c r="T334" s="275">
        <f t="shared" si="1665"/>
        <v>0</v>
      </c>
      <c r="U334" s="275">
        <f t="shared" si="1665"/>
        <v>0</v>
      </c>
      <c r="V334" s="275">
        <f t="shared" si="1665"/>
        <v>0</v>
      </c>
      <c r="W334" s="275">
        <f t="shared" si="1665"/>
        <v>0</v>
      </c>
      <c r="X334" s="275">
        <f t="shared" si="1665"/>
        <v>0</v>
      </c>
      <c r="Y334" s="275">
        <f t="shared" si="1665"/>
        <v>0</v>
      </c>
      <c r="Z334" s="275">
        <f t="shared" si="1665"/>
        <v>0</v>
      </c>
      <c r="AA334" s="275">
        <f t="shared" si="1665"/>
        <v>0</v>
      </c>
      <c r="AB334" s="275">
        <f t="shared" si="1665"/>
        <v>0</v>
      </c>
      <c r="AC334" s="275">
        <f t="shared" si="1665"/>
        <v>0</v>
      </c>
      <c r="AD334" s="275">
        <f t="shared" si="1665"/>
        <v>0</v>
      </c>
      <c r="AE334" s="275">
        <f t="shared" si="1665"/>
        <v>0</v>
      </c>
      <c r="AF334" s="275">
        <f t="shared" si="1665"/>
        <v>1</v>
      </c>
      <c r="AG334" s="275">
        <f t="shared" si="1665"/>
        <v>0</v>
      </c>
      <c r="AH334" s="275">
        <f t="shared" si="1665"/>
        <v>0</v>
      </c>
      <c r="AI334" s="275">
        <f t="shared" si="1665"/>
        <v>0</v>
      </c>
      <c r="AJ334" s="275">
        <f t="shared" si="1665"/>
        <v>0</v>
      </c>
      <c r="AK334" s="275">
        <f t="shared" si="1665"/>
        <v>1</v>
      </c>
      <c r="AL334" s="275">
        <f t="shared" si="1665"/>
        <v>0</v>
      </c>
      <c r="AM334" s="275">
        <f t="shared" si="1665"/>
        <v>0</v>
      </c>
      <c r="AN334" s="275">
        <f t="shared" si="1665"/>
        <v>0</v>
      </c>
      <c r="AO334" s="275">
        <f t="shared" si="1665"/>
        <v>0</v>
      </c>
      <c r="AP334" s="275">
        <f t="shared" si="1665"/>
        <v>0</v>
      </c>
      <c r="AQ334" s="275">
        <f t="shared" si="1665"/>
        <v>0</v>
      </c>
      <c r="AR334" s="275">
        <f t="shared" si="1665"/>
        <v>0</v>
      </c>
      <c r="AS334" s="275">
        <f t="shared" si="1665"/>
        <v>0</v>
      </c>
      <c r="AT334" s="275">
        <f t="shared" si="1665"/>
        <v>0</v>
      </c>
      <c r="AU334" s="275">
        <f t="shared" si="1665"/>
        <v>0</v>
      </c>
      <c r="AV334" s="275">
        <f t="shared" si="1665"/>
        <v>0</v>
      </c>
      <c r="AW334" s="275">
        <f t="shared" si="1665"/>
        <v>0</v>
      </c>
      <c r="AX334" s="275">
        <f t="shared" si="1665"/>
        <v>0</v>
      </c>
      <c r="AY334" s="275">
        <f t="shared" si="1665"/>
        <v>0</v>
      </c>
      <c r="AZ334" s="275">
        <f t="shared" si="1665"/>
        <v>0</v>
      </c>
      <c r="BA334" s="275">
        <f t="shared" si="1665"/>
        <v>1</v>
      </c>
      <c r="BB334" s="275">
        <f t="shared" si="1665"/>
        <v>0</v>
      </c>
      <c r="BC334" s="275">
        <f t="shared" si="1665"/>
        <v>0</v>
      </c>
      <c r="BD334" s="275">
        <f t="shared" si="1665"/>
        <v>0</v>
      </c>
      <c r="BE334" s="275">
        <f t="shared" si="1665"/>
        <v>0</v>
      </c>
      <c r="BF334" s="275">
        <f t="shared" si="1665"/>
        <v>0</v>
      </c>
      <c r="BG334" s="275">
        <f t="shared" si="1665"/>
        <v>0</v>
      </c>
      <c r="BH334" s="275">
        <f t="shared" si="1665"/>
        <v>0</v>
      </c>
      <c r="BI334" s="275">
        <f t="shared" si="1665"/>
        <v>0</v>
      </c>
      <c r="BJ334" s="275">
        <f t="shared" si="1665"/>
        <v>0</v>
      </c>
      <c r="BK334" s="275">
        <f t="shared" si="1665"/>
        <v>0</v>
      </c>
      <c r="BL334" s="275">
        <f t="shared" si="1665"/>
        <v>0</v>
      </c>
      <c r="BM334" s="275">
        <f t="shared" si="1665"/>
        <v>0</v>
      </c>
      <c r="BN334" s="275">
        <f t="shared" si="1665"/>
        <v>0</v>
      </c>
      <c r="BO334" s="275">
        <f t="shared" si="1665"/>
        <v>0</v>
      </c>
      <c r="BP334" s="12">
        <v>40</v>
      </c>
      <c r="BQ334" s="132">
        <f>COUNTIF(BQ$3:BQ$281,$BP334)</f>
        <v>0</v>
      </c>
      <c r="BR334" s="132">
        <f>COUNTIF(BR$3:BR$281,$BP334)</f>
        <v>0</v>
      </c>
      <c r="BS334" s="132">
        <f>COUNTIF(BS$3:BS$281,$BP334)</f>
        <v>0</v>
      </c>
      <c r="BT334" s="132">
        <f>COUNTIF(BT$3:BT$281,$BP334)</f>
        <v>0</v>
      </c>
      <c r="BU334" s="132">
        <f>COUNTIF(BU$3:BU$281,$BP334)</f>
        <v>0</v>
      </c>
      <c r="BV334" s="132">
        <f>COUNTIF(BV$3:BV$281,$BP334)</f>
        <v>1</v>
      </c>
      <c r="BW334" s="132">
        <f>COUNTIF(BW$3:BW$281,$BP334)</f>
        <v>0</v>
      </c>
      <c r="BX334" s="132">
        <f>COUNTIF(BX$3:BX$281,$BP334)</f>
        <v>0</v>
      </c>
      <c r="BY334" s="132">
        <f>COUNTIF(BY$3:BY$281,$BP334)</f>
        <v>0</v>
      </c>
      <c r="BZ334" s="132">
        <f>COUNTIF(BZ$3:BZ$281,$BP334)</f>
        <v>0</v>
      </c>
      <c r="CA334" s="132">
        <f>COUNTIF(CA$3:CA$281,$BP334)</f>
        <v>0</v>
      </c>
      <c r="CB334" s="132">
        <f>COUNTIF(CB$3:CB$281,$BP334)</f>
        <v>0</v>
      </c>
      <c r="CC334" s="132">
        <f>COUNTIF(CC$3:CC$281,$BP334)</f>
        <v>0</v>
      </c>
      <c r="CD334" s="132">
        <f>COUNTIF(CD$3:CD$281,$BP334)</f>
        <v>0</v>
      </c>
      <c r="CE334" s="132">
        <f>COUNTIF(CE$3:CE$281,$BP334)</f>
        <v>0</v>
      </c>
      <c r="CF334" s="132">
        <f>COUNTIF(CF$3:CF$281,$BP334)</f>
        <v>0</v>
      </c>
      <c r="CG334" s="132">
        <f>COUNTIF(CG$3:CG$281,$BP334)</f>
        <v>0</v>
      </c>
      <c r="CH334" s="132">
        <f>COUNTIF(CH$3:CH$281,$BP334)</f>
        <v>0</v>
      </c>
      <c r="CI334" s="132">
        <f>COUNTIF(CI$3:CI$281,$BP334)</f>
        <v>0</v>
      </c>
      <c r="CJ334" s="132">
        <f>COUNTIF(CJ$3:CJ$281,$BP334)</f>
        <v>0</v>
      </c>
      <c r="CK334" s="132">
        <f>COUNTIF(CK$3:CK$281,$BP334)</f>
        <v>0</v>
      </c>
      <c r="CL334" s="132">
        <f>COUNTIF(CL$3:CL$281,$BP334)</f>
        <v>0</v>
      </c>
      <c r="CM334" s="132">
        <f>COUNTIF(CM$3:CM$281,$BP334)</f>
        <v>0</v>
      </c>
      <c r="CN334" s="132">
        <f>COUNTIF(CN$3:CN$281,$BP334)</f>
        <v>0</v>
      </c>
      <c r="CO334" s="132">
        <f>COUNTIF(CO$3:CO$281,$BP334)</f>
        <v>0</v>
      </c>
      <c r="CP334" s="132">
        <f>COUNTIF(CP$3:CP$281,$BP334)</f>
        <v>0</v>
      </c>
      <c r="CQ334" s="132">
        <f>COUNTIF(CQ$3:CQ$281,$BP334)</f>
        <v>0</v>
      </c>
      <c r="CR334" s="132">
        <f>COUNTIF(CR$3:CR$281,$BP334)</f>
        <v>0</v>
      </c>
      <c r="CS334" s="132">
        <f>COUNTIF(CS$3:CS$281,$BP334)</f>
        <v>0</v>
      </c>
      <c r="CT334" s="132">
        <f>COUNTIF(CT$3:CT$281,$BP334)</f>
        <v>0</v>
      </c>
      <c r="CU334" s="132">
        <f>COUNTIF(CU$3:CU$281,$BP334)</f>
        <v>0</v>
      </c>
      <c r="CV334" s="132">
        <f>COUNTIF(CV$3:CV$281,$BP334)</f>
        <v>0</v>
      </c>
      <c r="CW334" s="132">
        <f>COUNTIF(CW$3:CW$281,$BP334)</f>
        <v>1</v>
      </c>
      <c r="CX334" s="132">
        <f>COUNTIF(CX$3:CX$281,$BP334)</f>
        <v>1</v>
      </c>
      <c r="CY334" s="132">
        <f>COUNTIF(CY$3:CY$281,$BP334)</f>
        <v>0</v>
      </c>
      <c r="CZ334" s="132">
        <f>COUNTIF(CZ$3:CZ$281,$BP334)</f>
        <v>0</v>
      </c>
      <c r="DA334" s="132">
        <f>COUNTIF(DA$3:DA$281,$BP334)</f>
        <v>0</v>
      </c>
      <c r="DB334" s="132">
        <f>COUNTIF(DB$3:DB$281,$BP334)</f>
        <v>0</v>
      </c>
      <c r="DC334" s="132">
        <f>COUNTIF(DC$3:DC$281,$BP334)</f>
        <v>0</v>
      </c>
      <c r="DD334" s="132">
        <f>COUNTIF(DD$3:DD$281,$BP334)</f>
        <v>0</v>
      </c>
      <c r="DE334" s="132">
        <f>COUNTIF(DE$3:DE$281,$BP334)</f>
        <v>0</v>
      </c>
      <c r="DF334" s="132">
        <f>COUNTIF(DF$3:DF$281,$BP334)</f>
        <v>0</v>
      </c>
      <c r="DG334" s="132">
        <f>COUNTIF(DG$3:DG$281,$BP334)</f>
        <v>0</v>
      </c>
      <c r="DH334" s="132">
        <f>COUNTIF(DH$3:DH$281,$BP334)</f>
        <v>0</v>
      </c>
      <c r="DI334" s="132">
        <f>COUNTIF(DI$3:DI$281,$BP334)</f>
        <v>1</v>
      </c>
      <c r="DJ334" s="132">
        <f>COUNTIF(DJ$3:DJ$281,$BP334)</f>
        <v>0</v>
      </c>
      <c r="DK334" s="132">
        <f>COUNTIF(DK$3:DK$281,$BP334)</f>
        <v>0</v>
      </c>
      <c r="DL334" s="132">
        <f>COUNTIF(DL$3:DL$281,$BP334)</f>
        <v>0</v>
      </c>
      <c r="DM334" s="132">
        <f>COUNTIF(DM$3:DM$281,$BP334)</f>
        <v>0</v>
      </c>
      <c r="DN334" s="132">
        <f>LARGE($BQ$3:$DM$281,40)</f>
        <v>40</v>
      </c>
      <c r="DS334" s="7">
        <v>3</v>
      </c>
      <c r="DT334" s="7">
        <v>12</v>
      </c>
    </row>
    <row r="335" spans="19:124" x14ac:dyDescent="0.2">
      <c r="S335" s="275">
        <f t="shared" ref="S335:BO335" si="1666">IF(S88=1,IF(S89=1,1,0),0)</f>
        <v>0</v>
      </c>
      <c r="T335" s="275">
        <f t="shared" si="1666"/>
        <v>0</v>
      </c>
      <c r="U335" s="275">
        <f t="shared" si="1666"/>
        <v>0</v>
      </c>
      <c r="V335" s="275">
        <f t="shared" si="1666"/>
        <v>0</v>
      </c>
      <c r="W335" s="275">
        <f t="shared" si="1666"/>
        <v>0</v>
      </c>
      <c r="X335" s="275">
        <f t="shared" si="1666"/>
        <v>0</v>
      </c>
      <c r="Y335" s="275">
        <f t="shared" si="1666"/>
        <v>0</v>
      </c>
      <c r="Z335" s="275">
        <f t="shared" si="1666"/>
        <v>0</v>
      </c>
      <c r="AA335" s="275">
        <f t="shared" si="1666"/>
        <v>0</v>
      </c>
      <c r="AB335" s="275">
        <f t="shared" si="1666"/>
        <v>0</v>
      </c>
      <c r="AC335" s="275">
        <f t="shared" si="1666"/>
        <v>0</v>
      </c>
      <c r="AD335" s="275">
        <f t="shared" si="1666"/>
        <v>0</v>
      </c>
      <c r="AE335" s="275">
        <f t="shared" si="1666"/>
        <v>0</v>
      </c>
      <c r="AF335" s="275">
        <f t="shared" si="1666"/>
        <v>0</v>
      </c>
      <c r="AG335" s="275">
        <f t="shared" si="1666"/>
        <v>0</v>
      </c>
      <c r="AH335" s="275">
        <f t="shared" si="1666"/>
        <v>0</v>
      </c>
      <c r="AI335" s="275">
        <f t="shared" si="1666"/>
        <v>0</v>
      </c>
      <c r="AJ335" s="275">
        <f t="shared" si="1666"/>
        <v>0</v>
      </c>
      <c r="AK335" s="275">
        <f t="shared" si="1666"/>
        <v>0</v>
      </c>
      <c r="AL335" s="275">
        <f t="shared" si="1666"/>
        <v>0</v>
      </c>
      <c r="AM335" s="275">
        <f t="shared" si="1666"/>
        <v>0</v>
      </c>
      <c r="AN335" s="275">
        <f t="shared" si="1666"/>
        <v>0</v>
      </c>
      <c r="AO335" s="275">
        <f t="shared" si="1666"/>
        <v>0</v>
      </c>
      <c r="AP335" s="275">
        <f t="shared" si="1666"/>
        <v>0</v>
      </c>
      <c r="AQ335" s="275">
        <f t="shared" si="1666"/>
        <v>0</v>
      </c>
      <c r="AR335" s="275">
        <f t="shared" si="1666"/>
        <v>0</v>
      </c>
      <c r="AS335" s="275">
        <f t="shared" si="1666"/>
        <v>0</v>
      </c>
      <c r="AT335" s="275">
        <f t="shared" si="1666"/>
        <v>0</v>
      </c>
      <c r="AU335" s="275">
        <f t="shared" si="1666"/>
        <v>0</v>
      </c>
      <c r="AV335" s="275">
        <f t="shared" si="1666"/>
        <v>0</v>
      </c>
      <c r="AW335" s="275">
        <f t="shared" si="1666"/>
        <v>0</v>
      </c>
      <c r="AX335" s="275">
        <f t="shared" si="1666"/>
        <v>0</v>
      </c>
      <c r="AY335" s="275">
        <f t="shared" si="1666"/>
        <v>0</v>
      </c>
      <c r="AZ335" s="275">
        <f t="shared" si="1666"/>
        <v>0</v>
      </c>
      <c r="BA335" s="275">
        <f t="shared" si="1666"/>
        <v>0</v>
      </c>
      <c r="BB335" s="275">
        <f t="shared" si="1666"/>
        <v>0</v>
      </c>
      <c r="BC335" s="275">
        <f t="shared" si="1666"/>
        <v>0</v>
      </c>
      <c r="BD335" s="275">
        <f t="shared" si="1666"/>
        <v>0</v>
      </c>
      <c r="BE335" s="275">
        <f t="shared" si="1666"/>
        <v>0</v>
      </c>
      <c r="BF335" s="275">
        <f t="shared" si="1666"/>
        <v>0</v>
      </c>
      <c r="BG335" s="275">
        <f t="shared" si="1666"/>
        <v>0</v>
      </c>
      <c r="BH335" s="275">
        <f t="shared" si="1666"/>
        <v>0</v>
      </c>
      <c r="BI335" s="275">
        <f t="shared" si="1666"/>
        <v>0</v>
      </c>
      <c r="BJ335" s="275">
        <f t="shared" si="1666"/>
        <v>0</v>
      </c>
      <c r="BK335" s="275">
        <f t="shared" si="1666"/>
        <v>0</v>
      </c>
      <c r="BL335" s="275">
        <f t="shared" si="1666"/>
        <v>0</v>
      </c>
      <c r="BM335" s="275">
        <f t="shared" si="1666"/>
        <v>0</v>
      </c>
      <c r="BN335" s="275">
        <f t="shared" si="1666"/>
        <v>0</v>
      </c>
      <c r="BO335" s="275">
        <f t="shared" si="1666"/>
        <v>0</v>
      </c>
      <c r="BP335" s="12">
        <v>41</v>
      </c>
      <c r="BQ335" s="132">
        <f>COUNTIF(BQ$3:BQ$281,$BP335)</f>
        <v>0</v>
      </c>
      <c r="BR335" s="132">
        <f>COUNTIF(BR$3:BR$281,$BP335)</f>
        <v>0</v>
      </c>
      <c r="BS335" s="132">
        <f>COUNTIF(BS$3:BS$281,$BP335)</f>
        <v>0</v>
      </c>
      <c r="BT335" s="132">
        <f>COUNTIF(BT$3:BT$281,$BP335)</f>
        <v>0</v>
      </c>
      <c r="BU335" s="132">
        <f>COUNTIF(BU$3:BU$281,$BP335)</f>
        <v>0</v>
      </c>
      <c r="BV335" s="132">
        <f>COUNTIF(BV$3:BV$281,$BP335)</f>
        <v>1</v>
      </c>
      <c r="BW335" s="132">
        <f>COUNTIF(BW$3:BW$281,$BP335)</f>
        <v>0</v>
      </c>
      <c r="BX335" s="132">
        <f>COUNTIF(BX$3:BX$281,$BP335)</f>
        <v>0</v>
      </c>
      <c r="BY335" s="132">
        <f>COUNTIF(BY$3:BY$281,$BP335)</f>
        <v>0</v>
      </c>
      <c r="BZ335" s="132">
        <f>COUNTIF(BZ$3:BZ$281,$BP335)</f>
        <v>0</v>
      </c>
      <c r="CA335" s="132">
        <f>COUNTIF(CA$3:CA$281,$BP335)</f>
        <v>0</v>
      </c>
      <c r="CB335" s="132">
        <f>COUNTIF(CB$3:CB$281,$BP335)</f>
        <v>0</v>
      </c>
      <c r="CC335" s="132">
        <f>COUNTIF(CC$3:CC$281,$BP335)</f>
        <v>0</v>
      </c>
      <c r="CD335" s="132">
        <f>COUNTIF(CD$3:CD$281,$BP335)</f>
        <v>0</v>
      </c>
      <c r="CE335" s="132">
        <f>COUNTIF(CE$3:CE$281,$BP335)</f>
        <v>0</v>
      </c>
      <c r="CF335" s="132">
        <f>COUNTIF(CF$3:CF$281,$BP335)</f>
        <v>0</v>
      </c>
      <c r="CG335" s="132">
        <f>COUNTIF(CG$3:CG$281,$BP335)</f>
        <v>0</v>
      </c>
      <c r="CH335" s="132">
        <f>COUNTIF(CH$3:CH$281,$BP335)</f>
        <v>0</v>
      </c>
      <c r="CI335" s="132">
        <f>COUNTIF(CI$3:CI$281,$BP335)</f>
        <v>0</v>
      </c>
      <c r="CJ335" s="132">
        <f>COUNTIF(CJ$3:CJ$281,$BP335)</f>
        <v>0</v>
      </c>
      <c r="CK335" s="132">
        <f>COUNTIF(CK$3:CK$281,$BP335)</f>
        <v>0</v>
      </c>
      <c r="CL335" s="132">
        <f>COUNTIF(CL$3:CL$281,$BP335)</f>
        <v>0</v>
      </c>
      <c r="CM335" s="132">
        <f>COUNTIF(CM$3:CM$281,$BP335)</f>
        <v>0</v>
      </c>
      <c r="CN335" s="132">
        <f>COUNTIF(CN$3:CN$281,$BP335)</f>
        <v>0</v>
      </c>
      <c r="CO335" s="132">
        <f>COUNTIF(CO$3:CO$281,$BP335)</f>
        <v>0</v>
      </c>
      <c r="CP335" s="132">
        <f>COUNTIF(CP$3:CP$281,$BP335)</f>
        <v>0</v>
      </c>
      <c r="CQ335" s="132">
        <f>COUNTIF(CQ$3:CQ$281,$BP335)</f>
        <v>0</v>
      </c>
      <c r="CR335" s="132">
        <f>COUNTIF(CR$3:CR$281,$BP335)</f>
        <v>0</v>
      </c>
      <c r="CS335" s="132">
        <f>COUNTIF(CS$3:CS$281,$BP335)</f>
        <v>0</v>
      </c>
      <c r="CT335" s="132">
        <f>COUNTIF(CT$3:CT$281,$BP335)</f>
        <v>0</v>
      </c>
      <c r="CU335" s="132">
        <f>COUNTIF(CU$3:CU$281,$BP335)</f>
        <v>0</v>
      </c>
      <c r="CV335" s="132">
        <f>COUNTIF(CV$3:CV$281,$BP335)</f>
        <v>0</v>
      </c>
      <c r="CW335" s="132">
        <f>COUNTIF(CW$3:CW$281,$BP335)</f>
        <v>1</v>
      </c>
      <c r="CX335" s="132">
        <f>COUNTIF(CX$3:CX$281,$BP335)</f>
        <v>1</v>
      </c>
      <c r="CY335" s="132">
        <f>COUNTIF(CY$3:CY$281,$BP335)</f>
        <v>0</v>
      </c>
      <c r="CZ335" s="132">
        <f>COUNTIF(CZ$3:CZ$281,$BP335)</f>
        <v>0</v>
      </c>
      <c r="DA335" s="132">
        <f>COUNTIF(DA$3:DA$281,$BP335)</f>
        <v>0</v>
      </c>
      <c r="DB335" s="132">
        <f>COUNTIF(DB$3:DB$281,$BP335)</f>
        <v>0</v>
      </c>
      <c r="DC335" s="132">
        <f>COUNTIF(DC$3:DC$281,$BP335)</f>
        <v>0</v>
      </c>
      <c r="DD335" s="132">
        <f>COUNTIF(DD$3:DD$281,$BP335)</f>
        <v>0</v>
      </c>
      <c r="DE335" s="132">
        <f>COUNTIF(DE$3:DE$281,$BP335)</f>
        <v>0</v>
      </c>
      <c r="DF335" s="132">
        <f>COUNTIF(DF$3:DF$281,$BP335)</f>
        <v>0</v>
      </c>
      <c r="DG335" s="132">
        <f>COUNTIF(DG$3:DG$281,$BP335)</f>
        <v>0</v>
      </c>
      <c r="DH335" s="132">
        <f>COUNTIF(DH$3:DH$281,$BP335)</f>
        <v>0</v>
      </c>
      <c r="DI335" s="132">
        <f>COUNTIF(DI$3:DI$281,$BP335)</f>
        <v>1</v>
      </c>
      <c r="DJ335" s="132">
        <f>COUNTIF(DJ$3:DJ$281,$BP335)</f>
        <v>0</v>
      </c>
      <c r="DK335" s="132">
        <f>COUNTIF(DK$3:DK$281,$BP335)</f>
        <v>0</v>
      </c>
      <c r="DL335" s="132">
        <f>COUNTIF(DL$3:DL$281,$BP335)</f>
        <v>0</v>
      </c>
      <c r="DM335" s="132">
        <f>COUNTIF(DM$3:DM$281,$BP335)</f>
        <v>0</v>
      </c>
      <c r="DN335" s="132">
        <f>LARGE($BQ$3:$DM$281,41)</f>
        <v>40</v>
      </c>
      <c r="DS335" s="7">
        <v>4</v>
      </c>
      <c r="DT335" s="7">
        <v>8</v>
      </c>
    </row>
    <row r="336" spans="19:124" x14ac:dyDescent="0.2">
      <c r="S336" s="275">
        <f t="shared" ref="S336:BO336" si="1667">IF(S89=1,IF(S90=1,1,0),0)</f>
        <v>0</v>
      </c>
      <c r="T336" s="275">
        <f t="shared" si="1667"/>
        <v>0</v>
      </c>
      <c r="U336" s="275">
        <f t="shared" si="1667"/>
        <v>0</v>
      </c>
      <c r="V336" s="275">
        <f t="shared" si="1667"/>
        <v>0</v>
      </c>
      <c r="W336" s="275">
        <f t="shared" si="1667"/>
        <v>0</v>
      </c>
      <c r="X336" s="275">
        <f t="shared" si="1667"/>
        <v>0</v>
      </c>
      <c r="Y336" s="275">
        <f t="shared" si="1667"/>
        <v>0</v>
      </c>
      <c r="Z336" s="275">
        <f t="shared" si="1667"/>
        <v>0</v>
      </c>
      <c r="AA336" s="275">
        <f t="shared" si="1667"/>
        <v>0</v>
      </c>
      <c r="AB336" s="275">
        <f t="shared" si="1667"/>
        <v>0</v>
      </c>
      <c r="AC336" s="275">
        <f t="shared" si="1667"/>
        <v>0</v>
      </c>
      <c r="AD336" s="275">
        <f t="shared" si="1667"/>
        <v>0</v>
      </c>
      <c r="AE336" s="275">
        <f t="shared" si="1667"/>
        <v>0</v>
      </c>
      <c r="AF336" s="275">
        <f t="shared" si="1667"/>
        <v>0</v>
      </c>
      <c r="AG336" s="275">
        <f t="shared" si="1667"/>
        <v>0</v>
      </c>
      <c r="AH336" s="275">
        <f t="shared" si="1667"/>
        <v>0</v>
      </c>
      <c r="AI336" s="275">
        <f t="shared" si="1667"/>
        <v>0</v>
      </c>
      <c r="AJ336" s="275">
        <f t="shared" si="1667"/>
        <v>0</v>
      </c>
      <c r="AK336" s="275">
        <f t="shared" si="1667"/>
        <v>0</v>
      </c>
      <c r="AL336" s="275">
        <f t="shared" si="1667"/>
        <v>0</v>
      </c>
      <c r="AM336" s="275">
        <f t="shared" si="1667"/>
        <v>0</v>
      </c>
      <c r="AN336" s="275">
        <f t="shared" si="1667"/>
        <v>0</v>
      </c>
      <c r="AO336" s="275">
        <f t="shared" si="1667"/>
        <v>0</v>
      </c>
      <c r="AP336" s="275">
        <f t="shared" si="1667"/>
        <v>0</v>
      </c>
      <c r="AQ336" s="275">
        <f t="shared" si="1667"/>
        <v>0</v>
      </c>
      <c r="AR336" s="275">
        <f t="shared" si="1667"/>
        <v>0</v>
      </c>
      <c r="AS336" s="275">
        <f t="shared" si="1667"/>
        <v>0</v>
      </c>
      <c r="AT336" s="275">
        <f t="shared" si="1667"/>
        <v>0</v>
      </c>
      <c r="AU336" s="275">
        <f t="shared" si="1667"/>
        <v>0</v>
      </c>
      <c r="AV336" s="275">
        <f t="shared" si="1667"/>
        <v>0</v>
      </c>
      <c r="AW336" s="275">
        <f t="shared" si="1667"/>
        <v>0</v>
      </c>
      <c r="AX336" s="275">
        <f t="shared" si="1667"/>
        <v>0</v>
      </c>
      <c r="AY336" s="275">
        <f t="shared" si="1667"/>
        <v>0</v>
      </c>
      <c r="AZ336" s="275">
        <f t="shared" si="1667"/>
        <v>0</v>
      </c>
      <c r="BA336" s="275">
        <f t="shared" si="1667"/>
        <v>0</v>
      </c>
      <c r="BB336" s="275">
        <f t="shared" si="1667"/>
        <v>0</v>
      </c>
      <c r="BC336" s="275">
        <f t="shared" si="1667"/>
        <v>0</v>
      </c>
      <c r="BD336" s="275">
        <f t="shared" si="1667"/>
        <v>0</v>
      </c>
      <c r="BE336" s="275">
        <f t="shared" si="1667"/>
        <v>0</v>
      </c>
      <c r="BF336" s="275">
        <f t="shared" si="1667"/>
        <v>0</v>
      </c>
      <c r="BG336" s="275">
        <f t="shared" si="1667"/>
        <v>0</v>
      </c>
      <c r="BH336" s="275">
        <f t="shared" si="1667"/>
        <v>0</v>
      </c>
      <c r="BI336" s="275">
        <f t="shared" si="1667"/>
        <v>0</v>
      </c>
      <c r="BJ336" s="275">
        <f t="shared" si="1667"/>
        <v>0</v>
      </c>
      <c r="BK336" s="275">
        <f t="shared" si="1667"/>
        <v>0</v>
      </c>
      <c r="BL336" s="275">
        <f t="shared" si="1667"/>
        <v>0</v>
      </c>
      <c r="BM336" s="275">
        <f t="shared" si="1667"/>
        <v>0</v>
      </c>
      <c r="BN336" s="275">
        <f t="shared" si="1667"/>
        <v>0</v>
      </c>
      <c r="BO336" s="275">
        <f t="shared" si="1667"/>
        <v>0</v>
      </c>
      <c r="BP336" s="12">
        <v>42</v>
      </c>
      <c r="BQ336" s="132">
        <f>COUNTIF(BQ$3:BQ$281,$BP336)</f>
        <v>0</v>
      </c>
      <c r="BR336" s="132">
        <f>COUNTIF(BR$3:BR$281,$BP336)</f>
        <v>0</v>
      </c>
      <c r="BS336" s="132">
        <f>COUNTIF(BS$3:BS$281,$BP336)</f>
        <v>0</v>
      </c>
      <c r="BT336" s="132">
        <f>COUNTIF(BT$3:BT$281,$BP336)</f>
        <v>0</v>
      </c>
      <c r="BU336" s="132">
        <f>COUNTIF(BU$3:BU$281,$BP336)</f>
        <v>0</v>
      </c>
      <c r="BV336" s="132">
        <f>COUNTIF(BV$3:BV$281,$BP336)</f>
        <v>0</v>
      </c>
      <c r="BW336" s="132">
        <f>COUNTIF(BW$3:BW$281,$BP336)</f>
        <v>0</v>
      </c>
      <c r="BX336" s="132">
        <f>COUNTIF(BX$3:BX$281,$BP336)</f>
        <v>0</v>
      </c>
      <c r="BY336" s="132">
        <f>COUNTIF(BY$3:BY$281,$BP336)</f>
        <v>0</v>
      </c>
      <c r="BZ336" s="132">
        <f>COUNTIF(BZ$3:BZ$281,$BP336)</f>
        <v>0</v>
      </c>
      <c r="CA336" s="132">
        <f>COUNTIF(CA$3:CA$281,$BP336)</f>
        <v>0</v>
      </c>
      <c r="CB336" s="132">
        <f>COUNTIF(CB$3:CB$281,$BP336)</f>
        <v>0</v>
      </c>
      <c r="CC336" s="132">
        <f>COUNTIF(CC$3:CC$281,$BP336)</f>
        <v>0</v>
      </c>
      <c r="CD336" s="132">
        <f>COUNTIF(CD$3:CD$281,$BP336)</f>
        <v>0</v>
      </c>
      <c r="CE336" s="132">
        <f>COUNTIF(CE$3:CE$281,$BP336)</f>
        <v>0</v>
      </c>
      <c r="CF336" s="132">
        <f>COUNTIF(CF$3:CF$281,$BP336)</f>
        <v>0</v>
      </c>
      <c r="CG336" s="132">
        <f>COUNTIF(CG$3:CG$281,$BP336)</f>
        <v>0</v>
      </c>
      <c r="CH336" s="132">
        <f>COUNTIF(CH$3:CH$281,$BP336)</f>
        <v>0</v>
      </c>
      <c r="CI336" s="132">
        <f>COUNTIF(CI$3:CI$281,$BP336)</f>
        <v>0</v>
      </c>
      <c r="CJ336" s="132">
        <f>COUNTIF(CJ$3:CJ$281,$BP336)</f>
        <v>0</v>
      </c>
      <c r="CK336" s="132">
        <f>COUNTIF(CK$3:CK$281,$BP336)</f>
        <v>0</v>
      </c>
      <c r="CL336" s="132">
        <f>COUNTIF(CL$3:CL$281,$BP336)</f>
        <v>0</v>
      </c>
      <c r="CM336" s="132">
        <f>COUNTIF(CM$3:CM$281,$BP336)</f>
        <v>0</v>
      </c>
      <c r="CN336" s="132">
        <f>COUNTIF(CN$3:CN$281,$BP336)</f>
        <v>0</v>
      </c>
      <c r="CO336" s="132">
        <f>COUNTIF(CO$3:CO$281,$BP336)</f>
        <v>0</v>
      </c>
      <c r="CP336" s="132">
        <f>COUNTIF(CP$3:CP$281,$BP336)</f>
        <v>0</v>
      </c>
      <c r="CQ336" s="132">
        <f>COUNTIF(CQ$3:CQ$281,$BP336)</f>
        <v>0</v>
      </c>
      <c r="CR336" s="132">
        <f>COUNTIF(CR$3:CR$281,$BP336)</f>
        <v>0</v>
      </c>
      <c r="CS336" s="132">
        <f>COUNTIF(CS$3:CS$281,$BP336)</f>
        <v>0</v>
      </c>
      <c r="CT336" s="132">
        <f>COUNTIF(CT$3:CT$281,$BP336)</f>
        <v>0</v>
      </c>
      <c r="CU336" s="132">
        <f>COUNTIF(CU$3:CU$281,$BP336)</f>
        <v>0</v>
      </c>
      <c r="CV336" s="132">
        <f>COUNTIF(CV$3:CV$281,$BP336)</f>
        <v>0</v>
      </c>
      <c r="CW336" s="132">
        <f>COUNTIF(CW$3:CW$281,$BP336)</f>
        <v>1</v>
      </c>
      <c r="CX336" s="132">
        <f>COUNTIF(CX$3:CX$281,$BP336)</f>
        <v>1</v>
      </c>
      <c r="CY336" s="132">
        <f>COUNTIF(CY$3:CY$281,$BP336)</f>
        <v>0</v>
      </c>
      <c r="CZ336" s="132">
        <f>COUNTIF(CZ$3:CZ$281,$BP336)</f>
        <v>0</v>
      </c>
      <c r="DA336" s="132">
        <f>COUNTIF(DA$3:DA$281,$BP336)</f>
        <v>0</v>
      </c>
      <c r="DB336" s="132">
        <f>COUNTIF(DB$3:DB$281,$BP336)</f>
        <v>0</v>
      </c>
      <c r="DC336" s="132">
        <f>COUNTIF(DC$3:DC$281,$BP336)</f>
        <v>0</v>
      </c>
      <c r="DD336" s="132">
        <f>COUNTIF(DD$3:DD$281,$BP336)</f>
        <v>0</v>
      </c>
      <c r="DE336" s="132">
        <f>COUNTIF(DE$3:DE$281,$BP336)</f>
        <v>0</v>
      </c>
      <c r="DF336" s="132">
        <f>COUNTIF(DF$3:DF$281,$BP336)</f>
        <v>0</v>
      </c>
      <c r="DG336" s="132">
        <f>COUNTIF(DG$3:DG$281,$BP336)</f>
        <v>0</v>
      </c>
      <c r="DH336" s="132">
        <f>COUNTIF(DH$3:DH$281,$BP336)</f>
        <v>0</v>
      </c>
      <c r="DI336" s="132">
        <f>COUNTIF(DI$3:DI$281,$BP336)</f>
        <v>1</v>
      </c>
      <c r="DJ336" s="132">
        <f>COUNTIF(DJ$3:DJ$281,$BP336)</f>
        <v>0</v>
      </c>
      <c r="DK336" s="132">
        <f>COUNTIF(DK$3:DK$281,$BP336)</f>
        <v>0</v>
      </c>
      <c r="DL336" s="132">
        <f>COUNTIF(DL$3:DL$281,$BP336)</f>
        <v>0</v>
      </c>
      <c r="DM336" s="132">
        <f>COUNTIF(DM$3:DM$281,$BP336)</f>
        <v>0</v>
      </c>
      <c r="DN336" s="132">
        <f>LARGE($BQ$3:$DM$281,42)</f>
        <v>39</v>
      </c>
      <c r="DS336" s="7">
        <v>5</v>
      </c>
      <c r="DT336" s="7">
        <v>3</v>
      </c>
    </row>
    <row r="337" spans="19:118" x14ac:dyDescent="0.2">
      <c r="S337" s="275">
        <f t="shared" ref="S337:BO337" si="1668">IF(S90=1,IF(S91=1,1,0),0)</f>
        <v>0</v>
      </c>
      <c r="T337" s="275">
        <f t="shared" si="1668"/>
        <v>0</v>
      </c>
      <c r="U337" s="275">
        <f t="shared" si="1668"/>
        <v>0</v>
      </c>
      <c r="V337" s="275">
        <f t="shared" si="1668"/>
        <v>0</v>
      </c>
      <c r="W337" s="275">
        <f t="shared" si="1668"/>
        <v>0</v>
      </c>
      <c r="X337" s="275">
        <f t="shared" si="1668"/>
        <v>0</v>
      </c>
      <c r="Y337" s="275">
        <f t="shared" si="1668"/>
        <v>0</v>
      </c>
      <c r="Z337" s="275">
        <f t="shared" si="1668"/>
        <v>0</v>
      </c>
      <c r="AA337" s="275">
        <f t="shared" si="1668"/>
        <v>0</v>
      </c>
      <c r="AB337" s="275">
        <f t="shared" si="1668"/>
        <v>0</v>
      </c>
      <c r="AC337" s="275">
        <f t="shared" si="1668"/>
        <v>0</v>
      </c>
      <c r="AD337" s="275">
        <f t="shared" si="1668"/>
        <v>0</v>
      </c>
      <c r="AE337" s="275">
        <f t="shared" si="1668"/>
        <v>0</v>
      </c>
      <c r="AF337" s="275">
        <f t="shared" si="1668"/>
        <v>0</v>
      </c>
      <c r="AG337" s="275">
        <f t="shared" si="1668"/>
        <v>0</v>
      </c>
      <c r="AH337" s="275">
        <f t="shared" si="1668"/>
        <v>0</v>
      </c>
      <c r="AI337" s="275">
        <f t="shared" si="1668"/>
        <v>0</v>
      </c>
      <c r="AJ337" s="275">
        <f t="shared" si="1668"/>
        <v>0</v>
      </c>
      <c r="AK337" s="275">
        <f t="shared" si="1668"/>
        <v>0</v>
      </c>
      <c r="AL337" s="275">
        <f t="shared" si="1668"/>
        <v>0</v>
      </c>
      <c r="AM337" s="275">
        <f t="shared" si="1668"/>
        <v>0</v>
      </c>
      <c r="AN337" s="275">
        <f t="shared" si="1668"/>
        <v>0</v>
      </c>
      <c r="AO337" s="275">
        <f t="shared" si="1668"/>
        <v>0</v>
      </c>
      <c r="AP337" s="275">
        <f t="shared" si="1668"/>
        <v>0</v>
      </c>
      <c r="AQ337" s="275">
        <f t="shared" si="1668"/>
        <v>0</v>
      </c>
      <c r="AR337" s="275">
        <f t="shared" si="1668"/>
        <v>0</v>
      </c>
      <c r="AS337" s="275">
        <f t="shared" si="1668"/>
        <v>0</v>
      </c>
      <c r="AT337" s="275">
        <f t="shared" si="1668"/>
        <v>0</v>
      </c>
      <c r="AU337" s="275">
        <f t="shared" si="1668"/>
        <v>0</v>
      </c>
      <c r="AV337" s="275">
        <f t="shared" si="1668"/>
        <v>0</v>
      </c>
      <c r="AW337" s="275">
        <f t="shared" si="1668"/>
        <v>0</v>
      </c>
      <c r="AX337" s="275">
        <f t="shared" si="1668"/>
        <v>0</v>
      </c>
      <c r="AY337" s="275">
        <f t="shared" si="1668"/>
        <v>0</v>
      </c>
      <c r="AZ337" s="275">
        <f t="shared" si="1668"/>
        <v>0</v>
      </c>
      <c r="BA337" s="275">
        <f t="shared" si="1668"/>
        <v>0</v>
      </c>
      <c r="BB337" s="275">
        <f t="shared" si="1668"/>
        <v>0</v>
      </c>
      <c r="BC337" s="275">
        <f t="shared" si="1668"/>
        <v>0</v>
      </c>
      <c r="BD337" s="275">
        <f t="shared" si="1668"/>
        <v>0</v>
      </c>
      <c r="BE337" s="275">
        <f t="shared" si="1668"/>
        <v>0</v>
      </c>
      <c r="BF337" s="275">
        <f t="shared" si="1668"/>
        <v>0</v>
      </c>
      <c r="BG337" s="275">
        <f t="shared" si="1668"/>
        <v>0</v>
      </c>
      <c r="BH337" s="275">
        <f t="shared" si="1668"/>
        <v>0</v>
      </c>
      <c r="BI337" s="275">
        <f t="shared" si="1668"/>
        <v>0</v>
      </c>
      <c r="BJ337" s="275">
        <f t="shared" si="1668"/>
        <v>0</v>
      </c>
      <c r="BK337" s="275">
        <f t="shared" si="1668"/>
        <v>0</v>
      </c>
      <c r="BL337" s="275">
        <f t="shared" si="1668"/>
        <v>0</v>
      </c>
      <c r="BM337" s="275">
        <f t="shared" si="1668"/>
        <v>0</v>
      </c>
      <c r="BN337" s="275">
        <f t="shared" si="1668"/>
        <v>0</v>
      </c>
      <c r="BO337" s="275">
        <f t="shared" si="1668"/>
        <v>0</v>
      </c>
      <c r="BP337" s="12">
        <v>43</v>
      </c>
      <c r="BQ337" s="132">
        <f>COUNTIF(BQ$3:BQ$281,$BP337)</f>
        <v>0</v>
      </c>
      <c r="BR337" s="132">
        <f>COUNTIF(BR$3:BR$281,$BP337)</f>
        <v>0</v>
      </c>
      <c r="BS337" s="132">
        <f>COUNTIF(BS$3:BS$281,$BP337)</f>
        <v>0</v>
      </c>
      <c r="BT337" s="132">
        <f>COUNTIF(BT$3:BT$281,$BP337)</f>
        <v>0</v>
      </c>
      <c r="BU337" s="132">
        <f>COUNTIF(BU$3:BU$281,$BP337)</f>
        <v>0</v>
      </c>
      <c r="BV337" s="132">
        <f>COUNTIF(BV$3:BV$281,$BP337)</f>
        <v>0</v>
      </c>
      <c r="BW337" s="132">
        <f>COUNTIF(BW$3:BW$281,$BP337)</f>
        <v>0</v>
      </c>
      <c r="BX337" s="132">
        <f>COUNTIF(BX$3:BX$281,$BP337)</f>
        <v>0</v>
      </c>
      <c r="BY337" s="132">
        <f>COUNTIF(BY$3:BY$281,$BP337)</f>
        <v>0</v>
      </c>
      <c r="BZ337" s="132">
        <f>COUNTIF(BZ$3:BZ$281,$BP337)</f>
        <v>0</v>
      </c>
      <c r="CA337" s="132">
        <f>COUNTIF(CA$3:CA$281,$BP337)</f>
        <v>0</v>
      </c>
      <c r="CB337" s="132">
        <f>COUNTIF(CB$3:CB$281,$BP337)</f>
        <v>0</v>
      </c>
      <c r="CC337" s="132">
        <f>COUNTIF(CC$3:CC$281,$BP337)</f>
        <v>0</v>
      </c>
      <c r="CD337" s="132">
        <f>COUNTIF(CD$3:CD$281,$BP337)</f>
        <v>0</v>
      </c>
      <c r="CE337" s="132">
        <f>COUNTIF(CE$3:CE$281,$BP337)</f>
        <v>0</v>
      </c>
      <c r="CF337" s="132">
        <f>COUNTIF(CF$3:CF$281,$BP337)</f>
        <v>0</v>
      </c>
      <c r="CG337" s="132">
        <f>COUNTIF(CG$3:CG$281,$BP337)</f>
        <v>0</v>
      </c>
      <c r="CH337" s="132">
        <f>COUNTIF(CH$3:CH$281,$BP337)</f>
        <v>0</v>
      </c>
      <c r="CI337" s="132">
        <f>COUNTIF(CI$3:CI$281,$BP337)</f>
        <v>0</v>
      </c>
      <c r="CJ337" s="132">
        <f>COUNTIF(CJ$3:CJ$281,$BP337)</f>
        <v>0</v>
      </c>
      <c r="CK337" s="132">
        <f>COUNTIF(CK$3:CK$281,$BP337)</f>
        <v>0</v>
      </c>
      <c r="CL337" s="132">
        <f>COUNTIF(CL$3:CL$281,$BP337)</f>
        <v>0</v>
      </c>
      <c r="CM337" s="132">
        <f>COUNTIF(CM$3:CM$281,$BP337)</f>
        <v>0</v>
      </c>
      <c r="CN337" s="132">
        <f>COUNTIF(CN$3:CN$281,$BP337)</f>
        <v>0</v>
      </c>
      <c r="CO337" s="132">
        <f>COUNTIF(CO$3:CO$281,$BP337)</f>
        <v>0</v>
      </c>
      <c r="CP337" s="132">
        <f>COUNTIF(CP$3:CP$281,$BP337)</f>
        <v>0</v>
      </c>
      <c r="CQ337" s="132">
        <f>COUNTIF(CQ$3:CQ$281,$BP337)</f>
        <v>0</v>
      </c>
      <c r="CR337" s="132">
        <f>COUNTIF(CR$3:CR$281,$BP337)</f>
        <v>0</v>
      </c>
      <c r="CS337" s="132">
        <f>COUNTIF(CS$3:CS$281,$BP337)</f>
        <v>0</v>
      </c>
      <c r="CT337" s="132">
        <f>COUNTIF(CT$3:CT$281,$BP337)</f>
        <v>0</v>
      </c>
      <c r="CU337" s="132">
        <f>COUNTIF(CU$3:CU$281,$BP337)</f>
        <v>0</v>
      </c>
      <c r="CV337" s="132">
        <f>COUNTIF(CV$3:CV$281,$BP337)</f>
        <v>0</v>
      </c>
      <c r="CW337" s="132">
        <f>COUNTIF(CW$3:CW$281,$BP337)</f>
        <v>1</v>
      </c>
      <c r="CX337" s="132">
        <f>COUNTIF(CX$3:CX$281,$BP337)</f>
        <v>1</v>
      </c>
      <c r="CY337" s="132">
        <f>COUNTIF(CY$3:CY$281,$BP337)</f>
        <v>0</v>
      </c>
      <c r="CZ337" s="132">
        <f>COUNTIF(CZ$3:CZ$281,$BP337)</f>
        <v>0</v>
      </c>
      <c r="DA337" s="132">
        <f>COUNTIF(DA$3:DA$281,$BP337)</f>
        <v>0</v>
      </c>
      <c r="DB337" s="132">
        <f>COUNTIF(DB$3:DB$281,$BP337)</f>
        <v>0</v>
      </c>
      <c r="DC337" s="132">
        <f>COUNTIF(DC$3:DC$281,$BP337)</f>
        <v>0</v>
      </c>
      <c r="DD337" s="132">
        <f>COUNTIF(DD$3:DD$281,$BP337)</f>
        <v>0</v>
      </c>
      <c r="DE337" s="132">
        <f>COUNTIF(DE$3:DE$281,$BP337)</f>
        <v>0</v>
      </c>
      <c r="DF337" s="132">
        <f>COUNTIF(DF$3:DF$281,$BP337)</f>
        <v>0</v>
      </c>
      <c r="DG337" s="132">
        <f>COUNTIF(DG$3:DG$281,$BP337)</f>
        <v>0</v>
      </c>
      <c r="DH337" s="132">
        <f>COUNTIF(DH$3:DH$281,$BP337)</f>
        <v>0</v>
      </c>
      <c r="DI337" s="132">
        <f>COUNTIF(DI$3:DI$281,$BP337)</f>
        <v>1</v>
      </c>
      <c r="DJ337" s="132">
        <f>COUNTIF(DJ$3:DJ$281,$BP337)</f>
        <v>0</v>
      </c>
      <c r="DK337" s="132">
        <f>COUNTIF(DK$3:DK$281,$BP337)</f>
        <v>0</v>
      </c>
      <c r="DL337" s="132">
        <f>COUNTIF(DL$3:DL$281,$BP337)</f>
        <v>0</v>
      </c>
      <c r="DM337" s="132">
        <f>COUNTIF(DM$3:DM$281,$BP337)</f>
        <v>0</v>
      </c>
      <c r="DN337" s="132">
        <f>LARGE($BQ$3:$DM$281,43)</f>
        <v>39</v>
      </c>
    </row>
    <row r="338" spans="19:118" x14ac:dyDescent="0.2">
      <c r="S338" s="275">
        <f t="shared" ref="S338:BO338" si="1669">IF(S91=1,IF(S92=1,1,0),0)</f>
        <v>0</v>
      </c>
      <c r="T338" s="275">
        <f t="shared" si="1669"/>
        <v>0</v>
      </c>
      <c r="U338" s="275">
        <f t="shared" si="1669"/>
        <v>0</v>
      </c>
      <c r="V338" s="275">
        <f t="shared" si="1669"/>
        <v>0</v>
      </c>
      <c r="W338" s="275">
        <f t="shared" si="1669"/>
        <v>0</v>
      </c>
      <c r="X338" s="275">
        <f t="shared" si="1669"/>
        <v>0</v>
      </c>
      <c r="Y338" s="275">
        <f t="shared" si="1669"/>
        <v>0</v>
      </c>
      <c r="Z338" s="275">
        <f t="shared" si="1669"/>
        <v>0</v>
      </c>
      <c r="AA338" s="275">
        <f t="shared" si="1669"/>
        <v>0</v>
      </c>
      <c r="AB338" s="275">
        <f t="shared" si="1669"/>
        <v>0</v>
      </c>
      <c r="AC338" s="275">
        <f t="shared" si="1669"/>
        <v>0</v>
      </c>
      <c r="AD338" s="275">
        <f t="shared" si="1669"/>
        <v>0</v>
      </c>
      <c r="AE338" s="275">
        <f t="shared" si="1669"/>
        <v>0</v>
      </c>
      <c r="AF338" s="275">
        <f t="shared" si="1669"/>
        <v>0</v>
      </c>
      <c r="AG338" s="275">
        <f t="shared" si="1669"/>
        <v>0</v>
      </c>
      <c r="AH338" s="275">
        <f t="shared" si="1669"/>
        <v>0</v>
      </c>
      <c r="AI338" s="275">
        <f t="shared" si="1669"/>
        <v>0</v>
      </c>
      <c r="AJ338" s="275">
        <f t="shared" si="1669"/>
        <v>0</v>
      </c>
      <c r="AK338" s="275">
        <f t="shared" si="1669"/>
        <v>0</v>
      </c>
      <c r="AL338" s="275">
        <f t="shared" si="1669"/>
        <v>0</v>
      </c>
      <c r="AM338" s="275">
        <f t="shared" si="1669"/>
        <v>0</v>
      </c>
      <c r="AN338" s="275">
        <f t="shared" si="1669"/>
        <v>0</v>
      </c>
      <c r="AO338" s="275">
        <f t="shared" si="1669"/>
        <v>0</v>
      </c>
      <c r="AP338" s="275">
        <f t="shared" si="1669"/>
        <v>0</v>
      </c>
      <c r="AQ338" s="275">
        <f t="shared" si="1669"/>
        <v>0</v>
      </c>
      <c r="AR338" s="275">
        <f t="shared" si="1669"/>
        <v>0</v>
      </c>
      <c r="AS338" s="275">
        <f t="shared" si="1669"/>
        <v>0</v>
      </c>
      <c r="AT338" s="275">
        <f t="shared" si="1669"/>
        <v>0</v>
      </c>
      <c r="AU338" s="275">
        <f t="shared" si="1669"/>
        <v>0</v>
      </c>
      <c r="AV338" s="275">
        <f t="shared" si="1669"/>
        <v>0</v>
      </c>
      <c r="AW338" s="275">
        <f t="shared" si="1669"/>
        <v>0</v>
      </c>
      <c r="AX338" s="275">
        <f t="shared" si="1669"/>
        <v>0</v>
      </c>
      <c r="AY338" s="275">
        <f t="shared" si="1669"/>
        <v>0</v>
      </c>
      <c r="AZ338" s="275">
        <f t="shared" si="1669"/>
        <v>0</v>
      </c>
      <c r="BA338" s="275">
        <f t="shared" si="1669"/>
        <v>0</v>
      </c>
      <c r="BB338" s="275">
        <f t="shared" si="1669"/>
        <v>0</v>
      </c>
      <c r="BC338" s="275">
        <f t="shared" si="1669"/>
        <v>0</v>
      </c>
      <c r="BD338" s="275">
        <f t="shared" si="1669"/>
        <v>0</v>
      </c>
      <c r="BE338" s="275">
        <f t="shared" si="1669"/>
        <v>0</v>
      </c>
      <c r="BF338" s="275">
        <f t="shared" si="1669"/>
        <v>0</v>
      </c>
      <c r="BG338" s="275">
        <f t="shared" si="1669"/>
        <v>0</v>
      </c>
      <c r="BH338" s="275">
        <f t="shared" si="1669"/>
        <v>0</v>
      </c>
      <c r="BI338" s="275">
        <f t="shared" si="1669"/>
        <v>0</v>
      </c>
      <c r="BJ338" s="275">
        <f t="shared" si="1669"/>
        <v>0</v>
      </c>
      <c r="BK338" s="275">
        <f t="shared" si="1669"/>
        <v>0</v>
      </c>
      <c r="BL338" s="275">
        <f t="shared" si="1669"/>
        <v>0</v>
      </c>
      <c r="BM338" s="275">
        <f t="shared" si="1669"/>
        <v>0</v>
      </c>
      <c r="BN338" s="275">
        <f t="shared" si="1669"/>
        <v>0</v>
      </c>
      <c r="BO338" s="275">
        <f t="shared" si="1669"/>
        <v>0</v>
      </c>
      <c r="BP338" s="12">
        <v>44</v>
      </c>
      <c r="BQ338" s="132">
        <f>COUNTIF(BQ$3:BQ$281,$BP338)</f>
        <v>0</v>
      </c>
      <c r="BR338" s="132">
        <f>COUNTIF(BR$3:BR$281,$BP338)</f>
        <v>0</v>
      </c>
      <c r="BS338" s="132">
        <f>COUNTIF(BS$3:BS$281,$BP338)</f>
        <v>0</v>
      </c>
      <c r="BT338" s="132">
        <f>COUNTIF(BT$3:BT$281,$BP338)</f>
        <v>0</v>
      </c>
      <c r="BU338" s="132">
        <f>COUNTIF(BU$3:BU$281,$BP338)</f>
        <v>0</v>
      </c>
      <c r="BV338" s="132">
        <f>COUNTIF(BV$3:BV$281,$BP338)</f>
        <v>0</v>
      </c>
      <c r="BW338" s="132">
        <f>COUNTIF(BW$3:BW$281,$BP338)</f>
        <v>0</v>
      </c>
      <c r="BX338" s="132">
        <f>COUNTIF(BX$3:BX$281,$BP338)</f>
        <v>0</v>
      </c>
      <c r="BY338" s="132">
        <f>COUNTIF(BY$3:BY$281,$BP338)</f>
        <v>0</v>
      </c>
      <c r="BZ338" s="132">
        <f>COUNTIF(BZ$3:BZ$281,$BP338)</f>
        <v>0</v>
      </c>
      <c r="CA338" s="132">
        <f>COUNTIF(CA$3:CA$281,$BP338)</f>
        <v>0</v>
      </c>
      <c r="CB338" s="132">
        <f>COUNTIF(CB$3:CB$281,$BP338)</f>
        <v>0</v>
      </c>
      <c r="CC338" s="132">
        <f>COUNTIF(CC$3:CC$281,$BP338)</f>
        <v>0</v>
      </c>
      <c r="CD338" s="132">
        <f>COUNTIF(CD$3:CD$281,$BP338)</f>
        <v>0</v>
      </c>
      <c r="CE338" s="132">
        <f>COUNTIF(CE$3:CE$281,$BP338)</f>
        <v>0</v>
      </c>
      <c r="CF338" s="132">
        <f>COUNTIF(CF$3:CF$281,$BP338)</f>
        <v>0</v>
      </c>
      <c r="CG338" s="132">
        <f>COUNTIF(CG$3:CG$281,$BP338)</f>
        <v>0</v>
      </c>
      <c r="CH338" s="132">
        <f>COUNTIF(CH$3:CH$281,$BP338)</f>
        <v>0</v>
      </c>
      <c r="CI338" s="132">
        <f>COUNTIF(CI$3:CI$281,$BP338)</f>
        <v>0</v>
      </c>
      <c r="CJ338" s="132">
        <f>COUNTIF(CJ$3:CJ$281,$BP338)</f>
        <v>0</v>
      </c>
      <c r="CK338" s="132">
        <f>COUNTIF(CK$3:CK$281,$BP338)</f>
        <v>0</v>
      </c>
      <c r="CL338" s="132">
        <f>COUNTIF(CL$3:CL$281,$BP338)</f>
        <v>0</v>
      </c>
      <c r="CM338" s="132">
        <f>COUNTIF(CM$3:CM$281,$BP338)</f>
        <v>0</v>
      </c>
      <c r="CN338" s="132">
        <f>COUNTIF(CN$3:CN$281,$BP338)</f>
        <v>0</v>
      </c>
      <c r="CO338" s="132">
        <f>COUNTIF(CO$3:CO$281,$BP338)</f>
        <v>0</v>
      </c>
      <c r="CP338" s="132">
        <f>COUNTIF(CP$3:CP$281,$BP338)</f>
        <v>0</v>
      </c>
      <c r="CQ338" s="132">
        <f>COUNTIF(CQ$3:CQ$281,$BP338)</f>
        <v>0</v>
      </c>
      <c r="CR338" s="132">
        <f>COUNTIF(CR$3:CR$281,$BP338)</f>
        <v>0</v>
      </c>
      <c r="CS338" s="132">
        <f>COUNTIF(CS$3:CS$281,$BP338)</f>
        <v>0</v>
      </c>
      <c r="CT338" s="132">
        <f>COUNTIF(CT$3:CT$281,$BP338)</f>
        <v>0</v>
      </c>
      <c r="CU338" s="132">
        <f>COUNTIF(CU$3:CU$281,$BP338)</f>
        <v>0</v>
      </c>
      <c r="CV338" s="132">
        <f>COUNTIF(CV$3:CV$281,$BP338)</f>
        <v>0</v>
      </c>
      <c r="CW338" s="132">
        <f>COUNTIF(CW$3:CW$281,$BP338)</f>
        <v>1</v>
      </c>
      <c r="CX338" s="132">
        <f>COUNTIF(CX$3:CX$281,$BP338)</f>
        <v>1</v>
      </c>
      <c r="CY338" s="132">
        <f>COUNTIF(CY$3:CY$281,$BP338)</f>
        <v>0</v>
      </c>
      <c r="CZ338" s="132">
        <f>COUNTIF(CZ$3:CZ$281,$BP338)</f>
        <v>0</v>
      </c>
      <c r="DA338" s="132">
        <f>COUNTIF(DA$3:DA$281,$BP338)</f>
        <v>0</v>
      </c>
      <c r="DB338" s="132">
        <f>COUNTIF(DB$3:DB$281,$BP338)</f>
        <v>0</v>
      </c>
      <c r="DC338" s="132">
        <f>COUNTIF(DC$3:DC$281,$BP338)</f>
        <v>0</v>
      </c>
      <c r="DD338" s="132">
        <f>COUNTIF(DD$3:DD$281,$BP338)</f>
        <v>0</v>
      </c>
      <c r="DE338" s="132">
        <f>COUNTIF(DE$3:DE$281,$BP338)</f>
        <v>0</v>
      </c>
      <c r="DF338" s="132">
        <f>COUNTIF(DF$3:DF$281,$BP338)</f>
        <v>0</v>
      </c>
      <c r="DG338" s="132">
        <f>COUNTIF(DG$3:DG$281,$BP338)</f>
        <v>0</v>
      </c>
      <c r="DH338" s="132">
        <f>COUNTIF(DH$3:DH$281,$BP338)</f>
        <v>0</v>
      </c>
      <c r="DI338" s="132">
        <f>COUNTIF(DI$3:DI$281,$BP338)</f>
        <v>1</v>
      </c>
      <c r="DJ338" s="132">
        <f>COUNTIF(DJ$3:DJ$281,$BP338)</f>
        <v>0</v>
      </c>
      <c r="DK338" s="132">
        <f>COUNTIF(DK$3:DK$281,$BP338)</f>
        <v>0</v>
      </c>
      <c r="DL338" s="132">
        <f>COUNTIF(DL$3:DL$281,$BP338)</f>
        <v>0</v>
      </c>
      <c r="DM338" s="132">
        <f>COUNTIF(DM$3:DM$281,$BP338)</f>
        <v>0</v>
      </c>
      <c r="DN338" s="132">
        <f>LARGE($BQ$3:$DM$281,44)</f>
        <v>39</v>
      </c>
    </row>
    <row r="339" spans="19:118" x14ac:dyDescent="0.2">
      <c r="S339" s="275">
        <f t="shared" ref="S339:BO339" si="1670">IF(S92=1,IF(S93=1,1,0),0)</f>
        <v>0</v>
      </c>
      <c r="T339" s="275">
        <f t="shared" si="1670"/>
        <v>0</v>
      </c>
      <c r="U339" s="275">
        <f t="shared" si="1670"/>
        <v>0</v>
      </c>
      <c r="V339" s="275">
        <f t="shared" si="1670"/>
        <v>0</v>
      </c>
      <c r="W339" s="275">
        <f t="shared" si="1670"/>
        <v>0</v>
      </c>
      <c r="X339" s="275">
        <f t="shared" si="1670"/>
        <v>0</v>
      </c>
      <c r="Y339" s="275">
        <f t="shared" si="1670"/>
        <v>0</v>
      </c>
      <c r="Z339" s="275">
        <f t="shared" si="1670"/>
        <v>0</v>
      </c>
      <c r="AA339" s="275">
        <f t="shared" si="1670"/>
        <v>0</v>
      </c>
      <c r="AB339" s="275">
        <f t="shared" si="1670"/>
        <v>0</v>
      </c>
      <c r="AC339" s="275">
        <f t="shared" si="1670"/>
        <v>0</v>
      </c>
      <c r="AD339" s="275">
        <f t="shared" si="1670"/>
        <v>0</v>
      </c>
      <c r="AE339" s="275">
        <f t="shared" si="1670"/>
        <v>0</v>
      </c>
      <c r="AF339" s="275">
        <f t="shared" si="1670"/>
        <v>0</v>
      </c>
      <c r="AG339" s="275">
        <f t="shared" si="1670"/>
        <v>0</v>
      </c>
      <c r="AH339" s="275">
        <f t="shared" si="1670"/>
        <v>0</v>
      </c>
      <c r="AI339" s="275">
        <f t="shared" si="1670"/>
        <v>0</v>
      </c>
      <c r="AJ339" s="275">
        <f t="shared" si="1670"/>
        <v>0</v>
      </c>
      <c r="AK339" s="275">
        <f t="shared" si="1670"/>
        <v>0</v>
      </c>
      <c r="AL339" s="275">
        <f t="shared" si="1670"/>
        <v>0</v>
      </c>
      <c r="AM339" s="275">
        <f t="shared" si="1670"/>
        <v>0</v>
      </c>
      <c r="AN339" s="275">
        <f t="shared" si="1670"/>
        <v>0</v>
      </c>
      <c r="AO339" s="275">
        <f t="shared" si="1670"/>
        <v>0</v>
      </c>
      <c r="AP339" s="275">
        <f t="shared" si="1670"/>
        <v>0</v>
      </c>
      <c r="AQ339" s="275">
        <f t="shared" si="1670"/>
        <v>0</v>
      </c>
      <c r="AR339" s="275">
        <f t="shared" si="1670"/>
        <v>0</v>
      </c>
      <c r="AS339" s="275">
        <f t="shared" si="1670"/>
        <v>0</v>
      </c>
      <c r="AT339" s="275">
        <f t="shared" si="1670"/>
        <v>0</v>
      </c>
      <c r="AU339" s="275">
        <f t="shared" si="1670"/>
        <v>0</v>
      </c>
      <c r="AV339" s="275">
        <f t="shared" si="1670"/>
        <v>0</v>
      </c>
      <c r="AW339" s="275">
        <f t="shared" si="1670"/>
        <v>0</v>
      </c>
      <c r="AX339" s="275">
        <f t="shared" si="1670"/>
        <v>0</v>
      </c>
      <c r="AY339" s="275">
        <f t="shared" si="1670"/>
        <v>0</v>
      </c>
      <c r="AZ339" s="275">
        <f t="shared" si="1670"/>
        <v>0</v>
      </c>
      <c r="BA339" s="275">
        <f t="shared" si="1670"/>
        <v>0</v>
      </c>
      <c r="BB339" s="275">
        <f t="shared" si="1670"/>
        <v>0</v>
      </c>
      <c r="BC339" s="275">
        <f t="shared" si="1670"/>
        <v>0</v>
      </c>
      <c r="BD339" s="275">
        <f t="shared" si="1670"/>
        <v>0</v>
      </c>
      <c r="BE339" s="275">
        <f t="shared" si="1670"/>
        <v>0</v>
      </c>
      <c r="BF339" s="275">
        <f t="shared" si="1670"/>
        <v>0</v>
      </c>
      <c r="BG339" s="275">
        <f t="shared" si="1670"/>
        <v>0</v>
      </c>
      <c r="BH339" s="275">
        <f t="shared" si="1670"/>
        <v>0</v>
      </c>
      <c r="BI339" s="275">
        <f t="shared" si="1670"/>
        <v>0</v>
      </c>
      <c r="BJ339" s="275">
        <f t="shared" si="1670"/>
        <v>0</v>
      </c>
      <c r="BK339" s="275">
        <f t="shared" si="1670"/>
        <v>0</v>
      </c>
      <c r="BL339" s="275">
        <f t="shared" si="1670"/>
        <v>0</v>
      </c>
      <c r="BM339" s="275">
        <f t="shared" si="1670"/>
        <v>0</v>
      </c>
      <c r="BN339" s="275">
        <f t="shared" si="1670"/>
        <v>0</v>
      </c>
      <c r="BO339" s="275">
        <f t="shared" si="1670"/>
        <v>0</v>
      </c>
      <c r="BP339" s="12">
        <v>45</v>
      </c>
      <c r="BQ339" s="132">
        <f>COUNTIF(BQ$3:BQ$281,$BP339)</f>
        <v>0</v>
      </c>
      <c r="BR339" s="132">
        <f>COUNTIF(BR$3:BR$281,$BP339)</f>
        <v>0</v>
      </c>
      <c r="BS339" s="132">
        <f>COUNTIF(BS$3:BS$281,$BP339)</f>
        <v>0</v>
      </c>
      <c r="BT339" s="132">
        <f>COUNTIF(BT$3:BT$281,$BP339)</f>
        <v>0</v>
      </c>
      <c r="BU339" s="132">
        <f>COUNTIF(BU$3:BU$281,$BP339)</f>
        <v>0</v>
      </c>
      <c r="BV339" s="132">
        <f>COUNTIF(BV$3:BV$281,$BP339)</f>
        <v>0</v>
      </c>
      <c r="BW339" s="132">
        <f>COUNTIF(BW$3:BW$281,$BP339)</f>
        <v>0</v>
      </c>
      <c r="BX339" s="132">
        <f>COUNTIF(BX$3:BX$281,$BP339)</f>
        <v>0</v>
      </c>
      <c r="BY339" s="132">
        <f>COUNTIF(BY$3:BY$281,$BP339)</f>
        <v>0</v>
      </c>
      <c r="BZ339" s="132">
        <f>COUNTIF(BZ$3:BZ$281,$BP339)</f>
        <v>0</v>
      </c>
      <c r="CA339" s="132">
        <f>COUNTIF(CA$3:CA$281,$BP339)</f>
        <v>0</v>
      </c>
      <c r="CB339" s="132">
        <f>COUNTIF(CB$3:CB$281,$BP339)</f>
        <v>0</v>
      </c>
      <c r="CC339" s="132">
        <f>COUNTIF(CC$3:CC$281,$BP339)</f>
        <v>0</v>
      </c>
      <c r="CD339" s="132">
        <f>COUNTIF(CD$3:CD$281,$BP339)</f>
        <v>0</v>
      </c>
      <c r="CE339" s="132">
        <f>COUNTIF(CE$3:CE$281,$BP339)</f>
        <v>0</v>
      </c>
      <c r="CF339" s="132">
        <f>COUNTIF(CF$3:CF$281,$BP339)</f>
        <v>0</v>
      </c>
      <c r="CG339" s="132">
        <f>COUNTIF(CG$3:CG$281,$BP339)</f>
        <v>0</v>
      </c>
      <c r="CH339" s="132">
        <f>COUNTIF(CH$3:CH$281,$BP339)</f>
        <v>0</v>
      </c>
      <c r="CI339" s="132">
        <f>COUNTIF(CI$3:CI$281,$BP339)</f>
        <v>0</v>
      </c>
      <c r="CJ339" s="132">
        <f>COUNTIF(CJ$3:CJ$281,$BP339)</f>
        <v>0</v>
      </c>
      <c r="CK339" s="132">
        <f>COUNTIF(CK$3:CK$281,$BP339)</f>
        <v>0</v>
      </c>
      <c r="CL339" s="132">
        <f>COUNTIF(CL$3:CL$281,$BP339)</f>
        <v>0</v>
      </c>
      <c r="CM339" s="132">
        <f>COUNTIF(CM$3:CM$281,$BP339)</f>
        <v>0</v>
      </c>
      <c r="CN339" s="132">
        <f>COUNTIF(CN$3:CN$281,$BP339)</f>
        <v>0</v>
      </c>
      <c r="CO339" s="132">
        <f>COUNTIF(CO$3:CO$281,$BP339)</f>
        <v>0</v>
      </c>
      <c r="CP339" s="132">
        <f>COUNTIF(CP$3:CP$281,$BP339)</f>
        <v>0</v>
      </c>
      <c r="CQ339" s="132">
        <f>COUNTIF(CQ$3:CQ$281,$BP339)</f>
        <v>0</v>
      </c>
      <c r="CR339" s="132">
        <f>COUNTIF(CR$3:CR$281,$BP339)</f>
        <v>0</v>
      </c>
      <c r="CS339" s="132">
        <f>COUNTIF(CS$3:CS$281,$BP339)</f>
        <v>0</v>
      </c>
      <c r="CT339" s="132">
        <f>COUNTIF(CT$3:CT$281,$BP339)</f>
        <v>0</v>
      </c>
      <c r="CU339" s="132">
        <f>COUNTIF(CU$3:CU$281,$BP339)</f>
        <v>0</v>
      </c>
      <c r="CV339" s="132">
        <f>COUNTIF(CV$3:CV$281,$BP339)</f>
        <v>0</v>
      </c>
      <c r="CW339" s="132">
        <f>COUNTIF(CW$3:CW$281,$BP339)</f>
        <v>1</v>
      </c>
      <c r="CX339" s="132">
        <f>COUNTIF(CX$3:CX$281,$BP339)</f>
        <v>1</v>
      </c>
      <c r="CY339" s="132">
        <f>COUNTIF(CY$3:CY$281,$BP339)</f>
        <v>0</v>
      </c>
      <c r="CZ339" s="132">
        <f>COUNTIF(CZ$3:CZ$281,$BP339)</f>
        <v>0</v>
      </c>
      <c r="DA339" s="132">
        <f>COUNTIF(DA$3:DA$281,$BP339)</f>
        <v>0</v>
      </c>
      <c r="DB339" s="132">
        <f>COUNTIF(DB$3:DB$281,$BP339)</f>
        <v>0</v>
      </c>
      <c r="DC339" s="132">
        <f>COUNTIF(DC$3:DC$281,$BP339)</f>
        <v>0</v>
      </c>
      <c r="DD339" s="132">
        <f>COUNTIF(DD$3:DD$281,$BP339)</f>
        <v>0</v>
      </c>
      <c r="DE339" s="132">
        <f>COUNTIF(DE$3:DE$281,$BP339)</f>
        <v>0</v>
      </c>
      <c r="DF339" s="132">
        <f>COUNTIF(DF$3:DF$281,$BP339)</f>
        <v>0</v>
      </c>
      <c r="DG339" s="132">
        <f>COUNTIF(DG$3:DG$281,$BP339)</f>
        <v>0</v>
      </c>
      <c r="DH339" s="132">
        <f>COUNTIF(DH$3:DH$281,$BP339)</f>
        <v>0</v>
      </c>
      <c r="DI339" s="132">
        <f>COUNTIF(DI$3:DI$281,$BP339)</f>
        <v>0</v>
      </c>
      <c r="DJ339" s="132">
        <f>COUNTIF(DJ$3:DJ$281,$BP339)</f>
        <v>0</v>
      </c>
      <c r="DK339" s="132">
        <f>COUNTIF(DK$3:DK$281,$BP339)</f>
        <v>0</v>
      </c>
      <c r="DL339" s="132">
        <f>COUNTIF(DL$3:DL$281,$BP339)</f>
        <v>0</v>
      </c>
      <c r="DM339" s="132">
        <f>COUNTIF(DM$3:DM$281,$BP339)</f>
        <v>0</v>
      </c>
      <c r="DN339" s="132">
        <f>LARGE($BQ$3:$DM$281,45)</f>
        <v>39</v>
      </c>
    </row>
    <row r="340" spans="19:118" x14ac:dyDescent="0.2">
      <c r="S340" s="275">
        <f t="shared" ref="S340:BO340" si="1671">IF(S93=1,IF(S94=1,1,0),0)</f>
        <v>0</v>
      </c>
      <c r="T340" s="275">
        <f t="shared" si="1671"/>
        <v>0</v>
      </c>
      <c r="U340" s="275">
        <f t="shared" si="1671"/>
        <v>0</v>
      </c>
      <c r="V340" s="275">
        <f t="shared" si="1671"/>
        <v>0</v>
      </c>
      <c r="W340" s="275">
        <f t="shared" si="1671"/>
        <v>0</v>
      </c>
      <c r="X340" s="275">
        <f t="shared" si="1671"/>
        <v>0</v>
      </c>
      <c r="Y340" s="275">
        <f t="shared" si="1671"/>
        <v>0</v>
      </c>
      <c r="Z340" s="275">
        <f t="shared" si="1671"/>
        <v>0</v>
      </c>
      <c r="AA340" s="275">
        <f t="shared" si="1671"/>
        <v>0</v>
      </c>
      <c r="AB340" s="275">
        <f t="shared" si="1671"/>
        <v>0</v>
      </c>
      <c r="AC340" s="275">
        <f t="shared" si="1671"/>
        <v>0</v>
      </c>
      <c r="AD340" s="275">
        <f t="shared" si="1671"/>
        <v>0</v>
      </c>
      <c r="AE340" s="275">
        <f t="shared" si="1671"/>
        <v>0</v>
      </c>
      <c r="AF340" s="275">
        <f t="shared" si="1671"/>
        <v>0</v>
      </c>
      <c r="AG340" s="275">
        <f t="shared" si="1671"/>
        <v>0</v>
      </c>
      <c r="AH340" s="275">
        <f t="shared" si="1671"/>
        <v>0</v>
      </c>
      <c r="AI340" s="275">
        <f t="shared" si="1671"/>
        <v>0</v>
      </c>
      <c r="AJ340" s="275">
        <f t="shared" si="1671"/>
        <v>0</v>
      </c>
      <c r="AK340" s="275">
        <f t="shared" si="1671"/>
        <v>0</v>
      </c>
      <c r="AL340" s="275">
        <f t="shared" si="1671"/>
        <v>0</v>
      </c>
      <c r="AM340" s="275">
        <f t="shared" si="1671"/>
        <v>0</v>
      </c>
      <c r="AN340" s="275">
        <f t="shared" si="1671"/>
        <v>0</v>
      </c>
      <c r="AO340" s="275">
        <f t="shared" si="1671"/>
        <v>0</v>
      </c>
      <c r="AP340" s="275">
        <f t="shared" si="1671"/>
        <v>0</v>
      </c>
      <c r="AQ340" s="275">
        <f t="shared" si="1671"/>
        <v>0</v>
      </c>
      <c r="AR340" s="275">
        <f t="shared" si="1671"/>
        <v>0</v>
      </c>
      <c r="AS340" s="275">
        <f t="shared" si="1671"/>
        <v>0</v>
      </c>
      <c r="AT340" s="275">
        <f t="shared" si="1671"/>
        <v>0</v>
      </c>
      <c r="AU340" s="275">
        <f t="shared" si="1671"/>
        <v>0</v>
      </c>
      <c r="AV340" s="275">
        <f t="shared" si="1671"/>
        <v>0</v>
      </c>
      <c r="AW340" s="275">
        <f t="shared" si="1671"/>
        <v>0</v>
      </c>
      <c r="AX340" s="275">
        <f t="shared" si="1671"/>
        <v>0</v>
      </c>
      <c r="AY340" s="275">
        <f t="shared" si="1671"/>
        <v>0</v>
      </c>
      <c r="AZ340" s="275">
        <f t="shared" si="1671"/>
        <v>0</v>
      </c>
      <c r="BA340" s="275">
        <f t="shared" si="1671"/>
        <v>0</v>
      </c>
      <c r="BB340" s="275">
        <f t="shared" si="1671"/>
        <v>0</v>
      </c>
      <c r="BC340" s="275">
        <f t="shared" si="1671"/>
        <v>0</v>
      </c>
      <c r="BD340" s="275">
        <f t="shared" si="1671"/>
        <v>0</v>
      </c>
      <c r="BE340" s="275">
        <f t="shared" si="1671"/>
        <v>0</v>
      </c>
      <c r="BF340" s="275">
        <f t="shared" si="1671"/>
        <v>0</v>
      </c>
      <c r="BG340" s="275">
        <f t="shared" si="1671"/>
        <v>0</v>
      </c>
      <c r="BH340" s="275">
        <f t="shared" si="1671"/>
        <v>0</v>
      </c>
      <c r="BI340" s="275">
        <f t="shared" si="1671"/>
        <v>0</v>
      </c>
      <c r="BJ340" s="275">
        <f t="shared" si="1671"/>
        <v>0</v>
      </c>
      <c r="BK340" s="275">
        <f t="shared" si="1671"/>
        <v>0</v>
      </c>
      <c r="BL340" s="275">
        <f t="shared" si="1671"/>
        <v>0</v>
      </c>
      <c r="BM340" s="275">
        <f t="shared" si="1671"/>
        <v>0</v>
      </c>
      <c r="BN340" s="275">
        <f t="shared" si="1671"/>
        <v>0</v>
      </c>
      <c r="BO340" s="275">
        <f t="shared" si="1671"/>
        <v>0</v>
      </c>
      <c r="BP340" s="12">
        <v>46</v>
      </c>
      <c r="BQ340" s="132">
        <f>COUNTIF(BQ$3:BQ$281,$BP340)</f>
        <v>0</v>
      </c>
      <c r="BR340" s="132">
        <f>COUNTIF(BR$3:BR$281,$BP340)</f>
        <v>0</v>
      </c>
      <c r="BS340" s="132">
        <f>COUNTIF(BS$3:BS$281,$BP340)</f>
        <v>0</v>
      </c>
      <c r="BT340" s="132">
        <f>COUNTIF(BT$3:BT$281,$BP340)</f>
        <v>0</v>
      </c>
      <c r="BU340" s="132">
        <f>COUNTIF(BU$3:BU$281,$BP340)</f>
        <v>0</v>
      </c>
      <c r="BV340" s="132">
        <f>COUNTIF(BV$3:BV$281,$BP340)</f>
        <v>0</v>
      </c>
      <c r="BW340" s="132">
        <f>COUNTIF(BW$3:BW$281,$BP340)</f>
        <v>0</v>
      </c>
      <c r="BX340" s="132">
        <f>COUNTIF(BX$3:BX$281,$BP340)</f>
        <v>0</v>
      </c>
      <c r="BY340" s="132">
        <f>COUNTIF(BY$3:BY$281,$BP340)</f>
        <v>0</v>
      </c>
      <c r="BZ340" s="132">
        <f>COUNTIF(BZ$3:BZ$281,$BP340)</f>
        <v>0</v>
      </c>
      <c r="CA340" s="132">
        <f>COUNTIF(CA$3:CA$281,$BP340)</f>
        <v>0</v>
      </c>
      <c r="CB340" s="132">
        <f>COUNTIF(CB$3:CB$281,$BP340)</f>
        <v>0</v>
      </c>
      <c r="CC340" s="132">
        <f>COUNTIF(CC$3:CC$281,$BP340)</f>
        <v>0</v>
      </c>
      <c r="CD340" s="132">
        <f>COUNTIF(CD$3:CD$281,$BP340)</f>
        <v>0</v>
      </c>
      <c r="CE340" s="132">
        <f>COUNTIF(CE$3:CE$281,$BP340)</f>
        <v>0</v>
      </c>
      <c r="CF340" s="132">
        <f>COUNTIF(CF$3:CF$281,$BP340)</f>
        <v>0</v>
      </c>
      <c r="CG340" s="132">
        <f>COUNTIF(CG$3:CG$281,$BP340)</f>
        <v>0</v>
      </c>
      <c r="CH340" s="132">
        <f>COUNTIF(CH$3:CH$281,$BP340)</f>
        <v>0</v>
      </c>
      <c r="CI340" s="132">
        <f>COUNTIF(CI$3:CI$281,$BP340)</f>
        <v>0</v>
      </c>
      <c r="CJ340" s="132">
        <f>COUNTIF(CJ$3:CJ$281,$BP340)</f>
        <v>0</v>
      </c>
      <c r="CK340" s="132">
        <f>COUNTIF(CK$3:CK$281,$BP340)</f>
        <v>0</v>
      </c>
      <c r="CL340" s="132">
        <f>COUNTIF(CL$3:CL$281,$BP340)</f>
        <v>0</v>
      </c>
      <c r="CM340" s="132">
        <f>COUNTIF(CM$3:CM$281,$BP340)</f>
        <v>0</v>
      </c>
      <c r="CN340" s="132">
        <f>COUNTIF(CN$3:CN$281,$BP340)</f>
        <v>0</v>
      </c>
      <c r="CO340" s="132">
        <f>COUNTIF(CO$3:CO$281,$BP340)</f>
        <v>0</v>
      </c>
      <c r="CP340" s="132">
        <f>COUNTIF(CP$3:CP$281,$BP340)</f>
        <v>0</v>
      </c>
      <c r="CQ340" s="132">
        <f>COUNTIF(CQ$3:CQ$281,$BP340)</f>
        <v>0</v>
      </c>
      <c r="CR340" s="132">
        <f>COUNTIF(CR$3:CR$281,$BP340)</f>
        <v>0</v>
      </c>
      <c r="CS340" s="132">
        <f>COUNTIF(CS$3:CS$281,$BP340)</f>
        <v>0</v>
      </c>
      <c r="CT340" s="132">
        <f>COUNTIF(CT$3:CT$281,$BP340)</f>
        <v>0</v>
      </c>
      <c r="CU340" s="132">
        <f>COUNTIF(CU$3:CU$281,$BP340)</f>
        <v>0</v>
      </c>
      <c r="CV340" s="132">
        <f>COUNTIF(CV$3:CV$281,$BP340)</f>
        <v>0</v>
      </c>
      <c r="CW340" s="132">
        <f>COUNTIF(CW$3:CW$281,$BP340)</f>
        <v>1</v>
      </c>
      <c r="CX340" s="132">
        <f>COUNTIF(CX$3:CX$281,$BP340)</f>
        <v>1</v>
      </c>
      <c r="CY340" s="132">
        <f>COUNTIF(CY$3:CY$281,$BP340)</f>
        <v>0</v>
      </c>
      <c r="CZ340" s="132">
        <f>COUNTIF(CZ$3:CZ$281,$BP340)</f>
        <v>0</v>
      </c>
      <c r="DA340" s="132">
        <f>COUNTIF(DA$3:DA$281,$BP340)</f>
        <v>0</v>
      </c>
      <c r="DB340" s="132">
        <f>COUNTIF(DB$3:DB$281,$BP340)</f>
        <v>0</v>
      </c>
      <c r="DC340" s="132">
        <f>COUNTIF(DC$3:DC$281,$BP340)</f>
        <v>0</v>
      </c>
      <c r="DD340" s="132">
        <f>COUNTIF(DD$3:DD$281,$BP340)</f>
        <v>0</v>
      </c>
      <c r="DE340" s="132">
        <f>COUNTIF(DE$3:DE$281,$BP340)</f>
        <v>0</v>
      </c>
      <c r="DF340" s="132">
        <f>COUNTIF(DF$3:DF$281,$BP340)</f>
        <v>0</v>
      </c>
      <c r="DG340" s="132">
        <f>COUNTIF(DG$3:DG$281,$BP340)</f>
        <v>0</v>
      </c>
      <c r="DH340" s="132">
        <f>COUNTIF(DH$3:DH$281,$BP340)</f>
        <v>0</v>
      </c>
      <c r="DI340" s="132">
        <f>COUNTIF(DI$3:DI$281,$BP340)</f>
        <v>0</v>
      </c>
      <c r="DJ340" s="132">
        <f>COUNTIF(DJ$3:DJ$281,$BP340)</f>
        <v>0</v>
      </c>
      <c r="DK340" s="132">
        <f>COUNTIF(DK$3:DK$281,$BP340)</f>
        <v>0</v>
      </c>
      <c r="DL340" s="132">
        <f>COUNTIF(DL$3:DL$281,$BP340)</f>
        <v>0</v>
      </c>
      <c r="DM340" s="132">
        <f>COUNTIF(DM$3:DM$281,$BP340)</f>
        <v>0</v>
      </c>
      <c r="DN340" s="132">
        <f>LARGE($BQ$3:$DM$281,46)</f>
        <v>39</v>
      </c>
    </row>
    <row r="341" spans="19:118" x14ac:dyDescent="0.2">
      <c r="S341" s="275">
        <f t="shared" ref="S341:BO341" si="1672">IF(S94=1,IF(S95=1,1,0),0)</f>
        <v>0</v>
      </c>
      <c r="T341" s="275">
        <f t="shared" si="1672"/>
        <v>0</v>
      </c>
      <c r="U341" s="275">
        <f t="shared" si="1672"/>
        <v>0</v>
      </c>
      <c r="V341" s="275">
        <f t="shared" si="1672"/>
        <v>0</v>
      </c>
      <c r="W341" s="275">
        <f t="shared" si="1672"/>
        <v>0</v>
      </c>
      <c r="X341" s="275">
        <f t="shared" si="1672"/>
        <v>0</v>
      </c>
      <c r="Y341" s="275">
        <f t="shared" si="1672"/>
        <v>0</v>
      </c>
      <c r="Z341" s="275">
        <f t="shared" si="1672"/>
        <v>0</v>
      </c>
      <c r="AA341" s="275">
        <f t="shared" si="1672"/>
        <v>0</v>
      </c>
      <c r="AB341" s="275">
        <f t="shared" si="1672"/>
        <v>0</v>
      </c>
      <c r="AC341" s="275">
        <f t="shared" si="1672"/>
        <v>0</v>
      </c>
      <c r="AD341" s="275">
        <f t="shared" si="1672"/>
        <v>0</v>
      </c>
      <c r="AE341" s="275">
        <f t="shared" si="1672"/>
        <v>0</v>
      </c>
      <c r="AF341" s="275">
        <f t="shared" si="1672"/>
        <v>0</v>
      </c>
      <c r="AG341" s="275">
        <f t="shared" si="1672"/>
        <v>0</v>
      </c>
      <c r="AH341" s="275">
        <f t="shared" si="1672"/>
        <v>0</v>
      </c>
      <c r="AI341" s="275">
        <f t="shared" si="1672"/>
        <v>0</v>
      </c>
      <c r="AJ341" s="275">
        <f t="shared" si="1672"/>
        <v>0</v>
      </c>
      <c r="AK341" s="275">
        <f t="shared" si="1672"/>
        <v>0</v>
      </c>
      <c r="AL341" s="275">
        <f t="shared" si="1672"/>
        <v>0</v>
      </c>
      <c r="AM341" s="275">
        <f t="shared" si="1672"/>
        <v>0</v>
      </c>
      <c r="AN341" s="275">
        <f t="shared" si="1672"/>
        <v>0</v>
      </c>
      <c r="AO341" s="275">
        <f t="shared" si="1672"/>
        <v>0</v>
      </c>
      <c r="AP341" s="275">
        <f t="shared" si="1672"/>
        <v>0</v>
      </c>
      <c r="AQ341" s="275">
        <f t="shared" si="1672"/>
        <v>0</v>
      </c>
      <c r="AR341" s="275">
        <f t="shared" si="1672"/>
        <v>0</v>
      </c>
      <c r="AS341" s="275">
        <f t="shared" si="1672"/>
        <v>0</v>
      </c>
      <c r="AT341" s="275">
        <f t="shared" si="1672"/>
        <v>0</v>
      </c>
      <c r="AU341" s="275">
        <f t="shared" si="1672"/>
        <v>0</v>
      </c>
      <c r="AV341" s="275">
        <f t="shared" si="1672"/>
        <v>0</v>
      </c>
      <c r="AW341" s="275">
        <f t="shared" si="1672"/>
        <v>0</v>
      </c>
      <c r="AX341" s="275">
        <f t="shared" si="1672"/>
        <v>0</v>
      </c>
      <c r="AY341" s="275">
        <f t="shared" si="1672"/>
        <v>0</v>
      </c>
      <c r="AZ341" s="275">
        <f t="shared" si="1672"/>
        <v>0</v>
      </c>
      <c r="BA341" s="275">
        <f t="shared" si="1672"/>
        <v>1</v>
      </c>
      <c r="BB341" s="275">
        <f t="shared" si="1672"/>
        <v>0</v>
      </c>
      <c r="BC341" s="275">
        <f t="shared" si="1672"/>
        <v>0</v>
      </c>
      <c r="BD341" s="275">
        <f t="shared" si="1672"/>
        <v>0</v>
      </c>
      <c r="BE341" s="275">
        <f t="shared" si="1672"/>
        <v>0</v>
      </c>
      <c r="BF341" s="275">
        <f t="shared" si="1672"/>
        <v>0</v>
      </c>
      <c r="BG341" s="275">
        <f t="shared" si="1672"/>
        <v>0</v>
      </c>
      <c r="BH341" s="275">
        <f t="shared" si="1672"/>
        <v>0</v>
      </c>
      <c r="BI341" s="275">
        <f t="shared" si="1672"/>
        <v>0</v>
      </c>
      <c r="BJ341" s="275">
        <f t="shared" si="1672"/>
        <v>0</v>
      </c>
      <c r="BK341" s="275">
        <f t="shared" si="1672"/>
        <v>0</v>
      </c>
      <c r="BL341" s="275">
        <f t="shared" si="1672"/>
        <v>0</v>
      </c>
      <c r="BM341" s="275">
        <f t="shared" si="1672"/>
        <v>0</v>
      </c>
      <c r="BN341" s="275">
        <f t="shared" si="1672"/>
        <v>0</v>
      </c>
      <c r="BO341" s="275">
        <f t="shared" si="1672"/>
        <v>0</v>
      </c>
      <c r="BP341" s="12">
        <v>47</v>
      </c>
      <c r="BQ341" s="132">
        <f>COUNTIF(BQ$3:BQ$281,$BP341)</f>
        <v>0</v>
      </c>
      <c r="BR341" s="132">
        <f>COUNTIF(BR$3:BR$281,$BP341)</f>
        <v>0</v>
      </c>
      <c r="BS341" s="132">
        <f>COUNTIF(BS$3:BS$281,$BP341)</f>
        <v>0</v>
      </c>
      <c r="BT341" s="132">
        <f>COUNTIF(BT$3:BT$281,$BP341)</f>
        <v>0</v>
      </c>
      <c r="BU341" s="132">
        <f>COUNTIF(BU$3:BU$281,$BP341)</f>
        <v>0</v>
      </c>
      <c r="BV341" s="132">
        <f>COUNTIF(BV$3:BV$281,$BP341)</f>
        <v>0</v>
      </c>
      <c r="BW341" s="132">
        <f>COUNTIF(BW$3:BW$281,$BP341)</f>
        <v>0</v>
      </c>
      <c r="BX341" s="132">
        <f>COUNTIF(BX$3:BX$281,$BP341)</f>
        <v>0</v>
      </c>
      <c r="BY341" s="132">
        <f>COUNTIF(BY$3:BY$281,$BP341)</f>
        <v>0</v>
      </c>
      <c r="BZ341" s="132">
        <f>COUNTIF(BZ$3:BZ$281,$BP341)</f>
        <v>0</v>
      </c>
      <c r="CA341" s="132">
        <f>COUNTIF(CA$3:CA$281,$BP341)</f>
        <v>0</v>
      </c>
      <c r="CB341" s="132">
        <f>COUNTIF(CB$3:CB$281,$BP341)</f>
        <v>0</v>
      </c>
      <c r="CC341" s="132">
        <f>COUNTIF(CC$3:CC$281,$BP341)</f>
        <v>0</v>
      </c>
      <c r="CD341" s="132">
        <f>COUNTIF(CD$3:CD$281,$BP341)</f>
        <v>0</v>
      </c>
      <c r="CE341" s="132">
        <f>COUNTIF(CE$3:CE$281,$BP341)</f>
        <v>0</v>
      </c>
      <c r="CF341" s="132">
        <f>COUNTIF(CF$3:CF$281,$BP341)</f>
        <v>0</v>
      </c>
      <c r="CG341" s="132">
        <f>COUNTIF(CG$3:CG$281,$BP341)</f>
        <v>0</v>
      </c>
      <c r="CH341" s="132">
        <f>COUNTIF(CH$3:CH$281,$BP341)</f>
        <v>0</v>
      </c>
      <c r="CI341" s="132">
        <f>COUNTIF(CI$3:CI$281,$BP341)</f>
        <v>0</v>
      </c>
      <c r="CJ341" s="132">
        <f>COUNTIF(CJ$3:CJ$281,$BP341)</f>
        <v>0</v>
      </c>
      <c r="CK341" s="132">
        <f>COUNTIF(CK$3:CK$281,$BP341)</f>
        <v>0</v>
      </c>
      <c r="CL341" s="132">
        <f>COUNTIF(CL$3:CL$281,$BP341)</f>
        <v>0</v>
      </c>
      <c r="CM341" s="132">
        <f>COUNTIF(CM$3:CM$281,$BP341)</f>
        <v>0</v>
      </c>
      <c r="CN341" s="132">
        <f>COUNTIF(CN$3:CN$281,$BP341)</f>
        <v>0</v>
      </c>
      <c r="CO341" s="132">
        <f>COUNTIF(CO$3:CO$281,$BP341)</f>
        <v>0</v>
      </c>
      <c r="CP341" s="132">
        <f>COUNTIF(CP$3:CP$281,$BP341)</f>
        <v>0</v>
      </c>
      <c r="CQ341" s="132">
        <f>COUNTIF(CQ$3:CQ$281,$BP341)</f>
        <v>0</v>
      </c>
      <c r="CR341" s="132">
        <f>COUNTIF(CR$3:CR$281,$BP341)</f>
        <v>0</v>
      </c>
      <c r="CS341" s="132">
        <f>COUNTIF(CS$3:CS$281,$BP341)</f>
        <v>0</v>
      </c>
      <c r="CT341" s="132">
        <f>COUNTIF(CT$3:CT$281,$BP341)</f>
        <v>0</v>
      </c>
      <c r="CU341" s="132">
        <f>COUNTIF(CU$3:CU$281,$BP341)</f>
        <v>0</v>
      </c>
      <c r="CV341" s="132">
        <f>COUNTIF(CV$3:CV$281,$BP341)</f>
        <v>0</v>
      </c>
      <c r="CW341" s="132">
        <f>COUNTIF(CW$3:CW$281,$BP341)</f>
        <v>1</v>
      </c>
      <c r="CX341" s="132">
        <f>COUNTIF(CX$3:CX$281,$BP341)</f>
        <v>1</v>
      </c>
      <c r="CY341" s="132">
        <f>COUNTIF(CY$3:CY$281,$BP341)</f>
        <v>0</v>
      </c>
      <c r="CZ341" s="132">
        <f>COUNTIF(CZ$3:CZ$281,$BP341)</f>
        <v>0</v>
      </c>
      <c r="DA341" s="132">
        <f>COUNTIF(DA$3:DA$281,$BP341)</f>
        <v>0</v>
      </c>
      <c r="DB341" s="132">
        <f>COUNTIF(DB$3:DB$281,$BP341)</f>
        <v>0</v>
      </c>
      <c r="DC341" s="132">
        <f>COUNTIF(DC$3:DC$281,$BP341)</f>
        <v>0</v>
      </c>
      <c r="DD341" s="132">
        <f>COUNTIF(DD$3:DD$281,$BP341)</f>
        <v>0</v>
      </c>
      <c r="DE341" s="132">
        <f>COUNTIF(DE$3:DE$281,$BP341)</f>
        <v>0</v>
      </c>
      <c r="DF341" s="132">
        <f>COUNTIF(DF$3:DF$281,$BP341)</f>
        <v>0</v>
      </c>
      <c r="DG341" s="132">
        <f>COUNTIF(DG$3:DG$281,$BP341)</f>
        <v>0</v>
      </c>
      <c r="DH341" s="132">
        <f>COUNTIF(DH$3:DH$281,$BP341)</f>
        <v>0</v>
      </c>
      <c r="DI341" s="132">
        <f>COUNTIF(DI$3:DI$281,$BP341)</f>
        <v>0</v>
      </c>
      <c r="DJ341" s="132">
        <f>COUNTIF(DJ$3:DJ$281,$BP341)</f>
        <v>0</v>
      </c>
      <c r="DK341" s="132">
        <f>COUNTIF(DK$3:DK$281,$BP341)</f>
        <v>0</v>
      </c>
      <c r="DL341" s="132">
        <f>COUNTIF(DL$3:DL$281,$BP341)</f>
        <v>0</v>
      </c>
      <c r="DM341" s="132">
        <f>COUNTIF(DM$3:DM$281,$BP341)</f>
        <v>0</v>
      </c>
      <c r="DN341" s="132">
        <f>LARGE($BQ$3:$DM$281,47)</f>
        <v>38</v>
      </c>
    </row>
    <row r="342" spans="19:118" x14ac:dyDescent="0.2">
      <c r="S342" s="275">
        <f t="shared" ref="S342:BO342" si="1673">IF(S95=1,IF(S96=1,1,0),0)</f>
        <v>0</v>
      </c>
      <c r="T342" s="275">
        <f t="shared" si="1673"/>
        <v>0</v>
      </c>
      <c r="U342" s="275">
        <f t="shared" si="1673"/>
        <v>0</v>
      </c>
      <c r="V342" s="275">
        <f t="shared" si="1673"/>
        <v>0</v>
      </c>
      <c r="W342" s="275">
        <f t="shared" si="1673"/>
        <v>0</v>
      </c>
      <c r="X342" s="275">
        <f t="shared" si="1673"/>
        <v>1</v>
      </c>
      <c r="Y342" s="275">
        <f t="shared" si="1673"/>
        <v>0</v>
      </c>
      <c r="Z342" s="275">
        <f t="shared" si="1673"/>
        <v>0</v>
      </c>
      <c r="AA342" s="275">
        <f t="shared" si="1673"/>
        <v>0</v>
      </c>
      <c r="AB342" s="275">
        <f t="shared" si="1673"/>
        <v>0</v>
      </c>
      <c r="AC342" s="275">
        <f t="shared" si="1673"/>
        <v>0</v>
      </c>
      <c r="AD342" s="275">
        <f t="shared" si="1673"/>
        <v>0</v>
      </c>
      <c r="AE342" s="275">
        <f t="shared" si="1673"/>
        <v>0</v>
      </c>
      <c r="AF342" s="275">
        <f t="shared" si="1673"/>
        <v>0</v>
      </c>
      <c r="AG342" s="275">
        <f t="shared" si="1673"/>
        <v>0</v>
      </c>
      <c r="AH342" s="275">
        <f t="shared" si="1673"/>
        <v>0</v>
      </c>
      <c r="AI342" s="275">
        <f t="shared" si="1673"/>
        <v>0</v>
      </c>
      <c r="AJ342" s="275">
        <f t="shared" si="1673"/>
        <v>0</v>
      </c>
      <c r="AK342" s="275">
        <f t="shared" si="1673"/>
        <v>0</v>
      </c>
      <c r="AL342" s="275">
        <f t="shared" si="1673"/>
        <v>0</v>
      </c>
      <c r="AM342" s="275">
        <f t="shared" si="1673"/>
        <v>0</v>
      </c>
      <c r="AN342" s="275">
        <f t="shared" si="1673"/>
        <v>0</v>
      </c>
      <c r="AO342" s="275">
        <f t="shared" si="1673"/>
        <v>0</v>
      </c>
      <c r="AP342" s="275">
        <f t="shared" si="1673"/>
        <v>0</v>
      </c>
      <c r="AQ342" s="275">
        <f t="shared" si="1673"/>
        <v>0</v>
      </c>
      <c r="AR342" s="275">
        <f t="shared" si="1673"/>
        <v>0</v>
      </c>
      <c r="AS342" s="275">
        <f t="shared" si="1673"/>
        <v>0</v>
      </c>
      <c r="AT342" s="275">
        <f t="shared" si="1673"/>
        <v>0</v>
      </c>
      <c r="AU342" s="275">
        <f t="shared" si="1673"/>
        <v>0</v>
      </c>
      <c r="AV342" s="275">
        <f t="shared" si="1673"/>
        <v>0</v>
      </c>
      <c r="AW342" s="275">
        <f t="shared" si="1673"/>
        <v>0</v>
      </c>
      <c r="AX342" s="275">
        <f t="shared" si="1673"/>
        <v>0</v>
      </c>
      <c r="AY342" s="275">
        <f t="shared" si="1673"/>
        <v>0</v>
      </c>
      <c r="AZ342" s="275">
        <f t="shared" si="1673"/>
        <v>0</v>
      </c>
      <c r="BA342" s="275">
        <f t="shared" si="1673"/>
        <v>0</v>
      </c>
      <c r="BB342" s="275">
        <f t="shared" si="1673"/>
        <v>0</v>
      </c>
      <c r="BC342" s="275">
        <f t="shared" si="1673"/>
        <v>0</v>
      </c>
      <c r="BD342" s="275">
        <f t="shared" si="1673"/>
        <v>0</v>
      </c>
      <c r="BE342" s="275">
        <f t="shared" si="1673"/>
        <v>0</v>
      </c>
      <c r="BF342" s="275">
        <f t="shared" si="1673"/>
        <v>0</v>
      </c>
      <c r="BG342" s="275">
        <f t="shared" si="1673"/>
        <v>0</v>
      </c>
      <c r="BH342" s="275">
        <f t="shared" si="1673"/>
        <v>0</v>
      </c>
      <c r="BI342" s="275">
        <f t="shared" si="1673"/>
        <v>0</v>
      </c>
      <c r="BJ342" s="275">
        <f t="shared" si="1673"/>
        <v>0</v>
      </c>
      <c r="BK342" s="275">
        <f t="shared" si="1673"/>
        <v>0</v>
      </c>
      <c r="BL342" s="275">
        <f t="shared" si="1673"/>
        <v>0</v>
      </c>
      <c r="BM342" s="275">
        <f t="shared" si="1673"/>
        <v>0</v>
      </c>
      <c r="BN342" s="275">
        <f t="shared" si="1673"/>
        <v>0</v>
      </c>
      <c r="BO342" s="275">
        <f t="shared" si="1673"/>
        <v>0</v>
      </c>
      <c r="BP342" s="12">
        <v>48</v>
      </c>
      <c r="BQ342" s="132">
        <f>COUNTIF(BQ$3:BQ$281,$BP342)</f>
        <v>0</v>
      </c>
      <c r="BR342" s="132">
        <f>COUNTIF(BR$3:BR$281,$BP342)</f>
        <v>0</v>
      </c>
      <c r="BS342" s="132">
        <f>COUNTIF(BS$3:BS$281,$BP342)</f>
        <v>0</v>
      </c>
      <c r="BT342" s="132">
        <f>COUNTIF(BT$3:BT$281,$BP342)</f>
        <v>0</v>
      </c>
      <c r="BU342" s="132">
        <f>COUNTIF(BU$3:BU$281,$BP342)</f>
        <v>0</v>
      </c>
      <c r="BV342" s="132">
        <f>COUNTIF(BV$3:BV$281,$BP342)</f>
        <v>0</v>
      </c>
      <c r="BW342" s="132">
        <f>COUNTIF(BW$3:BW$281,$BP342)</f>
        <v>0</v>
      </c>
      <c r="BX342" s="132">
        <f>COUNTIF(BX$3:BX$281,$BP342)</f>
        <v>0</v>
      </c>
      <c r="BY342" s="132">
        <f>COUNTIF(BY$3:BY$281,$BP342)</f>
        <v>0</v>
      </c>
      <c r="BZ342" s="132">
        <f>COUNTIF(BZ$3:BZ$281,$BP342)</f>
        <v>0</v>
      </c>
      <c r="CA342" s="132">
        <f>COUNTIF(CA$3:CA$281,$BP342)</f>
        <v>0</v>
      </c>
      <c r="CB342" s="132">
        <f>COUNTIF(CB$3:CB$281,$BP342)</f>
        <v>0</v>
      </c>
      <c r="CC342" s="132">
        <f>COUNTIF(CC$3:CC$281,$BP342)</f>
        <v>0</v>
      </c>
      <c r="CD342" s="132">
        <f>COUNTIF(CD$3:CD$281,$BP342)</f>
        <v>0</v>
      </c>
      <c r="CE342" s="132">
        <f>COUNTIF(CE$3:CE$281,$BP342)</f>
        <v>0</v>
      </c>
      <c r="CF342" s="132">
        <f>COUNTIF(CF$3:CF$281,$BP342)</f>
        <v>0</v>
      </c>
      <c r="CG342" s="132">
        <f>COUNTIF(CG$3:CG$281,$BP342)</f>
        <v>0</v>
      </c>
      <c r="CH342" s="132">
        <f>COUNTIF(CH$3:CH$281,$BP342)</f>
        <v>0</v>
      </c>
      <c r="CI342" s="132">
        <f>COUNTIF(CI$3:CI$281,$BP342)</f>
        <v>0</v>
      </c>
      <c r="CJ342" s="132">
        <f>COUNTIF(CJ$3:CJ$281,$BP342)</f>
        <v>0</v>
      </c>
      <c r="CK342" s="132">
        <f>COUNTIF(CK$3:CK$281,$BP342)</f>
        <v>0</v>
      </c>
      <c r="CL342" s="132">
        <f>COUNTIF(CL$3:CL$281,$BP342)</f>
        <v>0</v>
      </c>
      <c r="CM342" s="132">
        <f>COUNTIF(CM$3:CM$281,$BP342)</f>
        <v>0</v>
      </c>
      <c r="CN342" s="132">
        <f>COUNTIF(CN$3:CN$281,$BP342)</f>
        <v>0</v>
      </c>
      <c r="CO342" s="132">
        <f>COUNTIF(CO$3:CO$281,$BP342)</f>
        <v>0</v>
      </c>
      <c r="CP342" s="132">
        <f>COUNTIF(CP$3:CP$281,$BP342)</f>
        <v>0</v>
      </c>
      <c r="CQ342" s="132">
        <f>COUNTIF(CQ$3:CQ$281,$BP342)</f>
        <v>0</v>
      </c>
      <c r="CR342" s="132">
        <f>COUNTIF(CR$3:CR$281,$BP342)</f>
        <v>0</v>
      </c>
      <c r="CS342" s="132">
        <f>COUNTIF(CS$3:CS$281,$BP342)</f>
        <v>0</v>
      </c>
      <c r="CT342" s="132">
        <f>COUNTIF(CT$3:CT$281,$BP342)</f>
        <v>0</v>
      </c>
      <c r="CU342" s="132">
        <f>COUNTIF(CU$3:CU$281,$BP342)</f>
        <v>0</v>
      </c>
      <c r="CV342" s="132">
        <f>COUNTIF(CV$3:CV$281,$BP342)</f>
        <v>0</v>
      </c>
      <c r="CW342" s="132">
        <f>COUNTIF(CW$3:CW$281,$BP342)</f>
        <v>1</v>
      </c>
      <c r="CX342" s="132">
        <f>COUNTIF(CX$3:CX$281,$BP342)</f>
        <v>1</v>
      </c>
      <c r="CY342" s="132">
        <f>COUNTIF(CY$3:CY$281,$BP342)</f>
        <v>0</v>
      </c>
      <c r="CZ342" s="132">
        <f>COUNTIF(CZ$3:CZ$281,$BP342)</f>
        <v>0</v>
      </c>
      <c r="DA342" s="132">
        <f>COUNTIF(DA$3:DA$281,$BP342)</f>
        <v>0</v>
      </c>
      <c r="DB342" s="132">
        <f>COUNTIF(DB$3:DB$281,$BP342)</f>
        <v>0</v>
      </c>
      <c r="DC342" s="132">
        <f>COUNTIF(DC$3:DC$281,$BP342)</f>
        <v>0</v>
      </c>
      <c r="DD342" s="132">
        <f>COUNTIF(DD$3:DD$281,$BP342)</f>
        <v>0</v>
      </c>
      <c r="DE342" s="132">
        <f>COUNTIF(DE$3:DE$281,$BP342)</f>
        <v>0</v>
      </c>
      <c r="DF342" s="132">
        <f>COUNTIF(DF$3:DF$281,$BP342)</f>
        <v>0</v>
      </c>
      <c r="DG342" s="132">
        <f>COUNTIF(DG$3:DG$281,$BP342)</f>
        <v>0</v>
      </c>
      <c r="DH342" s="132">
        <f>COUNTIF(DH$3:DH$281,$BP342)</f>
        <v>0</v>
      </c>
      <c r="DI342" s="132">
        <f>COUNTIF(DI$3:DI$281,$BP342)</f>
        <v>0</v>
      </c>
      <c r="DJ342" s="132">
        <f>COUNTIF(DJ$3:DJ$281,$BP342)</f>
        <v>0</v>
      </c>
      <c r="DK342" s="132">
        <f>COUNTIF(DK$3:DK$281,$BP342)</f>
        <v>0</v>
      </c>
      <c r="DL342" s="132">
        <f>COUNTIF(DL$3:DL$281,$BP342)</f>
        <v>0</v>
      </c>
      <c r="DM342" s="132">
        <f>COUNTIF(DM$3:DM$281,$BP342)</f>
        <v>0</v>
      </c>
      <c r="DN342" s="132">
        <f>LARGE($BQ$3:$DM$281,48)</f>
        <v>38</v>
      </c>
    </row>
    <row r="343" spans="19:118" x14ac:dyDescent="0.2">
      <c r="S343" s="275">
        <f t="shared" ref="S343:BO343" si="1674">IF(S96=1,IF(S97=1,1,0),0)</f>
        <v>0</v>
      </c>
      <c r="T343" s="275">
        <f t="shared" si="1674"/>
        <v>0</v>
      </c>
      <c r="U343" s="275">
        <f t="shared" si="1674"/>
        <v>0</v>
      </c>
      <c r="V343" s="275">
        <f t="shared" si="1674"/>
        <v>0</v>
      </c>
      <c r="W343" s="275">
        <f t="shared" si="1674"/>
        <v>0</v>
      </c>
      <c r="X343" s="275">
        <f t="shared" si="1674"/>
        <v>0</v>
      </c>
      <c r="Y343" s="275">
        <f t="shared" si="1674"/>
        <v>0</v>
      </c>
      <c r="Z343" s="275">
        <f t="shared" si="1674"/>
        <v>0</v>
      </c>
      <c r="AA343" s="275">
        <f t="shared" si="1674"/>
        <v>0</v>
      </c>
      <c r="AB343" s="275">
        <f t="shared" si="1674"/>
        <v>0</v>
      </c>
      <c r="AC343" s="275">
        <f t="shared" si="1674"/>
        <v>0</v>
      </c>
      <c r="AD343" s="275">
        <f t="shared" si="1674"/>
        <v>0</v>
      </c>
      <c r="AE343" s="275">
        <f t="shared" si="1674"/>
        <v>0</v>
      </c>
      <c r="AF343" s="275">
        <f t="shared" si="1674"/>
        <v>0</v>
      </c>
      <c r="AG343" s="275">
        <f t="shared" si="1674"/>
        <v>0</v>
      </c>
      <c r="AH343" s="275">
        <f t="shared" si="1674"/>
        <v>0</v>
      </c>
      <c r="AI343" s="275">
        <f t="shared" si="1674"/>
        <v>0</v>
      </c>
      <c r="AJ343" s="275">
        <f t="shared" si="1674"/>
        <v>0</v>
      </c>
      <c r="AK343" s="275">
        <f t="shared" si="1674"/>
        <v>0</v>
      </c>
      <c r="AL343" s="275">
        <f t="shared" si="1674"/>
        <v>0</v>
      </c>
      <c r="AM343" s="275">
        <f t="shared" si="1674"/>
        <v>0</v>
      </c>
      <c r="AN343" s="275">
        <f t="shared" si="1674"/>
        <v>0</v>
      </c>
      <c r="AO343" s="275">
        <f t="shared" si="1674"/>
        <v>0</v>
      </c>
      <c r="AP343" s="275">
        <f t="shared" si="1674"/>
        <v>0</v>
      </c>
      <c r="AQ343" s="275">
        <f t="shared" si="1674"/>
        <v>0</v>
      </c>
      <c r="AR343" s="275">
        <f t="shared" si="1674"/>
        <v>0</v>
      </c>
      <c r="AS343" s="275">
        <f t="shared" si="1674"/>
        <v>0</v>
      </c>
      <c r="AT343" s="275">
        <f t="shared" si="1674"/>
        <v>0</v>
      </c>
      <c r="AU343" s="275">
        <f t="shared" si="1674"/>
        <v>0</v>
      </c>
      <c r="AV343" s="275">
        <f t="shared" si="1674"/>
        <v>0</v>
      </c>
      <c r="AW343" s="275">
        <f t="shared" si="1674"/>
        <v>0</v>
      </c>
      <c r="AX343" s="275">
        <f t="shared" si="1674"/>
        <v>0</v>
      </c>
      <c r="AY343" s="275">
        <f t="shared" si="1674"/>
        <v>0</v>
      </c>
      <c r="AZ343" s="275">
        <f t="shared" si="1674"/>
        <v>0</v>
      </c>
      <c r="BA343" s="275">
        <f t="shared" si="1674"/>
        <v>0</v>
      </c>
      <c r="BB343" s="275">
        <f t="shared" si="1674"/>
        <v>0</v>
      </c>
      <c r="BC343" s="275">
        <f t="shared" si="1674"/>
        <v>0</v>
      </c>
      <c r="BD343" s="275">
        <f t="shared" si="1674"/>
        <v>0</v>
      </c>
      <c r="BE343" s="275">
        <f t="shared" si="1674"/>
        <v>0</v>
      </c>
      <c r="BF343" s="275">
        <f t="shared" si="1674"/>
        <v>0</v>
      </c>
      <c r="BG343" s="275">
        <f t="shared" si="1674"/>
        <v>0</v>
      </c>
      <c r="BH343" s="275">
        <f t="shared" si="1674"/>
        <v>0</v>
      </c>
      <c r="BI343" s="275">
        <f t="shared" si="1674"/>
        <v>0</v>
      </c>
      <c r="BJ343" s="275">
        <f t="shared" si="1674"/>
        <v>0</v>
      </c>
      <c r="BK343" s="275">
        <f t="shared" si="1674"/>
        <v>0</v>
      </c>
      <c r="BL343" s="275">
        <f t="shared" si="1674"/>
        <v>0</v>
      </c>
      <c r="BM343" s="275">
        <f t="shared" si="1674"/>
        <v>0</v>
      </c>
      <c r="BN343" s="275">
        <f t="shared" si="1674"/>
        <v>0</v>
      </c>
      <c r="BO343" s="275">
        <f t="shared" si="1674"/>
        <v>0</v>
      </c>
      <c r="BP343" s="12">
        <v>49</v>
      </c>
      <c r="BQ343" s="132">
        <f>COUNTIF(BQ$3:BQ$281,$BP343)</f>
        <v>0</v>
      </c>
      <c r="BR343" s="132">
        <f>COUNTIF(BR$3:BR$281,$BP343)</f>
        <v>0</v>
      </c>
      <c r="BS343" s="132">
        <f>COUNTIF(BS$3:BS$281,$BP343)</f>
        <v>0</v>
      </c>
      <c r="BT343" s="132">
        <f>COUNTIF(BT$3:BT$281,$BP343)</f>
        <v>0</v>
      </c>
      <c r="BU343" s="132">
        <f>COUNTIF(BU$3:BU$281,$BP343)</f>
        <v>0</v>
      </c>
      <c r="BV343" s="132">
        <f>COUNTIF(BV$3:BV$281,$BP343)</f>
        <v>0</v>
      </c>
      <c r="BW343" s="132">
        <f>COUNTIF(BW$3:BW$281,$BP343)</f>
        <v>0</v>
      </c>
      <c r="BX343" s="132">
        <f>COUNTIF(BX$3:BX$281,$BP343)</f>
        <v>0</v>
      </c>
      <c r="BY343" s="132">
        <f>COUNTIF(BY$3:BY$281,$BP343)</f>
        <v>0</v>
      </c>
      <c r="BZ343" s="132">
        <f>COUNTIF(BZ$3:BZ$281,$BP343)</f>
        <v>0</v>
      </c>
      <c r="CA343" s="132">
        <f>COUNTIF(CA$3:CA$281,$BP343)</f>
        <v>0</v>
      </c>
      <c r="CB343" s="132">
        <f>COUNTIF(CB$3:CB$281,$BP343)</f>
        <v>0</v>
      </c>
      <c r="CC343" s="132">
        <f>COUNTIF(CC$3:CC$281,$BP343)</f>
        <v>0</v>
      </c>
      <c r="CD343" s="132">
        <f>COUNTIF(CD$3:CD$281,$BP343)</f>
        <v>0</v>
      </c>
      <c r="CE343" s="132">
        <f>COUNTIF(CE$3:CE$281,$BP343)</f>
        <v>0</v>
      </c>
      <c r="CF343" s="132">
        <f>COUNTIF(CF$3:CF$281,$BP343)</f>
        <v>0</v>
      </c>
      <c r="CG343" s="132">
        <f>COUNTIF(CG$3:CG$281,$BP343)</f>
        <v>0</v>
      </c>
      <c r="CH343" s="132">
        <f>COUNTIF(CH$3:CH$281,$BP343)</f>
        <v>0</v>
      </c>
      <c r="CI343" s="132">
        <f>COUNTIF(CI$3:CI$281,$BP343)</f>
        <v>0</v>
      </c>
      <c r="CJ343" s="132">
        <f>COUNTIF(CJ$3:CJ$281,$BP343)</f>
        <v>0</v>
      </c>
      <c r="CK343" s="132">
        <f>COUNTIF(CK$3:CK$281,$BP343)</f>
        <v>0</v>
      </c>
      <c r="CL343" s="132">
        <f>COUNTIF(CL$3:CL$281,$BP343)</f>
        <v>0</v>
      </c>
      <c r="CM343" s="132">
        <f>COUNTIF(CM$3:CM$281,$BP343)</f>
        <v>0</v>
      </c>
      <c r="CN343" s="132">
        <f>COUNTIF(CN$3:CN$281,$BP343)</f>
        <v>0</v>
      </c>
      <c r="CO343" s="132">
        <f>COUNTIF(CO$3:CO$281,$BP343)</f>
        <v>0</v>
      </c>
      <c r="CP343" s="132">
        <f>COUNTIF(CP$3:CP$281,$BP343)</f>
        <v>0</v>
      </c>
      <c r="CQ343" s="132">
        <f>COUNTIF(CQ$3:CQ$281,$BP343)</f>
        <v>0</v>
      </c>
      <c r="CR343" s="132">
        <f>COUNTIF(CR$3:CR$281,$BP343)</f>
        <v>0</v>
      </c>
      <c r="CS343" s="132">
        <f>COUNTIF(CS$3:CS$281,$BP343)</f>
        <v>0</v>
      </c>
      <c r="CT343" s="132">
        <f>COUNTIF(CT$3:CT$281,$BP343)</f>
        <v>0</v>
      </c>
      <c r="CU343" s="132">
        <f>COUNTIF(CU$3:CU$281,$BP343)</f>
        <v>0</v>
      </c>
      <c r="CV343" s="132">
        <f>COUNTIF(CV$3:CV$281,$BP343)</f>
        <v>0</v>
      </c>
      <c r="CW343" s="132">
        <f>COUNTIF(CW$3:CW$281,$BP343)</f>
        <v>1</v>
      </c>
      <c r="CX343" s="132">
        <f>COUNTIF(CX$3:CX$281,$BP343)</f>
        <v>1</v>
      </c>
      <c r="CY343" s="132">
        <f>COUNTIF(CY$3:CY$281,$BP343)</f>
        <v>0</v>
      </c>
      <c r="CZ343" s="132">
        <f>COUNTIF(CZ$3:CZ$281,$BP343)</f>
        <v>0</v>
      </c>
      <c r="DA343" s="132">
        <f>COUNTIF(DA$3:DA$281,$BP343)</f>
        <v>0</v>
      </c>
      <c r="DB343" s="132">
        <f>COUNTIF(DB$3:DB$281,$BP343)</f>
        <v>0</v>
      </c>
      <c r="DC343" s="132">
        <f>COUNTIF(DC$3:DC$281,$BP343)</f>
        <v>0</v>
      </c>
      <c r="DD343" s="132">
        <f>COUNTIF(DD$3:DD$281,$BP343)</f>
        <v>0</v>
      </c>
      <c r="DE343" s="132">
        <f>COUNTIF(DE$3:DE$281,$BP343)</f>
        <v>0</v>
      </c>
      <c r="DF343" s="132">
        <f>COUNTIF(DF$3:DF$281,$BP343)</f>
        <v>0</v>
      </c>
      <c r="DG343" s="132">
        <f>COUNTIF(DG$3:DG$281,$BP343)</f>
        <v>0</v>
      </c>
      <c r="DH343" s="132">
        <f>COUNTIF(DH$3:DH$281,$BP343)</f>
        <v>0</v>
      </c>
      <c r="DI343" s="132">
        <f>COUNTIF(DI$3:DI$281,$BP343)</f>
        <v>0</v>
      </c>
      <c r="DJ343" s="132">
        <f>COUNTIF(DJ$3:DJ$281,$BP343)</f>
        <v>0</v>
      </c>
      <c r="DK343" s="132">
        <f>COUNTIF(DK$3:DK$281,$BP343)</f>
        <v>0</v>
      </c>
      <c r="DL343" s="132">
        <f>COUNTIF(DL$3:DL$281,$BP343)</f>
        <v>0</v>
      </c>
      <c r="DM343" s="132">
        <f>COUNTIF(DM$3:DM$281,$BP343)</f>
        <v>0</v>
      </c>
      <c r="DN343" s="132">
        <f>LARGE($BQ$3:$DM$281,49)</f>
        <v>38</v>
      </c>
    </row>
    <row r="344" spans="19:118" x14ac:dyDescent="0.2">
      <c r="S344" s="275">
        <f t="shared" ref="S344:BO344" si="1675">IF(S97=1,IF(S98=1,1,0),0)</f>
        <v>0</v>
      </c>
      <c r="T344" s="275">
        <f t="shared" si="1675"/>
        <v>0</v>
      </c>
      <c r="U344" s="275">
        <f t="shared" si="1675"/>
        <v>0</v>
      </c>
      <c r="V344" s="275">
        <f t="shared" si="1675"/>
        <v>0</v>
      </c>
      <c r="W344" s="275">
        <f t="shared" si="1675"/>
        <v>0</v>
      </c>
      <c r="X344" s="275">
        <f t="shared" si="1675"/>
        <v>0</v>
      </c>
      <c r="Y344" s="275">
        <f t="shared" si="1675"/>
        <v>0</v>
      </c>
      <c r="Z344" s="275">
        <f t="shared" si="1675"/>
        <v>0</v>
      </c>
      <c r="AA344" s="275">
        <f t="shared" si="1675"/>
        <v>0</v>
      </c>
      <c r="AB344" s="275">
        <f t="shared" si="1675"/>
        <v>0</v>
      </c>
      <c r="AC344" s="275">
        <f t="shared" si="1675"/>
        <v>0</v>
      </c>
      <c r="AD344" s="275">
        <f t="shared" si="1675"/>
        <v>0</v>
      </c>
      <c r="AE344" s="275">
        <f t="shared" si="1675"/>
        <v>0</v>
      </c>
      <c r="AF344" s="275">
        <f t="shared" si="1675"/>
        <v>0</v>
      </c>
      <c r="AG344" s="275">
        <f t="shared" si="1675"/>
        <v>0</v>
      </c>
      <c r="AH344" s="275">
        <f t="shared" si="1675"/>
        <v>0</v>
      </c>
      <c r="AI344" s="275">
        <f t="shared" si="1675"/>
        <v>0</v>
      </c>
      <c r="AJ344" s="275">
        <f t="shared" si="1675"/>
        <v>0</v>
      </c>
      <c r="AK344" s="275">
        <f t="shared" si="1675"/>
        <v>0</v>
      </c>
      <c r="AL344" s="275">
        <f t="shared" si="1675"/>
        <v>0</v>
      </c>
      <c r="AM344" s="275">
        <f t="shared" si="1675"/>
        <v>0</v>
      </c>
      <c r="AN344" s="275">
        <f t="shared" si="1675"/>
        <v>0</v>
      </c>
      <c r="AO344" s="275">
        <f t="shared" si="1675"/>
        <v>0</v>
      </c>
      <c r="AP344" s="275">
        <f t="shared" si="1675"/>
        <v>1</v>
      </c>
      <c r="AQ344" s="275">
        <f t="shared" si="1675"/>
        <v>0</v>
      </c>
      <c r="AR344" s="275">
        <f t="shared" si="1675"/>
        <v>0</v>
      </c>
      <c r="AS344" s="275">
        <f t="shared" si="1675"/>
        <v>0</v>
      </c>
      <c r="AT344" s="275">
        <f t="shared" si="1675"/>
        <v>0</v>
      </c>
      <c r="AU344" s="275">
        <f t="shared" si="1675"/>
        <v>0</v>
      </c>
      <c r="AV344" s="275">
        <f t="shared" si="1675"/>
        <v>0</v>
      </c>
      <c r="AW344" s="275">
        <f t="shared" si="1675"/>
        <v>0</v>
      </c>
      <c r="AX344" s="275">
        <f t="shared" si="1675"/>
        <v>0</v>
      </c>
      <c r="AY344" s="275">
        <f t="shared" si="1675"/>
        <v>0</v>
      </c>
      <c r="AZ344" s="275">
        <f t="shared" si="1675"/>
        <v>0</v>
      </c>
      <c r="BA344" s="275">
        <f t="shared" si="1675"/>
        <v>0</v>
      </c>
      <c r="BB344" s="275">
        <f t="shared" si="1675"/>
        <v>0</v>
      </c>
      <c r="BC344" s="275">
        <f t="shared" si="1675"/>
        <v>0</v>
      </c>
      <c r="BD344" s="275">
        <f t="shared" si="1675"/>
        <v>0</v>
      </c>
      <c r="BE344" s="275">
        <f t="shared" si="1675"/>
        <v>0</v>
      </c>
      <c r="BF344" s="275">
        <f t="shared" si="1675"/>
        <v>0</v>
      </c>
      <c r="BG344" s="275">
        <f t="shared" si="1675"/>
        <v>0</v>
      </c>
      <c r="BH344" s="275">
        <f t="shared" si="1675"/>
        <v>0</v>
      </c>
      <c r="BI344" s="275">
        <f t="shared" si="1675"/>
        <v>0</v>
      </c>
      <c r="BJ344" s="275">
        <f t="shared" si="1675"/>
        <v>0</v>
      </c>
      <c r="BK344" s="275">
        <f t="shared" si="1675"/>
        <v>0</v>
      </c>
      <c r="BL344" s="275">
        <f t="shared" si="1675"/>
        <v>0</v>
      </c>
      <c r="BM344" s="275">
        <f t="shared" si="1675"/>
        <v>0</v>
      </c>
      <c r="BN344" s="275">
        <f t="shared" si="1675"/>
        <v>1</v>
      </c>
      <c r="BO344" s="275">
        <f t="shared" si="1675"/>
        <v>0</v>
      </c>
      <c r="BP344" s="132"/>
    </row>
    <row r="345" spans="19:118" x14ac:dyDescent="0.2">
      <c r="S345" s="275">
        <f t="shared" ref="S345:BO345" si="1676">IF(S98=1,IF(S99=1,1,0),0)</f>
        <v>0</v>
      </c>
      <c r="T345" s="275">
        <f t="shared" si="1676"/>
        <v>0</v>
      </c>
      <c r="U345" s="275">
        <f t="shared" si="1676"/>
        <v>0</v>
      </c>
      <c r="V345" s="275">
        <f t="shared" si="1676"/>
        <v>0</v>
      </c>
      <c r="W345" s="275">
        <f t="shared" si="1676"/>
        <v>0</v>
      </c>
      <c r="X345" s="275">
        <f t="shared" si="1676"/>
        <v>0</v>
      </c>
      <c r="Y345" s="275">
        <f t="shared" si="1676"/>
        <v>0</v>
      </c>
      <c r="Z345" s="275">
        <f t="shared" si="1676"/>
        <v>0</v>
      </c>
      <c r="AA345" s="275">
        <f t="shared" si="1676"/>
        <v>0</v>
      </c>
      <c r="AB345" s="275">
        <f t="shared" si="1676"/>
        <v>0</v>
      </c>
      <c r="AC345" s="275">
        <f t="shared" si="1676"/>
        <v>0</v>
      </c>
      <c r="AD345" s="275">
        <f t="shared" si="1676"/>
        <v>0</v>
      </c>
      <c r="AE345" s="275">
        <f t="shared" si="1676"/>
        <v>0</v>
      </c>
      <c r="AF345" s="275">
        <f t="shared" si="1676"/>
        <v>0</v>
      </c>
      <c r="AG345" s="275">
        <f t="shared" si="1676"/>
        <v>0</v>
      </c>
      <c r="AH345" s="275">
        <f t="shared" si="1676"/>
        <v>0</v>
      </c>
      <c r="AI345" s="275">
        <f t="shared" si="1676"/>
        <v>0</v>
      </c>
      <c r="AJ345" s="275">
        <f t="shared" si="1676"/>
        <v>0</v>
      </c>
      <c r="AK345" s="275">
        <f t="shared" si="1676"/>
        <v>0</v>
      </c>
      <c r="AL345" s="275">
        <f t="shared" si="1676"/>
        <v>0</v>
      </c>
      <c r="AM345" s="275">
        <f t="shared" si="1676"/>
        <v>0</v>
      </c>
      <c r="AN345" s="275">
        <f t="shared" si="1676"/>
        <v>0</v>
      </c>
      <c r="AO345" s="275">
        <f t="shared" si="1676"/>
        <v>0</v>
      </c>
      <c r="AP345" s="275">
        <f t="shared" si="1676"/>
        <v>0</v>
      </c>
      <c r="AQ345" s="275">
        <f t="shared" si="1676"/>
        <v>0</v>
      </c>
      <c r="AR345" s="275">
        <f t="shared" si="1676"/>
        <v>0</v>
      </c>
      <c r="AS345" s="275">
        <f t="shared" si="1676"/>
        <v>0</v>
      </c>
      <c r="AT345" s="275">
        <f t="shared" si="1676"/>
        <v>0</v>
      </c>
      <c r="AU345" s="275">
        <f t="shared" si="1676"/>
        <v>0</v>
      </c>
      <c r="AV345" s="275">
        <f t="shared" si="1676"/>
        <v>0</v>
      </c>
      <c r="AW345" s="275">
        <f t="shared" si="1676"/>
        <v>0</v>
      </c>
      <c r="AX345" s="275">
        <f t="shared" si="1676"/>
        <v>0</v>
      </c>
      <c r="AY345" s="275">
        <f t="shared" si="1676"/>
        <v>0</v>
      </c>
      <c r="AZ345" s="275">
        <f t="shared" si="1676"/>
        <v>0</v>
      </c>
      <c r="BA345" s="275">
        <f t="shared" si="1676"/>
        <v>0</v>
      </c>
      <c r="BB345" s="275">
        <f t="shared" si="1676"/>
        <v>0</v>
      </c>
      <c r="BC345" s="275">
        <f t="shared" si="1676"/>
        <v>0</v>
      </c>
      <c r="BD345" s="275">
        <f t="shared" si="1676"/>
        <v>0</v>
      </c>
      <c r="BE345" s="275">
        <f t="shared" si="1676"/>
        <v>0</v>
      </c>
      <c r="BF345" s="275">
        <f t="shared" si="1676"/>
        <v>0</v>
      </c>
      <c r="BG345" s="275">
        <f t="shared" si="1676"/>
        <v>0</v>
      </c>
      <c r="BH345" s="275">
        <f t="shared" si="1676"/>
        <v>0</v>
      </c>
      <c r="BI345" s="275">
        <f t="shared" si="1676"/>
        <v>0</v>
      </c>
      <c r="BJ345" s="275">
        <f t="shared" si="1676"/>
        <v>0</v>
      </c>
      <c r="BK345" s="275">
        <f t="shared" si="1676"/>
        <v>0</v>
      </c>
      <c r="BL345" s="275">
        <f t="shared" si="1676"/>
        <v>0</v>
      </c>
      <c r="BM345" s="275">
        <f t="shared" si="1676"/>
        <v>0</v>
      </c>
      <c r="BN345" s="275">
        <f t="shared" si="1676"/>
        <v>1</v>
      </c>
      <c r="BO345" s="275">
        <f t="shared" si="1676"/>
        <v>0</v>
      </c>
      <c r="BP345" s="132"/>
    </row>
    <row r="346" spans="19:118" x14ac:dyDescent="0.2">
      <c r="S346" s="275">
        <f t="shared" ref="S346:BO346" si="1677">IF(S99=1,IF(S100=1,1,0),0)</f>
        <v>0</v>
      </c>
      <c r="T346" s="275">
        <f t="shared" si="1677"/>
        <v>0</v>
      </c>
      <c r="U346" s="275">
        <f t="shared" si="1677"/>
        <v>0</v>
      </c>
      <c r="V346" s="275">
        <f t="shared" si="1677"/>
        <v>0</v>
      </c>
      <c r="W346" s="275">
        <f t="shared" si="1677"/>
        <v>0</v>
      </c>
      <c r="X346" s="275">
        <f t="shared" si="1677"/>
        <v>0</v>
      </c>
      <c r="Y346" s="275">
        <f t="shared" si="1677"/>
        <v>0</v>
      </c>
      <c r="Z346" s="275">
        <f t="shared" si="1677"/>
        <v>0</v>
      </c>
      <c r="AA346" s="275">
        <f t="shared" si="1677"/>
        <v>0</v>
      </c>
      <c r="AB346" s="275">
        <f t="shared" si="1677"/>
        <v>0</v>
      </c>
      <c r="AC346" s="275">
        <f t="shared" si="1677"/>
        <v>0</v>
      </c>
      <c r="AD346" s="275">
        <f t="shared" si="1677"/>
        <v>0</v>
      </c>
      <c r="AE346" s="275">
        <f t="shared" si="1677"/>
        <v>0</v>
      </c>
      <c r="AF346" s="275">
        <f t="shared" si="1677"/>
        <v>0</v>
      </c>
      <c r="AG346" s="275">
        <f t="shared" si="1677"/>
        <v>0</v>
      </c>
      <c r="AH346" s="275">
        <f t="shared" si="1677"/>
        <v>0</v>
      </c>
      <c r="AI346" s="275">
        <f t="shared" si="1677"/>
        <v>0</v>
      </c>
      <c r="AJ346" s="275">
        <f t="shared" si="1677"/>
        <v>0</v>
      </c>
      <c r="AK346" s="275">
        <f t="shared" si="1677"/>
        <v>0</v>
      </c>
      <c r="AL346" s="275">
        <f t="shared" si="1677"/>
        <v>0</v>
      </c>
      <c r="AM346" s="275">
        <f t="shared" si="1677"/>
        <v>0</v>
      </c>
      <c r="AN346" s="275">
        <f t="shared" si="1677"/>
        <v>0</v>
      </c>
      <c r="AO346" s="275">
        <f t="shared" si="1677"/>
        <v>0</v>
      </c>
      <c r="AP346" s="275">
        <f t="shared" si="1677"/>
        <v>0</v>
      </c>
      <c r="AQ346" s="275">
        <f t="shared" si="1677"/>
        <v>0</v>
      </c>
      <c r="AR346" s="275">
        <f t="shared" si="1677"/>
        <v>0</v>
      </c>
      <c r="AS346" s="275">
        <f t="shared" si="1677"/>
        <v>0</v>
      </c>
      <c r="AT346" s="275">
        <f t="shared" si="1677"/>
        <v>0</v>
      </c>
      <c r="AU346" s="275">
        <f t="shared" si="1677"/>
        <v>0</v>
      </c>
      <c r="AV346" s="275">
        <f t="shared" si="1677"/>
        <v>0</v>
      </c>
      <c r="AW346" s="275">
        <f t="shared" si="1677"/>
        <v>0</v>
      </c>
      <c r="AX346" s="275">
        <f t="shared" si="1677"/>
        <v>0</v>
      </c>
      <c r="AY346" s="275">
        <f t="shared" si="1677"/>
        <v>0</v>
      </c>
      <c r="AZ346" s="275">
        <f t="shared" si="1677"/>
        <v>0</v>
      </c>
      <c r="BA346" s="275">
        <f t="shared" si="1677"/>
        <v>0</v>
      </c>
      <c r="BB346" s="275">
        <f t="shared" si="1677"/>
        <v>0</v>
      </c>
      <c r="BC346" s="275">
        <f t="shared" si="1677"/>
        <v>0</v>
      </c>
      <c r="BD346" s="275">
        <f t="shared" si="1677"/>
        <v>0</v>
      </c>
      <c r="BE346" s="275">
        <f t="shared" si="1677"/>
        <v>0</v>
      </c>
      <c r="BF346" s="275">
        <f t="shared" si="1677"/>
        <v>0</v>
      </c>
      <c r="BG346" s="275">
        <f t="shared" si="1677"/>
        <v>0</v>
      </c>
      <c r="BH346" s="275">
        <f t="shared" si="1677"/>
        <v>0</v>
      </c>
      <c r="BI346" s="275">
        <f t="shared" si="1677"/>
        <v>0</v>
      </c>
      <c r="BJ346" s="275">
        <f t="shared" si="1677"/>
        <v>0</v>
      </c>
      <c r="BK346" s="275">
        <f t="shared" si="1677"/>
        <v>0</v>
      </c>
      <c r="BL346" s="275">
        <f t="shared" si="1677"/>
        <v>0</v>
      </c>
      <c r="BM346" s="275">
        <f t="shared" si="1677"/>
        <v>0</v>
      </c>
      <c r="BN346" s="275">
        <f t="shared" si="1677"/>
        <v>0</v>
      </c>
      <c r="BO346" s="275">
        <f t="shared" si="1677"/>
        <v>0</v>
      </c>
    </row>
    <row r="347" spans="19:118" x14ac:dyDescent="0.2">
      <c r="S347" s="275">
        <f t="shared" ref="S347:BO347" si="1678">IF(S100=1,IF(S101=1,1,0),0)</f>
        <v>0</v>
      </c>
      <c r="T347" s="275">
        <f t="shared" si="1678"/>
        <v>0</v>
      </c>
      <c r="U347" s="275">
        <f t="shared" si="1678"/>
        <v>0</v>
      </c>
      <c r="V347" s="275">
        <f t="shared" si="1678"/>
        <v>0</v>
      </c>
      <c r="W347" s="275">
        <f t="shared" si="1678"/>
        <v>0</v>
      </c>
      <c r="X347" s="275">
        <f t="shared" si="1678"/>
        <v>0</v>
      </c>
      <c r="Y347" s="275">
        <f t="shared" si="1678"/>
        <v>0</v>
      </c>
      <c r="Z347" s="275">
        <f t="shared" si="1678"/>
        <v>0</v>
      </c>
      <c r="AA347" s="275">
        <f t="shared" si="1678"/>
        <v>0</v>
      </c>
      <c r="AB347" s="275">
        <f t="shared" si="1678"/>
        <v>0</v>
      </c>
      <c r="AC347" s="275">
        <f t="shared" si="1678"/>
        <v>0</v>
      </c>
      <c r="AD347" s="275">
        <f t="shared" si="1678"/>
        <v>0</v>
      </c>
      <c r="AE347" s="275">
        <f t="shared" si="1678"/>
        <v>0</v>
      </c>
      <c r="AF347" s="275">
        <f t="shared" si="1678"/>
        <v>0</v>
      </c>
      <c r="AG347" s="275">
        <f t="shared" si="1678"/>
        <v>0</v>
      </c>
      <c r="AH347" s="275">
        <f t="shared" si="1678"/>
        <v>0</v>
      </c>
      <c r="AI347" s="275">
        <f t="shared" si="1678"/>
        <v>0</v>
      </c>
      <c r="AJ347" s="275">
        <f t="shared" si="1678"/>
        <v>0</v>
      </c>
      <c r="AK347" s="275">
        <f t="shared" si="1678"/>
        <v>0</v>
      </c>
      <c r="AL347" s="275">
        <f t="shared" si="1678"/>
        <v>0</v>
      </c>
      <c r="AM347" s="275">
        <f t="shared" si="1678"/>
        <v>0</v>
      </c>
      <c r="AN347" s="275">
        <f t="shared" si="1678"/>
        <v>0</v>
      </c>
      <c r="AO347" s="275">
        <f t="shared" si="1678"/>
        <v>0</v>
      </c>
      <c r="AP347" s="275">
        <f t="shared" si="1678"/>
        <v>0</v>
      </c>
      <c r="AQ347" s="275">
        <f t="shared" si="1678"/>
        <v>0</v>
      </c>
      <c r="AR347" s="275">
        <f t="shared" si="1678"/>
        <v>0</v>
      </c>
      <c r="AS347" s="275">
        <f t="shared" si="1678"/>
        <v>0</v>
      </c>
      <c r="AT347" s="275">
        <f t="shared" si="1678"/>
        <v>0</v>
      </c>
      <c r="AU347" s="275">
        <f t="shared" si="1678"/>
        <v>0</v>
      </c>
      <c r="AV347" s="275">
        <f t="shared" si="1678"/>
        <v>0</v>
      </c>
      <c r="AW347" s="275">
        <f t="shared" si="1678"/>
        <v>0</v>
      </c>
      <c r="AX347" s="275">
        <f t="shared" si="1678"/>
        <v>0</v>
      </c>
      <c r="AY347" s="275">
        <f t="shared" si="1678"/>
        <v>0</v>
      </c>
      <c r="AZ347" s="275">
        <f t="shared" si="1678"/>
        <v>0</v>
      </c>
      <c r="BA347" s="275">
        <f t="shared" si="1678"/>
        <v>0</v>
      </c>
      <c r="BB347" s="275">
        <f t="shared" si="1678"/>
        <v>0</v>
      </c>
      <c r="BC347" s="275">
        <f t="shared" si="1678"/>
        <v>0</v>
      </c>
      <c r="BD347" s="275">
        <f t="shared" si="1678"/>
        <v>0</v>
      </c>
      <c r="BE347" s="275">
        <f t="shared" si="1678"/>
        <v>0</v>
      </c>
      <c r="BF347" s="275">
        <f t="shared" si="1678"/>
        <v>0</v>
      </c>
      <c r="BG347" s="275">
        <f t="shared" si="1678"/>
        <v>0</v>
      </c>
      <c r="BH347" s="275">
        <f t="shared" si="1678"/>
        <v>0</v>
      </c>
      <c r="BI347" s="275">
        <f t="shared" si="1678"/>
        <v>0</v>
      </c>
      <c r="BJ347" s="275">
        <f t="shared" si="1678"/>
        <v>0</v>
      </c>
      <c r="BK347" s="275">
        <f t="shared" si="1678"/>
        <v>0</v>
      </c>
      <c r="BL347" s="275">
        <f t="shared" si="1678"/>
        <v>0</v>
      </c>
      <c r="BM347" s="275">
        <f t="shared" si="1678"/>
        <v>0</v>
      </c>
      <c r="BN347" s="275">
        <f t="shared" si="1678"/>
        <v>0</v>
      </c>
      <c r="BO347" s="275">
        <f t="shared" si="1678"/>
        <v>0</v>
      </c>
    </row>
    <row r="348" spans="19:118" x14ac:dyDescent="0.2">
      <c r="S348" s="275">
        <f t="shared" ref="S348:BO348" si="1679">IF(S101=1,IF(S102=1,1,0),0)</f>
        <v>0</v>
      </c>
      <c r="T348" s="275">
        <f t="shared" si="1679"/>
        <v>0</v>
      </c>
      <c r="U348" s="275">
        <f t="shared" si="1679"/>
        <v>0</v>
      </c>
      <c r="V348" s="275">
        <f t="shared" si="1679"/>
        <v>0</v>
      </c>
      <c r="W348" s="275">
        <f t="shared" si="1679"/>
        <v>0</v>
      </c>
      <c r="X348" s="275">
        <f t="shared" si="1679"/>
        <v>0</v>
      </c>
      <c r="Y348" s="275">
        <f t="shared" si="1679"/>
        <v>0</v>
      </c>
      <c r="Z348" s="275">
        <f t="shared" si="1679"/>
        <v>0</v>
      </c>
      <c r="AA348" s="275">
        <f t="shared" si="1679"/>
        <v>0</v>
      </c>
      <c r="AB348" s="275">
        <f t="shared" si="1679"/>
        <v>0</v>
      </c>
      <c r="AC348" s="275">
        <f t="shared" si="1679"/>
        <v>0</v>
      </c>
      <c r="AD348" s="275">
        <f t="shared" si="1679"/>
        <v>0</v>
      </c>
      <c r="AE348" s="275">
        <f t="shared" si="1679"/>
        <v>0</v>
      </c>
      <c r="AF348" s="275">
        <f t="shared" si="1679"/>
        <v>0</v>
      </c>
      <c r="AG348" s="275">
        <f t="shared" si="1679"/>
        <v>0</v>
      </c>
      <c r="AH348" s="275">
        <f t="shared" si="1679"/>
        <v>0</v>
      </c>
      <c r="AI348" s="275">
        <f t="shared" si="1679"/>
        <v>0</v>
      </c>
      <c r="AJ348" s="275">
        <f t="shared" si="1679"/>
        <v>0</v>
      </c>
      <c r="AK348" s="275">
        <f t="shared" si="1679"/>
        <v>0</v>
      </c>
      <c r="AL348" s="275">
        <f t="shared" si="1679"/>
        <v>0</v>
      </c>
      <c r="AM348" s="275">
        <f t="shared" si="1679"/>
        <v>0</v>
      </c>
      <c r="AN348" s="275">
        <f t="shared" si="1679"/>
        <v>0</v>
      </c>
      <c r="AO348" s="275">
        <f t="shared" si="1679"/>
        <v>0</v>
      </c>
      <c r="AP348" s="275">
        <f t="shared" si="1679"/>
        <v>0</v>
      </c>
      <c r="AQ348" s="275">
        <f t="shared" si="1679"/>
        <v>0</v>
      </c>
      <c r="AR348" s="275">
        <f t="shared" si="1679"/>
        <v>0</v>
      </c>
      <c r="AS348" s="275">
        <f t="shared" si="1679"/>
        <v>0</v>
      </c>
      <c r="AT348" s="275">
        <f t="shared" si="1679"/>
        <v>0</v>
      </c>
      <c r="AU348" s="275">
        <f t="shared" si="1679"/>
        <v>0</v>
      </c>
      <c r="AV348" s="275">
        <f t="shared" si="1679"/>
        <v>0</v>
      </c>
      <c r="AW348" s="275">
        <f t="shared" si="1679"/>
        <v>0</v>
      </c>
      <c r="AX348" s="275">
        <f t="shared" si="1679"/>
        <v>0</v>
      </c>
      <c r="AY348" s="275">
        <f t="shared" si="1679"/>
        <v>0</v>
      </c>
      <c r="AZ348" s="275">
        <f t="shared" si="1679"/>
        <v>0</v>
      </c>
      <c r="BA348" s="275">
        <f t="shared" si="1679"/>
        <v>0</v>
      </c>
      <c r="BB348" s="275">
        <f t="shared" si="1679"/>
        <v>0</v>
      </c>
      <c r="BC348" s="275">
        <f t="shared" si="1679"/>
        <v>0</v>
      </c>
      <c r="BD348" s="275">
        <f t="shared" si="1679"/>
        <v>0</v>
      </c>
      <c r="BE348" s="275">
        <f t="shared" si="1679"/>
        <v>0</v>
      </c>
      <c r="BF348" s="275">
        <f t="shared" si="1679"/>
        <v>0</v>
      </c>
      <c r="BG348" s="275">
        <f t="shared" si="1679"/>
        <v>0</v>
      </c>
      <c r="BH348" s="275">
        <f t="shared" si="1679"/>
        <v>0</v>
      </c>
      <c r="BI348" s="275">
        <f t="shared" si="1679"/>
        <v>0</v>
      </c>
      <c r="BJ348" s="275">
        <f t="shared" si="1679"/>
        <v>0</v>
      </c>
      <c r="BK348" s="275">
        <f t="shared" si="1679"/>
        <v>0</v>
      </c>
      <c r="BL348" s="275">
        <f t="shared" si="1679"/>
        <v>0</v>
      </c>
      <c r="BM348" s="275">
        <f t="shared" si="1679"/>
        <v>0</v>
      </c>
      <c r="BN348" s="275">
        <f t="shared" si="1679"/>
        <v>0</v>
      </c>
      <c r="BO348" s="275">
        <f t="shared" si="1679"/>
        <v>0</v>
      </c>
    </row>
    <row r="349" spans="19:118" x14ac:dyDescent="0.2">
      <c r="S349" s="275">
        <f t="shared" ref="S349:BO349" si="1680">IF(S102=1,IF(S103=1,1,0),0)</f>
        <v>0</v>
      </c>
      <c r="T349" s="275">
        <f t="shared" si="1680"/>
        <v>0</v>
      </c>
      <c r="U349" s="275">
        <f t="shared" si="1680"/>
        <v>0</v>
      </c>
      <c r="V349" s="275">
        <f t="shared" si="1680"/>
        <v>0</v>
      </c>
      <c r="W349" s="275">
        <f t="shared" si="1680"/>
        <v>0</v>
      </c>
      <c r="X349" s="275">
        <f t="shared" si="1680"/>
        <v>0</v>
      </c>
      <c r="Y349" s="275">
        <f t="shared" si="1680"/>
        <v>0</v>
      </c>
      <c r="Z349" s="275">
        <f t="shared" si="1680"/>
        <v>0</v>
      </c>
      <c r="AA349" s="275">
        <f t="shared" si="1680"/>
        <v>0</v>
      </c>
      <c r="AB349" s="275">
        <f t="shared" si="1680"/>
        <v>0</v>
      </c>
      <c r="AC349" s="275">
        <f t="shared" si="1680"/>
        <v>0</v>
      </c>
      <c r="AD349" s="275">
        <f t="shared" si="1680"/>
        <v>0</v>
      </c>
      <c r="AE349" s="275">
        <f t="shared" si="1680"/>
        <v>0</v>
      </c>
      <c r="AF349" s="275">
        <f t="shared" si="1680"/>
        <v>0</v>
      </c>
      <c r="AG349" s="275">
        <f t="shared" si="1680"/>
        <v>0</v>
      </c>
      <c r="AH349" s="275">
        <f t="shared" si="1680"/>
        <v>0</v>
      </c>
      <c r="AI349" s="275">
        <f t="shared" si="1680"/>
        <v>0</v>
      </c>
      <c r="AJ349" s="275">
        <f t="shared" si="1680"/>
        <v>0</v>
      </c>
      <c r="AK349" s="275">
        <f t="shared" si="1680"/>
        <v>0</v>
      </c>
      <c r="AL349" s="275">
        <f t="shared" si="1680"/>
        <v>0</v>
      </c>
      <c r="AM349" s="275">
        <f t="shared" si="1680"/>
        <v>0</v>
      </c>
      <c r="AN349" s="275">
        <f t="shared" si="1680"/>
        <v>0</v>
      </c>
      <c r="AO349" s="275">
        <f t="shared" si="1680"/>
        <v>0</v>
      </c>
      <c r="AP349" s="275">
        <f t="shared" si="1680"/>
        <v>0</v>
      </c>
      <c r="AQ349" s="275">
        <f t="shared" si="1680"/>
        <v>0</v>
      </c>
      <c r="AR349" s="275">
        <f t="shared" si="1680"/>
        <v>0</v>
      </c>
      <c r="AS349" s="275">
        <f t="shared" si="1680"/>
        <v>0</v>
      </c>
      <c r="AT349" s="275">
        <f t="shared" si="1680"/>
        <v>0</v>
      </c>
      <c r="AU349" s="275">
        <f t="shared" si="1680"/>
        <v>0</v>
      </c>
      <c r="AV349" s="275">
        <f t="shared" si="1680"/>
        <v>0</v>
      </c>
      <c r="AW349" s="275">
        <f t="shared" si="1680"/>
        <v>0</v>
      </c>
      <c r="AX349" s="275">
        <f t="shared" si="1680"/>
        <v>0</v>
      </c>
      <c r="AY349" s="275">
        <f t="shared" si="1680"/>
        <v>0</v>
      </c>
      <c r="AZ349" s="275">
        <f t="shared" si="1680"/>
        <v>0</v>
      </c>
      <c r="BA349" s="275">
        <f t="shared" si="1680"/>
        <v>0</v>
      </c>
      <c r="BB349" s="275">
        <f t="shared" si="1680"/>
        <v>0</v>
      </c>
      <c r="BC349" s="275">
        <f t="shared" si="1680"/>
        <v>0</v>
      </c>
      <c r="BD349" s="275">
        <f t="shared" si="1680"/>
        <v>0</v>
      </c>
      <c r="BE349" s="275">
        <f t="shared" si="1680"/>
        <v>0</v>
      </c>
      <c r="BF349" s="275">
        <f t="shared" si="1680"/>
        <v>0</v>
      </c>
      <c r="BG349" s="275">
        <f t="shared" si="1680"/>
        <v>0</v>
      </c>
      <c r="BH349" s="275">
        <f t="shared" si="1680"/>
        <v>0</v>
      </c>
      <c r="BI349" s="275">
        <f t="shared" si="1680"/>
        <v>0</v>
      </c>
      <c r="BJ349" s="275">
        <f t="shared" si="1680"/>
        <v>0</v>
      </c>
      <c r="BK349" s="275">
        <f t="shared" si="1680"/>
        <v>0</v>
      </c>
      <c r="BL349" s="275">
        <f t="shared" si="1680"/>
        <v>0</v>
      </c>
      <c r="BM349" s="275">
        <f t="shared" si="1680"/>
        <v>0</v>
      </c>
      <c r="BN349" s="275">
        <f t="shared" si="1680"/>
        <v>0</v>
      </c>
      <c r="BO349" s="275">
        <f t="shared" si="1680"/>
        <v>0</v>
      </c>
    </row>
    <row r="350" spans="19:118" x14ac:dyDescent="0.2">
      <c r="S350" s="275">
        <f t="shared" ref="S350:BO350" si="1681">IF(S103=1,IF(S104=1,1,0),0)</f>
        <v>0</v>
      </c>
      <c r="T350" s="275">
        <f t="shared" si="1681"/>
        <v>0</v>
      </c>
      <c r="U350" s="275">
        <f t="shared" si="1681"/>
        <v>0</v>
      </c>
      <c r="V350" s="275">
        <f t="shared" si="1681"/>
        <v>0</v>
      </c>
      <c r="W350" s="275">
        <f t="shared" si="1681"/>
        <v>0</v>
      </c>
      <c r="X350" s="275">
        <f t="shared" si="1681"/>
        <v>0</v>
      </c>
      <c r="Y350" s="275">
        <f t="shared" si="1681"/>
        <v>0</v>
      </c>
      <c r="Z350" s="275">
        <f t="shared" si="1681"/>
        <v>0</v>
      </c>
      <c r="AA350" s="275">
        <f t="shared" si="1681"/>
        <v>0</v>
      </c>
      <c r="AB350" s="275">
        <f t="shared" si="1681"/>
        <v>0</v>
      </c>
      <c r="AC350" s="275">
        <f t="shared" si="1681"/>
        <v>0</v>
      </c>
      <c r="AD350" s="275">
        <f t="shared" si="1681"/>
        <v>0</v>
      </c>
      <c r="AE350" s="275">
        <f t="shared" si="1681"/>
        <v>0</v>
      </c>
      <c r="AF350" s="275">
        <f t="shared" si="1681"/>
        <v>0</v>
      </c>
      <c r="AG350" s="275">
        <f t="shared" si="1681"/>
        <v>0</v>
      </c>
      <c r="AH350" s="275">
        <f t="shared" si="1681"/>
        <v>0</v>
      </c>
      <c r="AI350" s="275">
        <f t="shared" si="1681"/>
        <v>0</v>
      </c>
      <c r="AJ350" s="275">
        <f t="shared" si="1681"/>
        <v>0</v>
      </c>
      <c r="AK350" s="275">
        <f t="shared" si="1681"/>
        <v>0</v>
      </c>
      <c r="AL350" s="275">
        <f t="shared" si="1681"/>
        <v>0</v>
      </c>
      <c r="AM350" s="275">
        <f t="shared" si="1681"/>
        <v>0</v>
      </c>
      <c r="AN350" s="275">
        <f t="shared" si="1681"/>
        <v>0</v>
      </c>
      <c r="AO350" s="275">
        <f t="shared" si="1681"/>
        <v>0</v>
      </c>
      <c r="AP350" s="275">
        <f t="shared" si="1681"/>
        <v>0</v>
      </c>
      <c r="AQ350" s="275">
        <f t="shared" si="1681"/>
        <v>0</v>
      </c>
      <c r="AR350" s="275">
        <f t="shared" si="1681"/>
        <v>0</v>
      </c>
      <c r="AS350" s="275">
        <f t="shared" si="1681"/>
        <v>0</v>
      </c>
      <c r="AT350" s="275">
        <f t="shared" si="1681"/>
        <v>0</v>
      </c>
      <c r="AU350" s="275">
        <f t="shared" si="1681"/>
        <v>0</v>
      </c>
      <c r="AV350" s="275">
        <f t="shared" si="1681"/>
        <v>0</v>
      </c>
      <c r="AW350" s="275">
        <f t="shared" si="1681"/>
        <v>0</v>
      </c>
      <c r="AX350" s="275">
        <f t="shared" si="1681"/>
        <v>0</v>
      </c>
      <c r="AY350" s="275">
        <f t="shared" si="1681"/>
        <v>0</v>
      </c>
      <c r="AZ350" s="275">
        <f t="shared" si="1681"/>
        <v>0</v>
      </c>
      <c r="BA350" s="275">
        <f t="shared" si="1681"/>
        <v>0</v>
      </c>
      <c r="BB350" s="275">
        <f t="shared" si="1681"/>
        <v>0</v>
      </c>
      <c r="BC350" s="275">
        <f t="shared" si="1681"/>
        <v>0</v>
      </c>
      <c r="BD350" s="275">
        <f t="shared" si="1681"/>
        <v>0</v>
      </c>
      <c r="BE350" s="275">
        <f t="shared" si="1681"/>
        <v>0</v>
      </c>
      <c r="BF350" s="275">
        <f t="shared" si="1681"/>
        <v>0</v>
      </c>
      <c r="BG350" s="275">
        <f t="shared" si="1681"/>
        <v>0</v>
      </c>
      <c r="BH350" s="275">
        <f t="shared" si="1681"/>
        <v>0</v>
      </c>
      <c r="BI350" s="275">
        <f t="shared" si="1681"/>
        <v>0</v>
      </c>
      <c r="BJ350" s="275">
        <f t="shared" si="1681"/>
        <v>0</v>
      </c>
      <c r="BK350" s="275">
        <f t="shared" si="1681"/>
        <v>0</v>
      </c>
      <c r="BL350" s="275">
        <f t="shared" si="1681"/>
        <v>0</v>
      </c>
      <c r="BM350" s="275">
        <f t="shared" si="1681"/>
        <v>0</v>
      </c>
      <c r="BN350" s="275">
        <f t="shared" si="1681"/>
        <v>0</v>
      </c>
      <c r="BO350" s="275">
        <f t="shared" si="1681"/>
        <v>0</v>
      </c>
    </row>
    <row r="351" spans="19:118" x14ac:dyDescent="0.2">
      <c r="S351" s="275">
        <f t="shared" ref="S351:BO351" si="1682">IF(S104=1,IF(S105=1,1,0),0)</f>
        <v>0</v>
      </c>
      <c r="T351" s="275">
        <f t="shared" si="1682"/>
        <v>0</v>
      </c>
      <c r="U351" s="275">
        <f t="shared" si="1682"/>
        <v>1</v>
      </c>
      <c r="V351" s="275">
        <f t="shared" si="1682"/>
        <v>0</v>
      </c>
      <c r="W351" s="275">
        <f t="shared" si="1682"/>
        <v>0</v>
      </c>
      <c r="X351" s="275">
        <f t="shared" si="1682"/>
        <v>0</v>
      </c>
      <c r="Y351" s="275">
        <f t="shared" si="1682"/>
        <v>0</v>
      </c>
      <c r="Z351" s="275">
        <f t="shared" si="1682"/>
        <v>0</v>
      </c>
      <c r="AA351" s="275">
        <f t="shared" si="1682"/>
        <v>0</v>
      </c>
      <c r="AB351" s="275">
        <f t="shared" si="1682"/>
        <v>0</v>
      </c>
      <c r="AC351" s="275">
        <f t="shared" si="1682"/>
        <v>0</v>
      </c>
      <c r="AD351" s="275">
        <f t="shared" si="1682"/>
        <v>0</v>
      </c>
      <c r="AE351" s="275">
        <f t="shared" si="1682"/>
        <v>0</v>
      </c>
      <c r="AF351" s="275">
        <f t="shared" si="1682"/>
        <v>0</v>
      </c>
      <c r="AG351" s="275">
        <f t="shared" si="1682"/>
        <v>0</v>
      </c>
      <c r="AH351" s="275">
        <f t="shared" si="1682"/>
        <v>0</v>
      </c>
      <c r="AI351" s="275">
        <f t="shared" si="1682"/>
        <v>0</v>
      </c>
      <c r="AJ351" s="275">
        <f t="shared" si="1682"/>
        <v>0</v>
      </c>
      <c r="AK351" s="275">
        <f t="shared" si="1682"/>
        <v>0</v>
      </c>
      <c r="AL351" s="275">
        <f t="shared" si="1682"/>
        <v>0</v>
      </c>
      <c r="AM351" s="275">
        <f t="shared" si="1682"/>
        <v>0</v>
      </c>
      <c r="AN351" s="275">
        <f t="shared" si="1682"/>
        <v>0</v>
      </c>
      <c r="AO351" s="275">
        <f t="shared" si="1682"/>
        <v>0</v>
      </c>
      <c r="AP351" s="275">
        <f t="shared" si="1682"/>
        <v>0</v>
      </c>
      <c r="AQ351" s="275">
        <f t="shared" si="1682"/>
        <v>0</v>
      </c>
      <c r="AR351" s="275">
        <f t="shared" si="1682"/>
        <v>0</v>
      </c>
      <c r="AS351" s="275">
        <f t="shared" si="1682"/>
        <v>0</v>
      </c>
      <c r="AT351" s="275">
        <f t="shared" si="1682"/>
        <v>0</v>
      </c>
      <c r="AU351" s="275">
        <f t="shared" si="1682"/>
        <v>0</v>
      </c>
      <c r="AV351" s="275">
        <f t="shared" si="1682"/>
        <v>0</v>
      </c>
      <c r="AW351" s="275">
        <f t="shared" si="1682"/>
        <v>0</v>
      </c>
      <c r="AX351" s="275">
        <f t="shared" si="1682"/>
        <v>0</v>
      </c>
      <c r="AY351" s="275">
        <f t="shared" si="1682"/>
        <v>0</v>
      </c>
      <c r="AZ351" s="275">
        <f t="shared" si="1682"/>
        <v>0</v>
      </c>
      <c r="BA351" s="275">
        <f t="shared" si="1682"/>
        <v>0</v>
      </c>
      <c r="BB351" s="275">
        <f t="shared" si="1682"/>
        <v>0</v>
      </c>
      <c r="BC351" s="275">
        <f t="shared" si="1682"/>
        <v>0</v>
      </c>
      <c r="BD351" s="275">
        <f t="shared" si="1682"/>
        <v>0</v>
      </c>
      <c r="BE351" s="275">
        <f t="shared" si="1682"/>
        <v>0</v>
      </c>
      <c r="BF351" s="275">
        <f t="shared" si="1682"/>
        <v>0</v>
      </c>
      <c r="BG351" s="275">
        <f t="shared" si="1682"/>
        <v>0</v>
      </c>
      <c r="BH351" s="275">
        <f t="shared" si="1682"/>
        <v>0</v>
      </c>
      <c r="BI351" s="275">
        <f t="shared" si="1682"/>
        <v>0</v>
      </c>
      <c r="BJ351" s="275">
        <f t="shared" si="1682"/>
        <v>0</v>
      </c>
      <c r="BK351" s="275">
        <f t="shared" si="1682"/>
        <v>0</v>
      </c>
      <c r="BL351" s="275">
        <f t="shared" si="1682"/>
        <v>0</v>
      </c>
      <c r="BM351" s="275">
        <f t="shared" si="1682"/>
        <v>0</v>
      </c>
      <c r="BN351" s="275">
        <f t="shared" si="1682"/>
        <v>0</v>
      </c>
      <c r="BO351" s="275">
        <f t="shared" si="1682"/>
        <v>0</v>
      </c>
    </row>
    <row r="352" spans="19:118" x14ac:dyDescent="0.2">
      <c r="S352" s="275">
        <f t="shared" ref="S352:BO352" si="1683">IF(S105=1,IF(S106=1,1,0),0)</f>
        <v>0</v>
      </c>
      <c r="T352" s="275">
        <f t="shared" si="1683"/>
        <v>0</v>
      </c>
      <c r="U352" s="275">
        <f t="shared" si="1683"/>
        <v>0</v>
      </c>
      <c r="V352" s="275">
        <f t="shared" si="1683"/>
        <v>0</v>
      </c>
      <c r="W352" s="275">
        <f t="shared" si="1683"/>
        <v>0</v>
      </c>
      <c r="X352" s="275">
        <f t="shared" si="1683"/>
        <v>0</v>
      </c>
      <c r="Y352" s="275">
        <f t="shared" si="1683"/>
        <v>0</v>
      </c>
      <c r="Z352" s="275">
        <f t="shared" si="1683"/>
        <v>0</v>
      </c>
      <c r="AA352" s="275">
        <f t="shared" si="1683"/>
        <v>0</v>
      </c>
      <c r="AB352" s="275">
        <f t="shared" si="1683"/>
        <v>0</v>
      </c>
      <c r="AC352" s="275">
        <f t="shared" si="1683"/>
        <v>0</v>
      </c>
      <c r="AD352" s="275">
        <f t="shared" si="1683"/>
        <v>0</v>
      </c>
      <c r="AE352" s="275">
        <f t="shared" si="1683"/>
        <v>0</v>
      </c>
      <c r="AF352" s="275">
        <f t="shared" si="1683"/>
        <v>0</v>
      </c>
      <c r="AG352" s="275">
        <f t="shared" si="1683"/>
        <v>0</v>
      </c>
      <c r="AH352" s="275">
        <f t="shared" si="1683"/>
        <v>0</v>
      </c>
      <c r="AI352" s="275">
        <f t="shared" si="1683"/>
        <v>0</v>
      </c>
      <c r="AJ352" s="275">
        <f t="shared" si="1683"/>
        <v>0</v>
      </c>
      <c r="AK352" s="275">
        <f t="shared" si="1683"/>
        <v>0</v>
      </c>
      <c r="AL352" s="275">
        <f t="shared" si="1683"/>
        <v>0</v>
      </c>
      <c r="AM352" s="275">
        <f t="shared" si="1683"/>
        <v>0</v>
      </c>
      <c r="AN352" s="275">
        <f t="shared" si="1683"/>
        <v>0</v>
      </c>
      <c r="AO352" s="275">
        <f t="shared" si="1683"/>
        <v>0</v>
      </c>
      <c r="AP352" s="275">
        <f t="shared" si="1683"/>
        <v>0</v>
      </c>
      <c r="AQ352" s="275">
        <f t="shared" si="1683"/>
        <v>0</v>
      </c>
      <c r="AR352" s="275">
        <f t="shared" si="1683"/>
        <v>0</v>
      </c>
      <c r="AS352" s="275">
        <f t="shared" si="1683"/>
        <v>0</v>
      </c>
      <c r="AT352" s="275">
        <f t="shared" si="1683"/>
        <v>0</v>
      </c>
      <c r="AU352" s="275">
        <f t="shared" si="1683"/>
        <v>0</v>
      </c>
      <c r="AV352" s="275">
        <f t="shared" si="1683"/>
        <v>0</v>
      </c>
      <c r="AW352" s="275">
        <f t="shared" si="1683"/>
        <v>0</v>
      </c>
      <c r="AX352" s="275">
        <f t="shared" si="1683"/>
        <v>0</v>
      </c>
      <c r="AY352" s="275">
        <f t="shared" si="1683"/>
        <v>0</v>
      </c>
      <c r="AZ352" s="275">
        <f t="shared" si="1683"/>
        <v>0</v>
      </c>
      <c r="BA352" s="275">
        <f t="shared" si="1683"/>
        <v>0</v>
      </c>
      <c r="BB352" s="275">
        <f t="shared" si="1683"/>
        <v>0</v>
      </c>
      <c r="BC352" s="275">
        <f t="shared" si="1683"/>
        <v>0</v>
      </c>
      <c r="BD352" s="275">
        <f t="shared" si="1683"/>
        <v>0</v>
      </c>
      <c r="BE352" s="275">
        <f t="shared" si="1683"/>
        <v>0</v>
      </c>
      <c r="BF352" s="275">
        <f t="shared" si="1683"/>
        <v>0</v>
      </c>
      <c r="BG352" s="275">
        <f t="shared" si="1683"/>
        <v>0</v>
      </c>
      <c r="BH352" s="275">
        <f t="shared" si="1683"/>
        <v>0</v>
      </c>
      <c r="BI352" s="275">
        <f t="shared" si="1683"/>
        <v>0</v>
      </c>
      <c r="BJ352" s="275">
        <f t="shared" si="1683"/>
        <v>0</v>
      </c>
      <c r="BK352" s="275">
        <f t="shared" si="1683"/>
        <v>0</v>
      </c>
      <c r="BL352" s="275">
        <f t="shared" si="1683"/>
        <v>0</v>
      </c>
      <c r="BM352" s="275">
        <f t="shared" si="1683"/>
        <v>0</v>
      </c>
      <c r="BN352" s="275">
        <f t="shared" si="1683"/>
        <v>1</v>
      </c>
      <c r="BO352" s="275">
        <f t="shared" si="1683"/>
        <v>0</v>
      </c>
    </row>
    <row r="353" spans="19:67" x14ac:dyDescent="0.2">
      <c r="S353" s="275">
        <f t="shared" ref="S353:BO353" si="1684">IF(S106=1,IF(S107=1,1,0),0)</f>
        <v>0</v>
      </c>
      <c r="T353" s="275">
        <f t="shared" si="1684"/>
        <v>0</v>
      </c>
      <c r="U353" s="275">
        <f t="shared" si="1684"/>
        <v>0</v>
      </c>
      <c r="V353" s="275">
        <f t="shared" si="1684"/>
        <v>0</v>
      </c>
      <c r="W353" s="275">
        <f t="shared" si="1684"/>
        <v>0</v>
      </c>
      <c r="X353" s="275">
        <f t="shared" si="1684"/>
        <v>0</v>
      </c>
      <c r="Y353" s="275">
        <f t="shared" si="1684"/>
        <v>0</v>
      </c>
      <c r="Z353" s="275">
        <f t="shared" si="1684"/>
        <v>0</v>
      </c>
      <c r="AA353" s="275">
        <f t="shared" si="1684"/>
        <v>0</v>
      </c>
      <c r="AB353" s="275">
        <f t="shared" si="1684"/>
        <v>0</v>
      </c>
      <c r="AC353" s="275">
        <f t="shared" si="1684"/>
        <v>1</v>
      </c>
      <c r="AD353" s="275">
        <f t="shared" si="1684"/>
        <v>0</v>
      </c>
      <c r="AE353" s="275">
        <f t="shared" si="1684"/>
        <v>0</v>
      </c>
      <c r="AF353" s="275">
        <f t="shared" si="1684"/>
        <v>0</v>
      </c>
      <c r="AG353" s="275">
        <f t="shared" si="1684"/>
        <v>0</v>
      </c>
      <c r="AH353" s="275">
        <f t="shared" si="1684"/>
        <v>0</v>
      </c>
      <c r="AI353" s="275">
        <f t="shared" si="1684"/>
        <v>0</v>
      </c>
      <c r="AJ353" s="275">
        <f t="shared" si="1684"/>
        <v>0</v>
      </c>
      <c r="AK353" s="275">
        <f t="shared" si="1684"/>
        <v>0</v>
      </c>
      <c r="AL353" s="275">
        <f t="shared" si="1684"/>
        <v>0</v>
      </c>
      <c r="AM353" s="275">
        <f t="shared" si="1684"/>
        <v>0</v>
      </c>
      <c r="AN353" s="275">
        <f t="shared" si="1684"/>
        <v>0</v>
      </c>
      <c r="AO353" s="275">
        <f t="shared" si="1684"/>
        <v>0</v>
      </c>
      <c r="AP353" s="275">
        <f t="shared" si="1684"/>
        <v>0</v>
      </c>
      <c r="AQ353" s="275">
        <f t="shared" si="1684"/>
        <v>0</v>
      </c>
      <c r="AR353" s="275">
        <f t="shared" si="1684"/>
        <v>0</v>
      </c>
      <c r="AS353" s="275">
        <f t="shared" si="1684"/>
        <v>0</v>
      </c>
      <c r="AT353" s="275">
        <f t="shared" si="1684"/>
        <v>0</v>
      </c>
      <c r="AU353" s="275">
        <f t="shared" si="1684"/>
        <v>0</v>
      </c>
      <c r="AV353" s="275">
        <f t="shared" si="1684"/>
        <v>0</v>
      </c>
      <c r="AW353" s="275">
        <f t="shared" si="1684"/>
        <v>0</v>
      </c>
      <c r="AX353" s="275">
        <f t="shared" si="1684"/>
        <v>0</v>
      </c>
      <c r="AY353" s="275">
        <f t="shared" si="1684"/>
        <v>0</v>
      </c>
      <c r="AZ353" s="275">
        <f t="shared" si="1684"/>
        <v>0</v>
      </c>
      <c r="BA353" s="275">
        <f t="shared" si="1684"/>
        <v>0</v>
      </c>
      <c r="BB353" s="275">
        <f t="shared" si="1684"/>
        <v>0</v>
      </c>
      <c r="BC353" s="275">
        <f t="shared" si="1684"/>
        <v>0</v>
      </c>
      <c r="BD353" s="275">
        <f t="shared" si="1684"/>
        <v>0</v>
      </c>
      <c r="BE353" s="275">
        <f t="shared" si="1684"/>
        <v>0</v>
      </c>
      <c r="BF353" s="275">
        <f t="shared" si="1684"/>
        <v>0</v>
      </c>
      <c r="BG353" s="275">
        <f t="shared" si="1684"/>
        <v>0</v>
      </c>
      <c r="BH353" s="275">
        <f t="shared" si="1684"/>
        <v>0</v>
      </c>
      <c r="BI353" s="275">
        <f t="shared" si="1684"/>
        <v>0</v>
      </c>
      <c r="BJ353" s="275">
        <f t="shared" si="1684"/>
        <v>0</v>
      </c>
      <c r="BK353" s="275">
        <f t="shared" si="1684"/>
        <v>0</v>
      </c>
      <c r="BL353" s="275">
        <f t="shared" si="1684"/>
        <v>0</v>
      </c>
      <c r="BM353" s="275">
        <f t="shared" si="1684"/>
        <v>0</v>
      </c>
      <c r="BN353" s="275">
        <f t="shared" si="1684"/>
        <v>0</v>
      </c>
      <c r="BO353" s="275">
        <f t="shared" si="1684"/>
        <v>0</v>
      </c>
    </row>
    <row r="354" spans="19:67" x14ac:dyDescent="0.2">
      <c r="S354" s="275">
        <f t="shared" ref="S354:BO354" si="1685">IF(S107=1,IF(S108=1,1,0),0)</f>
        <v>0</v>
      </c>
      <c r="T354" s="275">
        <f t="shared" si="1685"/>
        <v>0</v>
      </c>
      <c r="U354" s="275">
        <f t="shared" si="1685"/>
        <v>0</v>
      </c>
      <c r="V354" s="275">
        <f t="shared" si="1685"/>
        <v>0</v>
      </c>
      <c r="W354" s="275">
        <f t="shared" si="1685"/>
        <v>0</v>
      </c>
      <c r="X354" s="275">
        <f t="shared" si="1685"/>
        <v>0</v>
      </c>
      <c r="Y354" s="275">
        <f t="shared" si="1685"/>
        <v>0</v>
      </c>
      <c r="Z354" s="275">
        <f t="shared" si="1685"/>
        <v>0</v>
      </c>
      <c r="AA354" s="275">
        <f t="shared" si="1685"/>
        <v>0</v>
      </c>
      <c r="AB354" s="275">
        <f t="shared" si="1685"/>
        <v>0</v>
      </c>
      <c r="AC354" s="275">
        <f t="shared" si="1685"/>
        <v>0</v>
      </c>
      <c r="AD354" s="275">
        <f t="shared" si="1685"/>
        <v>0</v>
      </c>
      <c r="AE354" s="275">
        <f t="shared" si="1685"/>
        <v>0</v>
      </c>
      <c r="AF354" s="275">
        <f t="shared" si="1685"/>
        <v>0</v>
      </c>
      <c r="AG354" s="275">
        <f t="shared" si="1685"/>
        <v>0</v>
      </c>
      <c r="AH354" s="275">
        <f t="shared" si="1685"/>
        <v>0</v>
      </c>
      <c r="AI354" s="275">
        <f t="shared" si="1685"/>
        <v>0</v>
      </c>
      <c r="AJ354" s="275">
        <f t="shared" si="1685"/>
        <v>0</v>
      </c>
      <c r="AK354" s="275">
        <f t="shared" si="1685"/>
        <v>0</v>
      </c>
      <c r="AL354" s="275">
        <f t="shared" si="1685"/>
        <v>0</v>
      </c>
      <c r="AM354" s="275">
        <f t="shared" si="1685"/>
        <v>0</v>
      </c>
      <c r="AN354" s="275">
        <f t="shared" si="1685"/>
        <v>0</v>
      </c>
      <c r="AO354" s="275">
        <f t="shared" si="1685"/>
        <v>0</v>
      </c>
      <c r="AP354" s="275">
        <f t="shared" si="1685"/>
        <v>0</v>
      </c>
      <c r="AQ354" s="275">
        <f t="shared" si="1685"/>
        <v>0</v>
      </c>
      <c r="AR354" s="275">
        <f t="shared" si="1685"/>
        <v>0</v>
      </c>
      <c r="AS354" s="275">
        <f t="shared" si="1685"/>
        <v>0</v>
      </c>
      <c r="AT354" s="275">
        <f t="shared" si="1685"/>
        <v>0</v>
      </c>
      <c r="AU354" s="275">
        <f t="shared" si="1685"/>
        <v>0</v>
      </c>
      <c r="AV354" s="275">
        <f t="shared" si="1685"/>
        <v>0</v>
      </c>
      <c r="AW354" s="275">
        <f t="shared" si="1685"/>
        <v>0</v>
      </c>
      <c r="AX354" s="275">
        <f t="shared" si="1685"/>
        <v>0</v>
      </c>
      <c r="AY354" s="275">
        <f t="shared" si="1685"/>
        <v>0</v>
      </c>
      <c r="AZ354" s="275">
        <f t="shared" si="1685"/>
        <v>0</v>
      </c>
      <c r="BA354" s="275">
        <f t="shared" si="1685"/>
        <v>1</v>
      </c>
      <c r="BB354" s="275">
        <f t="shared" si="1685"/>
        <v>0</v>
      </c>
      <c r="BC354" s="275">
        <f t="shared" si="1685"/>
        <v>0</v>
      </c>
      <c r="BD354" s="275">
        <f t="shared" si="1685"/>
        <v>0</v>
      </c>
      <c r="BE354" s="275">
        <f t="shared" si="1685"/>
        <v>0</v>
      </c>
      <c r="BF354" s="275">
        <f t="shared" si="1685"/>
        <v>0</v>
      </c>
      <c r="BG354" s="275">
        <f t="shared" si="1685"/>
        <v>0</v>
      </c>
      <c r="BH354" s="275">
        <f t="shared" si="1685"/>
        <v>0</v>
      </c>
      <c r="BI354" s="275">
        <f t="shared" si="1685"/>
        <v>0</v>
      </c>
      <c r="BJ354" s="275">
        <f t="shared" si="1685"/>
        <v>0</v>
      </c>
      <c r="BK354" s="275">
        <f t="shared" si="1685"/>
        <v>0</v>
      </c>
      <c r="BL354" s="275">
        <f t="shared" si="1685"/>
        <v>0</v>
      </c>
      <c r="BM354" s="275">
        <f t="shared" si="1685"/>
        <v>0</v>
      </c>
      <c r="BN354" s="275">
        <f t="shared" si="1685"/>
        <v>0</v>
      </c>
      <c r="BO354" s="275">
        <f t="shared" si="1685"/>
        <v>0</v>
      </c>
    </row>
    <row r="355" spans="19:67" x14ac:dyDescent="0.2">
      <c r="S355" s="275">
        <f t="shared" ref="S355:BO355" si="1686">IF(S108=1,IF(S109=1,1,0),0)</f>
        <v>0</v>
      </c>
      <c r="T355" s="275">
        <f t="shared" si="1686"/>
        <v>0</v>
      </c>
      <c r="U355" s="275">
        <f t="shared" si="1686"/>
        <v>0</v>
      </c>
      <c r="V355" s="275">
        <f t="shared" si="1686"/>
        <v>0</v>
      </c>
      <c r="W355" s="275">
        <f t="shared" si="1686"/>
        <v>0</v>
      </c>
      <c r="X355" s="275">
        <f t="shared" si="1686"/>
        <v>0</v>
      </c>
      <c r="Y355" s="275">
        <f t="shared" si="1686"/>
        <v>0</v>
      </c>
      <c r="Z355" s="275">
        <f t="shared" si="1686"/>
        <v>0</v>
      </c>
      <c r="AA355" s="275">
        <f t="shared" si="1686"/>
        <v>0</v>
      </c>
      <c r="AB355" s="275">
        <f t="shared" si="1686"/>
        <v>1</v>
      </c>
      <c r="AC355" s="275">
        <f t="shared" si="1686"/>
        <v>0</v>
      </c>
      <c r="AD355" s="275">
        <f t="shared" si="1686"/>
        <v>0</v>
      </c>
      <c r="AE355" s="275">
        <f t="shared" si="1686"/>
        <v>0</v>
      </c>
      <c r="AF355" s="275">
        <f t="shared" si="1686"/>
        <v>0</v>
      </c>
      <c r="AG355" s="275">
        <f t="shared" si="1686"/>
        <v>0</v>
      </c>
      <c r="AH355" s="275">
        <f t="shared" si="1686"/>
        <v>0</v>
      </c>
      <c r="AI355" s="275">
        <f t="shared" si="1686"/>
        <v>0</v>
      </c>
      <c r="AJ355" s="275">
        <f t="shared" si="1686"/>
        <v>0</v>
      </c>
      <c r="AK355" s="275">
        <f t="shared" si="1686"/>
        <v>0</v>
      </c>
      <c r="AL355" s="275">
        <f t="shared" si="1686"/>
        <v>0</v>
      </c>
      <c r="AM355" s="275">
        <f t="shared" si="1686"/>
        <v>0</v>
      </c>
      <c r="AN355" s="275">
        <f t="shared" si="1686"/>
        <v>0</v>
      </c>
      <c r="AO355" s="275">
        <f t="shared" si="1686"/>
        <v>0</v>
      </c>
      <c r="AP355" s="275">
        <f t="shared" si="1686"/>
        <v>0</v>
      </c>
      <c r="AQ355" s="275">
        <f t="shared" si="1686"/>
        <v>0</v>
      </c>
      <c r="AR355" s="275">
        <f t="shared" si="1686"/>
        <v>0</v>
      </c>
      <c r="AS355" s="275">
        <f t="shared" si="1686"/>
        <v>0</v>
      </c>
      <c r="AT355" s="275">
        <f t="shared" si="1686"/>
        <v>0</v>
      </c>
      <c r="AU355" s="275">
        <f t="shared" si="1686"/>
        <v>0</v>
      </c>
      <c r="AV355" s="275">
        <f t="shared" si="1686"/>
        <v>0</v>
      </c>
      <c r="AW355" s="275">
        <f t="shared" si="1686"/>
        <v>0</v>
      </c>
      <c r="AX355" s="275">
        <f t="shared" si="1686"/>
        <v>0</v>
      </c>
      <c r="AY355" s="275">
        <f t="shared" si="1686"/>
        <v>0</v>
      </c>
      <c r="AZ355" s="275">
        <f t="shared" si="1686"/>
        <v>0</v>
      </c>
      <c r="BA355" s="275">
        <f t="shared" si="1686"/>
        <v>0</v>
      </c>
      <c r="BB355" s="275">
        <f t="shared" si="1686"/>
        <v>1</v>
      </c>
      <c r="BC355" s="275">
        <f t="shared" si="1686"/>
        <v>0</v>
      </c>
      <c r="BD355" s="275">
        <f t="shared" si="1686"/>
        <v>0</v>
      </c>
      <c r="BE355" s="275">
        <f t="shared" si="1686"/>
        <v>0</v>
      </c>
      <c r="BF355" s="275">
        <f t="shared" si="1686"/>
        <v>0</v>
      </c>
      <c r="BG355" s="275">
        <f t="shared" si="1686"/>
        <v>0</v>
      </c>
      <c r="BH355" s="275">
        <f t="shared" si="1686"/>
        <v>0</v>
      </c>
      <c r="BI355" s="275">
        <f t="shared" si="1686"/>
        <v>0</v>
      </c>
      <c r="BJ355" s="275">
        <f t="shared" si="1686"/>
        <v>0</v>
      </c>
      <c r="BK355" s="275">
        <f t="shared" si="1686"/>
        <v>0</v>
      </c>
      <c r="BL355" s="275">
        <f t="shared" si="1686"/>
        <v>0</v>
      </c>
      <c r="BM355" s="275">
        <f t="shared" si="1686"/>
        <v>0</v>
      </c>
      <c r="BN355" s="275">
        <f t="shared" si="1686"/>
        <v>0</v>
      </c>
      <c r="BO355" s="275">
        <f t="shared" si="1686"/>
        <v>0</v>
      </c>
    </row>
    <row r="356" spans="19:67" x14ac:dyDescent="0.2">
      <c r="S356" s="275">
        <f t="shared" ref="S356:BO356" si="1687">IF(S109=1,IF(S110=1,1,0),0)</f>
        <v>0</v>
      </c>
      <c r="T356" s="275">
        <f t="shared" si="1687"/>
        <v>0</v>
      </c>
      <c r="U356" s="275">
        <f t="shared" si="1687"/>
        <v>0</v>
      </c>
      <c r="V356" s="275">
        <f t="shared" si="1687"/>
        <v>0</v>
      </c>
      <c r="W356" s="275">
        <f t="shared" si="1687"/>
        <v>0</v>
      </c>
      <c r="X356" s="275">
        <f t="shared" si="1687"/>
        <v>0</v>
      </c>
      <c r="Y356" s="275">
        <f t="shared" si="1687"/>
        <v>0</v>
      </c>
      <c r="Z356" s="275">
        <f t="shared" si="1687"/>
        <v>0</v>
      </c>
      <c r="AA356" s="275">
        <f t="shared" si="1687"/>
        <v>0</v>
      </c>
      <c r="AB356" s="275">
        <f t="shared" si="1687"/>
        <v>0</v>
      </c>
      <c r="AC356" s="275">
        <f t="shared" si="1687"/>
        <v>0</v>
      </c>
      <c r="AD356" s="275">
        <f t="shared" si="1687"/>
        <v>0</v>
      </c>
      <c r="AE356" s="275">
        <f t="shared" si="1687"/>
        <v>0</v>
      </c>
      <c r="AF356" s="275">
        <f t="shared" si="1687"/>
        <v>0</v>
      </c>
      <c r="AG356" s="275">
        <f t="shared" si="1687"/>
        <v>0</v>
      </c>
      <c r="AH356" s="275">
        <f t="shared" si="1687"/>
        <v>0</v>
      </c>
      <c r="AI356" s="275">
        <f t="shared" si="1687"/>
        <v>0</v>
      </c>
      <c r="AJ356" s="275">
        <f t="shared" si="1687"/>
        <v>1</v>
      </c>
      <c r="AK356" s="275">
        <f t="shared" si="1687"/>
        <v>0</v>
      </c>
      <c r="AL356" s="275">
        <f t="shared" si="1687"/>
        <v>0</v>
      </c>
      <c r="AM356" s="275">
        <f t="shared" si="1687"/>
        <v>0</v>
      </c>
      <c r="AN356" s="275">
        <f t="shared" si="1687"/>
        <v>0</v>
      </c>
      <c r="AO356" s="275">
        <f t="shared" si="1687"/>
        <v>0</v>
      </c>
      <c r="AP356" s="275">
        <f t="shared" si="1687"/>
        <v>0</v>
      </c>
      <c r="AQ356" s="275">
        <f t="shared" si="1687"/>
        <v>0</v>
      </c>
      <c r="AR356" s="275">
        <f t="shared" si="1687"/>
        <v>0</v>
      </c>
      <c r="AS356" s="275">
        <f t="shared" si="1687"/>
        <v>0</v>
      </c>
      <c r="AT356" s="275">
        <f t="shared" si="1687"/>
        <v>0</v>
      </c>
      <c r="AU356" s="275">
        <f t="shared" si="1687"/>
        <v>0</v>
      </c>
      <c r="AV356" s="275">
        <f t="shared" si="1687"/>
        <v>0</v>
      </c>
      <c r="AW356" s="275">
        <f t="shared" si="1687"/>
        <v>0</v>
      </c>
      <c r="AX356" s="275">
        <f t="shared" si="1687"/>
        <v>0</v>
      </c>
      <c r="AY356" s="275">
        <f t="shared" si="1687"/>
        <v>0</v>
      </c>
      <c r="AZ356" s="275">
        <f t="shared" si="1687"/>
        <v>0</v>
      </c>
      <c r="BA356" s="275">
        <f t="shared" si="1687"/>
        <v>0</v>
      </c>
      <c r="BB356" s="275">
        <f t="shared" si="1687"/>
        <v>0</v>
      </c>
      <c r="BC356" s="275">
        <f t="shared" si="1687"/>
        <v>0</v>
      </c>
      <c r="BD356" s="275">
        <f t="shared" si="1687"/>
        <v>0</v>
      </c>
      <c r="BE356" s="275">
        <f t="shared" si="1687"/>
        <v>0</v>
      </c>
      <c r="BF356" s="275">
        <f t="shared" si="1687"/>
        <v>0</v>
      </c>
      <c r="BG356" s="275">
        <f t="shared" si="1687"/>
        <v>0</v>
      </c>
      <c r="BH356" s="275">
        <f t="shared" si="1687"/>
        <v>0</v>
      </c>
      <c r="BI356" s="275">
        <f t="shared" si="1687"/>
        <v>0</v>
      </c>
      <c r="BJ356" s="275">
        <f t="shared" si="1687"/>
        <v>0</v>
      </c>
      <c r="BK356" s="275">
        <f t="shared" si="1687"/>
        <v>0</v>
      </c>
      <c r="BL356" s="275">
        <f t="shared" si="1687"/>
        <v>0</v>
      </c>
      <c r="BM356" s="275">
        <f t="shared" si="1687"/>
        <v>0</v>
      </c>
      <c r="BN356" s="275">
        <f t="shared" si="1687"/>
        <v>0</v>
      </c>
      <c r="BO356" s="275">
        <f t="shared" si="1687"/>
        <v>0</v>
      </c>
    </row>
    <row r="357" spans="19:67" x14ac:dyDescent="0.2">
      <c r="S357" s="275">
        <f t="shared" ref="S357:BO357" si="1688">IF(S110=1,IF(S111=1,1,0),0)</f>
        <v>0</v>
      </c>
      <c r="T357" s="275">
        <f t="shared" si="1688"/>
        <v>0</v>
      </c>
      <c r="U357" s="275">
        <f t="shared" si="1688"/>
        <v>0</v>
      </c>
      <c r="V357" s="275">
        <f t="shared" si="1688"/>
        <v>0</v>
      </c>
      <c r="W357" s="275">
        <f t="shared" si="1688"/>
        <v>0</v>
      </c>
      <c r="X357" s="275">
        <f t="shared" si="1688"/>
        <v>0</v>
      </c>
      <c r="Y357" s="275">
        <f t="shared" si="1688"/>
        <v>0</v>
      </c>
      <c r="Z357" s="275">
        <f t="shared" si="1688"/>
        <v>0</v>
      </c>
      <c r="AA357" s="275">
        <f t="shared" si="1688"/>
        <v>0</v>
      </c>
      <c r="AB357" s="275">
        <f t="shared" si="1688"/>
        <v>0</v>
      </c>
      <c r="AC357" s="275">
        <f t="shared" si="1688"/>
        <v>0</v>
      </c>
      <c r="AD357" s="275">
        <f t="shared" si="1688"/>
        <v>0</v>
      </c>
      <c r="AE357" s="275">
        <f t="shared" si="1688"/>
        <v>0</v>
      </c>
      <c r="AF357" s="275">
        <f t="shared" si="1688"/>
        <v>0</v>
      </c>
      <c r="AG357" s="275">
        <f t="shared" si="1688"/>
        <v>0</v>
      </c>
      <c r="AH357" s="275">
        <f t="shared" si="1688"/>
        <v>0</v>
      </c>
      <c r="AI357" s="275">
        <f t="shared" si="1688"/>
        <v>0</v>
      </c>
      <c r="AJ357" s="275">
        <f t="shared" si="1688"/>
        <v>0</v>
      </c>
      <c r="AK357" s="275">
        <f t="shared" si="1688"/>
        <v>0</v>
      </c>
      <c r="AL357" s="275">
        <f t="shared" si="1688"/>
        <v>0</v>
      </c>
      <c r="AM357" s="275">
        <f t="shared" si="1688"/>
        <v>0</v>
      </c>
      <c r="AN357" s="275">
        <f t="shared" si="1688"/>
        <v>0</v>
      </c>
      <c r="AO357" s="275">
        <f t="shared" si="1688"/>
        <v>0</v>
      </c>
      <c r="AP357" s="275">
        <f t="shared" si="1688"/>
        <v>0</v>
      </c>
      <c r="AQ357" s="275">
        <f t="shared" si="1688"/>
        <v>0</v>
      </c>
      <c r="AR357" s="275">
        <f t="shared" si="1688"/>
        <v>0</v>
      </c>
      <c r="AS357" s="275">
        <f t="shared" si="1688"/>
        <v>0</v>
      </c>
      <c r="AT357" s="275">
        <f t="shared" si="1688"/>
        <v>0</v>
      </c>
      <c r="AU357" s="275">
        <f t="shared" si="1688"/>
        <v>1</v>
      </c>
      <c r="AV357" s="275">
        <f t="shared" si="1688"/>
        <v>0</v>
      </c>
      <c r="AW357" s="275">
        <f t="shared" si="1688"/>
        <v>0</v>
      </c>
      <c r="AX357" s="275">
        <f t="shared" si="1688"/>
        <v>0</v>
      </c>
      <c r="AY357" s="275">
        <f t="shared" si="1688"/>
        <v>0</v>
      </c>
      <c r="AZ357" s="275">
        <f t="shared" si="1688"/>
        <v>0</v>
      </c>
      <c r="BA357" s="275">
        <f t="shared" si="1688"/>
        <v>0</v>
      </c>
      <c r="BB357" s="275">
        <f t="shared" si="1688"/>
        <v>0</v>
      </c>
      <c r="BC357" s="275">
        <f t="shared" si="1688"/>
        <v>0</v>
      </c>
      <c r="BD357" s="275">
        <f t="shared" si="1688"/>
        <v>0</v>
      </c>
      <c r="BE357" s="275">
        <f t="shared" si="1688"/>
        <v>0</v>
      </c>
      <c r="BF357" s="275">
        <f t="shared" si="1688"/>
        <v>0</v>
      </c>
      <c r="BG357" s="275">
        <f t="shared" si="1688"/>
        <v>0</v>
      </c>
      <c r="BH357" s="275">
        <f t="shared" si="1688"/>
        <v>0</v>
      </c>
      <c r="BI357" s="275">
        <f t="shared" si="1688"/>
        <v>0</v>
      </c>
      <c r="BJ357" s="275">
        <f t="shared" si="1688"/>
        <v>0</v>
      </c>
      <c r="BK357" s="275">
        <f t="shared" si="1688"/>
        <v>0</v>
      </c>
      <c r="BL357" s="275">
        <f t="shared" si="1688"/>
        <v>0</v>
      </c>
      <c r="BM357" s="275">
        <f t="shared" si="1688"/>
        <v>0</v>
      </c>
      <c r="BN357" s="275">
        <f t="shared" si="1688"/>
        <v>0</v>
      </c>
      <c r="BO357" s="275">
        <f t="shared" si="1688"/>
        <v>0</v>
      </c>
    </row>
    <row r="358" spans="19:67" x14ac:dyDescent="0.2">
      <c r="S358" s="275">
        <f t="shared" ref="S358:BO358" si="1689">IF(S111=1,IF(S112=1,1,0),0)</f>
        <v>0</v>
      </c>
      <c r="T358" s="275">
        <f t="shared" si="1689"/>
        <v>0</v>
      </c>
      <c r="U358" s="275">
        <f t="shared" si="1689"/>
        <v>0</v>
      </c>
      <c r="V358" s="275">
        <f t="shared" si="1689"/>
        <v>0</v>
      </c>
      <c r="W358" s="275">
        <f t="shared" si="1689"/>
        <v>0</v>
      </c>
      <c r="X358" s="275">
        <f t="shared" si="1689"/>
        <v>0</v>
      </c>
      <c r="Y358" s="275">
        <f t="shared" si="1689"/>
        <v>0</v>
      </c>
      <c r="Z358" s="275">
        <f t="shared" si="1689"/>
        <v>0</v>
      </c>
      <c r="AA358" s="275">
        <f t="shared" si="1689"/>
        <v>0</v>
      </c>
      <c r="AB358" s="275">
        <f t="shared" si="1689"/>
        <v>0</v>
      </c>
      <c r="AC358" s="275">
        <f t="shared" si="1689"/>
        <v>0</v>
      </c>
      <c r="AD358" s="275">
        <f t="shared" si="1689"/>
        <v>0</v>
      </c>
      <c r="AE358" s="275">
        <f t="shared" si="1689"/>
        <v>0</v>
      </c>
      <c r="AF358" s="275">
        <f t="shared" si="1689"/>
        <v>0</v>
      </c>
      <c r="AG358" s="275">
        <f t="shared" si="1689"/>
        <v>0</v>
      </c>
      <c r="AH358" s="275">
        <f t="shared" si="1689"/>
        <v>0</v>
      </c>
      <c r="AI358" s="275">
        <f t="shared" si="1689"/>
        <v>0</v>
      </c>
      <c r="AJ358" s="275">
        <f t="shared" si="1689"/>
        <v>0</v>
      </c>
      <c r="AK358" s="275">
        <f t="shared" si="1689"/>
        <v>0</v>
      </c>
      <c r="AL358" s="275">
        <f t="shared" si="1689"/>
        <v>0</v>
      </c>
      <c r="AM358" s="275">
        <f t="shared" si="1689"/>
        <v>0</v>
      </c>
      <c r="AN358" s="275">
        <f t="shared" si="1689"/>
        <v>0</v>
      </c>
      <c r="AO358" s="275">
        <f t="shared" si="1689"/>
        <v>0</v>
      </c>
      <c r="AP358" s="275">
        <f t="shared" si="1689"/>
        <v>0</v>
      </c>
      <c r="AQ358" s="275">
        <f t="shared" si="1689"/>
        <v>0</v>
      </c>
      <c r="AR358" s="275">
        <f t="shared" si="1689"/>
        <v>0</v>
      </c>
      <c r="AS358" s="275">
        <f t="shared" si="1689"/>
        <v>0</v>
      </c>
      <c r="AT358" s="275">
        <f t="shared" si="1689"/>
        <v>0</v>
      </c>
      <c r="AU358" s="275">
        <f t="shared" si="1689"/>
        <v>0</v>
      </c>
      <c r="AV358" s="275">
        <f t="shared" si="1689"/>
        <v>0</v>
      </c>
      <c r="AW358" s="275">
        <f t="shared" si="1689"/>
        <v>0</v>
      </c>
      <c r="AX358" s="275">
        <f t="shared" si="1689"/>
        <v>0</v>
      </c>
      <c r="AY358" s="275">
        <f t="shared" si="1689"/>
        <v>0</v>
      </c>
      <c r="AZ358" s="275">
        <f t="shared" si="1689"/>
        <v>0</v>
      </c>
      <c r="BA358" s="275">
        <f t="shared" si="1689"/>
        <v>0</v>
      </c>
      <c r="BB358" s="275">
        <f t="shared" si="1689"/>
        <v>0</v>
      </c>
      <c r="BC358" s="275">
        <f t="shared" si="1689"/>
        <v>0</v>
      </c>
      <c r="BD358" s="275">
        <f t="shared" si="1689"/>
        <v>0</v>
      </c>
      <c r="BE358" s="275">
        <f t="shared" si="1689"/>
        <v>0</v>
      </c>
      <c r="BF358" s="275">
        <f t="shared" si="1689"/>
        <v>0</v>
      </c>
      <c r="BG358" s="275">
        <f t="shared" si="1689"/>
        <v>0</v>
      </c>
      <c r="BH358" s="275">
        <f t="shared" si="1689"/>
        <v>0</v>
      </c>
      <c r="BI358" s="275">
        <f t="shared" si="1689"/>
        <v>0</v>
      </c>
      <c r="BJ358" s="275">
        <f t="shared" si="1689"/>
        <v>0</v>
      </c>
      <c r="BK358" s="275">
        <f t="shared" si="1689"/>
        <v>0</v>
      </c>
      <c r="BL358" s="275">
        <f t="shared" si="1689"/>
        <v>0</v>
      </c>
      <c r="BM358" s="275">
        <f t="shared" si="1689"/>
        <v>0</v>
      </c>
      <c r="BN358" s="275">
        <f t="shared" si="1689"/>
        <v>0</v>
      </c>
      <c r="BO358" s="275">
        <f t="shared" si="1689"/>
        <v>0</v>
      </c>
    </row>
    <row r="359" spans="19:67" x14ac:dyDescent="0.2">
      <c r="S359" s="275">
        <f t="shared" ref="S359:BO359" si="1690">IF(S112=1,IF(S113=1,1,0),0)</f>
        <v>0</v>
      </c>
      <c r="T359" s="275">
        <f t="shared" si="1690"/>
        <v>0</v>
      </c>
      <c r="U359" s="275">
        <f t="shared" si="1690"/>
        <v>0</v>
      </c>
      <c r="V359" s="275">
        <f t="shared" si="1690"/>
        <v>0</v>
      </c>
      <c r="W359" s="275">
        <f t="shared" si="1690"/>
        <v>0</v>
      </c>
      <c r="X359" s="275">
        <f t="shared" si="1690"/>
        <v>0</v>
      </c>
      <c r="Y359" s="275">
        <f t="shared" si="1690"/>
        <v>0</v>
      </c>
      <c r="Z359" s="275">
        <f t="shared" si="1690"/>
        <v>0</v>
      </c>
      <c r="AA359" s="275">
        <f t="shared" si="1690"/>
        <v>0</v>
      </c>
      <c r="AB359" s="275">
        <f t="shared" si="1690"/>
        <v>0</v>
      </c>
      <c r="AC359" s="275">
        <f t="shared" si="1690"/>
        <v>0</v>
      </c>
      <c r="AD359" s="275">
        <f t="shared" si="1690"/>
        <v>0</v>
      </c>
      <c r="AE359" s="275">
        <f t="shared" si="1690"/>
        <v>0</v>
      </c>
      <c r="AF359" s="275">
        <f t="shared" si="1690"/>
        <v>0</v>
      </c>
      <c r="AG359" s="275">
        <f t="shared" si="1690"/>
        <v>0</v>
      </c>
      <c r="AH359" s="275">
        <f t="shared" si="1690"/>
        <v>0</v>
      </c>
      <c r="AI359" s="275">
        <f t="shared" si="1690"/>
        <v>0</v>
      </c>
      <c r="AJ359" s="275">
        <f t="shared" si="1690"/>
        <v>0</v>
      </c>
      <c r="AK359" s="275">
        <f t="shared" si="1690"/>
        <v>0</v>
      </c>
      <c r="AL359" s="275">
        <f t="shared" si="1690"/>
        <v>0</v>
      </c>
      <c r="AM359" s="275">
        <f t="shared" si="1690"/>
        <v>0</v>
      </c>
      <c r="AN359" s="275">
        <f t="shared" si="1690"/>
        <v>0</v>
      </c>
      <c r="AO359" s="275">
        <f t="shared" si="1690"/>
        <v>1</v>
      </c>
      <c r="AP359" s="275">
        <f t="shared" si="1690"/>
        <v>0</v>
      </c>
      <c r="AQ359" s="275">
        <f t="shared" si="1690"/>
        <v>0</v>
      </c>
      <c r="AR359" s="275">
        <f t="shared" si="1690"/>
        <v>0</v>
      </c>
      <c r="AS359" s="275">
        <f t="shared" si="1690"/>
        <v>0</v>
      </c>
      <c r="AT359" s="275">
        <f t="shared" si="1690"/>
        <v>0</v>
      </c>
      <c r="AU359" s="275">
        <f t="shared" si="1690"/>
        <v>0</v>
      </c>
      <c r="AV359" s="275">
        <f t="shared" si="1690"/>
        <v>0</v>
      </c>
      <c r="AW359" s="275">
        <f t="shared" si="1690"/>
        <v>0</v>
      </c>
      <c r="AX359" s="275">
        <f t="shared" si="1690"/>
        <v>0</v>
      </c>
      <c r="AY359" s="275">
        <f t="shared" si="1690"/>
        <v>0</v>
      </c>
      <c r="AZ359" s="275">
        <f t="shared" si="1690"/>
        <v>0</v>
      </c>
      <c r="BA359" s="275">
        <f t="shared" si="1690"/>
        <v>0</v>
      </c>
      <c r="BB359" s="275">
        <f t="shared" si="1690"/>
        <v>0</v>
      </c>
      <c r="BC359" s="275">
        <f t="shared" si="1690"/>
        <v>0</v>
      </c>
      <c r="BD359" s="275">
        <f t="shared" si="1690"/>
        <v>0</v>
      </c>
      <c r="BE359" s="275">
        <f t="shared" si="1690"/>
        <v>0</v>
      </c>
      <c r="BF359" s="275">
        <f t="shared" si="1690"/>
        <v>0</v>
      </c>
      <c r="BG359" s="275">
        <f t="shared" si="1690"/>
        <v>0</v>
      </c>
      <c r="BH359" s="275">
        <f t="shared" si="1690"/>
        <v>0</v>
      </c>
      <c r="BI359" s="275">
        <f t="shared" si="1690"/>
        <v>0</v>
      </c>
      <c r="BJ359" s="275">
        <f t="shared" si="1690"/>
        <v>0</v>
      </c>
      <c r="BK359" s="275">
        <f t="shared" si="1690"/>
        <v>0</v>
      </c>
      <c r="BL359" s="275">
        <f t="shared" si="1690"/>
        <v>0</v>
      </c>
      <c r="BM359" s="275">
        <f t="shared" si="1690"/>
        <v>0</v>
      </c>
      <c r="BN359" s="275">
        <f t="shared" si="1690"/>
        <v>0</v>
      </c>
      <c r="BO359" s="275">
        <f t="shared" si="1690"/>
        <v>0</v>
      </c>
    </row>
    <row r="360" spans="19:67" x14ac:dyDescent="0.2">
      <c r="S360" s="275">
        <f t="shared" ref="S360:BO360" si="1691">IF(S113=1,IF(S114=1,1,0),0)</f>
        <v>0</v>
      </c>
      <c r="T360" s="275">
        <f t="shared" si="1691"/>
        <v>0</v>
      </c>
      <c r="U360" s="275">
        <f t="shared" si="1691"/>
        <v>0</v>
      </c>
      <c r="V360" s="275">
        <f t="shared" si="1691"/>
        <v>0</v>
      </c>
      <c r="W360" s="275">
        <f t="shared" si="1691"/>
        <v>0</v>
      </c>
      <c r="X360" s="275">
        <f t="shared" si="1691"/>
        <v>0</v>
      </c>
      <c r="Y360" s="275">
        <f t="shared" si="1691"/>
        <v>0</v>
      </c>
      <c r="Z360" s="275">
        <f t="shared" si="1691"/>
        <v>0</v>
      </c>
      <c r="AA360" s="275">
        <f t="shared" si="1691"/>
        <v>0</v>
      </c>
      <c r="AB360" s="275">
        <f t="shared" si="1691"/>
        <v>0</v>
      </c>
      <c r="AC360" s="275">
        <f t="shared" si="1691"/>
        <v>0</v>
      </c>
      <c r="AD360" s="275">
        <f t="shared" si="1691"/>
        <v>0</v>
      </c>
      <c r="AE360" s="275">
        <f t="shared" si="1691"/>
        <v>0</v>
      </c>
      <c r="AF360" s="275">
        <f t="shared" si="1691"/>
        <v>0</v>
      </c>
      <c r="AG360" s="275">
        <f t="shared" si="1691"/>
        <v>0</v>
      </c>
      <c r="AH360" s="275">
        <f t="shared" si="1691"/>
        <v>0</v>
      </c>
      <c r="AI360" s="275">
        <f t="shared" si="1691"/>
        <v>0</v>
      </c>
      <c r="AJ360" s="275">
        <f t="shared" si="1691"/>
        <v>0</v>
      </c>
      <c r="AK360" s="275">
        <f t="shared" si="1691"/>
        <v>0</v>
      </c>
      <c r="AL360" s="275">
        <f t="shared" si="1691"/>
        <v>0</v>
      </c>
      <c r="AM360" s="275">
        <f t="shared" si="1691"/>
        <v>0</v>
      </c>
      <c r="AN360" s="275">
        <f t="shared" si="1691"/>
        <v>0</v>
      </c>
      <c r="AO360" s="275">
        <f t="shared" si="1691"/>
        <v>0</v>
      </c>
      <c r="AP360" s="275">
        <f t="shared" si="1691"/>
        <v>0</v>
      </c>
      <c r="AQ360" s="275">
        <f t="shared" si="1691"/>
        <v>0</v>
      </c>
      <c r="AR360" s="275">
        <f t="shared" si="1691"/>
        <v>0</v>
      </c>
      <c r="AS360" s="275">
        <f t="shared" si="1691"/>
        <v>0</v>
      </c>
      <c r="AT360" s="275">
        <f t="shared" si="1691"/>
        <v>0</v>
      </c>
      <c r="AU360" s="275">
        <f t="shared" si="1691"/>
        <v>0</v>
      </c>
      <c r="AV360" s="275">
        <f t="shared" si="1691"/>
        <v>0</v>
      </c>
      <c r="AW360" s="275">
        <f t="shared" si="1691"/>
        <v>0</v>
      </c>
      <c r="AX360" s="275">
        <f t="shared" si="1691"/>
        <v>0</v>
      </c>
      <c r="AY360" s="275">
        <f t="shared" si="1691"/>
        <v>0</v>
      </c>
      <c r="AZ360" s="275">
        <f t="shared" si="1691"/>
        <v>0</v>
      </c>
      <c r="BA360" s="275">
        <f t="shared" si="1691"/>
        <v>0</v>
      </c>
      <c r="BB360" s="275">
        <f t="shared" si="1691"/>
        <v>0</v>
      </c>
      <c r="BC360" s="275">
        <f t="shared" si="1691"/>
        <v>1</v>
      </c>
      <c r="BD360" s="275">
        <f t="shared" si="1691"/>
        <v>0</v>
      </c>
      <c r="BE360" s="275">
        <f t="shared" si="1691"/>
        <v>0</v>
      </c>
      <c r="BF360" s="275">
        <f t="shared" si="1691"/>
        <v>0</v>
      </c>
      <c r="BG360" s="275">
        <f t="shared" si="1691"/>
        <v>0</v>
      </c>
      <c r="BH360" s="275">
        <f t="shared" si="1691"/>
        <v>0</v>
      </c>
      <c r="BI360" s="275">
        <f t="shared" si="1691"/>
        <v>0</v>
      </c>
      <c r="BJ360" s="275">
        <f t="shared" si="1691"/>
        <v>0</v>
      </c>
      <c r="BK360" s="275">
        <f t="shared" si="1691"/>
        <v>0</v>
      </c>
      <c r="BL360" s="275">
        <f t="shared" si="1691"/>
        <v>0</v>
      </c>
      <c r="BM360" s="275">
        <f t="shared" si="1691"/>
        <v>0</v>
      </c>
      <c r="BN360" s="275">
        <f t="shared" si="1691"/>
        <v>0</v>
      </c>
      <c r="BO360" s="275">
        <f t="shared" si="1691"/>
        <v>0</v>
      </c>
    </row>
    <row r="361" spans="19:67" x14ac:dyDescent="0.2">
      <c r="S361" s="275">
        <f t="shared" ref="S361:BO361" si="1692">IF(S114=1,IF(S115=1,1,0),0)</f>
        <v>0</v>
      </c>
      <c r="T361" s="275">
        <f t="shared" si="1692"/>
        <v>0</v>
      </c>
      <c r="U361" s="275">
        <f t="shared" si="1692"/>
        <v>0</v>
      </c>
      <c r="V361" s="275">
        <f t="shared" si="1692"/>
        <v>0</v>
      </c>
      <c r="W361" s="275">
        <f t="shared" si="1692"/>
        <v>0</v>
      </c>
      <c r="X361" s="275">
        <f t="shared" si="1692"/>
        <v>1</v>
      </c>
      <c r="Y361" s="275">
        <f t="shared" si="1692"/>
        <v>0</v>
      </c>
      <c r="Z361" s="275">
        <f t="shared" si="1692"/>
        <v>0</v>
      </c>
      <c r="AA361" s="275">
        <f t="shared" si="1692"/>
        <v>0</v>
      </c>
      <c r="AB361" s="275">
        <f t="shared" si="1692"/>
        <v>0</v>
      </c>
      <c r="AC361" s="275">
        <f t="shared" si="1692"/>
        <v>0</v>
      </c>
      <c r="AD361" s="275">
        <f t="shared" si="1692"/>
        <v>0</v>
      </c>
      <c r="AE361" s="275">
        <f t="shared" si="1692"/>
        <v>0</v>
      </c>
      <c r="AF361" s="275">
        <f t="shared" si="1692"/>
        <v>0</v>
      </c>
      <c r="AG361" s="275">
        <f t="shared" si="1692"/>
        <v>0</v>
      </c>
      <c r="AH361" s="275">
        <f t="shared" si="1692"/>
        <v>0</v>
      </c>
      <c r="AI361" s="275">
        <f t="shared" si="1692"/>
        <v>0</v>
      </c>
      <c r="AJ361" s="275">
        <f t="shared" si="1692"/>
        <v>0</v>
      </c>
      <c r="AK361" s="275">
        <f t="shared" si="1692"/>
        <v>0</v>
      </c>
      <c r="AL361" s="275">
        <f t="shared" si="1692"/>
        <v>0</v>
      </c>
      <c r="AM361" s="275">
        <f t="shared" si="1692"/>
        <v>0</v>
      </c>
      <c r="AN361" s="275">
        <f t="shared" si="1692"/>
        <v>0</v>
      </c>
      <c r="AO361" s="275">
        <f t="shared" si="1692"/>
        <v>0</v>
      </c>
      <c r="AP361" s="275">
        <f t="shared" si="1692"/>
        <v>0</v>
      </c>
      <c r="AQ361" s="275">
        <f t="shared" si="1692"/>
        <v>0</v>
      </c>
      <c r="AR361" s="275">
        <f t="shared" si="1692"/>
        <v>0</v>
      </c>
      <c r="AS361" s="275">
        <f t="shared" si="1692"/>
        <v>0</v>
      </c>
      <c r="AT361" s="275">
        <f t="shared" si="1692"/>
        <v>0</v>
      </c>
      <c r="AU361" s="275">
        <f t="shared" si="1692"/>
        <v>0</v>
      </c>
      <c r="AV361" s="275">
        <f t="shared" si="1692"/>
        <v>0</v>
      </c>
      <c r="AW361" s="275">
        <f t="shared" si="1692"/>
        <v>0</v>
      </c>
      <c r="AX361" s="275">
        <f t="shared" si="1692"/>
        <v>0</v>
      </c>
      <c r="AY361" s="275">
        <f t="shared" si="1692"/>
        <v>0</v>
      </c>
      <c r="AZ361" s="275">
        <f t="shared" si="1692"/>
        <v>0</v>
      </c>
      <c r="BA361" s="275">
        <f t="shared" si="1692"/>
        <v>0</v>
      </c>
      <c r="BB361" s="275">
        <f t="shared" si="1692"/>
        <v>1</v>
      </c>
      <c r="BC361" s="275">
        <f t="shared" si="1692"/>
        <v>0</v>
      </c>
      <c r="BD361" s="275">
        <f t="shared" si="1692"/>
        <v>0</v>
      </c>
      <c r="BE361" s="275">
        <f t="shared" si="1692"/>
        <v>0</v>
      </c>
      <c r="BF361" s="275">
        <f t="shared" si="1692"/>
        <v>0</v>
      </c>
      <c r="BG361" s="275">
        <f t="shared" si="1692"/>
        <v>0</v>
      </c>
      <c r="BH361" s="275">
        <f t="shared" si="1692"/>
        <v>0</v>
      </c>
      <c r="BI361" s="275">
        <f t="shared" si="1692"/>
        <v>0</v>
      </c>
      <c r="BJ361" s="275">
        <f t="shared" si="1692"/>
        <v>0</v>
      </c>
      <c r="BK361" s="275">
        <f t="shared" si="1692"/>
        <v>0</v>
      </c>
      <c r="BL361" s="275">
        <f t="shared" si="1692"/>
        <v>0</v>
      </c>
      <c r="BM361" s="275">
        <f t="shared" si="1692"/>
        <v>0</v>
      </c>
      <c r="BN361" s="275">
        <f t="shared" si="1692"/>
        <v>0</v>
      </c>
      <c r="BO361" s="275">
        <f t="shared" si="1692"/>
        <v>0</v>
      </c>
    </row>
    <row r="362" spans="19:67" x14ac:dyDescent="0.2">
      <c r="S362" s="275">
        <f t="shared" ref="S362:BO362" si="1693">IF(S115=1,IF(S116=1,1,0),0)</f>
        <v>0</v>
      </c>
      <c r="T362" s="275">
        <f t="shared" si="1693"/>
        <v>0</v>
      </c>
      <c r="U362" s="275">
        <f t="shared" si="1693"/>
        <v>0</v>
      </c>
      <c r="V362" s="275">
        <f t="shared" si="1693"/>
        <v>0</v>
      </c>
      <c r="W362" s="275">
        <f t="shared" si="1693"/>
        <v>0</v>
      </c>
      <c r="X362" s="275">
        <f t="shared" si="1693"/>
        <v>1</v>
      </c>
      <c r="Y362" s="275">
        <f t="shared" si="1693"/>
        <v>0</v>
      </c>
      <c r="Z362" s="275">
        <f t="shared" si="1693"/>
        <v>0</v>
      </c>
      <c r="AA362" s="275">
        <f t="shared" si="1693"/>
        <v>0</v>
      </c>
      <c r="AB362" s="275">
        <f t="shared" si="1693"/>
        <v>0</v>
      </c>
      <c r="AC362" s="275">
        <f t="shared" si="1693"/>
        <v>0</v>
      </c>
      <c r="AD362" s="275">
        <f t="shared" si="1693"/>
        <v>0</v>
      </c>
      <c r="AE362" s="275">
        <f t="shared" si="1693"/>
        <v>0</v>
      </c>
      <c r="AF362" s="275">
        <f t="shared" si="1693"/>
        <v>0</v>
      </c>
      <c r="AG362" s="275">
        <f t="shared" si="1693"/>
        <v>0</v>
      </c>
      <c r="AH362" s="275">
        <f t="shared" si="1693"/>
        <v>0</v>
      </c>
      <c r="AI362" s="275">
        <f t="shared" si="1693"/>
        <v>0</v>
      </c>
      <c r="AJ362" s="275">
        <f t="shared" si="1693"/>
        <v>0</v>
      </c>
      <c r="AK362" s="275">
        <f t="shared" si="1693"/>
        <v>0</v>
      </c>
      <c r="AL362" s="275">
        <f t="shared" si="1693"/>
        <v>0</v>
      </c>
      <c r="AM362" s="275">
        <f t="shared" si="1693"/>
        <v>0</v>
      </c>
      <c r="AN362" s="275">
        <f t="shared" si="1693"/>
        <v>0</v>
      </c>
      <c r="AO362" s="275">
        <f t="shared" si="1693"/>
        <v>0</v>
      </c>
      <c r="AP362" s="275">
        <f t="shared" si="1693"/>
        <v>0</v>
      </c>
      <c r="AQ362" s="275">
        <f t="shared" si="1693"/>
        <v>0</v>
      </c>
      <c r="AR362" s="275">
        <f t="shared" si="1693"/>
        <v>0</v>
      </c>
      <c r="AS362" s="275">
        <f t="shared" si="1693"/>
        <v>0</v>
      </c>
      <c r="AT362" s="275">
        <f t="shared" si="1693"/>
        <v>0</v>
      </c>
      <c r="AU362" s="275">
        <f t="shared" si="1693"/>
        <v>0</v>
      </c>
      <c r="AV362" s="275">
        <f t="shared" si="1693"/>
        <v>0</v>
      </c>
      <c r="AW362" s="275">
        <f t="shared" si="1693"/>
        <v>0</v>
      </c>
      <c r="AX362" s="275">
        <f t="shared" si="1693"/>
        <v>0</v>
      </c>
      <c r="AY362" s="275">
        <f t="shared" si="1693"/>
        <v>0</v>
      </c>
      <c r="AZ362" s="275">
        <f t="shared" si="1693"/>
        <v>0</v>
      </c>
      <c r="BA362" s="275">
        <f t="shared" si="1693"/>
        <v>0</v>
      </c>
      <c r="BB362" s="275">
        <f t="shared" si="1693"/>
        <v>0</v>
      </c>
      <c r="BC362" s="275">
        <f t="shared" si="1693"/>
        <v>0</v>
      </c>
      <c r="BD362" s="275">
        <f t="shared" si="1693"/>
        <v>0</v>
      </c>
      <c r="BE362" s="275">
        <f t="shared" si="1693"/>
        <v>0</v>
      </c>
      <c r="BF362" s="275">
        <f t="shared" si="1693"/>
        <v>0</v>
      </c>
      <c r="BG362" s="275">
        <f t="shared" si="1693"/>
        <v>0</v>
      </c>
      <c r="BH362" s="275">
        <f t="shared" si="1693"/>
        <v>0</v>
      </c>
      <c r="BI362" s="275">
        <f t="shared" si="1693"/>
        <v>0</v>
      </c>
      <c r="BJ362" s="275">
        <f t="shared" si="1693"/>
        <v>0</v>
      </c>
      <c r="BK362" s="275">
        <f t="shared" si="1693"/>
        <v>0</v>
      </c>
      <c r="BL362" s="275">
        <f t="shared" si="1693"/>
        <v>0</v>
      </c>
      <c r="BM362" s="275">
        <f t="shared" si="1693"/>
        <v>0</v>
      </c>
      <c r="BN362" s="275">
        <f t="shared" si="1693"/>
        <v>0</v>
      </c>
      <c r="BO362" s="275">
        <f t="shared" si="1693"/>
        <v>0</v>
      </c>
    </row>
    <row r="363" spans="19:67" x14ac:dyDescent="0.2">
      <c r="S363" s="275">
        <f t="shared" ref="S363:BO363" si="1694">IF(S116=1,IF(S117=1,1,0),0)</f>
        <v>0</v>
      </c>
      <c r="T363" s="275">
        <f t="shared" si="1694"/>
        <v>0</v>
      </c>
      <c r="U363" s="275">
        <f t="shared" si="1694"/>
        <v>0</v>
      </c>
      <c r="V363" s="275">
        <f t="shared" si="1694"/>
        <v>0</v>
      </c>
      <c r="W363" s="275">
        <f t="shared" si="1694"/>
        <v>0</v>
      </c>
      <c r="X363" s="275">
        <f t="shared" si="1694"/>
        <v>0</v>
      </c>
      <c r="Y363" s="275">
        <f t="shared" si="1694"/>
        <v>0</v>
      </c>
      <c r="Z363" s="275">
        <f t="shared" si="1694"/>
        <v>0</v>
      </c>
      <c r="AA363" s="275">
        <f t="shared" si="1694"/>
        <v>0</v>
      </c>
      <c r="AB363" s="275">
        <f t="shared" si="1694"/>
        <v>0</v>
      </c>
      <c r="AC363" s="275">
        <f t="shared" si="1694"/>
        <v>0</v>
      </c>
      <c r="AD363" s="275">
        <f t="shared" si="1694"/>
        <v>0</v>
      </c>
      <c r="AE363" s="275">
        <f t="shared" si="1694"/>
        <v>0</v>
      </c>
      <c r="AF363" s="275">
        <f t="shared" si="1694"/>
        <v>0</v>
      </c>
      <c r="AG363" s="275">
        <f t="shared" si="1694"/>
        <v>0</v>
      </c>
      <c r="AH363" s="275">
        <f t="shared" si="1694"/>
        <v>0</v>
      </c>
      <c r="AI363" s="275">
        <f t="shared" si="1694"/>
        <v>0</v>
      </c>
      <c r="AJ363" s="275">
        <f t="shared" si="1694"/>
        <v>0</v>
      </c>
      <c r="AK363" s="275">
        <f t="shared" si="1694"/>
        <v>0</v>
      </c>
      <c r="AL363" s="275">
        <f t="shared" si="1694"/>
        <v>0</v>
      </c>
      <c r="AM363" s="275">
        <f t="shared" si="1694"/>
        <v>0</v>
      </c>
      <c r="AN363" s="275">
        <f t="shared" si="1694"/>
        <v>0</v>
      </c>
      <c r="AO363" s="275">
        <f t="shared" si="1694"/>
        <v>0</v>
      </c>
      <c r="AP363" s="275">
        <f t="shared" si="1694"/>
        <v>0</v>
      </c>
      <c r="AQ363" s="275">
        <f t="shared" si="1694"/>
        <v>0</v>
      </c>
      <c r="AR363" s="275">
        <f t="shared" si="1694"/>
        <v>1</v>
      </c>
      <c r="AS363" s="275">
        <f t="shared" si="1694"/>
        <v>0</v>
      </c>
      <c r="AT363" s="275">
        <f t="shared" si="1694"/>
        <v>0</v>
      </c>
      <c r="AU363" s="275">
        <f t="shared" si="1694"/>
        <v>0</v>
      </c>
      <c r="AV363" s="275">
        <f t="shared" si="1694"/>
        <v>0</v>
      </c>
      <c r="AW363" s="275">
        <f t="shared" si="1694"/>
        <v>0</v>
      </c>
      <c r="AX363" s="275">
        <f t="shared" si="1694"/>
        <v>0</v>
      </c>
      <c r="AY363" s="275">
        <f t="shared" si="1694"/>
        <v>0</v>
      </c>
      <c r="AZ363" s="275">
        <f t="shared" si="1694"/>
        <v>0</v>
      </c>
      <c r="BA363" s="275">
        <f t="shared" si="1694"/>
        <v>0</v>
      </c>
      <c r="BB363" s="275">
        <f t="shared" si="1694"/>
        <v>0</v>
      </c>
      <c r="BC363" s="275">
        <f t="shared" si="1694"/>
        <v>0</v>
      </c>
      <c r="BD363" s="275">
        <f t="shared" si="1694"/>
        <v>0</v>
      </c>
      <c r="BE363" s="275">
        <f t="shared" si="1694"/>
        <v>0</v>
      </c>
      <c r="BF363" s="275">
        <f t="shared" si="1694"/>
        <v>0</v>
      </c>
      <c r="BG363" s="275">
        <f t="shared" si="1694"/>
        <v>0</v>
      </c>
      <c r="BH363" s="275">
        <f t="shared" si="1694"/>
        <v>0</v>
      </c>
      <c r="BI363" s="275">
        <f t="shared" si="1694"/>
        <v>0</v>
      </c>
      <c r="BJ363" s="275">
        <f t="shared" si="1694"/>
        <v>1</v>
      </c>
      <c r="BK363" s="275">
        <f t="shared" si="1694"/>
        <v>0</v>
      </c>
      <c r="BL363" s="275">
        <f t="shared" si="1694"/>
        <v>0</v>
      </c>
      <c r="BM363" s="275">
        <f t="shared" si="1694"/>
        <v>0</v>
      </c>
      <c r="BN363" s="275">
        <f t="shared" si="1694"/>
        <v>0</v>
      </c>
      <c r="BO363" s="275">
        <f t="shared" si="1694"/>
        <v>0</v>
      </c>
    </row>
    <row r="364" spans="19:67" x14ac:dyDescent="0.2">
      <c r="S364" s="275">
        <f t="shared" ref="S364:BO364" si="1695">IF(S117=1,IF(S118=1,1,0),0)</f>
        <v>0</v>
      </c>
      <c r="T364" s="275">
        <f t="shared" si="1695"/>
        <v>0</v>
      </c>
      <c r="U364" s="275">
        <f t="shared" si="1695"/>
        <v>0</v>
      </c>
      <c r="V364" s="275">
        <f t="shared" si="1695"/>
        <v>0</v>
      </c>
      <c r="W364" s="275">
        <f t="shared" si="1695"/>
        <v>0</v>
      </c>
      <c r="X364" s="275">
        <f t="shared" si="1695"/>
        <v>0</v>
      </c>
      <c r="Y364" s="275">
        <f t="shared" si="1695"/>
        <v>0</v>
      </c>
      <c r="Z364" s="275">
        <f t="shared" si="1695"/>
        <v>0</v>
      </c>
      <c r="AA364" s="275">
        <f t="shared" si="1695"/>
        <v>0</v>
      </c>
      <c r="AB364" s="275">
        <f t="shared" si="1695"/>
        <v>0</v>
      </c>
      <c r="AC364" s="275">
        <f t="shared" si="1695"/>
        <v>0</v>
      </c>
      <c r="AD364" s="275">
        <f t="shared" si="1695"/>
        <v>0</v>
      </c>
      <c r="AE364" s="275">
        <f t="shared" si="1695"/>
        <v>0</v>
      </c>
      <c r="AF364" s="275">
        <f t="shared" si="1695"/>
        <v>0</v>
      </c>
      <c r="AG364" s="275">
        <f t="shared" si="1695"/>
        <v>0</v>
      </c>
      <c r="AH364" s="275">
        <f t="shared" si="1695"/>
        <v>0</v>
      </c>
      <c r="AI364" s="275">
        <f t="shared" si="1695"/>
        <v>0</v>
      </c>
      <c r="AJ364" s="275">
        <f t="shared" si="1695"/>
        <v>0</v>
      </c>
      <c r="AK364" s="275">
        <f t="shared" si="1695"/>
        <v>0</v>
      </c>
      <c r="AL364" s="275">
        <f t="shared" si="1695"/>
        <v>0</v>
      </c>
      <c r="AM364" s="275">
        <f t="shared" si="1695"/>
        <v>0</v>
      </c>
      <c r="AN364" s="275">
        <f t="shared" si="1695"/>
        <v>0</v>
      </c>
      <c r="AO364" s="275">
        <f t="shared" si="1695"/>
        <v>0</v>
      </c>
      <c r="AP364" s="275">
        <f t="shared" si="1695"/>
        <v>0</v>
      </c>
      <c r="AQ364" s="275">
        <f t="shared" si="1695"/>
        <v>0</v>
      </c>
      <c r="AR364" s="275">
        <f t="shared" si="1695"/>
        <v>0</v>
      </c>
      <c r="AS364" s="275">
        <f t="shared" si="1695"/>
        <v>0</v>
      </c>
      <c r="AT364" s="275">
        <f t="shared" si="1695"/>
        <v>0</v>
      </c>
      <c r="AU364" s="275">
        <f t="shared" si="1695"/>
        <v>0</v>
      </c>
      <c r="AV364" s="275">
        <f t="shared" si="1695"/>
        <v>0</v>
      </c>
      <c r="AW364" s="275">
        <f t="shared" si="1695"/>
        <v>0</v>
      </c>
      <c r="AX364" s="275">
        <f t="shared" si="1695"/>
        <v>0</v>
      </c>
      <c r="AY364" s="275">
        <f t="shared" si="1695"/>
        <v>0</v>
      </c>
      <c r="AZ364" s="275">
        <f t="shared" si="1695"/>
        <v>0</v>
      </c>
      <c r="BA364" s="275">
        <f t="shared" si="1695"/>
        <v>0</v>
      </c>
      <c r="BB364" s="275">
        <f t="shared" si="1695"/>
        <v>0</v>
      </c>
      <c r="BC364" s="275">
        <f t="shared" si="1695"/>
        <v>0</v>
      </c>
      <c r="BD364" s="275">
        <f t="shared" si="1695"/>
        <v>0</v>
      </c>
      <c r="BE364" s="275">
        <f t="shared" si="1695"/>
        <v>0</v>
      </c>
      <c r="BF364" s="275">
        <f t="shared" si="1695"/>
        <v>0</v>
      </c>
      <c r="BG364" s="275">
        <f t="shared" si="1695"/>
        <v>0</v>
      </c>
      <c r="BH364" s="275">
        <f t="shared" si="1695"/>
        <v>0</v>
      </c>
      <c r="BI364" s="275">
        <f t="shared" si="1695"/>
        <v>0</v>
      </c>
      <c r="BJ364" s="275">
        <f t="shared" si="1695"/>
        <v>0</v>
      </c>
      <c r="BK364" s="275">
        <f t="shared" si="1695"/>
        <v>0</v>
      </c>
      <c r="BL364" s="275">
        <f t="shared" si="1695"/>
        <v>0</v>
      </c>
      <c r="BM364" s="275">
        <f t="shared" si="1695"/>
        <v>0</v>
      </c>
      <c r="BN364" s="275">
        <f t="shared" si="1695"/>
        <v>0</v>
      </c>
      <c r="BO364" s="275">
        <f t="shared" si="1695"/>
        <v>0</v>
      </c>
    </row>
    <row r="365" spans="19:67" x14ac:dyDescent="0.2">
      <c r="S365" s="275">
        <f t="shared" ref="S365:BO365" si="1696">IF(S118=1,IF(S119=1,1,0),0)</f>
        <v>0</v>
      </c>
      <c r="T365" s="275">
        <f t="shared" si="1696"/>
        <v>0</v>
      </c>
      <c r="U365" s="275">
        <f t="shared" si="1696"/>
        <v>0</v>
      </c>
      <c r="V365" s="275">
        <f t="shared" si="1696"/>
        <v>0</v>
      </c>
      <c r="W365" s="275">
        <f t="shared" si="1696"/>
        <v>0</v>
      </c>
      <c r="X365" s="275">
        <f t="shared" si="1696"/>
        <v>0</v>
      </c>
      <c r="Y365" s="275">
        <f t="shared" si="1696"/>
        <v>0</v>
      </c>
      <c r="Z365" s="275">
        <f t="shared" si="1696"/>
        <v>0</v>
      </c>
      <c r="AA365" s="275">
        <f t="shared" si="1696"/>
        <v>0</v>
      </c>
      <c r="AB365" s="275">
        <f t="shared" si="1696"/>
        <v>0</v>
      </c>
      <c r="AC365" s="275">
        <f t="shared" si="1696"/>
        <v>1</v>
      </c>
      <c r="AD365" s="275">
        <f t="shared" si="1696"/>
        <v>0</v>
      </c>
      <c r="AE365" s="275">
        <f t="shared" si="1696"/>
        <v>0</v>
      </c>
      <c r="AF365" s="275">
        <f t="shared" si="1696"/>
        <v>0</v>
      </c>
      <c r="AG365" s="275">
        <f t="shared" si="1696"/>
        <v>0</v>
      </c>
      <c r="AH365" s="275">
        <f t="shared" si="1696"/>
        <v>0</v>
      </c>
      <c r="AI365" s="275">
        <f t="shared" si="1696"/>
        <v>0</v>
      </c>
      <c r="AJ365" s="275">
        <f t="shared" si="1696"/>
        <v>0</v>
      </c>
      <c r="AK365" s="275">
        <f t="shared" si="1696"/>
        <v>0</v>
      </c>
      <c r="AL365" s="275">
        <f t="shared" si="1696"/>
        <v>0</v>
      </c>
      <c r="AM365" s="275">
        <f t="shared" si="1696"/>
        <v>0</v>
      </c>
      <c r="AN365" s="275">
        <f t="shared" si="1696"/>
        <v>0</v>
      </c>
      <c r="AO365" s="275">
        <f t="shared" si="1696"/>
        <v>0</v>
      </c>
      <c r="AP365" s="275">
        <f t="shared" si="1696"/>
        <v>0</v>
      </c>
      <c r="AQ365" s="275">
        <f t="shared" si="1696"/>
        <v>0</v>
      </c>
      <c r="AR365" s="275">
        <f t="shared" si="1696"/>
        <v>0</v>
      </c>
      <c r="AS365" s="275">
        <f t="shared" si="1696"/>
        <v>0</v>
      </c>
      <c r="AT365" s="275">
        <f t="shared" si="1696"/>
        <v>0</v>
      </c>
      <c r="AU365" s="275">
        <f t="shared" si="1696"/>
        <v>0</v>
      </c>
      <c r="AV365" s="275">
        <f t="shared" si="1696"/>
        <v>0</v>
      </c>
      <c r="AW365" s="275">
        <f t="shared" si="1696"/>
        <v>0</v>
      </c>
      <c r="AX365" s="275">
        <f t="shared" si="1696"/>
        <v>0</v>
      </c>
      <c r="AY365" s="275">
        <f t="shared" si="1696"/>
        <v>0</v>
      </c>
      <c r="AZ365" s="275">
        <f t="shared" si="1696"/>
        <v>0</v>
      </c>
      <c r="BA365" s="275">
        <f t="shared" si="1696"/>
        <v>0</v>
      </c>
      <c r="BB365" s="275">
        <f t="shared" si="1696"/>
        <v>0</v>
      </c>
      <c r="BC365" s="275">
        <f t="shared" si="1696"/>
        <v>0</v>
      </c>
      <c r="BD365" s="275">
        <f t="shared" si="1696"/>
        <v>0</v>
      </c>
      <c r="BE365" s="275">
        <f t="shared" si="1696"/>
        <v>0</v>
      </c>
      <c r="BF365" s="275">
        <f t="shared" si="1696"/>
        <v>0</v>
      </c>
      <c r="BG365" s="275">
        <f t="shared" si="1696"/>
        <v>0</v>
      </c>
      <c r="BH365" s="275">
        <f t="shared" si="1696"/>
        <v>0</v>
      </c>
      <c r="BI365" s="275">
        <f t="shared" si="1696"/>
        <v>0</v>
      </c>
      <c r="BJ365" s="275">
        <f t="shared" si="1696"/>
        <v>0</v>
      </c>
      <c r="BK365" s="275">
        <f t="shared" si="1696"/>
        <v>0</v>
      </c>
      <c r="BL365" s="275">
        <f t="shared" si="1696"/>
        <v>0</v>
      </c>
      <c r="BM365" s="275">
        <f t="shared" si="1696"/>
        <v>0</v>
      </c>
      <c r="BN365" s="275">
        <f t="shared" si="1696"/>
        <v>0</v>
      </c>
      <c r="BO365" s="275">
        <f t="shared" si="1696"/>
        <v>0</v>
      </c>
    </row>
    <row r="366" spans="19:67" x14ac:dyDescent="0.2">
      <c r="S366" s="275">
        <f t="shared" ref="S366:BO366" si="1697">IF(S119=1,IF(S120=1,1,0),0)</f>
        <v>0</v>
      </c>
      <c r="T366" s="275">
        <f t="shared" si="1697"/>
        <v>0</v>
      </c>
      <c r="U366" s="275">
        <f t="shared" si="1697"/>
        <v>0</v>
      </c>
      <c r="V366" s="275">
        <f t="shared" si="1697"/>
        <v>0</v>
      </c>
      <c r="W366" s="275">
        <f t="shared" si="1697"/>
        <v>0</v>
      </c>
      <c r="X366" s="275">
        <f t="shared" si="1697"/>
        <v>0</v>
      </c>
      <c r="Y366" s="275">
        <f t="shared" si="1697"/>
        <v>0</v>
      </c>
      <c r="Z366" s="275">
        <f t="shared" si="1697"/>
        <v>0</v>
      </c>
      <c r="AA366" s="275">
        <f t="shared" si="1697"/>
        <v>0</v>
      </c>
      <c r="AB366" s="275">
        <f t="shared" si="1697"/>
        <v>0</v>
      </c>
      <c r="AC366" s="275">
        <f t="shared" si="1697"/>
        <v>0</v>
      </c>
      <c r="AD366" s="275">
        <f t="shared" si="1697"/>
        <v>0</v>
      </c>
      <c r="AE366" s="275">
        <f t="shared" si="1697"/>
        <v>0</v>
      </c>
      <c r="AF366" s="275">
        <f t="shared" si="1697"/>
        <v>0</v>
      </c>
      <c r="AG366" s="275">
        <f t="shared" si="1697"/>
        <v>0</v>
      </c>
      <c r="AH366" s="275">
        <f t="shared" si="1697"/>
        <v>0</v>
      </c>
      <c r="AI366" s="275">
        <f t="shared" si="1697"/>
        <v>0</v>
      </c>
      <c r="AJ366" s="275">
        <f t="shared" si="1697"/>
        <v>0</v>
      </c>
      <c r="AK366" s="275">
        <f t="shared" si="1697"/>
        <v>1</v>
      </c>
      <c r="AL366" s="275">
        <f t="shared" si="1697"/>
        <v>0</v>
      </c>
      <c r="AM366" s="275">
        <f t="shared" si="1697"/>
        <v>0</v>
      </c>
      <c r="AN366" s="275">
        <f t="shared" si="1697"/>
        <v>0</v>
      </c>
      <c r="AO366" s="275">
        <f t="shared" si="1697"/>
        <v>0</v>
      </c>
      <c r="AP366" s="275">
        <f t="shared" si="1697"/>
        <v>0</v>
      </c>
      <c r="AQ366" s="275">
        <f t="shared" si="1697"/>
        <v>0</v>
      </c>
      <c r="AR366" s="275">
        <f t="shared" si="1697"/>
        <v>0</v>
      </c>
      <c r="AS366" s="275">
        <f t="shared" si="1697"/>
        <v>0</v>
      </c>
      <c r="AT366" s="275">
        <f t="shared" si="1697"/>
        <v>0</v>
      </c>
      <c r="AU366" s="275">
        <f t="shared" si="1697"/>
        <v>0</v>
      </c>
      <c r="AV366" s="275">
        <f t="shared" si="1697"/>
        <v>0</v>
      </c>
      <c r="AW366" s="275">
        <f t="shared" si="1697"/>
        <v>0</v>
      </c>
      <c r="AX366" s="275">
        <f t="shared" si="1697"/>
        <v>0</v>
      </c>
      <c r="AY366" s="275">
        <f t="shared" si="1697"/>
        <v>0</v>
      </c>
      <c r="AZ366" s="275">
        <f t="shared" si="1697"/>
        <v>0</v>
      </c>
      <c r="BA366" s="275">
        <f t="shared" si="1697"/>
        <v>0</v>
      </c>
      <c r="BB366" s="275">
        <f t="shared" si="1697"/>
        <v>0</v>
      </c>
      <c r="BC366" s="275">
        <f t="shared" si="1697"/>
        <v>0</v>
      </c>
      <c r="BD366" s="275">
        <f t="shared" si="1697"/>
        <v>0</v>
      </c>
      <c r="BE366" s="275">
        <f t="shared" si="1697"/>
        <v>0</v>
      </c>
      <c r="BF366" s="275">
        <f t="shared" si="1697"/>
        <v>0</v>
      </c>
      <c r="BG366" s="275">
        <f t="shared" si="1697"/>
        <v>0</v>
      </c>
      <c r="BH366" s="275">
        <f t="shared" si="1697"/>
        <v>0</v>
      </c>
      <c r="BI366" s="275">
        <f t="shared" si="1697"/>
        <v>0</v>
      </c>
      <c r="BJ366" s="275">
        <f t="shared" si="1697"/>
        <v>0</v>
      </c>
      <c r="BK366" s="275">
        <f t="shared" si="1697"/>
        <v>0</v>
      </c>
      <c r="BL366" s="275">
        <f t="shared" si="1697"/>
        <v>0</v>
      </c>
      <c r="BM366" s="275">
        <f t="shared" si="1697"/>
        <v>0</v>
      </c>
      <c r="BN366" s="275">
        <f t="shared" si="1697"/>
        <v>0</v>
      </c>
      <c r="BO366" s="275">
        <f t="shared" si="1697"/>
        <v>0</v>
      </c>
    </row>
    <row r="367" spans="19:67" x14ac:dyDescent="0.2">
      <c r="S367" s="275">
        <f t="shared" ref="S367:BO367" si="1698">IF(S120=1,IF(S121=1,1,0),0)</f>
        <v>0</v>
      </c>
      <c r="T367" s="275">
        <f t="shared" si="1698"/>
        <v>0</v>
      </c>
      <c r="U367" s="275">
        <f t="shared" si="1698"/>
        <v>0</v>
      </c>
      <c r="V367" s="275">
        <f t="shared" si="1698"/>
        <v>0</v>
      </c>
      <c r="W367" s="275">
        <f t="shared" si="1698"/>
        <v>0</v>
      </c>
      <c r="X367" s="275">
        <f t="shared" si="1698"/>
        <v>0</v>
      </c>
      <c r="Y367" s="275">
        <f t="shared" si="1698"/>
        <v>0</v>
      </c>
      <c r="Z367" s="275">
        <f t="shared" si="1698"/>
        <v>0</v>
      </c>
      <c r="AA367" s="275">
        <f t="shared" si="1698"/>
        <v>0</v>
      </c>
      <c r="AB367" s="275">
        <f t="shared" si="1698"/>
        <v>0</v>
      </c>
      <c r="AC367" s="275">
        <f t="shared" si="1698"/>
        <v>0</v>
      </c>
      <c r="AD367" s="275">
        <f t="shared" si="1698"/>
        <v>0</v>
      </c>
      <c r="AE367" s="275">
        <f t="shared" si="1698"/>
        <v>0</v>
      </c>
      <c r="AF367" s="275">
        <f t="shared" si="1698"/>
        <v>0</v>
      </c>
      <c r="AG367" s="275">
        <f t="shared" si="1698"/>
        <v>0</v>
      </c>
      <c r="AH367" s="275">
        <f t="shared" si="1698"/>
        <v>0</v>
      </c>
      <c r="AI367" s="275">
        <f t="shared" si="1698"/>
        <v>0</v>
      </c>
      <c r="AJ367" s="275">
        <f t="shared" si="1698"/>
        <v>0</v>
      </c>
      <c r="AK367" s="275">
        <f t="shared" si="1698"/>
        <v>0</v>
      </c>
      <c r="AL367" s="275">
        <f t="shared" si="1698"/>
        <v>0</v>
      </c>
      <c r="AM367" s="275">
        <f t="shared" si="1698"/>
        <v>1</v>
      </c>
      <c r="AN367" s="275">
        <f t="shared" si="1698"/>
        <v>0</v>
      </c>
      <c r="AO367" s="275">
        <f t="shared" si="1698"/>
        <v>0</v>
      </c>
      <c r="AP367" s="275">
        <f t="shared" si="1698"/>
        <v>0</v>
      </c>
      <c r="AQ367" s="275">
        <f t="shared" si="1698"/>
        <v>0</v>
      </c>
      <c r="AR367" s="275">
        <f t="shared" si="1698"/>
        <v>0</v>
      </c>
      <c r="AS367" s="275">
        <f t="shared" si="1698"/>
        <v>0</v>
      </c>
      <c r="AT367" s="275">
        <f t="shared" si="1698"/>
        <v>0</v>
      </c>
      <c r="AU367" s="275">
        <f t="shared" si="1698"/>
        <v>0</v>
      </c>
      <c r="AV367" s="275">
        <f t="shared" si="1698"/>
        <v>1</v>
      </c>
      <c r="AW367" s="275">
        <f t="shared" si="1698"/>
        <v>0</v>
      </c>
      <c r="AX367" s="275">
        <f t="shared" si="1698"/>
        <v>0</v>
      </c>
      <c r="AY367" s="275">
        <f t="shared" si="1698"/>
        <v>0</v>
      </c>
      <c r="AZ367" s="275">
        <f t="shared" si="1698"/>
        <v>0</v>
      </c>
      <c r="BA367" s="275">
        <f t="shared" si="1698"/>
        <v>0</v>
      </c>
      <c r="BB367" s="275">
        <f t="shared" si="1698"/>
        <v>0</v>
      </c>
      <c r="BC367" s="275">
        <f t="shared" si="1698"/>
        <v>0</v>
      </c>
      <c r="BD367" s="275">
        <f t="shared" si="1698"/>
        <v>0</v>
      </c>
      <c r="BE367" s="275">
        <f t="shared" si="1698"/>
        <v>0</v>
      </c>
      <c r="BF367" s="275">
        <f t="shared" si="1698"/>
        <v>0</v>
      </c>
      <c r="BG367" s="275">
        <f t="shared" si="1698"/>
        <v>0</v>
      </c>
      <c r="BH367" s="275">
        <f t="shared" si="1698"/>
        <v>0</v>
      </c>
      <c r="BI367" s="275">
        <f t="shared" si="1698"/>
        <v>0</v>
      </c>
      <c r="BJ367" s="275">
        <f t="shared" si="1698"/>
        <v>0</v>
      </c>
      <c r="BK367" s="275">
        <f t="shared" si="1698"/>
        <v>0</v>
      </c>
      <c r="BL367" s="275">
        <f t="shared" si="1698"/>
        <v>0</v>
      </c>
      <c r="BM367" s="275">
        <f t="shared" si="1698"/>
        <v>0</v>
      </c>
      <c r="BN367" s="275">
        <f t="shared" si="1698"/>
        <v>0</v>
      </c>
      <c r="BO367" s="275">
        <f t="shared" si="1698"/>
        <v>0</v>
      </c>
    </row>
    <row r="368" spans="19:67" x14ac:dyDescent="0.2">
      <c r="S368" s="275">
        <f t="shared" ref="S368:BO368" si="1699">IF(S121=1,IF(S122=1,1,0),0)</f>
        <v>0</v>
      </c>
      <c r="T368" s="275">
        <f t="shared" si="1699"/>
        <v>0</v>
      </c>
      <c r="U368" s="275">
        <f t="shared" si="1699"/>
        <v>0</v>
      </c>
      <c r="V368" s="275">
        <f t="shared" si="1699"/>
        <v>0</v>
      </c>
      <c r="W368" s="275">
        <f t="shared" si="1699"/>
        <v>0</v>
      </c>
      <c r="X368" s="275">
        <f t="shared" si="1699"/>
        <v>0</v>
      </c>
      <c r="Y368" s="275">
        <f t="shared" si="1699"/>
        <v>0</v>
      </c>
      <c r="Z368" s="275">
        <f t="shared" si="1699"/>
        <v>0</v>
      </c>
      <c r="AA368" s="275">
        <f t="shared" si="1699"/>
        <v>0</v>
      </c>
      <c r="AB368" s="275">
        <f t="shared" si="1699"/>
        <v>0</v>
      </c>
      <c r="AC368" s="275">
        <f t="shared" si="1699"/>
        <v>0</v>
      </c>
      <c r="AD368" s="275">
        <f t="shared" si="1699"/>
        <v>0</v>
      </c>
      <c r="AE368" s="275">
        <f t="shared" si="1699"/>
        <v>0</v>
      </c>
      <c r="AF368" s="275">
        <f t="shared" si="1699"/>
        <v>0</v>
      </c>
      <c r="AG368" s="275">
        <f t="shared" si="1699"/>
        <v>0</v>
      </c>
      <c r="AH368" s="275">
        <f t="shared" si="1699"/>
        <v>0</v>
      </c>
      <c r="AI368" s="275">
        <f t="shared" si="1699"/>
        <v>0</v>
      </c>
      <c r="AJ368" s="275">
        <f t="shared" si="1699"/>
        <v>0</v>
      </c>
      <c r="AK368" s="275">
        <f t="shared" si="1699"/>
        <v>0</v>
      </c>
      <c r="AL368" s="275">
        <f t="shared" si="1699"/>
        <v>0</v>
      </c>
      <c r="AM368" s="275">
        <f t="shared" si="1699"/>
        <v>0</v>
      </c>
      <c r="AN368" s="275">
        <f t="shared" si="1699"/>
        <v>0</v>
      </c>
      <c r="AO368" s="275">
        <f t="shared" si="1699"/>
        <v>0</v>
      </c>
      <c r="AP368" s="275">
        <f t="shared" si="1699"/>
        <v>0</v>
      </c>
      <c r="AQ368" s="275">
        <f t="shared" si="1699"/>
        <v>0</v>
      </c>
      <c r="AR368" s="275">
        <f t="shared" si="1699"/>
        <v>0</v>
      </c>
      <c r="AS368" s="275">
        <f t="shared" si="1699"/>
        <v>0</v>
      </c>
      <c r="AT368" s="275">
        <f t="shared" si="1699"/>
        <v>0</v>
      </c>
      <c r="AU368" s="275">
        <f t="shared" si="1699"/>
        <v>0</v>
      </c>
      <c r="AV368" s="275">
        <f t="shared" si="1699"/>
        <v>0</v>
      </c>
      <c r="AW368" s="275">
        <f t="shared" si="1699"/>
        <v>0</v>
      </c>
      <c r="AX368" s="275">
        <f t="shared" si="1699"/>
        <v>0</v>
      </c>
      <c r="AY368" s="275">
        <f t="shared" si="1699"/>
        <v>0</v>
      </c>
      <c r="AZ368" s="275">
        <f t="shared" si="1699"/>
        <v>0</v>
      </c>
      <c r="BA368" s="275">
        <f t="shared" si="1699"/>
        <v>0</v>
      </c>
      <c r="BB368" s="275">
        <f t="shared" si="1699"/>
        <v>0</v>
      </c>
      <c r="BC368" s="275">
        <f t="shared" si="1699"/>
        <v>0</v>
      </c>
      <c r="BD368" s="275">
        <f t="shared" si="1699"/>
        <v>0</v>
      </c>
      <c r="BE368" s="275">
        <f t="shared" si="1699"/>
        <v>0</v>
      </c>
      <c r="BF368" s="275">
        <f t="shared" si="1699"/>
        <v>0</v>
      </c>
      <c r="BG368" s="275">
        <f t="shared" si="1699"/>
        <v>0</v>
      </c>
      <c r="BH368" s="275">
        <f t="shared" si="1699"/>
        <v>0</v>
      </c>
      <c r="BI368" s="275">
        <f t="shared" si="1699"/>
        <v>0</v>
      </c>
      <c r="BJ368" s="275">
        <f t="shared" si="1699"/>
        <v>0</v>
      </c>
      <c r="BK368" s="275">
        <f t="shared" si="1699"/>
        <v>0</v>
      </c>
      <c r="BL368" s="275">
        <f t="shared" si="1699"/>
        <v>0</v>
      </c>
      <c r="BM368" s="275">
        <f t="shared" si="1699"/>
        <v>0</v>
      </c>
      <c r="BN368" s="275">
        <f t="shared" si="1699"/>
        <v>0</v>
      </c>
      <c r="BO368" s="275">
        <f t="shared" si="1699"/>
        <v>0</v>
      </c>
    </row>
    <row r="369" spans="19:67" x14ac:dyDescent="0.2">
      <c r="S369" s="275">
        <f t="shared" ref="S369:BO369" si="1700">IF(S122=1,IF(S123=1,1,0),0)</f>
        <v>0</v>
      </c>
      <c r="T369" s="275">
        <f t="shared" si="1700"/>
        <v>0</v>
      </c>
      <c r="U369" s="275">
        <f t="shared" si="1700"/>
        <v>0</v>
      </c>
      <c r="V369" s="275">
        <f t="shared" si="1700"/>
        <v>0</v>
      </c>
      <c r="W369" s="275">
        <f t="shared" si="1700"/>
        <v>0</v>
      </c>
      <c r="X369" s="275">
        <f t="shared" si="1700"/>
        <v>0</v>
      </c>
      <c r="Y369" s="275">
        <f t="shared" si="1700"/>
        <v>0</v>
      </c>
      <c r="Z369" s="275">
        <f t="shared" si="1700"/>
        <v>0</v>
      </c>
      <c r="AA369" s="275">
        <f t="shared" si="1700"/>
        <v>0</v>
      </c>
      <c r="AB369" s="275">
        <f t="shared" si="1700"/>
        <v>0</v>
      </c>
      <c r="AC369" s="275">
        <f t="shared" si="1700"/>
        <v>1</v>
      </c>
      <c r="AD369" s="275">
        <f t="shared" si="1700"/>
        <v>0</v>
      </c>
      <c r="AE369" s="275">
        <f t="shared" si="1700"/>
        <v>0</v>
      </c>
      <c r="AF369" s="275">
        <f t="shared" si="1700"/>
        <v>0</v>
      </c>
      <c r="AG369" s="275">
        <f t="shared" si="1700"/>
        <v>0</v>
      </c>
      <c r="AH369" s="275">
        <f t="shared" si="1700"/>
        <v>0</v>
      </c>
      <c r="AI369" s="275">
        <f t="shared" si="1700"/>
        <v>0</v>
      </c>
      <c r="AJ369" s="275">
        <f t="shared" si="1700"/>
        <v>0</v>
      </c>
      <c r="AK369" s="275">
        <f t="shared" si="1700"/>
        <v>0</v>
      </c>
      <c r="AL369" s="275">
        <f t="shared" si="1700"/>
        <v>0</v>
      </c>
      <c r="AM369" s="275">
        <f t="shared" si="1700"/>
        <v>0</v>
      </c>
      <c r="AN369" s="275">
        <f t="shared" si="1700"/>
        <v>0</v>
      </c>
      <c r="AO369" s="275">
        <f t="shared" si="1700"/>
        <v>0</v>
      </c>
      <c r="AP369" s="275">
        <f t="shared" si="1700"/>
        <v>0</v>
      </c>
      <c r="AQ369" s="275">
        <f t="shared" si="1700"/>
        <v>0</v>
      </c>
      <c r="AR369" s="275">
        <f t="shared" si="1700"/>
        <v>0</v>
      </c>
      <c r="AS369" s="275">
        <f t="shared" si="1700"/>
        <v>0</v>
      </c>
      <c r="AT369" s="275">
        <f t="shared" si="1700"/>
        <v>0</v>
      </c>
      <c r="AU369" s="275">
        <f t="shared" si="1700"/>
        <v>0</v>
      </c>
      <c r="AV369" s="275">
        <f t="shared" si="1700"/>
        <v>0</v>
      </c>
      <c r="AW369" s="275">
        <f t="shared" si="1700"/>
        <v>0</v>
      </c>
      <c r="AX369" s="275">
        <f t="shared" si="1700"/>
        <v>0</v>
      </c>
      <c r="AY369" s="275">
        <f t="shared" si="1700"/>
        <v>0</v>
      </c>
      <c r="AZ369" s="275">
        <f t="shared" si="1700"/>
        <v>0</v>
      </c>
      <c r="BA369" s="275">
        <f t="shared" si="1700"/>
        <v>0</v>
      </c>
      <c r="BB369" s="275">
        <f t="shared" si="1700"/>
        <v>0</v>
      </c>
      <c r="BC369" s="275">
        <f t="shared" si="1700"/>
        <v>0</v>
      </c>
      <c r="BD369" s="275">
        <f t="shared" si="1700"/>
        <v>0</v>
      </c>
      <c r="BE369" s="275">
        <f t="shared" si="1700"/>
        <v>0</v>
      </c>
      <c r="BF369" s="275">
        <f t="shared" si="1700"/>
        <v>0</v>
      </c>
      <c r="BG369" s="275">
        <f t="shared" si="1700"/>
        <v>0</v>
      </c>
      <c r="BH369" s="275">
        <f t="shared" si="1700"/>
        <v>0</v>
      </c>
      <c r="BI369" s="275">
        <f t="shared" si="1700"/>
        <v>0</v>
      </c>
      <c r="BJ369" s="275">
        <f t="shared" si="1700"/>
        <v>0</v>
      </c>
      <c r="BK369" s="275">
        <f t="shared" si="1700"/>
        <v>0</v>
      </c>
      <c r="BL369" s="275">
        <f t="shared" si="1700"/>
        <v>0</v>
      </c>
      <c r="BM369" s="275">
        <f t="shared" si="1700"/>
        <v>0</v>
      </c>
      <c r="BN369" s="275">
        <f t="shared" si="1700"/>
        <v>0</v>
      </c>
      <c r="BO369" s="275">
        <f t="shared" si="1700"/>
        <v>0</v>
      </c>
    </row>
    <row r="370" spans="19:67" x14ac:dyDescent="0.2">
      <c r="S370" s="275">
        <f t="shared" ref="S370:BO370" si="1701">IF(S123=1,IF(S124=1,1,0),0)</f>
        <v>0</v>
      </c>
      <c r="T370" s="275">
        <f t="shared" si="1701"/>
        <v>0</v>
      </c>
      <c r="U370" s="275">
        <f t="shared" si="1701"/>
        <v>0</v>
      </c>
      <c r="V370" s="275">
        <f t="shared" si="1701"/>
        <v>0</v>
      </c>
      <c r="W370" s="275">
        <f t="shared" si="1701"/>
        <v>0</v>
      </c>
      <c r="X370" s="275">
        <f t="shared" si="1701"/>
        <v>0</v>
      </c>
      <c r="Y370" s="275">
        <f t="shared" si="1701"/>
        <v>0</v>
      </c>
      <c r="Z370" s="275">
        <f t="shared" si="1701"/>
        <v>0</v>
      </c>
      <c r="AA370" s="275">
        <f t="shared" si="1701"/>
        <v>0</v>
      </c>
      <c r="AB370" s="275">
        <f t="shared" si="1701"/>
        <v>0</v>
      </c>
      <c r="AC370" s="275">
        <f t="shared" si="1701"/>
        <v>0</v>
      </c>
      <c r="AD370" s="275">
        <f t="shared" si="1701"/>
        <v>1</v>
      </c>
      <c r="AE370" s="275">
        <f t="shared" si="1701"/>
        <v>0</v>
      </c>
      <c r="AF370" s="275">
        <f t="shared" si="1701"/>
        <v>0</v>
      </c>
      <c r="AG370" s="275">
        <f t="shared" si="1701"/>
        <v>0</v>
      </c>
      <c r="AH370" s="275">
        <f t="shared" si="1701"/>
        <v>0</v>
      </c>
      <c r="AI370" s="275">
        <f t="shared" si="1701"/>
        <v>0</v>
      </c>
      <c r="AJ370" s="275">
        <f t="shared" si="1701"/>
        <v>0</v>
      </c>
      <c r="AK370" s="275">
        <f t="shared" si="1701"/>
        <v>0</v>
      </c>
      <c r="AL370" s="275">
        <f t="shared" si="1701"/>
        <v>0</v>
      </c>
      <c r="AM370" s="275">
        <f t="shared" si="1701"/>
        <v>0</v>
      </c>
      <c r="AN370" s="275">
        <f t="shared" si="1701"/>
        <v>0</v>
      </c>
      <c r="AO370" s="275">
        <f t="shared" si="1701"/>
        <v>0</v>
      </c>
      <c r="AP370" s="275">
        <f t="shared" si="1701"/>
        <v>0</v>
      </c>
      <c r="AQ370" s="275">
        <f t="shared" si="1701"/>
        <v>0</v>
      </c>
      <c r="AR370" s="275">
        <f t="shared" si="1701"/>
        <v>0</v>
      </c>
      <c r="AS370" s="275">
        <f t="shared" si="1701"/>
        <v>0</v>
      </c>
      <c r="AT370" s="275">
        <f t="shared" si="1701"/>
        <v>0</v>
      </c>
      <c r="AU370" s="275">
        <f t="shared" si="1701"/>
        <v>0</v>
      </c>
      <c r="AV370" s="275">
        <f t="shared" si="1701"/>
        <v>0</v>
      </c>
      <c r="AW370" s="275">
        <f t="shared" si="1701"/>
        <v>0</v>
      </c>
      <c r="AX370" s="275">
        <f t="shared" si="1701"/>
        <v>0</v>
      </c>
      <c r="AY370" s="275">
        <f t="shared" si="1701"/>
        <v>0</v>
      </c>
      <c r="AZ370" s="275">
        <f t="shared" si="1701"/>
        <v>0</v>
      </c>
      <c r="BA370" s="275">
        <f t="shared" si="1701"/>
        <v>0</v>
      </c>
      <c r="BB370" s="275">
        <f t="shared" si="1701"/>
        <v>0</v>
      </c>
      <c r="BC370" s="275">
        <f t="shared" si="1701"/>
        <v>0</v>
      </c>
      <c r="BD370" s="275">
        <f t="shared" si="1701"/>
        <v>0</v>
      </c>
      <c r="BE370" s="275">
        <f t="shared" si="1701"/>
        <v>0</v>
      </c>
      <c r="BF370" s="275">
        <f t="shared" si="1701"/>
        <v>0</v>
      </c>
      <c r="BG370" s="275">
        <f t="shared" si="1701"/>
        <v>0</v>
      </c>
      <c r="BH370" s="275">
        <f t="shared" si="1701"/>
        <v>0</v>
      </c>
      <c r="BI370" s="275">
        <f t="shared" si="1701"/>
        <v>0</v>
      </c>
      <c r="BJ370" s="275">
        <f t="shared" si="1701"/>
        <v>0</v>
      </c>
      <c r="BK370" s="275">
        <f t="shared" si="1701"/>
        <v>0</v>
      </c>
      <c r="BL370" s="275">
        <f t="shared" si="1701"/>
        <v>0</v>
      </c>
      <c r="BM370" s="275">
        <f t="shared" si="1701"/>
        <v>0</v>
      </c>
      <c r="BN370" s="275">
        <f t="shared" si="1701"/>
        <v>0</v>
      </c>
      <c r="BO370" s="275">
        <f t="shared" si="1701"/>
        <v>0</v>
      </c>
    </row>
    <row r="371" spans="19:67" x14ac:dyDescent="0.2">
      <c r="S371" s="275">
        <f t="shared" ref="S371:BO371" si="1702">IF(S124=1,IF(S125=1,1,0),0)</f>
        <v>1</v>
      </c>
      <c r="T371" s="275">
        <f t="shared" si="1702"/>
        <v>0</v>
      </c>
      <c r="U371" s="275">
        <f t="shared" si="1702"/>
        <v>0</v>
      </c>
      <c r="V371" s="275">
        <f t="shared" si="1702"/>
        <v>0</v>
      </c>
      <c r="W371" s="275">
        <f t="shared" si="1702"/>
        <v>0</v>
      </c>
      <c r="X371" s="275">
        <f t="shared" si="1702"/>
        <v>0</v>
      </c>
      <c r="Y371" s="275">
        <f t="shared" si="1702"/>
        <v>0</v>
      </c>
      <c r="Z371" s="275">
        <f t="shared" si="1702"/>
        <v>0</v>
      </c>
      <c r="AA371" s="275">
        <f t="shared" si="1702"/>
        <v>0</v>
      </c>
      <c r="AB371" s="275">
        <f t="shared" si="1702"/>
        <v>0</v>
      </c>
      <c r="AC371" s="275">
        <f t="shared" si="1702"/>
        <v>0</v>
      </c>
      <c r="AD371" s="275">
        <f t="shared" si="1702"/>
        <v>0</v>
      </c>
      <c r="AE371" s="275">
        <f t="shared" si="1702"/>
        <v>0</v>
      </c>
      <c r="AF371" s="275">
        <f t="shared" si="1702"/>
        <v>0</v>
      </c>
      <c r="AG371" s="275">
        <f t="shared" si="1702"/>
        <v>0</v>
      </c>
      <c r="AH371" s="275">
        <f t="shared" si="1702"/>
        <v>0</v>
      </c>
      <c r="AI371" s="275">
        <f t="shared" si="1702"/>
        <v>0</v>
      </c>
      <c r="AJ371" s="275">
        <f t="shared" si="1702"/>
        <v>0</v>
      </c>
      <c r="AK371" s="275">
        <f t="shared" si="1702"/>
        <v>0</v>
      </c>
      <c r="AL371" s="275">
        <f t="shared" si="1702"/>
        <v>0</v>
      </c>
      <c r="AM371" s="275">
        <f t="shared" si="1702"/>
        <v>0</v>
      </c>
      <c r="AN371" s="275">
        <f t="shared" si="1702"/>
        <v>0</v>
      </c>
      <c r="AO371" s="275">
        <f t="shared" si="1702"/>
        <v>0</v>
      </c>
      <c r="AP371" s="275">
        <f t="shared" si="1702"/>
        <v>0</v>
      </c>
      <c r="AQ371" s="275">
        <f t="shared" si="1702"/>
        <v>0</v>
      </c>
      <c r="AR371" s="275">
        <f t="shared" si="1702"/>
        <v>0</v>
      </c>
      <c r="AS371" s="275">
        <f t="shared" si="1702"/>
        <v>0</v>
      </c>
      <c r="AT371" s="275">
        <f t="shared" si="1702"/>
        <v>0</v>
      </c>
      <c r="AU371" s="275">
        <f t="shared" si="1702"/>
        <v>0</v>
      </c>
      <c r="AV371" s="275">
        <f t="shared" si="1702"/>
        <v>0</v>
      </c>
      <c r="AW371" s="275">
        <f t="shared" si="1702"/>
        <v>0</v>
      </c>
      <c r="AX371" s="275">
        <f t="shared" si="1702"/>
        <v>0</v>
      </c>
      <c r="AY371" s="275">
        <f t="shared" si="1702"/>
        <v>0</v>
      </c>
      <c r="AZ371" s="275">
        <f t="shared" si="1702"/>
        <v>0</v>
      </c>
      <c r="BA371" s="275">
        <f t="shared" si="1702"/>
        <v>0</v>
      </c>
      <c r="BB371" s="275">
        <f t="shared" si="1702"/>
        <v>0</v>
      </c>
      <c r="BC371" s="275">
        <f t="shared" si="1702"/>
        <v>0</v>
      </c>
      <c r="BD371" s="275">
        <f t="shared" si="1702"/>
        <v>0</v>
      </c>
      <c r="BE371" s="275">
        <f t="shared" si="1702"/>
        <v>0</v>
      </c>
      <c r="BF371" s="275">
        <f t="shared" si="1702"/>
        <v>0</v>
      </c>
      <c r="BG371" s="275">
        <f t="shared" si="1702"/>
        <v>0</v>
      </c>
      <c r="BH371" s="275">
        <f t="shared" si="1702"/>
        <v>0</v>
      </c>
      <c r="BI371" s="275">
        <f t="shared" si="1702"/>
        <v>0</v>
      </c>
      <c r="BJ371" s="275">
        <f t="shared" si="1702"/>
        <v>0</v>
      </c>
      <c r="BK371" s="275">
        <f t="shared" si="1702"/>
        <v>0</v>
      </c>
      <c r="BL371" s="275">
        <f t="shared" si="1702"/>
        <v>0</v>
      </c>
      <c r="BM371" s="275">
        <f t="shared" si="1702"/>
        <v>0</v>
      </c>
      <c r="BN371" s="275">
        <f t="shared" si="1702"/>
        <v>0</v>
      </c>
      <c r="BO371" s="275">
        <f t="shared" si="1702"/>
        <v>0</v>
      </c>
    </row>
    <row r="372" spans="19:67" x14ac:dyDescent="0.2">
      <c r="S372" s="275">
        <f t="shared" ref="S372:BO372" si="1703">IF(S125=1,IF(S126=1,1,0),0)</f>
        <v>0</v>
      </c>
      <c r="T372" s="275">
        <f t="shared" si="1703"/>
        <v>0</v>
      </c>
      <c r="U372" s="275">
        <f t="shared" si="1703"/>
        <v>0</v>
      </c>
      <c r="V372" s="275">
        <f t="shared" si="1703"/>
        <v>0</v>
      </c>
      <c r="W372" s="275">
        <f t="shared" si="1703"/>
        <v>0</v>
      </c>
      <c r="X372" s="275">
        <f t="shared" si="1703"/>
        <v>0</v>
      </c>
      <c r="Y372" s="275">
        <f t="shared" si="1703"/>
        <v>0</v>
      </c>
      <c r="Z372" s="275">
        <f t="shared" si="1703"/>
        <v>0</v>
      </c>
      <c r="AA372" s="275">
        <f t="shared" si="1703"/>
        <v>0</v>
      </c>
      <c r="AB372" s="275">
        <f t="shared" si="1703"/>
        <v>0</v>
      </c>
      <c r="AC372" s="275">
        <f t="shared" si="1703"/>
        <v>0</v>
      </c>
      <c r="AD372" s="275">
        <f t="shared" si="1703"/>
        <v>0</v>
      </c>
      <c r="AE372" s="275">
        <f t="shared" si="1703"/>
        <v>0</v>
      </c>
      <c r="AF372" s="275">
        <f t="shared" si="1703"/>
        <v>0</v>
      </c>
      <c r="AG372" s="275">
        <f t="shared" si="1703"/>
        <v>0</v>
      </c>
      <c r="AH372" s="275">
        <f t="shared" si="1703"/>
        <v>0</v>
      </c>
      <c r="AI372" s="275">
        <f t="shared" si="1703"/>
        <v>0</v>
      </c>
      <c r="AJ372" s="275">
        <f t="shared" si="1703"/>
        <v>0</v>
      </c>
      <c r="AK372" s="275">
        <f t="shared" si="1703"/>
        <v>0</v>
      </c>
      <c r="AL372" s="275">
        <f t="shared" si="1703"/>
        <v>0</v>
      </c>
      <c r="AM372" s="275">
        <f t="shared" si="1703"/>
        <v>0</v>
      </c>
      <c r="AN372" s="275">
        <f t="shared" si="1703"/>
        <v>0</v>
      </c>
      <c r="AO372" s="275">
        <f t="shared" si="1703"/>
        <v>0</v>
      </c>
      <c r="AP372" s="275">
        <f t="shared" si="1703"/>
        <v>0</v>
      </c>
      <c r="AQ372" s="275">
        <f t="shared" si="1703"/>
        <v>0</v>
      </c>
      <c r="AR372" s="275">
        <f t="shared" si="1703"/>
        <v>0</v>
      </c>
      <c r="AS372" s="275">
        <f t="shared" si="1703"/>
        <v>0</v>
      </c>
      <c r="AT372" s="275">
        <f t="shared" si="1703"/>
        <v>0</v>
      </c>
      <c r="AU372" s="275">
        <f t="shared" si="1703"/>
        <v>0</v>
      </c>
      <c r="AV372" s="275">
        <f t="shared" si="1703"/>
        <v>0</v>
      </c>
      <c r="AW372" s="275">
        <f t="shared" si="1703"/>
        <v>0</v>
      </c>
      <c r="AX372" s="275">
        <f t="shared" si="1703"/>
        <v>0</v>
      </c>
      <c r="AY372" s="275">
        <f t="shared" si="1703"/>
        <v>0</v>
      </c>
      <c r="AZ372" s="275">
        <f t="shared" si="1703"/>
        <v>0</v>
      </c>
      <c r="BA372" s="275">
        <f t="shared" si="1703"/>
        <v>0</v>
      </c>
      <c r="BB372" s="275">
        <f t="shared" si="1703"/>
        <v>0</v>
      </c>
      <c r="BC372" s="275">
        <f t="shared" si="1703"/>
        <v>0</v>
      </c>
      <c r="BD372" s="275">
        <f t="shared" si="1703"/>
        <v>0</v>
      </c>
      <c r="BE372" s="275">
        <f t="shared" si="1703"/>
        <v>0</v>
      </c>
      <c r="BF372" s="275">
        <f t="shared" si="1703"/>
        <v>0</v>
      </c>
      <c r="BG372" s="275">
        <f t="shared" si="1703"/>
        <v>0</v>
      </c>
      <c r="BH372" s="275">
        <f t="shared" si="1703"/>
        <v>0</v>
      </c>
      <c r="BI372" s="275">
        <f t="shared" si="1703"/>
        <v>0</v>
      </c>
      <c r="BJ372" s="275">
        <f t="shared" si="1703"/>
        <v>0</v>
      </c>
      <c r="BK372" s="275">
        <f t="shared" si="1703"/>
        <v>0</v>
      </c>
      <c r="BL372" s="275">
        <f t="shared" si="1703"/>
        <v>0</v>
      </c>
      <c r="BM372" s="275">
        <f t="shared" si="1703"/>
        <v>0</v>
      </c>
      <c r="BN372" s="275">
        <f t="shared" si="1703"/>
        <v>0</v>
      </c>
      <c r="BO372" s="275">
        <f t="shared" si="1703"/>
        <v>0</v>
      </c>
    </row>
    <row r="373" spans="19:67" x14ac:dyDescent="0.2">
      <c r="S373" s="275">
        <f t="shared" ref="S373:BO373" si="1704">IF(S126=1,IF(S127=1,1,0),0)</f>
        <v>0</v>
      </c>
      <c r="T373" s="275">
        <f t="shared" si="1704"/>
        <v>0</v>
      </c>
      <c r="U373" s="275">
        <f t="shared" si="1704"/>
        <v>0</v>
      </c>
      <c r="V373" s="275">
        <f t="shared" si="1704"/>
        <v>0</v>
      </c>
      <c r="W373" s="275">
        <f t="shared" si="1704"/>
        <v>0</v>
      </c>
      <c r="X373" s="275">
        <f t="shared" si="1704"/>
        <v>0</v>
      </c>
      <c r="Y373" s="275">
        <f t="shared" si="1704"/>
        <v>0</v>
      </c>
      <c r="Z373" s="275">
        <f t="shared" si="1704"/>
        <v>0</v>
      </c>
      <c r="AA373" s="275">
        <f t="shared" si="1704"/>
        <v>0</v>
      </c>
      <c r="AB373" s="275">
        <f t="shared" si="1704"/>
        <v>0</v>
      </c>
      <c r="AC373" s="275">
        <f t="shared" si="1704"/>
        <v>0</v>
      </c>
      <c r="AD373" s="275">
        <f t="shared" si="1704"/>
        <v>0</v>
      </c>
      <c r="AE373" s="275">
        <f t="shared" si="1704"/>
        <v>0</v>
      </c>
      <c r="AF373" s="275">
        <f t="shared" si="1704"/>
        <v>0</v>
      </c>
      <c r="AG373" s="275">
        <f t="shared" si="1704"/>
        <v>0</v>
      </c>
      <c r="AH373" s="275">
        <f t="shared" si="1704"/>
        <v>0</v>
      </c>
      <c r="AI373" s="275">
        <f t="shared" si="1704"/>
        <v>0</v>
      </c>
      <c r="AJ373" s="275">
        <f t="shared" si="1704"/>
        <v>0</v>
      </c>
      <c r="AK373" s="275">
        <f t="shared" si="1704"/>
        <v>0</v>
      </c>
      <c r="AL373" s="275">
        <f t="shared" si="1704"/>
        <v>0</v>
      </c>
      <c r="AM373" s="275">
        <f t="shared" si="1704"/>
        <v>0</v>
      </c>
      <c r="AN373" s="275">
        <f t="shared" si="1704"/>
        <v>0</v>
      </c>
      <c r="AO373" s="275">
        <f t="shared" si="1704"/>
        <v>0</v>
      </c>
      <c r="AP373" s="275">
        <f t="shared" si="1704"/>
        <v>0</v>
      </c>
      <c r="AQ373" s="275">
        <f t="shared" si="1704"/>
        <v>0</v>
      </c>
      <c r="AR373" s="275">
        <f t="shared" si="1704"/>
        <v>0</v>
      </c>
      <c r="AS373" s="275">
        <f t="shared" si="1704"/>
        <v>0</v>
      </c>
      <c r="AT373" s="275">
        <f t="shared" si="1704"/>
        <v>0</v>
      </c>
      <c r="AU373" s="275">
        <f t="shared" si="1704"/>
        <v>0</v>
      </c>
      <c r="AV373" s="275">
        <f t="shared" si="1704"/>
        <v>0</v>
      </c>
      <c r="AW373" s="275">
        <f t="shared" si="1704"/>
        <v>0</v>
      </c>
      <c r="AX373" s="275">
        <f t="shared" si="1704"/>
        <v>0</v>
      </c>
      <c r="AY373" s="275">
        <f t="shared" si="1704"/>
        <v>0</v>
      </c>
      <c r="AZ373" s="275">
        <f t="shared" si="1704"/>
        <v>0</v>
      </c>
      <c r="BA373" s="275">
        <f t="shared" si="1704"/>
        <v>0</v>
      </c>
      <c r="BB373" s="275">
        <f t="shared" si="1704"/>
        <v>0</v>
      </c>
      <c r="BC373" s="275">
        <f t="shared" si="1704"/>
        <v>0</v>
      </c>
      <c r="BD373" s="275">
        <f t="shared" si="1704"/>
        <v>0</v>
      </c>
      <c r="BE373" s="275">
        <f t="shared" si="1704"/>
        <v>0</v>
      </c>
      <c r="BF373" s="275">
        <f t="shared" si="1704"/>
        <v>0</v>
      </c>
      <c r="BG373" s="275">
        <f t="shared" si="1704"/>
        <v>0</v>
      </c>
      <c r="BH373" s="275">
        <f t="shared" si="1704"/>
        <v>0</v>
      </c>
      <c r="BI373" s="275">
        <f t="shared" si="1704"/>
        <v>0</v>
      </c>
      <c r="BJ373" s="275">
        <f t="shared" si="1704"/>
        <v>0</v>
      </c>
      <c r="BK373" s="275">
        <f t="shared" si="1704"/>
        <v>0</v>
      </c>
      <c r="BL373" s="275">
        <f t="shared" si="1704"/>
        <v>0</v>
      </c>
      <c r="BM373" s="275">
        <f t="shared" si="1704"/>
        <v>0</v>
      </c>
      <c r="BN373" s="275">
        <f t="shared" si="1704"/>
        <v>0</v>
      </c>
      <c r="BO373" s="275">
        <f t="shared" si="1704"/>
        <v>0</v>
      </c>
    </row>
    <row r="374" spans="19:67" x14ac:dyDescent="0.2">
      <c r="S374" s="275">
        <f t="shared" ref="S374:BO374" si="1705">IF(S127=1,IF(S128=1,1,0),0)</f>
        <v>0</v>
      </c>
      <c r="T374" s="275">
        <f t="shared" si="1705"/>
        <v>0</v>
      </c>
      <c r="U374" s="275">
        <f t="shared" si="1705"/>
        <v>0</v>
      </c>
      <c r="V374" s="275">
        <f t="shared" si="1705"/>
        <v>0</v>
      </c>
      <c r="W374" s="275">
        <f t="shared" si="1705"/>
        <v>0</v>
      </c>
      <c r="X374" s="275">
        <f t="shared" si="1705"/>
        <v>0</v>
      </c>
      <c r="Y374" s="275">
        <f t="shared" si="1705"/>
        <v>0</v>
      </c>
      <c r="Z374" s="275">
        <f t="shared" si="1705"/>
        <v>0</v>
      </c>
      <c r="AA374" s="275">
        <f t="shared" si="1705"/>
        <v>0</v>
      </c>
      <c r="AB374" s="275">
        <f t="shared" si="1705"/>
        <v>0</v>
      </c>
      <c r="AC374" s="275">
        <f t="shared" si="1705"/>
        <v>0</v>
      </c>
      <c r="AD374" s="275">
        <f t="shared" si="1705"/>
        <v>0</v>
      </c>
      <c r="AE374" s="275">
        <f t="shared" si="1705"/>
        <v>0</v>
      </c>
      <c r="AF374" s="275">
        <f t="shared" si="1705"/>
        <v>0</v>
      </c>
      <c r="AG374" s="275">
        <f t="shared" si="1705"/>
        <v>0</v>
      </c>
      <c r="AH374" s="275">
        <f t="shared" si="1705"/>
        <v>0</v>
      </c>
      <c r="AI374" s="275">
        <f t="shared" si="1705"/>
        <v>0</v>
      </c>
      <c r="AJ374" s="275">
        <f t="shared" si="1705"/>
        <v>0</v>
      </c>
      <c r="AK374" s="275">
        <f t="shared" si="1705"/>
        <v>0</v>
      </c>
      <c r="AL374" s="275">
        <f t="shared" si="1705"/>
        <v>0</v>
      </c>
      <c r="AM374" s="275">
        <f t="shared" si="1705"/>
        <v>0</v>
      </c>
      <c r="AN374" s="275">
        <f t="shared" si="1705"/>
        <v>0</v>
      </c>
      <c r="AO374" s="275">
        <f t="shared" si="1705"/>
        <v>0</v>
      </c>
      <c r="AP374" s="275">
        <f t="shared" si="1705"/>
        <v>0</v>
      </c>
      <c r="AQ374" s="275">
        <f t="shared" si="1705"/>
        <v>0</v>
      </c>
      <c r="AR374" s="275">
        <f t="shared" si="1705"/>
        <v>0</v>
      </c>
      <c r="AS374" s="275">
        <f t="shared" si="1705"/>
        <v>0</v>
      </c>
      <c r="AT374" s="275">
        <f t="shared" si="1705"/>
        <v>0</v>
      </c>
      <c r="AU374" s="275">
        <f t="shared" si="1705"/>
        <v>0</v>
      </c>
      <c r="AV374" s="275">
        <f t="shared" si="1705"/>
        <v>1</v>
      </c>
      <c r="AW374" s="275">
        <f t="shared" si="1705"/>
        <v>0</v>
      </c>
      <c r="AX374" s="275">
        <f t="shared" si="1705"/>
        <v>0</v>
      </c>
      <c r="AY374" s="275">
        <f t="shared" si="1705"/>
        <v>0</v>
      </c>
      <c r="AZ374" s="275">
        <f t="shared" si="1705"/>
        <v>0</v>
      </c>
      <c r="BA374" s="275">
        <f t="shared" si="1705"/>
        <v>0</v>
      </c>
      <c r="BB374" s="275">
        <f t="shared" si="1705"/>
        <v>1</v>
      </c>
      <c r="BC374" s="275">
        <f t="shared" si="1705"/>
        <v>0</v>
      </c>
      <c r="BD374" s="275">
        <f t="shared" si="1705"/>
        <v>0</v>
      </c>
      <c r="BE374" s="275">
        <f t="shared" si="1705"/>
        <v>0</v>
      </c>
      <c r="BF374" s="275">
        <f t="shared" si="1705"/>
        <v>0</v>
      </c>
      <c r="BG374" s="275">
        <f t="shared" si="1705"/>
        <v>0</v>
      </c>
      <c r="BH374" s="275">
        <f t="shared" si="1705"/>
        <v>0</v>
      </c>
      <c r="BI374" s="275">
        <f t="shared" si="1705"/>
        <v>0</v>
      </c>
      <c r="BJ374" s="275">
        <f t="shared" si="1705"/>
        <v>0</v>
      </c>
      <c r="BK374" s="275">
        <f t="shared" si="1705"/>
        <v>0</v>
      </c>
      <c r="BL374" s="275">
        <f t="shared" si="1705"/>
        <v>0</v>
      </c>
      <c r="BM374" s="275">
        <f t="shared" si="1705"/>
        <v>0</v>
      </c>
      <c r="BN374" s="275">
        <f t="shared" si="1705"/>
        <v>0</v>
      </c>
      <c r="BO374" s="275">
        <f t="shared" si="1705"/>
        <v>0</v>
      </c>
    </row>
    <row r="375" spans="19:67" x14ac:dyDescent="0.2">
      <c r="S375" s="275">
        <f t="shared" ref="S375:BO375" si="1706">IF(S128=1,IF(S129=1,1,0),0)</f>
        <v>0</v>
      </c>
      <c r="T375" s="275">
        <f t="shared" si="1706"/>
        <v>0</v>
      </c>
      <c r="U375" s="275">
        <f t="shared" si="1706"/>
        <v>0</v>
      </c>
      <c r="V375" s="275">
        <f t="shared" si="1706"/>
        <v>0</v>
      </c>
      <c r="W375" s="275">
        <f t="shared" si="1706"/>
        <v>0</v>
      </c>
      <c r="X375" s="275">
        <f t="shared" si="1706"/>
        <v>0</v>
      </c>
      <c r="Y375" s="275">
        <f t="shared" si="1706"/>
        <v>0</v>
      </c>
      <c r="Z375" s="275">
        <f t="shared" si="1706"/>
        <v>0</v>
      </c>
      <c r="AA375" s="275">
        <f t="shared" si="1706"/>
        <v>0</v>
      </c>
      <c r="AB375" s="275">
        <f t="shared" si="1706"/>
        <v>0</v>
      </c>
      <c r="AC375" s="275">
        <f t="shared" si="1706"/>
        <v>0</v>
      </c>
      <c r="AD375" s="275">
        <f t="shared" si="1706"/>
        <v>0</v>
      </c>
      <c r="AE375" s="275">
        <f t="shared" si="1706"/>
        <v>0</v>
      </c>
      <c r="AF375" s="275">
        <f t="shared" si="1706"/>
        <v>0</v>
      </c>
      <c r="AG375" s="275">
        <f t="shared" si="1706"/>
        <v>0</v>
      </c>
      <c r="AH375" s="275">
        <f t="shared" si="1706"/>
        <v>0</v>
      </c>
      <c r="AI375" s="275">
        <f t="shared" si="1706"/>
        <v>0</v>
      </c>
      <c r="AJ375" s="275">
        <f t="shared" si="1706"/>
        <v>0</v>
      </c>
      <c r="AK375" s="275">
        <f t="shared" si="1706"/>
        <v>0</v>
      </c>
      <c r="AL375" s="275">
        <f t="shared" si="1706"/>
        <v>0</v>
      </c>
      <c r="AM375" s="275">
        <f t="shared" si="1706"/>
        <v>0</v>
      </c>
      <c r="AN375" s="275">
        <f t="shared" si="1706"/>
        <v>0</v>
      </c>
      <c r="AO375" s="275">
        <f t="shared" si="1706"/>
        <v>0</v>
      </c>
      <c r="AP375" s="275">
        <f t="shared" si="1706"/>
        <v>0</v>
      </c>
      <c r="AQ375" s="275">
        <f t="shared" si="1706"/>
        <v>0</v>
      </c>
      <c r="AR375" s="275">
        <f t="shared" si="1706"/>
        <v>0</v>
      </c>
      <c r="AS375" s="275">
        <f t="shared" si="1706"/>
        <v>0</v>
      </c>
      <c r="AT375" s="275">
        <f t="shared" si="1706"/>
        <v>0</v>
      </c>
      <c r="AU375" s="275">
        <f t="shared" si="1706"/>
        <v>0</v>
      </c>
      <c r="AV375" s="275">
        <f t="shared" si="1706"/>
        <v>0</v>
      </c>
      <c r="AW375" s="275">
        <f t="shared" si="1706"/>
        <v>0</v>
      </c>
      <c r="AX375" s="275">
        <f t="shared" si="1706"/>
        <v>0</v>
      </c>
      <c r="AY375" s="275">
        <f t="shared" si="1706"/>
        <v>0</v>
      </c>
      <c r="AZ375" s="275">
        <f t="shared" si="1706"/>
        <v>0</v>
      </c>
      <c r="BA375" s="275">
        <f t="shared" si="1706"/>
        <v>0</v>
      </c>
      <c r="BB375" s="275">
        <f t="shared" si="1706"/>
        <v>0</v>
      </c>
      <c r="BC375" s="275">
        <f t="shared" si="1706"/>
        <v>0</v>
      </c>
      <c r="BD375" s="275">
        <f t="shared" si="1706"/>
        <v>0</v>
      </c>
      <c r="BE375" s="275">
        <f t="shared" si="1706"/>
        <v>0</v>
      </c>
      <c r="BF375" s="275">
        <f t="shared" si="1706"/>
        <v>0</v>
      </c>
      <c r="BG375" s="275">
        <f t="shared" si="1706"/>
        <v>0</v>
      </c>
      <c r="BH375" s="275">
        <f t="shared" si="1706"/>
        <v>0</v>
      </c>
      <c r="BI375" s="275">
        <f t="shared" si="1706"/>
        <v>0</v>
      </c>
      <c r="BJ375" s="275">
        <f t="shared" si="1706"/>
        <v>0</v>
      </c>
      <c r="BK375" s="275">
        <f t="shared" si="1706"/>
        <v>0</v>
      </c>
      <c r="BL375" s="275">
        <f t="shared" si="1706"/>
        <v>0</v>
      </c>
      <c r="BM375" s="275">
        <f t="shared" si="1706"/>
        <v>0</v>
      </c>
      <c r="BN375" s="275">
        <f t="shared" si="1706"/>
        <v>0</v>
      </c>
      <c r="BO375" s="275">
        <f t="shared" si="1706"/>
        <v>0</v>
      </c>
    </row>
    <row r="376" spans="19:67" x14ac:dyDescent="0.2">
      <c r="S376" s="275">
        <f t="shared" ref="S376:BO376" si="1707">IF(S129=1,IF(S130=1,1,0),0)</f>
        <v>0</v>
      </c>
      <c r="T376" s="275">
        <f t="shared" si="1707"/>
        <v>0</v>
      </c>
      <c r="U376" s="275">
        <f t="shared" si="1707"/>
        <v>0</v>
      </c>
      <c r="V376" s="275">
        <f t="shared" si="1707"/>
        <v>0</v>
      </c>
      <c r="W376" s="275">
        <f t="shared" si="1707"/>
        <v>0</v>
      </c>
      <c r="X376" s="275">
        <f t="shared" si="1707"/>
        <v>0</v>
      </c>
      <c r="Y376" s="275">
        <f t="shared" si="1707"/>
        <v>0</v>
      </c>
      <c r="Z376" s="275">
        <f t="shared" si="1707"/>
        <v>0</v>
      </c>
      <c r="AA376" s="275">
        <f t="shared" si="1707"/>
        <v>0</v>
      </c>
      <c r="AB376" s="275">
        <f t="shared" si="1707"/>
        <v>0</v>
      </c>
      <c r="AC376" s="275">
        <f t="shared" si="1707"/>
        <v>0</v>
      </c>
      <c r="AD376" s="275">
        <f t="shared" si="1707"/>
        <v>1</v>
      </c>
      <c r="AE376" s="275">
        <f t="shared" si="1707"/>
        <v>0</v>
      </c>
      <c r="AF376" s="275">
        <f t="shared" si="1707"/>
        <v>0</v>
      </c>
      <c r="AG376" s="275">
        <f t="shared" si="1707"/>
        <v>0</v>
      </c>
      <c r="AH376" s="275">
        <f t="shared" si="1707"/>
        <v>0</v>
      </c>
      <c r="AI376" s="275">
        <f t="shared" si="1707"/>
        <v>0</v>
      </c>
      <c r="AJ376" s="275">
        <f t="shared" si="1707"/>
        <v>0</v>
      </c>
      <c r="AK376" s="275">
        <f t="shared" si="1707"/>
        <v>0</v>
      </c>
      <c r="AL376" s="275">
        <f t="shared" si="1707"/>
        <v>0</v>
      </c>
      <c r="AM376" s="275">
        <f t="shared" si="1707"/>
        <v>0</v>
      </c>
      <c r="AN376" s="275">
        <f t="shared" si="1707"/>
        <v>0</v>
      </c>
      <c r="AO376" s="275">
        <f t="shared" si="1707"/>
        <v>0</v>
      </c>
      <c r="AP376" s="275">
        <f t="shared" si="1707"/>
        <v>0</v>
      </c>
      <c r="AQ376" s="275">
        <f t="shared" si="1707"/>
        <v>0</v>
      </c>
      <c r="AR376" s="275">
        <f t="shared" si="1707"/>
        <v>0</v>
      </c>
      <c r="AS376" s="275">
        <f t="shared" si="1707"/>
        <v>0</v>
      </c>
      <c r="AT376" s="275">
        <f t="shared" si="1707"/>
        <v>0</v>
      </c>
      <c r="AU376" s="275">
        <f t="shared" si="1707"/>
        <v>0</v>
      </c>
      <c r="AV376" s="275">
        <f t="shared" si="1707"/>
        <v>0</v>
      </c>
      <c r="AW376" s="275">
        <f t="shared" si="1707"/>
        <v>0</v>
      </c>
      <c r="AX376" s="275">
        <f t="shared" si="1707"/>
        <v>0</v>
      </c>
      <c r="AY376" s="275">
        <f t="shared" si="1707"/>
        <v>0</v>
      </c>
      <c r="AZ376" s="275">
        <f t="shared" si="1707"/>
        <v>0</v>
      </c>
      <c r="BA376" s="275">
        <f t="shared" si="1707"/>
        <v>0</v>
      </c>
      <c r="BB376" s="275">
        <f t="shared" si="1707"/>
        <v>0</v>
      </c>
      <c r="BC376" s="275">
        <f t="shared" si="1707"/>
        <v>0</v>
      </c>
      <c r="BD376" s="275">
        <f t="shared" si="1707"/>
        <v>0</v>
      </c>
      <c r="BE376" s="275">
        <f t="shared" si="1707"/>
        <v>0</v>
      </c>
      <c r="BF376" s="275">
        <f t="shared" si="1707"/>
        <v>0</v>
      </c>
      <c r="BG376" s="275">
        <f t="shared" si="1707"/>
        <v>0</v>
      </c>
      <c r="BH376" s="275">
        <f t="shared" si="1707"/>
        <v>0</v>
      </c>
      <c r="BI376" s="275">
        <f t="shared" si="1707"/>
        <v>0</v>
      </c>
      <c r="BJ376" s="275">
        <f t="shared" si="1707"/>
        <v>0</v>
      </c>
      <c r="BK376" s="275">
        <f t="shared" si="1707"/>
        <v>0</v>
      </c>
      <c r="BL376" s="275">
        <f t="shared" si="1707"/>
        <v>0</v>
      </c>
      <c r="BM376" s="275">
        <f t="shared" si="1707"/>
        <v>0</v>
      </c>
      <c r="BN376" s="275">
        <f t="shared" si="1707"/>
        <v>0</v>
      </c>
      <c r="BO376" s="275">
        <f t="shared" si="1707"/>
        <v>0</v>
      </c>
    </row>
    <row r="377" spans="19:67" x14ac:dyDescent="0.2">
      <c r="S377" s="275">
        <f t="shared" ref="S377:BO377" si="1708">IF(S130=1,IF(S131=1,1,0),0)</f>
        <v>0</v>
      </c>
      <c r="T377" s="275">
        <f t="shared" si="1708"/>
        <v>0</v>
      </c>
      <c r="U377" s="275">
        <f t="shared" si="1708"/>
        <v>0</v>
      </c>
      <c r="V377" s="275">
        <f t="shared" si="1708"/>
        <v>0</v>
      </c>
      <c r="W377" s="275">
        <f t="shared" si="1708"/>
        <v>0</v>
      </c>
      <c r="X377" s="275">
        <f t="shared" si="1708"/>
        <v>0</v>
      </c>
      <c r="Y377" s="275">
        <f t="shared" si="1708"/>
        <v>0</v>
      </c>
      <c r="Z377" s="275">
        <f t="shared" si="1708"/>
        <v>0</v>
      </c>
      <c r="AA377" s="275">
        <f t="shared" si="1708"/>
        <v>0</v>
      </c>
      <c r="AB377" s="275">
        <f t="shared" si="1708"/>
        <v>0</v>
      </c>
      <c r="AC377" s="275">
        <f t="shared" si="1708"/>
        <v>0</v>
      </c>
      <c r="AD377" s="275">
        <f t="shared" si="1708"/>
        <v>0</v>
      </c>
      <c r="AE377" s="275">
        <f t="shared" si="1708"/>
        <v>0</v>
      </c>
      <c r="AF377" s="275">
        <f t="shared" si="1708"/>
        <v>0</v>
      </c>
      <c r="AG377" s="275">
        <f t="shared" si="1708"/>
        <v>0</v>
      </c>
      <c r="AH377" s="275">
        <f t="shared" si="1708"/>
        <v>0</v>
      </c>
      <c r="AI377" s="275">
        <f t="shared" si="1708"/>
        <v>0</v>
      </c>
      <c r="AJ377" s="275">
        <f t="shared" si="1708"/>
        <v>0</v>
      </c>
      <c r="AK377" s="275">
        <f t="shared" si="1708"/>
        <v>0</v>
      </c>
      <c r="AL377" s="275">
        <f t="shared" si="1708"/>
        <v>0</v>
      </c>
      <c r="AM377" s="275">
        <f t="shared" si="1708"/>
        <v>0</v>
      </c>
      <c r="AN377" s="275">
        <f t="shared" si="1708"/>
        <v>0</v>
      </c>
      <c r="AO377" s="275">
        <f t="shared" si="1708"/>
        <v>0</v>
      </c>
      <c r="AP377" s="275">
        <f t="shared" si="1708"/>
        <v>0</v>
      </c>
      <c r="AQ377" s="275">
        <f t="shared" si="1708"/>
        <v>0</v>
      </c>
      <c r="AR377" s="275">
        <f t="shared" si="1708"/>
        <v>0</v>
      </c>
      <c r="AS377" s="275">
        <f t="shared" si="1708"/>
        <v>0</v>
      </c>
      <c r="AT377" s="275">
        <f t="shared" si="1708"/>
        <v>0</v>
      </c>
      <c r="AU377" s="275">
        <f t="shared" si="1708"/>
        <v>0</v>
      </c>
      <c r="AV377" s="275">
        <f t="shared" si="1708"/>
        <v>0</v>
      </c>
      <c r="AW377" s="275">
        <f t="shared" si="1708"/>
        <v>0</v>
      </c>
      <c r="AX377" s="275">
        <f t="shared" si="1708"/>
        <v>0</v>
      </c>
      <c r="AY377" s="275">
        <f t="shared" si="1708"/>
        <v>0</v>
      </c>
      <c r="AZ377" s="275">
        <f t="shared" si="1708"/>
        <v>0</v>
      </c>
      <c r="BA377" s="275">
        <f t="shared" si="1708"/>
        <v>0</v>
      </c>
      <c r="BB377" s="275">
        <f t="shared" si="1708"/>
        <v>0</v>
      </c>
      <c r="BC377" s="275">
        <f t="shared" si="1708"/>
        <v>0</v>
      </c>
      <c r="BD377" s="275">
        <f t="shared" si="1708"/>
        <v>0</v>
      </c>
      <c r="BE377" s="275">
        <f t="shared" si="1708"/>
        <v>0</v>
      </c>
      <c r="BF377" s="275">
        <f t="shared" si="1708"/>
        <v>0</v>
      </c>
      <c r="BG377" s="275">
        <f t="shared" si="1708"/>
        <v>0</v>
      </c>
      <c r="BH377" s="275">
        <f t="shared" si="1708"/>
        <v>0</v>
      </c>
      <c r="BI377" s="275">
        <f t="shared" si="1708"/>
        <v>0</v>
      </c>
      <c r="BJ377" s="275">
        <f t="shared" si="1708"/>
        <v>0</v>
      </c>
      <c r="BK377" s="275">
        <f t="shared" si="1708"/>
        <v>0</v>
      </c>
      <c r="BL377" s="275">
        <f t="shared" si="1708"/>
        <v>0</v>
      </c>
      <c r="BM377" s="275">
        <f t="shared" si="1708"/>
        <v>0</v>
      </c>
      <c r="BN377" s="275">
        <f t="shared" si="1708"/>
        <v>0</v>
      </c>
      <c r="BO377" s="275">
        <f t="shared" si="1708"/>
        <v>0</v>
      </c>
    </row>
    <row r="378" spans="19:67" x14ac:dyDescent="0.2">
      <c r="S378" s="275">
        <f t="shared" ref="S378:BO378" si="1709">IF(S131=1,IF(S132=1,1,0),0)</f>
        <v>0</v>
      </c>
      <c r="T378" s="275">
        <f t="shared" si="1709"/>
        <v>0</v>
      </c>
      <c r="U378" s="275">
        <f t="shared" si="1709"/>
        <v>0</v>
      </c>
      <c r="V378" s="275">
        <f t="shared" si="1709"/>
        <v>0</v>
      </c>
      <c r="W378" s="275">
        <f t="shared" si="1709"/>
        <v>0</v>
      </c>
      <c r="X378" s="275">
        <f t="shared" si="1709"/>
        <v>0</v>
      </c>
      <c r="Y378" s="275">
        <f t="shared" si="1709"/>
        <v>0</v>
      </c>
      <c r="Z378" s="275">
        <f t="shared" si="1709"/>
        <v>0</v>
      </c>
      <c r="AA378" s="275">
        <f t="shared" si="1709"/>
        <v>0</v>
      </c>
      <c r="AB378" s="275">
        <f t="shared" si="1709"/>
        <v>0</v>
      </c>
      <c r="AC378" s="275">
        <f t="shared" si="1709"/>
        <v>0</v>
      </c>
      <c r="AD378" s="275">
        <f t="shared" si="1709"/>
        <v>0</v>
      </c>
      <c r="AE378" s="275">
        <f t="shared" si="1709"/>
        <v>0</v>
      </c>
      <c r="AF378" s="275">
        <f t="shared" si="1709"/>
        <v>0</v>
      </c>
      <c r="AG378" s="275">
        <f t="shared" si="1709"/>
        <v>0</v>
      </c>
      <c r="AH378" s="275">
        <f t="shared" si="1709"/>
        <v>0</v>
      </c>
      <c r="AI378" s="275">
        <f t="shared" si="1709"/>
        <v>0</v>
      </c>
      <c r="AJ378" s="275">
        <f t="shared" si="1709"/>
        <v>0</v>
      </c>
      <c r="AK378" s="275">
        <f t="shared" si="1709"/>
        <v>0</v>
      </c>
      <c r="AL378" s="275">
        <f t="shared" si="1709"/>
        <v>0</v>
      </c>
      <c r="AM378" s="275">
        <f t="shared" si="1709"/>
        <v>0</v>
      </c>
      <c r="AN378" s="275">
        <f t="shared" si="1709"/>
        <v>0</v>
      </c>
      <c r="AO378" s="275">
        <f t="shared" si="1709"/>
        <v>0</v>
      </c>
      <c r="AP378" s="275">
        <f t="shared" si="1709"/>
        <v>0</v>
      </c>
      <c r="AQ378" s="275">
        <f t="shared" si="1709"/>
        <v>0</v>
      </c>
      <c r="AR378" s="275">
        <f t="shared" si="1709"/>
        <v>0</v>
      </c>
      <c r="AS378" s="275">
        <f t="shared" si="1709"/>
        <v>0</v>
      </c>
      <c r="AT378" s="275">
        <f t="shared" si="1709"/>
        <v>0</v>
      </c>
      <c r="AU378" s="275">
        <f t="shared" si="1709"/>
        <v>0</v>
      </c>
      <c r="AV378" s="275">
        <f t="shared" si="1709"/>
        <v>0</v>
      </c>
      <c r="AW378" s="275">
        <f t="shared" si="1709"/>
        <v>0</v>
      </c>
      <c r="AX378" s="275">
        <f t="shared" si="1709"/>
        <v>0</v>
      </c>
      <c r="AY378" s="275">
        <f t="shared" si="1709"/>
        <v>1</v>
      </c>
      <c r="AZ378" s="275">
        <f t="shared" si="1709"/>
        <v>0</v>
      </c>
      <c r="BA378" s="275">
        <f t="shared" si="1709"/>
        <v>0</v>
      </c>
      <c r="BB378" s="275">
        <f t="shared" si="1709"/>
        <v>0</v>
      </c>
      <c r="BC378" s="275">
        <f t="shared" si="1709"/>
        <v>0</v>
      </c>
      <c r="BD378" s="275">
        <f t="shared" si="1709"/>
        <v>0</v>
      </c>
      <c r="BE378" s="275">
        <f t="shared" si="1709"/>
        <v>0</v>
      </c>
      <c r="BF378" s="275">
        <f t="shared" si="1709"/>
        <v>0</v>
      </c>
      <c r="BG378" s="275">
        <f t="shared" si="1709"/>
        <v>0</v>
      </c>
      <c r="BH378" s="275">
        <f t="shared" si="1709"/>
        <v>0</v>
      </c>
      <c r="BI378" s="275">
        <f t="shared" si="1709"/>
        <v>0</v>
      </c>
      <c r="BJ378" s="275">
        <f t="shared" si="1709"/>
        <v>0</v>
      </c>
      <c r="BK378" s="275">
        <f t="shared" si="1709"/>
        <v>0</v>
      </c>
      <c r="BL378" s="275">
        <f t="shared" si="1709"/>
        <v>0</v>
      </c>
      <c r="BM378" s="275">
        <f t="shared" si="1709"/>
        <v>0</v>
      </c>
      <c r="BN378" s="275">
        <f t="shared" si="1709"/>
        <v>0</v>
      </c>
      <c r="BO378" s="275">
        <f t="shared" si="1709"/>
        <v>0</v>
      </c>
    </row>
    <row r="379" spans="19:67" x14ac:dyDescent="0.2">
      <c r="S379" s="275">
        <f t="shared" ref="S379:BO379" si="1710">IF(S132=1,IF(S133=1,1,0),0)</f>
        <v>0</v>
      </c>
      <c r="T379" s="275">
        <f t="shared" si="1710"/>
        <v>0</v>
      </c>
      <c r="U379" s="275">
        <f t="shared" si="1710"/>
        <v>0</v>
      </c>
      <c r="V379" s="275">
        <f t="shared" si="1710"/>
        <v>0</v>
      </c>
      <c r="W379" s="275">
        <f t="shared" si="1710"/>
        <v>0</v>
      </c>
      <c r="X379" s="275">
        <f t="shared" si="1710"/>
        <v>0</v>
      </c>
      <c r="Y379" s="275">
        <f t="shared" si="1710"/>
        <v>0</v>
      </c>
      <c r="Z379" s="275">
        <f t="shared" si="1710"/>
        <v>0</v>
      </c>
      <c r="AA379" s="275">
        <f t="shared" si="1710"/>
        <v>0</v>
      </c>
      <c r="AB379" s="275">
        <f t="shared" si="1710"/>
        <v>0</v>
      </c>
      <c r="AC379" s="275">
        <f t="shared" si="1710"/>
        <v>0</v>
      </c>
      <c r="AD379" s="275">
        <f t="shared" si="1710"/>
        <v>0</v>
      </c>
      <c r="AE379" s="275">
        <f t="shared" si="1710"/>
        <v>0</v>
      </c>
      <c r="AF379" s="275">
        <f t="shared" si="1710"/>
        <v>0</v>
      </c>
      <c r="AG379" s="275">
        <f t="shared" si="1710"/>
        <v>0</v>
      </c>
      <c r="AH379" s="275">
        <f t="shared" si="1710"/>
        <v>0</v>
      </c>
      <c r="AI379" s="275">
        <f t="shared" si="1710"/>
        <v>0</v>
      </c>
      <c r="AJ379" s="275">
        <f t="shared" si="1710"/>
        <v>0</v>
      </c>
      <c r="AK379" s="275">
        <f t="shared" si="1710"/>
        <v>0</v>
      </c>
      <c r="AL379" s="275">
        <f t="shared" si="1710"/>
        <v>0</v>
      </c>
      <c r="AM379" s="275">
        <f t="shared" si="1710"/>
        <v>0</v>
      </c>
      <c r="AN379" s="275">
        <f t="shared" si="1710"/>
        <v>0</v>
      </c>
      <c r="AO379" s="275">
        <f t="shared" si="1710"/>
        <v>0</v>
      </c>
      <c r="AP379" s="275">
        <f t="shared" si="1710"/>
        <v>0</v>
      </c>
      <c r="AQ379" s="275">
        <f t="shared" si="1710"/>
        <v>0</v>
      </c>
      <c r="AR379" s="275">
        <f t="shared" si="1710"/>
        <v>0</v>
      </c>
      <c r="AS379" s="275">
        <f t="shared" si="1710"/>
        <v>0</v>
      </c>
      <c r="AT379" s="275">
        <f t="shared" si="1710"/>
        <v>0</v>
      </c>
      <c r="AU379" s="275">
        <f t="shared" si="1710"/>
        <v>0</v>
      </c>
      <c r="AV379" s="275">
        <f t="shared" si="1710"/>
        <v>0</v>
      </c>
      <c r="AW379" s="275">
        <f t="shared" si="1710"/>
        <v>0</v>
      </c>
      <c r="AX379" s="275">
        <f t="shared" si="1710"/>
        <v>0</v>
      </c>
      <c r="AY379" s="275">
        <f t="shared" si="1710"/>
        <v>0</v>
      </c>
      <c r="AZ379" s="275">
        <f t="shared" si="1710"/>
        <v>0</v>
      </c>
      <c r="BA379" s="275">
        <f t="shared" si="1710"/>
        <v>0</v>
      </c>
      <c r="BB379" s="275">
        <f t="shared" si="1710"/>
        <v>0</v>
      </c>
      <c r="BC379" s="275">
        <f t="shared" si="1710"/>
        <v>0</v>
      </c>
      <c r="BD379" s="275">
        <f t="shared" si="1710"/>
        <v>0</v>
      </c>
      <c r="BE379" s="275">
        <f t="shared" si="1710"/>
        <v>0</v>
      </c>
      <c r="BF379" s="275">
        <f t="shared" si="1710"/>
        <v>0</v>
      </c>
      <c r="BG379" s="275">
        <f t="shared" si="1710"/>
        <v>0</v>
      </c>
      <c r="BH379" s="275">
        <f t="shared" si="1710"/>
        <v>0</v>
      </c>
      <c r="BI379" s="275">
        <f t="shared" si="1710"/>
        <v>0</v>
      </c>
      <c r="BJ379" s="275">
        <f t="shared" si="1710"/>
        <v>0</v>
      </c>
      <c r="BK379" s="275">
        <f t="shared" si="1710"/>
        <v>0</v>
      </c>
      <c r="BL379" s="275">
        <f t="shared" si="1710"/>
        <v>0</v>
      </c>
      <c r="BM379" s="275">
        <f t="shared" si="1710"/>
        <v>0</v>
      </c>
      <c r="BN379" s="275">
        <f t="shared" si="1710"/>
        <v>0</v>
      </c>
      <c r="BO379" s="275">
        <f t="shared" si="1710"/>
        <v>0</v>
      </c>
    </row>
    <row r="380" spans="19:67" x14ac:dyDescent="0.2">
      <c r="S380" s="275">
        <f t="shared" ref="S380:BO380" si="1711">IF(S133=1,IF(S134=1,1,0),0)</f>
        <v>0</v>
      </c>
      <c r="T380" s="275">
        <f t="shared" si="1711"/>
        <v>0</v>
      </c>
      <c r="U380" s="275">
        <f t="shared" si="1711"/>
        <v>0</v>
      </c>
      <c r="V380" s="275">
        <f t="shared" si="1711"/>
        <v>0</v>
      </c>
      <c r="W380" s="275">
        <f t="shared" si="1711"/>
        <v>0</v>
      </c>
      <c r="X380" s="275">
        <f t="shared" si="1711"/>
        <v>0</v>
      </c>
      <c r="Y380" s="275">
        <f t="shared" si="1711"/>
        <v>1</v>
      </c>
      <c r="Z380" s="275">
        <f t="shared" si="1711"/>
        <v>0</v>
      </c>
      <c r="AA380" s="275">
        <f t="shared" si="1711"/>
        <v>0</v>
      </c>
      <c r="AB380" s="275">
        <f t="shared" si="1711"/>
        <v>0</v>
      </c>
      <c r="AC380" s="275">
        <f t="shared" si="1711"/>
        <v>0</v>
      </c>
      <c r="AD380" s="275">
        <f t="shared" si="1711"/>
        <v>0</v>
      </c>
      <c r="AE380" s="275">
        <f t="shared" si="1711"/>
        <v>0</v>
      </c>
      <c r="AF380" s="275">
        <f t="shared" si="1711"/>
        <v>0</v>
      </c>
      <c r="AG380" s="275">
        <f t="shared" si="1711"/>
        <v>0</v>
      </c>
      <c r="AH380" s="275">
        <f t="shared" si="1711"/>
        <v>0</v>
      </c>
      <c r="AI380" s="275">
        <f t="shared" si="1711"/>
        <v>0</v>
      </c>
      <c r="AJ380" s="275">
        <f t="shared" si="1711"/>
        <v>0</v>
      </c>
      <c r="AK380" s="275">
        <f t="shared" si="1711"/>
        <v>0</v>
      </c>
      <c r="AL380" s="275">
        <f t="shared" si="1711"/>
        <v>0</v>
      </c>
      <c r="AM380" s="275">
        <f t="shared" si="1711"/>
        <v>0</v>
      </c>
      <c r="AN380" s="275">
        <f t="shared" si="1711"/>
        <v>0</v>
      </c>
      <c r="AO380" s="275">
        <f t="shared" si="1711"/>
        <v>0</v>
      </c>
      <c r="AP380" s="275">
        <f t="shared" si="1711"/>
        <v>0</v>
      </c>
      <c r="AQ380" s="275">
        <f t="shared" si="1711"/>
        <v>0</v>
      </c>
      <c r="AR380" s="275">
        <f t="shared" si="1711"/>
        <v>0</v>
      </c>
      <c r="AS380" s="275">
        <f t="shared" si="1711"/>
        <v>0</v>
      </c>
      <c r="AT380" s="275">
        <f t="shared" si="1711"/>
        <v>0</v>
      </c>
      <c r="AU380" s="275">
        <f t="shared" si="1711"/>
        <v>0</v>
      </c>
      <c r="AV380" s="275">
        <f t="shared" si="1711"/>
        <v>0</v>
      </c>
      <c r="AW380" s="275">
        <f t="shared" si="1711"/>
        <v>1</v>
      </c>
      <c r="AX380" s="275">
        <f t="shared" si="1711"/>
        <v>0</v>
      </c>
      <c r="AY380" s="275">
        <f t="shared" si="1711"/>
        <v>0</v>
      </c>
      <c r="AZ380" s="275">
        <f t="shared" si="1711"/>
        <v>0</v>
      </c>
      <c r="BA380" s="275">
        <f t="shared" si="1711"/>
        <v>0</v>
      </c>
      <c r="BB380" s="275">
        <f t="shared" si="1711"/>
        <v>0</v>
      </c>
      <c r="BC380" s="275">
        <f t="shared" si="1711"/>
        <v>0</v>
      </c>
      <c r="BD380" s="275">
        <f t="shared" si="1711"/>
        <v>0</v>
      </c>
      <c r="BE380" s="275">
        <f t="shared" si="1711"/>
        <v>0</v>
      </c>
      <c r="BF380" s="275">
        <f t="shared" si="1711"/>
        <v>0</v>
      </c>
      <c r="BG380" s="275">
        <f t="shared" si="1711"/>
        <v>0</v>
      </c>
      <c r="BH380" s="275">
        <f t="shared" si="1711"/>
        <v>0</v>
      </c>
      <c r="BI380" s="275">
        <f t="shared" si="1711"/>
        <v>0</v>
      </c>
      <c r="BJ380" s="275">
        <f t="shared" si="1711"/>
        <v>0</v>
      </c>
      <c r="BK380" s="275">
        <f t="shared" si="1711"/>
        <v>0</v>
      </c>
      <c r="BL380" s="275">
        <f t="shared" si="1711"/>
        <v>0</v>
      </c>
      <c r="BM380" s="275">
        <f t="shared" si="1711"/>
        <v>0</v>
      </c>
      <c r="BN380" s="275">
        <f t="shared" si="1711"/>
        <v>0</v>
      </c>
      <c r="BO380" s="275">
        <f t="shared" si="1711"/>
        <v>0</v>
      </c>
    </row>
    <row r="381" spans="19:67" x14ac:dyDescent="0.2">
      <c r="S381" s="275">
        <f t="shared" ref="S381:BO381" si="1712">IF(S134=1,IF(S135=1,1,0),0)</f>
        <v>0</v>
      </c>
      <c r="T381" s="275">
        <f t="shared" si="1712"/>
        <v>0</v>
      </c>
      <c r="U381" s="275">
        <f t="shared" si="1712"/>
        <v>0</v>
      </c>
      <c r="V381" s="275">
        <f t="shared" si="1712"/>
        <v>0</v>
      </c>
      <c r="W381" s="275">
        <f t="shared" si="1712"/>
        <v>0</v>
      </c>
      <c r="X381" s="275">
        <f t="shared" si="1712"/>
        <v>0</v>
      </c>
      <c r="Y381" s="275">
        <f t="shared" si="1712"/>
        <v>0</v>
      </c>
      <c r="Z381" s="275">
        <f t="shared" si="1712"/>
        <v>0</v>
      </c>
      <c r="AA381" s="275">
        <f t="shared" si="1712"/>
        <v>0</v>
      </c>
      <c r="AB381" s="275">
        <f t="shared" si="1712"/>
        <v>0</v>
      </c>
      <c r="AC381" s="275">
        <f t="shared" si="1712"/>
        <v>0</v>
      </c>
      <c r="AD381" s="275">
        <f t="shared" si="1712"/>
        <v>0</v>
      </c>
      <c r="AE381" s="275">
        <f t="shared" si="1712"/>
        <v>0</v>
      </c>
      <c r="AF381" s="275">
        <f t="shared" si="1712"/>
        <v>0</v>
      </c>
      <c r="AG381" s="275">
        <f t="shared" si="1712"/>
        <v>0</v>
      </c>
      <c r="AH381" s="275">
        <f t="shared" si="1712"/>
        <v>0</v>
      </c>
      <c r="AI381" s="275">
        <f t="shared" si="1712"/>
        <v>0</v>
      </c>
      <c r="AJ381" s="275">
        <f t="shared" si="1712"/>
        <v>0</v>
      </c>
      <c r="AK381" s="275">
        <f t="shared" si="1712"/>
        <v>0</v>
      </c>
      <c r="AL381" s="275">
        <f t="shared" si="1712"/>
        <v>0</v>
      </c>
      <c r="AM381" s="275">
        <f t="shared" si="1712"/>
        <v>0</v>
      </c>
      <c r="AN381" s="275">
        <f t="shared" si="1712"/>
        <v>0</v>
      </c>
      <c r="AO381" s="275">
        <f t="shared" si="1712"/>
        <v>0</v>
      </c>
      <c r="AP381" s="275">
        <f t="shared" si="1712"/>
        <v>0</v>
      </c>
      <c r="AQ381" s="275">
        <f t="shared" si="1712"/>
        <v>0</v>
      </c>
      <c r="AR381" s="275">
        <f t="shared" si="1712"/>
        <v>0</v>
      </c>
      <c r="AS381" s="275">
        <f t="shared" si="1712"/>
        <v>0</v>
      </c>
      <c r="AT381" s="275">
        <f t="shared" si="1712"/>
        <v>0</v>
      </c>
      <c r="AU381" s="275">
        <f t="shared" si="1712"/>
        <v>0</v>
      </c>
      <c r="AV381" s="275">
        <f t="shared" si="1712"/>
        <v>0</v>
      </c>
      <c r="AW381" s="275">
        <f t="shared" si="1712"/>
        <v>0</v>
      </c>
      <c r="AX381" s="275">
        <f t="shared" si="1712"/>
        <v>0</v>
      </c>
      <c r="AY381" s="275">
        <f t="shared" si="1712"/>
        <v>0</v>
      </c>
      <c r="AZ381" s="275">
        <f t="shared" si="1712"/>
        <v>0</v>
      </c>
      <c r="BA381" s="275">
        <f t="shared" si="1712"/>
        <v>0</v>
      </c>
      <c r="BB381" s="275">
        <f t="shared" si="1712"/>
        <v>0</v>
      </c>
      <c r="BC381" s="275">
        <f t="shared" si="1712"/>
        <v>0</v>
      </c>
      <c r="BD381" s="275">
        <f t="shared" si="1712"/>
        <v>0</v>
      </c>
      <c r="BE381" s="275">
        <f t="shared" si="1712"/>
        <v>0</v>
      </c>
      <c r="BF381" s="275">
        <f t="shared" si="1712"/>
        <v>0</v>
      </c>
      <c r="BG381" s="275">
        <f t="shared" si="1712"/>
        <v>0</v>
      </c>
      <c r="BH381" s="275">
        <f t="shared" si="1712"/>
        <v>0</v>
      </c>
      <c r="BI381" s="275">
        <f t="shared" si="1712"/>
        <v>0</v>
      </c>
      <c r="BJ381" s="275">
        <f t="shared" si="1712"/>
        <v>0</v>
      </c>
      <c r="BK381" s="275">
        <f t="shared" si="1712"/>
        <v>0</v>
      </c>
      <c r="BL381" s="275">
        <f t="shared" si="1712"/>
        <v>0</v>
      </c>
      <c r="BM381" s="275">
        <f t="shared" si="1712"/>
        <v>0</v>
      </c>
      <c r="BN381" s="275">
        <f t="shared" si="1712"/>
        <v>0</v>
      </c>
      <c r="BO381" s="275">
        <f t="shared" si="1712"/>
        <v>0</v>
      </c>
    </row>
    <row r="382" spans="19:67" x14ac:dyDescent="0.2">
      <c r="S382" s="275">
        <f t="shared" ref="S382:BO382" si="1713">IF(S135=1,IF(S136=1,1,0),0)</f>
        <v>0</v>
      </c>
      <c r="T382" s="275">
        <f t="shared" si="1713"/>
        <v>0</v>
      </c>
      <c r="U382" s="275">
        <f t="shared" si="1713"/>
        <v>0</v>
      </c>
      <c r="V382" s="275">
        <f t="shared" si="1713"/>
        <v>0</v>
      </c>
      <c r="W382" s="275">
        <f t="shared" si="1713"/>
        <v>0</v>
      </c>
      <c r="X382" s="275">
        <f t="shared" si="1713"/>
        <v>0</v>
      </c>
      <c r="Y382" s="275">
        <f t="shared" si="1713"/>
        <v>0</v>
      </c>
      <c r="Z382" s="275">
        <f t="shared" si="1713"/>
        <v>0</v>
      </c>
      <c r="AA382" s="275">
        <f t="shared" si="1713"/>
        <v>0</v>
      </c>
      <c r="AB382" s="275">
        <f t="shared" si="1713"/>
        <v>0</v>
      </c>
      <c r="AC382" s="275">
        <f t="shared" si="1713"/>
        <v>0</v>
      </c>
      <c r="AD382" s="275">
        <f t="shared" si="1713"/>
        <v>0</v>
      </c>
      <c r="AE382" s="275">
        <f t="shared" si="1713"/>
        <v>0</v>
      </c>
      <c r="AF382" s="275">
        <f t="shared" si="1713"/>
        <v>0</v>
      </c>
      <c r="AG382" s="275">
        <f t="shared" si="1713"/>
        <v>0</v>
      </c>
      <c r="AH382" s="275">
        <f t="shared" si="1713"/>
        <v>0</v>
      </c>
      <c r="AI382" s="275">
        <f t="shared" si="1713"/>
        <v>0</v>
      </c>
      <c r="AJ382" s="275">
        <f t="shared" si="1713"/>
        <v>0</v>
      </c>
      <c r="AK382" s="275">
        <f t="shared" si="1713"/>
        <v>0</v>
      </c>
      <c r="AL382" s="275">
        <f t="shared" si="1713"/>
        <v>0</v>
      </c>
      <c r="AM382" s="275">
        <f t="shared" si="1713"/>
        <v>0</v>
      </c>
      <c r="AN382" s="275">
        <f t="shared" si="1713"/>
        <v>0</v>
      </c>
      <c r="AO382" s="275">
        <f t="shared" si="1713"/>
        <v>0</v>
      </c>
      <c r="AP382" s="275">
        <f t="shared" si="1713"/>
        <v>0</v>
      </c>
      <c r="AQ382" s="275">
        <f t="shared" si="1713"/>
        <v>0</v>
      </c>
      <c r="AR382" s="275">
        <f t="shared" si="1713"/>
        <v>0</v>
      </c>
      <c r="AS382" s="275">
        <f t="shared" si="1713"/>
        <v>0</v>
      </c>
      <c r="AT382" s="275">
        <f t="shared" si="1713"/>
        <v>0</v>
      </c>
      <c r="AU382" s="275">
        <f t="shared" si="1713"/>
        <v>0</v>
      </c>
      <c r="AV382" s="275">
        <f t="shared" si="1713"/>
        <v>0</v>
      </c>
      <c r="AW382" s="275">
        <f t="shared" si="1713"/>
        <v>0</v>
      </c>
      <c r="AX382" s="275">
        <f t="shared" si="1713"/>
        <v>0</v>
      </c>
      <c r="AY382" s="275">
        <f t="shared" si="1713"/>
        <v>0</v>
      </c>
      <c r="AZ382" s="275">
        <f t="shared" si="1713"/>
        <v>0</v>
      </c>
      <c r="BA382" s="275">
        <f t="shared" si="1713"/>
        <v>0</v>
      </c>
      <c r="BB382" s="275">
        <f t="shared" si="1713"/>
        <v>0</v>
      </c>
      <c r="BC382" s="275">
        <f t="shared" si="1713"/>
        <v>0</v>
      </c>
      <c r="BD382" s="275">
        <f t="shared" si="1713"/>
        <v>0</v>
      </c>
      <c r="BE382" s="275">
        <f t="shared" si="1713"/>
        <v>0</v>
      </c>
      <c r="BF382" s="275">
        <f t="shared" si="1713"/>
        <v>0</v>
      </c>
      <c r="BG382" s="275">
        <f t="shared" si="1713"/>
        <v>0</v>
      </c>
      <c r="BH382" s="275">
        <f t="shared" si="1713"/>
        <v>0</v>
      </c>
      <c r="BI382" s="275">
        <f t="shared" si="1713"/>
        <v>0</v>
      </c>
      <c r="BJ382" s="275">
        <f t="shared" si="1713"/>
        <v>0</v>
      </c>
      <c r="BK382" s="275">
        <f t="shared" si="1713"/>
        <v>0</v>
      </c>
      <c r="BL382" s="275">
        <f t="shared" si="1713"/>
        <v>0</v>
      </c>
      <c r="BM382" s="275">
        <f t="shared" si="1713"/>
        <v>0</v>
      </c>
      <c r="BN382" s="275">
        <f t="shared" si="1713"/>
        <v>0</v>
      </c>
      <c r="BO382" s="275">
        <f t="shared" si="1713"/>
        <v>0</v>
      </c>
    </row>
    <row r="383" spans="19:67" x14ac:dyDescent="0.2">
      <c r="S383" s="275">
        <f t="shared" ref="S383:BO383" si="1714">IF(S136=1,IF(S137=1,1,0),0)</f>
        <v>1</v>
      </c>
      <c r="T383" s="275">
        <f t="shared" si="1714"/>
        <v>0</v>
      </c>
      <c r="U383" s="275">
        <f t="shared" si="1714"/>
        <v>0</v>
      </c>
      <c r="V383" s="275">
        <f t="shared" si="1714"/>
        <v>1</v>
      </c>
      <c r="W383" s="275">
        <f t="shared" si="1714"/>
        <v>0</v>
      </c>
      <c r="X383" s="275">
        <f t="shared" si="1714"/>
        <v>0</v>
      </c>
      <c r="Y383" s="275">
        <f t="shared" si="1714"/>
        <v>0</v>
      </c>
      <c r="Z383" s="275">
        <f t="shared" si="1714"/>
        <v>0</v>
      </c>
      <c r="AA383" s="275">
        <f t="shared" si="1714"/>
        <v>0</v>
      </c>
      <c r="AB383" s="275">
        <f t="shared" si="1714"/>
        <v>0</v>
      </c>
      <c r="AC383" s="275">
        <f t="shared" si="1714"/>
        <v>0</v>
      </c>
      <c r="AD383" s="275">
        <f t="shared" si="1714"/>
        <v>0</v>
      </c>
      <c r="AE383" s="275">
        <f t="shared" si="1714"/>
        <v>0</v>
      </c>
      <c r="AF383" s="275">
        <f t="shared" si="1714"/>
        <v>0</v>
      </c>
      <c r="AG383" s="275">
        <f t="shared" si="1714"/>
        <v>0</v>
      </c>
      <c r="AH383" s="275">
        <f t="shared" si="1714"/>
        <v>0</v>
      </c>
      <c r="AI383" s="275">
        <f t="shared" si="1714"/>
        <v>0</v>
      </c>
      <c r="AJ383" s="275">
        <f t="shared" si="1714"/>
        <v>0</v>
      </c>
      <c r="AK383" s="275">
        <f t="shared" si="1714"/>
        <v>0</v>
      </c>
      <c r="AL383" s="275">
        <f t="shared" si="1714"/>
        <v>0</v>
      </c>
      <c r="AM383" s="275">
        <f t="shared" si="1714"/>
        <v>0</v>
      </c>
      <c r="AN383" s="275">
        <f t="shared" si="1714"/>
        <v>0</v>
      </c>
      <c r="AO383" s="275">
        <f t="shared" si="1714"/>
        <v>0</v>
      </c>
      <c r="AP383" s="275">
        <f t="shared" si="1714"/>
        <v>0</v>
      </c>
      <c r="AQ383" s="275">
        <f t="shared" si="1714"/>
        <v>0</v>
      </c>
      <c r="AR383" s="275">
        <f t="shared" si="1714"/>
        <v>0</v>
      </c>
      <c r="AS383" s="275">
        <f t="shared" si="1714"/>
        <v>0</v>
      </c>
      <c r="AT383" s="275">
        <f t="shared" si="1714"/>
        <v>0</v>
      </c>
      <c r="AU383" s="275">
        <f t="shared" si="1714"/>
        <v>0</v>
      </c>
      <c r="AV383" s="275">
        <f t="shared" si="1714"/>
        <v>0</v>
      </c>
      <c r="AW383" s="275">
        <f t="shared" si="1714"/>
        <v>0</v>
      </c>
      <c r="AX383" s="275">
        <f t="shared" si="1714"/>
        <v>0</v>
      </c>
      <c r="AY383" s="275">
        <f t="shared" si="1714"/>
        <v>0</v>
      </c>
      <c r="AZ383" s="275">
        <f t="shared" si="1714"/>
        <v>0</v>
      </c>
      <c r="BA383" s="275">
        <f t="shared" si="1714"/>
        <v>0</v>
      </c>
      <c r="BB383" s="275">
        <f t="shared" si="1714"/>
        <v>0</v>
      </c>
      <c r="BC383" s="275">
        <f t="shared" si="1714"/>
        <v>0</v>
      </c>
      <c r="BD383" s="275">
        <f t="shared" si="1714"/>
        <v>0</v>
      </c>
      <c r="BE383" s="275">
        <f t="shared" si="1714"/>
        <v>0</v>
      </c>
      <c r="BF383" s="275">
        <f t="shared" si="1714"/>
        <v>0</v>
      </c>
      <c r="BG383" s="275">
        <f t="shared" si="1714"/>
        <v>0</v>
      </c>
      <c r="BH383" s="275">
        <f t="shared" si="1714"/>
        <v>0</v>
      </c>
      <c r="BI383" s="275">
        <f t="shared" si="1714"/>
        <v>0</v>
      </c>
      <c r="BJ383" s="275">
        <f t="shared" si="1714"/>
        <v>0</v>
      </c>
      <c r="BK383" s="275">
        <f t="shared" si="1714"/>
        <v>0</v>
      </c>
      <c r="BL383" s="275">
        <f t="shared" si="1714"/>
        <v>0</v>
      </c>
      <c r="BM383" s="275">
        <f t="shared" si="1714"/>
        <v>0</v>
      </c>
      <c r="BN383" s="275">
        <f t="shared" si="1714"/>
        <v>0</v>
      </c>
      <c r="BO383" s="275">
        <f t="shared" si="1714"/>
        <v>0</v>
      </c>
    </row>
    <row r="384" spans="19:67" x14ac:dyDescent="0.2">
      <c r="S384" s="275">
        <f t="shared" ref="S384:BO384" si="1715">IF(S137=1,IF(S138=1,1,0),0)</f>
        <v>1</v>
      </c>
      <c r="T384" s="275">
        <f t="shared" si="1715"/>
        <v>0</v>
      </c>
      <c r="U384" s="275">
        <f t="shared" si="1715"/>
        <v>0</v>
      </c>
      <c r="V384" s="275">
        <f t="shared" si="1715"/>
        <v>0</v>
      </c>
      <c r="W384" s="275">
        <f t="shared" si="1715"/>
        <v>0</v>
      </c>
      <c r="X384" s="275">
        <f t="shared" si="1715"/>
        <v>0</v>
      </c>
      <c r="Y384" s="275">
        <f t="shared" si="1715"/>
        <v>0</v>
      </c>
      <c r="Z384" s="275">
        <f t="shared" si="1715"/>
        <v>0</v>
      </c>
      <c r="AA384" s="275">
        <f t="shared" si="1715"/>
        <v>0</v>
      </c>
      <c r="AB384" s="275">
        <f t="shared" si="1715"/>
        <v>0</v>
      </c>
      <c r="AC384" s="275">
        <f t="shared" si="1715"/>
        <v>0</v>
      </c>
      <c r="AD384" s="275">
        <f t="shared" si="1715"/>
        <v>0</v>
      </c>
      <c r="AE384" s="275">
        <f t="shared" si="1715"/>
        <v>0</v>
      </c>
      <c r="AF384" s="275">
        <f t="shared" si="1715"/>
        <v>0</v>
      </c>
      <c r="AG384" s="275">
        <f t="shared" si="1715"/>
        <v>0</v>
      </c>
      <c r="AH384" s="275">
        <f t="shared" si="1715"/>
        <v>0</v>
      </c>
      <c r="AI384" s="275">
        <f t="shared" si="1715"/>
        <v>0</v>
      </c>
      <c r="AJ384" s="275">
        <f t="shared" si="1715"/>
        <v>0</v>
      </c>
      <c r="AK384" s="275">
        <f t="shared" si="1715"/>
        <v>0</v>
      </c>
      <c r="AL384" s="275">
        <f t="shared" si="1715"/>
        <v>0</v>
      </c>
      <c r="AM384" s="275">
        <f t="shared" si="1715"/>
        <v>0</v>
      </c>
      <c r="AN384" s="275">
        <f t="shared" si="1715"/>
        <v>0</v>
      </c>
      <c r="AO384" s="275">
        <f t="shared" si="1715"/>
        <v>0</v>
      </c>
      <c r="AP384" s="275">
        <f t="shared" si="1715"/>
        <v>0</v>
      </c>
      <c r="AQ384" s="275">
        <f t="shared" si="1715"/>
        <v>0</v>
      </c>
      <c r="AR384" s="275">
        <f t="shared" si="1715"/>
        <v>0</v>
      </c>
      <c r="AS384" s="275">
        <f t="shared" si="1715"/>
        <v>0</v>
      </c>
      <c r="AT384" s="275">
        <f t="shared" si="1715"/>
        <v>0</v>
      </c>
      <c r="AU384" s="275">
        <f t="shared" si="1715"/>
        <v>0</v>
      </c>
      <c r="AV384" s="275">
        <f t="shared" si="1715"/>
        <v>0</v>
      </c>
      <c r="AW384" s="275">
        <f t="shared" si="1715"/>
        <v>0</v>
      </c>
      <c r="AX384" s="275">
        <f t="shared" si="1715"/>
        <v>0</v>
      </c>
      <c r="AY384" s="275">
        <f t="shared" si="1715"/>
        <v>0</v>
      </c>
      <c r="AZ384" s="275">
        <f t="shared" si="1715"/>
        <v>0</v>
      </c>
      <c r="BA384" s="275">
        <f t="shared" si="1715"/>
        <v>0</v>
      </c>
      <c r="BB384" s="275">
        <f t="shared" si="1715"/>
        <v>0</v>
      </c>
      <c r="BC384" s="275">
        <f t="shared" si="1715"/>
        <v>0</v>
      </c>
      <c r="BD384" s="275">
        <f t="shared" si="1715"/>
        <v>0</v>
      </c>
      <c r="BE384" s="275">
        <f t="shared" si="1715"/>
        <v>0</v>
      </c>
      <c r="BF384" s="275">
        <f t="shared" si="1715"/>
        <v>0</v>
      </c>
      <c r="BG384" s="275">
        <f t="shared" si="1715"/>
        <v>0</v>
      </c>
      <c r="BH384" s="275">
        <f t="shared" si="1715"/>
        <v>0</v>
      </c>
      <c r="BI384" s="275">
        <f t="shared" si="1715"/>
        <v>0</v>
      </c>
      <c r="BJ384" s="275">
        <f t="shared" si="1715"/>
        <v>0</v>
      </c>
      <c r="BK384" s="275">
        <f t="shared" si="1715"/>
        <v>0</v>
      </c>
      <c r="BL384" s="275">
        <f t="shared" si="1715"/>
        <v>0</v>
      </c>
      <c r="BM384" s="275">
        <f t="shared" si="1715"/>
        <v>0</v>
      </c>
      <c r="BN384" s="275">
        <f t="shared" si="1715"/>
        <v>0</v>
      </c>
      <c r="BO384" s="275">
        <f t="shared" si="1715"/>
        <v>0</v>
      </c>
    </row>
    <row r="385" spans="19:67" x14ac:dyDescent="0.2">
      <c r="S385" s="275">
        <f t="shared" ref="S385:BO385" si="1716">IF(S138=1,IF(S139=1,1,0),0)</f>
        <v>0</v>
      </c>
      <c r="T385" s="275">
        <f t="shared" si="1716"/>
        <v>0</v>
      </c>
      <c r="U385" s="275">
        <f t="shared" si="1716"/>
        <v>0</v>
      </c>
      <c r="V385" s="275">
        <f t="shared" si="1716"/>
        <v>0</v>
      </c>
      <c r="W385" s="275">
        <f t="shared" si="1716"/>
        <v>0</v>
      </c>
      <c r="X385" s="275">
        <f t="shared" si="1716"/>
        <v>0</v>
      </c>
      <c r="Y385" s="275">
        <f t="shared" si="1716"/>
        <v>0</v>
      </c>
      <c r="Z385" s="275">
        <f t="shared" si="1716"/>
        <v>0</v>
      </c>
      <c r="AA385" s="275">
        <f t="shared" si="1716"/>
        <v>0</v>
      </c>
      <c r="AB385" s="275">
        <f t="shared" si="1716"/>
        <v>0</v>
      </c>
      <c r="AC385" s="275">
        <f t="shared" si="1716"/>
        <v>0</v>
      </c>
      <c r="AD385" s="275">
        <f t="shared" si="1716"/>
        <v>0</v>
      </c>
      <c r="AE385" s="275">
        <f t="shared" si="1716"/>
        <v>0</v>
      </c>
      <c r="AF385" s="275">
        <f t="shared" si="1716"/>
        <v>0</v>
      </c>
      <c r="AG385" s="275">
        <f t="shared" si="1716"/>
        <v>0</v>
      </c>
      <c r="AH385" s="275">
        <f t="shared" si="1716"/>
        <v>0</v>
      </c>
      <c r="AI385" s="275">
        <f t="shared" si="1716"/>
        <v>0</v>
      </c>
      <c r="AJ385" s="275">
        <f t="shared" si="1716"/>
        <v>0</v>
      </c>
      <c r="AK385" s="275">
        <f t="shared" si="1716"/>
        <v>0</v>
      </c>
      <c r="AL385" s="275">
        <f t="shared" si="1716"/>
        <v>0</v>
      </c>
      <c r="AM385" s="275">
        <f t="shared" si="1716"/>
        <v>0</v>
      </c>
      <c r="AN385" s="275">
        <f t="shared" si="1716"/>
        <v>0</v>
      </c>
      <c r="AO385" s="275">
        <f t="shared" si="1716"/>
        <v>0</v>
      </c>
      <c r="AP385" s="275">
        <f t="shared" si="1716"/>
        <v>0</v>
      </c>
      <c r="AQ385" s="275">
        <f t="shared" si="1716"/>
        <v>0</v>
      </c>
      <c r="AR385" s="275">
        <f t="shared" si="1716"/>
        <v>0</v>
      </c>
      <c r="AS385" s="275">
        <f t="shared" si="1716"/>
        <v>0</v>
      </c>
      <c r="AT385" s="275">
        <f t="shared" si="1716"/>
        <v>0</v>
      </c>
      <c r="AU385" s="275">
        <f t="shared" si="1716"/>
        <v>0</v>
      </c>
      <c r="AV385" s="275">
        <f t="shared" si="1716"/>
        <v>0</v>
      </c>
      <c r="AW385" s="275">
        <f t="shared" si="1716"/>
        <v>0</v>
      </c>
      <c r="AX385" s="275">
        <f t="shared" si="1716"/>
        <v>0</v>
      </c>
      <c r="AY385" s="275">
        <f t="shared" si="1716"/>
        <v>0</v>
      </c>
      <c r="AZ385" s="275">
        <f t="shared" si="1716"/>
        <v>0</v>
      </c>
      <c r="BA385" s="275">
        <f t="shared" si="1716"/>
        <v>0</v>
      </c>
      <c r="BB385" s="275">
        <f t="shared" si="1716"/>
        <v>0</v>
      </c>
      <c r="BC385" s="275">
        <f t="shared" si="1716"/>
        <v>0</v>
      </c>
      <c r="BD385" s="275">
        <f t="shared" si="1716"/>
        <v>0</v>
      </c>
      <c r="BE385" s="275">
        <f t="shared" si="1716"/>
        <v>0</v>
      </c>
      <c r="BF385" s="275">
        <f t="shared" si="1716"/>
        <v>0</v>
      </c>
      <c r="BG385" s="275">
        <f t="shared" si="1716"/>
        <v>0</v>
      </c>
      <c r="BH385" s="275">
        <f t="shared" si="1716"/>
        <v>1</v>
      </c>
      <c r="BI385" s="275">
        <f t="shared" si="1716"/>
        <v>0</v>
      </c>
      <c r="BJ385" s="275">
        <f t="shared" si="1716"/>
        <v>0</v>
      </c>
      <c r="BK385" s="275">
        <f t="shared" si="1716"/>
        <v>0</v>
      </c>
      <c r="BL385" s="275">
        <f t="shared" si="1716"/>
        <v>0</v>
      </c>
      <c r="BM385" s="275">
        <f t="shared" si="1716"/>
        <v>0</v>
      </c>
      <c r="BN385" s="275">
        <f t="shared" si="1716"/>
        <v>0</v>
      </c>
      <c r="BO385" s="275">
        <f t="shared" si="1716"/>
        <v>1</v>
      </c>
    </row>
    <row r="386" spans="19:67" x14ac:dyDescent="0.2">
      <c r="S386" s="275">
        <f t="shared" ref="S386:BO386" si="1717">IF(S139=1,IF(S140=1,1,0),0)</f>
        <v>0</v>
      </c>
      <c r="T386" s="275">
        <f t="shared" si="1717"/>
        <v>0</v>
      </c>
      <c r="U386" s="275">
        <f t="shared" si="1717"/>
        <v>0</v>
      </c>
      <c r="V386" s="275">
        <f t="shared" si="1717"/>
        <v>0</v>
      </c>
      <c r="W386" s="275">
        <f t="shared" si="1717"/>
        <v>0</v>
      </c>
      <c r="X386" s="275">
        <f t="shared" si="1717"/>
        <v>0</v>
      </c>
      <c r="Y386" s="275">
        <f t="shared" si="1717"/>
        <v>0</v>
      </c>
      <c r="Z386" s="275">
        <f t="shared" si="1717"/>
        <v>0</v>
      </c>
      <c r="AA386" s="275">
        <f t="shared" si="1717"/>
        <v>1</v>
      </c>
      <c r="AB386" s="275">
        <f t="shared" si="1717"/>
        <v>0</v>
      </c>
      <c r="AC386" s="275">
        <f t="shared" si="1717"/>
        <v>0</v>
      </c>
      <c r="AD386" s="275">
        <f t="shared" si="1717"/>
        <v>0</v>
      </c>
      <c r="AE386" s="275">
        <f t="shared" si="1717"/>
        <v>0</v>
      </c>
      <c r="AF386" s="275">
        <f t="shared" si="1717"/>
        <v>0</v>
      </c>
      <c r="AG386" s="275">
        <f t="shared" si="1717"/>
        <v>0</v>
      </c>
      <c r="AH386" s="275">
        <f t="shared" si="1717"/>
        <v>0</v>
      </c>
      <c r="AI386" s="275">
        <f t="shared" si="1717"/>
        <v>0</v>
      </c>
      <c r="AJ386" s="275">
        <f t="shared" si="1717"/>
        <v>0</v>
      </c>
      <c r="AK386" s="275">
        <f t="shared" si="1717"/>
        <v>0</v>
      </c>
      <c r="AL386" s="275">
        <f t="shared" si="1717"/>
        <v>0</v>
      </c>
      <c r="AM386" s="275">
        <f t="shared" si="1717"/>
        <v>0</v>
      </c>
      <c r="AN386" s="275">
        <f t="shared" si="1717"/>
        <v>0</v>
      </c>
      <c r="AO386" s="275">
        <f t="shared" si="1717"/>
        <v>0</v>
      </c>
      <c r="AP386" s="275">
        <f t="shared" si="1717"/>
        <v>0</v>
      </c>
      <c r="AQ386" s="275">
        <f t="shared" si="1717"/>
        <v>0</v>
      </c>
      <c r="AR386" s="275">
        <f t="shared" si="1717"/>
        <v>0</v>
      </c>
      <c r="AS386" s="275">
        <f t="shared" si="1717"/>
        <v>0</v>
      </c>
      <c r="AT386" s="275">
        <f t="shared" si="1717"/>
        <v>0</v>
      </c>
      <c r="AU386" s="275">
        <f t="shared" si="1717"/>
        <v>0</v>
      </c>
      <c r="AV386" s="275">
        <f t="shared" si="1717"/>
        <v>0</v>
      </c>
      <c r="AW386" s="275">
        <f t="shared" si="1717"/>
        <v>0</v>
      </c>
      <c r="AX386" s="275">
        <f t="shared" si="1717"/>
        <v>0</v>
      </c>
      <c r="AY386" s="275">
        <f t="shared" si="1717"/>
        <v>0</v>
      </c>
      <c r="AZ386" s="275">
        <f t="shared" si="1717"/>
        <v>0</v>
      </c>
      <c r="BA386" s="275">
        <f t="shared" si="1717"/>
        <v>0</v>
      </c>
      <c r="BB386" s="275">
        <f t="shared" si="1717"/>
        <v>0</v>
      </c>
      <c r="BC386" s="275">
        <f t="shared" si="1717"/>
        <v>0</v>
      </c>
      <c r="BD386" s="275">
        <f t="shared" si="1717"/>
        <v>0</v>
      </c>
      <c r="BE386" s="275">
        <f t="shared" si="1717"/>
        <v>0</v>
      </c>
      <c r="BF386" s="275">
        <f t="shared" si="1717"/>
        <v>0</v>
      </c>
      <c r="BG386" s="275">
        <f t="shared" si="1717"/>
        <v>0</v>
      </c>
      <c r="BH386" s="275">
        <f t="shared" si="1717"/>
        <v>0</v>
      </c>
      <c r="BI386" s="275">
        <f t="shared" si="1717"/>
        <v>0</v>
      </c>
      <c r="BJ386" s="275">
        <f t="shared" si="1717"/>
        <v>0</v>
      </c>
      <c r="BK386" s="275">
        <f t="shared" si="1717"/>
        <v>0</v>
      </c>
      <c r="BL386" s="275">
        <f t="shared" si="1717"/>
        <v>0</v>
      </c>
      <c r="BM386" s="275">
        <f t="shared" si="1717"/>
        <v>0</v>
      </c>
      <c r="BN386" s="275">
        <f t="shared" si="1717"/>
        <v>1</v>
      </c>
      <c r="BO386" s="275">
        <f t="shared" si="1717"/>
        <v>0</v>
      </c>
    </row>
    <row r="387" spans="19:67" x14ac:dyDescent="0.2">
      <c r="S387" s="275">
        <f t="shared" ref="S387:BO387" si="1718">IF(S140=1,IF(S141=1,1,0),0)</f>
        <v>0</v>
      </c>
      <c r="T387" s="275">
        <f t="shared" si="1718"/>
        <v>0</v>
      </c>
      <c r="U387" s="275">
        <f t="shared" si="1718"/>
        <v>0</v>
      </c>
      <c r="V387" s="275">
        <f t="shared" si="1718"/>
        <v>0</v>
      </c>
      <c r="W387" s="275">
        <f t="shared" si="1718"/>
        <v>0</v>
      </c>
      <c r="X387" s="275">
        <f t="shared" si="1718"/>
        <v>0</v>
      </c>
      <c r="Y387" s="275">
        <f t="shared" si="1718"/>
        <v>0</v>
      </c>
      <c r="Z387" s="275">
        <f t="shared" si="1718"/>
        <v>0</v>
      </c>
      <c r="AA387" s="275">
        <f t="shared" si="1718"/>
        <v>0</v>
      </c>
      <c r="AB387" s="275">
        <f t="shared" si="1718"/>
        <v>0</v>
      </c>
      <c r="AC387" s="275">
        <f t="shared" si="1718"/>
        <v>0</v>
      </c>
      <c r="AD387" s="275">
        <f t="shared" si="1718"/>
        <v>0</v>
      </c>
      <c r="AE387" s="275">
        <f t="shared" si="1718"/>
        <v>0</v>
      </c>
      <c r="AF387" s="275">
        <f t="shared" si="1718"/>
        <v>0</v>
      </c>
      <c r="AG387" s="275">
        <f t="shared" si="1718"/>
        <v>0</v>
      </c>
      <c r="AH387" s="275">
        <f t="shared" si="1718"/>
        <v>0</v>
      </c>
      <c r="AI387" s="275">
        <f t="shared" si="1718"/>
        <v>0</v>
      </c>
      <c r="AJ387" s="275">
        <f t="shared" si="1718"/>
        <v>0</v>
      </c>
      <c r="AK387" s="275">
        <f t="shared" si="1718"/>
        <v>0</v>
      </c>
      <c r="AL387" s="275">
        <f t="shared" si="1718"/>
        <v>0</v>
      </c>
      <c r="AM387" s="275">
        <f t="shared" si="1718"/>
        <v>0</v>
      </c>
      <c r="AN387" s="275">
        <f t="shared" si="1718"/>
        <v>0</v>
      </c>
      <c r="AO387" s="275">
        <f t="shared" si="1718"/>
        <v>0</v>
      </c>
      <c r="AP387" s="275">
        <f t="shared" si="1718"/>
        <v>0</v>
      </c>
      <c r="AQ387" s="275">
        <f t="shared" si="1718"/>
        <v>0</v>
      </c>
      <c r="AR387" s="275">
        <f t="shared" si="1718"/>
        <v>0</v>
      </c>
      <c r="AS387" s="275">
        <f t="shared" si="1718"/>
        <v>0</v>
      </c>
      <c r="AT387" s="275">
        <f t="shared" si="1718"/>
        <v>0</v>
      </c>
      <c r="AU387" s="275">
        <f t="shared" si="1718"/>
        <v>0</v>
      </c>
      <c r="AV387" s="275">
        <f t="shared" si="1718"/>
        <v>0</v>
      </c>
      <c r="AW387" s="275">
        <f t="shared" si="1718"/>
        <v>0</v>
      </c>
      <c r="AX387" s="275">
        <f t="shared" si="1718"/>
        <v>0</v>
      </c>
      <c r="AY387" s="275">
        <f t="shared" si="1718"/>
        <v>0</v>
      </c>
      <c r="AZ387" s="275">
        <f t="shared" si="1718"/>
        <v>0</v>
      </c>
      <c r="BA387" s="275">
        <f t="shared" si="1718"/>
        <v>0</v>
      </c>
      <c r="BB387" s="275">
        <f t="shared" si="1718"/>
        <v>0</v>
      </c>
      <c r="BC387" s="275">
        <f t="shared" si="1718"/>
        <v>0</v>
      </c>
      <c r="BD387" s="275">
        <f t="shared" si="1718"/>
        <v>0</v>
      </c>
      <c r="BE387" s="275">
        <f t="shared" si="1718"/>
        <v>0</v>
      </c>
      <c r="BF387" s="275">
        <f t="shared" si="1718"/>
        <v>0</v>
      </c>
      <c r="BG387" s="275">
        <f t="shared" si="1718"/>
        <v>0</v>
      </c>
      <c r="BH387" s="275">
        <f t="shared" si="1718"/>
        <v>0</v>
      </c>
      <c r="BI387" s="275">
        <f t="shared" si="1718"/>
        <v>0</v>
      </c>
      <c r="BJ387" s="275">
        <f t="shared" si="1718"/>
        <v>0</v>
      </c>
      <c r="BK387" s="275">
        <f t="shared" si="1718"/>
        <v>0</v>
      </c>
      <c r="BL387" s="275">
        <f t="shared" si="1718"/>
        <v>0</v>
      </c>
      <c r="BM387" s="275">
        <f t="shared" si="1718"/>
        <v>0</v>
      </c>
      <c r="BN387" s="275">
        <f t="shared" si="1718"/>
        <v>0</v>
      </c>
      <c r="BO387" s="275">
        <f t="shared" si="1718"/>
        <v>0</v>
      </c>
    </row>
    <row r="388" spans="19:67" x14ac:dyDescent="0.2">
      <c r="S388" s="275">
        <f t="shared" ref="S388:BO388" si="1719">IF(S141=1,IF(S142=1,1,0),0)</f>
        <v>0</v>
      </c>
      <c r="T388" s="275">
        <f t="shared" si="1719"/>
        <v>0</v>
      </c>
      <c r="U388" s="275">
        <f t="shared" si="1719"/>
        <v>1</v>
      </c>
      <c r="V388" s="275">
        <f t="shared" si="1719"/>
        <v>0</v>
      </c>
      <c r="W388" s="275">
        <f t="shared" si="1719"/>
        <v>0</v>
      </c>
      <c r="X388" s="275">
        <f t="shared" si="1719"/>
        <v>0</v>
      </c>
      <c r="Y388" s="275">
        <f t="shared" si="1719"/>
        <v>0</v>
      </c>
      <c r="Z388" s="275">
        <f t="shared" si="1719"/>
        <v>0</v>
      </c>
      <c r="AA388" s="275">
        <f t="shared" si="1719"/>
        <v>0</v>
      </c>
      <c r="AB388" s="275">
        <f t="shared" si="1719"/>
        <v>0</v>
      </c>
      <c r="AC388" s="275">
        <f t="shared" si="1719"/>
        <v>0</v>
      </c>
      <c r="AD388" s="275">
        <f t="shared" si="1719"/>
        <v>0</v>
      </c>
      <c r="AE388" s="275">
        <f t="shared" si="1719"/>
        <v>0</v>
      </c>
      <c r="AF388" s="275">
        <f t="shared" si="1719"/>
        <v>0</v>
      </c>
      <c r="AG388" s="275">
        <f t="shared" si="1719"/>
        <v>0</v>
      </c>
      <c r="AH388" s="275">
        <f t="shared" si="1719"/>
        <v>0</v>
      </c>
      <c r="AI388" s="275">
        <f t="shared" si="1719"/>
        <v>0</v>
      </c>
      <c r="AJ388" s="275">
        <f t="shared" si="1719"/>
        <v>0</v>
      </c>
      <c r="AK388" s="275">
        <f t="shared" si="1719"/>
        <v>0</v>
      </c>
      <c r="AL388" s="275">
        <f t="shared" si="1719"/>
        <v>0</v>
      </c>
      <c r="AM388" s="275">
        <f t="shared" si="1719"/>
        <v>0</v>
      </c>
      <c r="AN388" s="275">
        <f t="shared" si="1719"/>
        <v>0</v>
      </c>
      <c r="AO388" s="275">
        <f t="shared" si="1719"/>
        <v>0</v>
      </c>
      <c r="AP388" s="275">
        <f t="shared" si="1719"/>
        <v>0</v>
      </c>
      <c r="AQ388" s="275">
        <f t="shared" si="1719"/>
        <v>0</v>
      </c>
      <c r="AR388" s="275">
        <f t="shared" si="1719"/>
        <v>0</v>
      </c>
      <c r="AS388" s="275">
        <f t="shared" si="1719"/>
        <v>0</v>
      </c>
      <c r="AT388" s="275">
        <f t="shared" si="1719"/>
        <v>0</v>
      </c>
      <c r="AU388" s="275">
        <f t="shared" si="1719"/>
        <v>0</v>
      </c>
      <c r="AV388" s="275">
        <f t="shared" si="1719"/>
        <v>0</v>
      </c>
      <c r="AW388" s="275">
        <f t="shared" si="1719"/>
        <v>1</v>
      </c>
      <c r="AX388" s="275">
        <f t="shared" si="1719"/>
        <v>0</v>
      </c>
      <c r="AY388" s="275">
        <f t="shared" si="1719"/>
        <v>0</v>
      </c>
      <c r="AZ388" s="275">
        <f t="shared" si="1719"/>
        <v>0</v>
      </c>
      <c r="BA388" s="275">
        <f t="shared" si="1719"/>
        <v>0</v>
      </c>
      <c r="BB388" s="275">
        <f t="shared" si="1719"/>
        <v>0</v>
      </c>
      <c r="BC388" s="275">
        <f t="shared" si="1719"/>
        <v>0</v>
      </c>
      <c r="BD388" s="275">
        <f t="shared" si="1719"/>
        <v>0</v>
      </c>
      <c r="BE388" s="275">
        <f t="shared" si="1719"/>
        <v>0</v>
      </c>
      <c r="BF388" s="275">
        <f t="shared" si="1719"/>
        <v>0</v>
      </c>
      <c r="BG388" s="275">
        <f t="shared" si="1719"/>
        <v>0</v>
      </c>
      <c r="BH388" s="275">
        <f t="shared" si="1719"/>
        <v>0</v>
      </c>
      <c r="BI388" s="275">
        <f t="shared" si="1719"/>
        <v>0</v>
      </c>
      <c r="BJ388" s="275">
        <f t="shared" si="1719"/>
        <v>0</v>
      </c>
      <c r="BK388" s="275">
        <f t="shared" si="1719"/>
        <v>0</v>
      </c>
      <c r="BL388" s="275">
        <f t="shared" si="1719"/>
        <v>0</v>
      </c>
      <c r="BM388" s="275">
        <f t="shared" si="1719"/>
        <v>0</v>
      </c>
      <c r="BN388" s="275">
        <f t="shared" si="1719"/>
        <v>0</v>
      </c>
      <c r="BO388" s="275">
        <f t="shared" si="1719"/>
        <v>0</v>
      </c>
    </row>
    <row r="389" spans="19:67" x14ac:dyDescent="0.2">
      <c r="S389" s="275">
        <f t="shared" ref="S389:BO389" si="1720">IF(S142=1,IF(S143=1,1,0),0)</f>
        <v>0</v>
      </c>
      <c r="T389" s="275">
        <f t="shared" si="1720"/>
        <v>0</v>
      </c>
      <c r="U389" s="275">
        <f t="shared" si="1720"/>
        <v>0</v>
      </c>
      <c r="V389" s="275">
        <f t="shared" si="1720"/>
        <v>0</v>
      </c>
      <c r="W389" s="275">
        <f t="shared" si="1720"/>
        <v>0</v>
      </c>
      <c r="X389" s="275">
        <f t="shared" si="1720"/>
        <v>0</v>
      </c>
      <c r="Y389" s="275">
        <f t="shared" si="1720"/>
        <v>0</v>
      </c>
      <c r="Z389" s="275">
        <f t="shared" si="1720"/>
        <v>0</v>
      </c>
      <c r="AA389" s="275">
        <f t="shared" si="1720"/>
        <v>0</v>
      </c>
      <c r="AB389" s="275">
        <f t="shared" si="1720"/>
        <v>0</v>
      </c>
      <c r="AC389" s="275">
        <f t="shared" si="1720"/>
        <v>0</v>
      </c>
      <c r="AD389" s="275">
        <f t="shared" si="1720"/>
        <v>0</v>
      </c>
      <c r="AE389" s="275">
        <f t="shared" si="1720"/>
        <v>0</v>
      </c>
      <c r="AF389" s="275">
        <f t="shared" si="1720"/>
        <v>0</v>
      </c>
      <c r="AG389" s="275">
        <f t="shared" si="1720"/>
        <v>0</v>
      </c>
      <c r="AH389" s="275">
        <f t="shared" si="1720"/>
        <v>0</v>
      </c>
      <c r="AI389" s="275">
        <f t="shared" si="1720"/>
        <v>0</v>
      </c>
      <c r="AJ389" s="275">
        <f t="shared" si="1720"/>
        <v>0</v>
      </c>
      <c r="AK389" s="275">
        <f t="shared" si="1720"/>
        <v>0</v>
      </c>
      <c r="AL389" s="275">
        <f t="shared" si="1720"/>
        <v>0</v>
      </c>
      <c r="AM389" s="275">
        <f t="shared" si="1720"/>
        <v>0</v>
      </c>
      <c r="AN389" s="275">
        <f t="shared" si="1720"/>
        <v>0</v>
      </c>
      <c r="AO389" s="275">
        <f t="shared" si="1720"/>
        <v>0</v>
      </c>
      <c r="AP389" s="275">
        <f t="shared" si="1720"/>
        <v>0</v>
      </c>
      <c r="AQ389" s="275">
        <f t="shared" si="1720"/>
        <v>0</v>
      </c>
      <c r="AR389" s="275">
        <f t="shared" si="1720"/>
        <v>0</v>
      </c>
      <c r="AS389" s="275">
        <f t="shared" si="1720"/>
        <v>0</v>
      </c>
      <c r="AT389" s="275">
        <f t="shared" si="1720"/>
        <v>0</v>
      </c>
      <c r="AU389" s="275">
        <f t="shared" si="1720"/>
        <v>0</v>
      </c>
      <c r="AV389" s="275">
        <f t="shared" si="1720"/>
        <v>0</v>
      </c>
      <c r="AW389" s="275">
        <f t="shared" si="1720"/>
        <v>0</v>
      </c>
      <c r="AX389" s="275">
        <f t="shared" si="1720"/>
        <v>0</v>
      </c>
      <c r="AY389" s="275">
        <f t="shared" si="1720"/>
        <v>0</v>
      </c>
      <c r="AZ389" s="275">
        <f t="shared" si="1720"/>
        <v>0</v>
      </c>
      <c r="BA389" s="275">
        <f t="shared" si="1720"/>
        <v>0</v>
      </c>
      <c r="BB389" s="275">
        <f t="shared" si="1720"/>
        <v>0</v>
      </c>
      <c r="BC389" s="275">
        <f t="shared" si="1720"/>
        <v>0</v>
      </c>
      <c r="BD389" s="275">
        <f t="shared" si="1720"/>
        <v>0</v>
      </c>
      <c r="BE389" s="275">
        <f t="shared" si="1720"/>
        <v>0</v>
      </c>
      <c r="BF389" s="275">
        <f t="shared" si="1720"/>
        <v>0</v>
      </c>
      <c r="BG389" s="275">
        <f t="shared" si="1720"/>
        <v>0</v>
      </c>
      <c r="BH389" s="275">
        <f t="shared" si="1720"/>
        <v>0</v>
      </c>
      <c r="BI389" s="275">
        <f t="shared" si="1720"/>
        <v>0</v>
      </c>
      <c r="BJ389" s="275">
        <f t="shared" si="1720"/>
        <v>0</v>
      </c>
      <c r="BK389" s="275">
        <f t="shared" si="1720"/>
        <v>0</v>
      </c>
      <c r="BL389" s="275">
        <f t="shared" si="1720"/>
        <v>0</v>
      </c>
      <c r="BM389" s="275">
        <f t="shared" si="1720"/>
        <v>0</v>
      </c>
      <c r="BN389" s="275">
        <f t="shared" si="1720"/>
        <v>0</v>
      </c>
      <c r="BO389" s="275">
        <f t="shared" si="1720"/>
        <v>0</v>
      </c>
    </row>
    <row r="390" spans="19:67" x14ac:dyDescent="0.2">
      <c r="S390" s="275">
        <f t="shared" ref="S390:BO390" si="1721">IF(S143=1,IF(S144=1,1,0),0)</f>
        <v>0</v>
      </c>
      <c r="T390" s="275">
        <f t="shared" si="1721"/>
        <v>0</v>
      </c>
      <c r="U390" s="275">
        <f t="shared" si="1721"/>
        <v>0</v>
      </c>
      <c r="V390" s="275">
        <f t="shared" si="1721"/>
        <v>0</v>
      </c>
      <c r="W390" s="275">
        <f t="shared" si="1721"/>
        <v>0</v>
      </c>
      <c r="X390" s="275">
        <f t="shared" si="1721"/>
        <v>0</v>
      </c>
      <c r="Y390" s="275">
        <f t="shared" si="1721"/>
        <v>0</v>
      </c>
      <c r="Z390" s="275">
        <f t="shared" si="1721"/>
        <v>0</v>
      </c>
      <c r="AA390" s="275">
        <f t="shared" si="1721"/>
        <v>0</v>
      </c>
      <c r="AB390" s="275">
        <f t="shared" si="1721"/>
        <v>0</v>
      </c>
      <c r="AC390" s="275">
        <f t="shared" si="1721"/>
        <v>0</v>
      </c>
      <c r="AD390" s="275">
        <f t="shared" si="1721"/>
        <v>0</v>
      </c>
      <c r="AE390" s="275">
        <f t="shared" si="1721"/>
        <v>0</v>
      </c>
      <c r="AF390" s="275">
        <f t="shared" si="1721"/>
        <v>1</v>
      </c>
      <c r="AG390" s="275">
        <f t="shared" si="1721"/>
        <v>0</v>
      </c>
      <c r="AH390" s="275">
        <f t="shared" si="1721"/>
        <v>0</v>
      </c>
      <c r="AI390" s="275">
        <f t="shared" si="1721"/>
        <v>0</v>
      </c>
      <c r="AJ390" s="275">
        <f t="shared" si="1721"/>
        <v>0</v>
      </c>
      <c r="AK390" s="275">
        <f t="shared" si="1721"/>
        <v>0</v>
      </c>
      <c r="AL390" s="275">
        <f t="shared" si="1721"/>
        <v>0</v>
      </c>
      <c r="AM390" s="275">
        <f t="shared" si="1721"/>
        <v>0</v>
      </c>
      <c r="AN390" s="275">
        <f t="shared" si="1721"/>
        <v>0</v>
      </c>
      <c r="AO390" s="275">
        <f t="shared" si="1721"/>
        <v>0</v>
      </c>
      <c r="AP390" s="275">
        <f t="shared" si="1721"/>
        <v>0</v>
      </c>
      <c r="AQ390" s="275">
        <f t="shared" si="1721"/>
        <v>0</v>
      </c>
      <c r="AR390" s="275">
        <f t="shared" si="1721"/>
        <v>0</v>
      </c>
      <c r="AS390" s="275">
        <f t="shared" si="1721"/>
        <v>0</v>
      </c>
      <c r="AT390" s="275">
        <f t="shared" si="1721"/>
        <v>0</v>
      </c>
      <c r="AU390" s="275">
        <f t="shared" si="1721"/>
        <v>0</v>
      </c>
      <c r="AV390" s="275">
        <f t="shared" si="1721"/>
        <v>0</v>
      </c>
      <c r="AW390" s="275">
        <f t="shared" si="1721"/>
        <v>0</v>
      </c>
      <c r="AX390" s="275">
        <f t="shared" si="1721"/>
        <v>0</v>
      </c>
      <c r="AY390" s="275">
        <f t="shared" si="1721"/>
        <v>0</v>
      </c>
      <c r="AZ390" s="275">
        <f t="shared" si="1721"/>
        <v>0</v>
      </c>
      <c r="BA390" s="275">
        <f t="shared" si="1721"/>
        <v>0</v>
      </c>
      <c r="BB390" s="275">
        <f t="shared" si="1721"/>
        <v>0</v>
      </c>
      <c r="BC390" s="275">
        <f t="shared" si="1721"/>
        <v>0</v>
      </c>
      <c r="BD390" s="275">
        <f t="shared" si="1721"/>
        <v>0</v>
      </c>
      <c r="BE390" s="275">
        <f t="shared" si="1721"/>
        <v>0</v>
      </c>
      <c r="BF390" s="275">
        <f t="shared" si="1721"/>
        <v>0</v>
      </c>
      <c r="BG390" s="275">
        <f t="shared" si="1721"/>
        <v>0</v>
      </c>
      <c r="BH390" s="275">
        <f t="shared" si="1721"/>
        <v>0</v>
      </c>
      <c r="BI390" s="275">
        <f t="shared" si="1721"/>
        <v>0</v>
      </c>
      <c r="BJ390" s="275">
        <f t="shared" si="1721"/>
        <v>0</v>
      </c>
      <c r="BK390" s="275">
        <f t="shared" si="1721"/>
        <v>0</v>
      </c>
      <c r="BL390" s="275">
        <f t="shared" si="1721"/>
        <v>0</v>
      </c>
      <c r="BM390" s="275">
        <f t="shared" si="1721"/>
        <v>0</v>
      </c>
      <c r="BN390" s="275">
        <f t="shared" si="1721"/>
        <v>0</v>
      </c>
      <c r="BO390" s="275">
        <f t="shared" si="1721"/>
        <v>0</v>
      </c>
    </row>
    <row r="391" spans="19:67" x14ac:dyDescent="0.2">
      <c r="S391" s="275">
        <f t="shared" ref="S391:BO391" si="1722">IF(S144=1,IF(S145=1,1,0),0)</f>
        <v>0</v>
      </c>
      <c r="T391" s="275">
        <f t="shared" si="1722"/>
        <v>0</v>
      </c>
      <c r="U391" s="275">
        <f t="shared" si="1722"/>
        <v>0</v>
      </c>
      <c r="V391" s="275">
        <f t="shared" si="1722"/>
        <v>0</v>
      </c>
      <c r="W391" s="275">
        <f t="shared" si="1722"/>
        <v>0</v>
      </c>
      <c r="X391" s="275">
        <f t="shared" si="1722"/>
        <v>0</v>
      </c>
      <c r="Y391" s="275">
        <f t="shared" si="1722"/>
        <v>0</v>
      </c>
      <c r="Z391" s="275">
        <f t="shared" si="1722"/>
        <v>0</v>
      </c>
      <c r="AA391" s="275">
        <f t="shared" si="1722"/>
        <v>0</v>
      </c>
      <c r="AB391" s="275">
        <f t="shared" si="1722"/>
        <v>0</v>
      </c>
      <c r="AC391" s="275">
        <f t="shared" si="1722"/>
        <v>0</v>
      </c>
      <c r="AD391" s="275">
        <f t="shared" si="1722"/>
        <v>0</v>
      </c>
      <c r="AE391" s="275">
        <f t="shared" si="1722"/>
        <v>0</v>
      </c>
      <c r="AF391" s="275">
        <f t="shared" si="1722"/>
        <v>0</v>
      </c>
      <c r="AG391" s="275">
        <f t="shared" si="1722"/>
        <v>0</v>
      </c>
      <c r="AH391" s="275">
        <f t="shared" si="1722"/>
        <v>0</v>
      </c>
      <c r="AI391" s="275">
        <f t="shared" si="1722"/>
        <v>0</v>
      </c>
      <c r="AJ391" s="275">
        <f t="shared" si="1722"/>
        <v>0</v>
      </c>
      <c r="AK391" s="275">
        <f t="shared" si="1722"/>
        <v>0</v>
      </c>
      <c r="AL391" s="275">
        <f t="shared" si="1722"/>
        <v>0</v>
      </c>
      <c r="AM391" s="275">
        <f t="shared" si="1722"/>
        <v>0</v>
      </c>
      <c r="AN391" s="275">
        <f t="shared" si="1722"/>
        <v>0</v>
      </c>
      <c r="AO391" s="275">
        <f t="shared" si="1722"/>
        <v>0</v>
      </c>
      <c r="AP391" s="275">
        <f t="shared" si="1722"/>
        <v>0</v>
      </c>
      <c r="AQ391" s="275">
        <f t="shared" si="1722"/>
        <v>0</v>
      </c>
      <c r="AR391" s="275">
        <f t="shared" si="1722"/>
        <v>0</v>
      </c>
      <c r="AS391" s="275">
        <f t="shared" si="1722"/>
        <v>0</v>
      </c>
      <c r="AT391" s="275">
        <f t="shared" si="1722"/>
        <v>1</v>
      </c>
      <c r="AU391" s="275">
        <f t="shared" si="1722"/>
        <v>0</v>
      </c>
      <c r="AV391" s="275">
        <f t="shared" si="1722"/>
        <v>1</v>
      </c>
      <c r="AW391" s="275">
        <f t="shared" si="1722"/>
        <v>0</v>
      </c>
      <c r="AX391" s="275">
        <f t="shared" si="1722"/>
        <v>0</v>
      </c>
      <c r="AY391" s="275">
        <f t="shared" si="1722"/>
        <v>0</v>
      </c>
      <c r="AZ391" s="275">
        <f t="shared" si="1722"/>
        <v>0</v>
      </c>
      <c r="BA391" s="275">
        <f t="shared" si="1722"/>
        <v>0</v>
      </c>
      <c r="BB391" s="275">
        <f t="shared" si="1722"/>
        <v>0</v>
      </c>
      <c r="BC391" s="275">
        <f t="shared" si="1722"/>
        <v>0</v>
      </c>
      <c r="BD391" s="275">
        <f t="shared" si="1722"/>
        <v>0</v>
      </c>
      <c r="BE391" s="275">
        <f t="shared" si="1722"/>
        <v>0</v>
      </c>
      <c r="BF391" s="275">
        <f t="shared" si="1722"/>
        <v>0</v>
      </c>
      <c r="BG391" s="275">
        <f t="shared" si="1722"/>
        <v>0</v>
      </c>
      <c r="BH391" s="275">
        <f t="shared" si="1722"/>
        <v>0</v>
      </c>
      <c r="BI391" s="275">
        <f t="shared" si="1722"/>
        <v>0</v>
      </c>
      <c r="BJ391" s="275">
        <f t="shared" si="1722"/>
        <v>0</v>
      </c>
      <c r="BK391" s="275">
        <f t="shared" si="1722"/>
        <v>0</v>
      </c>
      <c r="BL391" s="275">
        <f t="shared" si="1722"/>
        <v>0</v>
      </c>
      <c r="BM391" s="275">
        <f t="shared" si="1722"/>
        <v>0</v>
      </c>
      <c r="BN391" s="275">
        <f t="shared" si="1722"/>
        <v>0</v>
      </c>
      <c r="BO391" s="275">
        <f t="shared" si="1722"/>
        <v>0</v>
      </c>
    </row>
    <row r="392" spans="19:67" x14ac:dyDescent="0.2">
      <c r="S392" s="275">
        <f t="shared" ref="S392:BO392" si="1723">IF(S145=1,IF(S146=1,1,0),0)</f>
        <v>0</v>
      </c>
      <c r="T392" s="275">
        <f t="shared" si="1723"/>
        <v>0</v>
      </c>
      <c r="U392" s="275">
        <f t="shared" si="1723"/>
        <v>0</v>
      </c>
      <c r="V392" s="275">
        <f t="shared" si="1723"/>
        <v>0</v>
      </c>
      <c r="W392" s="275">
        <f t="shared" si="1723"/>
        <v>0</v>
      </c>
      <c r="X392" s="275">
        <f t="shared" si="1723"/>
        <v>0</v>
      </c>
      <c r="Y392" s="275">
        <f t="shared" si="1723"/>
        <v>0</v>
      </c>
      <c r="Z392" s="275">
        <f t="shared" si="1723"/>
        <v>0</v>
      </c>
      <c r="AA392" s="275">
        <f t="shared" si="1723"/>
        <v>0</v>
      </c>
      <c r="AB392" s="275">
        <f t="shared" si="1723"/>
        <v>0</v>
      </c>
      <c r="AC392" s="275">
        <f t="shared" si="1723"/>
        <v>0</v>
      </c>
      <c r="AD392" s="275">
        <f t="shared" si="1723"/>
        <v>0</v>
      </c>
      <c r="AE392" s="275">
        <f t="shared" si="1723"/>
        <v>0</v>
      </c>
      <c r="AF392" s="275">
        <f t="shared" si="1723"/>
        <v>0</v>
      </c>
      <c r="AG392" s="275">
        <f t="shared" si="1723"/>
        <v>0</v>
      </c>
      <c r="AH392" s="275">
        <f t="shared" si="1723"/>
        <v>0</v>
      </c>
      <c r="AI392" s="275">
        <f t="shared" si="1723"/>
        <v>0</v>
      </c>
      <c r="AJ392" s="275">
        <f t="shared" si="1723"/>
        <v>0</v>
      </c>
      <c r="AK392" s="275">
        <f t="shared" si="1723"/>
        <v>0</v>
      </c>
      <c r="AL392" s="275">
        <f t="shared" si="1723"/>
        <v>0</v>
      </c>
      <c r="AM392" s="275">
        <f t="shared" si="1723"/>
        <v>0</v>
      </c>
      <c r="AN392" s="275">
        <f t="shared" si="1723"/>
        <v>0</v>
      </c>
      <c r="AO392" s="275">
        <f t="shared" si="1723"/>
        <v>0</v>
      </c>
      <c r="AP392" s="275">
        <f t="shared" si="1723"/>
        <v>0</v>
      </c>
      <c r="AQ392" s="275">
        <f t="shared" si="1723"/>
        <v>0</v>
      </c>
      <c r="AR392" s="275">
        <f t="shared" si="1723"/>
        <v>0</v>
      </c>
      <c r="AS392" s="275">
        <f t="shared" si="1723"/>
        <v>0</v>
      </c>
      <c r="AT392" s="275">
        <f t="shared" si="1723"/>
        <v>0</v>
      </c>
      <c r="AU392" s="275">
        <f t="shared" si="1723"/>
        <v>0</v>
      </c>
      <c r="AV392" s="275">
        <f t="shared" si="1723"/>
        <v>0</v>
      </c>
      <c r="AW392" s="275">
        <f t="shared" si="1723"/>
        <v>0</v>
      </c>
      <c r="AX392" s="275">
        <f t="shared" si="1723"/>
        <v>0</v>
      </c>
      <c r="AY392" s="275">
        <f t="shared" si="1723"/>
        <v>0</v>
      </c>
      <c r="AZ392" s="275">
        <f t="shared" si="1723"/>
        <v>0</v>
      </c>
      <c r="BA392" s="275">
        <f t="shared" si="1723"/>
        <v>0</v>
      </c>
      <c r="BB392" s="275">
        <f t="shared" si="1723"/>
        <v>0</v>
      </c>
      <c r="BC392" s="275">
        <f t="shared" si="1723"/>
        <v>0</v>
      </c>
      <c r="BD392" s="275">
        <f t="shared" si="1723"/>
        <v>0</v>
      </c>
      <c r="BE392" s="275">
        <f t="shared" si="1723"/>
        <v>0</v>
      </c>
      <c r="BF392" s="275">
        <f t="shared" si="1723"/>
        <v>0</v>
      </c>
      <c r="BG392" s="275">
        <f t="shared" si="1723"/>
        <v>0</v>
      </c>
      <c r="BH392" s="275">
        <f t="shared" si="1723"/>
        <v>0</v>
      </c>
      <c r="BI392" s="275">
        <f t="shared" si="1723"/>
        <v>0</v>
      </c>
      <c r="BJ392" s="275">
        <f t="shared" si="1723"/>
        <v>0</v>
      </c>
      <c r="BK392" s="275">
        <f t="shared" si="1723"/>
        <v>0</v>
      </c>
      <c r="BL392" s="275">
        <f t="shared" si="1723"/>
        <v>0</v>
      </c>
      <c r="BM392" s="275">
        <f t="shared" si="1723"/>
        <v>0</v>
      </c>
      <c r="BN392" s="275">
        <f t="shared" si="1723"/>
        <v>0</v>
      </c>
      <c r="BO392" s="275">
        <f t="shared" si="1723"/>
        <v>0</v>
      </c>
    </row>
    <row r="393" spans="19:67" x14ac:dyDescent="0.2">
      <c r="S393" s="275">
        <f t="shared" ref="S393:BO393" si="1724">IF(S146=1,IF(S147=1,1,0),0)</f>
        <v>0</v>
      </c>
      <c r="T393" s="275">
        <f t="shared" si="1724"/>
        <v>0</v>
      </c>
      <c r="U393" s="275">
        <f t="shared" si="1724"/>
        <v>0</v>
      </c>
      <c r="V393" s="275">
        <f t="shared" si="1724"/>
        <v>0</v>
      </c>
      <c r="W393" s="275">
        <f t="shared" si="1724"/>
        <v>0</v>
      </c>
      <c r="X393" s="275">
        <f t="shared" si="1724"/>
        <v>0</v>
      </c>
      <c r="Y393" s="275">
        <f t="shared" si="1724"/>
        <v>0</v>
      </c>
      <c r="Z393" s="275">
        <f t="shared" si="1724"/>
        <v>0</v>
      </c>
      <c r="AA393" s="275">
        <f t="shared" si="1724"/>
        <v>0</v>
      </c>
      <c r="AB393" s="275">
        <f t="shared" si="1724"/>
        <v>0</v>
      </c>
      <c r="AC393" s="275">
        <f t="shared" si="1724"/>
        <v>0</v>
      </c>
      <c r="AD393" s="275">
        <f t="shared" si="1724"/>
        <v>0</v>
      </c>
      <c r="AE393" s="275">
        <f t="shared" si="1724"/>
        <v>0</v>
      </c>
      <c r="AF393" s="275">
        <f t="shared" si="1724"/>
        <v>0</v>
      </c>
      <c r="AG393" s="275">
        <f t="shared" si="1724"/>
        <v>0</v>
      </c>
      <c r="AH393" s="275">
        <f t="shared" si="1724"/>
        <v>0</v>
      </c>
      <c r="AI393" s="275">
        <f t="shared" si="1724"/>
        <v>0</v>
      </c>
      <c r="AJ393" s="275">
        <f t="shared" si="1724"/>
        <v>0</v>
      </c>
      <c r="AK393" s="275">
        <f t="shared" si="1724"/>
        <v>0</v>
      </c>
      <c r="AL393" s="275">
        <f t="shared" si="1724"/>
        <v>0</v>
      </c>
      <c r="AM393" s="275">
        <f t="shared" si="1724"/>
        <v>0</v>
      </c>
      <c r="AN393" s="275">
        <f t="shared" si="1724"/>
        <v>0</v>
      </c>
      <c r="AO393" s="275">
        <f t="shared" si="1724"/>
        <v>0</v>
      </c>
      <c r="AP393" s="275">
        <f t="shared" si="1724"/>
        <v>0</v>
      </c>
      <c r="AQ393" s="275">
        <f t="shared" si="1724"/>
        <v>0</v>
      </c>
      <c r="AR393" s="275">
        <f t="shared" si="1724"/>
        <v>0</v>
      </c>
      <c r="AS393" s="275">
        <f t="shared" si="1724"/>
        <v>0</v>
      </c>
      <c r="AT393" s="275">
        <f t="shared" si="1724"/>
        <v>0</v>
      </c>
      <c r="AU393" s="275">
        <f t="shared" si="1724"/>
        <v>0</v>
      </c>
      <c r="AV393" s="275">
        <f t="shared" si="1724"/>
        <v>0</v>
      </c>
      <c r="AW393" s="275">
        <f t="shared" si="1724"/>
        <v>0</v>
      </c>
      <c r="AX393" s="275">
        <f t="shared" si="1724"/>
        <v>0</v>
      </c>
      <c r="AY393" s="275">
        <f t="shared" si="1724"/>
        <v>0</v>
      </c>
      <c r="AZ393" s="275">
        <f t="shared" si="1724"/>
        <v>0</v>
      </c>
      <c r="BA393" s="275">
        <f t="shared" si="1724"/>
        <v>0</v>
      </c>
      <c r="BB393" s="275">
        <f t="shared" si="1724"/>
        <v>0</v>
      </c>
      <c r="BC393" s="275">
        <f t="shared" si="1724"/>
        <v>0</v>
      </c>
      <c r="BD393" s="275">
        <f t="shared" si="1724"/>
        <v>0</v>
      </c>
      <c r="BE393" s="275">
        <f t="shared" si="1724"/>
        <v>0</v>
      </c>
      <c r="BF393" s="275">
        <f t="shared" si="1724"/>
        <v>0</v>
      </c>
      <c r="BG393" s="275">
        <f t="shared" si="1724"/>
        <v>0</v>
      </c>
      <c r="BH393" s="275">
        <f t="shared" si="1724"/>
        <v>0</v>
      </c>
      <c r="BI393" s="275">
        <f t="shared" si="1724"/>
        <v>0</v>
      </c>
      <c r="BJ393" s="275">
        <f t="shared" si="1724"/>
        <v>0</v>
      </c>
      <c r="BK393" s="275">
        <f t="shared" si="1724"/>
        <v>0</v>
      </c>
      <c r="BL393" s="275">
        <f t="shared" si="1724"/>
        <v>0</v>
      </c>
      <c r="BM393" s="275">
        <f t="shared" si="1724"/>
        <v>0</v>
      </c>
      <c r="BN393" s="275">
        <f t="shared" si="1724"/>
        <v>0</v>
      </c>
      <c r="BO393" s="275">
        <f t="shared" si="1724"/>
        <v>0</v>
      </c>
    </row>
    <row r="394" spans="19:67" x14ac:dyDescent="0.2">
      <c r="S394" s="275">
        <f t="shared" ref="S394:BO394" si="1725">IF(S147=1,IF(S148=1,1,0),0)</f>
        <v>0</v>
      </c>
      <c r="T394" s="275">
        <f t="shared" si="1725"/>
        <v>0</v>
      </c>
      <c r="U394" s="275">
        <f t="shared" si="1725"/>
        <v>0</v>
      </c>
      <c r="V394" s="275">
        <f t="shared" si="1725"/>
        <v>0</v>
      </c>
      <c r="W394" s="275">
        <f t="shared" si="1725"/>
        <v>0</v>
      </c>
      <c r="X394" s="275">
        <f t="shared" si="1725"/>
        <v>0</v>
      </c>
      <c r="Y394" s="275">
        <f t="shared" si="1725"/>
        <v>0</v>
      </c>
      <c r="Z394" s="275">
        <f t="shared" si="1725"/>
        <v>0</v>
      </c>
      <c r="AA394" s="275">
        <f t="shared" si="1725"/>
        <v>0</v>
      </c>
      <c r="AB394" s="275">
        <f t="shared" si="1725"/>
        <v>0</v>
      </c>
      <c r="AC394" s="275">
        <f t="shared" si="1725"/>
        <v>0</v>
      </c>
      <c r="AD394" s="275">
        <f t="shared" si="1725"/>
        <v>0</v>
      </c>
      <c r="AE394" s="275">
        <f t="shared" si="1725"/>
        <v>0</v>
      </c>
      <c r="AF394" s="275">
        <f t="shared" si="1725"/>
        <v>0</v>
      </c>
      <c r="AG394" s="275">
        <f t="shared" si="1725"/>
        <v>0</v>
      </c>
      <c r="AH394" s="275">
        <f t="shared" si="1725"/>
        <v>0</v>
      </c>
      <c r="AI394" s="275">
        <f t="shared" si="1725"/>
        <v>0</v>
      </c>
      <c r="AJ394" s="275">
        <f t="shared" si="1725"/>
        <v>0</v>
      </c>
      <c r="AK394" s="275">
        <f t="shared" si="1725"/>
        <v>0</v>
      </c>
      <c r="AL394" s="275">
        <f t="shared" si="1725"/>
        <v>0</v>
      </c>
      <c r="AM394" s="275">
        <f t="shared" si="1725"/>
        <v>0</v>
      </c>
      <c r="AN394" s="275">
        <f t="shared" si="1725"/>
        <v>0</v>
      </c>
      <c r="AO394" s="275">
        <f t="shared" si="1725"/>
        <v>0</v>
      </c>
      <c r="AP394" s="275">
        <f t="shared" si="1725"/>
        <v>0</v>
      </c>
      <c r="AQ394" s="275">
        <f t="shared" si="1725"/>
        <v>0</v>
      </c>
      <c r="AR394" s="275">
        <f t="shared" si="1725"/>
        <v>0</v>
      </c>
      <c r="AS394" s="275">
        <f t="shared" si="1725"/>
        <v>0</v>
      </c>
      <c r="AT394" s="275">
        <f t="shared" si="1725"/>
        <v>0</v>
      </c>
      <c r="AU394" s="275">
        <f t="shared" si="1725"/>
        <v>0</v>
      </c>
      <c r="AV394" s="275">
        <f t="shared" si="1725"/>
        <v>0</v>
      </c>
      <c r="AW394" s="275">
        <f t="shared" si="1725"/>
        <v>0</v>
      </c>
      <c r="AX394" s="275">
        <f t="shared" si="1725"/>
        <v>0</v>
      </c>
      <c r="AY394" s="275">
        <f t="shared" si="1725"/>
        <v>0</v>
      </c>
      <c r="AZ394" s="275">
        <f t="shared" si="1725"/>
        <v>0</v>
      </c>
      <c r="BA394" s="275">
        <f t="shared" si="1725"/>
        <v>0</v>
      </c>
      <c r="BB394" s="275">
        <f t="shared" si="1725"/>
        <v>0</v>
      </c>
      <c r="BC394" s="275">
        <f t="shared" si="1725"/>
        <v>0</v>
      </c>
      <c r="BD394" s="275">
        <f t="shared" si="1725"/>
        <v>1</v>
      </c>
      <c r="BE394" s="275">
        <f t="shared" si="1725"/>
        <v>0</v>
      </c>
      <c r="BF394" s="275">
        <f t="shared" si="1725"/>
        <v>0</v>
      </c>
      <c r="BG394" s="275">
        <f t="shared" si="1725"/>
        <v>0</v>
      </c>
      <c r="BH394" s="275">
        <f t="shared" si="1725"/>
        <v>0</v>
      </c>
      <c r="BI394" s="275">
        <f t="shared" si="1725"/>
        <v>0</v>
      </c>
      <c r="BJ394" s="275">
        <f t="shared" si="1725"/>
        <v>0</v>
      </c>
      <c r="BK394" s="275">
        <f t="shared" si="1725"/>
        <v>0</v>
      </c>
      <c r="BL394" s="275">
        <f t="shared" si="1725"/>
        <v>0</v>
      </c>
      <c r="BM394" s="275">
        <f t="shared" si="1725"/>
        <v>0</v>
      </c>
      <c r="BN394" s="275">
        <f t="shared" si="1725"/>
        <v>0</v>
      </c>
      <c r="BO394" s="275">
        <f t="shared" si="1725"/>
        <v>0</v>
      </c>
    </row>
    <row r="395" spans="19:67" x14ac:dyDescent="0.2">
      <c r="S395" s="275">
        <f t="shared" ref="S395:BO395" si="1726">IF(S148=1,IF(S149=1,1,0),0)</f>
        <v>0</v>
      </c>
      <c r="T395" s="275">
        <f t="shared" si="1726"/>
        <v>0</v>
      </c>
      <c r="U395" s="275">
        <f t="shared" si="1726"/>
        <v>0</v>
      </c>
      <c r="V395" s="275">
        <f t="shared" si="1726"/>
        <v>0</v>
      </c>
      <c r="W395" s="275">
        <f t="shared" si="1726"/>
        <v>0</v>
      </c>
      <c r="X395" s="275">
        <f t="shared" si="1726"/>
        <v>0</v>
      </c>
      <c r="Y395" s="275">
        <f t="shared" si="1726"/>
        <v>0</v>
      </c>
      <c r="Z395" s="275">
        <f t="shared" si="1726"/>
        <v>0</v>
      </c>
      <c r="AA395" s="275">
        <f t="shared" si="1726"/>
        <v>0</v>
      </c>
      <c r="AB395" s="275">
        <f t="shared" si="1726"/>
        <v>0</v>
      </c>
      <c r="AC395" s="275">
        <f t="shared" si="1726"/>
        <v>0</v>
      </c>
      <c r="AD395" s="275">
        <f t="shared" si="1726"/>
        <v>0</v>
      </c>
      <c r="AE395" s="275">
        <f t="shared" si="1726"/>
        <v>0</v>
      </c>
      <c r="AF395" s="275">
        <f t="shared" si="1726"/>
        <v>0</v>
      </c>
      <c r="AG395" s="275">
        <f t="shared" si="1726"/>
        <v>0</v>
      </c>
      <c r="AH395" s="275">
        <f t="shared" si="1726"/>
        <v>0</v>
      </c>
      <c r="AI395" s="275">
        <f t="shared" si="1726"/>
        <v>0</v>
      </c>
      <c r="AJ395" s="275">
        <f t="shared" si="1726"/>
        <v>0</v>
      </c>
      <c r="AK395" s="275">
        <f t="shared" si="1726"/>
        <v>0</v>
      </c>
      <c r="AL395" s="275">
        <f t="shared" si="1726"/>
        <v>0</v>
      </c>
      <c r="AM395" s="275">
        <f t="shared" si="1726"/>
        <v>0</v>
      </c>
      <c r="AN395" s="275">
        <f t="shared" si="1726"/>
        <v>1</v>
      </c>
      <c r="AO395" s="275">
        <f t="shared" si="1726"/>
        <v>0</v>
      </c>
      <c r="AP395" s="275">
        <f t="shared" si="1726"/>
        <v>0</v>
      </c>
      <c r="AQ395" s="275">
        <f t="shared" si="1726"/>
        <v>0</v>
      </c>
      <c r="AR395" s="275">
        <f t="shared" si="1726"/>
        <v>0</v>
      </c>
      <c r="AS395" s="275">
        <f t="shared" si="1726"/>
        <v>0</v>
      </c>
      <c r="AT395" s="275">
        <f t="shared" si="1726"/>
        <v>0</v>
      </c>
      <c r="AU395" s="275">
        <f t="shared" si="1726"/>
        <v>0</v>
      </c>
      <c r="AV395" s="275">
        <f t="shared" si="1726"/>
        <v>0</v>
      </c>
      <c r="AW395" s="275">
        <f t="shared" si="1726"/>
        <v>0</v>
      </c>
      <c r="AX395" s="275">
        <f t="shared" si="1726"/>
        <v>0</v>
      </c>
      <c r="AY395" s="275">
        <f t="shared" si="1726"/>
        <v>0</v>
      </c>
      <c r="AZ395" s="275">
        <f t="shared" si="1726"/>
        <v>0</v>
      </c>
      <c r="BA395" s="275">
        <f t="shared" si="1726"/>
        <v>0</v>
      </c>
      <c r="BB395" s="275">
        <f t="shared" si="1726"/>
        <v>0</v>
      </c>
      <c r="BC395" s="275">
        <f t="shared" si="1726"/>
        <v>0</v>
      </c>
      <c r="BD395" s="275">
        <f t="shared" si="1726"/>
        <v>0</v>
      </c>
      <c r="BE395" s="275">
        <f t="shared" si="1726"/>
        <v>0</v>
      </c>
      <c r="BF395" s="275">
        <f t="shared" si="1726"/>
        <v>0</v>
      </c>
      <c r="BG395" s="275">
        <f t="shared" si="1726"/>
        <v>0</v>
      </c>
      <c r="BH395" s="275">
        <f t="shared" si="1726"/>
        <v>0</v>
      </c>
      <c r="BI395" s="275">
        <f t="shared" si="1726"/>
        <v>0</v>
      </c>
      <c r="BJ395" s="275">
        <f t="shared" si="1726"/>
        <v>0</v>
      </c>
      <c r="BK395" s="275">
        <f t="shared" si="1726"/>
        <v>0</v>
      </c>
      <c r="BL395" s="275">
        <f t="shared" si="1726"/>
        <v>0</v>
      </c>
      <c r="BM395" s="275">
        <f t="shared" si="1726"/>
        <v>0</v>
      </c>
      <c r="BN395" s="275">
        <f t="shared" si="1726"/>
        <v>0</v>
      </c>
      <c r="BO395" s="275">
        <f t="shared" si="1726"/>
        <v>0</v>
      </c>
    </row>
    <row r="396" spans="19:67" x14ac:dyDescent="0.2">
      <c r="S396" s="275">
        <f t="shared" ref="S396:BO396" si="1727">IF(S149=1,IF(S150=1,1,0),0)</f>
        <v>0</v>
      </c>
      <c r="T396" s="275">
        <f t="shared" si="1727"/>
        <v>0</v>
      </c>
      <c r="U396" s="275">
        <f t="shared" si="1727"/>
        <v>0</v>
      </c>
      <c r="V396" s="275">
        <f t="shared" si="1727"/>
        <v>0</v>
      </c>
      <c r="W396" s="275">
        <f t="shared" si="1727"/>
        <v>0</v>
      </c>
      <c r="X396" s="275">
        <f t="shared" si="1727"/>
        <v>0</v>
      </c>
      <c r="Y396" s="275">
        <f t="shared" si="1727"/>
        <v>0</v>
      </c>
      <c r="Z396" s="275">
        <f t="shared" si="1727"/>
        <v>0</v>
      </c>
      <c r="AA396" s="275">
        <f t="shared" si="1727"/>
        <v>0</v>
      </c>
      <c r="AB396" s="275">
        <f t="shared" si="1727"/>
        <v>0</v>
      </c>
      <c r="AC396" s="275">
        <f t="shared" si="1727"/>
        <v>0</v>
      </c>
      <c r="AD396" s="275">
        <f t="shared" si="1727"/>
        <v>0</v>
      </c>
      <c r="AE396" s="275">
        <f t="shared" si="1727"/>
        <v>0</v>
      </c>
      <c r="AF396" s="275">
        <f t="shared" si="1727"/>
        <v>0</v>
      </c>
      <c r="AG396" s="275">
        <f t="shared" si="1727"/>
        <v>0</v>
      </c>
      <c r="AH396" s="275">
        <f t="shared" si="1727"/>
        <v>0</v>
      </c>
      <c r="AI396" s="275">
        <f t="shared" si="1727"/>
        <v>0</v>
      </c>
      <c r="AJ396" s="275">
        <f t="shared" si="1727"/>
        <v>0</v>
      </c>
      <c r="AK396" s="275">
        <f t="shared" si="1727"/>
        <v>0</v>
      </c>
      <c r="AL396" s="275">
        <f t="shared" si="1727"/>
        <v>0</v>
      </c>
      <c r="AM396" s="275">
        <f t="shared" si="1727"/>
        <v>0</v>
      </c>
      <c r="AN396" s="275">
        <f t="shared" si="1727"/>
        <v>0</v>
      </c>
      <c r="AO396" s="275">
        <f t="shared" si="1727"/>
        <v>0</v>
      </c>
      <c r="AP396" s="275">
        <f t="shared" si="1727"/>
        <v>0</v>
      </c>
      <c r="AQ396" s="275">
        <f t="shared" si="1727"/>
        <v>0</v>
      </c>
      <c r="AR396" s="275">
        <f t="shared" si="1727"/>
        <v>0</v>
      </c>
      <c r="AS396" s="275">
        <f t="shared" si="1727"/>
        <v>0</v>
      </c>
      <c r="AT396" s="275">
        <f t="shared" si="1727"/>
        <v>0</v>
      </c>
      <c r="AU396" s="275">
        <f t="shared" si="1727"/>
        <v>0</v>
      </c>
      <c r="AV396" s="275">
        <f t="shared" si="1727"/>
        <v>0</v>
      </c>
      <c r="AW396" s="275">
        <f t="shared" si="1727"/>
        <v>0</v>
      </c>
      <c r="AX396" s="275">
        <f t="shared" si="1727"/>
        <v>0</v>
      </c>
      <c r="AY396" s="275">
        <f t="shared" si="1727"/>
        <v>0</v>
      </c>
      <c r="AZ396" s="275">
        <f t="shared" si="1727"/>
        <v>0</v>
      </c>
      <c r="BA396" s="275">
        <f t="shared" si="1727"/>
        <v>0</v>
      </c>
      <c r="BB396" s="275">
        <f t="shared" si="1727"/>
        <v>0</v>
      </c>
      <c r="BC396" s="275">
        <f t="shared" si="1727"/>
        <v>0</v>
      </c>
      <c r="BD396" s="275">
        <f t="shared" si="1727"/>
        <v>0</v>
      </c>
      <c r="BE396" s="275">
        <f t="shared" si="1727"/>
        <v>1</v>
      </c>
      <c r="BF396" s="275">
        <f t="shared" si="1727"/>
        <v>0</v>
      </c>
      <c r="BG396" s="275">
        <f t="shared" si="1727"/>
        <v>0</v>
      </c>
      <c r="BH396" s="275">
        <f t="shared" si="1727"/>
        <v>0</v>
      </c>
      <c r="BI396" s="275">
        <f t="shared" si="1727"/>
        <v>0</v>
      </c>
      <c r="BJ396" s="275">
        <f t="shared" si="1727"/>
        <v>0</v>
      </c>
      <c r="BK396" s="275">
        <f t="shared" si="1727"/>
        <v>0</v>
      </c>
      <c r="BL396" s="275">
        <f t="shared" si="1727"/>
        <v>0</v>
      </c>
      <c r="BM396" s="275">
        <f t="shared" si="1727"/>
        <v>0</v>
      </c>
      <c r="BN396" s="275">
        <f t="shared" si="1727"/>
        <v>0</v>
      </c>
      <c r="BO396" s="275">
        <f t="shared" si="1727"/>
        <v>0</v>
      </c>
    </row>
    <row r="397" spans="19:67" x14ac:dyDescent="0.2">
      <c r="S397" s="275">
        <f t="shared" ref="S397:BO397" si="1728">IF(S150=1,IF(S151=1,1,0),0)</f>
        <v>0</v>
      </c>
      <c r="T397" s="275">
        <f t="shared" si="1728"/>
        <v>0</v>
      </c>
      <c r="U397" s="275">
        <f t="shared" si="1728"/>
        <v>0</v>
      </c>
      <c r="V397" s="275">
        <f t="shared" si="1728"/>
        <v>0</v>
      </c>
      <c r="W397" s="275">
        <f t="shared" si="1728"/>
        <v>0</v>
      </c>
      <c r="X397" s="275">
        <f t="shared" si="1728"/>
        <v>0</v>
      </c>
      <c r="Y397" s="275">
        <f t="shared" si="1728"/>
        <v>0</v>
      </c>
      <c r="Z397" s="275">
        <f t="shared" si="1728"/>
        <v>0</v>
      </c>
      <c r="AA397" s="275">
        <f t="shared" si="1728"/>
        <v>1</v>
      </c>
      <c r="AB397" s="275">
        <f t="shared" si="1728"/>
        <v>0</v>
      </c>
      <c r="AC397" s="275">
        <f t="shared" si="1728"/>
        <v>0</v>
      </c>
      <c r="AD397" s="275">
        <f t="shared" si="1728"/>
        <v>0</v>
      </c>
      <c r="AE397" s="275">
        <f t="shared" si="1728"/>
        <v>0</v>
      </c>
      <c r="AF397" s="275">
        <f t="shared" si="1728"/>
        <v>0</v>
      </c>
      <c r="AG397" s="275">
        <f t="shared" si="1728"/>
        <v>0</v>
      </c>
      <c r="AH397" s="275">
        <f t="shared" si="1728"/>
        <v>0</v>
      </c>
      <c r="AI397" s="275">
        <f t="shared" si="1728"/>
        <v>0</v>
      </c>
      <c r="AJ397" s="275">
        <f t="shared" si="1728"/>
        <v>0</v>
      </c>
      <c r="AK397" s="275">
        <f t="shared" si="1728"/>
        <v>0</v>
      </c>
      <c r="AL397" s="275">
        <f t="shared" si="1728"/>
        <v>0</v>
      </c>
      <c r="AM397" s="275">
        <f t="shared" si="1728"/>
        <v>0</v>
      </c>
      <c r="AN397" s="275">
        <f t="shared" si="1728"/>
        <v>0</v>
      </c>
      <c r="AO397" s="275">
        <f t="shared" si="1728"/>
        <v>0</v>
      </c>
      <c r="AP397" s="275">
        <f t="shared" si="1728"/>
        <v>0</v>
      </c>
      <c r="AQ397" s="275">
        <f t="shared" si="1728"/>
        <v>0</v>
      </c>
      <c r="AR397" s="275">
        <f t="shared" si="1728"/>
        <v>0</v>
      </c>
      <c r="AS397" s="275">
        <f t="shared" si="1728"/>
        <v>0</v>
      </c>
      <c r="AT397" s="275">
        <f t="shared" si="1728"/>
        <v>1</v>
      </c>
      <c r="AU397" s="275">
        <f t="shared" si="1728"/>
        <v>0</v>
      </c>
      <c r="AV397" s="275">
        <f t="shared" si="1728"/>
        <v>0</v>
      </c>
      <c r="AW397" s="275">
        <f t="shared" si="1728"/>
        <v>0</v>
      </c>
      <c r="AX397" s="275">
        <f t="shared" si="1728"/>
        <v>0</v>
      </c>
      <c r="AY397" s="275">
        <f t="shared" si="1728"/>
        <v>0</v>
      </c>
      <c r="AZ397" s="275">
        <f t="shared" si="1728"/>
        <v>0</v>
      </c>
      <c r="BA397" s="275">
        <f t="shared" si="1728"/>
        <v>0</v>
      </c>
      <c r="BB397" s="275">
        <f t="shared" si="1728"/>
        <v>1</v>
      </c>
      <c r="BC397" s="275">
        <f t="shared" si="1728"/>
        <v>0</v>
      </c>
      <c r="BD397" s="275">
        <f t="shared" si="1728"/>
        <v>0</v>
      </c>
      <c r="BE397" s="275">
        <f t="shared" si="1728"/>
        <v>0</v>
      </c>
      <c r="BF397" s="275">
        <f t="shared" si="1728"/>
        <v>0</v>
      </c>
      <c r="BG397" s="275">
        <f t="shared" si="1728"/>
        <v>0</v>
      </c>
      <c r="BH397" s="275">
        <f t="shared" si="1728"/>
        <v>0</v>
      </c>
      <c r="BI397" s="275">
        <f t="shared" si="1728"/>
        <v>0</v>
      </c>
      <c r="BJ397" s="275">
        <f t="shared" si="1728"/>
        <v>0</v>
      </c>
      <c r="BK397" s="275">
        <f t="shared" si="1728"/>
        <v>0</v>
      </c>
      <c r="BL397" s="275">
        <f t="shared" si="1728"/>
        <v>0</v>
      </c>
      <c r="BM397" s="275">
        <f t="shared" si="1728"/>
        <v>0</v>
      </c>
      <c r="BN397" s="275">
        <f t="shared" si="1728"/>
        <v>0</v>
      </c>
      <c r="BO397" s="275">
        <f t="shared" si="1728"/>
        <v>0</v>
      </c>
    </row>
    <row r="398" spans="19:67" x14ac:dyDescent="0.2">
      <c r="S398" s="275">
        <f t="shared" ref="S398:BO398" si="1729">IF(S151=1,IF(S152=1,1,0),0)</f>
        <v>0</v>
      </c>
      <c r="T398" s="275">
        <f t="shared" si="1729"/>
        <v>0</v>
      </c>
      <c r="U398" s="275">
        <f t="shared" si="1729"/>
        <v>0</v>
      </c>
      <c r="V398" s="275">
        <f t="shared" si="1729"/>
        <v>0</v>
      </c>
      <c r="W398" s="275">
        <f t="shared" si="1729"/>
        <v>0</v>
      </c>
      <c r="X398" s="275">
        <f t="shared" si="1729"/>
        <v>0</v>
      </c>
      <c r="Y398" s="275">
        <f t="shared" si="1729"/>
        <v>0</v>
      </c>
      <c r="Z398" s="275">
        <f t="shared" si="1729"/>
        <v>0</v>
      </c>
      <c r="AA398" s="275">
        <f t="shared" si="1729"/>
        <v>1</v>
      </c>
      <c r="AB398" s="275">
        <f t="shared" si="1729"/>
        <v>0</v>
      </c>
      <c r="AC398" s="275">
        <f t="shared" si="1729"/>
        <v>0</v>
      </c>
      <c r="AD398" s="275">
        <f t="shared" si="1729"/>
        <v>0</v>
      </c>
      <c r="AE398" s="275">
        <f t="shared" si="1729"/>
        <v>0</v>
      </c>
      <c r="AF398" s="275">
        <f t="shared" si="1729"/>
        <v>0</v>
      </c>
      <c r="AG398" s="275">
        <f t="shared" si="1729"/>
        <v>0</v>
      </c>
      <c r="AH398" s="275">
        <f t="shared" si="1729"/>
        <v>0</v>
      </c>
      <c r="AI398" s="275">
        <f t="shared" si="1729"/>
        <v>0</v>
      </c>
      <c r="AJ398" s="275">
        <f t="shared" si="1729"/>
        <v>0</v>
      </c>
      <c r="AK398" s="275">
        <f t="shared" si="1729"/>
        <v>0</v>
      </c>
      <c r="AL398" s="275">
        <f t="shared" si="1729"/>
        <v>0</v>
      </c>
      <c r="AM398" s="275">
        <f t="shared" si="1729"/>
        <v>0</v>
      </c>
      <c r="AN398" s="275">
        <f t="shared" si="1729"/>
        <v>0</v>
      </c>
      <c r="AO398" s="275">
        <f t="shared" si="1729"/>
        <v>0</v>
      </c>
      <c r="AP398" s="275">
        <f t="shared" si="1729"/>
        <v>0</v>
      </c>
      <c r="AQ398" s="275">
        <f t="shared" si="1729"/>
        <v>0</v>
      </c>
      <c r="AR398" s="275">
        <f t="shared" si="1729"/>
        <v>0</v>
      </c>
      <c r="AS398" s="275">
        <f t="shared" si="1729"/>
        <v>0</v>
      </c>
      <c r="AT398" s="275">
        <f t="shared" si="1729"/>
        <v>0</v>
      </c>
      <c r="AU398" s="275">
        <f t="shared" si="1729"/>
        <v>0</v>
      </c>
      <c r="AV398" s="275">
        <f t="shared" si="1729"/>
        <v>0</v>
      </c>
      <c r="AW398" s="275">
        <f t="shared" si="1729"/>
        <v>0</v>
      </c>
      <c r="AX398" s="275">
        <f t="shared" si="1729"/>
        <v>0</v>
      </c>
      <c r="AY398" s="275">
        <f t="shared" si="1729"/>
        <v>0</v>
      </c>
      <c r="AZ398" s="275">
        <f t="shared" si="1729"/>
        <v>0</v>
      </c>
      <c r="BA398" s="275">
        <f t="shared" si="1729"/>
        <v>0</v>
      </c>
      <c r="BB398" s="275">
        <f t="shared" si="1729"/>
        <v>0</v>
      </c>
      <c r="BC398" s="275">
        <f t="shared" si="1729"/>
        <v>0</v>
      </c>
      <c r="BD398" s="275">
        <f t="shared" si="1729"/>
        <v>0</v>
      </c>
      <c r="BE398" s="275">
        <f t="shared" si="1729"/>
        <v>0</v>
      </c>
      <c r="BF398" s="275">
        <f t="shared" si="1729"/>
        <v>0</v>
      </c>
      <c r="BG398" s="275">
        <f t="shared" si="1729"/>
        <v>0</v>
      </c>
      <c r="BH398" s="275">
        <f t="shared" si="1729"/>
        <v>0</v>
      </c>
      <c r="BI398" s="275">
        <f t="shared" si="1729"/>
        <v>0</v>
      </c>
      <c r="BJ398" s="275">
        <f t="shared" si="1729"/>
        <v>0</v>
      </c>
      <c r="BK398" s="275">
        <f t="shared" si="1729"/>
        <v>0</v>
      </c>
      <c r="BL398" s="275">
        <f t="shared" si="1729"/>
        <v>0</v>
      </c>
      <c r="BM398" s="275">
        <f t="shared" si="1729"/>
        <v>0</v>
      </c>
      <c r="BN398" s="275">
        <f t="shared" si="1729"/>
        <v>0</v>
      </c>
      <c r="BO398" s="275">
        <f t="shared" si="1729"/>
        <v>0</v>
      </c>
    </row>
    <row r="399" spans="19:67" x14ac:dyDescent="0.2">
      <c r="S399" s="275">
        <f t="shared" ref="S399:BO399" si="1730">IF(S152=1,IF(S153=1,1,0),0)</f>
        <v>0</v>
      </c>
      <c r="T399" s="275">
        <f t="shared" si="1730"/>
        <v>0</v>
      </c>
      <c r="U399" s="275">
        <f t="shared" si="1730"/>
        <v>0</v>
      </c>
      <c r="V399" s="275">
        <f t="shared" si="1730"/>
        <v>0</v>
      </c>
      <c r="W399" s="275">
        <f t="shared" si="1730"/>
        <v>0</v>
      </c>
      <c r="X399" s="275">
        <f t="shared" si="1730"/>
        <v>0</v>
      </c>
      <c r="Y399" s="275">
        <f t="shared" si="1730"/>
        <v>0</v>
      </c>
      <c r="Z399" s="275">
        <f t="shared" si="1730"/>
        <v>0</v>
      </c>
      <c r="AA399" s="275">
        <f t="shared" si="1730"/>
        <v>0</v>
      </c>
      <c r="AB399" s="275">
        <f t="shared" si="1730"/>
        <v>0</v>
      </c>
      <c r="AC399" s="275">
        <f t="shared" si="1730"/>
        <v>0</v>
      </c>
      <c r="AD399" s="275">
        <f t="shared" si="1730"/>
        <v>1</v>
      </c>
      <c r="AE399" s="275">
        <f t="shared" si="1730"/>
        <v>0</v>
      </c>
      <c r="AF399" s="275">
        <f t="shared" si="1730"/>
        <v>0</v>
      </c>
      <c r="AG399" s="275">
        <f t="shared" si="1730"/>
        <v>0</v>
      </c>
      <c r="AH399" s="275">
        <f t="shared" si="1730"/>
        <v>0</v>
      </c>
      <c r="AI399" s="275">
        <f t="shared" si="1730"/>
        <v>0</v>
      </c>
      <c r="AJ399" s="275">
        <f t="shared" si="1730"/>
        <v>0</v>
      </c>
      <c r="AK399" s="275">
        <f t="shared" si="1730"/>
        <v>0</v>
      </c>
      <c r="AL399" s="275">
        <f t="shared" si="1730"/>
        <v>1</v>
      </c>
      <c r="AM399" s="275">
        <f t="shared" si="1730"/>
        <v>0</v>
      </c>
      <c r="AN399" s="275">
        <f t="shared" si="1730"/>
        <v>0</v>
      </c>
      <c r="AO399" s="275">
        <f t="shared" si="1730"/>
        <v>0</v>
      </c>
      <c r="AP399" s="275">
        <f t="shared" si="1730"/>
        <v>0</v>
      </c>
      <c r="AQ399" s="275">
        <f t="shared" si="1730"/>
        <v>0</v>
      </c>
      <c r="AR399" s="275">
        <f t="shared" si="1730"/>
        <v>0</v>
      </c>
      <c r="AS399" s="275">
        <f t="shared" si="1730"/>
        <v>0</v>
      </c>
      <c r="AT399" s="275">
        <f t="shared" si="1730"/>
        <v>0</v>
      </c>
      <c r="AU399" s="275">
        <f t="shared" si="1730"/>
        <v>0</v>
      </c>
      <c r="AV399" s="275">
        <f t="shared" si="1730"/>
        <v>0</v>
      </c>
      <c r="AW399" s="275">
        <f t="shared" si="1730"/>
        <v>0</v>
      </c>
      <c r="AX399" s="275">
        <f t="shared" si="1730"/>
        <v>0</v>
      </c>
      <c r="AY399" s="275">
        <f t="shared" si="1730"/>
        <v>0</v>
      </c>
      <c r="AZ399" s="275">
        <f t="shared" si="1730"/>
        <v>0</v>
      </c>
      <c r="BA399" s="275">
        <f t="shared" si="1730"/>
        <v>0</v>
      </c>
      <c r="BB399" s="275">
        <f t="shared" si="1730"/>
        <v>0</v>
      </c>
      <c r="BC399" s="275">
        <f t="shared" si="1730"/>
        <v>0</v>
      </c>
      <c r="BD399" s="275">
        <f t="shared" si="1730"/>
        <v>0</v>
      </c>
      <c r="BE399" s="275">
        <f t="shared" si="1730"/>
        <v>0</v>
      </c>
      <c r="BF399" s="275">
        <f t="shared" si="1730"/>
        <v>0</v>
      </c>
      <c r="BG399" s="275">
        <f t="shared" si="1730"/>
        <v>0</v>
      </c>
      <c r="BH399" s="275">
        <f t="shared" si="1730"/>
        <v>0</v>
      </c>
      <c r="BI399" s="275">
        <f t="shared" si="1730"/>
        <v>0</v>
      </c>
      <c r="BJ399" s="275">
        <f t="shared" si="1730"/>
        <v>0</v>
      </c>
      <c r="BK399" s="275">
        <f t="shared" si="1730"/>
        <v>0</v>
      </c>
      <c r="BL399" s="275">
        <f t="shared" si="1730"/>
        <v>0</v>
      </c>
      <c r="BM399" s="275">
        <f t="shared" si="1730"/>
        <v>0</v>
      </c>
      <c r="BN399" s="275">
        <f t="shared" si="1730"/>
        <v>0</v>
      </c>
      <c r="BO399" s="275">
        <f t="shared" si="1730"/>
        <v>0</v>
      </c>
    </row>
    <row r="400" spans="19:67" x14ac:dyDescent="0.2">
      <c r="S400" s="275">
        <f t="shared" ref="S400:BO400" si="1731">IF(S153=1,IF(S154=1,1,0),0)</f>
        <v>0</v>
      </c>
      <c r="T400" s="275">
        <f t="shared" si="1731"/>
        <v>0</v>
      </c>
      <c r="U400" s="275">
        <f t="shared" si="1731"/>
        <v>0</v>
      </c>
      <c r="V400" s="275">
        <f t="shared" si="1731"/>
        <v>0</v>
      </c>
      <c r="W400" s="275">
        <f t="shared" si="1731"/>
        <v>0</v>
      </c>
      <c r="X400" s="275">
        <f t="shared" si="1731"/>
        <v>0</v>
      </c>
      <c r="Y400" s="275">
        <f t="shared" si="1731"/>
        <v>0</v>
      </c>
      <c r="Z400" s="275">
        <f t="shared" si="1731"/>
        <v>0</v>
      </c>
      <c r="AA400" s="275">
        <f t="shared" si="1731"/>
        <v>0</v>
      </c>
      <c r="AB400" s="275">
        <f t="shared" si="1731"/>
        <v>0</v>
      </c>
      <c r="AC400" s="275">
        <f t="shared" si="1731"/>
        <v>0</v>
      </c>
      <c r="AD400" s="275">
        <f t="shared" si="1731"/>
        <v>0</v>
      </c>
      <c r="AE400" s="275">
        <f t="shared" si="1731"/>
        <v>0</v>
      </c>
      <c r="AF400" s="275">
        <f t="shared" si="1731"/>
        <v>0</v>
      </c>
      <c r="AG400" s="275">
        <f t="shared" si="1731"/>
        <v>0</v>
      </c>
      <c r="AH400" s="275">
        <f t="shared" si="1731"/>
        <v>0</v>
      </c>
      <c r="AI400" s="275">
        <f t="shared" si="1731"/>
        <v>0</v>
      </c>
      <c r="AJ400" s="275">
        <f t="shared" si="1731"/>
        <v>0</v>
      </c>
      <c r="AK400" s="275">
        <f t="shared" si="1731"/>
        <v>0</v>
      </c>
      <c r="AL400" s="275">
        <f t="shared" si="1731"/>
        <v>0</v>
      </c>
      <c r="AM400" s="275">
        <f t="shared" si="1731"/>
        <v>0</v>
      </c>
      <c r="AN400" s="275">
        <f t="shared" si="1731"/>
        <v>0</v>
      </c>
      <c r="AO400" s="275">
        <f t="shared" si="1731"/>
        <v>0</v>
      </c>
      <c r="AP400" s="275">
        <f t="shared" si="1731"/>
        <v>0</v>
      </c>
      <c r="AQ400" s="275">
        <f t="shared" si="1731"/>
        <v>0</v>
      </c>
      <c r="AR400" s="275">
        <f t="shared" si="1731"/>
        <v>0</v>
      </c>
      <c r="AS400" s="275">
        <f t="shared" si="1731"/>
        <v>0</v>
      </c>
      <c r="AT400" s="275">
        <f t="shared" si="1731"/>
        <v>0</v>
      </c>
      <c r="AU400" s="275">
        <f t="shared" si="1731"/>
        <v>0</v>
      </c>
      <c r="AV400" s="275">
        <f t="shared" si="1731"/>
        <v>0</v>
      </c>
      <c r="AW400" s="275">
        <f t="shared" si="1731"/>
        <v>0</v>
      </c>
      <c r="AX400" s="275">
        <f t="shared" si="1731"/>
        <v>0</v>
      </c>
      <c r="AY400" s="275">
        <f t="shared" si="1731"/>
        <v>1</v>
      </c>
      <c r="AZ400" s="275">
        <f t="shared" si="1731"/>
        <v>0</v>
      </c>
      <c r="BA400" s="275">
        <f t="shared" si="1731"/>
        <v>0</v>
      </c>
      <c r="BB400" s="275">
        <f t="shared" si="1731"/>
        <v>0</v>
      </c>
      <c r="BC400" s="275">
        <f t="shared" si="1731"/>
        <v>0</v>
      </c>
      <c r="BD400" s="275">
        <f t="shared" si="1731"/>
        <v>0</v>
      </c>
      <c r="BE400" s="275">
        <f t="shared" si="1731"/>
        <v>0</v>
      </c>
      <c r="BF400" s="275">
        <f t="shared" si="1731"/>
        <v>0</v>
      </c>
      <c r="BG400" s="275">
        <f t="shared" si="1731"/>
        <v>0</v>
      </c>
      <c r="BH400" s="275">
        <f t="shared" si="1731"/>
        <v>0</v>
      </c>
      <c r="BI400" s="275">
        <f t="shared" si="1731"/>
        <v>0</v>
      </c>
      <c r="BJ400" s="275">
        <f t="shared" si="1731"/>
        <v>0</v>
      </c>
      <c r="BK400" s="275">
        <f t="shared" si="1731"/>
        <v>0</v>
      </c>
      <c r="BL400" s="275">
        <f t="shared" si="1731"/>
        <v>0</v>
      </c>
      <c r="BM400" s="275">
        <f t="shared" si="1731"/>
        <v>0</v>
      </c>
      <c r="BN400" s="275">
        <f t="shared" si="1731"/>
        <v>0</v>
      </c>
      <c r="BO400" s="275">
        <f t="shared" si="1731"/>
        <v>0</v>
      </c>
    </row>
    <row r="401" spans="19:67" x14ac:dyDescent="0.2">
      <c r="S401" s="275">
        <f t="shared" ref="S401:BO401" si="1732">IF(S154=1,IF(S155=1,1,0),0)</f>
        <v>0</v>
      </c>
      <c r="T401" s="275">
        <f t="shared" si="1732"/>
        <v>0</v>
      </c>
      <c r="U401" s="275">
        <f t="shared" si="1732"/>
        <v>0</v>
      </c>
      <c r="V401" s="275">
        <f t="shared" si="1732"/>
        <v>0</v>
      </c>
      <c r="W401" s="275">
        <f t="shared" si="1732"/>
        <v>0</v>
      </c>
      <c r="X401" s="275">
        <f t="shared" si="1732"/>
        <v>0</v>
      </c>
      <c r="Y401" s="275">
        <f t="shared" si="1732"/>
        <v>0</v>
      </c>
      <c r="Z401" s="275">
        <f t="shared" si="1732"/>
        <v>0</v>
      </c>
      <c r="AA401" s="275">
        <f t="shared" si="1732"/>
        <v>0</v>
      </c>
      <c r="AB401" s="275">
        <f t="shared" si="1732"/>
        <v>0</v>
      </c>
      <c r="AC401" s="275">
        <f t="shared" si="1732"/>
        <v>0</v>
      </c>
      <c r="AD401" s="275">
        <f t="shared" si="1732"/>
        <v>0</v>
      </c>
      <c r="AE401" s="275">
        <f t="shared" si="1732"/>
        <v>0</v>
      </c>
      <c r="AF401" s="275">
        <f t="shared" si="1732"/>
        <v>0</v>
      </c>
      <c r="AG401" s="275">
        <f t="shared" si="1732"/>
        <v>0</v>
      </c>
      <c r="AH401" s="275">
        <f t="shared" si="1732"/>
        <v>0</v>
      </c>
      <c r="AI401" s="275">
        <f t="shared" si="1732"/>
        <v>0</v>
      </c>
      <c r="AJ401" s="275">
        <f t="shared" si="1732"/>
        <v>0</v>
      </c>
      <c r="AK401" s="275">
        <f t="shared" si="1732"/>
        <v>0</v>
      </c>
      <c r="AL401" s="275">
        <f t="shared" si="1732"/>
        <v>0</v>
      </c>
      <c r="AM401" s="275">
        <f t="shared" si="1732"/>
        <v>0</v>
      </c>
      <c r="AN401" s="275">
        <f t="shared" si="1732"/>
        <v>0</v>
      </c>
      <c r="AO401" s="275">
        <f t="shared" si="1732"/>
        <v>0</v>
      </c>
      <c r="AP401" s="275">
        <f t="shared" si="1732"/>
        <v>0</v>
      </c>
      <c r="AQ401" s="275">
        <f t="shared" si="1732"/>
        <v>0</v>
      </c>
      <c r="AR401" s="275">
        <f t="shared" si="1732"/>
        <v>0</v>
      </c>
      <c r="AS401" s="275">
        <f t="shared" si="1732"/>
        <v>0</v>
      </c>
      <c r="AT401" s="275">
        <f t="shared" si="1732"/>
        <v>0</v>
      </c>
      <c r="AU401" s="275">
        <f t="shared" si="1732"/>
        <v>1</v>
      </c>
      <c r="AV401" s="275">
        <f t="shared" si="1732"/>
        <v>0</v>
      </c>
      <c r="AW401" s="275">
        <f t="shared" si="1732"/>
        <v>0</v>
      </c>
      <c r="AX401" s="275">
        <f t="shared" si="1732"/>
        <v>0</v>
      </c>
      <c r="AY401" s="275">
        <f t="shared" si="1732"/>
        <v>1</v>
      </c>
      <c r="AZ401" s="275">
        <f t="shared" si="1732"/>
        <v>0</v>
      </c>
      <c r="BA401" s="275">
        <f t="shared" si="1732"/>
        <v>0</v>
      </c>
      <c r="BB401" s="275">
        <f t="shared" si="1732"/>
        <v>0</v>
      </c>
      <c r="BC401" s="275">
        <f t="shared" si="1732"/>
        <v>0</v>
      </c>
      <c r="BD401" s="275">
        <f t="shared" si="1732"/>
        <v>0</v>
      </c>
      <c r="BE401" s="275">
        <f t="shared" si="1732"/>
        <v>0</v>
      </c>
      <c r="BF401" s="275">
        <f t="shared" si="1732"/>
        <v>0</v>
      </c>
      <c r="BG401" s="275">
        <f t="shared" si="1732"/>
        <v>0</v>
      </c>
      <c r="BH401" s="275">
        <f t="shared" si="1732"/>
        <v>0</v>
      </c>
      <c r="BI401" s="275">
        <f t="shared" si="1732"/>
        <v>0</v>
      </c>
      <c r="BJ401" s="275">
        <f t="shared" si="1732"/>
        <v>0</v>
      </c>
      <c r="BK401" s="275">
        <f t="shared" si="1732"/>
        <v>0</v>
      </c>
      <c r="BL401" s="275">
        <f t="shared" si="1732"/>
        <v>0</v>
      </c>
      <c r="BM401" s="275">
        <f t="shared" si="1732"/>
        <v>0</v>
      </c>
      <c r="BN401" s="275">
        <f t="shared" si="1732"/>
        <v>0</v>
      </c>
      <c r="BO401" s="275">
        <f t="shared" si="1732"/>
        <v>0</v>
      </c>
    </row>
    <row r="402" spans="19:67" x14ac:dyDescent="0.2">
      <c r="S402" s="275">
        <f t="shared" ref="S402:BO402" si="1733">IF(S155=1,IF(S156=1,1,0),0)</f>
        <v>0</v>
      </c>
      <c r="T402" s="275">
        <f t="shared" si="1733"/>
        <v>0</v>
      </c>
      <c r="U402" s="275">
        <f t="shared" si="1733"/>
        <v>0</v>
      </c>
      <c r="V402" s="275">
        <f t="shared" si="1733"/>
        <v>0</v>
      </c>
      <c r="W402" s="275">
        <f t="shared" si="1733"/>
        <v>0</v>
      </c>
      <c r="X402" s="275">
        <f t="shared" si="1733"/>
        <v>0</v>
      </c>
      <c r="Y402" s="275">
        <f t="shared" si="1733"/>
        <v>0</v>
      </c>
      <c r="Z402" s="275">
        <f t="shared" si="1733"/>
        <v>0</v>
      </c>
      <c r="AA402" s="275">
        <f t="shared" si="1733"/>
        <v>0</v>
      </c>
      <c r="AB402" s="275">
        <f t="shared" si="1733"/>
        <v>0</v>
      </c>
      <c r="AC402" s="275">
        <f t="shared" si="1733"/>
        <v>0</v>
      </c>
      <c r="AD402" s="275">
        <f t="shared" si="1733"/>
        <v>0</v>
      </c>
      <c r="AE402" s="275">
        <f t="shared" si="1733"/>
        <v>0</v>
      </c>
      <c r="AF402" s="275">
        <f t="shared" si="1733"/>
        <v>0</v>
      </c>
      <c r="AG402" s="275">
        <f t="shared" si="1733"/>
        <v>0</v>
      </c>
      <c r="AH402" s="275">
        <f t="shared" si="1733"/>
        <v>0</v>
      </c>
      <c r="AI402" s="275">
        <f t="shared" si="1733"/>
        <v>0</v>
      </c>
      <c r="AJ402" s="275">
        <f t="shared" si="1733"/>
        <v>0</v>
      </c>
      <c r="AK402" s="275">
        <f t="shared" si="1733"/>
        <v>0</v>
      </c>
      <c r="AL402" s="275">
        <f t="shared" si="1733"/>
        <v>0</v>
      </c>
      <c r="AM402" s="275">
        <f t="shared" si="1733"/>
        <v>0</v>
      </c>
      <c r="AN402" s="275">
        <f t="shared" si="1733"/>
        <v>0</v>
      </c>
      <c r="AO402" s="275">
        <f t="shared" si="1733"/>
        <v>0</v>
      </c>
      <c r="AP402" s="275">
        <f t="shared" si="1733"/>
        <v>0</v>
      </c>
      <c r="AQ402" s="275">
        <f t="shared" si="1733"/>
        <v>1</v>
      </c>
      <c r="AR402" s="275">
        <f t="shared" si="1733"/>
        <v>0</v>
      </c>
      <c r="AS402" s="275">
        <f t="shared" si="1733"/>
        <v>0</v>
      </c>
      <c r="AT402" s="275">
        <f t="shared" si="1733"/>
        <v>0</v>
      </c>
      <c r="AU402" s="275">
        <f t="shared" si="1733"/>
        <v>0</v>
      </c>
      <c r="AV402" s="275">
        <f t="shared" si="1733"/>
        <v>0</v>
      </c>
      <c r="AW402" s="275">
        <f t="shared" si="1733"/>
        <v>0</v>
      </c>
      <c r="AX402" s="275">
        <f t="shared" si="1733"/>
        <v>0</v>
      </c>
      <c r="AY402" s="275">
        <f t="shared" si="1733"/>
        <v>1</v>
      </c>
      <c r="AZ402" s="275">
        <f t="shared" si="1733"/>
        <v>0</v>
      </c>
      <c r="BA402" s="275">
        <f t="shared" si="1733"/>
        <v>0</v>
      </c>
      <c r="BB402" s="275">
        <f t="shared" si="1733"/>
        <v>0</v>
      </c>
      <c r="BC402" s="275">
        <f t="shared" si="1733"/>
        <v>0</v>
      </c>
      <c r="BD402" s="275">
        <f t="shared" si="1733"/>
        <v>0</v>
      </c>
      <c r="BE402" s="275">
        <f t="shared" si="1733"/>
        <v>0</v>
      </c>
      <c r="BF402" s="275">
        <f t="shared" si="1733"/>
        <v>0</v>
      </c>
      <c r="BG402" s="275">
        <f t="shared" si="1733"/>
        <v>0</v>
      </c>
      <c r="BH402" s="275">
        <f t="shared" si="1733"/>
        <v>0</v>
      </c>
      <c r="BI402" s="275">
        <f t="shared" si="1733"/>
        <v>0</v>
      </c>
      <c r="BJ402" s="275">
        <f t="shared" si="1733"/>
        <v>0</v>
      </c>
      <c r="BK402" s="275">
        <f t="shared" si="1733"/>
        <v>0</v>
      </c>
      <c r="BL402" s="275">
        <f t="shared" si="1733"/>
        <v>0</v>
      </c>
      <c r="BM402" s="275">
        <f t="shared" si="1733"/>
        <v>0</v>
      </c>
      <c r="BN402" s="275">
        <f t="shared" si="1733"/>
        <v>0</v>
      </c>
      <c r="BO402" s="275">
        <f t="shared" si="1733"/>
        <v>0</v>
      </c>
    </row>
    <row r="403" spans="19:67" x14ac:dyDescent="0.2">
      <c r="S403" s="275">
        <f t="shared" ref="S403:BO403" si="1734">IF(S156=1,IF(S157=1,1,0),0)</f>
        <v>0</v>
      </c>
      <c r="T403" s="275">
        <f t="shared" si="1734"/>
        <v>0</v>
      </c>
      <c r="U403" s="275">
        <f t="shared" si="1734"/>
        <v>0</v>
      </c>
      <c r="V403" s="275">
        <f t="shared" si="1734"/>
        <v>0</v>
      </c>
      <c r="W403" s="275">
        <f t="shared" si="1734"/>
        <v>0</v>
      </c>
      <c r="X403" s="275">
        <f t="shared" si="1734"/>
        <v>0</v>
      </c>
      <c r="Y403" s="275">
        <f t="shared" si="1734"/>
        <v>0</v>
      </c>
      <c r="Z403" s="275">
        <f t="shared" si="1734"/>
        <v>0</v>
      </c>
      <c r="AA403" s="275">
        <f t="shared" si="1734"/>
        <v>0</v>
      </c>
      <c r="AB403" s="275">
        <f t="shared" si="1734"/>
        <v>0</v>
      </c>
      <c r="AC403" s="275">
        <f t="shared" si="1734"/>
        <v>0</v>
      </c>
      <c r="AD403" s="275">
        <f t="shared" si="1734"/>
        <v>0</v>
      </c>
      <c r="AE403" s="275">
        <f t="shared" si="1734"/>
        <v>0</v>
      </c>
      <c r="AF403" s="275">
        <f t="shared" si="1734"/>
        <v>0</v>
      </c>
      <c r="AG403" s="275">
        <f t="shared" si="1734"/>
        <v>0</v>
      </c>
      <c r="AH403" s="275">
        <f t="shared" si="1734"/>
        <v>0</v>
      </c>
      <c r="AI403" s="275">
        <f t="shared" si="1734"/>
        <v>0</v>
      </c>
      <c r="AJ403" s="275">
        <f t="shared" si="1734"/>
        <v>0</v>
      </c>
      <c r="AK403" s="275">
        <f t="shared" si="1734"/>
        <v>0</v>
      </c>
      <c r="AL403" s="275">
        <f t="shared" si="1734"/>
        <v>0</v>
      </c>
      <c r="AM403" s="275">
        <f t="shared" si="1734"/>
        <v>0</v>
      </c>
      <c r="AN403" s="275">
        <f t="shared" si="1734"/>
        <v>0</v>
      </c>
      <c r="AO403" s="275">
        <f t="shared" si="1734"/>
        <v>0</v>
      </c>
      <c r="AP403" s="275">
        <f t="shared" si="1734"/>
        <v>0</v>
      </c>
      <c r="AQ403" s="275">
        <f t="shared" si="1734"/>
        <v>1</v>
      </c>
      <c r="AR403" s="275">
        <f t="shared" si="1734"/>
        <v>0</v>
      </c>
      <c r="AS403" s="275">
        <f t="shared" si="1734"/>
        <v>0</v>
      </c>
      <c r="AT403" s="275">
        <f t="shared" si="1734"/>
        <v>0</v>
      </c>
      <c r="AU403" s="275">
        <f t="shared" si="1734"/>
        <v>0</v>
      </c>
      <c r="AV403" s="275">
        <f t="shared" si="1734"/>
        <v>0</v>
      </c>
      <c r="AW403" s="275">
        <f t="shared" si="1734"/>
        <v>0</v>
      </c>
      <c r="AX403" s="275">
        <f t="shared" si="1734"/>
        <v>0</v>
      </c>
      <c r="AY403" s="275">
        <f t="shared" si="1734"/>
        <v>1</v>
      </c>
      <c r="AZ403" s="275">
        <f t="shared" si="1734"/>
        <v>0</v>
      </c>
      <c r="BA403" s="275">
        <f t="shared" si="1734"/>
        <v>0</v>
      </c>
      <c r="BB403" s="275">
        <f t="shared" si="1734"/>
        <v>0</v>
      </c>
      <c r="BC403" s="275">
        <f t="shared" si="1734"/>
        <v>0</v>
      </c>
      <c r="BD403" s="275">
        <f t="shared" si="1734"/>
        <v>0</v>
      </c>
      <c r="BE403" s="275">
        <f t="shared" si="1734"/>
        <v>0</v>
      </c>
      <c r="BF403" s="275">
        <f t="shared" si="1734"/>
        <v>0</v>
      </c>
      <c r="BG403" s="275">
        <f t="shared" si="1734"/>
        <v>0</v>
      </c>
      <c r="BH403" s="275">
        <f t="shared" si="1734"/>
        <v>0</v>
      </c>
      <c r="BI403" s="275">
        <f t="shared" si="1734"/>
        <v>0</v>
      </c>
      <c r="BJ403" s="275">
        <f t="shared" si="1734"/>
        <v>0</v>
      </c>
      <c r="BK403" s="275">
        <f t="shared" si="1734"/>
        <v>0</v>
      </c>
      <c r="BL403" s="275">
        <f t="shared" si="1734"/>
        <v>0</v>
      </c>
      <c r="BM403" s="275">
        <f t="shared" si="1734"/>
        <v>0</v>
      </c>
      <c r="BN403" s="275">
        <f t="shared" si="1734"/>
        <v>0</v>
      </c>
      <c r="BO403" s="275">
        <f t="shared" si="1734"/>
        <v>0</v>
      </c>
    </row>
    <row r="404" spans="19:67" x14ac:dyDescent="0.2">
      <c r="S404" s="275">
        <f t="shared" ref="S404:BO404" si="1735">IF(S157=1,IF(S158=1,1,0),0)</f>
        <v>0</v>
      </c>
      <c r="T404" s="275">
        <f t="shared" si="1735"/>
        <v>0</v>
      </c>
      <c r="U404" s="275">
        <f t="shared" si="1735"/>
        <v>0</v>
      </c>
      <c r="V404" s="275">
        <f t="shared" si="1735"/>
        <v>0</v>
      </c>
      <c r="W404" s="275">
        <f t="shared" si="1735"/>
        <v>0</v>
      </c>
      <c r="X404" s="275">
        <f t="shared" si="1735"/>
        <v>0</v>
      </c>
      <c r="Y404" s="275">
        <f t="shared" si="1735"/>
        <v>0</v>
      </c>
      <c r="Z404" s="275">
        <f t="shared" si="1735"/>
        <v>0</v>
      </c>
      <c r="AA404" s="275">
        <f t="shared" si="1735"/>
        <v>0</v>
      </c>
      <c r="AB404" s="275">
        <f t="shared" si="1735"/>
        <v>0</v>
      </c>
      <c r="AC404" s="275">
        <f t="shared" si="1735"/>
        <v>0</v>
      </c>
      <c r="AD404" s="275">
        <f t="shared" si="1735"/>
        <v>0</v>
      </c>
      <c r="AE404" s="275">
        <f t="shared" si="1735"/>
        <v>0</v>
      </c>
      <c r="AF404" s="275">
        <f t="shared" si="1735"/>
        <v>0</v>
      </c>
      <c r="AG404" s="275">
        <f t="shared" si="1735"/>
        <v>0</v>
      </c>
      <c r="AH404" s="275">
        <f t="shared" si="1735"/>
        <v>0</v>
      </c>
      <c r="AI404" s="275">
        <f t="shared" si="1735"/>
        <v>0</v>
      </c>
      <c r="AJ404" s="275">
        <f t="shared" si="1735"/>
        <v>0</v>
      </c>
      <c r="AK404" s="275">
        <f t="shared" si="1735"/>
        <v>0</v>
      </c>
      <c r="AL404" s="275">
        <f t="shared" si="1735"/>
        <v>0</v>
      </c>
      <c r="AM404" s="275">
        <f t="shared" si="1735"/>
        <v>0</v>
      </c>
      <c r="AN404" s="275">
        <f t="shared" si="1735"/>
        <v>0</v>
      </c>
      <c r="AO404" s="275">
        <f t="shared" si="1735"/>
        <v>0</v>
      </c>
      <c r="AP404" s="275">
        <f t="shared" si="1735"/>
        <v>0</v>
      </c>
      <c r="AQ404" s="275">
        <f t="shared" si="1735"/>
        <v>0</v>
      </c>
      <c r="AR404" s="275">
        <f t="shared" si="1735"/>
        <v>0</v>
      </c>
      <c r="AS404" s="275">
        <f t="shared" si="1735"/>
        <v>0</v>
      </c>
      <c r="AT404" s="275">
        <f t="shared" si="1735"/>
        <v>0</v>
      </c>
      <c r="AU404" s="275">
        <f t="shared" si="1735"/>
        <v>0</v>
      </c>
      <c r="AV404" s="275">
        <f t="shared" si="1735"/>
        <v>0</v>
      </c>
      <c r="AW404" s="275">
        <f t="shared" si="1735"/>
        <v>0</v>
      </c>
      <c r="AX404" s="275">
        <f t="shared" si="1735"/>
        <v>0</v>
      </c>
      <c r="AY404" s="275">
        <f t="shared" si="1735"/>
        <v>0</v>
      </c>
      <c r="AZ404" s="275">
        <f t="shared" si="1735"/>
        <v>0</v>
      </c>
      <c r="BA404" s="275">
        <f t="shared" si="1735"/>
        <v>0</v>
      </c>
      <c r="BB404" s="275">
        <f t="shared" si="1735"/>
        <v>0</v>
      </c>
      <c r="BC404" s="275">
        <f t="shared" si="1735"/>
        <v>0</v>
      </c>
      <c r="BD404" s="275">
        <f t="shared" si="1735"/>
        <v>0</v>
      </c>
      <c r="BE404" s="275">
        <f t="shared" si="1735"/>
        <v>0</v>
      </c>
      <c r="BF404" s="275">
        <f t="shared" si="1735"/>
        <v>0</v>
      </c>
      <c r="BG404" s="275">
        <f t="shared" si="1735"/>
        <v>0</v>
      </c>
      <c r="BH404" s="275">
        <f t="shared" si="1735"/>
        <v>0</v>
      </c>
      <c r="BI404" s="275">
        <f t="shared" si="1735"/>
        <v>0</v>
      </c>
      <c r="BJ404" s="275">
        <f t="shared" si="1735"/>
        <v>0</v>
      </c>
      <c r="BK404" s="275">
        <f t="shared" si="1735"/>
        <v>0</v>
      </c>
      <c r="BL404" s="275">
        <f t="shared" si="1735"/>
        <v>0</v>
      </c>
      <c r="BM404" s="275">
        <f t="shared" si="1735"/>
        <v>0</v>
      </c>
      <c r="BN404" s="275">
        <f t="shared" si="1735"/>
        <v>0</v>
      </c>
      <c r="BO404" s="275">
        <f t="shared" si="1735"/>
        <v>0</v>
      </c>
    </row>
    <row r="405" spans="19:67" x14ac:dyDescent="0.2">
      <c r="S405" s="275">
        <f t="shared" ref="S405:BO405" si="1736">IF(S158=1,IF(S159=1,1,0),0)</f>
        <v>0</v>
      </c>
      <c r="T405" s="275">
        <f t="shared" si="1736"/>
        <v>0</v>
      </c>
      <c r="U405" s="275">
        <f t="shared" si="1736"/>
        <v>0</v>
      </c>
      <c r="V405" s="275">
        <f t="shared" si="1736"/>
        <v>0</v>
      </c>
      <c r="W405" s="275">
        <f t="shared" si="1736"/>
        <v>0</v>
      </c>
      <c r="X405" s="275">
        <f t="shared" si="1736"/>
        <v>0</v>
      </c>
      <c r="Y405" s="275">
        <f t="shared" si="1736"/>
        <v>0</v>
      </c>
      <c r="Z405" s="275">
        <f t="shared" si="1736"/>
        <v>0</v>
      </c>
      <c r="AA405" s="275">
        <f t="shared" si="1736"/>
        <v>0</v>
      </c>
      <c r="AB405" s="275">
        <f t="shared" si="1736"/>
        <v>0</v>
      </c>
      <c r="AC405" s="275">
        <f t="shared" si="1736"/>
        <v>0</v>
      </c>
      <c r="AD405" s="275">
        <f t="shared" si="1736"/>
        <v>0</v>
      </c>
      <c r="AE405" s="275">
        <f t="shared" si="1736"/>
        <v>0</v>
      </c>
      <c r="AF405" s="275">
        <f t="shared" si="1736"/>
        <v>0</v>
      </c>
      <c r="AG405" s="275">
        <f t="shared" si="1736"/>
        <v>0</v>
      </c>
      <c r="AH405" s="275">
        <f t="shared" si="1736"/>
        <v>0</v>
      </c>
      <c r="AI405" s="275">
        <f t="shared" si="1736"/>
        <v>1</v>
      </c>
      <c r="AJ405" s="275">
        <f t="shared" si="1736"/>
        <v>0</v>
      </c>
      <c r="AK405" s="275">
        <f t="shared" si="1736"/>
        <v>0</v>
      </c>
      <c r="AL405" s="275">
        <f t="shared" si="1736"/>
        <v>0</v>
      </c>
      <c r="AM405" s="275">
        <f t="shared" si="1736"/>
        <v>0</v>
      </c>
      <c r="AN405" s="275">
        <f t="shared" si="1736"/>
        <v>0</v>
      </c>
      <c r="AO405" s="275">
        <f t="shared" si="1736"/>
        <v>0</v>
      </c>
      <c r="AP405" s="275">
        <f t="shared" si="1736"/>
        <v>0</v>
      </c>
      <c r="AQ405" s="275">
        <f t="shared" si="1736"/>
        <v>0</v>
      </c>
      <c r="AR405" s="275">
        <f t="shared" si="1736"/>
        <v>0</v>
      </c>
      <c r="AS405" s="275">
        <f t="shared" si="1736"/>
        <v>0</v>
      </c>
      <c r="AT405" s="275">
        <f t="shared" si="1736"/>
        <v>0</v>
      </c>
      <c r="AU405" s="275">
        <f t="shared" si="1736"/>
        <v>0</v>
      </c>
      <c r="AV405" s="275">
        <f t="shared" si="1736"/>
        <v>0</v>
      </c>
      <c r="AW405" s="275">
        <f t="shared" si="1736"/>
        <v>0</v>
      </c>
      <c r="AX405" s="275">
        <f t="shared" si="1736"/>
        <v>0</v>
      </c>
      <c r="AY405" s="275">
        <f t="shared" si="1736"/>
        <v>0</v>
      </c>
      <c r="AZ405" s="275">
        <f t="shared" si="1736"/>
        <v>0</v>
      </c>
      <c r="BA405" s="275">
        <f t="shared" si="1736"/>
        <v>0</v>
      </c>
      <c r="BB405" s="275">
        <f t="shared" si="1736"/>
        <v>0</v>
      </c>
      <c r="BC405" s="275">
        <f t="shared" si="1736"/>
        <v>0</v>
      </c>
      <c r="BD405" s="275">
        <f t="shared" si="1736"/>
        <v>0</v>
      </c>
      <c r="BE405" s="275">
        <f t="shared" si="1736"/>
        <v>0</v>
      </c>
      <c r="BF405" s="275">
        <f t="shared" si="1736"/>
        <v>0</v>
      </c>
      <c r="BG405" s="275">
        <f t="shared" si="1736"/>
        <v>0</v>
      </c>
      <c r="BH405" s="275">
        <f t="shared" si="1736"/>
        <v>0</v>
      </c>
      <c r="BI405" s="275">
        <f t="shared" si="1736"/>
        <v>0</v>
      </c>
      <c r="BJ405" s="275">
        <f t="shared" si="1736"/>
        <v>0</v>
      </c>
      <c r="BK405" s="275">
        <f t="shared" si="1736"/>
        <v>0</v>
      </c>
      <c r="BL405" s="275">
        <f t="shared" si="1736"/>
        <v>0</v>
      </c>
      <c r="BM405" s="275">
        <f t="shared" si="1736"/>
        <v>0</v>
      </c>
      <c r="BN405" s="275">
        <f t="shared" si="1736"/>
        <v>0</v>
      </c>
      <c r="BO405" s="275">
        <f t="shared" si="1736"/>
        <v>0</v>
      </c>
    </row>
    <row r="406" spans="19:67" x14ac:dyDescent="0.2">
      <c r="S406" s="275">
        <f t="shared" ref="S406:BO406" si="1737">IF(S159=1,IF(S160=1,1,0),0)</f>
        <v>0</v>
      </c>
      <c r="T406" s="275">
        <f t="shared" si="1737"/>
        <v>0</v>
      </c>
      <c r="U406" s="275">
        <f t="shared" si="1737"/>
        <v>0</v>
      </c>
      <c r="V406" s="275">
        <f t="shared" si="1737"/>
        <v>0</v>
      </c>
      <c r="W406" s="275">
        <f t="shared" si="1737"/>
        <v>0</v>
      </c>
      <c r="X406" s="275">
        <f t="shared" si="1737"/>
        <v>0</v>
      </c>
      <c r="Y406" s="275">
        <f t="shared" si="1737"/>
        <v>0</v>
      </c>
      <c r="Z406" s="275">
        <f t="shared" si="1737"/>
        <v>0</v>
      </c>
      <c r="AA406" s="275">
        <f t="shared" si="1737"/>
        <v>0</v>
      </c>
      <c r="AB406" s="275">
        <f t="shared" si="1737"/>
        <v>0</v>
      </c>
      <c r="AC406" s="275">
        <f t="shared" si="1737"/>
        <v>0</v>
      </c>
      <c r="AD406" s="275">
        <f t="shared" si="1737"/>
        <v>0</v>
      </c>
      <c r="AE406" s="275">
        <f t="shared" si="1737"/>
        <v>0</v>
      </c>
      <c r="AF406" s="275">
        <f t="shared" si="1737"/>
        <v>0</v>
      </c>
      <c r="AG406" s="275">
        <f t="shared" si="1737"/>
        <v>0</v>
      </c>
      <c r="AH406" s="275">
        <f t="shared" si="1737"/>
        <v>0</v>
      </c>
      <c r="AI406" s="275">
        <f t="shared" si="1737"/>
        <v>0</v>
      </c>
      <c r="AJ406" s="275">
        <f t="shared" si="1737"/>
        <v>0</v>
      </c>
      <c r="AK406" s="275">
        <f t="shared" si="1737"/>
        <v>0</v>
      </c>
      <c r="AL406" s="275">
        <f t="shared" si="1737"/>
        <v>0</v>
      </c>
      <c r="AM406" s="275">
        <f t="shared" si="1737"/>
        <v>0</v>
      </c>
      <c r="AN406" s="275">
        <f t="shared" si="1737"/>
        <v>0</v>
      </c>
      <c r="AO406" s="275">
        <f t="shared" si="1737"/>
        <v>0</v>
      </c>
      <c r="AP406" s="275">
        <f t="shared" si="1737"/>
        <v>0</v>
      </c>
      <c r="AQ406" s="275">
        <f t="shared" si="1737"/>
        <v>0</v>
      </c>
      <c r="AR406" s="275">
        <f t="shared" si="1737"/>
        <v>0</v>
      </c>
      <c r="AS406" s="275">
        <f t="shared" si="1737"/>
        <v>0</v>
      </c>
      <c r="AT406" s="275">
        <f t="shared" si="1737"/>
        <v>0</v>
      </c>
      <c r="AU406" s="275">
        <f t="shared" si="1737"/>
        <v>0</v>
      </c>
      <c r="AV406" s="275">
        <f t="shared" si="1737"/>
        <v>0</v>
      </c>
      <c r="AW406" s="275">
        <f t="shared" si="1737"/>
        <v>0</v>
      </c>
      <c r="AX406" s="275">
        <f t="shared" si="1737"/>
        <v>0</v>
      </c>
      <c r="AY406" s="275">
        <f t="shared" si="1737"/>
        <v>0</v>
      </c>
      <c r="AZ406" s="275">
        <f t="shared" si="1737"/>
        <v>0</v>
      </c>
      <c r="BA406" s="275">
        <f t="shared" si="1737"/>
        <v>0</v>
      </c>
      <c r="BB406" s="275">
        <f t="shared" si="1737"/>
        <v>0</v>
      </c>
      <c r="BC406" s="275">
        <f t="shared" si="1737"/>
        <v>0</v>
      </c>
      <c r="BD406" s="275">
        <f t="shared" si="1737"/>
        <v>0</v>
      </c>
      <c r="BE406" s="275">
        <f t="shared" si="1737"/>
        <v>0</v>
      </c>
      <c r="BF406" s="275">
        <f t="shared" si="1737"/>
        <v>0</v>
      </c>
      <c r="BG406" s="275">
        <f t="shared" si="1737"/>
        <v>0</v>
      </c>
      <c r="BH406" s="275">
        <f t="shared" si="1737"/>
        <v>0</v>
      </c>
      <c r="BI406" s="275">
        <f t="shared" si="1737"/>
        <v>0</v>
      </c>
      <c r="BJ406" s="275">
        <f t="shared" si="1737"/>
        <v>0</v>
      </c>
      <c r="BK406" s="275">
        <f t="shared" si="1737"/>
        <v>0</v>
      </c>
      <c r="BL406" s="275">
        <f t="shared" si="1737"/>
        <v>0</v>
      </c>
      <c r="BM406" s="275">
        <f t="shared" si="1737"/>
        <v>0</v>
      </c>
      <c r="BN406" s="275">
        <f t="shared" si="1737"/>
        <v>0</v>
      </c>
      <c r="BO406" s="275">
        <f t="shared" si="1737"/>
        <v>0</v>
      </c>
    </row>
    <row r="407" spans="19:67" x14ac:dyDescent="0.2">
      <c r="S407" s="275">
        <f t="shared" ref="S407:BO407" si="1738">IF(S160=1,IF(S161=1,1,0),0)</f>
        <v>0</v>
      </c>
      <c r="T407" s="275">
        <f t="shared" si="1738"/>
        <v>0</v>
      </c>
      <c r="U407" s="275">
        <f t="shared" si="1738"/>
        <v>0</v>
      </c>
      <c r="V407" s="275">
        <f t="shared" si="1738"/>
        <v>0</v>
      </c>
      <c r="W407" s="275">
        <f t="shared" si="1738"/>
        <v>0</v>
      </c>
      <c r="X407" s="275">
        <f t="shared" si="1738"/>
        <v>0</v>
      </c>
      <c r="Y407" s="275">
        <f t="shared" si="1738"/>
        <v>0</v>
      </c>
      <c r="Z407" s="275">
        <f t="shared" si="1738"/>
        <v>0</v>
      </c>
      <c r="AA407" s="275">
        <f t="shared" si="1738"/>
        <v>0</v>
      </c>
      <c r="AB407" s="275">
        <f t="shared" si="1738"/>
        <v>0</v>
      </c>
      <c r="AC407" s="275">
        <f t="shared" si="1738"/>
        <v>0</v>
      </c>
      <c r="AD407" s="275">
        <f t="shared" si="1738"/>
        <v>0</v>
      </c>
      <c r="AE407" s="275">
        <f t="shared" si="1738"/>
        <v>0</v>
      </c>
      <c r="AF407" s="275">
        <f t="shared" si="1738"/>
        <v>0</v>
      </c>
      <c r="AG407" s="275">
        <f t="shared" si="1738"/>
        <v>0</v>
      </c>
      <c r="AH407" s="275">
        <f t="shared" si="1738"/>
        <v>0</v>
      </c>
      <c r="AI407" s="275">
        <f t="shared" si="1738"/>
        <v>0</v>
      </c>
      <c r="AJ407" s="275">
        <f t="shared" si="1738"/>
        <v>1</v>
      </c>
      <c r="AK407" s="275">
        <f t="shared" si="1738"/>
        <v>0</v>
      </c>
      <c r="AL407" s="275">
        <f t="shared" si="1738"/>
        <v>0</v>
      </c>
      <c r="AM407" s="275">
        <f t="shared" si="1738"/>
        <v>0</v>
      </c>
      <c r="AN407" s="275">
        <f t="shared" si="1738"/>
        <v>0</v>
      </c>
      <c r="AO407" s="275">
        <f t="shared" si="1738"/>
        <v>0</v>
      </c>
      <c r="AP407" s="275">
        <f t="shared" si="1738"/>
        <v>0</v>
      </c>
      <c r="AQ407" s="275">
        <f t="shared" si="1738"/>
        <v>0</v>
      </c>
      <c r="AR407" s="275">
        <f t="shared" si="1738"/>
        <v>0</v>
      </c>
      <c r="AS407" s="275">
        <f t="shared" si="1738"/>
        <v>0</v>
      </c>
      <c r="AT407" s="275">
        <f t="shared" si="1738"/>
        <v>0</v>
      </c>
      <c r="AU407" s="275">
        <f t="shared" si="1738"/>
        <v>0</v>
      </c>
      <c r="AV407" s="275">
        <f t="shared" si="1738"/>
        <v>0</v>
      </c>
      <c r="AW407" s="275">
        <f t="shared" si="1738"/>
        <v>0</v>
      </c>
      <c r="AX407" s="275">
        <f t="shared" si="1738"/>
        <v>0</v>
      </c>
      <c r="AY407" s="275">
        <f t="shared" si="1738"/>
        <v>0</v>
      </c>
      <c r="AZ407" s="275">
        <f t="shared" si="1738"/>
        <v>0</v>
      </c>
      <c r="BA407" s="275">
        <f t="shared" si="1738"/>
        <v>0</v>
      </c>
      <c r="BB407" s="275">
        <f t="shared" si="1738"/>
        <v>0</v>
      </c>
      <c r="BC407" s="275">
        <f t="shared" si="1738"/>
        <v>0</v>
      </c>
      <c r="BD407" s="275">
        <f t="shared" si="1738"/>
        <v>0</v>
      </c>
      <c r="BE407" s="275">
        <f t="shared" si="1738"/>
        <v>0</v>
      </c>
      <c r="BF407" s="275">
        <f t="shared" si="1738"/>
        <v>0</v>
      </c>
      <c r="BG407" s="275">
        <f t="shared" si="1738"/>
        <v>0</v>
      </c>
      <c r="BH407" s="275">
        <f t="shared" si="1738"/>
        <v>0</v>
      </c>
      <c r="BI407" s="275">
        <f t="shared" si="1738"/>
        <v>0</v>
      </c>
      <c r="BJ407" s="275">
        <f t="shared" si="1738"/>
        <v>0</v>
      </c>
      <c r="BK407" s="275">
        <f t="shared" si="1738"/>
        <v>0</v>
      </c>
      <c r="BL407" s="275">
        <f t="shared" si="1738"/>
        <v>0</v>
      </c>
      <c r="BM407" s="275">
        <f t="shared" si="1738"/>
        <v>0</v>
      </c>
      <c r="BN407" s="275">
        <f t="shared" si="1738"/>
        <v>0</v>
      </c>
      <c r="BO407" s="275">
        <f t="shared" si="1738"/>
        <v>0</v>
      </c>
    </row>
    <row r="408" spans="19:67" x14ac:dyDescent="0.2">
      <c r="S408" s="275">
        <f t="shared" ref="S408:BO408" si="1739">IF(S161=1,IF(S162=1,1,0),0)</f>
        <v>0</v>
      </c>
      <c r="T408" s="275">
        <f t="shared" si="1739"/>
        <v>0</v>
      </c>
      <c r="U408" s="275">
        <f t="shared" si="1739"/>
        <v>0</v>
      </c>
      <c r="V408" s="275">
        <f t="shared" si="1739"/>
        <v>0</v>
      </c>
      <c r="W408" s="275">
        <f t="shared" si="1739"/>
        <v>0</v>
      </c>
      <c r="X408" s="275">
        <f t="shared" si="1739"/>
        <v>0</v>
      </c>
      <c r="Y408" s="275">
        <f t="shared" si="1739"/>
        <v>0</v>
      </c>
      <c r="Z408" s="275">
        <f t="shared" si="1739"/>
        <v>0</v>
      </c>
      <c r="AA408" s="275">
        <f t="shared" si="1739"/>
        <v>0</v>
      </c>
      <c r="AB408" s="275">
        <f t="shared" si="1739"/>
        <v>0</v>
      </c>
      <c r="AC408" s="275">
        <f t="shared" si="1739"/>
        <v>0</v>
      </c>
      <c r="AD408" s="275">
        <f t="shared" si="1739"/>
        <v>0</v>
      </c>
      <c r="AE408" s="275">
        <f t="shared" si="1739"/>
        <v>0</v>
      </c>
      <c r="AF408" s="275">
        <f t="shared" si="1739"/>
        <v>0</v>
      </c>
      <c r="AG408" s="275">
        <f t="shared" si="1739"/>
        <v>0</v>
      </c>
      <c r="AH408" s="275">
        <f t="shared" si="1739"/>
        <v>0</v>
      </c>
      <c r="AI408" s="275">
        <f t="shared" si="1739"/>
        <v>0</v>
      </c>
      <c r="AJ408" s="275">
        <f t="shared" si="1739"/>
        <v>0</v>
      </c>
      <c r="AK408" s="275">
        <f t="shared" si="1739"/>
        <v>0</v>
      </c>
      <c r="AL408" s="275">
        <f t="shared" si="1739"/>
        <v>0</v>
      </c>
      <c r="AM408" s="275">
        <f t="shared" si="1739"/>
        <v>1</v>
      </c>
      <c r="AN408" s="275">
        <f t="shared" si="1739"/>
        <v>0</v>
      </c>
      <c r="AO408" s="275">
        <f t="shared" si="1739"/>
        <v>0</v>
      </c>
      <c r="AP408" s="275">
        <f t="shared" si="1739"/>
        <v>0</v>
      </c>
      <c r="AQ408" s="275">
        <f t="shared" si="1739"/>
        <v>0</v>
      </c>
      <c r="AR408" s="275">
        <f t="shared" si="1739"/>
        <v>0</v>
      </c>
      <c r="AS408" s="275">
        <f t="shared" si="1739"/>
        <v>0</v>
      </c>
      <c r="AT408" s="275">
        <f t="shared" si="1739"/>
        <v>0</v>
      </c>
      <c r="AU408" s="275">
        <f t="shared" si="1739"/>
        <v>0</v>
      </c>
      <c r="AV408" s="275">
        <f t="shared" si="1739"/>
        <v>0</v>
      </c>
      <c r="AW408" s="275">
        <f t="shared" si="1739"/>
        <v>0</v>
      </c>
      <c r="AX408" s="275">
        <f t="shared" si="1739"/>
        <v>0</v>
      </c>
      <c r="AY408" s="275">
        <f t="shared" si="1739"/>
        <v>0</v>
      </c>
      <c r="AZ408" s="275">
        <f t="shared" si="1739"/>
        <v>0</v>
      </c>
      <c r="BA408" s="275">
        <f t="shared" si="1739"/>
        <v>0</v>
      </c>
      <c r="BB408" s="275">
        <f t="shared" si="1739"/>
        <v>0</v>
      </c>
      <c r="BC408" s="275">
        <f t="shared" si="1739"/>
        <v>0</v>
      </c>
      <c r="BD408" s="275">
        <f t="shared" si="1739"/>
        <v>0</v>
      </c>
      <c r="BE408" s="275">
        <f t="shared" si="1739"/>
        <v>0</v>
      </c>
      <c r="BF408" s="275">
        <f t="shared" si="1739"/>
        <v>0</v>
      </c>
      <c r="BG408" s="275">
        <f t="shared" si="1739"/>
        <v>0</v>
      </c>
      <c r="BH408" s="275">
        <f t="shared" si="1739"/>
        <v>0</v>
      </c>
      <c r="BI408" s="275">
        <f t="shared" si="1739"/>
        <v>0</v>
      </c>
      <c r="BJ408" s="275">
        <f t="shared" si="1739"/>
        <v>0</v>
      </c>
      <c r="BK408" s="275">
        <f t="shared" si="1739"/>
        <v>0</v>
      </c>
      <c r="BL408" s="275">
        <f t="shared" si="1739"/>
        <v>0</v>
      </c>
      <c r="BM408" s="275">
        <f t="shared" si="1739"/>
        <v>0</v>
      </c>
      <c r="BN408" s="275">
        <f t="shared" si="1739"/>
        <v>0</v>
      </c>
      <c r="BO408" s="275">
        <f t="shared" si="1739"/>
        <v>1</v>
      </c>
    </row>
    <row r="409" spans="19:67" x14ac:dyDescent="0.2">
      <c r="S409" s="275">
        <f t="shared" ref="S409:BO409" si="1740">IF(S162=1,IF(S163=1,1,0),0)</f>
        <v>0</v>
      </c>
      <c r="T409" s="275">
        <f t="shared" si="1740"/>
        <v>0</v>
      </c>
      <c r="U409" s="275">
        <f t="shared" si="1740"/>
        <v>0</v>
      </c>
      <c r="V409" s="275">
        <f t="shared" si="1740"/>
        <v>0</v>
      </c>
      <c r="W409" s="275">
        <f t="shared" si="1740"/>
        <v>0</v>
      </c>
      <c r="X409" s="275">
        <f t="shared" si="1740"/>
        <v>0</v>
      </c>
      <c r="Y409" s="275">
        <f t="shared" si="1740"/>
        <v>0</v>
      </c>
      <c r="Z409" s="275">
        <f t="shared" si="1740"/>
        <v>0</v>
      </c>
      <c r="AA409" s="275">
        <f t="shared" si="1740"/>
        <v>0</v>
      </c>
      <c r="AB409" s="275">
        <f t="shared" si="1740"/>
        <v>0</v>
      </c>
      <c r="AC409" s="275">
        <f t="shared" si="1740"/>
        <v>0</v>
      </c>
      <c r="AD409" s="275">
        <f t="shared" si="1740"/>
        <v>0</v>
      </c>
      <c r="AE409" s="275">
        <f t="shared" si="1740"/>
        <v>0</v>
      </c>
      <c r="AF409" s="275">
        <f t="shared" si="1740"/>
        <v>0</v>
      </c>
      <c r="AG409" s="275">
        <f t="shared" si="1740"/>
        <v>0</v>
      </c>
      <c r="AH409" s="275">
        <f t="shared" si="1740"/>
        <v>0</v>
      </c>
      <c r="AI409" s="275">
        <f t="shared" si="1740"/>
        <v>0</v>
      </c>
      <c r="AJ409" s="275">
        <f t="shared" si="1740"/>
        <v>0</v>
      </c>
      <c r="AK409" s="275">
        <f t="shared" si="1740"/>
        <v>0</v>
      </c>
      <c r="AL409" s="275">
        <f t="shared" si="1740"/>
        <v>0</v>
      </c>
      <c r="AM409" s="275">
        <f t="shared" si="1740"/>
        <v>0</v>
      </c>
      <c r="AN409" s="275">
        <f t="shared" si="1740"/>
        <v>0</v>
      </c>
      <c r="AO409" s="275">
        <f t="shared" si="1740"/>
        <v>0</v>
      </c>
      <c r="AP409" s="275">
        <f t="shared" si="1740"/>
        <v>0</v>
      </c>
      <c r="AQ409" s="275">
        <f t="shared" si="1740"/>
        <v>0</v>
      </c>
      <c r="AR409" s="275">
        <f t="shared" si="1740"/>
        <v>0</v>
      </c>
      <c r="AS409" s="275">
        <f t="shared" si="1740"/>
        <v>0</v>
      </c>
      <c r="AT409" s="275">
        <f t="shared" si="1740"/>
        <v>0</v>
      </c>
      <c r="AU409" s="275">
        <f t="shared" si="1740"/>
        <v>0</v>
      </c>
      <c r="AV409" s="275">
        <f t="shared" si="1740"/>
        <v>0</v>
      </c>
      <c r="AW409" s="275">
        <f t="shared" si="1740"/>
        <v>0</v>
      </c>
      <c r="AX409" s="275">
        <f t="shared" si="1740"/>
        <v>0</v>
      </c>
      <c r="AY409" s="275">
        <f t="shared" si="1740"/>
        <v>0</v>
      </c>
      <c r="AZ409" s="275">
        <f t="shared" si="1740"/>
        <v>0</v>
      </c>
      <c r="BA409" s="275">
        <f t="shared" si="1740"/>
        <v>0</v>
      </c>
      <c r="BB409" s="275">
        <f t="shared" si="1740"/>
        <v>0</v>
      </c>
      <c r="BC409" s="275">
        <f t="shared" si="1740"/>
        <v>0</v>
      </c>
      <c r="BD409" s="275">
        <f t="shared" si="1740"/>
        <v>0</v>
      </c>
      <c r="BE409" s="275">
        <f t="shared" si="1740"/>
        <v>0</v>
      </c>
      <c r="BF409" s="275">
        <f t="shared" si="1740"/>
        <v>0</v>
      </c>
      <c r="BG409" s="275">
        <f t="shared" si="1740"/>
        <v>0</v>
      </c>
      <c r="BH409" s="275">
        <f t="shared" si="1740"/>
        <v>0</v>
      </c>
      <c r="BI409" s="275">
        <f t="shared" si="1740"/>
        <v>0</v>
      </c>
      <c r="BJ409" s="275">
        <f t="shared" si="1740"/>
        <v>0</v>
      </c>
      <c r="BK409" s="275">
        <f t="shared" si="1740"/>
        <v>0</v>
      </c>
      <c r="BL409" s="275">
        <f t="shared" si="1740"/>
        <v>0</v>
      </c>
      <c r="BM409" s="275">
        <f t="shared" si="1740"/>
        <v>0</v>
      </c>
      <c r="BN409" s="275">
        <f t="shared" si="1740"/>
        <v>0</v>
      </c>
      <c r="BO409" s="275">
        <f t="shared" si="1740"/>
        <v>1</v>
      </c>
    </row>
    <row r="410" spans="19:67" x14ac:dyDescent="0.2">
      <c r="S410" s="275">
        <f t="shared" ref="S410:BO410" si="1741">IF(S163=1,IF(S164=1,1,0),0)</f>
        <v>0</v>
      </c>
      <c r="T410" s="275">
        <f t="shared" si="1741"/>
        <v>0</v>
      </c>
      <c r="U410" s="275">
        <f t="shared" si="1741"/>
        <v>0</v>
      </c>
      <c r="V410" s="275">
        <f t="shared" si="1741"/>
        <v>0</v>
      </c>
      <c r="W410" s="275">
        <f t="shared" si="1741"/>
        <v>0</v>
      </c>
      <c r="X410" s="275">
        <f t="shared" si="1741"/>
        <v>0</v>
      </c>
      <c r="Y410" s="275">
        <f t="shared" si="1741"/>
        <v>1</v>
      </c>
      <c r="Z410" s="275">
        <f t="shared" si="1741"/>
        <v>0</v>
      </c>
      <c r="AA410" s="275">
        <f t="shared" si="1741"/>
        <v>0</v>
      </c>
      <c r="AB410" s="275">
        <f t="shared" si="1741"/>
        <v>0</v>
      </c>
      <c r="AC410" s="275">
        <f t="shared" si="1741"/>
        <v>0</v>
      </c>
      <c r="AD410" s="275">
        <f t="shared" si="1741"/>
        <v>0</v>
      </c>
      <c r="AE410" s="275">
        <f t="shared" si="1741"/>
        <v>1</v>
      </c>
      <c r="AF410" s="275">
        <f t="shared" si="1741"/>
        <v>0</v>
      </c>
      <c r="AG410" s="275">
        <f t="shared" si="1741"/>
        <v>0</v>
      </c>
      <c r="AH410" s="275">
        <f t="shared" si="1741"/>
        <v>0</v>
      </c>
      <c r="AI410" s="275">
        <f t="shared" si="1741"/>
        <v>0</v>
      </c>
      <c r="AJ410" s="275">
        <f t="shared" si="1741"/>
        <v>0</v>
      </c>
      <c r="AK410" s="275">
        <f t="shared" si="1741"/>
        <v>0</v>
      </c>
      <c r="AL410" s="275">
        <f t="shared" si="1741"/>
        <v>0</v>
      </c>
      <c r="AM410" s="275">
        <f t="shared" si="1741"/>
        <v>0</v>
      </c>
      <c r="AN410" s="275">
        <f t="shared" si="1741"/>
        <v>0</v>
      </c>
      <c r="AO410" s="275">
        <f t="shared" si="1741"/>
        <v>0</v>
      </c>
      <c r="AP410" s="275">
        <f t="shared" si="1741"/>
        <v>0</v>
      </c>
      <c r="AQ410" s="275">
        <f t="shared" si="1741"/>
        <v>0</v>
      </c>
      <c r="AR410" s="275">
        <f t="shared" si="1741"/>
        <v>0</v>
      </c>
      <c r="AS410" s="275">
        <f t="shared" si="1741"/>
        <v>0</v>
      </c>
      <c r="AT410" s="275">
        <f t="shared" si="1741"/>
        <v>0</v>
      </c>
      <c r="AU410" s="275">
        <f t="shared" si="1741"/>
        <v>0</v>
      </c>
      <c r="AV410" s="275">
        <f t="shared" si="1741"/>
        <v>0</v>
      </c>
      <c r="AW410" s="275">
        <f t="shared" si="1741"/>
        <v>0</v>
      </c>
      <c r="AX410" s="275">
        <f t="shared" si="1741"/>
        <v>0</v>
      </c>
      <c r="AY410" s="275">
        <f t="shared" si="1741"/>
        <v>0</v>
      </c>
      <c r="AZ410" s="275">
        <f t="shared" si="1741"/>
        <v>0</v>
      </c>
      <c r="BA410" s="275">
        <f t="shared" si="1741"/>
        <v>0</v>
      </c>
      <c r="BB410" s="275">
        <f t="shared" si="1741"/>
        <v>0</v>
      </c>
      <c r="BC410" s="275">
        <f t="shared" si="1741"/>
        <v>0</v>
      </c>
      <c r="BD410" s="275">
        <f t="shared" si="1741"/>
        <v>0</v>
      </c>
      <c r="BE410" s="275">
        <f t="shared" si="1741"/>
        <v>0</v>
      </c>
      <c r="BF410" s="275">
        <f t="shared" si="1741"/>
        <v>0</v>
      </c>
      <c r="BG410" s="275">
        <f t="shared" si="1741"/>
        <v>0</v>
      </c>
      <c r="BH410" s="275">
        <f t="shared" si="1741"/>
        <v>0</v>
      </c>
      <c r="BI410" s="275">
        <f t="shared" si="1741"/>
        <v>0</v>
      </c>
      <c r="BJ410" s="275">
        <f t="shared" si="1741"/>
        <v>0</v>
      </c>
      <c r="BK410" s="275">
        <f t="shared" si="1741"/>
        <v>0</v>
      </c>
      <c r="BL410" s="275">
        <f t="shared" si="1741"/>
        <v>0</v>
      </c>
      <c r="BM410" s="275">
        <f t="shared" si="1741"/>
        <v>0</v>
      </c>
      <c r="BN410" s="275">
        <f t="shared" si="1741"/>
        <v>0</v>
      </c>
      <c r="BO410" s="275">
        <f t="shared" si="1741"/>
        <v>0</v>
      </c>
    </row>
    <row r="411" spans="19:67" x14ac:dyDescent="0.2">
      <c r="S411" s="275">
        <f t="shared" ref="S411:BO411" si="1742">IF(S164=1,IF(S165=1,1,0),0)</f>
        <v>0</v>
      </c>
      <c r="T411" s="275">
        <f t="shared" si="1742"/>
        <v>0</v>
      </c>
      <c r="U411" s="275">
        <f t="shared" si="1742"/>
        <v>0</v>
      </c>
      <c r="V411" s="275">
        <f t="shared" si="1742"/>
        <v>0</v>
      </c>
      <c r="W411" s="275">
        <f t="shared" si="1742"/>
        <v>0</v>
      </c>
      <c r="X411" s="275">
        <f t="shared" si="1742"/>
        <v>0</v>
      </c>
      <c r="Y411" s="275">
        <f t="shared" si="1742"/>
        <v>0</v>
      </c>
      <c r="Z411" s="275">
        <f t="shared" si="1742"/>
        <v>0</v>
      </c>
      <c r="AA411" s="275">
        <f t="shared" si="1742"/>
        <v>0</v>
      </c>
      <c r="AB411" s="275">
        <f t="shared" si="1742"/>
        <v>0</v>
      </c>
      <c r="AC411" s="275">
        <f t="shared" si="1742"/>
        <v>0</v>
      </c>
      <c r="AD411" s="275">
        <f t="shared" si="1742"/>
        <v>0</v>
      </c>
      <c r="AE411" s="275">
        <f t="shared" si="1742"/>
        <v>0</v>
      </c>
      <c r="AF411" s="275">
        <f t="shared" si="1742"/>
        <v>0</v>
      </c>
      <c r="AG411" s="275">
        <f t="shared" si="1742"/>
        <v>0</v>
      </c>
      <c r="AH411" s="275">
        <f t="shared" si="1742"/>
        <v>0</v>
      </c>
      <c r="AI411" s="275">
        <f t="shared" si="1742"/>
        <v>0</v>
      </c>
      <c r="AJ411" s="275">
        <f t="shared" si="1742"/>
        <v>0</v>
      </c>
      <c r="AK411" s="275">
        <f t="shared" si="1742"/>
        <v>0</v>
      </c>
      <c r="AL411" s="275">
        <f t="shared" si="1742"/>
        <v>0</v>
      </c>
      <c r="AM411" s="275">
        <f t="shared" si="1742"/>
        <v>1</v>
      </c>
      <c r="AN411" s="275">
        <f t="shared" si="1742"/>
        <v>0</v>
      </c>
      <c r="AO411" s="275">
        <f t="shared" si="1742"/>
        <v>0</v>
      </c>
      <c r="AP411" s="275">
        <f t="shared" si="1742"/>
        <v>0</v>
      </c>
      <c r="AQ411" s="275">
        <f t="shared" si="1742"/>
        <v>0</v>
      </c>
      <c r="AR411" s="275">
        <f t="shared" si="1742"/>
        <v>0</v>
      </c>
      <c r="AS411" s="275">
        <f t="shared" si="1742"/>
        <v>0</v>
      </c>
      <c r="AT411" s="275">
        <f t="shared" si="1742"/>
        <v>0</v>
      </c>
      <c r="AU411" s="275">
        <f t="shared" si="1742"/>
        <v>0</v>
      </c>
      <c r="AV411" s="275">
        <f t="shared" si="1742"/>
        <v>0</v>
      </c>
      <c r="AW411" s="275">
        <f t="shared" si="1742"/>
        <v>0</v>
      </c>
      <c r="AX411" s="275">
        <f t="shared" si="1742"/>
        <v>0</v>
      </c>
      <c r="AY411" s="275">
        <f t="shared" si="1742"/>
        <v>0</v>
      </c>
      <c r="AZ411" s="275">
        <f t="shared" si="1742"/>
        <v>0</v>
      </c>
      <c r="BA411" s="275">
        <f t="shared" si="1742"/>
        <v>0</v>
      </c>
      <c r="BB411" s="275">
        <f t="shared" si="1742"/>
        <v>0</v>
      </c>
      <c r="BC411" s="275">
        <f t="shared" si="1742"/>
        <v>0</v>
      </c>
      <c r="BD411" s="275">
        <f t="shared" si="1742"/>
        <v>0</v>
      </c>
      <c r="BE411" s="275">
        <f t="shared" si="1742"/>
        <v>0</v>
      </c>
      <c r="BF411" s="275">
        <f t="shared" si="1742"/>
        <v>0</v>
      </c>
      <c r="BG411" s="275">
        <f t="shared" si="1742"/>
        <v>0</v>
      </c>
      <c r="BH411" s="275">
        <f t="shared" si="1742"/>
        <v>0</v>
      </c>
      <c r="BI411" s="275">
        <f t="shared" si="1742"/>
        <v>0</v>
      </c>
      <c r="BJ411" s="275">
        <f t="shared" si="1742"/>
        <v>0</v>
      </c>
      <c r="BK411" s="275">
        <f t="shared" si="1742"/>
        <v>0</v>
      </c>
      <c r="BL411" s="275">
        <f t="shared" si="1742"/>
        <v>0</v>
      </c>
      <c r="BM411" s="275">
        <f t="shared" si="1742"/>
        <v>0</v>
      </c>
      <c r="BN411" s="275">
        <f t="shared" si="1742"/>
        <v>0</v>
      </c>
      <c r="BO411" s="275">
        <f t="shared" si="1742"/>
        <v>0</v>
      </c>
    </row>
    <row r="412" spans="19:67" x14ac:dyDescent="0.2">
      <c r="S412" s="275">
        <f t="shared" ref="S412:BO412" si="1743">IF(S165=1,IF(S166=1,1,0),0)</f>
        <v>0</v>
      </c>
      <c r="T412" s="275">
        <f t="shared" si="1743"/>
        <v>0</v>
      </c>
      <c r="U412" s="275">
        <f t="shared" si="1743"/>
        <v>0</v>
      </c>
      <c r="V412" s="275">
        <f t="shared" si="1743"/>
        <v>0</v>
      </c>
      <c r="W412" s="275">
        <f t="shared" si="1743"/>
        <v>0</v>
      </c>
      <c r="X412" s="275">
        <f t="shared" si="1743"/>
        <v>0</v>
      </c>
      <c r="Y412" s="275">
        <f t="shared" si="1743"/>
        <v>0</v>
      </c>
      <c r="Z412" s="275">
        <f t="shared" si="1743"/>
        <v>0</v>
      </c>
      <c r="AA412" s="275">
        <f t="shared" si="1743"/>
        <v>0</v>
      </c>
      <c r="AB412" s="275">
        <f t="shared" si="1743"/>
        <v>0</v>
      </c>
      <c r="AC412" s="275">
        <f t="shared" si="1743"/>
        <v>0</v>
      </c>
      <c r="AD412" s="275">
        <f t="shared" si="1743"/>
        <v>0</v>
      </c>
      <c r="AE412" s="275">
        <f t="shared" si="1743"/>
        <v>0</v>
      </c>
      <c r="AF412" s="275">
        <f t="shared" si="1743"/>
        <v>0</v>
      </c>
      <c r="AG412" s="275">
        <f t="shared" si="1743"/>
        <v>0</v>
      </c>
      <c r="AH412" s="275">
        <f t="shared" si="1743"/>
        <v>0</v>
      </c>
      <c r="AI412" s="275">
        <f t="shared" si="1743"/>
        <v>0</v>
      </c>
      <c r="AJ412" s="275">
        <f t="shared" si="1743"/>
        <v>0</v>
      </c>
      <c r="AK412" s="275">
        <f t="shared" si="1743"/>
        <v>0</v>
      </c>
      <c r="AL412" s="275">
        <f t="shared" si="1743"/>
        <v>0</v>
      </c>
      <c r="AM412" s="275">
        <f t="shared" si="1743"/>
        <v>0</v>
      </c>
      <c r="AN412" s="275">
        <f t="shared" si="1743"/>
        <v>0</v>
      </c>
      <c r="AO412" s="275">
        <f t="shared" si="1743"/>
        <v>0</v>
      </c>
      <c r="AP412" s="275">
        <f t="shared" si="1743"/>
        <v>0</v>
      </c>
      <c r="AQ412" s="275">
        <f t="shared" si="1743"/>
        <v>0</v>
      </c>
      <c r="AR412" s="275">
        <f t="shared" si="1743"/>
        <v>0</v>
      </c>
      <c r="AS412" s="275">
        <f t="shared" si="1743"/>
        <v>0</v>
      </c>
      <c r="AT412" s="275">
        <f t="shared" si="1743"/>
        <v>0</v>
      </c>
      <c r="AU412" s="275">
        <f t="shared" si="1743"/>
        <v>0</v>
      </c>
      <c r="AV412" s="275">
        <f t="shared" si="1743"/>
        <v>0</v>
      </c>
      <c r="AW412" s="275">
        <f t="shared" si="1743"/>
        <v>0</v>
      </c>
      <c r="AX412" s="275">
        <f t="shared" si="1743"/>
        <v>0</v>
      </c>
      <c r="AY412" s="275">
        <f t="shared" si="1743"/>
        <v>0</v>
      </c>
      <c r="AZ412" s="275">
        <f t="shared" si="1743"/>
        <v>0</v>
      </c>
      <c r="BA412" s="275">
        <f t="shared" si="1743"/>
        <v>0</v>
      </c>
      <c r="BB412" s="275">
        <f t="shared" si="1743"/>
        <v>0</v>
      </c>
      <c r="BC412" s="275">
        <f t="shared" si="1743"/>
        <v>0</v>
      </c>
      <c r="BD412" s="275">
        <f t="shared" si="1743"/>
        <v>0</v>
      </c>
      <c r="BE412" s="275">
        <f t="shared" si="1743"/>
        <v>0</v>
      </c>
      <c r="BF412" s="275">
        <f t="shared" si="1743"/>
        <v>0</v>
      </c>
      <c r="BG412" s="275">
        <f t="shared" si="1743"/>
        <v>0</v>
      </c>
      <c r="BH412" s="275">
        <f t="shared" si="1743"/>
        <v>0</v>
      </c>
      <c r="BI412" s="275">
        <f t="shared" si="1743"/>
        <v>0</v>
      </c>
      <c r="BJ412" s="275">
        <f t="shared" si="1743"/>
        <v>0</v>
      </c>
      <c r="BK412" s="275">
        <f t="shared" si="1743"/>
        <v>0</v>
      </c>
      <c r="BL412" s="275">
        <f t="shared" si="1743"/>
        <v>0</v>
      </c>
      <c r="BM412" s="275">
        <f t="shared" si="1743"/>
        <v>0</v>
      </c>
      <c r="BN412" s="275">
        <f t="shared" si="1743"/>
        <v>0</v>
      </c>
      <c r="BO412" s="275">
        <f t="shared" si="1743"/>
        <v>0</v>
      </c>
    </row>
    <row r="413" spans="19:67" x14ac:dyDescent="0.2">
      <c r="S413" s="275">
        <f t="shared" ref="S413:BO413" si="1744">IF(S166=1,IF(S167=1,1,0),0)</f>
        <v>0</v>
      </c>
      <c r="T413" s="275">
        <f t="shared" si="1744"/>
        <v>0</v>
      </c>
      <c r="U413" s="275">
        <f t="shared" si="1744"/>
        <v>0</v>
      </c>
      <c r="V413" s="275">
        <f t="shared" si="1744"/>
        <v>0</v>
      </c>
      <c r="W413" s="275">
        <f t="shared" si="1744"/>
        <v>0</v>
      </c>
      <c r="X413" s="275">
        <f t="shared" si="1744"/>
        <v>0</v>
      </c>
      <c r="Y413" s="275">
        <f t="shared" si="1744"/>
        <v>0</v>
      </c>
      <c r="Z413" s="275">
        <f t="shared" si="1744"/>
        <v>0</v>
      </c>
      <c r="AA413" s="275">
        <f t="shared" si="1744"/>
        <v>0</v>
      </c>
      <c r="AB413" s="275">
        <f t="shared" si="1744"/>
        <v>0</v>
      </c>
      <c r="AC413" s="275">
        <f t="shared" si="1744"/>
        <v>0</v>
      </c>
      <c r="AD413" s="275">
        <f t="shared" si="1744"/>
        <v>0</v>
      </c>
      <c r="AE413" s="275">
        <f t="shared" si="1744"/>
        <v>0</v>
      </c>
      <c r="AF413" s="275">
        <f t="shared" si="1744"/>
        <v>0</v>
      </c>
      <c r="AG413" s="275">
        <f t="shared" si="1744"/>
        <v>0</v>
      </c>
      <c r="AH413" s="275">
        <f t="shared" si="1744"/>
        <v>0</v>
      </c>
      <c r="AI413" s="275">
        <f t="shared" si="1744"/>
        <v>0</v>
      </c>
      <c r="AJ413" s="275">
        <f t="shared" si="1744"/>
        <v>0</v>
      </c>
      <c r="AK413" s="275">
        <f t="shared" si="1744"/>
        <v>0</v>
      </c>
      <c r="AL413" s="275">
        <f t="shared" si="1744"/>
        <v>0</v>
      </c>
      <c r="AM413" s="275">
        <f t="shared" si="1744"/>
        <v>0</v>
      </c>
      <c r="AN413" s="275">
        <f t="shared" si="1744"/>
        <v>1</v>
      </c>
      <c r="AO413" s="275">
        <f t="shared" si="1744"/>
        <v>0</v>
      </c>
      <c r="AP413" s="275">
        <f t="shared" si="1744"/>
        <v>0</v>
      </c>
      <c r="AQ413" s="275">
        <f t="shared" si="1744"/>
        <v>0</v>
      </c>
      <c r="AR413" s="275">
        <f t="shared" si="1744"/>
        <v>0</v>
      </c>
      <c r="AS413" s="275">
        <f t="shared" si="1744"/>
        <v>0</v>
      </c>
      <c r="AT413" s="275">
        <f t="shared" si="1744"/>
        <v>0</v>
      </c>
      <c r="AU413" s="275">
        <f t="shared" si="1744"/>
        <v>0</v>
      </c>
      <c r="AV413" s="275">
        <f t="shared" si="1744"/>
        <v>0</v>
      </c>
      <c r="AW413" s="275">
        <f t="shared" si="1744"/>
        <v>0</v>
      </c>
      <c r="AX413" s="275">
        <f t="shared" si="1744"/>
        <v>0</v>
      </c>
      <c r="AY413" s="275">
        <f t="shared" si="1744"/>
        <v>0</v>
      </c>
      <c r="AZ413" s="275">
        <f t="shared" si="1744"/>
        <v>0</v>
      </c>
      <c r="BA413" s="275">
        <f t="shared" si="1744"/>
        <v>0</v>
      </c>
      <c r="BB413" s="275">
        <f t="shared" si="1744"/>
        <v>0</v>
      </c>
      <c r="BC413" s="275">
        <f t="shared" si="1744"/>
        <v>0</v>
      </c>
      <c r="BD413" s="275">
        <f t="shared" si="1744"/>
        <v>0</v>
      </c>
      <c r="BE413" s="275">
        <f t="shared" si="1744"/>
        <v>0</v>
      </c>
      <c r="BF413" s="275">
        <f t="shared" si="1744"/>
        <v>0</v>
      </c>
      <c r="BG413" s="275">
        <f t="shared" si="1744"/>
        <v>0</v>
      </c>
      <c r="BH413" s="275">
        <f t="shared" si="1744"/>
        <v>0</v>
      </c>
      <c r="BI413" s="275">
        <f t="shared" si="1744"/>
        <v>0</v>
      </c>
      <c r="BJ413" s="275">
        <f t="shared" si="1744"/>
        <v>0</v>
      </c>
      <c r="BK413" s="275">
        <f t="shared" si="1744"/>
        <v>0</v>
      </c>
      <c r="BL413" s="275">
        <f t="shared" si="1744"/>
        <v>0</v>
      </c>
      <c r="BM413" s="275">
        <f t="shared" si="1744"/>
        <v>0</v>
      </c>
      <c r="BN413" s="275">
        <f t="shared" si="1744"/>
        <v>0</v>
      </c>
      <c r="BO413" s="275">
        <f t="shared" si="1744"/>
        <v>0</v>
      </c>
    </row>
    <row r="414" spans="19:67" x14ac:dyDescent="0.2">
      <c r="S414" s="275">
        <f t="shared" ref="S414:BO414" si="1745">IF(S167=1,IF(S168=1,1,0),0)</f>
        <v>0</v>
      </c>
      <c r="T414" s="275">
        <f t="shared" si="1745"/>
        <v>0</v>
      </c>
      <c r="U414" s="275">
        <f t="shared" si="1745"/>
        <v>0</v>
      </c>
      <c r="V414" s="275">
        <f t="shared" si="1745"/>
        <v>0</v>
      </c>
      <c r="W414" s="275">
        <f t="shared" si="1745"/>
        <v>0</v>
      </c>
      <c r="X414" s="275">
        <f t="shared" si="1745"/>
        <v>0</v>
      </c>
      <c r="Y414" s="275">
        <f t="shared" si="1745"/>
        <v>0</v>
      </c>
      <c r="Z414" s="275">
        <f t="shared" si="1745"/>
        <v>0</v>
      </c>
      <c r="AA414" s="275">
        <f t="shared" si="1745"/>
        <v>0</v>
      </c>
      <c r="AB414" s="275">
        <f t="shared" si="1745"/>
        <v>0</v>
      </c>
      <c r="AC414" s="275">
        <f t="shared" si="1745"/>
        <v>0</v>
      </c>
      <c r="AD414" s="275">
        <f t="shared" si="1745"/>
        <v>0</v>
      </c>
      <c r="AE414" s="275">
        <f t="shared" si="1745"/>
        <v>0</v>
      </c>
      <c r="AF414" s="275">
        <f t="shared" si="1745"/>
        <v>0</v>
      </c>
      <c r="AG414" s="275">
        <f t="shared" si="1745"/>
        <v>0</v>
      </c>
      <c r="AH414" s="275">
        <f t="shared" si="1745"/>
        <v>0</v>
      </c>
      <c r="AI414" s="275">
        <f t="shared" si="1745"/>
        <v>0</v>
      </c>
      <c r="AJ414" s="275">
        <f t="shared" si="1745"/>
        <v>0</v>
      </c>
      <c r="AK414" s="275">
        <f t="shared" si="1745"/>
        <v>0</v>
      </c>
      <c r="AL414" s="275">
        <f t="shared" si="1745"/>
        <v>0</v>
      </c>
      <c r="AM414" s="275">
        <f t="shared" si="1745"/>
        <v>0</v>
      </c>
      <c r="AN414" s="275">
        <f t="shared" si="1745"/>
        <v>0</v>
      </c>
      <c r="AO414" s="275">
        <f t="shared" si="1745"/>
        <v>0</v>
      </c>
      <c r="AP414" s="275">
        <f t="shared" si="1745"/>
        <v>0</v>
      </c>
      <c r="AQ414" s="275">
        <f t="shared" si="1745"/>
        <v>0</v>
      </c>
      <c r="AR414" s="275">
        <f t="shared" si="1745"/>
        <v>0</v>
      </c>
      <c r="AS414" s="275">
        <f t="shared" si="1745"/>
        <v>0</v>
      </c>
      <c r="AT414" s="275">
        <f t="shared" si="1745"/>
        <v>0</v>
      </c>
      <c r="AU414" s="275">
        <f t="shared" si="1745"/>
        <v>0</v>
      </c>
      <c r="AV414" s="275">
        <f t="shared" si="1745"/>
        <v>0</v>
      </c>
      <c r="AW414" s="275">
        <f t="shared" si="1745"/>
        <v>0</v>
      </c>
      <c r="AX414" s="275">
        <f t="shared" si="1745"/>
        <v>0</v>
      </c>
      <c r="AY414" s="275">
        <f t="shared" si="1745"/>
        <v>0</v>
      </c>
      <c r="AZ414" s="275">
        <f t="shared" si="1745"/>
        <v>0</v>
      </c>
      <c r="BA414" s="275">
        <f t="shared" si="1745"/>
        <v>0</v>
      </c>
      <c r="BB414" s="275">
        <f t="shared" si="1745"/>
        <v>0</v>
      </c>
      <c r="BC414" s="275">
        <f t="shared" si="1745"/>
        <v>0</v>
      </c>
      <c r="BD414" s="275">
        <f t="shared" si="1745"/>
        <v>0</v>
      </c>
      <c r="BE414" s="275">
        <f t="shared" si="1745"/>
        <v>0</v>
      </c>
      <c r="BF414" s="275">
        <f t="shared" si="1745"/>
        <v>1</v>
      </c>
      <c r="BG414" s="275">
        <f t="shared" si="1745"/>
        <v>0</v>
      </c>
      <c r="BH414" s="275">
        <f t="shared" si="1745"/>
        <v>0</v>
      </c>
      <c r="BI414" s="275">
        <f t="shared" si="1745"/>
        <v>0</v>
      </c>
      <c r="BJ414" s="275">
        <f t="shared" si="1745"/>
        <v>0</v>
      </c>
      <c r="BK414" s="275">
        <f t="shared" si="1745"/>
        <v>0</v>
      </c>
      <c r="BL414" s="275">
        <f t="shared" si="1745"/>
        <v>0</v>
      </c>
      <c r="BM414" s="275">
        <f t="shared" si="1745"/>
        <v>0</v>
      </c>
      <c r="BN414" s="275">
        <f t="shared" si="1745"/>
        <v>1</v>
      </c>
      <c r="BO414" s="275">
        <f t="shared" si="1745"/>
        <v>0</v>
      </c>
    </row>
    <row r="415" spans="19:67" x14ac:dyDescent="0.2">
      <c r="S415" s="275">
        <f t="shared" ref="S415:BO415" si="1746">IF(S168=1,IF(S169=1,1,0),0)</f>
        <v>0</v>
      </c>
      <c r="T415" s="275">
        <f t="shared" si="1746"/>
        <v>0</v>
      </c>
      <c r="U415" s="275">
        <f t="shared" si="1746"/>
        <v>0</v>
      </c>
      <c r="V415" s="275">
        <f t="shared" si="1746"/>
        <v>0</v>
      </c>
      <c r="W415" s="275">
        <f t="shared" si="1746"/>
        <v>0</v>
      </c>
      <c r="X415" s="275">
        <f t="shared" si="1746"/>
        <v>0</v>
      </c>
      <c r="Y415" s="275">
        <f t="shared" si="1746"/>
        <v>0</v>
      </c>
      <c r="Z415" s="275">
        <f t="shared" si="1746"/>
        <v>0</v>
      </c>
      <c r="AA415" s="275">
        <f t="shared" si="1746"/>
        <v>0</v>
      </c>
      <c r="AB415" s="275">
        <f t="shared" si="1746"/>
        <v>0</v>
      </c>
      <c r="AC415" s="275">
        <f t="shared" si="1746"/>
        <v>0</v>
      </c>
      <c r="AD415" s="275">
        <f t="shared" si="1746"/>
        <v>0</v>
      </c>
      <c r="AE415" s="275">
        <f t="shared" si="1746"/>
        <v>0</v>
      </c>
      <c r="AF415" s="275">
        <f t="shared" si="1746"/>
        <v>0</v>
      </c>
      <c r="AG415" s="275">
        <f t="shared" si="1746"/>
        <v>0</v>
      </c>
      <c r="AH415" s="275">
        <f t="shared" si="1746"/>
        <v>0</v>
      </c>
      <c r="AI415" s="275">
        <f t="shared" si="1746"/>
        <v>0</v>
      </c>
      <c r="AJ415" s="275">
        <f t="shared" si="1746"/>
        <v>0</v>
      </c>
      <c r="AK415" s="275">
        <f t="shared" si="1746"/>
        <v>0</v>
      </c>
      <c r="AL415" s="275">
        <f t="shared" si="1746"/>
        <v>0</v>
      </c>
      <c r="AM415" s="275">
        <f t="shared" si="1746"/>
        <v>0</v>
      </c>
      <c r="AN415" s="275">
        <f t="shared" si="1746"/>
        <v>0</v>
      </c>
      <c r="AO415" s="275">
        <f t="shared" si="1746"/>
        <v>0</v>
      </c>
      <c r="AP415" s="275">
        <f t="shared" si="1746"/>
        <v>0</v>
      </c>
      <c r="AQ415" s="275">
        <f t="shared" si="1746"/>
        <v>0</v>
      </c>
      <c r="AR415" s="275">
        <f t="shared" si="1746"/>
        <v>0</v>
      </c>
      <c r="AS415" s="275">
        <f t="shared" si="1746"/>
        <v>0</v>
      </c>
      <c r="AT415" s="275">
        <f t="shared" si="1746"/>
        <v>0</v>
      </c>
      <c r="AU415" s="275">
        <f t="shared" si="1746"/>
        <v>0</v>
      </c>
      <c r="AV415" s="275">
        <f t="shared" si="1746"/>
        <v>0</v>
      </c>
      <c r="AW415" s="275">
        <f t="shared" si="1746"/>
        <v>0</v>
      </c>
      <c r="AX415" s="275">
        <f t="shared" si="1746"/>
        <v>0</v>
      </c>
      <c r="AY415" s="275">
        <f t="shared" si="1746"/>
        <v>0</v>
      </c>
      <c r="AZ415" s="275">
        <f t="shared" si="1746"/>
        <v>0</v>
      </c>
      <c r="BA415" s="275">
        <f t="shared" si="1746"/>
        <v>0</v>
      </c>
      <c r="BB415" s="275">
        <f t="shared" si="1746"/>
        <v>0</v>
      </c>
      <c r="BC415" s="275">
        <f t="shared" si="1746"/>
        <v>0</v>
      </c>
      <c r="BD415" s="275">
        <f t="shared" si="1746"/>
        <v>0</v>
      </c>
      <c r="BE415" s="275">
        <f t="shared" si="1746"/>
        <v>0</v>
      </c>
      <c r="BF415" s="275">
        <f t="shared" si="1746"/>
        <v>0</v>
      </c>
      <c r="BG415" s="275">
        <f t="shared" si="1746"/>
        <v>0</v>
      </c>
      <c r="BH415" s="275">
        <f t="shared" si="1746"/>
        <v>0</v>
      </c>
      <c r="BI415" s="275">
        <f t="shared" si="1746"/>
        <v>0</v>
      </c>
      <c r="BJ415" s="275">
        <f t="shared" si="1746"/>
        <v>0</v>
      </c>
      <c r="BK415" s="275">
        <f t="shared" si="1746"/>
        <v>0</v>
      </c>
      <c r="BL415" s="275">
        <f t="shared" si="1746"/>
        <v>0</v>
      </c>
      <c r="BM415" s="275">
        <f t="shared" si="1746"/>
        <v>0</v>
      </c>
      <c r="BN415" s="275">
        <f t="shared" si="1746"/>
        <v>0</v>
      </c>
      <c r="BO415" s="275">
        <f t="shared" si="1746"/>
        <v>0</v>
      </c>
    </row>
    <row r="416" spans="19:67" x14ac:dyDescent="0.2">
      <c r="S416" s="275">
        <f t="shared" ref="S416:BO416" si="1747">IF(S169=1,IF(S170=1,1,0),0)</f>
        <v>0</v>
      </c>
      <c r="T416" s="275">
        <f t="shared" si="1747"/>
        <v>0</v>
      </c>
      <c r="U416" s="275">
        <f t="shared" si="1747"/>
        <v>0</v>
      </c>
      <c r="V416" s="275">
        <f t="shared" si="1747"/>
        <v>0</v>
      </c>
      <c r="W416" s="275">
        <f t="shared" si="1747"/>
        <v>0</v>
      </c>
      <c r="X416" s="275">
        <f t="shared" si="1747"/>
        <v>0</v>
      </c>
      <c r="Y416" s="275">
        <f t="shared" si="1747"/>
        <v>0</v>
      </c>
      <c r="Z416" s="275">
        <f t="shared" si="1747"/>
        <v>0</v>
      </c>
      <c r="AA416" s="275">
        <f t="shared" si="1747"/>
        <v>0</v>
      </c>
      <c r="AB416" s="275">
        <f t="shared" si="1747"/>
        <v>0</v>
      </c>
      <c r="AC416" s="275">
        <f t="shared" si="1747"/>
        <v>1</v>
      </c>
      <c r="AD416" s="275">
        <f t="shared" si="1747"/>
        <v>0</v>
      </c>
      <c r="AE416" s="275">
        <f t="shared" si="1747"/>
        <v>0</v>
      </c>
      <c r="AF416" s="275">
        <f t="shared" si="1747"/>
        <v>0</v>
      </c>
      <c r="AG416" s="275">
        <f t="shared" si="1747"/>
        <v>0</v>
      </c>
      <c r="AH416" s="275">
        <f t="shared" si="1747"/>
        <v>0</v>
      </c>
      <c r="AI416" s="275">
        <f t="shared" si="1747"/>
        <v>0</v>
      </c>
      <c r="AJ416" s="275">
        <f t="shared" si="1747"/>
        <v>0</v>
      </c>
      <c r="AK416" s="275">
        <f t="shared" si="1747"/>
        <v>0</v>
      </c>
      <c r="AL416" s="275">
        <f t="shared" si="1747"/>
        <v>0</v>
      </c>
      <c r="AM416" s="275">
        <f t="shared" si="1747"/>
        <v>0</v>
      </c>
      <c r="AN416" s="275">
        <f t="shared" si="1747"/>
        <v>0</v>
      </c>
      <c r="AO416" s="275">
        <f t="shared" si="1747"/>
        <v>0</v>
      </c>
      <c r="AP416" s="275">
        <f t="shared" si="1747"/>
        <v>0</v>
      </c>
      <c r="AQ416" s="275">
        <f t="shared" si="1747"/>
        <v>0</v>
      </c>
      <c r="AR416" s="275">
        <f t="shared" si="1747"/>
        <v>0</v>
      </c>
      <c r="AS416" s="275">
        <f t="shared" si="1747"/>
        <v>0</v>
      </c>
      <c r="AT416" s="275">
        <f t="shared" si="1747"/>
        <v>0</v>
      </c>
      <c r="AU416" s="275">
        <f t="shared" si="1747"/>
        <v>0</v>
      </c>
      <c r="AV416" s="275">
        <f t="shared" si="1747"/>
        <v>0</v>
      </c>
      <c r="AW416" s="275">
        <f t="shared" si="1747"/>
        <v>0</v>
      </c>
      <c r="AX416" s="275">
        <f t="shared" si="1747"/>
        <v>0</v>
      </c>
      <c r="AY416" s="275">
        <f t="shared" si="1747"/>
        <v>0</v>
      </c>
      <c r="AZ416" s="275">
        <f t="shared" si="1747"/>
        <v>0</v>
      </c>
      <c r="BA416" s="275">
        <f t="shared" si="1747"/>
        <v>0</v>
      </c>
      <c r="BB416" s="275">
        <f t="shared" si="1747"/>
        <v>0</v>
      </c>
      <c r="BC416" s="275">
        <f t="shared" si="1747"/>
        <v>0</v>
      </c>
      <c r="BD416" s="275">
        <f t="shared" si="1747"/>
        <v>0</v>
      </c>
      <c r="BE416" s="275">
        <f t="shared" si="1747"/>
        <v>0</v>
      </c>
      <c r="BF416" s="275">
        <f t="shared" si="1747"/>
        <v>0</v>
      </c>
      <c r="BG416" s="275">
        <f t="shared" si="1747"/>
        <v>0</v>
      </c>
      <c r="BH416" s="275">
        <f t="shared" si="1747"/>
        <v>0</v>
      </c>
      <c r="BI416" s="275">
        <f t="shared" si="1747"/>
        <v>0</v>
      </c>
      <c r="BJ416" s="275">
        <f t="shared" si="1747"/>
        <v>0</v>
      </c>
      <c r="BK416" s="275">
        <f t="shared" si="1747"/>
        <v>0</v>
      </c>
      <c r="BL416" s="275">
        <f t="shared" si="1747"/>
        <v>0</v>
      </c>
      <c r="BM416" s="275">
        <f t="shared" si="1747"/>
        <v>0</v>
      </c>
      <c r="BN416" s="275">
        <f t="shared" si="1747"/>
        <v>0</v>
      </c>
      <c r="BO416" s="275">
        <f t="shared" si="1747"/>
        <v>0</v>
      </c>
    </row>
    <row r="417" spans="19:67" x14ac:dyDescent="0.2">
      <c r="S417" s="275">
        <f t="shared" ref="S417:BO417" si="1748">IF(S170=1,IF(S171=1,1,0),0)</f>
        <v>0</v>
      </c>
      <c r="T417" s="275">
        <f t="shared" si="1748"/>
        <v>0</v>
      </c>
      <c r="U417" s="275">
        <f t="shared" si="1748"/>
        <v>0</v>
      </c>
      <c r="V417" s="275">
        <f t="shared" si="1748"/>
        <v>1</v>
      </c>
      <c r="W417" s="275">
        <f t="shared" si="1748"/>
        <v>0</v>
      </c>
      <c r="X417" s="275">
        <f t="shared" si="1748"/>
        <v>0</v>
      </c>
      <c r="Y417" s="275">
        <f t="shared" si="1748"/>
        <v>0</v>
      </c>
      <c r="Z417" s="275">
        <f t="shared" si="1748"/>
        <v>0</v>
      </c>
      <c r="AA417" s="275">
        <f t="shared" si="1748"/>
        <v>0</v>
      </c>
      <c r="AB417" s="275">
        <f t="shared" si="1748"/>
        <v>0</v>
      </c>
      <c r="AC417" s="275">
        <f t="shared" si="1748"/>
        <v>0</v>
      </c>
      <c r="AD417" s="275">
        <f t="shared" si="1748"/>
        <v>0</v>
      </c>
      <c r="AE417" s="275">
        <f t="shared" si="1748"/>
        <v>0</v>
      </c>
      <c r="AF417" s="275">
        <f t="shared" si="1748"/>
        <v>0</v>
      </c>
      <c r="AG417" s="275">
        <f t="shared" si="1748"/>
        <v>0</v>
      </c>
      <c r="AH417" s="275">
        <f t="shared" si="1748"/>
        <v>0</v>
      </c>
      <c r="AI417" s="275">
        <f t="shared" si="1748"/>
        <v>0</v>
      </c>
      <c r="AJ417" s="275">
        <f t="shared" si="1748"/>
        <v>0</v>
      </c>
      <c r="AK417" s="275">
        <f t="shared" si="1748"/>
        <v>0</v>
      </c>
      <c r="AL417" s="275">
        <f t="shared" si="1748"/>
        <v>0</v>
      </c>
      <c r="AM417" s="275">
        <f t="shared" si="1748"/>
        <v>0</v>
      </c>
      <c r="AN417" s="275">
        <f t="shared" si="1748"/>
        <v>0</v>
      </c>
      <c r="AO417" s="275">
        <f t="shared" si="1748"/>
        <v>0</v>
      </c>
      <c r="AP417" s="275">
        <f t="shared" si="1748"/>
        <v>0</v>
      </c>
      <c r="AQ417" s="275">
        <f t="shared" si="1748"/>
        <v>0</v>
      </c>
      <c r="AR417" s="275">
        <f t="shared" si="1748"/>
        <v>0</v>
      </c>
      <c r="AS417" s="275">
        <f t="shared" si="1748"/>
        <v>0</v>
      </c>
      <c r="AT417" s="275">
        <f t="shared" si="1748"/>
        <v>0</v>
      </c>
      <c r="AU417" s="275">
        <f t="shared" si="1748"/>
        <v>0</v>
      </c>
      <c r="AV417" s="275">
        <f t="shared" si="1748"/>
        <v>0</v>
      </c>
      <c r="AW417" s="275">
        <f t="shared" si="1748"/>
        <v>0</v>
      </c>
      <c r="AX417" s="275">
        <f t="shared" si="1748"/>
        <v>0</v>
      </c>
      <c r="AY417" s="275">
        <f t="shared" si="1748"/>
        <v>0</v>
      </c>
      <c r="AZ417" s="275">
        <f t="shared" si="1748"/>
        <v>0</v>
      </c>
      <c r="BA417" s="275">
        <f t="shared" si="1748"/>
        <v>0</v>
      </c>
      <c r="BB417" s="275">
        <f t="shared" si="1748"/>
        <v>0</v>
      </c>
      <c r="BC417" s="275">
        <f t="shared" si="1748"/>
        <v>0</v>
      </c>
      <c r="BD417" s="275">
        <f t="shared" si="1748"/>
        <v>0</v>
      </c>
      <c r="BE417" s="275">
        <f t="shared" si="1748"/>
        <v>0</v>
      </c>
      <c r="BF417" s="275">
        <f t="shared" si="1748"/>
        <v>0</v>
      </c>
      <c r="BG417" s="275">
        <f t="shared" si="1748"/>
        <v>0</v>
      </c>
      <c r="BH417" s="275">
        <f t="shared" si="1748"/>
        <v>0</v>
      </c>
      <c r="BI417" s="275">
        <f t="shared" si="1748"/>
        <v>0</v>
      </c>
      <c r="BJ417" s="275">
        <f t="shared" si="1748"/>
        <v>0</v>
      </c>
      <c r="BK417" s="275">
        <f t="shared" si="1748"/>
        <v>0</v>
      </c>
      <c r="BL417" s="275">
        <f t="shared" si="1748"/>
        <v>0</v>
      </c>
      <c r="BM417" s="275">
        <f t="shared" si="1748"/>
        <v>0</v>
      </c>
      <c r="BN417" s="275">
        <f t="shared" si="1748"/>
        <v>0</v>
      </c>
      <c r="BO417" s="275">
        <f t="shared" si="1748"/>
        <v>0</v>
      </c>
    </row>
    <row r="418" spans="19:67" x14ac:dyDescent="0.2">
      <c r="S418" s="275">
        <f t="shared" ref="S418:BO418" si="1749">IF(S171=1,IF(S172=1,1,0),0)</f>
        <v>0</v>
      </c>
      <c r="T418" s="275">
        <f t="shared" si="1749"/>
        <v>0</v>
      </c>
      <c r="U418" s="275">
        <f t="shared" si="1749"/>
        <v>0</v>
      </c>
      <c r="V418" s="275">
        <f t="shared" si="1749"/>
        <v>0</v>
      </c>
      <c r="W418" s="275">
        <f t="shared" si="1749"/>
        <v>0</v>
      </c>
      <c r="X418" s="275">
        <f t="shared" si="1749"/>
        <v>0</v>
      </c>
      <c r="Y418" s="275">
        <f t="shared" si="1749"/>
        <v>0</v>
      </c>
      <c r="Z418" s="275">
        <f t="shared" si="1749"/>
        <v>0</v>
      </c>
      <c r="AA418" s="275">
        <f t="shared" si="1749"/>
        <v>0</v>
      </c>
      <c r="AB418" s="275">
        <f t="shared" si="1749"/>
        <v>0</v>
      </c>
      <c r="AC418" s="275">
        <f t="shared" si="1749"/>
        <v>0</v>
      </c>
      <c r="AD418" s="275">
        <f t="shared" si="1749"/>
        <v>0</v>
      </c>
      <c r="AE418" s="275">
        <f t="shared" si="1749"/>
        <v>0</v>
      </c>
      <c r="AF418" s="275">
        <f t="shared" si="1749"/>
        <v>0</v>
      </c>
      <c r="AG418" s="275">
        <f t="shared" si="1749"/>
        <v>0</v>
      </c>
      <c r="AH418" s="275">
        <f t="shared" si="1749"/>
        <v>0</v>
      </c>
      <c r="AI418" s="275">
        <f t="shared" si="1749"/>
        <v>0</v>
      </c>
      <c r="AJ418" s="275">
        <f t="shared" si="1749"/>
        <v>0</v>
      </c>
      <c r="AK418" s="275">
        <f t="shared" si="1749"/>
        <v>0</v>
      </c>
      <c r="AL418" s="275">
        <f t="shared" si="1749"/>
        <v>0</v>
      </c>
      <c r="AM418" s="275">
        <f t="shared" si="1749"/>
        <v>0</v>
      </c>
      <c r="AN418" s="275">
        <f t="shared" si="1749"/>
        <v>0</v>
      </c>
      <c r="AO418" s="275">
        <f t="shared" si="1749"/>
        <v>0</v>
      </c>
      <c r="AP418" s="275">
        <f t="shared" si="1749"/>
        <v>0</v>
      </c>
      <c r="AQ418" s="275">
        <f t="shared" si="1749"/>
        <v>0</v>
      </c>
      <c r="AR418" s="275">
        <f t="shared" si="1749"/>
        <v>0</v>
      </c>
      <c r="AS418" s="275">
        <f t="shared" si="1749"/>
        <v>0</v>
      </c>
      <c r="AT418" s="275">
        <f t="shared" si="1749"/>
        <v>0</v>
      </c>
      <c r="AU418" s="275">
        <f t="shared" si="1749"/>
        <v>0</v>
      </c>
      <c r="AV418" s="275">
        <f t="shared" si="1749"/>
        <v>0</v>
      </c>
      <c r="AW418" s="275">
        <f t="shared" si="1749"/>
        <v>0</v>
      </c>
      <c r="AX418" s="275">
        <f t="shared" si="1749"/>
        <v>0</v>
      </c>
      <c r="AY418" s="275">
        <f t="shared" si="1749"/>
        <v>0</v>
      </c>
      <c r="AZ418" s="275">
        <f t="shared" si="1749"/>
        <v>0</v>
      </c>
      <c r="BA418" s="275">
        <f t="shared" si="1749"/>
        <v>0</v>
      </c>
      <c r="BB418" s="275">
        <f t="shared" si="1749"/>
        <v>0</v>
      </c>
      <c r="BC418" s="275">
        <f t="shared" si="1749"/>
        <v>0</v>
      </c>
      <c r="BD418" s="275">
        <f t="shared" si="1749"/>
        <v>0</v>
      </c>
      <c r="BE418" s="275">
        <f t="shared" si="1749"/>
        <v>0</v>
      </c>
      <c r="BF418" s="275">
        <f t="shared" si="1749"/>
        <v>0</v>
      </c>
      <c r="BG418" s="275">
        <f t="shared" si="1749"/>
        <v>0</v>
      </c>
      <c r="BH418" s="275">
        <f t="shared" si="1749"/>
        <v>0</v>
      </c>
      <c r="BI418" s="275">
        <f t="shared" si="1749"/>
        <v>0</v>
      </c>
      <c r="BJ418" s="275">
        <f t="shared" si="1749"/>
        <v>0</v>
      </c>
      <c r="BK418" s="275">
        <f t="shared" si="1749"/>
        <v>0</v>
      </c>
      <c r="BL418" s="275">
        <f t="shared" si="1749"/>
        <v>0</v>
      </c>
      <c r="BM418" s="275">
        <f t="shared" si="1749"/>
        <v>0</v>
      </c>
      <c r="BN418" s="275">
        <f t="shared" si="1749"/>
        <v>0</v>
      </c>
      <c r="BO418" s="275">
        <f t="shared" si="1749"/>
        <v>0</v>
      </c>
    </row>
    <row r="419" spans="19:67" x14ac:dyDescent="0.2">
      <c r="S419" s="275">
        <f t="shared" ref="S419:BO419" si="1750">IF(S172=1,IF(S173=1,1,0),0)</f>
        <v>0</v>
      </c>
      <c r="T419" s="275">
        <f t="shared" si="1750"/>
        <v>0</v>
      </c>
      <c r="U419" s="275">
        <f t="shared" si="1750"/>
        <v>0</v>
      </c>
      <c r="V419" s="275">
        <f t="shared" si="1750"/>
        <v>0</v>
      </c>
      <c r="W419" s="275">
        <f t="shared" si="1750"/>
        <v>0</v>
      </c>
      <c r="X419" s="275">
        <f t="shared" si="1750"/>
        <v>0</v>
      </c>
      <c r="Y419" s="275">
        <f t="shared" si="1750"/>
        <v>0</v>
      </c>
      <c r="Z419" s="275">
        <f t="shared" si="1750"/>
        <v>0</v>
      </c>
      <c r="AA419" s="275">
        <f t="shared" si="1750"/>
        <v>0</v>
      </c>
      <c r="AB419" s="275">
        <f t="shared" si="1750"/>
        <v>0</v>
      </c>
      <c r="AC419" s="275">
        <f t="shared" si="1750"/>
        <v>0</v>
      </c>
      <c r="AD419" s="275">
        <f t="shared" si="1750"/>
        <v>0</v>
      </c>
      <c r="AE419" s="275">
        <f t="shared" si="1750"/>
        <v>0</v>
      </c>
      <c r="AF419" s="275">
        <f t="shared" si="1750"/>
        <v>0</v>
      </c>
      <c r="AG419" s="275">
        <f t="shared" si="1750"/>
        <v>0</v>
      </c>
      <c r="AH419" s="275">
        <f t="shared" si="1750"/>
        <v>0</v>
      </c>
      <c r="AI419" s="275">
        <f t="shared" si="1750"/>
        <v>0</v>
      </c>
      <c r="AJ419" s="275">
        <f t="shared" si="1750"/>
        <v>0</v>
      </c>
      <c r="AK419" s="275">
        <f t="shared" si="1750"/>
        <v>0</v>
      </c>
      <c r="AL419" s="275">
        <f t="shared" si="1750"/>
        <v>1</v>
      </c>
      <c r="AM419" s="275">
        <f t="shared" si="1750"/>
        <v>0</v>
      </c>
      <c r="AN419" s="275">
        <f t="shared" si="1750"/>
        <v>0</v>
      </c>
      <c r="AO419" s="275">
        <f t="shared" si="1750"/>
        <v>0</v>
      </c>
      <c r="AP419" s="275">
        <f t="shared" si="1750"/>
        <v>0</v>
      </c>
      <c r="AQ419" s="275">
        <f t="shared" si="1750"/>
        <v>0</v>
      </c>
      <c r="AR419" s="275">
        <f t="shared" si="1750"/>
        <v>0</v>
      </c>
      <c r="AS419" s="275">
        <f t="shared" si="1750"/>
        <v>0</v>
      </c>
      <c r="AT419" s="275">
        <f t="shared" si="1750"/>
        <v>0</v>
      </c>
      <c r="AU419" s="275">
        <f t="shared" si="1750"/>
        <v>0</v>
      </c>
      <c r="AV419" s="275">
        <f t="shared" si="1750"/>
        <v>0</v>
      </c>
      <c r="AW419" s="275">
        <f t="shared" si="1750"/>
        <v>0</v>
      </c>
      <c r="AX419" s="275">
        <f t="shared" si="1750"/>
        <v>0</v>
      </c>
      <c r="AY419" s="275">
        <f t="shared" si="1750"/>
        <v>1</v>
      </c>
      <c r="AZ419" s="275">
        <f t="shared" si="1750"/>
        <v>0</v>
      </c>
      <c r="BA419" s="275">
        <f t="shared" si="1750"/>
        <v>0</v>
      </c>
      <c r="BB419" s="275">
        <f t="shared" si="1750"/>
        <v>0</v>
      </c>
      <c r="BC419" s="275">
        <f t="shared" si="1750"/>
        <v>0</v>
      </c>
      <c r="BD419" s="275">
        <f t="shared" si="1750"/>
        <v>0</v>
      </c>
      <c r="BE419" s="275">
        <f t="shared" si="1750"/>
        <v>0</v>
      </c>
      <c r="BF419" s="275">
        <f t="shared" si="1750"/>
        <v>0</v>
      </c>
      <c r="BG419" s="275">
        <f t="shared" si="1750"/>
        <v>0</v>
      </c>
      <c r="BH419" s="275">
        <f t="shared" si="1750"/>
        <v>0</v>
      </c>
      <c r="BI419" s="275">
        <f t="shared" si="1750"/>
        <v>0</v>
      </c>
      <c r="BJ419" s="275">
        <f t="shared" si="1750"/>
        <v>0</v>
      </c>
      <c r="BK419" s="275">
        <f t="shared" si="1750"/>
        <v>0</v>
      </c>
      <c r="BL419" s="275">
        <f t="shared" si="1750"/>
        <v>0</v>
      </c>
      <c r="BM419" s="275">
        <f t="shared" si="1750"/>
        <v>0</v>
      </c>
      <c r="BN419" s="275">
        <f t="shared" si="1750"/>
        <v>0</v>
      </c>
      <c r="BO419" s="275">
        <f t="shared" si="1750"/>
        <v>0</v>
      </c>
    </row>
    <row r="420" spans="19:67" x14ac:dyDescent="0.2">
      <c r="S420" s="275">
        <f t="shared" ref="S420:BO420" si="1751">IF(S173=1,IF(S174=1,1,0),0)</f>
        <v>0</v>
      </c>
      <c r="T420" s="275">
        <f t="shared" si="1751"/>
        <v>0</v>
      </c>
      <c r="U420" s="275">
        <f t="shared" si="1751"/>
        <v>1</v>
      </c>
      <c r="V420" s="275">
        <f t="shared" si="1751"/>
        <v>0</v>
      </c>
      <c r="W420" s="275">
        <f t="shared" si="1751"/>
        <v>0</v>
      </c>
      <c r="X420" s="275">
        <f t="shared" si="1751"/>
        <v>0</v>
      </c>
      <c r="Y420" s="275">
        <f t="shared" si="1751"/>
        <v>0</v>
      </c>
      <c r="Z420" s="275">
        <f t="shared" si="1751"/>
        <v>0</v>
      </c>
      <c r="AA420" s="275">
        <f t="shared" si="1751"/>
        <v>0</v>
      </c>
      <c r="AB420" s="275">
        <f t="shared" si="1751"/>
        <v>0</v>
      </c>
      <c r="AC420" s="275">
        <f t="shared" si="1751"/>
        <v>0</v>
      </c>
      <c r="AD420" s="275">
        <f t="shared" si="1751"/>
        <v>0</v>
      </c>
      <c r="AE420" s="275">
        <f t="shared" si="1751"/>
        <v>0</v>
      </c>
      <c r="AF420" s="275">
        <f t="shared" si="1751"/>
        <v>0</v>
      </c>
      <c r="AG420" s="275">
        <f t="shared" si="1751"/>
        <v>0</v>
      </c>
      <c r="AH420" s="275">
        <f t="shared" si="1751"/>
        <v>0</v>
      </c>
      <c r="AI420" s="275">
        <f t="shared" si="1751"/>
        <v>0</v>
      </c>
      <c r="AJ420" s="275">
        <f t="shared" si="1751"/>
        <v>0</v>
      </c>
      <c r="AK420" s="275">
        <f t="shared" si="1751"/>
        <v>0</v>
      </c>
      <c r="AL420" s="275">
        <f t="shared" si="1751"/>
        <v>0</v>
      </c>
      <c r="AM420" s="275">
        <f t="shared" si="1751"/>
        <v>0</v>
      </c>
      <c r="AN420" s="275">
        <f t="shared" si="1751"/>
        <v>0</v>
      </c>
      <c r="AO420" s="275">
        <f t="shared" si="1751"/>
        <v>0</v>
      </c>
      <c r="AP420" s="275">
        <f t="shared" si="1751"/>
        <v>0</v>
      </c>
      <c r="AQ420" s="275">
        <f t="shared" si="1751"/>
        <v>0</v>
      </c>
      <c r="AR420" s="275">
        <f t="shared" si="1751"/>
        <v>0</v>
      </c>
      <c r="AS420" s="275">
        <f t="shared" si="1751"/>
        <v>0</v>
      </c>
      <c r="AT420" s="275">
        <f t="shared" si="1751"/>
        <v>0</v>
      </c>
      <c r="AU420" s="275">
        <f t="shared" si="1751"/>
        <v>0</v>
      </c>
      <c r="AV420" s="275">
        <f t="shared" si="1751"/>
        <v>0</v>
      </c>
      <c r="AW420" s="275">
        <f t="shared" si="1751"/>
        <v>0</v>
      </c>
      <c r="AX420" s="275">
        <f t="shared" si="1751"/>
        <v>0</v>
      </c>
      <c r="AY420" s="275">
        <f t="shared" si="1751"/>
        <v>0</v>
      </c>
      <c r="AZ420" s="275">
        <f t="shared" si="1751"/>
        <v>0</v>
      </c>
      <c r="BA420" s="275">
        <f t="shared" si="1751"/>
        <v>0</v>
      </c>
      <c r="BB420" s="275">
        <f t="shared" si="1751"/>
        <v>0</v>
      </c>
      <c r="BC420" s="275">
        <f t="shared" si="1751"/>
        <v>0</v>
      </c>
      <c r="BD420" s="275">
        <f t="shared" si="1751"/>
        <v>0</v>
      </c>
      <c r="BE420" s="275">
        <f t="shared" si="1751"/>
        <v>0</v>
      </c>
      <c r="BF420" s="275">
        <f t="shared" si="1751"/>
        <v>0</v>
      </c>
      <c r="BG420" s="275">
        <f t="shared" si="1751"/>
        <v>0</v>
      </c>
      <c r="BH420" s="275">
        <f t="shared" si="1751"/>
        <v>0</v>
      </c>
      <c r="BI420" s="275">
        <f t="shared" si="1751"/>
        <v>0</v>
      </c>
      <c r="BJ420" s="275">
        <f t="shared" si="1751"/>
        <v>0</v>
      </c>
      <c r="BK420" s="275">
        <f t="shared" si="1751"/>
        <v>0</v>
      </c>
      <c r="BL420" s="275">
        <f t="shared" si="1751"/>
        <v>0</v>
      </c>
      <c r="BM420" s="275">
        <f t="shared" si="1751"/>
        <v>0</v>
      </c>
      <c r="BN420" s="275">
        <f t="shared" si="1751"/>
        <v>0</v>
      </c>
      <c r="BO420" s="275">
        <f t="shared" si="1751"/>
        <v>0</v>
      </c>
    </row>
    <row r="421" spans="19:67" x14ac:dyDescent="0.2">
      <c r="S421" s="275">
        <f t="shared" ref="S421:BO421" si="1752">IF(S174=1,IF(S175=1,1,0),0)</f>
        <v>0</v>
      </c>
      <c r="T421" s="275">
        <f t="shared" si="1752"/>
        <v>0</v>
      </c>
      <c r="U421" s="275">
        <f t="shared" si="1752"/>
        <v>0</v>
      </c>
      <c r="V421" s="275">
        <f t="shared" si="1752"/>
        <v>0</v>
      </c>
      <c r="W421" s="275">
        <f t="shared" si="1752"/>
        <v>0</v>
      </c>
      <c r="X421" s="275">
        <f t="shared" si="1752"/>
        <v>0</v>
      </c>
      <c r="Y421" s="275">
        <f t="shared" si="1752"/>
        <v>0</v>
      </c>
      <c r="Z421" s="275">
        <f t="shared" si="1752"/>
        <v>0</v>
      </c>
      <c r="AA421" s="275">
        <f t="shared" si="1752"/>
        <v>1</v>
      </c>
      <c r="AB421" s="275">
        <f t="shared" si="1752"/>
        <v>0</v>
      </c>
      <c r="AC421" s="275">
        <f t="shared" si="1752"/>
        <v>0</v>
      </c>
      <c r="AD421" s="275">
        <f t="shared" si="1752"/>
        <v>0</v>
      </c>
      <c r="AE421" s="275">
        <f t="shared" si="1752"/>
        <v>0</v>
      </c>
      <c r="AF421" s="275">
        <f t="shared" si="1752"/>
        <v>0</v>
      </c>
      <c r="AG421" s="275">
        <f t="shared" si="1752"/>
        <v>0</v>
      </c>
      <c r="AH421" s="275">
        <f t="shared" si="1752"/>
        <v>0</v>
      </c>
      <c r="AI421" s="275">
        <f t="shared" si="1752"/>
        <v>0</v>
      </c>
      <c r="AJ421" s="275">
        <f t="shared" si="1752"/>
        <v>0</v>
      </c>
      <c r="AK421" s="275">
        <f t="shared" si="1752"/>
        <v>0</v>
      </c>
      <c r="AL421" s="275">
        <f t="shared" si="1752"/>
        <v>0</v>
      </c>
      <c r="AM421" s="275">
        <f t="shared" si="1752"/>
        <v>0</v>
      </c>
      <c r="AN421" s="275">
        <f t="shared" si="1752"/>
        <v>0</v>
      </c>
      <c r="AO421" s="275">
        <f t="shared" si="1752"/>
        <v>0</v>
      </c>
      <c r="AP421" s="275">
        <f t="shared" si="1752"/>
        <v>0</v>
      </c>
      <c r="AQ421" s="275">
        <f t="shared" si="1752"/>
        <v>0</v>
      </c>
      <c r="AR421" s="275">
        <f t="shared" si="1752"/>
        <v>0</v>
      </c>
      <c r="AS421" s="275">
        <f t="shared" si="1752"/>
        <v>0</v>
      </c>
      <c r="AT421" s="275">
        <f t="shared" si="1752"/>
        <v>0</v>
      </c>
      <c r="AU421" s="275">
        <f t="shared" si="1752"/>
        <v>0</v>
      </c>
      <c r="AV421" s="275">
        <f t="shared" si="1752"/>
        <v>0</v>
      </c>
      <c r="AW421" s="275">
        <f t="shared" si="1752"/>
        <v>0</v>
      </c>
      <c r="AX421" s="275">
        <f t="shared" si="1752"/>
        <v>0</v>
      </c>
      <c r="AY421" s="275">
        <f t="shared" si="1752"/>
        <v>0</v>
      </c>
      <c r="AZ421" s="275">
        <f t="shared" si="1752"/>
        <v>0</v>
      </c>
      <c r="BA421" s="275">
        <f t="shared" si="1752"/>
        <v>0</v>
      </c>
      <c r="BB421" s="275">
        <f t="shared" si="1752"/>
        <v>0</v>
      </c>
      <c r="BC421" s="275">
        <f t="shared" si="1752"/>
        <v>0</v>
      </c>
      <c r="BD421" s="275">
        <f t="shared" si="1752"/>
        <v>0</v>
      </c>
      <c r="BE421" s="275">
        <f t="shared" si="1752"/>
        <v>0</v>
      </c>
      <c r="BF421" s="275">
        <f t="shared" si="1752"/>
        <v>0</v>
      </c>
      <c r="BG421" s="275">
        <f t="shared" si="1752"/>
        <v>0</v>
      </c>
      <c r="BH421" s="275">
        <f t="shared" si="1752"/>
        <v>0</v>
      </c>
      <c r="BI421" s="275">
        <f t="shared" si="1752"/>
        <v>0</v>
      </c>
      <c r="BJ421" s="275">
        <f t="shared" si="1752"/>
        <v>0</v>
      </c>
      <c r="BK421" s="275">
        <f t="shared" si="1752"/>
        <v>0</v>
      </c>
      <c r="BL421" s="275">
        <f t="shared" si="1752"/>
        <v>0</v>
      </c>
      <c r="BM421" s="275">
        <f t="shared" si="1752"/>
        <v>0</v>
      </c>
      <c r="BN421" s="275">
        <f t="shared" si="1752"/>
        <v>0</v>
      </c>
      <c r="BO421" s="275">
        <f t="shared" si="1752"/>
        <v>0</v>
      </c>
    </row>
    <row r="422" spans="19:67" x14ac:dyDescent="0.2">
      <c r="S422" s="275">
        <f t="shared" ref="S422:BO422" si="1753">IF(S175=1,IF(S176=1,1,0),0)</f>
        <v>0</v>
      </c>
      <c r="T422" s="275">
        <f t="shared" si="1753"/>
        <v>0</v>
      </c>
      <c r="U422" s="275">
        <f t="shared" si="1753"/>
        <v>0</v>
      </c>
      <c r="V422" s="275">
        <f t="shared" si="1753"/>
        <v>0</v>
      </c>
      <c r="W422" s="275">
        <f t="shared" si="1753"/>
        <v>0</v>
      </c>
      <c r="X422" s="275">
        <f t="shared" si="1753"/>
        <v>0</v>
      </c>
      <c r="Y422" s="275">
        <f t="shared" si="1753"/>
        <v>0</v>
      </c>
      <c r="Z422" s="275">
        <f t="shared" si="1753"/>
        <v>0</v>
      </c>
      <c r="AA422" s="275">
        <f t="shared" si="1753"/>
        <v>0</v>
      </c>
      <c r="AB422" s="275">
        <f t="shared" si="1753"/>
        <v>0</v>
      </c>
      <c r="AC422" s="275">
        <f t="shared" si="1753"/>
        <v>0</v>
      </c>
      <c r="AD422" s="275">
        <f t="shared" si="1753"/>
        <v>0</v>
      </c>
      <c r="AE422" s="275">
        <f t="shared" si="1753"/>
        <v>0</v>
      </c>
      <c r="AF422" s="275">
        <f t="shared" si="1753"/>
        <v>0</v>
      </c>
      <c r="AG422" s="275">
        <f t="shared" si="1753"/>
        <v>0</v>
      </c>
      <c r="AH422" s="275">
        <f t="shared" si="1753"/>
        <v>0</v>
      </c>
      <c r="AI422" s="275">
        <f t="shared" si="1753"/>
        <v>0</v>
      </c>
      <c r="AJ422" s="275">
        <f t="shared" si="1753"/>
        <v>0</v>
      </c>
      <c r="AK422" s="275">
        <f t="shared" si="1753"/>
        <v>0</v>
      </c>
      <c r="AL422" s="275">
        <f t="shared" si="1753"/>
        <v>0</v>
      </c>
      <c r="AM422" s="275">
        <f t="shared" si="1753"/>
        <v>0</v>
      </c>
      <c r="AN422" s="275">
        <f t="shared" si="1753"/>
        <v>0</v>
      </c>
      <c r="AO422" s="275">
        <f t="shared" si="1753"/>
        <v>0</v>
      </c>
      <c r="AP422" s="275">
        <f t="shared" si="1753"/>
        <v>0</v>
      </c>
      <c r="AQ422" s="275">
        <f t="shared" si="1753"/>
        <v>0</v>
      </c>
      <c r="AR422" s="275">
        <f t="shared" si="1753"/>
        <v>0</v>
      </c>
      <c r="AS422" s="275">
        <f t="shared" si="1753"/>
        <v>0</v>
      </c>
      <c r="AT422" s="275">
        <f t="shared" si="1753"/>
        <v>0</v>
      </c>
      <c r="AU422" s="275">
        <f t="shared" si="1753"/>
        <v>0</v>
      </c>
      <c r="AV422" s="275">
        <f t="shared" si="1753"/>
        <v>0</v>
      </c>
      <c r="AW422" s="275">
        <f t="shared" si="1753"/>
        <v>0</v>
      </c>
      <c r="AX422" s="275">
        <f t="shared" si="1753"/>
        <v>0</v>
      </c>
      <c r="AY422" s="275">
        <f t="shared" si="1753"/>
        <v>0</v>
      </c>
      <c r="AZ422" s="275">
        <f t="shared" si="1753"/>
        <v>0</v>
      </c>
      <c r="BA422" s="275">
        <f t="shared" si="1753"/>
        <v>1</v>
      </c>
      <c r="BB422" s="275">
        <f t="shared" si="1753"/>
        <v>0</v>
      </c>
      <c r="BC422" s="275">
        <f t="shared" si="1753"/>
        <v>0</v>
      </c>
      <c r="BD422" s="275">
        <f t="shared" si="1753"/>
        <v>0</v>
      </c>
      <c r="BE422" s="275">
        <f t="shared" si="1753"/>
        <v>0</v>
      </c>
      <c r="BF422" s="275">
        <f t="shared" si="1753"/>
        <v>0</v>
      </c>
      <c r="BG422" s="275">
        <f t="shared" si="1753"/>
        <v>1</v>
      </c>
      <c r="BH422" s="275">
        <f t="shared" si="1753"/>
        <v>0</v>
      </c>
      <c r="BI422" s="275">
        <f t="shared" si="1753"/>
        <v>0</v>
      </c>
      <c r="BJ422" s="275">
        <f t="shared" si="1753"/>
        <v>0</v>
      </c>
      <c r="BK422" s="275">
        <f t="shared" si="1753"/>
        <v>0</v>
      </c>
      <c r="BL422" s="275">
        <f t="shared" si="1753"/>
        <v>0</v>
      </c>
      <c r="BM422" s="275">
        <f t="shared" si="1753"/>
        <v>0</v>
      </c>
      <c r="BN422" s="275">
        <f t="shared" si="1753"/>
        <v>0</v>
      </c>
      <c r="BO422" s="275">
        <f t="shared" si="1753"/>
        <v>0</v>
      </c>
    </row>
    <row r="423" spans="19:67" x14ac:dyDescent="0.2">
      <c r="S423" s="275">
        <f t="shared" ref="S423:BO423" si="1754">IF(S176=1,IF(S177=1,1,0),0)</f>
        <v>0</v>
      </c>
      <c r="T423" s="275">
        <f t="shared" si="1754"/>
        <v>0</v>
      </c>
      <c r="U423" s="275">
        <f t="shared" si="1754"/>
        <v>0</v>
      </c>
      <c r="V423" s="275">
        <f t="shared" si="1754"/>
        <v>0</v>
      </c>
      <c r="W423" s="275">
        <f t="shared" si="1754"/>
        <v>0</v>
      </c>
      <c r="X423" s="275">
        <f t="shared" si="1754"/>
        <v>0</v>
      </c>
      <c r="Y423" s="275">
        <f t="shared" si="1754"/>
        <v>0</v>
      </c>
      <c r="Z423" s="275">
        <f t="shared" si="1754"/>
        <v>0</v>
      </c>
      <c r="AA423" s="275">
        <f t="shared" si="1754"/>
        <v>0</v>
      </c>
      <c r="AB423" s="275">
        <f t="shared" si="1754"/>
        <v>0</v>
      </c>
      <c r="AC423" s="275">
        <f t="shared" si="1754"/>
        <v>0</v>
      </c>
      <c r="AD423" s="275">
        <f t="shared" si="1754"/>
        <v>0</v>
      </c>
      <c r="AE423" s="275">
        <f t="shared" si="1754"/>
        <v>0</v>
      </c>
      <c r="AF423" s="275">
        <f t="shared" si="1754"/>
        <v>0</v>
      </c>
      <c r="AG423" s="275">
        <f t="shared" si="1754"/>
        <v>0</v>
      </c>
      <c r="AH423" s="275">
        <f t="shared" si="1754"/>
        <v>0</v>
      </c>
      <c r="AI423" s="275">
        <f t="shared" si="1754"/>
        <v>0</v>
      </c>
      <c r="AJ423" s="275">
        <f t="shared" si="1754"/>
        <v>0</v>
      </c>
      <c r="AK423" s="275">
        <f t="shared" si="1754"/>
        <v>0</v>
      </c>
      <c r="AL423" s="275">
        <f t="shared" si="1754"/>
        <v>0</v>
      </c>
      <c r="AM423" s="275">
        <f t="shared" si="1754"/>
        <v>0</v>
      </c>
      <c r="AN423" s="275">
        <f t="shared" si="1754"/>
        <v>0</v>
      </c>
      <c r="AO423" s="275">
        <f t="shared" si="1754"/>
        <v>0</v>
      </c>
      <c r="AP423" s="275">
        <f t="shared" si="1754"/>
        <v>0</v>
      </c>
      <c r="AQ423" s="275">
        <f t="shared" si="1754"/>
        <v>0</v>
      </c>
      <c r="AR423" s="275">
        <f t="shared" si="1754"/>
        <v>0</v>
      </c>
      <c r="AS423" s="275">
        <f t="shared" si="1754"/>
        <v>0</v>
      </c>
      <c r="AT423" s="275">
        <f t="shared" si="1754"/>
        <v>0</v>
      </c>
      <c r="AU423" s="275">
        <f t="shared" si="1754"/>
        <v>0</v>
      </c>
      <c r="AV423" s="275">
        <f t="shared" si="1754"/>
        <v>0</v>
      </c>
      <c r="AW423" s="275">
        <f t="shared" si="1754"/>
        <v>0</v>
      </c>
      <c r="AX423" s="275">
        <f t="shared" si="1754"/>
        <v>0</v>
      </c>
      <c r="AY423" s="275">
        <f t="shared" si="1754"/>
        <v>0</v>
      </c>
      <c r="AZ423" s="275">
        <f t="shared" si="1754"/>
        <v>0</v>
      </c>
      <c r="BA423" s="275">
        <f t="shared" si="1754"/>
        <v>0</v>
      </c>
      <c r="BB423" s="275">
        <f t="shared" si="1754"/>
        <v>0</v>
      </c>
      <c r="BC423" s="275">
        <f t="shared" si="1754"/>
        <v>0</v>
      </c>
      <c r="BD423" s="275">
        <f t="shared" si="1754"/>
        <v>0</v>
      </c>
      <c r="BE423" s="275">
        <f t="shared" si="1754"/>
        <v>0</v>
      </c>
      <c r="BF423" s="275">
        <f t="shared" si="1754"/>
        <v>0</v>
      </c>
      <c r="BG423" s="275">
        <f t="shared" si="1754"/>
        <v>0</v>
      </c>
      <c r="BH423" s="275">
        <f t="shared" si="1754"/>
        <v>0</v>
      </c>
      <c r="BI423" s="275">
        <f t="shared" si="1754"/>
        <v>0</v>
      </c>
      <c r="BJ423" s="275">
        <f t="shared" si="1754"/>
        <v>0</v>
      </c>
      <c r="BK423" s="275">
        <f t="shared" si="1754"/>
        <v>0</v>
      </c>
      <c r="BL423" s="275">
        <f t="shared" si="1754"/>
        <v>0</v>
      </c>
      <c r="BM423" s="275">
        <f t="shared" si="1754"/>
        <v>0</v>
      </c>
      <c r="BN423" s="275">
        <f t="shared" si="1754"/>
        <v>0</v>
      </c>
      <c r="BO423" s="275">
        <f t="shared" si="1754"/>
        <v>0</v>
      </c>
    </row>
    <row r="424" spans="19:67" x14ac:dyDescent="0.2">
      <c r="S424" s="275">
        <f t="shared" ref="S424:BO424" si="1755">IF(S177=1,IF(S178=1,1,0),0)</f>
        <v>0</v>
      </c>
      <c r="T424" s="275">
        <f t="shared" si="1755"/>
        <v>0</v>
      </c>
      <c r="U424" s="275">
        <f t="shared" si="1755"/>
        <v>0</v>
      </c>
      <c r="V424" s="275">
        <f t="shared" si="1755"/>
        <v>0</v>
      </c>
      <c r="W424" s="275">
        <f t="shared" si="1755"/>
        <v>0</v>
      </c>
      <c r="X424" s="275">
        <f t="shared" si="1755"/>
        <v>0</v>
      </c>
      <c r="Y424" s="275">
        <f t="shared" si="1755"/>
        <v>0</v>
      </c>
      <c r="Z424" s="275">
        <f t="shared" si="1755"/>
        <v>0</v>
      </c>
      <c r="AA424" s="275">
        <f t="shared" si="1755"/>
        <v>0</v>
      </c>
      <c r="AB424" s="275">
        <f t="shared" si="1755"/>
        <v>0</v>
      </c>
      <c r="AC424" s="275">
        <f t="shared" si="1755"/>
        <v>0</v>
      </c>
      <c r="AD424" s="275">
        <f t="shared" si="1755"/>
        <v>0</v>
      </c>
      <c r="AE424" s="275">
        <f t="shared" si="1755"/>
        <v>0</v>
      </c>
      <c r="AF424" s="275">
        <f t="shared" si="1755"/>
        <v>0</v>
      </c>
      <c r="AG424" s="275">
        <f t="shared" si="1755"/>
        <v>0</v>
      </c>
      <c r="AH424" s="275">
        <f t="shared" si="1755"/>
        <v>0</v>
      </c>
      <c r="AI424" s="275">
        <f t="shared" si="1755"/>
        <v>0</v>
      </c>
      <c r="AJ424" s="275">
        <f t="shared" si="1755"/>
        <v>0</v>
      </c>
      <c r="AK424" s="275">
        <f t="shared" si="1755"/>
        <v>0</v>
      </c>
      <c r="AL424" s="275">
        <f t="shared" si="1755"/>
        <v>0</v>
      </c>
      <c r="AM424" s="275">
        <f t="shared" si="1755"/>
        <v>0</v>
      </c>
      <c r="AN424" s="275">
        <f t="shared" si="1755"/>
        <v>0</v>
      </c>
      <c r="AO424" s="275">
        <f t="shared" si="1755"/>
        <v>0</v>
      </c>
      <c r="AP424" s="275">
        <f t="shared" si="1755"/>
        <v>0</v>
      </c>
      <c r="AQ424" s="275">
        <f t="shared" si="1755"/>
        <v>0</v>
      </c>
      <c r="AR424" s="275">
        <f t="shared" si="1755"/>
        <v>0</v>
      </c>
      <c r="AS424" s="275">
        <f t="shared" si="1755"/>
        <v>0</v>
      </c>
      <c r="AT424" s="275">
        <f t="shared" si="1755"/>
        <v>0</v>
      </c>
      <c r="AU424" s="275">
        <f t="shared" si="1755"/>
        <v>0</v>
      </c>
      <c r="AV424" s="275">
        <f t="shared" si="1755"/>
        <v>0</v>
      </c>
      <c r="AW424" s="275">
        <f t="shared" si="1755"/>
        <v>0</v>
      </c>
      <c r="AX424" s="275">
        <f t="shared" si="1755"/>
        <v>0</v>
      </c>
      <c r="AY424" s="275">
        <f t="shared" si="1755"/>
        <v>0</v>
      </c>
      <c r="AZ424" s="275">
        <f t="shared" si="1755"/>
        <v>0</v>
      </c>
      <c r="BA424" s="275">
        <f t="shared" si="1755"/>
        <v>0</v>
      </c>
      <c r="BB424" s="275">
        <f t="shared" si="1755"/>
        <v>0</v>
      </c>
      <c r="BC424" s="275">
        <f t="shared" si="1755"/>
        <v>0</v>
      </c>
      <c r="BD424" s="275">
        <f t="shared" si="1755"/>
        <v>0</v>
      </c>
      <c r="BE424" s="275">
        <f t="shared" si="1755"/>
        <v>0</v>
      </c>
      <c r="BF424" s="275">
        <f t="shared" si="1755"/>
        <v>0</v>
      </c>
      <c r="BG424" s="275">
        <f t="shared" si="1755"/>
        <v>0</v>
      </c>
      <c r="BH424" s="275">
        <f t="shared" si="1755"/>
        <v>0</v>
      </c>
      <c r="BI424" s="275">
        <f t="shared" si="1755"/>
        <v>0</v>
      </c>
      <c r="BJ424" s="275">
        <f t="shared" si="1755"/>
        <v>0</v>
      </c>
      <c r="BK424" s="275">
        <f t="shared" si="1755"/>
        <v>0</v>
      </c>
      <c r="BL424" s="275">
        <f t="shared" si="1755"/>
        <v>0</v>
      </c>
      <c r="BM424" s="275">
        <f t="shared" si="1755"/>
        <v>0</v>
      </c>
      <c r="BN424" s="275">
        <f t="shared" si="1755"/>
        <v>0</v>
      </c>
      <c r="BO424" s="275">
        <f t="shared" si="1755"/>
        <v>0</v>
      </c>
    </row>
    <row r="425" spans="19:67" x14ac:dyDescent="0.2">
      <c r="S425" s="275">
        <f t="shared" ref="S425:BO425" si="1756">IF(S178=1,IF(S179=1,1,0),0)</f>
        <v>0</v>
      </c>
      <c r="T425" s="275">
        <f t="shared" si="1756"/>
        <v>0</v>
      </c>
      <c r="U425" s="275">
        <f t="shared" si="1756"/>
        <v>0</v>
      </c>
      <c r="V425" s="275">
        <f t="shared" si="1756"/>
        <v>0</v>
      </c>
      <c r="W425" s="275">
        <f t="shared" si="1756"/>
        <v>0</v>
      </c>
      <c r="X425" s="275">
        <f t="shared" si="1756"/>
        <v>0</v>
      </c>
      <c r="Y425" s="275">
        <f t="shared" si="1756"/>
        <v>0</v>
      </c>
      <c r="Z425" s="275">
        <f t="shared" si="1756"/>
        <v>0</v>
      </c>
      <c r="AA425" s="275">
        <f t="shared" si="1756"/>
        <v>0</v>
      </c>
      <c r="AB425" s="275">
        <f t="shared" si="1756"/>
        <v>0</v>
      </c>
      <c r="AC425" s="275">
        <f t="shared" si="1756"/>
        <v>0</v>
      </c>
      <c r="AD425" s="275">
        <f t="shared" si="1756"/>
        <v>0</v>
      </c>
      <c r="AE425" s="275">
        <f t="shared" si="1756"/>
        <v>0</v>
      </c>
      <c r="AF425" s="275">
        <f t="shared" si="1756"/>
        <v>0</v>
      </c>
      <c r="AG425" s="275">
        <f t="shared" si="1756"/>
        <v>0</v>
      </c>
      <c r="AH425" s="275">
        <f t="shared" si="1756"/>
        <v>0</v>
      </c>
      <c r="AI425" s="275">
        <f t="shared" si="1756"/>
        <v>0</v>
      </c>
      <c r="AJ425" s="275">
        <f t="shared" si="1756"/>
        <v>0</v>
      </c>
      <c r="AK425" s="275">
        <f t="shared" si="1756"/>
        <v>0</v>
      </c>
      <c r="AL425" s="275">
        <f t="shared" si="1756"/>
        <v>0</v>
      </c>
      <c r="AM425" s="275">
        <f t="shared" si="1756"/>
        <v>0</v>
      </c>
      <c r="AN425" s="275">
        <f t="shared" si="1756"/>
        <v>0</v>
      </c>
      <c r="AO425" s="275">
        <f t="shared" si="1756"/>
        <v>0</v>
      </c>
      <c r="AP425" s="275">
        <f t="shared" si="1756"/>
        <v>0</v>
      </c>
      <c r="AQ425" s="275">
        <f t="shared" si="1756"/>
        <v>0</v>
      </c>
      <c r="AR425" s="275">
        <f t="shared" si="1756"/>
        <v>0</v>
      </c>
      <c r="AS425" s="275">
        <f t="shared" si="1756"/>
        <v>0</v>
      </c>
      <c r="AT425" s="275">
        <f t="shared" si="1756"/>
        <v>0</v>
      </c>
      <c r="AU425" s="275">
        <f t="shared" si="1756"/>
        <v>0</v>
      </c>
      <c r="AV425" s="275">
        <f t="shared" si="1756"/>
        <v>0</v>
      </c>
      <c r="AW425" s="275">
        <f t="shared" si="1756"/>
        <v>0</v>
      </c>
      <c r="AX425" s="275">
        <f t="shared" si="1756"/>
        <v>0</v>
      </c>
      <c r="AY425" s="275">
        <f t="shared" si="1756"/>
        <v>0</v>
      </c>
      <c r="AZ425" s="275">
        <f t="shared" si="1756"/>
        <v>0</v>
      </c>
      <c r="BA425" s="275">
        <f t="shared" si="1756"/>
        <v>0</v>
      </c>
      <c r="BB425" s="275">
        <f t="shared" si="1756"/>
        <v>0</v>
      </c>
      <c r="BC425" s="275">
        <f t="shared" si="1756"/>
        <v>0</v>
      </c>
      <c r="BD425" s="275">
        <f t="shared" si="1756"/>
        <v>0</v>
      </c>
      <c r="BE425" s="275">
        <f t="shared" si="1756"/>
        <v>0</v>
      </c>
      <c r="BF425" s="275">
        <f t="shared" si="1756"/>
        <v>0</v>
      </c>
      <c r="BG425" s="275">
        <f t="shared" si="1756"/>
        <v>0</v>
      </c>
      <c r="BH425" s="275">
        <f t="shared" si="1756"/>
        <v>0</v>
      </c>
      <c r="BI425" s="275">
        <f t="shared" si="1756"/>
        <v>0</v>
      </c>
      <c r="BJ425" s="275">
        <f t="shared" si="1756"/>
        <v>0</v>
      </c>
      <c r="BK425" s="275">
        <f t="shared" si="1756"/>
        <v>0</v>
      </c>
      <c r="BL425" s="275">
        <f t="shared" si="1756"/>
        <v>0</v>
      </c>
      <c r="BM425" s="275">
        <f t="shared" si="1756"/>
        <v>0</v>
      </c>
      <c r="BN425" s="275">
        <f t="shared" si="1756"/>
        <v>0</v>
      </c>
      <c r="BO425" s="275">
        <f t="shared" si="1756"/>
        <v>0</v>
      </c>
    </row>
    <row r="426" spans="19:67" x14ac:dyDescent="0.2">
      <c r="S426" s="275">
        <f t="shared" ref="S426:BO426" si="1757">IF(S179=1,IF(S180=1,1,0),0)</f>
        <v>0</v>
      </c>
      <c r="T426" s="275">
        <f t="shared" si="1757"/>
        <v>0</v>
      </c>
      <c r="U426" s="275">
        <f t="shared" si="1757"/>
        <v>0</v>
      </c>
      <c r="V426" s="275">
        <f t="shared" si="1757"/>
        <v>0</v>
      </c>
      <c r="W426" s="275">
        <f t="shared" si="1757"/>
        <v>0</v>
      </c>
      <c r="X426" s="275">
        <f t="shared" si="1757"/>
        <v>0</v>
      </c>
      <c r="Y426" s="275">
        <f t="shared" si="1757"/>
        <v>0</v>
      </c>
      <c r="Z426" s="275">
        <f t="shared" si="1757"/>
        <v>0</v>
      </c>
      <c r="AA426" s="275">
        <f t="shared" si="1757"/>
        <v>0</v>
      </c>
      <c r="AB426" s="275">
        <f t="shared" si="1757"/>
        <v>0</v>
      </c>
      <c r="AC426" s="275">
        <f t="shared" si="1757"/>
        <v>0</v>
      </c>
      <c r="AD426" s="275">
        <f t="shared" si="1757"/>
        <v>0</v>
      </c>
      <c r="AE426" s="275">
        <f t="shared" si="1757"/>
        <v>0</v>
      </c>
      <c r="AF426" s="275">
        <f t="shared" si="1757"/>
        <v>0</v>
      </c>
      <c r="AG426" s="275">
        <f t="shared" si="1757"/>
        <v>0</v>
      </c>
      <c r="AH426" s="275">
        <f t="shared" si="1757"/>
        <v>0</v>
      </c>
      <c r="AI426" s="275">
        <f t="shared" si="1757"/>
        <v>0</v>
      </c>
      <c r="AJ426" s="275">
        <f t="shared" si="1757"/>
        <v>0</v>
      </c>
      <c r="AK426" s="275">
        <f t="shared" si="1757"/>
        <v>0</v>
      </c>
      <c r="AL426" s="275">
        <f t="shared" si="1757"/>
        <v>0</v>
      </c>
      <c r="AM426" s="275">
        <f t="shared" si="1757"/>
        <v>0</v>
      </c>
      <c r="AN426" s="275">
        <f t="shared" si="1757"/>
        <v>0</v>
      </c>
      <c r="AO426" s="275">
        <f t="shared" si="1757"/>
        <v>0</v>
      </c>
      <c r="AP426" s="275">
        <f t="shared" si="1757"/>
        <v>0</v>
      </c>
      <c r="AQ426" s="275">
        <f t="shared" si="1757"/>
        <v>0</v>
      </c>
      <c r="AR426" s="275">
        <f t="shared" si="1757"/>
        <v>0</v>
      </c>
      <c r="AS426" s="275">
        <f t="shared" si="1757"/>
        <v>0</v>
      </c>
      <c r="AT426" s="275">
        <f t="shared" si="1757"/>
        <v>0</v>
      </c>
      <c r="AU426" s="275">
        <f t="shared" si="1757"/>
        <v>0</v>
      </c>
      <c r="AV426" s="275">
        <f t="shared" si="1757"/>
        <v>0</v>
      </c>
      <c r="AW426" s="275">
        <f t="shared" si="1757"/>
        <v>0</v>
      </c>
      <c r="AX426" s="275">
        <f t="shared" si="1757"/>
        <v>0</v>
      </c>
      <c r="AY426" s="275">
        <f t="shared" si="1757"/>
        <v>1</v>
      </c>
      <c r="AZ426" s="275">
        <f t="shared" si="1757"/>
        <v>0</v>
      </c>
      <c r="BA426" s="275">
        <f t="shared" si="1757"/>
        <v>0</v>
      </c>
      <c r="BB426" s="275">
        <f t="shared" si="1757"/>
        <v>0</v>
      </c>
      <c r="BC426" s="275">
        <f t="shared" si="1757"/>
        <v>0</v>
      </c>
      <c r="BD426" s="275">
        <f t="shared" si="1757"/>
        <v>0</v>
      </c>
      <c r="BE426" s="275">
        <f t="shared" si="1757"/>
        <v>0</v>
      </c>
      <c r="BF426" s="275">
        <f t="shared" si="1757"/>
        <v>0</v>
      </c>
      <c r="BG426" s="275">
        <f t="shared" si="1757"/>
        <v>0</v>
      </c>
      <c r="BH426" s="275">
        <f t="shared" si="1757"/>
        <v>0</v>
      </c>
      <c r="BI426" s="275">
        <f t="shared" si="1757"/>
        <v>0</v>
      </c>
      <c r="BJ426" s="275">
        <f t="shared" si="1757"/>
        <v>0</v>
      </c>
      <c r="BK426" s="275">
        <f t="shared" si="1757"/>
        <v>0</v>
      </c>
      <c r="BL426" s="275">
        <f t="shared" si="1757"/>
        <v>0</v>
      </c>
      <c r="BM426" s="275">
        <f t="shared" si="1757"/>
        <v>0</v>
      </c>
      <c r="BN426" s="275">
        <f t="shared" si="1757"/>
        <v>0</v>
      </c>
      <c r="BO426" s="275">
        <f t="shared" si="1757"/>
        <v>0</v>
      </c>
    </row>
    <row r="427" spans="19:67" x14ac:dyDescent="0.2">
      <c r="S427" s="275">
        <f t="shared" ref="S427:BO427" si="1758">IF(S180=1,IF(S181=1,1,0),0)</f>
        <v>0</v>
      </c>
      <c r="T427" s="275">
        <f t="shared" si="1758"/>
        <v>0</v>
      </c>
      <c r="U427" s="275">
        <f t="shared" si="1758"/>
        <v>0</v>
      </c>
      <c r="V427" s="275">
        <f t="shared" si="1758"/>
        <v>0</v>
      </c>
      <c r="W427" s="275">
        <f t="shared" si="1758"/>
        <v>0</v>
      </c>
      <c r="X427" s="275">
        <f t="shared" si="1758"/>
        <v>0</v>
      </c>
      <c r="Y427" s="275">
        <f t="shared" si="1758"/>
        <v>0</v>
      </c>
      <c r="Z427" s="275">
        <f t="shared" si="1758"/>
        <v>0</v>
      </c>
      <c r="AA427" s="275">
        <f t="shared" si="1758"/>
        <v>0</v>
      </c>
      <c r="AB427" s="275">
        <f t="shared" si="1758"/>
        <v>0</v>
      </c>
      <c r="AC427" s="275">
        <f t="shared" si="1758"/>
        <v>0</v>
      </c>
      <c r="AD427" s="275">
        <f t="shared" si="1758"/>
        <v>0</v>
      </c>
      <c r="AE427" s="275">
        <f t="shared" si="1758"/>
        <v>0</v>
      </c>
      <c r="AF427" s="275">
        <f t="shared" si="1758"/>
        <v>0</v>
      </c>
      <c r="AG427" s="275">
        <f t="shared" si="1758"/>
        <v>0</v>
      </c>
      <c r="AH427" s="275">
        <f t="shared" si="1758"/>
        <v>0</v>
      </c>
      <c r="AI427" s="275">
        <f t="shared" si="1758"/>
        <v>0</v>
      </c>
      <c r="AJ427" s="275">
        <f t="shared" si="1758"/>
        <v>0</v>
      </c>
      <c r="AK427" s="275">
        <f t="shared" si="1758"/>
        <v>0</v>
      </c>
      <c r="AL427" s="275">
        <f t="shared" si="1758"/>
        <v>0</v>
      </c>
      <c r="AM427" s="275">
        <f t="shared" si="1758"/>
        <v>0</v>
      </c>
      <c r="AN427" s="275">
        <f t="shared" si="1758"/>
        <v>0</v>
      </c>
      <c r="AO427" s="275">
        <f t="shared" si="1758"/>
        <v>0</v>
      </c>
      <c r="AP427" s="275">
        <f t="shared" si="1758"/>
        <v>0</v>
      </c>
      <c r="AQ427" s="275">
        <f t="shared" si="1758"/>
        <v>0</v>
      </c>
      <c r="AR427" s="275">
        <f t="shared" si="1758"/>
        <v>0</v>
      </c>
      <c r="AS427" s="275">
        <f t="shared" si="1758"/>
        <v>0</v>
      </c>
      <c r="AT427" s="275">
        <f t="shared" si="1758"/>
        <v>0</v>
      </c>
      <c r="AU427" s="275">
        <f t="shared" si="1758"/>
        <v>1</v>
      </c>
      <c r="AV427" s="275">
        <f t="shared" si="1758"/>
        <v>0</v>
      </c>
      <c r="AW427" s="275">
        <f t="shared" si="1758"/>
        <v>0</v>
      </c>
      <c r="AX427" s="275">
        <f t="shared" si="1758"/>
        <v>0</v>
      </c>
      <c r="AY427" s="275">
        <f t="shared" si="1758"/>
        <v>0</v>
      </c>
      <c r="AZ427" s="275">
        <f t="shared" si="1758"/>
        <v>0</v>
      </c>
      <c r="BA427" s="275">
        <f t="shared" si="1758"/>
        <v>0</v>
      </c>
      <c r="BB427" s="275">
        <f t="shared" si="1758"/>
        <v>0</v>
      </c>
      <c r="BC427" s="275">
        <f t="shared" si="1758"/>
        <v>0</v>
      </c>
      <c r="BD427" s="275">
        <f t="shared" si="1758"/>
        <v>0</v>
      </c>
      <c r="BE427" s="275">
        <f t="shared" si="1758"/>
        <v>0</v>
      </c>
      <c r="BF427" s="275">
        <f t="shared" si="1758"/>
        <v>0</v>
      </c>
      <c r="BG427" s="275">
        <f t="shared" si="1758"/>
        <v>0</v>
      </c>
      <c r="BH427" s="275">
        <f t="shared" si="1758"/>
        <v>0</v>
      </c>
      <c r="BI427" s="275">
        <f t="shared" si="1758"/>
        <v>0</v>
      </c>
      <c r="BJ427" s="275">
        <f t="shared" si="1758"/>
        <v>0</v>
      </c>
      <c r="BK427" s="275">
        <f t="shared" si="1758"/>
        <v>0</v>
      </c>
      <c r="BL427" s="275">
        <f t="shared" si="1758"/>
        <v>0</v>
      </c>
      <c r="BM427" s="275">
        <f t="shared" si="1758"/>
        <v>0</v>
      </c>
      <c r="BN427" s="275">
        <f t="shared" si="1758"/>
        <v>0</v>
      </c>
      <c r="BO427" s="275">
        <f t="shared" si="1758"/>
        <v>0</v>
      </c>
    </row>
    <row r="428" spans="19:67" x14ac:dyDescent="0.2">
      <c r="S428" s="275">
        <f t="shared" ref="S428:BO428" si="1759">IF(S181=1,IF(S182=1,1,0),0)</f>
        <v>0</v>
      </c>
      <c r="T428" s="275">
        <f t="shared" si="1759"/>
        <v>0</v>
      </c>
      <c r="U428" s="275">
        <f t="shared" si="1759"/>
        <v>0</v>
      </c>
      <c r="V428" s="275">
        <f t="shared" si="1759"/>
        <v>0</v>
      </c>
      <c r="W428" s="275">
        <f t="shared" si="1759"/>
        <v>0</v>
      </c>
      <c r="X428" s="275">
        <f t="shared" si="1759"/>
        <v>0</v>
      </c>
      <c r="Y428" s="275">
        <f t="shared" si="1759"/>
        <v>0</v>
      </c>
      <c r="Z428" s="275">
        <f t="shared" si="1759"/>
        <v>0</v>
      </c>
      <c r="AA428" s="275">
        <f t="shared" si="1759"/>
        <v>0</v>
      </c>
      <c r="AB428" s="275">
        <f t="shared" si="1759"/>
        <v>0</v>
      </c>
      <c r="AC428" s="275">
        <f t="shared" si="1759"/>
        <v>0</v>
      </c>
      <c r="AD428" s="275">
        <f t="shared" si="1759"/>
        <v>0</v>
      </c>
      <c r="AE428" s="275">
        <f t="shared" si="1759"/>
        <v>0</v>
      </c>
      <c r="AF428" s="275">
        <f t="shared" si="1759"/>
        <v>0</v>
      </c>
      <c r="AG428" s="275">
        <f t="shared" si="1759"/>
        <v>0</v>
      </c>
      <c r="AH428" s="275">
        <f t="shared" si="1759"/>
        <v>0</v>
      </c>
      <c r="AI428" s="275">
        <f t="shared" si="1759"/>
        <v>0</v>
      </c>
      <c r="AJ428" s="275">
        <f t="shared" si="1759"/>
        <v>0</v>
      </c>
      <c r="AK428" s="275">
        <f t="shared" si="1759"/>
        <v>0</v>
      </c>
      <c r="AL428" s="275">
        <f t="shared" si="1759"/>
        <v>0</v>
      </c>
      <c r="AM428" s="275">
        <f t="shared" si="1759"/>
        <v>0</v>
      </c>
      <c r="AN428" s="275">
        <f t="shared" si="1759"/>
        <v>0</v>
      </c>
      <c r="AO428" s="275">
        <f t="shared" si="1759"/>
        <v>0</v>
      </c>
      <c r="AP428" s="275">
        <f t="shared" si="1759"/>
        <v>0</v>
      </c>
      <c r="AQ428" s="275">
        <f t="shared" si="1759"/>
        <v>0</v>
      </c>
      <c r="AR428" s="275">
        <f t="shared" si="1759"/>
        <v>0</v>
      </c>
      <c r="AS428" s="275">
        <f t="shared" si="1759"/>
        <v>0</v>
      </c>
      <c r="AT428" s="275">
        <f t="shared" si="1759"/>
        <v>0</v>
      </c>
      <c r="AU428" s="275">
        <f t="shared" si="1759"/>
        <v>0</v>
      </c>
      <c r="AV428" s="275">
        <f t="shared" si="1759"/>
        <v>0</v>
      </c>
      <c r="AW428" s="275">
        <f t="shared" si="1759"/>
        <v>0</v>
      </c>
      <c r="AX428" s="275">
        <f t="shared" si="1759"/>
        <v>0</v>
      </c>
      <c r="AY428" s="275">
        <f t="shared" si="1759"/>
        <v>0</v>
      </c>
      <c r="AZ428" s="275">
        <f t="shared" si="1759"/>
        <v>0</v>
      </c>
      <c r="BA428" s="275">
        <f t="shared" si="1759"/>
        <v>0</v>
      </c>
      <c r="BB428" s="275">
        <f t="shared" si="1759"/>
        <v>0</v>
      </c>
      <c r="BC428" s="275">
        <f t="shared" si="1759"/>
        <v>0</v>
      </c>
      <c r="BD428" s="275">
        <f t="shared" si="1759"/>
        <v>0</v>
      </c>
      <c r="BE428" s="275">
        <f t="shared" si="1759"/>
        <v>0</v>
      </c>
      <c r="BF428" s="275">
        <f t="shared" si="1759"/>
        <v>0</v>
      </c>
      <c r="BG428" s="275">
        <f t="shared" si="1759"/>
        <v>0</v>
      </c>
      <c r="BH428" s="275">
        <f t="shared" si="1759"/>
        <v>0</v>
      </c>
      <c r="BI428" s="275">
        <f t="shared" si="1759"/>
        <v>0</v>
      </c>
      <c r="BJ428" s="275">
        <f t="shared" si="1759"/>
        <v>1</v>
      </c>
      <c r="BK428" s="275">
        <f t="shared" si="1759"/>
        <v>0</v>
      </c>
      <c r="BL428" s="275">
        <f t="shared" si="1759"/>
        <v>0</v>
      </c>
      <c r="BM428" s="275">
        <f t="shared" si="1759"/>
        <v>0</v>
      </c>
      <c r="BN428" s="275">
        <f t="shared" si="1759"/>
        <v>0</v>
      </c>
      <c r="BO428" s="275">
        <f t="shared" si="1759"/>
        <v>0</v>
      </c>
    </row>
    <row r="429" spans="19:67" x14ac:dyDescent="0.2">
      <c r="S429" s="275">
        <f t="shared" ref="S429:BO429" si="1760">IF(S182=1,IF(S183=1,1,0),0)</f>
        <v>0</v>
      </c>
      <c r="T429" s="275">
        <f t="shared" si="1760"/>
        <v>0</v>
      </c>
      <c r="U429" s="275">
        <f t="shared" si="1760"/>
        <v>0</v>
      </c>
      <c r="V429" s="275">
        <f t="shared" si="1760"/>
        <v>0</v>
      </c>
      <c r="W429" s="275">
        <f t="shared" si="1760"/>
        <v>0</v>
      </c>
      <c r="X429" s="275">
        <f t="shared" si="1760"/>
        <v>0</v>
      </c>
      <c r="Y429" s="275">
        <f t="shared" si="1760"/>
        <v>0</v>
      </c>
      <c r="Z429" s="275">
        <f t="shared" si="1760"/>
        <v>0</v>
      </c>
      <c r="AA429" s="275">
        <f t="shared" si="1760"/>
        <v>0</v>
      </c>
      <c r="AB429" s="275">
        <f t="shared" si="1760"/>
        <v>0</v>
      </c>
      <c r="AC429" s="275">
        <f t="shared" si="1760"/>
        <v>0</v>
      </c>
      <c r="AD429" s="275">
        <f t="shared" si="1760"/>
        <v>0</v>
      </c>
      <c r="AE429" s="275">
        <f t="shared" si="1760"/>
        <v>0</v>
      </c>
      <c r="AF429" s="275">
        <f t="shared" si="1760"/>
        <v>0</v>
      </c>
      <c r="AG429" s="275">
        <f t="shared" si="1760"/>
        <v>0</v>
      </c>
      <c r="AH429" s="275">
        <f t="shared" si="1760"/>
        <v>0</v>
      </c>
      <c r="AI429" s="275">
        <f t="shared" si="1760"/>
        <v>0</v>
      </c>
      <c r="AJ429" s="275">
        <f t="shared" si="1760"/>
        <v>0</v>
      </c>
      <c r="AK429" s="275">
        <f t="shared" si="1760"/>
        <v>0</v>
      </c>
      <c r="AL429" s="275">
        <f t="shared" si="1760"/>
        <v>0</v>
      </c>
      <c r="AM429" s="275">
        <f t="shared" si="1760"/>
        <v>0</v>
      </c>
      <c r="AN429" s="275">
        <f t="shared" si="1760"/>
        <v>0</v>
      </c>
      <c r="AO429" s="275">
        <f t="shared" si="1760"/>
        <v>0</v>
      </c>
      <c r="AP429" s="275">
        <f t="shared" si="1760"/>
        <v>0</v>
      </c>
      <c r="AQ429" s="275">
        <f t="shared" si="1760"/>
        <v>0</v>
      </c>
      <c r="AR429" s="275">
        <f t="shared" si="1760"/>
        <v>0</v>
      </c>
      <c r="AS429" s="275">
        <f t="shared" si="1760"/>
        <v>0</v>
      </c>
      <c r="AT429" s="275">
        <f t="shared" si="1760"/>
        <v>0</v>
      </c>
      <c r="AU429" s="275">
        <f t="shared" si="1760"/>
        <v>0</v>
      </c>
      <c r="AV429" s="275">
        <f t="shared" si="1760"/>
        <v>0</v>
      </c>
      <c r="AW429" s="275">
        <f t="shared" si="1760"/>
        <v>0</v>
      </c>
      <c r="AX429" s="275">
        <f t="shared" si="1760"/>
        <v>0</v>
      </c>
      <c r="AY429" s="275">
        <f t="shared" si="1760"/>
        <v>0</v>
      </c>
      <c r="AZ429" s="275">
        <f t="shared" si="1760"/>
        <v>0</v>
      </c>
      <c r="BA429" s="275">
        <f t="shared" si="1760"/>
        <v>0</v>
      </c>
      <c r="BB429" s="275">
        <f t="shared" si="1760"/>
        <v>0</v>
      </c>
      <c r="BC429" s="275">
        <f t="shared" si="1760"/>
        <v>0</v>
      </c>
      <c r="BD429" s="275">
        <f t="shared" si="1760"/>
        <v>0</v>
      </c>
      <c r="BE429" s="275">
        <f t="shared" si="1760"/>
        <v>0</v>
      </c>
      <c r="BF429" s="275">
        <f t="shared" si="1760"/>
        <v>0</v>
      </c>
      <c r="BG429" s="275">
        <f t="shared" si="1760"/>
        <v>0</v>
      </c>
      <c r="BH429" s="275">
        <f t="shared" si="1760"/>
        <v>0</v>
      </c>
      <c r="BI429" s="275">
        <f t="shared" si="1760"/>
        <v>0</v>
      </c>
      <c r="BJ429" s="275">
        <f t="shared" si="1760"/>
        <v>0</v>
      </c>
      <c r="BK429" s="275">
        <f t="shared" si="1760"/>
        <v>0</v>
      </c>
      <c r="BL429" s="275">
        <f t="shared" si="1760"/>
        <v>0</v>
      </c>
      <c r="BM429" s="275">
        <f t="shared" si="1760"/>
        <v>0</v>
      </c>
      <c r="BN429" s="275">
        <f t="shared" si="1760"/>
        <v>0</v>
      </c>
      <c r="BO429" s="275">
        <f t="shared" si="1760"/>
        <v>0</v>
      </c>
    </row>
    <row r="430" spans="19:67" x14ac:dyDescent="0.2">
      <c r="S430" s="275">
        <f t="shared" ref="S430:BO430" si="1761">IF(S183=1,IF(S184=1,1,0),0)</f>
        <v>0</v>
      </c>
      <c r="T430" s="275">
        <f t="shared" si="1761"/>
        <v>0</v>
      </c>
      <c r="U430" s="275">
        <f t="shared" si="1761"/>
        <v>0</v>
      </c>
      <c r="V430" s="275">
        <f t="shared" si="1761"/>
        <v>0</v>
      </c>
      <c r="W430" s="275">
        <f t="shared" si="1761"/>
        <v>0</v>
      </c>
      <c r="X430" s="275">
        <f t="shared" si="1761"/>
        <v>0</v>
      </c>
      <c r="Y430" s="275">
        <f t="shared" si="1761"/>
        <v>0</v>
      </c>
      <c r="Z430" s="275">
        <f t="shared" si="1761"/>
        <v>0</v>
      </c>
      <c r="AA430" s="275">
        <f t="shared" si="1761"/>
        <v>0</v>
      </c>
      <c r="AB430" s="275">
        <f t="shared" si="1761"/>
        <v>0</v>
      </c>
      <c r="AC430" s="275">
        <f t="shared" si="1761"/>
        <v>0</v>
      </c>
      <c r="AD430" s="275">
        <f t="shared" si="1761"/>
        <v>0</v>
      </c>
      <c r="AE430" s="275">
        <f t="shared" si="1761"/>
        <v>0</v>
      </c>
      <c r="AF430" s="275">
        <f t="shared" si="1761"/>
        <v>0</v>
      </c>
      <c r="AG430" s="275">
        <f t="shared" si="1761"/>
        <v>0</v>
      </c>
      <c r="AH430" s="275">
        <f t="shared" si="1761"/>
        <v>0</v>
      </c>
      <c r="AI430" s="275">
        <f t="shared" si="1761"/>
        <v>0</v>
      </c>
      <c r="AJ430" s="275">
        <f t="shared" si="1761"/>
        <v>0</v>
      </c>
      <c r="AK430" s="275">
        <f t="shared" si="1761"/>
        <v>0</v>
      </c>
      <c r="AL430" s="275">
        <f t="shared" si="1761"/>
        <v>0</v>
      </c>
      <c r="AM430" s="275">
        <f t="shared" si="1761"/>
        <v>0</v>
      </c>
      <c r="AN430" s="275">
        <f t="shared" si="1761"/>
        <v>0</v>
      </c>
      <c r="AO430" s="275">
        <f t="shared" si="1761"/>
        <v>0</v>
      </c>
      <c r="AP430" s="275">
        <f t="shared" si="1761"/>
        <v>0</v>
      </c>
      <c r="AQ430" s="275">
        <f t="shared" si="1761"/>
        <v>0</v>
      </c>
      <c r="AR430" s="275">
        <f t="shared" si="1761"/>
        <v>0</v>
      </c>
      <c r="AS430" s="275">
        <f t="shared" si="1761"/>
        <v>0</v>
      </c>
      <c r="AT430" s="275">
        <f t="shared" si="1761"/>
        <v>0</v>
      </c>
      <c r="AU430" s="275">
        <f t="shared" si="1761"/>
        <v>0</v>
      </c>
      <c r="AV430" s="275">
        <f t="shared" si="1761"/>
        <v>0</v>
      </c>
      <c r="AW430" s="275">
        <f t="shared" si="1761"/>
        <v>0</v>
      </c>
      <c r="AX430" s="275">
        <f t="shared" si="1761"/>
        <v>0</v>
      </c>
      <c r="AY430" s="275">
        <f t="shared" si="1761"/>
        <v>0</v>
      </c>
      <c r="AZ430" s="275">
        <f t="shared" si="1761"/>
        <v>0</v>
      </c>
      <c r="BA430" s="275">
        <f t="shared" si="1761"/>
        <v>0</v>
      </c>
      <c r="BB430" s="275">
        <f t="shared" si="1761"/>
        <v>0</v>
      </c>
      <c r="BC430" s="275">
        <f t="shared" si="1761"/>
        <v>1</v>
      </c>
      <c r="BD430" s="275">
        <f t="shared" si="1761"/>
        <v>0</v>
      </c>
      <c r="BE430" s="275">
        <f t="shared" si="1761"/>
        <v>0</v>
      </c>
      <c r="BF430" s="275">
        <f t="shared" si="1761"/>
        <v>0</v>
      </c>
      <c r="BG430" s="275">
        <f t="shared" si="1761"/>
        <v>0</v>
      </c>
      <c r="BH430" s="275">
        <f t="shared" si="1761"/>
        <v>0</v>
      </c>
      <c r="BI430" s="275">
        <f t="shared" si="1761"/>
        <v>0</v>
      </c>
      <c r="BJ430" s="275">
        <f t="shared" si="1761"/>
        <v>0</v>
      </c>
      <c r="BK430" s="275">
        <f t="shared" si="1761"/>
        <v>0</v>
      </c>
      <c r="BL430" s="275">
        <f t="shared" si="1761"/>
        <v>0</v>
      </c>
      <c r="BM430" s="275">
        <f t="shared" si="1761"/>
        <v>0</v>
      </c>
      <c r="BN430" s="275">
        <f t="shared" si="1761"/>
        <v>0</v>
      </c>
      <c r="BO430" s="275">
        <f t="shared" si="1761"/>
        <v>0</v>
      </c>
    </row>
    <row r="431" spans="19:67" x14ac:dyDescent="0.2">
      <c r="S431" s="275">
        <f t="shared" ref="S431:BO431" si="1762">IF(S184=1,IF(S185=1,1,0),0)</f>
        <v>0</v>
      </c>
      <c r="T431" s="275">
        <f t="shared" si="1762"/>
        <v>0</v>
      </c>
      <c r="U431" s="275">
        <f t="shared" si="1762"/>
        <v>0</v>
      </c>
      <c r="V431" s="275">
        <f t="shared" si="1762"/>
        <v>0</v>
      </c>
      <c r="W431" s="275">
        <f t="shared" si="1762"/>
        <v>0</v>
      </c>
      <c r="X431" s="275">
        <f t="shared" si="1762"/>
        <v>0</v>
      </c>
      <c r="Y431" s="275">
        <f t="shared" si="1762"/>
        <v>0</v>
      </c>
      <c r="Z431" s="275">
        <f t="shared" si="1762"/>
        <v>0</v>
      </c>
      <c r="AA431" s="275">
        <f t="shared" si="1762"/>
        <v>0</v>
      </c>
      <c r="AB431" s="275">
        <f t="shared" si="1762"/>
        <v>0</v>
      </c>
      <c r="AC431" s="275">
        <f t="shared" si="1762"/>
        <v>0</v>
      </c>
      <c r="AD431" s="275">
        <f t="shared" si="1762"/>
        <v>0</v>
      </c>
      <c r="AE431" s="275">
        <f t="shared" si="1762"/>
        <v>0</v>
      </c>
      <c r="AF431" s="275">
        <f t="shared" si="1762"/>
        <v>0</v>
      </c>
      <c r="AG431" s="275">
        <f t="shared" si="1762"/>
        <v>0</v>
      </c>
      <c r="AH431" s="275">
        <f t="shared" si="1762"/>
        <v>0</v>
      </c>
      <c r="AI431" s="275">
        <f t="shared" si="1762"/>
        <v>0</v>
      </c>
      <c r="AJ431" s="275">
        <f t="shared" si="1762"/>
        <v>0</v>
      </c>
      <c r="AK431" s="275">
        <f t="shared" si="1762"/>
        <v>0</v>
      </c>
      <c r="AL431" s="275">
        <f t="shared" si="1762"/>
        <v>0</v>
      </c>
      <c r="AM431" s="275">
        <f t="shared" si="1762"/>
        <v>0</v>
      </c>
      <c r="AN431" s="275">
        <f t="shared" si="1762"/>
        <v>0</v>
      </c>
      <c r="AO431" s="275">
        <f t="shared" si="1762"/>
        <v>0</v>
      </c>
      <c r="AP431" s="275">
        <f t="shared" si="1762"/>
        <v>0</v>
      </c>
      <c r="AQ431" s="275">
        <f t="shared" si="1762"/>
        <v>0</v>
      </c>
      <c r="AR431" s="275">
        <f t="shared" si="1762"/>
        <v>0</v>
      </c>
      <c r="AS431" s="275">
        <f t="shared" si="1762"/>
        <v>0</v>
      </c>
      <c r="AT431" s="275">
        <f t="shared" si="1762"/>
        <v>0</v>
      </c>
      <c r="AU431" s="275">
        <f t="shared" si="1762"/>
        <v>0</v>
      </c>
      <c r="AV431" s="275">
        <f t="shared" si="1762"/>
        <v>0</v>
      </c>
      <c r="AW431" s="275">
        <f t="shared" si="1762"/>
        <v>0</v>
      </c>
      <c r="AX431" s="275">
        <f t="shared" si="1762"/>
        <v>0</v>
      </c>
      <c r="AY431" s="275">
        <f t="shared" si="1762"/>
        <v>0</v>
      </c>
      <c r="AZ431" s="275">
        <f t="shared" si="1762"/>
        <v>0</v>
      </c>
      <c r="BA431" s="275">
        <f t="shared" si="1762"/>
        <v>0</v>
      </c>
      <c r="BB431" s="275">
        <f t="shared" si="1762"/>
        <v>0</v>
      </c>
      <c r="BC431" s="275">
        <f t="shared" si="1762"/>
        <v>0</v>
      </c>
      <c r="BD431" s="275">
        <f t="shared" si="1762"/>
        <v>0</v>
      </c>
      <c r="BE431" s="275">
        <f t="shared" si="1762"/>
        <v>0</v>
      </c>
      <c r="BF431" s="275">
        <f t="shared" si="1762"/>
        <v>0</v>
      </c>
      <c r="BG431" s="275">
        <f t="shared" si="1762"/>
        <v>0</v>
      </c>
      <c r="BH431" s="275">
        <f t="shared" si="1762"/>
        <v>0</v>
      </c>
      <c r="BI431" s="275">
        <f t="shared" si="1762"/>
        <v>0</v>
      </c>
      <c r="BJ431" s="275">
        <f t="shared" si="1762"/>
        <v>1</v>
      </c>
      <c r="BK431" s="275">
        <f t="shared" si="1762"/>
        <v>0</v>
      </c>
      <c r="BL431" s="275">
        <f t="shared" si="1762"/>
        <v>1</v>
      </c>
      <c r="BM431" s="275">
        <f t="shared" si="1762"/>
        <v>0</v>
      </c>
      <c r="BN431" s="275">
        <f t="shared" si="1762"/>
        <v>0</v>
      </c>
      <c r="BO431" s="275">
        <f t="shared" si="1762"/>
        <v>0</v>
      </c>
    </row>
    <row r="432" spans="19:67" x14ac:dyDescent="0.2">
      <c r="S432" s="275">
        <f t="shared" ref="S432:BO432" si="1763">IF(S185=1,IF(S186=1,1,0),0)</f>
        <v>0</v>
      </c>
      <c r="T432" s="275">
        <f t="shared" si="1763"/>
        <v>0</v>
      </c>
      <c r="U432" s="275">
        <f t="shared" si="1763"/>
        <v>0</v>
      </c>
      <c r="V432" s="275">
        <f t="shared" si="1763"/>
        <v>0</v>
      </c>
      <c r="W432" s="275">
        <f t="shared" si="1763"/>
        <v>0</v>
      </c>
      <c r="X432" s="275">
        <f t="shared" si="1763"/>
        <v>0</v>
      </c>
      <c r="Y432" s="275">
        <f t="shared" si="1763"/>
        <v>0</v>
      </c>
      <c r="Z432" s="275">
        <f t="shared" si="1763"/>
        <v>0</v>
      </c>
      <c r="AA432" s="275">
        <f t="shared" si="1763"/>
        <v>0</v>
      </c>
      <c r="AB432" s="275">
        <f t="shared" si="1763"/>
        <v>0</v>
      </c>
      <c r="AC432" s="275">
        <f t="shared" si="1763"/>
        <v>0</v>
      </c>
      <c r="AD432" s="275">
        <f t="shared" si="1763"/>
        <v>0</v>
      </c>
      <c r="AE432" s="275">
        <f t="shared" si="1763"/>
        <v>0</v>
      </c>
      <c r="AF432" s="275">
        <f t="shared" si="1763"/>
        <v>0</v>
      </c>
      <c r="AG432" s="275">
        <f t="shared" si="1763"/>
        <v>0</v>
      </c>
      <c r="AH432" s="275">
        <f t="shared" si="1763"/>
        <v>0</v>
      </c>
      <c r="AI432" s="275">
        <f t="shared" si="1763"/>
        <v>0</v>
      </c>
      <c r="AJ432" s="275">
        <f t="shared" si="1763"/>
        <v>0</v>
      </c>
      <c r="AK432" s="275">
        <f t="shared" si="1763"/>
        <v>0</v>
      </c>
      <c r="AL432" s="275">
        <f t="shared" si="1763"/>
        <v>0</v>
      </c>
      <c r="AM432" s="275">
        <f t="shared" si="1763"/>
        <v>0</v>
      </c>
      <c r="AN432" s="275">
        <f t="shared" si="1763"/>
        <v>0</v>
      </c>
      <c r="AO432" s="275">
        <f t="shared" si="1763"/>
        <v>0</v>
      </c>
      <c r="AP432" s="275">
        <f t="shared" si="1763"/>
        <v>0</v>
      </c>
      <c r="AQ432" s="275">
        <f t="shared" si="1763"/>
        <v>0</v>
      </c>
      <c r="AR432" s="275">
        <f t="shared" si="1763"/>
        <v>0</v>
      </c>
      <c r="AS432" s="275">
        <f t="shared" si="1763"/>
        <v>0</v>
      </c>
      <c r="AT432" s="275">
        <f t="shared" si="1763"/>
        <v>0</v>
      </c>
      <c r="AU432" s="275">
        <f t="shared" si="1763"/>
        <v>0</v>
      </c>
      <c r="AV432" s="275">
        <f t="shared" si="1763"/>
        <v>0</v>
      </c>
      <c r="AW432" s="275">
        <f t="shared" si="1763"/>
        <v>0</v>
      </c>
      <c r="AX432" s="275">
        <f t="shared" si="1763"/>
        <v>0</v>
      </c>
      <c r="AY432" s="275">
        <f t="shared" si="1763"/>
        <v>0</v>
      </c>
      <c r="AZ432" s="275">
        <f t="shared" si="1763"/>
        <v>0</v>
      </c>
      <c r="BA432" s="275">
        <f t="shared" si="1763"/>
        <v>0</v>
      </c>
      <c r="BB432" s="275">
        <f t="shared" si="1763"/>
        <v>0</v>
      </c>
      <c r="BC432" s="275">
        <f t="shared" si="1763"/>
        <v>0</v>
      </c>
      <c r="BD432" s="275">
        <f t="shared" si="1763"/>
        <v>0</v>
      </c>
      <c r="BE432" s="275">
        <f t="shared" si="1763"/>
        <v>0</v>
      </c>
      <c r="BF432" s="275">
        <f t="shared" si="1763"/>
        <v>0</v>
      </c>
      <c r="BG432" s="275">
        <f t="shared" si="1763"/>
        <v>0</v>
      </c>
      <c r="BH432" s="275">
        <f t="shared" si="1763"/>
        <v>0</v>
      </c>
      <c r="BI432" s="275">
        <f t="shared" si="1763"/>
        <v>1</v>
      </c>
      <c r="BJ432" s="275">
        <f t="shared" si="1763"/>
        <v>1</v>
      </c>
      <c r="BK432" s="275">
        <f t="shared" si="1763"/>
        <v>0</v>
      </c>
      <c r="BL432" s="275">
        <f t="shared" si="1763"/>
        <v>1</v>
      </c>
      <c r="BM432" s="275">
        <f t="shared" si="1763"/>
        <v>0</v>
      </c>
      <c r="BN432" s="275">
        <f t="shared" si="1763"/>
        <v>0</v>
      </c>
      <c r="BO432" s="275">
        <f t="shared" si="1763"/>
        <v>0</v>
      </c>
    </row>
    <row r="433" spans="19:67" x14ac:dyDescent="0.2">
      <c r="S433" s="275">
        <f t="shared" ref="S433:BO433" si="1764">IF(S186=1,IF(S187=1,1,0),0)</f>
        <v>0</v>
      </c>
      <c r="T433" s="275">
        <f t="shared" si="1764"/>
        <v>0</v>
      </c>
      <c r="U433" s="275">
        <f t="shared" si="1764"/>
        <v>0</v>
      </c>
      <c r="V433" s="275">
        <f t="shared" si="1764"/>
        <v>0</v>
      </c>
      <c r="W433" s="275">
        <f t="shared" si="1764"/>
        <v>0</v>
      </c>
      <c r="X433" s="275">
        <f t="shared" si="1764"/>
        <v>0</v>
      </c>
      <c r="Y433" s="275">
        <f t="shared" si="1764"/>
        <v>0</v>
      </c>
      <c r="Z433" s="275">
        <f t="shared" si="1764"/>
        <v>0</v>
      </c>
      <c r="AA433" s="275">
        <f t="shared" si="1764"/>
        <v>0</v>
      </c>
      <c r="AB433" s="275">
        <f t="shared" si="1764"/>
        <v>0</v>
      </c>
      <c r="AC433" s="275">
        <f t="shared" si="1764"/>
        <v>0</v>
      </c>
      <c r="AD433" s="275">
        <f t="shared" si="1764"/>
        <v>0</v>
      </c>
      <c r="AE433" s="275">
        <f t="shared" si="1764"/>
        <v>0</v>
      </c>
      <c r="AF433" s="275">
        <f t="shared" si="1764"/>
        <v>0</v>
      </c>
      <c r="AG433" s="275">
        <f t="shared" si="1764"/>
        <v>0</v>
      </c>
      <c r="AH433" s="275">
        <f t="shared" si="1764"/>
        <v>0</v>
      </c>
      <c r="AI433" s="275">
        <f t="shared" si="1764"/>
        <v>0</v>
      </c>
      <c r="AJ433" s="275">
        <f t="shared" si="1764"/>
        <v>0</v>
      </c>
      <c r="AK433" s="275">
        <f t="shared" si="1764"/>
        <v>0</v>
      </c>
      <c r="AL433" s="275">
        <f t="shared" si="1764"/>
        <v>0</v>
      </c>
      <c r="AM433" s="275">
        <f t="shared" si="1764"/>
        <v>0</v>
      </c>
      <c r="AN433" s="275">
        <f t="shared" si="1764"/>
        <v>0</v>
      </c>
      <c r="AO433" s="275">
        <f t="shared" si="1764"/>
        <v>0</v>
      </c>
      <c r="AP433" s="275">
        <f t="shared" si="1764"/>
        <v>0</v>
      </c>
      <c r="AQ433" s="275">
        <f t="shared" si="1764"/>
        <v>0</v>
      </c>
      <c r="AR433" s="275">
        <f t="shared" si="1764"/>
        <v>0</v>
      </c>
      <c r="AS433" s="275">
        <f t="shared" si="1764"/>
        <v>0</v>
      </c>
      <c r="AT433" s="275">
        <f t="shared" si="1764"/>
        <v>0</v>
      </c>
      <c r="AU433" s="275">
        <f t="shared" si="1764"/>
        <v>0</v>
      </c>
      <c r="AV433" s="275">
        <f t="shared" si="1764"/>
        <v>0</v>
      </c>
      <c r="AW433" s="275">
        <f t="shared" si="1764"/>
        <v>0</v>
      </c>
      <c r="AX433" s="275">
        <f t="shared" si="1764"/>
        <v>0</v>
      </c>
      <c r="AY433" s="275">
        <f t="shared" si="1764"/>
        <v>0</v>
      </c>
      <c r="AZ433" s="275">
        <f t="shared" si="1764"/>
        <v>0</v>
      </c>
      <c r="BA433" s="275">
        <f t="shared" si="1764"/>
        <v>0</v>
      </c>
      <c r="BB433" s="275">
        <f t="shared" si="1764"/>
        <v>0</v>
      </c>
      <c r="BC433" s="275">
        <f t="shared" si="1764"/>
        <v>0</v>
      </c>
      <c r="BD433" s="275">
        <f t="shared" si="1764"/>
        <v>0</v>
      </c>
      <c r="BE433" s="275">
        <f t="shared" si="1764"/>
        <v>0</v>
      </c>
      <c r="BF433" s="275">
        <f t="shared" si="1764"/>
        <v>0</v>
      </c>
      <c r="BG433" s="275">
        <f t="shared" si="1764"/>
        <v>0</v>
      </c>
      <c r="BH433" s="275">
        <f t="shared" si="1764"/>
        <v>0</v>
      </c>
      <c r="BI433" s="275">
        <f t="shared" si="1764"/>
        <v>0</v>
      </c>
      <c r="BJ433" s="275">
        <f t="shared" si="1764"/>
        <v>0</v>
      </c>
      <c r="BK433" s="275">
        <f t="shared" si="1764"/>
        <v>0</v>
      </c>
      <c r="BL433" s="275">
        <f t="shared" si="1764"/>
        <v>0</v>
      </c>
      <c r="BM433" s="275">
        <f t="shared" si="1764"/>
        <v>0</v>
      </c>
      <c r="BN433" s="275">
        <f t="shared" si="1764"/>
        <v>0</v>
      </c>
      <c r="BO433" s="275">
        <f t="shared" si="1764"/>
        <v>0</v>
      </c>
    </row>
    <row r="434" spans="19:67" x14ac:dyDescent="0.2">
      <c r="S434" s="275">
        <f t="shared" ref="S434:BO434" si="1765">IF(S187=1,IF(S188=1,1,0),0)</f>
        <v>0</v>
      </c>
      <c r="T434" s="275">
        <f t="shared" si="1765"/>
        <v>0</v>
      </c>
      <c r="U434" s="275">
        <f t="shared" si="1765"/>
        <v>0</v>
      </c>
      <c r="V434" s="275">
        <f t="shared" si="1765"/>
        <v>0</v>
      </c>
      <c r="W434" s="275">
        <f t="shared" si="1765"/>
        <v>0</v>
      </c>
      <c r="X434" s="275">
        <f t="shared" si="1765"/>
        <v>0</v>
      </c>
      <c r="Y434" s="275">
        <f t="shared" si="1765"/>
        <v>0</v>
      </c>
      <c r="Z434" s="275">
        <f t="shared" si="1765"/>
        <v>0</v>
      </c>
      <c r="AA434" s="275">
        <f t="shared" si="1765"/>
        <v>0</v>
      </c>
      <c r="AB434" s="275">
        <f t="shared" si="1765"/>
        <v>0</v>
      </c>
      <c r="AC434" s="275">
        <f t="shared" si="1765"/>
        <v>0</v>
      </c>
      <c r="AD434" s="275">
        <f t="shared" si="1765"/>
        <v>0</v>
      </c>
      <c r="AE434" s="275">
        <f t="shared" si="1765"/>
        <v>0</v>
      </c>
      <c r="AF434" s="275">
        <f t="shared" si="1765"/>
        <v>0</v>
      </c>
      <c r="AG434" s="275">
        <f t="shared" si="1765"/>
        <v>0</v>
      </c>
      <c r="AH434" s="275">
        <f t="shared" si="1765"/>
        <v>0</v>
      </c>
      <c r="AI434" s="275">
        <f t="shared" si="1765"/>
        <v>0</v>
      </c>
      <c r="AJ434" s="275">
        <f t="shared" si="1765"/>
        <v>0</v>
      </c>
      <c r="AK434" s="275">
        <f t="shared" si="1765"/>
        <v>0</v>
      </c>
      <c r="AL434" s="275">
        <f t="shared" si="1765"/>
        <v>0</v>
      </c>
      <c r="AM434" s="275">
        <f t="shared" si="1765"/>
        <v>0</v>
      </c>
      <c r="AN434" s="275">
        <f t="shared" si="1765"/>
        <v>0</v>
      </c>
      <c r="AO434" s="275">
        <f t="shared" si="1765"/>
        <v>0</v>
      </c>
      <c r="AP434" s="275">
        <f t="shared" si="1765"/>
        <v>0</v>
      </c>
      <c r="AQ434" s="275">
        <f t="shared" si="1765"/>
        <v>0</v>
      </c>
      <c r="AR434" s="275">
        <f t="shared" si="1765"/>
        <v>0</v>
      </c>
      <c r="AS434" s="275">
        <f t="shared" si="1765"/>
        <v>0</v>
      </c>
      <c r="AT434" s="275">
        <f t="shared" si="1765"/>
        <v>0</v>
      </c>
      <c r="AU434" s="275">
        <f t="shared" si="1765"/>
        <v>0</v>
      </c>
      <c r="AV434" s="275">
        <f t="shared" si="1765"/>
        <v>0</v>
      </c>
      <c r="AW434" s="275">
        <f t="shared" si="1765"/>
        <v>0</v>
      </c>
      <c r="AX434" s="275">
        <f t="shared" si="1765"/>
        <v>0</v>
      </c>
      <c r="AY434" s="275">
        <f t="shared" si="1765"/>
        <v>0</v>
      </c>
      <c r="AZ434" s="275">
        <f t="shared" si="1765"/>
        <v>0</v>
      </c>
      <c r="BA434" s="275">
        <f t="shared" si="1765"/>
        <v>0</v>
      </c>
      <c r="BB434" s="275">
        <f t="shared" si="1765"/>
        <v>0</v>
      </c>
      <c r="BC434" s="275">
        <f t="shared" si="1765"/>
        <v>0</v>
      </c>
      <c r="BD434" s="275">
        <f t="shared" si="1765"/>
        <v>0</v>
      </c>
      <c r="BE434" s="275">
        <f t="shared" si="1765"/>
        <v>0</v>
      </c>
      <c r="BF434" s="275">
        <f t="shared" si="1765"/>
        <v>1</v>
      </c>
      <c r="BG434" s="275">
        <f t="shared" si="1765"/>
        <v>0</v>
      </c>
      <c r="BH434" s="275">
        <f t="shared" si="1765"/>
        <v>0</v>
      </c>
      <c r="BI434" s="275">
        <f t="shared" si="1765"/>
        <v>0</v>
      </c>
      <c r="BJ434" s="275">
        <f t="shared" si="1765"/>
        <v>0</v>
      </c>
      <c r="BK434" s="275">
        <f t="shared" si="1765"/>
        <v>0</v>
      </c>
      <c r="BL434" s="275">
        <f t="shared" si="1765"/>
        <v>0</v>
      </c>
      <c r="BM434" s="275">
        <f t="shared" si="1765"/>
        <v>0</v>
      </c>
      <c r="BN434" s="275">
        <f t="shared" si="1765"/>
        <v>0</v>
      </c>
      <c r="BO434" s="275">
        <f t="shared" si="1765"/>
        <v>0</v>
      </c>
    </row>
    <row r="435" spans="19:67" x14ac:dyDescent="0.2">
      <c r="S435" s="275">
        <f t="shared" ref="S435:BO435" si="1766">IF(S188=1,IF(S189=1,1,0),0)</f>
        <v>0</v>
      </c>
      <c r="T435" s="275">
        <f t="shared" si="1766"/>
        <v>0</v>
      </c>
      <c r="U435" s="275">
        <f t="shared" si="1766"/>
        <v>0</v>
      </c>
      <c r="V435" s="275">
        <f t="shared" si="1766"/>
        <v>0</v>
      </c>
      <c r="W435" s="275">
        <f t="shared" si="1766"/>
        <v>0</v>
      </c>
      <c r="X435" s="275">
        <f t="shared" si="1766"/>
        <v>0</v>
      </c>
      <c r="Y435" s="275">
        <f t="shared" si="1766"/>
        <v>0</v>
      </c>
      <c r="Z435" s="275">
        <f t="shared" si="1766"/>
        <v>0</v>
      </c>
      <c r="AA435" s="275">
        <f t="shared" si="1766"/>
        <v>0</v>
      </c>
      <c r="AB435" s="275">
        <f t="shared" si="1766"/>
        <v>0</v>
      </c>
      <c r="AC435" s="275">
        <f t="shared" si="1766"/>
        <v>0</v>
      </c>
      <c r="AD435" s="275">
        <f t="shared" si="1766"/>
        <v>0</v>
      </c>
      <c r="AE435" s="275">
        <f t="shared" si="1766"/>
        <v>0</v>
      </c>
      <c r="AF435" s="275">
        <f t="shared" si="1766"/>
        <v>0</v>
      </c>
      <c r="AG435" s="275">
        <f t="shared" si="1766"/>
        <v>0</v>
      </c>
      <c r="AH435" s="275">
        <f t="shared" si="1766"/>
        <v>0</v>
      </c>
      <c r="AI435" s="275">
        <f t="shared" si="1766"/>
        <v>0</v>
      </c>
      <c r="AJ435" s="275">
        <f t="shared" si="1766"/>
        <v>0</v>
      </c>
      <c r="AK435" s="275">
        <f t="shared" si="1766"/>
        <v>0</v>
      </c>
      <c r="AL435" s="275">
        <f t="shared" si="1766"/>
        <v>0</v>
      </c>
      <c r="AM435" s="275">
        <f t="shared" si="1766"/>
        <v>0</v>
      </c>
      <c r="AN435" s="275">
        <f t="shared" si="1766"/>
        <v>0</v>
      </c>
      <c r="AO435" s="275">
        <f t="shared" si="1766"/>
        <v>0</v>
      </c>
      <c r="AP435" s="275">
        <f t="shared" si="1766"/>
        <v>0</v>
      </c>
      <c r="AQ435" s="275">
        <f t="shared" si="1766"/>
        <v>0</v>
      </c>
      <c r="AR435" s="275">
        <f t="shared" si="1766"/>
        <v>0</v>
      </c>
      <c r="AS435" s="275">
        <f t="shared" si="1766"/>
        <v>0</v>
      </c>
      <c r="AT435" s="275">
        <f t="shared" si="1766"/>
        <v>0</v>
      </c>
      <c r="AU435" s="275">
        <f t="shared" si="1766"/>
        <v>0</v>
      </c>
      <c r="AV435" s="275">
        <f t="shared" si="1766"/>
        <v>0</v>
      </c>
      <c r="AW435" s="275">
        <f t="shared" si="1766"/>
        <v>0</v>
      </c>
      <c r="AX435" s="275">
        <f t="shared" si="1766"/>
        <v>0</v>
      </c>
      <c r="AY435" s="275">
        <f t="shared" si="1766"/>
        <v>0</v>
      </c>
      <c r="AZ435" s="275">
        <f t="shared" si="1766"/>
        <v>0</v>
      </c>
      <c r="BA435" s="275">
        <f t="shared" si="1766"/>
        <v>0</v>
      </c>
      <c r="BB435" s="275">
        <f t="shared" si="1766"/>
        <v>0</v>
      </c>
      <c r="BC435" s="275">
        <f t="shared" si="1766"/>
        <v>0</v>
      </c>
      <c r="BD435" s="275">
        <f t="shared" si="1766"/>
        <v>0</v>
      </c>
      <c r="BE435" s="275">
        <f t="shared" si="1766"/>
        <v>0</v>
      </c>
      <c r="BF435" s="275">
        <f t="shared" si="1766"/>
        <v>0</v>
      </c>
      <c r="BG435" s="275">
        <f t="shared" si="1766"/>
        <v>1</v>
      </c>
      <c r="BH435" s="275">
        <f t="shared" si="1766"/>
        <v>0</v>
      </c>
      <c r="BI435" s="275">
        <f t="shared" si="1766"/>
        <v>0</v>
      </c>
      <c r="BJ435" s="275">
        <f t="shared" si="1766"/>
        <v>0</v>
      </c>
      <c r="BK435" s="275">
        <f t="shared" si="1766"/>
        <v>0</v>
      </c>
      <c r="BL435" s="275">
        <f t="shared" si="1766"/>
        <v>0</v>
      </c>
      <c r="BM435" s="275">
        <f t="shared" si="1766"/>
        <v>0</v>
      </c>
      <c r="BN435" s="275">
        <f t="shared" si="1766"/>
        <v>0</v>
      </c>
      <c r="BO435" s="275">
        <f t="shared" si="1766"/>
        <v>0</v>
      </c>
    </row>
    <row r="436" spans="19:67" x14ac:dyDescent="0.2">
      <c r="S436" s="275">
        <f t="shared" ref="S436:BO436" si="1767">IF(S189=1,IF(S190=1,1,0),0)</f>
        <v>0</v>
      </c>
      <c r="T436" s="275">
        <f t="shared" si="1767"/>
        <v>0</v>
      </c>
      <c r="U436" s="275">
        <f t="shared" si="1767"/>
        <v>0</v>
      </c>
      <c r="V436" s="275">
        <f t="shared" si="1767"/>
        <v>0</v>
      </c>
      <c r="W436" s="275">
        <f t="shared" si="1767"/>
        <v>0</v>
      </c>
      <c r="X436" s="275">
        <f t="shared" si="1767"/>
        <v>0</v>
      </c>
      <c r="Y436" s="275">
        <f t="shared" si="1767"/>
        <v>0</v>
      </c>
      <c r="Z436" s="275">
        <f t="shared" si="1767"/>
        <v>0</v>
      </c>
      <c r="AA436" s="275">
        <f t="shared" si="1767"/>
        <v>0</v>
      </c>
      <c r="AB436" s="275">
        <f t="shared" si="1767"/>
        <v>0</v>
      </c>
      <c r="AC436" s="275">
        <f t="shared" si="1767"/>
        <v>0</v>
      </c>
      <c r="AD436" s="275">
        <f t="shared" si="1767"/>
        <v>1</v>
      </c>
      <c r="AE436" s="275">
        <f t="shared" si="1767"/>
        <v>0</v>
      </c>
      <c r="AF436" s="275">
        <f t="shared" si="1767"/>
        <v>0</v>
      </c>
      <c r="AG436" s="275">
        <f t="shared" si="1767"/>
        <v>0</v>
      </c>
      <c r="AH436" s="275">
        <f t="shared" si="1767"/>
        <v>0</v>
      </c>
      <c r="AI436" s="275">
        <f t="shared" si="1767"/>
        <v>0</v>
      </c>
      <c r="AJ436" s="275">
        <f t="shared" si="1767"/>
        <v>0</v>
      </c>
      <c r="AK436" s="275">
        <f t="shared" si="1767"/>
        <v>0</v>
      </c>
      <c r="AL436" s="275">
        <f t="shared" si="1767"/>
        <v>0</v>
      </c>
      <c r="AM436" s="275">
        <f t="shared" si="1767"/>
        <v>0</v>
      </c>
      <c r="AN436" s="275">
        <f t="shared" si="1767"/>
        <v>0</v>
      </c>
      <c r="AO436" s="275">
        <f t="shared" si="1767"/>
        <v>0</v>
      </c>
      <c r="AP436" s="275">
        <f t="shared" si="1767"/>
        <v>0</v>
      </c>
      <c r="AQ436" s="275">
        <f t="shared" si="1767"/>
        <v>0</v>
      </c>
      <c r="AR436" s="275">
        <f t="shared" si="1767"/>
        <v>0</v>
      </c>
      <c r="AS436" s="275">
        <f t="shared" si="1767"/>
        <v>0</v>
      </c>
      <c r="AT436" s="275">
        <f t="shared" si="1767"/>
        <v>0</v>
      </c>
      <c r="AU436" s="275">
        <f t="shared" si="1767"/>
        <v>0</v>
      </c>
      <c r="AV436" s="275">
        <f t="shared" si="1767"/>
        <v>0</v>
      </c>
      <c r="AW436" s="275">
        <f t="shared" si="1767"/>
        <v>0</v>
      </c>
      <c r="AX436" s="275">
        <f t="shared" si="1767"/>
        <v>0</v>
      </c>
      <c r="AY436" s="275">
        <f t="shared" si="1767"/>
        <v>0</v>
      </c>
      <c r="AZ436" s="275">
        <f t="shared" si="1767"/>
        <v>0</v>
      </c>
      <c r="BA436" s="275">
        <f t="shared" si="1767"/>
        <v>0</v>
      </c>
      <c r="BB436" s="275">
        <f t="shared" si="1767"/>
        <v>0</v>
      </c>
      <c r="BC436" s="275">
        <f t="shared" si="1767"/>
        <v>0</v>
      </c>
      <c r="BD436" s="275">
        <f t="shared" si="1767"/>
        <v>0</v>
      </c>
      <c r="BE436" s="275">
        <f t="shared" si="1767"/>
        <v>0</v>
      </c>
      <c r="BF436" s="275">
        <f t="shared" si="1767"/>
        <v>0</v>
      </c>
      <c r="BG436" s="275">
        <f t="shared" si="1767"/>
        <v>0</v>
      </c>
      <c r="BH436" s="275">
        <f t="shared" si="1767"/>
        <v>0</v>
      </c>
      <c r="BI436" s="275">
        <f t="shared" si="1767"/>
        <v>0</v>
      </c>
      <c r="BJ436" s="275">
        <f t="shared" si="1767"/>
        <v>0</v>
      </c>
      <c r="BK436" s="275">
        <f t="shared" si="1767"/>
        <v>0</v>
      </c>
      <c r="BL436" s="275">
        <f t="shared" si="1767"/>
        <v>0</v>
      </c>
      <c r="BM436" s="275">
        <f t="shared" si="1767"/>
        <v>0</v>
      </c>
      <c r="BN436" s="275">
        <f t="shared" si="1767"/>
        <v>0</v>
      </c>
      <c r="BO436" s="275">
        <f t="shared" si="1767"/>
        <v>0</v>
      </c>
    </row>
    <row r="437" spans="19:67" x14ac:dyDescent="0.2">
      <c r="S437" s="275">
        <f t="shared" ref="S437:BO437" si="1768">IF(S190=1,IF(S191=1,1,0),0)</f>
        <v>0</v>
      </c>
      <c r="T437" s="275">
        <f t="shared" si="1768"/>
        <v>0</v>
      </c>
      <c r="U437" s="275">
        <f t="shared" si="1768"/>
        <v>0</v>
      </c>
      <c r="V437" s="275">
        <f t="shared" si="1768"/>
        <v>0</v>
      </c>
      <c r="W437" s="275">
        <f t="shared" si="1768"/>
        <v>0</v>
      </c>
      <c r="X437" s="275">
        <f t="shared" si="1768"/>
        <v>0</v>
      </c>
      <c r="Y437" s="275">
        <f t="shared" si="1768"/>
        <v>0</v>
      </c>
      <c r="Z437" s="275">
        <f t="shared" si="1768"/>
        <v>0</v>
      </c>
      <c r="AA437" s="275">
        <f t="shared" si="1768"/>
        <v>0</v>
      </c>
      <c r="AB437" s="275">
        <f t="shared" si="1768"/>
        <v>0</v>
      </c>
      <c r="AC437" s="275">
        <f t="shared" si="1768"/>
        <v>0</v>
      </c>
      <c r="AD437" s="275">
        <f t="shared" si="1768"/>
        <v>0</v>
      </c>
      <c r="AE437" s="275">
        <f t="shared" si="1768"/>
        <v>0</v>
      </c>
      <c r="AF437" s="275">
        <f t="shared" si="1768"/>
        <v>0</v>
      </c>
      <c r="AG437" s="275">
        <f t="shared" si="1768"/>
        <v>0</v>
      </c>
      <c r="AH437" s="275">
        <f t="shared" si="1768"/>
        <v>0</v>
      </c>
      <c r="AI437" s="275">
        <f t="shared" si="1768"/>
        <v>1</v>
      </c>
      <c r="AJ437" s="275">
        <f t="shared" si="1768"/>
        <v>0</v>
      </c>
      <c r="AK437" s="275">
        <f t="shared" si="1768"/>
        <v>0</v>
      </c>
      <c r="AL437" s="275">
        <f t="shared" si="1768"/>
        <v>0</v>
      </c>
      <c r="AM437" s="275">
        <f t="shared" si="1768"/>
        <v>0</v>
      </c>
      <c r="AN437" s="275">
        <f t="shared" si="1768"/>
        <v>0</v>
      </c>
      <c r="AO437" s="275">
        <f t="shared" si="1768"/>
        <v>0</v>
      </c>
      <c r="AP437" s="275">
        <f t="shared" si="1768"/>
        <v>0</v>
      </c>
      <c r="AQ437" s="275">
        <f t="shared" si="1768"/>
        <v>0</v>
      </c>
      <c r="AR437" s="275">
        <f t="shared" si="1768"/>
        <v>0</v>
      </c>
      <c r="AS437" s="275">
        <f t="shared" si="1768"/>
        <v>0</v>
      </c>
      <c r="AT437" s="275">
        <f t="shared" si="1768"/>
        <v>0</v>
      </c>
      <c r="AU437" s="275">
        <f t="shared" si="1768"/>
        <v>0</v>
      </c>
      <c r="AV437" s="275">
        <f t="shared" si="1768"/>
        <v>0</v>
      </c>
      <c r="AW437" s="275">
        <f t="shared" si="1768"/>
        <v>0</v>
      </c>
      <c r="AX437" s="275">
        <f t="shared" si="1768"/>
        <v>0</v>
      </c>
      <c r="AY437" s="275">
        <f t="shared" si="1768"/>
        <v>0</v>
      </c>
      <c r="AZ437" s="275">
        <f t="shared" si="1768"/>
        <v>0</v>
      </c>
      <c r="BA437" s="275">
        <f t="shared" si="1768"/>
        <v>0</v>
      </c>
      <c r="BB437" s="275">
        <f t="shared" si="1768"/>
        <v>0</v>
      </c>
      <c r="BC437" s="275">
        <f t="shared" si="1768"/>
        <v>0</v>
      </c>
      <c r="BD437" s="275">
        <f t="shared" si="1768"/>
        <v>0</v>
      </c>
      <c r="BE437" s="275">
        <f t="shared" si="1768"/>
        <v>0</v>
      </c>
      <c r="BF437" s="275">
        <f t="shared" si="1768"/>
        <v>0</v>
      </c>
      <c r="BG437" s="275">
        <f t="shared" si="1768"/>
        <v>0</v>
      </c>
      <c r="BH437" s="275">
        <f t="shared" si="1768"/>
        <v>0</v>
      </c>
      <c r="BI437" s="275">
        <f t="shared" si="1768"/>
        <v>0</v>
      </c>
      <c r="BJ437" s="275">
        <f t="shared" si="1768"/>
        <v>0</v>
      </c>
      <c r="BK437" s="275">
        <f t="shared" si="1768"/>
        <v>0</v>
      </c>
      <c r="BL437" s="275">
        <f t="shared" si="1768"/>
        <v>0</v>
      </c>
      <c r="BM437" s="275">
        <f t="shared" si="1768"/>
        <v>0</v>
      </c>
      <c r="BN437" s="275">
        <f t="shared" si="1768"/>
        <v>0</v>
      </c>
      <c r="BO437" s="275">
        <f t="shared" si="1768"/>
        <v>0</v>
      </c>
    </row>
    <row r="438" spans="19:67" x14ac:dyDescent="0.2">
      <c r="S438" s="275">
        <f t="shared" ref="S438:BO438" si="1769">IF(S191=1,IF(S192=1,1,0),0)</f>
        <v>0</v>
      </c>
      <c r="T438" s="275">
        <f t="shared" si="1769"/>
        <v>0</v>
      </c>
      <c r="U438" s="275">
        <f t="shared" si="1769"/>
        <v>0</v>
      </c>
      <c r="V438" s="275">
        <f t="shared" si="1769"/>
        <v>0</v>
      </c>
      <c r="W438" s="275">
        <f t="shared" si="1769"/>
        <v>0</v>
      </c>
      <c r="X438" s="275">
        <f t="shared" si="1769"/>
        <v>0</v>
      </c>
      <c r="Y438" s="275">
        <f t="shared" si="1769"/>
        <v>0</v>
      </c>
      <c r="Z438" s="275">
        <f t="shared" si="1769"/>
        <v>0</v>
      </c>
      <c r="AA438" s="275">
        <f t="shared" si="1769"/>
        <v>0</v>
      </c>
      <c r="AB438" s="275">
        <f t="shared" si="1769"/>
        <v>0</v>
      </c>
      <c r="AC438" s="275">
        <f t="shared" si="1769"/>
        <v>0</v>
      </c>
      <c r="AD438" s="275">
        <f t="shared" si="1769"/>
        <v>0</v>
      </c>
      <c r="AE438" s="275">
        <f t="shared" si="1769"/>
        <v>0</v>
      </c>
      <c r="AF438" s="275">
        <f t="shared" si="1769"/>
        <v>0</v>
      </c>
      <c r="AG438" s="275">
        <f t="shared" si="1769"/>
        <v>0</v>
      </c>
      <c r="AH438" s="275">
        <f t="shared" si="1769"/>
        <v>0</v>
      </c>
      <c r="AI438" s="275">
        <f t="shared" si="1769"/>
        <v>0</v>
      </c>
      <c r="AJ438" s="275">
        <f t="shared" si="1769"/>
        <v>0</v>
      </c>
      <c r="AK438" s="275">
        <f t="shared" si="1769"/>
        <v>0</v>
      </c>
      <c r="AL438" s="275">
        <f t="shared" si="1769"/>
        <v>0</v>
      </c>
      <c r="AM438" s="275">
        <f t="shared" si="1769"/>
        <v>0</v>
      </c>
      <c r="AN438" s="275">
        <f t="shared" si="1769"/>
        <v>0</v>
      </c>
      <c r="AO438" s="275">
        <f t="shared" si="1769"/>
        <v>0</v>
      </c>
      <c r="AP438" s="275">
        <f t="shared" si="1769"/>
        <v>0</v>
      </c>
      <c r="AQ438" s="275">
        <f t="shared" si="1769"/>
        <v>0</v>
      </c>
      <c r="AR438" s="275">
        <f t="shared" si="1769"/>
        <v>0</v>
      </c>
      <c r="AS438" s="275">
        <f t="shared" si="1769"/>
        <v>1</v>
      </c>
      <c r="AT438" s="275">
        <f t="shared" si="1769"/>
        <v>0</v>
      </c>
      <c r="AU438" s="275">
        <f t="shared" si="1769"/>
        <v>0</v>
      </c>
      <c r="AV438" s="275">
        <f t="shared" si="1769"/>
        <v>0</v>
      </c>
      <c r="AW438" s="275">
        <f t="shared" si="1769"/>
        <v>0</v>
      </c>
      <c r="AX438" s="275">
        <f t="shared" si="1769"/>
        <v>0</v>
      </c>
      <c r="AY438" s="275">
        <f t="shared" si="1769"/>
        <v>0</v>
      </c>
      <c r="AZ438" s="275">
        <f t="shared" si="1769"/>
        <v>0</v>
      </c>
      <c r="BA438" s="275">
        <f t="shared" si="1769"/>
        <v>0</v>
      </c>
      <c r="BB438" s="275">
        <f t="shared" si="1769"/>
        <v>0</v>
      </c>
      <c r="BC438" s="275">
        <f t="shared" si="1769"/>
        <v>0</v>
      </c>
      <c r="BD438" s="275">
        <f t="shared" si="1769"/>
        <v>0</v>
      </c>
      <c r="BE438" s="275">
        <f t="shared" si="1769"/>
        <v>0</v>
      </c>
      <c r="BF438" s="275">
        <f t="shared" si="1769"/>
        <v>0</v>
      </c>
      <c r="BG438" s="275">
        <f t="shared" si="1769"/>
        <v>0</v>
      </c>
      <c r="BH438" s="275">
        <f t="shared" si="1769"/>
        <v>0</v>
      </c>
      <c r="BI438" s="275">
        <f t="shared" si="1769"/>
        <v>0</v>
      </c>
      <c r="BJ438" s="275">
        <f t="shared" si="1769"/>
        <v>0</v>
      </c>
      <c r="BK438" s="275">
        <f t="shared" si="1769"/>
        <v>0</v>
      </c>
      <c r="BL438" s="275">
        <f t="shared" si="1769"/>
        <v>0</v>
      </c>
      <c r="BM438" s="275">
        <f t="shared" si="1769"/>
        <v>0</v>
      </c>
      <c r="BN438" s="275">
        <f t="shared" si="1769"/>
        <v>0</v>
      </c>
      <c r="BO438" s="275">
        <f t="shared" si="1769"/>
        <v>0</v>
      </c>
    </row>
    <row r="439" spans="19:67" x14ac:dyDescent="0.2">
      <c r="S439" s="275">
        <f t="shared" ref="S439:BO439" si="1770">IF(S192=1,IF(S193=1,1,0),0)</f>
        <v>0</v>
      </c>
      <c r="T439" s="275">
        <f t="shared" si="1770"/>
        <v>0</v>
      </c>
      <c r="U439" s="275">
        <f t="shared" si="1770"/>
        <v>0</v>
      </c>
      <c r="V439" s="275">
        <f t="shared" si="1770"/>
        <v>0</v>
      </c>
      <c r="W439" s="275">
        <f t="shared" si="1770"/>
        <v>0</v>
      </c>
      <c r="X439" s="275">
        <f t="shared" si="1770"/>
        <v>0</v>
      </c>
      <c r="Y439" s="275">
        <f t="shared" si="1770"/>
        <v>0</v>
      </c>
      <c r="Z439" s="275">
        <f t="shared" si="1770"/>
        <v>0</v>
      </c>
      <c r="AA439" s="275">
        <f t="shared" si="1770"/>
        <v>0</v>
      </c>
      <c r="AB439" s="275">
        <f t="shared" si="1770"/>
        <v>0</v>
      </c>
      <c r="AC439" s="275">
        <f t="shared" si="1770"/>
        <v>0</v>
      </c>
      <c r="AD439" s="275">
        <f t="shared" si="1770"/>
        <v>0</v>
      </c>
      <c r="AE439" s="275">
        <f t="shared" si="1770"/>
        <v>0</v>
      </c>
      <c r="AF439" s="275">
        <f t="shared" si="1770"/>
        <v>0</v>
      </c>
      <c r="AG439" s="275">
        <f t="shared" si="1770"/>
        <v>0</v>
      </c>
      <c r="AH439" s="275">
        <f t="shared" si="1770"/>
        <v>0</v>
      </c>
      <c r="AI439" s="275">
        <f t="shared" si="1770"/>
        <v>0</v>
      </c>
      <c r="AJ439" s="275">
        <f t="shared" si="1770"/>
        <v>1</v>
      </c>
      <c r="AK439" s="275">
        <f t="shared" si="1770"/>
        <v>0</v>
      </c>
      <c r="AL439" s="275">
        <f t="shared" si="1770"/>
        <v>0</v>
      </c>
      <c r="AM439" s="275">
        <f t="shared" si="1770"/>
        <v>0</v>
      </c>
      <c r="AN439" s="275">
        <f t="shared" si="1770"/>
        <v>0</v>
      </c>
      <c r="AO439" s="275">
        <f t="shared" si="1770"/>
        <v>0</v>
      </c>
      <c r="AP439" s="275">
        <f t="shared" si="1770"/>
        <v>0</v>
      </c>
      <c r="AQ439" s="275">
        <f t="shared" si="1770"/>
        <v>0</v>
      </c>
      <c r="AR439" s="275">
        <f t="shared" si="1770"/>
        <v>0</v>
      </c>
      <c r="AS439" s="275">
        <f t="shared" si="1770"/>
        <v>0</v>
      </c>
      <c r="AT439" s="275">
        <f t="shared" si="1770"/>
        <v>0</v>
      </c>
      <c r="AU439" s="275">
        <f t="shared" si="1770"/>
        <v>0</v>
      </c>
      <c r="AV439" s="275">
        <f t="shared" si="1770"/>
        <v>0</v>
      </c>
      <c r="AW439" s="275">
        <f t="shared" si="1770"/>
        <v>0</v>
      </c>
      <c r="AX439" s="275">
        <f t="shared" si="1770"/>
        <v>0</v>
      </c>
      <c r="AY439" s="275">
        <f t="shared" si="1770"/>
        <v>0</v>
      </c>
      <c r="AZ439" s="275">
        <f t="shared" si="1770"/>
        <v>0</v>
      </c>
      <c r="BA439" s="275">
        <f t="shared" si="1770"/>
        <v>0</v>
      </c>
      <c r="BB439" s="275">
        <f t="shared" si="1770"/>
        <v>0</v>
      </c>
      <c r="BC439" s="275">
        <f t="shared" si="1770"/>
        <v>0</v>
      </c>
      <c r="BD439" s="275">
        <f t="shared" si="1770"/>
        <v>0</v>
      </c>
      <c r="BE439" s="275">
        <f t="shared" si="1770"/>
        <v>0</v>
      </c>
      <c r="BF439" s="275">
        <f t="shared" si="1770"/>
        <v>0</v>
      </c>
      <c r="BG439" s="275">
        <f t="shared" si="1770"/>
        <v>0</v>
      </c>
      <c r="BH439" s="275">
        <f t="shared" si="1770"/>
        <v>0</v>
      </c>
      <c r="BI439" s="275">
        <f t="shared" si="1770"/>
        <v>0</v>
      </c>
      <c r="BJ439" s="275">
        <f t="shared" si="1770"/>
        <v>0</v>
      </c>
      <c r="BK439" s="275">
        <f t="shared" si="1770"/>
        <v>0</v>
      </c>
      <c r="BL439" s="275">
        <f t="shared" si="1770"/>
        <v>0</v>
      </c>
      <c r="BM439" s="275">
        <f t="shared" si="1770"/>
        <v>0</v>
      </c>
      <c r="BN439" s="275">
        <f t="shared" si="1770"/>
        <v>0</v>
      </c>
      <c r="BO439" s="275">
        <f t="shared" si="1770"/>
        <v>0</v>
      </c>
    </row>
    <row r="440" spans="19:67" x14ac:dyDescent="0.2">
      <c r="S440" s="275">
        <f t="shared" ref="S440:BO440" si="1771">IF(S193=1,IF(S194=1,1,0),0)</f>
        <v>0</v>
      </c>
      <c r="T440" s="275">
        <f t="shared" si="1771"/>
        <v>0</v>
      </c>
      <c r="U440" s="275">
        <f t="shared" si="1771"/>
        <v>0</v>
      </c>
      <c r="V440" s="275">
        <f t="shared" si="1771"/>
        <v>0</v>
      </c>
      <c r="W440" s="275">
        <f t="shared" si="1771"/>
        <v>0</v>
      </c>
      <c r="X440" s="275">
        <f t="shared" si="1771"/>
        <v>0</v>
      </c>
      <c r="Y440" s="275">
        <f t="shared" si="1771"/>
        <v>0</v>
      </c>
      <c r="Z440" s="275">
        <f t="shared" si="1771"/>
        <v>0</v>
      </c>
      <c r="AA440" s="275">
        <f t="shared" si="1771"/>
        <v>0</v>
      </c>
      <c r="AB440" s="275">
        <f t="shared" si="1771"/>
        <v>0</v>
      </c>
      <c r="AC440" s="275">
        <f t="shared" si="1771"/>
        <v>0</v>
      </c>
      <c r="AD440" s="275">
        <f t="shared" si="1771"/>
        <v>0</v>
      </c>
      <c r="AE440" s="275">
        <f t="shared" si="1771"/>
        <v>0</v>
      </c>
      <c r="AF440" s="275">
        <f t="shared" si="1771"/>
        <v>0</v>
      </c>
      <c r="AG440" s="275">
        <f t="shared" si="1771"/>
        <v>0</v>
      </c>
      <c r="AH440" s="275">
        <f t="shared" si="1771"/>
        <v>0</v>
      </c>
      <c r="AI440" s="275">
        <f t="shared" si="1771"/>
        <v>0</v>
      </c>
      <c r="AJ440" s="275">
        <f t="shared" si="1771"/>
        <v>0</v>
      </c>
      <c r="AK440" s="275">
        <f t="shared" si="1771"/>
        <v>0</v>
      </c>
      <c r="AL440" s="275">
        <f t="shared" si="1771"/>
        <v>0</v>
      </c>
      <c r="AM440" s="275">
        <f t="shared" si="1771"/>
        <v>0</v>
      </c>
      <c r="AN440" s="275">
        <f t="shared" si="1771"/>
        <v>0</v>
      </c>
      <c r="AO440" s="275">
        <f t="shared" si="1771"/>
        <v>0</v>
      </c>
      <c r="AP440" s="275">
        <f t="shared" si="1771"/>
        <v>0</v>
      </c>
      <c r="AQ440" s="275">
        <f t="shared" si="1771"/>
        <v>0</v>
      </c>
      <c r="AR440" s="275">
        <f t="shared" si="1771"/>
        <v>0</v>
      </c>
      <c r="AS440" s="275">
        <f t="shared" si="1771"/>
        <v>0</v>
      </c>
      <c r="AT440" s="275">
        <f t="shared" si="1771"/>
        <v>0</v>
      </c>
      <c r="AU440" s="275">
        <f t="shared" si="1771"/>
        <v>0</v>
      </c>
      <c r="AV440" s="275">
        <f t="shared" si="1771"/>
        <v>0</v>
      </c>
      <c r="AW440" s="275">
        <f t="shared" si="1771"/>
        <v>0</v>
      </c>
      <c r="AX440" s="275">
        <f t="shared" si="1771"/>
        <v>0</v>
      </c>
      <c r="AY440" s="275">
        <f t="shared" si="1771"/>
        <v>0</v>
      </c>
      <c r="AZ440" s="275">
        <f t="shared" si="1771"/>
        <v>0</v>
      </c>
      <c r="BA440" s="275">
        <f t="shared" si="1771"/>
        <v>0</v>
      </c>
      <c r="BB440" s="275">
        <f t="shared" si="1771"/>
        <v>0</v>
      </c>
      <c r="BC440" s="275">
        <f t="shared" si="1771"/>
        <v>0</v>
      </c>
      <c r="BD440" s="275">
        <f t="shared" si="1771"/>
        <v>0</v>
      </c>
      <c r="BE440" s="275">
        <f t="shared" si="1771"/>
        <v>0</v>
      </c>
      <c r="BF440" s="275">
        <f t="shared" si="1771"/>
        <v>0</v>
      </c>
      <c r="BG440" s="275">
        <f t="shared" si="1771"/>
        <v>0</v>
      </c>
      <c r="BH440" s="275">
        <f t="shared" si="1771"/>
        <v>0</v>
      </c>
      <c r="BI440" s="275">
        <f t="shared" si="1771"/>
        <v>0</v>
      </c>
      <c r="BJ440" s="275">
        <f t="shared" si="1771"/>
        <v>0</v>
      </c>
      <c r="BK440" s="275">
        <f t="shared" si="1771"/>
        <v>0</v>
      </c>
      <c r="BL440" s="275">
        <f t="shared" si="1771"/>
        <v>0</v>
      </c>
      <c r="BM440" s="275">
        <f t="shared" si="1771"/>
        <v>0</v>
      </c>
      <c r="BN440" s="275">
        <f t="shared" si="1771"/>
        <v>0</v>
      </c>
      <c r="BO440" s="275">
        <f t="shared" si="1771"/>
        <v>0</v>
      </c>
    </row>
    <row r="441" spans="19:67" x14ac:dyDescent="0.2">
      <c r="S441" s="275">
        <f t="shared" ref="S441:BO441" si="1772">IF(S194=1,IF(S195=1,1,0),0)</f>
        <v>0</v>
      </c>
      <c r="T441" s="275">
        <f t="shared" si="1772"/>
        <v>0</v>
      </c>
      <c r="U441" s="275">
        <f t="shared" si="1772"/>
        <v>0</v>
      </c>
      <c r="V441" s="275">
        <f t="shared" si="1772"/>
        <v>0</v>
      </c>
      <c r="W441" s="275">
        <f t="shared" si="1772"/>
        <v>1</v>
      </c>
      <c r="X441" s="275">
        <f t="shared" si="1772"/>
        <v>0</v>
      </c>
      <c r="Y441" s="275">
        <f t="shared" si="1772"/>
        <v>0</v>
      </c>
      <c r="Z441" s="275">
        <f t="shared" si="1772"/>
        <v>0</v>
      </c>
      <c r="AA441" s="275">
        <f t="shared" si="1772"/>
        <v>0</v>
      </c>
      <c r="AB441" s="275">
        <f t="shared" si="1772"/>
        <v>0</v>
      </c>
      <c r="AC441" s="275">
        <f t="shared" si="1772"/>
        <v>0</v>
      </c>
      <c r="AD441" s="275">
        <f t="shared" si="1772"/>
        <v>0</v>
      </c>
      <c r="AE441" s="275">
        <f t="shared" si="1772"/>
        <v>0</v>
      </c>
      <c r="AF441" s="275">
        <f t="shared" si="1772"/>
        <v>0</v>
      </c>
      <c r="AG441" s="275">
        <f t="shared" si="1772"/>
        <v>0</v>
      </c>
      <c r="AH441" s="275">
        <f t="shared" si="1772"/>
        <v>0</v>
      </c>
      <c r="AI441" s="275">
        <f t="shared" si="1772"/>
        <v>0</v>
      </c>
      <c r="AJ441" s="275">
        <f t="shared" si="1772"/>
        <v>0</v>
      </c>
      <c r="AK441" s="275">
        <f t="shared" si="1772"/>
        <v>0</v>
      </c>
      <c r="AL441" s="275">
        <f t="shared" si="1772"/>
        <v>0</v>
      </c>
      <c r="AM441" s="275">
        <f t="shared" si="1772"/>
        <v>0</v>
      </c>
      <c r="AN441" s="275">
        <f t="shared" si="1772"/>
        <v>1</v>
      </c>
      <c r="AO441" s="275">
        <f t="shared" si="1772"/>
        <v>0</v>
      </c>
      <c r="AP441" s="275">
        <f t="shared" si="1772"/>
        <v>0</v>
      </c>
      <c r="AQ441" s="275">
        <f t="shared" si="1772"/>
        <v>0</v>
      </c>
      <c r="AR441" s="275">
        <f t="shared" si="1772"/>
        <v>0</v>
      </c>
      <c r="AS441" s="275">
        <f t="shared" si="1772"/>
        <v>0</v>
      </c>
      <c r="AT441" s="275">
        <f t="shared" si="1772"/>
        <v>0</v>
      </c>
      <c r="AU441" s="275">
        <f t="shared" si="1772"/>
        <v>0</v>
      </c>
      <c r="AV441" s="275">
        <f t="shared" si="1772"/>
        <v>0</v>
      </c>
      <c r="AW441" s="275">
        <f t="shared" si="1772"/>
        <v>0</v>
      </c>
      <c r="AX441" s="275">
        <f t="shared" si="1772"/>
        <v>0</v>
      </c>
      <c r="AY441" s="275">
        <f t="shared" si="1772"/>
        <v>0</v>
      </c>
      <c r="AZ441" s="275">
        <f t="shared" si="1772"/>
        <v>0</v>
      </c>
      <c r="BA441" s="275">
        <f t="shared" si="1772"/>
        <v>0</v>
      </c>
      <c r="BB441" s="275">
        <f t="shared" si="1772"/>
        <v>0</v>
      </c>
      <c r="BC441" s="275">
        <f t="shared" si="1772"/>
        <v>0</v>
      </c>
      <c r="BD441" s="275">
        <f t="shared" si="1772"/>
        <v>0</v>
      </c>
      <c r="BE441" s="275">
        <f t="shared" si="1772"/>
        <v>0</v>
      </c>
      <c r="BF441" s="275">
        <f t="shared" si="1772"/>
        <v>0</v>
      </c>
      <c r="BG441" s="275">
        <f t="shared" si="1772"/>
        <v>0</v>
      </c>
      <c r="BH441" s="275">
        <f t="shared" si="1772"/>
        <v>0</v>
      </c>
      <c r="BI441" s="275">
        <f t="shared" si="1772"/>
        <v>0</v>
      </c>
      <c r="BJ441" s="275">
        <f t="shared" si="1772"/>
        <v>0</v>
      </c>
      <c r="BK441" s="275">
        <f t="shared" si="1772"/>
        <v>0</v>
      </c>
      <c r="BL441" s="275">
        <f t="shared" si="1772"/>
        <v>0</v>
      </c>
      <c r="BM441" s="275">
        <f t="shared" si="1772"/>
        <v>0</v>
      </c>
      <c r="BN441" s="275">
        <f t="shared" si="1772"/>
        <v>1</v>
      </c>
      <c r="BO441" s="275">
        <f t="shared" si="1772"/>
        <v>1</v>
      </c>
    </row>
    <row r="442" spans="19:67" x14ac:dyDescent="0.2">
      <c r="S442" s="275">
        <f t="shared" ref="S442:BO442" si="1773">IF(S195=1,IF(S196=1,1,0),0)</f>
        <v>0</v>
      </c>
      <c r="T442" s="275">
        <f t="shared" si="1773"/>
        <v>0</v>
      </c>
      <c r="U442" s="275">
        <f t="shared" si="1773"/>
        <v>0</v>
      </c>
      <c r="V442" s="275">
        <f t="shared" si="1773"/>
        <v>0</v>
      </c>
      <c r="W442" s="275">
        <f t="shared" si="1773"/>
        <v>0</v>
      </c>
      <c r="X442" s="275">
        <f t="shared" si="1773"/>
        <v>0</v>
      </c>
      <c r="Y442" s="275">
        <f t="shared" si="1773"/>
        <v>0</v>
      </c>
      <c r="Z442" s="275">
        <f t="shared" si="1773"/>
        <v>0</v>
      </c>
      <c r="AA442" s="275">
        <f t="shared" si="1773"/>
        <v>0</v>
      </c>
      <c r="AB442" s="275">
        <f t="shared" si="1773"/>
        <v>0</v>
      </c>
      <c r="AC442" s="275">
        <f t="shared" si="1773"/>
        <v>0</v>
      </c>
      <c r="AD442" s="275">
        <f t="shared" si="1773"/>
        <v>0</v>
      </c>
      <c r="AE442" s="275">
        <f t="shared" si="1773"/>
        <v>0</v>
      </c>
      <c r="AF442" s="275">
        <f t="shared" si="1773"/>
        <v>0</v>
      </c>
      <c r="AG442" s="275">
        <f t="shared" si="1773"/>
        <v>0</v>
      </c>
      <c r="AH442" s="275">
        <f t="shared" si="1773"/>
        <v>0</v>
      </c>
      <c r="AI442" s="275">
        <f t="shared" si="1773"/>
        <v>0</v>
      </c>
      <c r="AJ442" s="275">
        <f t="shared" si="1773"/>
        <v>0</v>
      </c>
      <c r="AK442" s="275">
        <f t="shared" si="1773"/>
        <v>0</v>
      </c>
      <c r="AL442" s="275">
        <f t="shared" si="1773"/>
        <v>0</v>
      </c>
      <c r="AM442" s="275">
        <f t="shared" si="1773"/>
        <v>0</v>
      </c>
      <c r="AN442" s="275">
        <f t="shared" si="1773"/>
        <v>0</v>
      </c>
      <c r="AO442" s="275">
        <f t="shared" si="1773"/>
        <v>0</v>
      </c>
      <c r="AP442" s="275">
        <f t="shared" si="1773"/>
        <v>0</v>
      </c>
      <c r="AQ442" s="275">
        <f t="shared" si="1773"/>
        <v>0</v>
      </c>
      <c r="AR442" s="275">
        <f t="shared" si="1773"/>
        <v>0</v>
      </c>
      <c r="AS442" s="275">
        <f t="shared" si="1773"/>
        <v>1</v>
      </c>
      <c r="AT442" s="275">
        <f t="shared" si="1773"/>
        <v>0</v>
      </c>
      <c r="AU442" s="275">
        <f t="shared" si="1773"/>
        <v>0</v>
      </c>
      <c r="AV442" s="275">
        <f t="shared" si="1773"/>
        <v>0</v>
      </c>
      <c r="AW442" s="275">
        <f t="shared" si="1773"/>
        <v>0</v>
      </c>
      <c r="AX442" s="275">
        <f t="shared" si="1773"/>
        <v>0</v>
      </c>
      <c r="AY442" s="275">
        <f t="shared" si="1773"/>
        <v>0</v>
      </c>
      <c r="AZ442" s="275">
        <f t="shared" si="1773"/>
        <v>0</v>
      </c>
      <c r="BA442" s="275">
        <f t="shared" si="1773"/>
        <v>0</v>
      </c>
      <c r="BB442" s="275">
        <f t="shared" si="1773"/>
        <v>0</v>
      </c>
      <c r="BC442" s="275">
        <f t="shared" si="1773"/>
        <v>0</v>
      </c>
      <c r="BD442" s="275">
        <f t="shared" si="1773"/>
        <v>0</v>
      </c>
      <c r="BE442" s="275">
        <f t="shared" si="1773"/>
        <v>0</v>
      </c>
      <c r="BF442" s="275">
        <f t="shared" si="1773"/>
        <v>0</v>
      </c>
      <c r="BG442" s="275">
        <f t="shared" si="1773"/>
        <v>0</v>
      </c>
      <c r="BH442" s="275">
        <f t="shared" si="1773"/>
        <v>0</v>
      </c>
      <c r="BI442" s="275">
        <f t="shared" si="1773"/>
        <v>0</v>
      </c>
      <c r="BJ442" s="275">
        <f t="shared" si="1773"/>
        <v>0</v>
      </c>
      <c r="BK442" s="275">
        <f t="shared" si="1773"/>
        <v>0</v>
      </c>
      <c r="BL442" s="275">
        <f t="shared" si="1773"/>
        <v>0</v>
      </c>
      <c r="BM442" s="275">
        <f t="shared" si="1773"/>
        <v>0</v>
      </c>
      <c r="BN442" s="275">
        <f t="shared" si="1773"/>
        <v>0</v>
      </c>
      <c r="BO442" s="275">
        <f t="shared" si="1773"/>
        <v>0</v>
      </c>
    </row>
    <row r="443" spans="19:67" x14ac:dyDescent="0.2">
      <c r="S443" s="275">
        <f t="shared" ref="S443:BO443" si="1774">IF(S196=1,IF(S197=1,1,0),0)</f>
        <v>0</v>
      </c>
      <c r="T443" s="275">
        <f t="shared" si="1774"/>
        <v>0</v>
      </c>
      <c r="U443" s="275">
        <f t="shared" si="1774"/>
        <v>0</v>
      </c>
      <c r="V443" s="275">
        <f t="shared" si="1774"/>
        <v>0</v>
      </c>
      <c r="W443" s="275">
        <f t="shared" si="1774"/>
        <v>0</v>
      </c>
      <c r="X443" s="275">
        <f t="shared" si="1774"/>
        <v>0</v>
      </c>
      <c r="Y443" s="275">
        <f t="shared" si="1774"/>
        <v>0</v>
      </c>
      <c r="Z443" s="275">
        <f t="shared" si="1774"/>
        <v>0</v>
      </c>
      <c r="AA443" s="275">
        <f t="shared" si="1774"/>
        <v>0</v>
      </c>
      <c r="AB443" s="275">
        <f t="shared" si="1774"/>
        <v>0</v>
      </c>
      <c r="AC443" s="275">
        <f t="shared" si="1774"/>
        <v>0</v>
      </c>
      <c r="AD443" s="275">
        <f t="shared" si="1774"/>
        <v>0</v>
      </c>
      <c r="AE443" s="275">
        <f t="shared" si="1774"/>
        <v>0</v>
      </c>
      <c r="AF443" s="275">
        <f t="shared" si="1774"/>
        <v>0</v>
      </c>
      <c r="AG443" s="275">
        <f t="shared" si="1774"/>
        <v>0</v>
      </c>
      <c r="AH443" s="275">
        <f t="shared" si="1774"/>
        <v>0</v>
      </c>
      <c r="AI443" s="275">
        <f t="shared" si="1774"/>
        <v>0</v>
      </c>
      <c r="AJ443" s="275">
        <f t="shared" si="1774"/>
        <v>0</v>
      </c>
      <c r="AK443" s="275">
        <f t="shared" si="1774"/>
        <v>0</v>
      </c>
      <c r="AL443" s="275">
        <f t="shared" si="1774"/>
        <v>0</v>
      </c>
      <c r="AM443" s="275">
        <f t="shared" si="1774"/>
        <v>0</v>
      </c>
      <c r="AN443" s="275">
        <f t="shared" si="1774"/>
        <v>0</v>
      </c>
      <c r="AO443" s="275">
        <f t="shared" si="1774"/>
        <v>0</v>
      </c>
      <c r="AP443" s="275">
        <f t="shared" si="1774"/>
        <v>0</v>
      </c>
      <c r="AQ443" s="275">
        <f t="shared" si="1774"/>
        <v>0</v>
      </c>
      <c r="AR443" s="275">
        <f t="shared" si="1774"/>
        <v>0</v>
      </c>
      <c r="AS443" s="275">
        <f t="shared" si="1774"/>
        <v>0</v>
      </c>
      <c r="AT443" s="275">
        <f t="shared" si="1774"/>
        <v>0</v>
      </c>
      <c r="AU443" s="275">
        <f t="shared" si="1774"/>
        <v>0</v>
      </c>
      <c r="AV443" s="275">
        <f t="shared" si="1774"/>
        <v>0</v>
      </c>
      <c r="AW443" s="275">
        <f t="shared" si="1774"/>
        <v>0</v>
      </c>
      <c r="AX443" s="275">
        <f t="shared" si="1774"/>
        <v>0</v>
      </c>
      <c r="AY443" s="275">
        <f t="shared" si="1774"/>
        <v>0</v>
      </c>
      <c r="AZ443" s="275">
        <f t="shared" si="1774"/>
        <v>0</v>
      </c>
      <c r="BA443" s="275">
        <f t="shared" si="1774"/>
        <v>0</v>
      </c>
      <c r="BB443" s="275">
        <f t="shared" si="1774"/>
        <v>0</v>
      </c>
      <c r="BC443" s="275">
        <f t="shared" si="1774"/>
        <v>0</v>
      </c>
      <c r="BD443" s="275">
        <f t="shared" si="1774"/>
        <v>0</v>
      </c>
      <c r="BE443" s="275">
        <f t="shared" si="1774"/>
        <v>0</v>
      </c>
      <c r="BF443" s="275">
        <f t="shared" si="1774"/>
        <v>0</v>
      </c>
      <c r="BG443" s="275">
        <f t="shared" si="1774"/>
        <v>0</v>
      </c>
      <c r="BH443" s="275">
        <f t="shared" si="1774"/>
        <v>0</v>
      </c>
      <c r="BI443" s="275">
        <f t="shared" si="1774"/>
        <v>0</v>
      </c>
      <c r="BJ443" s="275">
        <f t="shared" si="1774"/>
        <v>0</v>
      </c>
      <c r="BK443" s="275">
        <f t="shared" si="1774"/>
        <v>0</v>
      </c>
      <c r="BL443" s="275">
        <f t="shared" si="1774"/>
        <v>0</v>
      </c>
      <c r="BM443" s="275">
        <f t="shared" si="1774"/>
        <v>0</v>
      </c>
      <c r="BN443" s="275">
        <f t="shared" si="1774"/>
        <v>0</v>
      </c>
      <c r="BO443" s="275">
        <f t="shared" si="1774"/>
        <v>0</v>
      </c>
    </row>
    <row r="444" spans="19:67" x14ac:dyDescent="0.2">
      <c r="S444" s="275">
        <f t="shared" ref="S444:BO444" si="1775">IF(S197=1,IF(S198=1,1,0),0)</f>
        <v>0</v>
      </c>
      <c r="T444" s="275">
        <f t="shared" si="1775"/>
        <v>0</v>
      </c>
      <c r="U444" s="275">
        <f t="shared" si="1775"/>
        <v>0</v>
      </c>
      <c r="V444" s="275">
        <f t="shared" si="1775"/>
        <v>0</v>
      </c>
      <c r="W444" s="275">
        <f t="shared" si="1775"/>
        <v>0</v>
      </c>
      <c r="X444" s="275">
        <f t="shared" si="1775"/>
        <v>0</v>
      </c>
      <c r="Y444" s="275">
        <f t="shared" si="1775"/>
        <v>0</v>
      </c>
      <c r="Z444" s="275">
        <f t="shared" si="1775"/>
        <v>0</v>
      </c>
      <c r="AA444" s="275">
        <f t="shared" si="1775"/>
        <v>0</v>
      </c>
      <c r="AB444" s="275">
        <f t="shared" si="1775"/>
        <v>0</v>
      </c>
      <c r="AC444" s="275">
        <f t="shared" si="1775"/>
        <v>0</v>
      </c>
      <c r="AD444" s="275">
        <f t="shared" si="1775"/>
        <v>0</v>
      </c>
      <c r="AE444" s="275">
        <f t="shared" si="1775"/>
        <v>0</v>
      </c>
      <c r="AF444" s="275">
        <f t="shared" si="1775"/>
        <v>0</v>
      </c>
      <c r="AG444" s="275">
        <f t="shared" si="1775"/>
        <v>0</v>
      </c>
      <c r="AH444" s="275">
        <f t="shared" si="1775"/>
        <v>0</v>
      </c>
      <c r="AI444" s="275">
        <f t="shared" si="1775"/>
        <v>0</v>
      </c>
      <c r="AJ444" s="275">
        <f t="shared" si="1775"/>
        <v>0</v>
      </c>
      <c r="AK444" s="275">
        <f t="shared" si="1775"/>
        <v>0</v>
      </c>
      <c r="AL444" s="275">
        <f t="shared" si="1775"/>
        <v>0</v>
      </c>
      <c r="AM444" s="275">
        <f t="shared" si="1775"/>
        <v>0</v>
      </c>
      <c r="AN444" s="275">
        <f t="shared" si="1775"/>
        <v>0</v>
      </c>
      <c r="AO444" s="275">
        <f t="shared" si="1775"/>
        <v>0</v>
      </c>
      <c r="AP444" s="275">
        <f t="shared" si="1775"/>
        <v>0</v>
      </c>
      <c r="AQ444" s="275">
        <f t="shared" si="1775"/>
        <v>0</v>
      </c>
      <c r="AR444" s="275">
        <f t="shared" si="1775"/>
        <v>0</v>
      </c>
      <c r="AS444" s="275">
        <f t="shared" si="1775"/>
        <v>0</v>
      </c>
      <c r="AT444" s="275">
        <f t="shared" si="1775"/>
        <v>1</v>
      </c>
      <c r="AU444" s="275">
        <f t="shared" si="1775"/>
        <v>0</v>
      </c>
      <c r="AV444" s="275">
        <f t="shared" si="1775"/>
        <v>0</v>
      </c>
      <c r="AW444" s="275">
        <f t="shared" si="1775"/>
        <v>0</v>
      </c>
      <c r="AX444" s="275">
        <f t="shared" si="1775"/>
        <v>0</v>
      </c>
      <c r="AY444" s="275">
        <f t="shared" si="1775"/>
        <v>0</v>
      </c>
      <c r="AZ444" s="275">
        <f t="shared" si="1775"/>
        <v>0</v>
      </c>
      <c r="BA444" s="275">
        <f t="shared" si="1775"/>
        <v>0</v>
      </c>
      <c r="BB444" s="275">
        <f t="shared" si="1775"/>
        <v>0</v>
      </c>
      <c r="BC444" s="275">
        <f t="shared" si="1775"/>
        <v>0</v>
      </c>
      <c r="BD444" s="275">
        <f t="shared" si="1775"/>
        <v>0</v>
      </c>
      <c r="BE444" s="275">
        <f t="shared" si="1775"/>
        <v>0</v>
      </c>
      <c r="BF444" s="275">
        <f t="shared" si="1775"/>
        <v>0</v>
      </c>
      <c r="BG444" s="275">
        <f t="shared" si="1775"/>
        <v>0</v>
      </c>
      <c r="BH444" s="275">
        <f t="shared" si="1775"/>
        <v>0</v>
      </c>
      <c r="BI444" s="275">
        <f t="shared" si="1775"/>
        <v>0</v>
      </c>
      <c r="BJ444" s="275">
        <f t="shared" si="1775"/>
        <v>0</v>
      </c>
      <c r="BK444" s="275">
        <f t="shared" si="1775"/>
        <v>0</v>
      </c>
      <c r="BL444" s="275">
        <f t="shared" si="1775"/>
        <v>0</v>
      </c>
      <c r="BM444" s="275">
        <f t="shared" si="1775"/>
        <v>0</v>
      </c>
      <c r="BN444" s="275">
        <f t="shared" si="1775"/>
        <v>0</v>
      </c>
      <c r="BO444" s="275">
        <f t="shared" si="1775"/>
        <v>0</v>
      </c>
    </row>
    <row r="445" spans="19:67" x14ac:dyDescent="0.2">
      <c r="S445" s="275">
        <f t="shared" ref="S445:BO445" si="1776">IF(S198=1,IF(S199=1,1,0),0)</f>
        <v>0</v>
      </c>
      <c r="T445" s="275">
        <f t="shared" si="1776"/>
        <v>0</v>
      </c>
      <c r="U445" s="275">
        <f t="shared" si="1776"/>
        <v>0</v>
      </c>
      <c r="V445" s="275">
        <f t="shared" si="1776"/>
        <v>0</v>
      </c>
      <c r="W445" s="275">
        <f t="shared" si="1776"/>
        <v>0</v>
      </c>
      <c r="X445" s="275">
        <f t="shared" si="1776"/>
        <v>1</v>
      </c>
      <c r="Y445" s="275">
        <f t="shared" si="1776"/>
        <v>0</v>
      </c>
      <c r="Z445" s="275">
        <f t="shared" si="1776"/>
        <v>0</v>
      </c>
      <c r="AA445" s="275">
        <f t="shared" si="1776"/>
        <v>0</v>
      </c>
      <c r="AB445" s="275">
        <f t="shared" si="1776"/>
        <v>0</v>
      </c>
      <c r="AC445" s="275">
        <f t="shared" si="1776"/>
        <v>0</v>
      </c>
      <c r="AD445" s="275">
        <f t="shared" si="1776"/>
        <v>0</v>
      </c>
      <c r="AE445" s="275">
        <f t="shared" si="1776"/>
        <v>0</v>
      </c>
      <c r="AF445" s="275">
        <f t="shared" si="1776"/>
        <v>0</v>
      </c>
      <c r="AG445" s="275">
        <f t="shared" si="1776"/>
        <v>0</v>
      </c>
      <c r="AH445" s="275">
        <f t="shared" si="1776"/>
        <v>0</v>
      </c>
      <c r="AI445" s="275">
        <f t="shared" si="1776"/>
        <v>0</v>
      </c>
      <c r="AJ445" s="275">
        <f t="shared" si="1776"/>
        <v>0</v>
      </c>
      <c r="AK445" s="275">
        <f t="shared" si="1776"/>
        <v>0</v>
      </c>
      <c r="AL445" s="275">
        <f t="shared" si="1776"/>
        <v>0</v>
      </c>
      <c r="AM445" s="275">
        <f t="shared" si="1776"/>
        <v>0</v>
      </c>
      <c r="AN445" s="275">
        <f t="shared" si="1776"/>
        <v>0</v>
      </c>
      <c r="AO445" s="275">
        <f t="shared" si="1776"/>
        <v>0</v>
      </c>
      <c r="AP445" s="275">
        <f t="shared" si="1776"/>
        <v>0</v>
      </c>
      <c r="AQ445" s="275">
        <f t="shared" si="1776"/>
        <v>0</v>
      </c>
      <c r="AR445" s="275">
        <f t="shared" si="1776"/>
        <v>0</v>
      </c>
      <c r="AS445" s="275">
        <f t="shared" si="1776"/>
        <v>0</v>
      </c>
      <c r="AT445" s="275">
        <f t="shared" si="1776"/>
        <v>0</v>
      </c>
      <c r="AU445" s="275">
        <f t="shared" si="1776"/>
        <v>0</v>
      </c>
      <c r="AV445" s="275">
        <f t="shared" si="1776"/>
        <v>0</v>
      </c>
      <c r="AW445" s="275">
        <f t="shared" si="1776"/>
        <v>0</v>
      </c>
      <c r="AX445" s="275">
        <f t="shared" si="1776"/>
        <v>0</v>
      </c>
      <c r="AY445" s="275">
        <f t="shared" si="1776"/>
        <v>0</v>
      </c>
      <c r="AZ445" s="275">
        <f t="shared" si="1776"/>
        <v>0</v>
      </c>
      <c r="BA445" s="275">
        <f t="shared" si="1776"/>
        <v>0</v>
      </c>
      <c r="BB445" s="275">
        <f t="shared" si="1776"/>
        <v>0</v>
      </c>
      <c r="BC445" s="275">
        <f t="shared" si="1776"/>
        <v>0</v>
      </c>
      <c r="BD445" s="275">
        <f t="shared" si="1776"/>
        <v>0</v>
      </c>
      <c r="BE445" s="275">
        <f t="shared" si="1776"/>
        <v>0</v>
      </c>
      <c r="BF445" s="275">
        <f t="shared" si="1776"/>
        <v>0</v>
      </c>
      <c r="BG445" s="275">
        <f t="shared" si="1776"/>
        <v>0</v>
      </c>
      <c r="BH445" s="275">
        <f t="shared" si="1776"/>
        <v>0</v>
      </c>
      <c r="BI445" s="275">
        <f t="shared" si="1776"/>
        <v>0</v>
      </c>
      <c r="BJ445" s="275">
        <f t="shared" si="1776"/>
        <v>0</v>
      </c>
      <c r="BK445" s="275">
        <f t="shared" si="1776"/>
        <v>0</v>
      </c>
      <c r="BL445" s="275">
        <f t="shared" si="1776"/>
        <v>0</v>
      </c>
      <c r="BM445" s="275">
        <f t="shared" si="1776"/>
        <v>0</v>
      </c>
      <c r="BN445" s="275">
        <f t="shared" si="1776"/>
        <v>0</v>
      </c>
      <c r="BO445" s="275">
        <f t="shared" si="1776"/>
        <v>0</v>
      </c>
    </row>
    <row r="446" spans="19:67" x14ac:dyDescent="0.2">
      <c r="S446" s="275">
        <f t="shared" ref="S446:BO446" si="1777">IF(S199=1,IF(S200=1,1,0),0)</f>
        <v>0</v>
      </c>
      <c r="T446" s="275">
        <f t="shared" si="1777"/>
        <v>0</v>
      </c>
      <c r="U446" s="275">
        <f t="shared" si="1777"/>
        <v>0</v>
      </c>
      <c r="V446" s="275">
        <f t="shared" si="1777"/>
        <v>0</v>
      </c>
      <c r="W446" s="275">
        <f t="shared" si="1777"/>
        <v>0</v>
      </c>
      <c r="X446" s="275">
        <f t="shared" si="1777"/>
        <v>0</v>
      </c>
      <c r="Y446" s="275">
        <f t="shared" si="1777"/>
        <v>0</v>
      </c>
      <c r="Z446" s="275">
        <f t="shared" si="1777"/>
        <v>0</v>
      </c>
      <c r="AA446" s="275">
        <f t="shared" si="1777"/>
        <v>0</v>
      </c>
      <c r="AB446" s="275">
        <f t="shared" si="1777"/>
        <v>0</v>
      </c>
      <c r="AC446" s="275">
        <f t="shared" si="1777"/>
        <v>0</v>
      </c>
      <c r="AD446" s="275">
        <f t="shared" si="1777"/>
        <v>0</v>
      </c>
      <c r="AE446" s="275">
        <f t="shared" si="1777"/>
        <v>0</v>
      </c>
      <c r="AF446" s="275">
        <f t="shared" si="1777"/>
        <v>0</v>
      </c>
      <c r="AG446" s="275">
        <f t="shared" si="1777"/>
        <v>0</v>
      </c>
      <c r="AH446" s="275">
        <f t="shared" si="1777"/>
        <v>0</v>
      </c>
      <c r="AI446" s="275">
        <f t="shared" si="1777"/>
        <v>0</v>
      </c>
      <c r="AJ446" s="275">
        <f t="shared" si="1777"/>
        <v>0</v>
      </c>
      <c r="AK446" s="275">
        <f t="shared" si="1777"/>
        <v>0</v>
      </c>
      <c r="AL446" s="275">
        <f t="shared" si="1777"/>
        <v>1</v>
      </c>
      <c r="AM446" s="275">
        <f t="shared" si="1777"/>
        <v>0</v>
      </c>
      <c r="AN446" s="275">
        <f t="shared" si="1777"/>
        <v>0</v>
      </c>
      <c r="AO446" s="275">
        <f t="shared" si="1777"/>
        <v>0</v>
      </c>
      <c r="AP446" s="275">
        <f t="shared" si="1777"/>
        <v>0</v>
      </c>
      <c r="AQ446" s="275">
        <f t="shared" si="1777"/>
        <v>0</v>
      </c>
      <c r="AR446" s="275">
        <f t="shared" si="1777"/>
        <v>0</v>
      </c>
      <c r="AS446" s="275">
        <f t="shared" si="1777"/>
        <v>0</v>
      </c>
      <c r="AT446" s="275">
        <f t="shared" si="1777"/>
        <v>0</v>
      </c>
      <c r="AU446" s="275">
        <f t="shared" si="1777"/>
        <v>0</v>
      </c>
      <c r="AV446" s="275">
        <f t="shared" si="1777"/>
        <v>0</v>
      </c>
      <c r="AW446" s="275">
        <f t="shared" si="1777"/>
        <v>0</v>
      </c>
      <c r="AX446" s="275">
        <f t="shared" si="1777"/>
        <v>0</v>
      </c>
      <c r="AY446" s="275">
        <f t="shared" si="1777"/>
        <v>0</v>
      </c>
      <c r="AZ446" s="275">
        <f t="shared" si="1777"/>
        <v>0</v>
      </c>
      <c r="BA446" s="275">
        <f t="shared" si="1777"/>
        <v>0</v>
      </c>
      <c r="BB446" s="275">
        <f t="shared" si="1777"/>
        <v>0</v>
      </c>
      <c r="BC446" s="275">
        <f t="shared" si="1777"/>
        <v>0</v>
      </c>
      <c r="BD446" s="275">
        <f t="shared" si="1777"/>
        <v>0</v>
      </c>
      <c r="BE446" s="275">
        <f t="shared" si="1777"/>
        <v>0</v>
      </c>
      <c r="BF446" s="275">
        <f t="shared" si="1777"/>
        <v>0</v>
      </c>
      <c r="BG446" s="275">
        <f t="shared" si="1777"/>
        <v>0</v>
      </c>
      <c r="BH446" s="275">
        <f t="shared" si="1777"/>
        <v>0</v>
      </c>
      <c r="BI446" s="275">
        <f t="shared" si="1777"/>
        <v>0</v>
      </c>
      <c r="BJ446" s="275">
        <f t="shared" si="1777"/>
        <v>0</v>
      </c>
      <c r="BK446" s="275">
        <f t="shared" si="1777"/>
        <v>0</v>
      </c>
      <c r="BL446" s="275">
        <f t="shared" si="1777"/>
        <v>0</v>
      </c>
      <c r="BM446" s="275">
        <f t="shared" si="1777"/>
        <v>0</v>
      </c>
      <c r="BN446" s="275">
        <f t="shared" si="1777"/>
        <v>0</v>
      </c>
      <c r="BO446" s="275">
        <f t="shared" si="1777"/>
        <v>0</v>
      </c>
    </row>
    <row r="447" spans="19:67" x14ac:dyDescent="0.2">
      <c r="S447" s="275">
        <f t="shared" ref="S447:BO447" si="1778">IF(S200=1,IF(S201=1,1,0),0)</f>
        <v>0</v>
      </c>
      <c r="T447" s="275">
        <f t="shared" si="1778"/>
        <v>0</v>
      </c>
      <c r="U447" s="275">
        <f t="shared" si="1778"/>
        <v>0</v>
      </c>
      <c r="V447" s="275">
        <f t="shared" si="1778"/>
        <v>0</v>
      </c>
      <c r="W447" s="275">
        <f t="shared" si="1778"/>
        <v>0</v>
      </c>
      <c r="X447" s="275">
        <f t="shared" si="1778"/>
        <v>0</v>
      </c>
      <c r="Y447" s="275">
        <f t="shared" si="1778"/>
        <v>0</v>
      </c>
      <c r="Z447" s="275">
        <f t="shared" si="1778"/>
        <v>0</v>
      </c>
      <c r="AA447" s="275">
        <f t="shared" si="1778"/>
        <v>0</v>
      </c>
      <c r="AB447" s="275">
        <f t="shared" si="1778"/>
        <v>0</v>
      </c>
      <c r="AC447" s="275">
        <f t="shared" si="1778"/>
        <v>0</v>
      </c>
      <c r="AD447" s="275">
        <f t="shared" si="1778"/>
        <v>0</v>
      </c>
      <c r="AE447" s="275">
        <f t="shared" si="1778"/>
        <v>0</v>
      </c>
      <c r="AF447" s="275">
        <f t="shared" si="1778"/>
        <v>0</v>
      </c>
      <c r="AG447" s="275">
        <f t="shared" si="1778"/>
        <v>0</v>
      </c>
      <c r="AH447" s="275">
        <f t="shared" si="1778"/>
        <v>0</v>
      </c>
      <c r="AI447" s="275">
        <f t="shared" si="1778"/>
        <v>0</v>
      </c>
      <c r="AJ447" s="275">
        <f t="shared" si="1778"/>
        <v>0</v>
      </c>
      <c r="AK447" s="275">
        <f t="shared" si="1778"/>
        <v>0</v>
      </c>
      <c r="AL447" s="275">
        <f t="shared" si="1778"/>
        <v>0</v>
      </c>
      <c r="AM447" s="275">
        <f t="shared" si="1778"/>
        <v>0</v>
      </c>
      <c r="AN447" s="275">
        <f t="shared" si="1778"/>
        <v>0</v>
      </c>
      <c r="AO447" s="275">
        <f t="shared" si="1778"/>
        <v>0</v>
      </c>
      <c r="AP447" s="275">
        <f t="shared" si="1778"/>
        <v>0</v>
      </c>
      <c r="AQ447" s="275">
        <f t="shared" si="1778"/>
        <v>0</v>
      </c>
      <c r="AR447" s="275">
        <f t="shared" si="1778"/>
        <v>0</v>
      </c>
      <c r="AS447" s="275">
        <f t="shared" si="1778"/>
        <v>0</v>
      </c>
      <c r="AT447" s="275">
        <f t="shared" si="1778"/>
        <v>0</v>
      </c>
      <c r="AU447" s="275">
        <f t="shared" si="1778"/>
        <v>0</v>
      </c>
      <c r="AV447" s="275">
        <f t="shared" si="1778"/>
        <v>0</v>
      </c>
      <c r="AW447" s="275">
        <f t="shared" si="1778"/>
        <v>0</v>
      </c>
      <c r="AX447" s="275">
        <f t="shared" si="1778"/>
        <v>0</v>
      </c>
      <c r="AY447" s="275">
        <f t="shared" si="1778"/>
        <v>0</v>
      </c>
      <c r="AZ447" s="275">
        <f t="shared" si="1778"/>
        <v>0</v>
      </c>
      <c r="BA447" s="275">
        <f t="shared" si="1778"/>
        <v>0</v>
      </c>
      <c r="BB447" s="275">
        <f t="shared" si="1778"/>
        <v>0</v>
      </c>
      <c r="BC447" s="275">
        <f t="shared" si="1778"/>
        <v>0</v>
      </c>
      <c r="BD447" s="275">
        <f t="shared" si="1778"/>
        <v>0</v>
      </c>
      <c r="BE447" s="275">
        <f t="shared" si="1778"/>
        <v>0</v>
      </c>
      <c r="BF447" s="275">
        <f t="shared" si="1778"/>
        <v>0</v>
      </c>
      <c r="BG447" s="275">
        <f t="shared" si="1778"/>
        <v>0</v>
      </c>
      <c r="BH447" s="275">
        <f t="shared" si="1778"/>
        <v>0</v>
      </c>
      <c r="BI447" s="275">
        <f t="shared" si="1778"/>
        <v>0</v>
      </c>
      <c r="BJ447" s="275">
        <f t="shared" si="1778"/>
        <v>0</v>
      </c>
      <c r="BK447" s="275">
        <f t="shared" si="1778"/>
        <v>0</v>
      </c>
      <c r="BL447" s="275">
        <f t="shared" si="1778"/>
        <v>0</v>
      </c>
      <c r="BM447" s="275">
        <f t="shared" si="1778"/>
        <v>0</v>
      </c>
      <c r="BN447" s="275">
        <f t="shared" si="1778"/>
        <v>0</v>
      </c>
      <c r="BO447" s="275">
        <f t="shared" si="1778"/>
        <v>0</v>
      </c>
    </row>
    <row r="448" spans="19:67" x14ac:dyDescent="0.2">
      <c r="S448" s="275">
        <f t="shared" ref="S448:BO448" si="1779">IF(S201=1,IF(S202=1,1,0),0)</f>
        <v>0</v>
      </c>
      <c r="T448" s="275">
        <f t="shared" si="1779"/>
        <v>0</v>
      </c>
      <c r="U448" s="275">
        <f t="shared" si="1779"/>
        <v>0</v>
      </c>
      <c r="V448" s="275">
        <f t="shared" si="1779"/>
        <v>0</v>
      </c>
      <c r="W448" s="275">
        <f t="shared" si="1779"/>
        <v>0</v>
      </c>
      <c r="X448" s="275">
        <f t="shared" si="1779"/>
        <v>0</v>
      </c>
      <c r="Y448" s="275">
        <f t="shared" si="1779"/>
        <v>0</v>
      </c>
      <c r="Z448" s="275">
        <f t="shared" si="1779"/>
        <v>0</v>
      </c>
      <c r="AA448" s="275">
        <f t="shared" si="1779"/>
        <v>0</v>
      </c>
      <c r="AB448" s="275">
        <f t="shared" si="1779"/>
        <v>0</v>
      </c>
      <c r="AC448" s="275">
        <f t="shared" si="1779"/>
        <v>0</v>
      </c>
      <c r="AD448" s="275">
        <f t="shared" si="1779"/>
        <v>0</v>
      </c>
      <c r="AE448" s="275">
        <f t="shared" si="1779"/>
        <v>0</v>
      </c>
      <c r="AF448" s="275">
        <f t="shared" si="1779"/>
        <v>0</v>
      </c>
      <c r="AG448" s="275">
        <f t="shared" si="1779"/>
        <v>0</v>
      </c>
      <c r="AH448" s="275">
        <f t="shared" si="1779"/>
        <v>0</v>
      </c>
      <c r="AI448" s="275">
        <f t="shared" si="1779"/>
        <v>0</v>
      </c>
      <c r="AJ448" s="275">
        <f t="shared" si="1779"/>
        <v>0</v>
      </c>
      <c r="AK448" s="275">
        <f t="shared" si="1779"/>
        <v>0</v>
      </c>
      <c r="AL448" s="275">
        <f t="shared" si="1779"/>
        <v>0</v>
      </c>
      <c r="AM448" s="275">
        <f t="shared" si="1779"/>
        <v>0</v>
      </c>
      <c r="AN448" s="275">
        <f t="shared" si="1779"/>
        <v>0</v>
      </c>
      <c r="AO448" s="275">
        <f t="shared" si="1779"/>
        <v>0</v>
      </c>
      <c r="AP448" s="275">
        <f t="shared" si="1779"/>
        <v>0</v>
      </c>
      <c r="AQ448" s="275">
        <f t="shared" si="1779"/>
        <v>0</v>
      </c>
      <c r="AR448" s="275">
        <f t="shared" si="1779"/>
        <v>0</v>
      </c>
      <c r="AS448" s="275">
        <f t="shared" si="1779"/>
        <v>0</v>
      </c>
      <c r="AT448" s="275">
        <f t="shared" si="1779"/>
        <v>0</v>
      </c>
      <c r="AU448" s="275">
        <f t="shared" si="1779"/>
        <v>0</v>
      </c>
      <c r="AV448" s="275">
        <f t="shared" si="1779"/>
        <v>0</v>
      </c>
      <c r="AW448" s="275">
        <f t="shared" si="1779"/>
        <v>0</v>
      </c>
      <c r="AX448" s="275">
        <f t="shared" si="1779"/>
        <v>0</v>
      </c>
      <c r="AY448" s="275">
        <f t="shared" si="1779"/>
        <v>0</v>
      </c>
      <c r="AZ448" s="275">
        <f t="shared" si="1779"/>
        <v>0</v>
      </c>
      <c r="BA448" s="275">
        <f t="shared" si="1779"/>
        <v>0</v>
      </c>
      <c r="BB448" s="275">
        <f t="shared" si="1779"/>
        <v>0</v>
      </c>
      <c r="BC448" s="275">
        <f t="shared" si="1779"/>
        <v>0</v>
      </c>
      <c r="BD448" s="275">
        <f t="shared" si="1779"/>
        <v>0</v>
      </c>
      <c r="BE448" s="275">
        <f t="shared" si="1779"/>
        <v>0</v>
      </c>
      <c r="BF448" s="275">
        <f t="shared" si="1779"/>
        <v>0</v>
      </c>
      <c r="BG448" s="275">
        <f t="shared" si="1779"/>
        <v>1</v>
      </c>
      <c r="BH448" s="275">
        <f t="shared" si="1779"/>
        <v>0</v>
      </c>
      <c r="BI448" s="275">
        <f t="shared" si="1779"/>
        <v>0</v>
      </c>
      <c r="BJ448" s="275">
        <f t="shared" si="1779"/>
        <v>0</v>
      </c>
      <c r="BK448" s="275">
        <f t="shared" si="1779"/>
        <v>0</v>
      </c>
      <c r="BL448" s="275">
        <f t="shared" si="1779"/>
        <v>0</v>
      </c>
      <c r="BM448" s="275">
        <f t="shared" si="1779"/>
        <v>0</v>
      </c>
      <c r="BN448" s="275">
        <f t="shared" si="1779"/>
        <v>0</v>
      </c>
      <c r="BO448" s="275">
        <f t="shared" si="1779"/>
        <v>0</v>
      </c>
    </row>
    <row r="449" spans="19:67" x14ac:dyDescent="0.2">
      <c r="S449" s="275">
        <f t="shared" ref="S449:BO449" si="1780">IF(S202=1,IF(S203=1,1,0),0)</f>
        <v>0</v>
      </c>
      <c r="T449" s="275">
        <f t="shared" si="1780"/>
        <v>0</v>
      </c>
      <c r="U449" s="275">
        <f t="shared" si="1780"/>
        <v>0</v>
      </c>
      <c r="V449" s="275">
        <f t="shared" si="1780"/>
        <v>0</v>
      </c>
      <c r="W449" s="275">
        <f t="shared" si="1780"/>
        <v>0</v>
      </c>
      <c r="X449" s="275">
        <f t="shared" si="1780"/>
        <v>0</v>
      </c>
      <c r="Y449" s="275">
        <f t="shared" si="1780"/>
        <v>0</v>
      </c>
      <c r="Z449" s="275">
        <f t="shared" si="1780"/>
        <v>0</v>
      </c>
      <c r="AA449" s="275">
        <f t="shared" si="1780"/>
        <v>0</v>
      </c>
      <c r="AB449" s="275">
        <f t="shared" si="1780"/>
        <v>0</v>
      </c>
      <c r="AC449" s="275">
        <f t="shared" si="1780"/>
        <v>0</v>
      </c>
      <c r="AD449" s="275">
        <f t="shared" si="1780"/>
        <v>0</v>
      </c>
      <c r="AE449" s="275">
        <f t="shared" si="1780"/>
        <v>0</v>
      </c>
      <c r="AF449" s="275">
        <f t="shared" si="1780"/>
        <v>0</v>
      </c>
      <c r="AG449" s="275">
        <f t="shared" si="1780"/>
        <v>0</v>
      </c>
      <c r="AH449" s="275">
        <f t="shared" si="1780"/>
        <v>0</v>
      </c>
      <c r="AI449" s="275">
        <f t="shared" si="1780"/>
        <v>0</v>
      </c>
      <c r="AJ449" s="275">
        <f t="shared" si="1780"/>
        <v>0</v>
      </c>
      <c r="AK449" s="275">
        <f t="shared" si="1780"/>
        <v>0</v>
      </c>
      <c r="AL449" s="275">
        <f t="shared" si="1780"/>
        <v>0</v>
      </c>
      <c r="AM449" s="275">
        <f t="shared" si="1780"/>
        <v>0</v>
      </c>
      <c r="AN449" s="275">
        <f t="shared" si="1780"/>
        <v>0</v>
      </c>
      <c r="AO449" s="275">
        <f t="shared" si="1780"/>
        <v>0</v>
      </c>
      <c r="AP449" s="275">
        <f t="shared" si="1780"/>
        <v>0</v>
      </c>
      <c r="AQ449" s="275">
        <f t="shared" si="1780"/>
        <v>1</v>
      </c>
      <c r="AR449" s="275">
        <f t="shared" si="1780"/>
        <v>0</v>
      </c>
      <c r="AS449" s="275">
        <f t="shared" si="1780"/>
        <v>0</v>
      </c>
      <c r="AT449" s="275">
        <f t="shared" si="1780"/>
        <v>0</v>
      </c>
      <c r="AU449" s="275">
        <f t="shared" si="1780"/>
        <v>0</v>
      </c>
      <c r="AV449" s="275">
        <f t="shared" si="1780"/>
        <v>0</v>
      </c>
      <c r="AW449" s="275">
        <f t="shared" si="1780"/>
        <v>0</v>
      </c>
      <c r="AX449" s="275">
        <f t="shared" si="1780"/>
        <v>0</v>
      </c>
      <c r="AY449" s="275">
        <f t="shared" si="1780"/>
        <v>0</v>
      </c>
      <c r="AZ449" s="275">
        <f t="shared" si="1780"/>
        <v>0</v>
      </c>
      <c r="BA449" s="275">
        <f t="shared" si="1780"/>
        <v>0</v>
      </c>
      <c r="BB449" s="275">
        <f t="shared" si="1780"/>
        <v>0</v>
      </c>
      <c r="BC449" s="275">
        <f t="shared" si="1780"/>
        <v>0</v>
      </c>
      <c r="BD449" s="275">
        <f t="shared" si="1780"/>
        <v>0</v>
      </c>
      <c r="BE449" s="275">
        <f t="shared" si="1780"/>
        <v>0</v>
      </c>
      <c r="BF449" s="275">
        <f t="shared" si="1780"/>
        <v>1</v>
      </c>
      <c r="BG449" s="275">
        <f t="shared" si="1780"/>
        <v>0</v>
      </c>
      <c r="BH449" s="275">
        <f t="shared" si="1780"/>
        <v>0</v>
      </c>
      <c r="BI449" s="275">
        <f t="shared" si="1780"/>
        <v>0</v>
      </c>
      <c r="BJ449" s="275">
        <f t="shared" si="1780"/>
        <v>0</v>
      </c>
      <c r="BK449" s="275">
        <f t="shared" si="1780"/>
        <v>0</v>
      </c>
      <c r="BL449" s="275">
        <f t="shared" si="1780"/>
        <v>0</v>
      </c>
      <c r="BM449" s="275">
        <f t="shared" si="1780"/>
        <v>0</v>
      </c>
      <c r="BN449" s="275">
        <f t="shared" si="1780"/>
        <v>0</v>
      </c>
      <c r="BO449" s="275">
        <f t="shared" si="1780"/>
        <v>0</v>
      </c>
    </row>
    <row r="450" spans="19:67" x14ac:dyDescent="0.2">
      <c r="S450" s="275">
        <f t="shared" ref="S450:BO450" si="1781">IF(S203=1,IF(S204=1,1,0),0)</f>
        <v>0</v>
      </c>
      <c r="T450" s="275">
        <f t="shared" si="1781"/>
        <v>0</v>
      </c>
      <c r="U450" s="275">
        <f t="shared" si="1781"/>
        <v>0</v>
      </c>
      <c r="V450" s="275">
        <f t="shared" si="1781"/>
        <v>0</v>
      </c>
      <c r="W450" s="275">
        <f t="shared" si="1781"/>
        <v>0</v>
      </c>
      <c r="X450" s="275">
        <f t="shared" si="1781"/>
        <v>0</v>
      </c>
      <c r="Y450" s="275">
        <f t="shared" si="1781"/>
        <v>0</v>
      </c>
      <c r="Z450" s="275">
        <f t="shared" si="1781"/>
        <v>1</v>
      </c>
      <c r="AA450" s="275">
        <f t="shared" si="1781"/>
        <v>0</v>
      </c>
      <c r="AB450" s="275">
        <f t="shared" si="1781"/>
        <v>0</v>
      </c>
      <c r="AC450" s="275">
        <f t="shared" si="1781"/>
        <v>0</v>
      </c>
      <c r="AD450" s="275">
        <f t="shared" si="1781"/>
        <v>0</v>
      </c>
      <c r="AE450" s="275">
        <f t="shared" si="1781"/>
        <v>0</v>
      </c>
      <c r="AF450" s="275">
        <f t="shared" si="1781"/>
        <v>0</v>
      </c>
      <c r="AG450" s="275">
        <f t="shared" si="1781"/>
        <v>0</v>
      </c>
      <c r="AH450" s="275">
        <f t="shared" si="1781"/>
        <v>0</v>
      </c>
      <c r="AI450" s="275">
        <f t="shared" si="1781"/>
        <v>0</v>
      </c>
      <c r="AJ450" s="275">
        <f t="shared" si="1781"/>
        <v>0</v>
      </c>
      <c r="AK450" s="275">
        <f t="shared" si="1781"/>
        <v>0</v>
      </c>
      <c r="AL450" s="275">
        <f t="shared" si="1781"/>
        <v>0</v>
      </c>
      <c r="AM450" s="275">
        <f t="shared" si="1781"/>
        <v>0</v>
      </c>
      <c r="AN450" s="275">
        <f t="shared" si="1781"/>
        <v>0</v>
      </c>
      <c r="AO450" s="275">
        <f t="shared" si="1781"/>
        <v>0</v>
      </c>
      <c r="AP450" s="275">
        <f t="shared" si="1781"/>
        <v>0</v>
      </c>
      <c r="AQ450" s="275">
        <f t="shared" si="1781"/>
        <v>0</v>
      </c>
      <c r="AR450" s="275">
        <f t="shared" si="1781"/>
        <v>0</v>
      </c>
      <c r="AS450" s="275">
        <f t="shared" si="1781"/>
        <v>0</v>
      </c>
      <c r="AT450" s="275">
        <f t="shared" si="1781"/>
        <v>0</v>
      </c>
      <c r="AU450" s="275">
        <f t="shared" si="1781"/>
        <v>0</v>
      </c>
      <c r="AV450" s="275">
        <f t="shared" si="1781"/>
        <v>0</v>
      </c>
      <c r="AW450" s="275">
        <f t="shared" si="1781"/>
        <v>0</v>
      </c>
      <c r="AX450" s="275">
        <f t="shared" si="1781"/>
        <v>0</v>
      </c>
      <c r="AY450" s="275">
        <f t="shared" si="1781"/>
        <v>0</v>
      </c>
      <c r="AZ450" s="275">
        <f t="shared" si="1781"/>
        <v>0</v>
      </c>
      <c r="BA450" s="275">
        <f t="shared" si="1781"/>
        <v>0</v>
      </c>
      <c r="BB450" s="275">
        <f t="shared" si="1781"/>
        <v>0</v>
      </c>
      <c r="BC450" s="275">
        <f t="shared" si="1781"/>
        <v>0</v>
      </c>
      <c r="BD450" s="275">
        <f t="shared" si="1781"/>
        <v>0</v>
      </c>
      <c r="BE450" s="275">
        <f t="shared" si="1781"/>
        <v>0</v>
      </c>
      <c r="BF450" s="275">
        <f t="shared" si="1781"/>
        <v>0</v>
      </c>
      <c r="BG450" s="275">
        <f t="shared" si="1781"/>
        <v>0</v>
      </c>
      <c r="BH450" s="275">
        <f t="shared" si="1781"/>
        <v>0</v>
      </c>
      <c r="BI450" s="275">
        <f t="shared" si="1781"/>
        <v>0</v>
      </c>
      <c r="BJ450" s="275">
        <f t="shared" si="1781"/>
        <v>0</v>
      </c>
      <c r="BK450" s="275">
        <f t="shared" si="1781"/>
        <v>0</v>
      </c>
      <c r="BL450" s="275">
        <f t="shared" si="1781"/>
        <v>0</v>
      </c>
      <c r="BM450" s="275">
        <f t="shared" si="1781"/>
        <v>0</v>
      </c>
      <c r="BN450" s="275">
        <f t="shared" si="1781"/>
        <v>0</v>
      </c>
      <c r="BO450" s="275">
        <f t="shared" si="1781"/>
        <v>0</v>
      </c>
    </row>
    <row r="451" spans="19:67" x14ac:dyDescent="0.2">
      <c r="S451" s="275">
        <f t="shared" ref="S451:BO451" si="1782">IF(S204=1,IF(S205=1,1,0),0)</f>
        <v>0</v>
      </c>
      <c r="T451" s="275">
        <f t="shared" si="1782"/>
        <v>0</v>
      </c>
      <c r="U451" s="275">
        <f t="shared" si="1782"/>
        <v>0</v>
      </c>
      <c r="V451" s="275">
        <f t="shared" si="1782"/>
        <v>0</v>
      </c>
      <c r="W451" s="275">
        <f t="shared" si="1782"/>
        <v>0</v>
      </c>
      <c r="X451" s="275">
        <f t="shared" si="1782"/>
        <v>0</v>
      </c>
      <c r="Y451" s="275">
        <f t="shared" si="1782"/>
        <v>0</v>
      </c>
      <c r="Z451" s="275">
        <f t="shared" si="1782"/>
        <v>1</v>
      </c>
      <c r="AA451" s="275">
        <f t="shared" si="1782"/>
        <v>0</v>
      </c>
      <c r="AB451" s="275">
        <f t="shared" si="1782"/>
        <v>0</v>
      </c>
      <c r="AC451" s="275">
        <f t="shared" si="1782"/>
        <v>0</v>
      </c>
      <c r="AD451" s="275">
        <f t="shared" si="1782"/>
        <v>0</v>
      </c>
      <c r="AE451" s="275">
        <f t="shared" si="1782"/>
        <v>0</v>
      </c>
      <c r="AF451" s="275">
        <f t="shared" si="1782"/>
        <v>0</v>
      </c>
      <c r="AG451" s="275">
        <f t="shared" si="1782"/>
        <v>0</v>
      </c>
      <c r="AH451" s="275">
        <f t="shared" si="1782"/>
        <v>0</v>
      </c>
      <c r="AI451" s="275">
        <f t="shared" si="1782"/>
        <v>0</v>
      </c>
      <c r="AJ451" s="275">
        <f t="shared" si="1782"/>
        <v>0</v>
      </c>
      <c r="AK451" s="275">
        <f t="shared" si="1782"/>
        <v>0</v>
      </c>
      <c r="AL451" s="275">
        <f t="shared" si="1782"/>
        <v>0</v>
      </c>
      <c r="AM451" s="275">
        <f t="shared" si="1782"/>
        <v>0</v>
      </c>
      <c r="AN451" s="275">
        <f t="shared" si="1782"/>
        <v>0</v>
      </c>
      <c r="AO451" s="275">
        <f t="shared" si="1782"/>
        <v>0</v>
      </c>
      <c r="AP451" s="275">
        <f t="shared" si="1782"/>
        <v>0</v>
      </c>
      <c r="AQ451" s="275">
        <f t="shared" si="1782"/>
        <v>0</v>
      </c>
      <c r="AR451" s="275">
        <f t="shared" si="1782"/>
        <v>0</v>
      </c>
      <c r="AS451" s="275">
        <f t="shared" si="1782"/>
        <v>0</v>
      </c>
      <c r="AT451" s="275">
        <f t="shared" si="1782"/>
        <v>0</v>
      </c>
      <c r="AU451" s="275">
        <f t="shared" si="1782"/>
        <v>0</v>
      </c>
      <c r="AV451" s="275">
        <f t="shared" si="1782"/>
        <v>0</v>
      </c>
      <c r="AW451" s="275">
        <f t="shared" si="1782"/>
        <v>0</v>
      </c>
      <c r="AX451" s="275">
        <f t="shared" si="1782"/>
        <v>0</v>
      </c>
      <c r="AY451" s="275">
        <f t="shared" si="1782"/>
        <v>0</v>
      </c>
      <c r="AZ451" s="275">
        <f t="shared" si="1782"/>
        <v>0</v>
      </c>
      <c r="BA451" s="275">
        <f t="shared" si="1782"/>
        <v>0</v>
      </c>
      <c r="BB451" s="275">
        <f t="shared" si="1782"/>
        <v>0</v>
      </c>
      <c r="BC451" s="275">
        <f t="shared" si="1782"/>
        <v>0</v>
      </c>
      <c r="BD451" s="275">
        <f t="shared" si="1782"/>
        <v>0</v>
      </c>
      <c r="BE451" s="275">
        <f t="shared" si="1782"/>
        <v>0</v>
      </c>
      <c r="BF451" s="275">
        <f t="shared" si="1782"/>
        <v>0</v>
      </c>
      <c r="BG451" s="275">
        <f t="shared" si="1782"/>
        <v>0</v>
      </c>
      <c r="BH451" s="275">
        <f t="shared" si="1782"/>
        <v>0</v>
      </c>
      <c r="BI451" s="275">
        <f t="shared" si="1782"/>
        <v>0</v>
      </c>
      <c r="BJ451" s="275">
        <f t="shared" si="1782"/>
        <v>0</v>
      </c>
      <c r="BK451" s="275">
        <f t="shared" si="1782"/>
        <v>0</v>
      </c>
      <c r="BL451" s="275">
        <f t="shared" si="1782"/>
        <v>0</v>
      </c>
      <c r="BM451" s="275">
        <f t="shared" si="1782"/>
        <v>0</v>
      </c>
      <c r="BN451" s="275">
        <f t="shared" si="1782"/>
        <v>0</v>
      </c>
      <c r="BO451" s="275">
        <f t="shared" si="1782"/>
        <v>0</v>
      </c>
    </row>
    <row r="452" spans="19:67" x14ac:dyDescent="0.2">
      <c r="S452" s="275">
        <f t="shared" ref="S452:BO452" si="1783">IF(S205=1,IF(S206=1,1,0),0)</f>
        <v>0</v>
      </c>
      <c r="T452" s="275">
        <f t="shared" si="1783"/>
        <v>0</v>
      </c>
      <c r="U452" s="275">
        <f t="shared" si="1783"/>
        <v>0</v>
      </c>
      <c r="V452" s="275">
        <f t="shared" si="1783"/>
        <v>0</v>
      </c>
      <c r="W452" s="275">
        <f t="shared" si="1783"/>
        <v>0</v>
      </c>
      <c r="X452" s="275">
        <f t="shared" si="1783"/>
        <v>0</v>
      </c>
      <c r="Y452" s="275">
        <f t="shared" si="1783"/>
        <v>0</v>
      </c>
      <c r="Z452" s="275">
        <f t="shared" si="1783"/>
        <v>0</v>
      </c>
      <c r="AA452" s="275">
        <f t="shared" si="1783"/>
        <v>0</v>
      </c>
      <c r="AB452" s="275">
        <f t="shared" si="1783"/>
        <v>0</v>
      </c>
      <c r="AC452" s="275">
        <f t="shared" si="1783"/>
        <v>0</v>
      </c>
      <c r="AD452" s="275">
        <f t="shared" si="1783"/>
        <v>0</v>
      </c>
      <c r="AE452" s="275">
        <f t="shared" si="1783"/>
        <v>0</v>
      </c>
      <c r="AF452" s="275">
        <f t="shared" si="1783"/>
        <v>0</v>
      </c>
      <c r="AG452" s="275">
        <f t="shared" si="1783"/>
        <v>0</v>
      </c>
      <c r="AH452" s="275">
        <f t="shared" si="1783"/>
        <v>0</v>
      </c>
      <c r="AI452" s="275">
        <f t="shared" si="1783"/>
        <v>0</v>
      </c>
      <c r="AJ452" s="275">
        <f t="shared" si="1783"/>
        <v>0</v>
      </c>
      <c r="AK452" s="275">
        <f t="shared" si="1783"/>
        <v>0</v>
      </c>
      <c r="AL452" s="275">
        <f t="shared" si="1783"/>
        <v>0</v>
      </c>
      <c r="AM452" s="275">
        <f t="shared" si="1783"/>
        <v>0</v>
      </c>
      <c r="AN452" s="275">
        <f t="shared" si="1783"/>
        <v>0</v>
      </c>
      <c r="AO452" s="275">
        <f t="shared" si="1783"/>
        <v>0</v>
      </c>
      <c r="AP452" s="275">
        <f t="shared" si="1783"/>
        <v>0</v>
      </c>
      <c r="AQ452" s="275">
        <f t="shared" si="1783"/>
        <v>0</v>
      </c>
      <c r="AR452" s="275">
        <f t="shared" si="1783"/>
        <v>0</v>
      </c>
      <c r="AS452" s="275">
        <f t="shared" si="1783"/>
        <v>0</v>
      </c>
      <c r="AT452" s="275">
        <f t="shared" si="1783"/>
        <v>0</v>
      </c>
      <c r="AU452" s="275">
        <f t="shared" si="1783"/>
        <v>0</v>
      </c>
      <c r="AV452" s="275">
        <f t="shared" si="1783"/>
        <v>0</v>
      </c>
      <c r="AW452" s="275">
        <f t="shared" si="1783"/>
        <v>0</v>
      </c>
      <c r="AX452" s="275">
        <f t="shared" si="1783"/>
        <v>0</v>
      </c>
      <c r="AY452" s="275">
        <f t="shared" si="1783"/>
        <v>0</v>
      </c>
      <c r="AZ452" s="275">
        <f t="shared" si="1783"/>
        <v>0</v>
      </c>
      <c r="BA452" s="275">
        <f t="shared" si="1783"/>
        <v>0</v>
      </c>
      <c r="BB452" s="275">
        <f t="shared" si="1783"/>
        <v>0</v>
      </c>
      <c r="BC452" s="275">
        <f t="shared" si="1783"/>
        <v>0</v>
      </c>
      <c r="BD452" s="275">
        <f t="shared" si="1783"/>
        <v>0</v>
      </c>
      <c r="BE452" s="275">
        <f t="shared" si="1783"/>
        <v>0</v>
      </c>
      <c r="BF452" s="275">
        <f t="shared" si="1783"/>
        <v>0</v>
      </c>
      <c r="BG452" s="275">
        <f t="shared" si="1783"/>
        <v>0</v>
      </c>
      <c r="BH452" s="275">
        <f t="shared" si="1783"/>
        <v>0</v>
      </c>
      <c r="BI452" s="275">
        <f t="shared" si="1783"/>
        <v>0</v>
      </c>
      <c r="BJ452" s="275">
        <f t="shared" si="1783"/>
        <v>0</v>
      </c>
      <c r="BK452" s="275">
        <f t="shared" si="1783"/>
        <v>0</v>
      </c>
      <c r="BL452" s="275">
        <f t="shared" si="1783"/>
        <v>0</v>
      </c>
      <c r="BM452" s="275">
        <f t="shared" si="1783"/>
        <v>0</v>
      </c>
      <c r="BN452" s="275">
        <f t="shared" si="1783"/>
        <v>0</v>
      </c>
      <c r="BO452" s="275">
        <f t="shared" si="1783"/>
        <v>0</v>
      </c>
    </row>
    <row r="453" spans="19:67" x14ac:dyDescent="0.2">
      <c r="S453" s="275">
        <f t="shared" ref="S453:BO453" si="1784">IF(S206=1,IF(S207=1,1,0),0)</f>
        <v>0</v>
      </c>
      <c r="T453" s="275">
        <f t="shared" si="1784"/>
        <v>0</v>
      </c>
      <c r="U453" s="275">
        <f t="shared" si="1784"/>
        <v>0</v>
      </c>
      <c r="V453" s="275">
        <f t="shared" si="1784"/>
        <v>0</v>
      </c>
      <c r="W453" s="275">
        <f t="shared" si="1784"/>
        <v>0</v>
      </c>
      <c r="X453" s="275">
        <f t="shared" si="1784"/>
        <v>0</v>
      </c>
      <c r="Y453" s="275">
        <f t="shared" si="1784"/>
        <v>0</v>
      </c>
      <c r="Z453" s="275">
        <f t="shared" si="1784"/>
        <v>0</v>
      </c>
      <c r="AA453" s="275">
        <f t="shared" si="1784"/>
        <v>0</v>
      </c>
      <c r="AB453" s="275">
        <f t="shared" si="1784"/>
        <v>0</v>
      </c>
      <c r="AC453" s="275">
        <f t="shared" si="1784"/>
        <v>0</v>
      </c>
      <c r="AD453" s="275">
        <f t="shared" si="1784"/>
        <v>0</v>
      </c>
      <c r="AE453" s="275">
        <f t="shared" si="1784"/>
        <v>0</v>
      </c>
      <c r="AF453" s="275">
        <f t="shared" si="1784"/>
        <v>0</v>
      </c>
      <c r="AG453" s="275">
        <f t="shared" si="1784"/>
        <v>0</v>
      </c>
      <c r="AH453" s="275">
        <f t="shared" si="1784"/>
        <v>0</v>
      </c>
      <c r="AI453" s="275">
        <f t="shared" si="1784"/>
        <v>0</v>
      </c>
      <c r="AJ453" s="275">
        <f t="shared" si="1784"/>
        <v>0</v>
      </c>
      <c r="AK453" s="275">
        <f t="shared" si="1784"/>
        <v>0</v>
      </c>
      <c r="AL453" s="275">
        <f t="shared" si="1784"/>
        <v>0</v>
      </c>
      <c r="AM453" s="275">
        <f t="shared" si="1784"/>
        <v>0</v>
      </c>
      <c r="AN453" s="275">
        <f t="shared" si="1784"/>
        <v>0</v>
      </c>
      <c r="AO453" s="275">
        <f t="shared" si="1784"/>
        <v>0</v>
      </c>
      <c r="AP453" s="275">
        <f t="shared" si="1784"/>
        <v>0</v>
      </c>
      <c r="AQ453" s="275">
        <f t="shared" si="1784"/>
        <v>0</v>
      </c>
      <c r="AR453" s="275">
        <f t="shared" si="1784"/>
        <v>0</v>
      </c>
      <c r="AS453" s="275">
        <f t="shared" si="1784"/>
        <v>0</v>
      </c>
      <c r="AT453" s="275">
        <f t="shared" si="1784"/>
        <v>0</v>
      </c>
      <c r="AU453" s="275">
        <f t="shared" si="1784"/>
        <v>0</v>
      </c>
      <c r="AV453" s="275">
        <f t="shared" si="1784"/>
        <v>0</v>
      </c>
      <c r="AW453" s="275">
        <f t="shared" si="1784"/>
        <v>0</v>
      </c>
      <c r="AX453" s="275">
        <f t="shared" si="1784"/>
        <v>0</v>
      </c>
      <c r="AY453" s="275">
        <f t="shared" si="1784"/>
        <v>0</v>
      </c>
      <c r="AZ453" s="275">
        <f t="shared" si="1784"/>
        <v>0</v>
      </c>
      <c r="BA453" s="275">
        <f t="shared" si="1784"/>
        <v>0</v>
      </c>
      <c r="BB453" s="275">
        <f t="shared" si="1784"/>
        <v>0</v>
      </c>
      <c r="BC453" s="275">
        <f t="shared" si="1784"/>
        <v>0</v>
      </c>
      <c r="BD453" s="275">
        <f t="shared" si="1784"/>
        <v>0</v>
      </c>
      <c r="BE453" s="275">
        <f t="shared" si="1784"/>
        <v>0</v>
      </c>
      <c r="BF453" s="275">
        <f t="shared" si="1784"/>
        <v>0</v>
      </c>
      <c r="BG453" s="275">
        <f t="shared" si="1784"/>
        <v>0</v>
      </c>
      <c r="BH453" s="275">
        <f t="shared" si="1784"/>
        <v>0</v>
      </c>
      <c r="BI453" s="275">
        <f t="shared" si="1784"/>
        <v>0</v>
      </c>
      <c r="BJ453" s="275">
        <f t="shared" si="1784"/>
        <v>0</v>
      </c>
      <c r="BK453" s="275">
        <f t="shared" si="1784"/>
        <v>0</v>
      </c>
      <c r="BL453" s="275">
        <f t="shared" si="1784"/>
        <v>0</v>
      </c>
      <c r="BM453" s="275">
        <f t="shared" si="1784"/>
        <v>1</v>
      </c>
      <c r="BN453" s="275">
        <f t="shared" si="1784"/>
        <v>0</v>
      </c>
      <c r="BO453" s="275">
        <f t="shared" si="1784"/>
        <v>0</v>
      </c>
    </row>
    <row r="454" spans="19:67" x14ac:dyDescent="0.2">
      <c r="S454" s="275">
        <f t="shared" ref="S454:BO454" si="1785">IF(S207=1,IF(S208=1,1,0),0)</f>
        <v>0</v>
      </c>
      <c r="T454" s="275">
        <f t="shared" si="1785"/>
        <v>0</v>
      </c>
      <c r="U454" s="275">
        <f t="shared" si="1785"/>
        <v>0</v>
      </c>
      <c r="V454" s="275">
        <f t="shared" si="1785"/>
        <v>0</v>
      </c>
      <c r="W454" s="275">
        <f t="shared" si="1785"/>
        <v>0</v>
      </c>
      <c r="X454" s="275">
        <f t="shared" si="1785"/>
        <v>0</v>
      </c>
      <c r="Y454" s="275">
        <f t="shared" si="1785"/>
        <v>0</v>
      </c>
      <c r="Z454" s="275">
        <f t="shared" si="1785"/>
        <v>0</v>
      </c>
      <c r="AA454" s="275">
        <f t="shared" si="1785"/>
        <v>0</v>
      </c>
      <c r="AB454" s="275">
        <f t="shared" si="1785"/>
        <v>0</v>
      </c>
      <c r="AC454" s="275">
        <f t="shared" si="1785"/>
        <v>0</v>
      </c>
      <c r="AD454" s="275">
        <f t="shared" si="1785"/>
        <v>0</v>
      </c>
      <c r="AE454" s="275">
        <f t="shared" si="1785"/>
        <v>0</v>
      </c>
      <c r="AF454" s="275">
        <f t="shared" si="1785"/>
        <v>0</v>
      </c>
      <c r="AG454" s="275">
        <f t="shared" si="1785"/>
        <v>0</v>
      </c>
      <c r="AH454" s="275">
        <f t="shared" si="1785"/>
        <v>0</v>
      </c>
      <c r="AI454" s="275">
        <f t="shared" si="1785"/>
        <v>0</v>
      </c>
      <c r="AJ454" s="275">
        <f t="shared" si="1785"/>
        <v>0</v>
      </c>
      <c r="AK454" s="275">
        <f t="shared" si="1785"/>
        <v>0</v>
      </c>
      <c r="AL454" s="275">
        <f t="shared" si="1785"/>
        <v>0</v>
      </c>
      <c r="AM454" s="275">
        <f t="shared" si="1785"/>
        <v>0</v>
      </c>
      <c r="AN454" s="275">
        <f t="shared" si="1785"/>
        <v>0</v>
      </c>
      <c r="AO454" s="275">
        <f t="shared" si="1785"/>
        <v>0</v>
      </c>
      <c r="AP454" s="275">
        <f t="shared" si="1785"/>
        <v>0</v>
      </c>
      <c r="AQ454" s="275">
        <f t="shared" si="1785"/>
        <v>0</v>
      </c>
      <c r="AR454" s="275">
        <f t="shared" si="1785"/>
        <v>0</v>
      </c>
      <c r="AS454" s="275">
        <f t="shared" si="1785"/>
        <v>0</v>
      </c>
      <c r="AT454" s="275">
        <f t="shared" si="1785"/>
        <v>0</v>
      </c>
      <c r="AU454" s="275">
        <f t="shared" si="1785"/>
        <v>0</v>
      </c>
      <c r="AV454" s="275">
        <f t="shared" si="1785"/>
        <v>0</v>
      </c>
      <c r="AW454" s="275">
        <f t="shared" si="1785"/>
        <v>0</v>
      </c>
      <c r="AX454" s="275">
        <f t="shared" si="1785"/>
        <v>0</v>
      </c>
      <c r="AY454" s="275">
        <f t="shared" si="1785"/>
        <v>0</v>
      </c>
      <c r="AZ454" s="275">
        <f t="shared" si="1785"/>
        <v>0</v>
      </c>
      <c r="BA454" s="275">
        <f t="shared" si="1785"/>
        <v>0</v>
      </c>
      <c r="BB454" s="275">
        <f t="shared" si="1785"/>
        <v>0</v>
      </c>
      <c r="BC454" s="275">
        <f t="shared" si="1785"/>
        <v>0</v>
      </c>
      <c r="BD454" s="275">
        <f t="shared" si="1785"/>
        <v>0</v>
      </c>
      <c r="BE454" s="275">
        <f t="shared" si="1785"/>
        <v>0</v>
      </c>
      <c r="BF454" s="275">
        <f t="shared" si="1785"/>
        <v>0</v>
      </c>
      <c r="BG454" s="275">
        <f t="shared" si="1785"/>
        <v>0</v>
      </c>
      <c r="BH454" s="275">
        <f t="shared" si="1785"/>
        <v>0</v>
      </c>
      <c r="BI454" s="275">
        <f t="shared" si="1785"/>
        <v>0</v>
      </c>
      <c r="BJ454" s="275">
        <f t="shared" si="1785"/>
        <v>0</v>
      </c>
      <c r="BK454" s="275">
        <f t="shared" si="1785"/>
        <v>0</v>
      </c>
      <c r="BL454" s="275">
        <f t="shared" si="1785"/>
        <v>0</v>
      </c>
      <c r="BM454" s="275">
        <f t="shared" si="1785"/>
        <v>0</v>
      </c>
      <c r="BN454" s="275">
        <f t="shared" si="1785"/>
        <v>0</v>
      </c>
      <c r="BO454" s="275">
        <f t="shared" si="1785"/>
        <v>0</v>
      </c>
    </row>
    <row r="455" spans="19:67" x14ac:dyDescent="0.2">
      <c r="S455" s="275">
        <f t="shared" ref="S455:BO455" si="1786">IF(S208=1,IF(S209=1,1,0),0)</f>
        <v>1</v>
      </c>
      <c r="T455" s="275">
        <f t="shared" si="1786"/>
        <v>0</v>
      </c>
      <c r="U455" s="275">
        <f t="shared" si="1786"/>
        <v>0</v>
      </c>
      <c r="V455" s="275">
        <f t="shared" si="1786"/>
        <v>0</v>
      </c>
      <c r="W455" s="275">
        <f t="shared" si="1786"/>
        <v>0</v>
      </c>
      <c r="X455" s="275">
        <f t="shared" si="1786"/>
        <v>0</v>
      </c>
      <c r="Y455" s="275">
        <f t="shared" si="1786"/>
        <v>0</v>
      </c>
      <c r="Z455" s="275">
        <f t="shared" si="1786"/>
        <v>0</v>
      </c>
      <c r="AA455" s="275">
        <f t="shared" si="1786"/>
        <v>0</v>
      </c>
      <c r="AB455" s="275">
        <f t="shared" si="1786"/>
        <v>0</v>
      </c>
      <c r="AC455" s="275">
        <f t="shared" si="1786"/>
        <v>0</v>
      </c>
      <c r="AD455" s="275">
        <f t="shared" si="1786"/>
        <v>0</v>
      </c>
      <c r="AE455" s="275">
        <f t="shared" si="1786"/>
        <v>0</v>
      </c>
      <c r="AF455" s="275">
        <f t="shared" si="1786"/>
        <v>0</v>
      </c>
      <c r="AG455" s="275">
        <f t="shared" si="1786"/>
        <v>0</v>
      </c>
      <c r="AH455" s="275">
        <f t="shared" si="1786"/>
        <v>0</v>
      </c>
      <c r="AI455" s="275">
        <f t="shared" si="1786"/>
        <v>0</v>
      </c>
      <c r="AJ455" s="275">
        <f t="shared" si="1786"/>
        <v>0</v>
      </c>
      <c r="AK455" s="275">
        <f t="shared" si="1786"/>
        <v>0</v>
      </c>
      <c r="AL455" s="275">
        <f t="shared" si="1786"/>
        <v>0</v>
      </c>
      <c r="AM455" s="275">
        <f t="shared" si="1786"/>
        <v>0</v>
      </c>
      <c r="AN455" s="275">
        <f t="shared" si="1786"/>
        <v>0</v>
      </c>
      <c r="AO455" s="275">
        <f t="shared" si="1786"/>
        <v>0</v>
      </c>
      <c r="AP455" s="275">
        <f t="shared" si="1786"/>
        <v>0</v>
      </c>
      <c r="AQ455" s="275">
        <f t="shared" si="1786"/>
        <v>0</v>
      </c>
      <c r="AR455" s="275">
        <f t="shared" si="1786"/>
        <v>0</v>
      </c>
      <c r="AS455" s="275">
        <f t="shared" si="1786"/>
        <v>0</v>
      </c>
      <c r="AT455" s="275">
        <f t="shared" si="1786"/>
        <v>0</v>
      </c>
      <c r="AU455" s="275">
        <f t="shared" si="1786"/>
        <v>0</v>
      </c>
      <c r="AV455" s="275">
        <f t="shared" si="1786"/>
        <v>0</v>
      </c>
      <c r="AW455" s="275">
        <f t="shared" si="1786"/>
        <v>0</v>
      </c>
      <c r="AX455" s="275">
        <f t="shared" si="1786"/>
        <v>0</v>
      </c>
      <c r="AY455" s="275">
        <f t="shared" si="1786"/>
        <v>0</v>
      </c>
      <c r="AZ455" s="275">
        <f t="shared" si="1786"/>
        <v>0</v>
      </c>
      <c r="BA455" s="275">
        <f t="shared" si="1786"/>
        <v>0</v>
      </c>
      <c r="BB455" s="275">
        <f t="shared" si="1786"/>
        <v>0</v>
      </c>
      <c r="BC455" s="275">
        <f t="shared" si="1786"/>
        <v>0</v>
      </c>
      <c r="BD455" s="275">
        <f t="shared" si="1786"/>
        <v>0</v>
      </c>
      <c r="BE455" s="275">
        <f t="shared" si="1786"/>
        <v>0</v>
      </c>
      <c r="BF455" s="275">
        <f t="shared" si="1786"/>
        <v>0</v>
      </c>
      <c r="BG455" s="275">
        <f t="shared" si="1786"/>
        <v>0</v>
      </c>
      <c r="BH455" s="275">
        <f t="shared" si="1786"/>
        <v>0</v>
      </c>
      <c r="BI455" s="275">
        <f t="shared" si="1786"/>
        <v>0</v>
      </c>
      <c r="BJ455" s="275">
        <f t="shared" si="1786"/>
        <v>0</v>
      </c>
      <c r="BK455" s="275">
        <f t="shared" si="1786"/>
        <v>0</v>
      </c>
      <c r="BL455" s="275">
        <f t="shared" si="1786"/>
        <v>0</v>
      </c>
      <c r="BM455" s="275">
        <f t="shared" si="1786"/>
        <v>0</v>
      </c>
      <c r="BN455" s="275">
        <f t="shared" si="1786"/>
        <v>0</v>
      </c>
      <c r="BO455" s="275">
        <f t="shared" si="1786"/>
        <v>0</v>
      </c>
    </row>
    <row r="456" spans="19:67" x14ac:dyDescent="0.2">
      <c r="S456" s="275">
        <f t="shared" ref="S456:BO456" si="1787">IF(S209=1,IF(S210=1,1,0),0)</f>
        <v>0</v>
      </c>
      <c r="T456" s="275">
        <f t="shared" si="1787"/>
        <v>0</v>
      </c>
      <c r="U456" s="275">
        <f t="shared" si="1787"/>
        <v>0</v>
      </c>
      <c r="V456" s="275">
        <f t="shared" si="1787"/>
        <v>0</v>
      </c>
      <c r="W456" s="275">
        <f t="shared" si="1787"/>
        <v>1</v>
      </c>
      <c r="X456" s="275">
        <f t="shared" si="1787"/>
        <v>0</v>
      </c>
      <c r="Y456" s="275">
        <f t="shared" si="1787"/>
        <v>0</v>
      </c>
      <c r="Z456" s="275">
        <f t="shared" si="1787"/>
        <v>0</v>
      </c>
      <c r="AA456" s="275">
        <f t="shared" si="1787"/>
        <v>1</v>
      </c>
      <c r="AB456" s="275">
        <f t="shared" si="1787"/>
        <v>0</v>
      </c>
      <c r="AC456" s="275">
        <f t="shared" si="1787"/>
        <v>0</v>
      </c>
      <c r="AD456" s="275">
        <f t="shared" si="1787"/>
        <v>0</v>
      </c>
      <c r="AE456" s="275">
        <f t="shared" si="1787"/>
        <v>0</v>
      </c>
      <c r="AF456" s="275">
        <f t="shared" si="1787"/>
        <v>0</v>
      </c>
      <c r="AG456" s="275">
        <f t="shared" si="1787"/>
        <v>0</v>
      </c>
      <c r="AH456" s="275">
        <f t="shared" si="1787"/>
        <v>0</v>
      </c>
      <c r="AI456" s="275">
        <f t="shared" si="1787"/>
        <v>0</v>
      </c>
      <c r="AJ456" s="275">
        <f t="shared" si="1787"/>
        <v>0</v>
      </c>
      <c r="AK456" s="275">
        <f t="shared" si="1787"/>
        <v>0</v>
      </c>
      <c r="AL456" s="275">
        <f t="shared" si="1787"/>
        <v>0</v>
      </c>
      <c r="AM456" s="275">
        <f t="shared" si="1787"/>
        <v>0</v>
      </c>
      <c r="AN456" s="275">
        <f t="shared" si="1787"/>
        <v>0</v>
      </c>
      <c r="AO456" s="275">
        <f t="shared" si="1787"/>
        <v>0</v>
      </c>
      <c r="AP456" s="275">
        <f t="shared" si="1787"/>
        <v>1</v>
      </c>
      <c r="AQ456" s="275">
        <f t="shared" si="1787"/>
        <v>0</v>
      </c>
      <c r="AR456" s="275">
        <f t="shared" si="1787"/>
        <v>0</v>
      </c>
      <c r="AS456" s="275">
        <f t="shared" si="1787"/>
        <v>0</v>
      </c>
      <c r="AT456" s="275">
        <f t="shared" si="1787"/>
        <v>0</v>
      </c>
      <c r="AU456" s="275">
        <f t="shared" si="1787"/>
        <v>0</v>
      </c>
      <c r="AV456" s="275">
        <f t="shared" si="1787"/>
        <v>0</v>
      </c>
      <c r="AW456" s="275">
        <f t="shared" si="1787"/>
        <v>0</v>
      </c>
      <c r="AX456" s="275">
        <f t="shared" si="1787"/>
        <v>0</v>
      </c>
      <c r="AY456" s="275">
        <f t="shared" si="1787"/>
        <v>0</v>
      </c>
      <c r="AZ456" s="275">
        <f t="shared" si="1787"/>
        <v>0</v>
      </c>
      <c r="BA456" s="275">
        <f t="shared" si="1787"/>
        <v>0</v>
      </c>
      <c r="BB456" s="275">
        <f t="shared" si="1787"/>
        <v>0</v>
      </c>
      <c r="BC456" s="275">
        <f t="shared" si="1787"/>
        <v>0</v>
      </c>
      <c r="BD456" s="275">
        <f t="shared" si="1787"/>
        <v>0</v>
      </c>
      <c r="BE456" s="275">
        <f t="shared" si="1787"/>
        <v>0</v>
      </c>
      <c r="BF456" s="275">
        <f t="shared" si="1787"/>
        <v>0</v>
      </c>
      <c r="BG456" s="275">
        <f t="shared" si="1787"/>
        <v>0</v>
      </c>
      <c r="BH456" s="275">
        <f t="shared" si="1787"/>
        <v>0</v>
      </c>
      <c r="BI456" s="275">
        <f t="shared" si="1787"/>
        <v>0</v>
      </c>
      <c r="BJ456" s="275">
        <f t="shared" si="1787"/>
        <v>0</v>
      </c>
      <c r="BK456" s="275">
        <f t="shared" si="1787"/>
        <v>0</v>
      </c>
      <c r="BL456" s="275">
        <f t="shared" si="1787"/>
        <v>0</v>
      </c>
      <c r="BM456" s="275">
        <f t="shared" si="1787"/>
        <v>0</v>
      </c>
      <c r="BN456" s="275">
        <f t="shared" si="1787"/>
        <v>0</v>
      </c>
      <c r="BO456" s="275">
        <f t="shared" si="1787"/>
        <v>0</v>
      </c>
    </row>
    <row r="457" spans="19:67" x14ac:dyDescent="0.2">
      <c r="S457" s="275">
        <f t="shared" ref="S457:BO457" si="1788">IF(S210=1,IF(S211=1,1,0),0)</f>
        <v>0</v>
      </c>
      <c r="T457" s="275">
        <f t="shared" si="1788"/>
        <v>0</v>
      </c>
      <c r="U457" s="275">
        <f t="shared" si="1788"/>
        <v>0</v>
      </c>
      <c r="V457" s="275">
        <f t="shared" si="1788"/>
        <v>0</v>
      </c>
      <c r="W457" s="275">
        <f t="shared" si="1788"/>
        <v>0</v>
      </c>
      <c r="X457" s="275">
        <f t="shared" si="1788"/>
        <v>0</v>
      </c>
      <c r="Y457" s="275">
        <f t="shared" si="1788"/>
        <v>0</v>
      </c>
      <c r="Z457" s="275">
        <f t="shared" si="1788"/>
        <v>0</v>
      </c>
      <c r="AA457" s="275">
        <f t="shared" si="1788"/>
        <v>0</v>
      </c>
      <c r="AB457" s="275">
        <f t="shared" si="1788"/>
        <v>0</v>
      </c>
      <c r="AC457" s="275">
        <f t="shared" si="1788"/>
        <v>0</v>
      </c>
      <c r="AD457" s="275">
        <f t="shared" si="1788"/>
        <v>0</v>
      </c>
      <c r="AE457" s="275">
        <f t="shared" si="1788"/>
        <v>0</v>
      </c>
      <c r="AF457" s="275">
        <f t="shared" si="1788"/>
        <v>0</v>
      </c>
      <c r="AG457" s="275">
        <f t="shared" si="1788"/>
        <v>0</v>
      </c>
      <c r="AH457" s="275">
        <f t="shared" si="1788"/>
        <v>0</v>
      </c>
      <c r="AI457" s="275">
        <f t="shared" si="1788"/>
        <v>0</v>
      </c>
      <c r="AJ457" s="275">
        <f t="shared" si="1788"/>
        <v>0</v>
      </c>
      <c r="AK457" s="275">
        <f t="shared" si="1788"/>
        <v>0</v>
      </c>
      <c r="AL457" s="275">
        <f t="shared" si="1788"/>
        <v>0</v>
      </c>
      <c r="AM457" s="275">
        <f t="shared" si="1788"/>
        <v>0</v>
      </c>
      <c r="AN457" s="275">
        <f t="shared" si="1788"/>
        <v>0</v>
      </c>
      <c r="AO457" s="275">
        <f t="shared" si="1788"/>
        <v>0</v>
      </c>
      <c r="AP457" s="275">
        <f t="shared" si="1788"/>
        <v>0</v>
      </c>
      <c r="AQ457" s="275">
        <f t="shared" si="1788"/>
        <v>0</v>
      </c>
      <c r="AR457" s="275">
        <f t="shared" si="1788"/>
        <v>0</v>
      </c>
      <c r="AS457" s="275">
        <f t="shared" si="1788"/>
        <v>0</v>
      </c>
      <c r="AT457" s="275">
        <f t="shared" si="1788"/>
        <v>0</v>
      </c>
      <c r="AU457" s="275">
        <f t="shared" si="1788"/>
        <v>0</v>
      </c>
      <c r="AV457" s="275">
        <f t="shared" si="1788"/>
        <v>0</v>
      </c>
      <c r="AW457" s="275">
        <f t="shared" si="1788"/>
        <v>0</v>
      </c>
      <c r="AX457" s="275">
        <f t="shared" si="1788"/>
        <v>0</v>
      </c>
      <c r="AY457" s="275">
        <f t="shared" si="1788"/>
        <v>0</v>
      </c>
      <c r="AZ457" s="275">
        <f t="shared" si="1788"/>
        <v>0</v>
      </c>
      <c r="BA457" s="275">
        <f t="shared" si="1788"/>
        <v>0</v>
      </c>
      <c r="BB457" s="275">
        <f t="shared" si="1788"/>
        <v>0</v>
      </c>
      <c r="BC457" s="275">
        <f t="shared" si="1788"/>
        <v>0</v>
      </c>
      <c r="BD457" s="275">
        <f t="shared" si="1788"/>
        <v>0</v>
      </c>
      <c r="BE457" s="275">
        <f t="shared" si="1788"/>
        <v>0</v>
      </c>
      <c r="BF457" s="275">
        <f t="shared" si="1788"/>
        <v>0</v>
      </c>
      <c r="BG457" s="275">
        <f t="shared" si="1788"/>
        <v>0</v>
      </c>
      <c r="BH457" s="275">
        <f t="shared" si="1788"/>
        <v>0</v>
      </c>
      <c r="BI457" s="275">
        <f t="shared" si="1788"/>
        <v>0</v>
      </c>
      <c r="BJ457" s="275">
        <f t="shared" si="1788"/>
        <v>0</v>
      </c>
      <c r="BK457" s="275">
        <f t="shared" si="1788"/>
        <v>0</v>
      </c>
      <c r="BL457" s="275">
        <f t="shared" si="1788"/>
        <v>0</v>
      </c>
      <c r="BM457" s="275">
        <f t="shared" si="1788"/>
        <v>0</v>
      </c>
      <c r="BN457" s="275">
        <f t="shared" si="1788"/>
        <v>1</v>
      </c>
      <c r="BO457" s="275">
        <f t="shared" si="1788"/>
        <v>0</v>
      </c>
    </row>
    <row r="458" spans="19:67" x14ac:dyDescent="0.2">
      <c r="S458" s="275">
        <f t="shared" ref="S458:BO458" si="1789">IF(S211=1,IF(S212=1,1,0),0)</f>
        <v>0</v>
      </c>
      <c r="T458" s="275">
        <f t="shared" si="1789"/>
        <v>0</v>
      </c>
      <c r="U458" s="275">
        <f t="shared" si="1789"/>
        <v>0</v>
      </c>
      <c r="V458" s="275">
        <f t="shared" si="1789"/>
        <v>0</v>
      </c>
      <c r="W458" s="275">
        <f t="shared" si="1789"/>
        <v>0</v>
      </c>
      <c r="X458" s="275">
        <f t="shared" si="1789"/>
        <v>0</v>
      </c>
      <c r="Y458" s="275">
        <f t="shared" si="1789"/>
        <v>0</v>
      </c>
      <c r="Z458" s="275">
        <f t="shared" si="1789"/>
        <v>0</v>
      </c>
      <c r="AA458" s="275">
        <f t="shared" si="1789"/>
        <v>0</v>
      </c>
      <c r="AB458" s="275">
        <f t="shared" si="1789"/>
        <v>0</v>
      </c>
      <c r="AC458" s="275">
        <f t="shared" si="1789"/>
        <v>0</v>
      </c>
      <c r="AD458" s="275">
        <f t="shared" si="1789"/>
        <v>0</v>
      </c>
      <c r="AE458" s="275">
        <f t="shared" si="1789"/>
        <v>0</v>
      </c>
      <c r="AF458" s="275">
        <f t="shared" si="1789"/>
        <v>0</v>
      </c>
      <c r="AG458" s="275">
        <f t="shared" si="1789"/>
        <v>0</v>
      </c>
      <c r="AH458" s="275">
        <f t="shared" si="1789"/>
        <v>0</v>
      </c>
      <c r="AI458" s="275">
        <f t="shared" si="1789"/>
        <v>0</v>
      </c>
      <c r="AJ458" s="275">
        <f t="shared" si="1789"/>
        <v>0</v>
      </c>
      <c r="AK458" s="275">
        <f t="shared" si="1789"/>
        <v>0</v>
      </c>
      <c r="AL458" s="275">
        <f t="shared" si="1789"/>
        <v>0</v>
      </c>
      <c r="AM458" s="275">
        <f t="shared" si="1789"/>
        <v>0</v>
      </c>
      <c r="AN458" s="275">
        <f t="shared" si="1789"/>
        <v>0</v>
      </c>
      <c r="AO458" s="275">
        <f t="shared" si="1789"/>
        <v>1</v>
      </c>
      <c r="AP458" s="275">
        <f t="shared" si="1789"/>
        <v>0</v>
      </c>
      <c r="AQ458" s="275">
        <f t="shared" si="1789"/>
        <v>0</v>
      </c>
      <c r="AR458" s="275">
        <f t="shared" si="1789"/>
        <v>0</v>
      </c>
      <c r="AS458" s="275">
        <f t="shared" si="1789"/>
        <v>0</v>
      </c>
      <c r="AT458" s="275">
        <f t="shared" si="1789"/>
        <v>0</v>
      </c>
      <c r="AU458" s="275">
        <f t="shared" si="1789"/>
        <v>0</v>
      </c>
      <c r="AV458" s="275">
        <f t="shared" si="1789"/>
        <v>0</v>
      </c>
      <c r="AW458" s="275">
        <f t="shared" si="1789"/>
        <v>0</v>
      </c>
      <c r="AX458" s="275">
        <f t="shared" si="1789"/>
        <v>0</v>
      </c>
      <c r="AY458" s="275">
        <f t="shared" si="1789"/>
        <v>0</v>
      </c>
      <c r="AZ458" s="275">
        <f t="shared" si="1789"/>
        <v>0</v>
      </c>
      <c r="BA458" s="275">
        <f t="shared" si="1789"/>
        <v>0</v>
      </c>
      <c r="BB458" s="275">
        <f t="shared" si="1789"/>
        <v>0</v>
      </c>
      <c r="BC458" s="275">
        <f t="shared" si="1789"/>
        <v>0</v>
      </c>
      <c r="BD458" s="275">
        <f t="shared" si="1789"/>
        <v>0</v>
      </c>
      <c r="BE458" s="275">
        <f t="shared" si="1789"/>
        <v>0</v>
      </c>
      <c r="BF458" s="275">
        <f t="shared" si="1789"/>
        <v>0</v>
      </c>
      <c r="BG458" s="275">
        <f t="shared" si="1789"/>
        <v>0</v>
      </c>
      <c r="BH458" s="275">
        <f t="shared" si="1789"/>
        <v>0</v>
      </c>
      <c r="BI458" s="275">
        <f t="shared" si="1789"/>
        <v>0</v>
      </c>
      <c r="BJ458" s="275">
        <f t="shared" si="1789"/>
        <v>0</v>
      </c>
      <c r="BK458" s="275">
        <f t="shared" si="1789"/>
        <v>0</v>
      </c>
      <c r="BL458" s="275">
        <f t="shared" si="1789"/>
        <v>0</v>
      </c>
      <c r="BM458" s="275">
        <f t="shared" si="1789"/>
        <v>0</v>
      </c>
      <c r="BN458" s="275">
        <f t="shared" si="1789"/>
        <v>0</v>
      </c>
      <c r="BO458" s="275">
        <f t="shared" si="1789"/>
        <v>0</v>
      </c>
    </row>
    <row r="459" spans="19:67" x14ac:dyDescent="0.2">
      <c r="S459" s="275">
        <f t="shared" ref="S459:BO459" si="1790">IF(S212=1,IF(S213=1,1,0),0)</f>
        <v>0</v>
      </c>
      <c r="T459" s="275">
        <f t="shared" si="1790"/>
        <v>0</v>
      </c>
      <c r="U459" s="275">
        <f t="shared" si="1790"/>
        <v>0</v>
      </c>
      <c r="V459" s="275">
        <f t="shared" si="1790"/>
        <v>0</v>
      </c>
      <c r="W459" s="275">
        <f t="shared" si="1790"/>
        <v>0</v>
      </c>
      <c r="X459" s="275">
        <f t="shared" si="1790"/>
        <v>0</v>
      </c>
      <c r="Y459" s="275">
        <f t="shared" si="1790"/>
        <v>0</v>
      </c>
      <c r="Z459" s="275">
        <f t="shared" si="1790"/>
        <v>0</v>
      </c>
      <c r="AA459" s="275">
        <f t="shared" si="1790"/>
        <v>0</v>
      </c>
      <c r="AB459" s="275">
        <f t="shared" si="1790"/>
        <v>0</v>
      </c>
      <c r="AC459" s="275">
        <f t="shared" si="1790"/>
        <v>0</v>
      </c>
      <c r="AD459" s="275">
        <f t="shared" si="1790"/>
        <v>0</v>
      </c>
      <c r="AE459" s="275">
        <f t="shared" si="1790"/>
        <v>0</v>
      </c>
      <c r="AF459" s="275">
        <f t="shared" si="1790"/>
        <v>0</v>
      </c>
      <c r="AG459" s="275">
        <f t="shared" si="1790"/>
        <v>0</v>
      </c>
      <c r="AH459" s="275">
        <f t="shared" si="1790"/>
        <v>0</v>
      </c>
      <c r="AI459" s="275">
        <f t="shared" si="1790"/>
        <v>0</v>
      </c>
      <c r="AJ459" s="275">
        <f t="shared" si="1790"/>
        <v>0</v>
      </c>
      <c r="AK459" s="275">
        <f t="shared" si="1790"/>
        <v>0</v>
      </c>
      <c r="AL459" s="275">
        <f t="shared" si="1790"/>
        <v>0</v>
      </c>
      <c r="AM459" s="275">
        <f t="shared" si="1790"/>
        <v>0</v>
      </c>
      <c r="AN459" s="275">
        <f t="shared" si="1790"/>
        <v>0</v>
      </c>
      <c r="AO459" s="275">
        <f t="shared" si="1790"/>
        <v>0</v>
      </c>
      <c r="AP459" s="275">
        <f t="shared" si="1790"/>
        <v>0</v>
      </c>
      <c r="AQ459" s="275">
        <f t="shared" si="1790"/>
        <v>0</v>
      </c>
      <c r="AR459" s="275">
        <f t="shared" si="1790"/>
        <v>0</v>
      </c>
      <c r="AS459" s="275">
        <f t="shared" si="1790"/>
        <v>0</v>
      </c>
      <c r="AT459" s="275">
        <f t="shared" si="1790"/>
        <v>0</v>
      </c>
      <c r="AU459" s="275">
        <f t="shared" si="1790"/>
        <v>0</v>
      </c>
      <c r="AV459" s="275">
        <f t="shared" si="1790"/>
        <v>0</v>
      </c>
      <c r="AW459" s="275">
        <f t="shared" si="1790"/>
        <v>0</v>
      </c>
      <c r="AX459" s="275">
        <f t="shared" si="1790"/>
        <v>0</v>
      </c>
      <c r="AY459" s="275">
        <f t="shared" si="1790"/>
        <v>1</v>
      </c>
      <c r="AZ459" s="275">
        <f t="shared" si="1790"/>
        <v>0</v>
      </c>
      <c r="BA459" s="275">
        <f t="shared" si="1790"/>
        <v>0</v>
      </c>
      <c r="BB459" s="275">
        <f t="shared" si="1790"/>
        <v>0</v>
      </c>
      <c r="BC459" s="275">
        <f t="shared" si="1790"/>
        <v>0</v>
      </c>
      <c r="BD459" s="275">
        <f t="shared" si="1790"/>
        <v>0</v>
      </c>
      <c r="BE459" s="275">
        <f t="shared" si="1790"/>
        <v>0</v>
      </c>
      <c r="BF459" s="275">
        <f t="shared" si="1790"/>
        <v>0</v>
      </c>
      <c r="BG459" s="275">
        <f t="shared" si="1790"/>
        <v>0</v>
      </c>
      <c r="BH459" s="275">
        <f t="shared" si="1790"/>
        <v>0</v>
      </c>
      <c r="BI459" s="275">
        <f t="shared" si="1790"/>
        <v>0</v>
      </c>
      <c r="BJ459" s="275">
        <f t="shared" si="1790"/>
        <v>0</v>
      </c>
      <c r="BK459" s="275">
        <f t="shared" si="1790"/>
        <v>0</v>
      </c>
      <c r="BL459" s="275">
        <f t="shared" si="1790"/>
        <v>0</v>
      </c>
      <c r="BM459" s="275">
        <f t="shared" si="1790"/>
        <v>0</v>
      </c>
      <c r="BN459" s="275">
        <f t="shared" si="1790"/>
        <v>0</v>
      </c>
      <c r="BO459" s="275">
        <f t="shared" si="1790"/>
        <v>0</v>
      </c>
    </row>
    <row r="460" spans="19:67" x14ac:dyDescent="0.2">
      <c r="S460" s="275">
        <f t="shared" ref="S460:BO460" si="1791">IF(S213=1,IF(S214=1,1,0),0)</f>
        <v>0</v>
      </c>
      <c r="T460" s="275">
        <f t="shared" si="1791"/>
        <v>0</v>
      </c>
      <c r="U460" s="275">
        <f t="shared" si="1791"/>
        <v>0</v>
      </c>
      <c r="V460" s="275">
        <f t="shared" si="1791"/>
        <v>0</v>
      </c>
      <c r="W460" s="275">
        <f t="shared" si="1791"/>
        <v>0</v>
      </c>
      <c r="X460" s="275">
        <f t="shared" si="1791"/>
        <v>0</v>
      </c>
      <c r="Y460" s="275">
        <f t="shared" si="1791"/>
        <v>0</v>
      </c>
      <c r="Z460" s="275">
        <f t="shared" si="1791"/>
        <v>0</v>
      </c>
      <c r="AA460" s="275">
        <f t="shared" si="1791"/>
        <v>0</v>
      </c>
      <c r="AB460" s="275">
        <f t="shared" si="1791"/>
        <v>0</v>
      </c>
      <c r="AC460" s="275">
        <f t="shared" si="1791"/>
        <v>0</v>
      </c>
      <c r="AD460" s="275">
        <f t="shared" si="1791"/>
        <v>0</v>
      </c>
      <c r="AE460" s="275">
        <f t="shared" si="1791"/>
        <v>0</v>
      </c>
      <c r="AF460" s="275">
        <f t="shared" si="1791"/>
        <v>0</v>
      </c>
      <c r="AG460" s="275">
        <f t="shared" si="1791"/>
        <v>0</v>
      </c>
      <c r="AH460" s="275">
        <f t="shared" si="1791"/>
        <v>0</v>
      </c>
      <c r="AI460" s="275">
        <f t="shared" si="1791"/>
        <v>0</v>
      </c>
      <c r="AJ460" s="275">
        <f t="shared" si="1791"/>
        <v>0</v>
      </c>
      <c r="AK460" s="275">
        <f t="shared" si="1791"/>
        <v>0</v>
      </c>
      <c r="AL460" s="275">
        <f t="shared" si="1791"/>
        <v>0</v>
      </c>
      <c r="AM460" s="275">
        <f t="shared" si="1791"/>
        <v>0</v>
      </c>
      <c r="AN460" s="275">
        <f t="shared" si="1791"/>
        <v>0</v>
      </c>
      <c r="AO460" s="275">
        <f t="shared" si="1791"/>
        <v>0</v>
      </c>
      <c r="AP460" s="275">
        <f t="shared" si="1791"/>
        <v>0</v>
      </c>
      <c r="AQ460" s="275">
        <f t="shared" si="1791"/>
        <v>0</v>
      </c>
      <c r="AR460" s="275">
        <f t="shared" si="1791"/>
        <v>0</v>
      </c>
      <c r="AS460" s="275">
        <f t="shared" si="1791"/>
        <v>0</v>
      </c>
      <c r="AT460" s="275">
        <f t="shared" si="1791"/>
        <v>0</v>
      </c>
      <c r="AU460" s="275">
        <f t="shared" si="1791"/>
        <v>0</v>
      </c>
      <c r="AV460" s="275">
        <f t="shared" si="1791"/>
        <v>0</v>
      </c>
      <c r="AW460" s="275">
        <f t="shared" si="1791"/>
        <v>0</v>
      </c>
      <c r="AX460" s="275">
        <f t="shared" si="1791"/>
        <v>0</v>
      </c>
      <c r="AY460" s="275">
        <f t="shared" si="1791"/>
        <v>0</v>
      </c>
      <c r="AZ460" s="275">
        <f t="shared" si="1791"/>
        <v>0</v>
      </c>
      <c r="BA460" s="275">
        <f t="shared" si="1791"/>
        <v>0</v>
      </c>
      <c r="BB460" s="275">
        <f t="shared" si="1791"/>
        <v>0</v>
      </c>
      <c r="BC460" s="275">
        <f t="shared" si="1791"/>
        <v>0</v>
      </c>
      <c r="BD460" s="275">
        <f t="shared" si="1791"/>
        <v>0</v>
      </c>
      <c r="BE460" s="275">
        <f t="shared" si="1791"/>
        <v>0</v>
      </c>
      <c r="BF460" s="275">
        <f t="shared" si="1791"/>
        <v>0</v>
      </c>
      <c r="BG460" s="275">
        <f t="shared" si="1791"/>
        <v>0</v>
      </c>
      <c r="BH460" s="275">
        <f t="shared" si="1791"/>
        <v>0</v>
      </c>
      <c r="BI460" s="275">
        <f t="shared" si="1791"/>
        <v>0</v>
      </c>
      <c r="BJ460" s="275">
        <f t="shared" si="1791"/>
        <v>0</v>
      </c>
      <c r="BK460" s="275">
        <f t="shared" si="1791"/>
        <v>0</v>
      </c>
      <c r="BL460" s="275">
        <f t="shared" si="1791"/>
        <v>0</v>
      </c>
      <c r="BM460" s="275">
        <f t="shared" si="1791"/>
        <v>0</v>
      </c>
      <c r="BN460" s="275">
        <f t="shared" si="1791"/>
        <v>0</v>
      </c>
      <c r="BO460" s="275">
        <f t="shared" si="1791"/>
        <v>0</v>
      </c>
    </row>
    <row r="461" spans="19:67" x14ac:dyDescent="0.2">
      <c r="S461" s="275">
        <f t="shared" ref="S461:BO461" si="1792">IF(S214=1,IF(S215=1,1,0),0)</f>
        <v>0</v>
      </c>
      <c r="T461" s="275">
        <f t="shared" si="1792"/>
        <v>0</v>
      </c>
      <c r="U461" s="275">
        <f t="shared" si="1792"/>
        <v>0</v>
      </c>
      <c r="V461" s="275">
        <f t="shared" si="1792"/>
        <v>0</v>
      </c>
      <c r="W461" s="275">
        <f t="shared" si="1792"/>
        <v>0</v>
      </c>
      <c r="X461" s="275">
        <f t="shared" si="1792"/>
        <v>0</v>
      </c>
      <c r="Y461" s="275">
        <f t="shared" si="1792"/>
        <v>0</v>
      </c>
      <c r="Z461" s="275">
        <f t="shared" si="1792"/>
        <v>0</v>
      </c>
      <c r="AA461" s="275">
        <f t="shared" si="1792"/>
        <v>0</v>
      </c>
      <c r="AB461" s="275">
        <f t="shared" si="1792"/>
        <v>0</v>
      </c>
      <c r="AC461" s="275">
        <f t="shared" si="1792"/>
        <v>0</v>
      </c>
      <c r="AD461" s="275">
        <f t="shared" si="1792"/>
        <v>0</v>
      </c>
      <c r="AE461" s="275">
        <f t="shared" si="1792"/>
        <v>0</v>
      </c>
      <c r="AF461" s="275">
        <f t="shared" si="1792"/>
        <v>0</v>
      </c>
      <c r="AG461" s="275">
        <f t="shared" si="1792"/>
        <v>0</v>
      </c>
      <c r="AH461" s="275">
        <f t="shared" si="1792"/>
        <v>0</v>
      </c>
      <c r="AI461" s="275">
        <f t="shared" si="1792"/>
        <v>0</v>
      </c>
      <c r="AJ461" s="275">
        <f t="shared" si="1792"/>
        <v>0</v>
      </c>
      <c r="AK461" s="275">
        <f t="shared" si="1792"/>
        <v>0</v>
      </c>
      <c r="AL461" s="275">
        <f t="shared" si="1792"/>
        <v>0</v>
      </c>
      <c r="AM461" s="275">
        <f t="shared" si="1792"/>
        <v>0</v>
      </c>
      <c r="AN461" s="275">
        <f t="shared" si="1792"/>
        <v>0</v>
      </c>
      <c r="AO461" s="275">
        <f t="shared" si="1792"/>
        <v>0</v>
      </c>
      <c r="AP461" s="275">
        <f t="shared" si="1792"/>
        <v>0</v>
      </c>
      <c r="AQ461" s="275">
        <f t="shared" si="1792"/>
        <v>0</v>
      </c>
      <c r="AR461" s="275">
        <f t="shared" si="1792"/>
        <v>0</v>
      </c>
      <c r="AS461" s="275">
        <f t="shared" si="1792"/>
        <v>0</v>
      </c>
      <c r="AT461" s="275">
        <f t="shared" si="1792"/>
        <v>0</v>
      </c>
      <c r="AU461" s="275">
        <f t="shared" si="1792"/>
        <v>0</v>
      </c>
      <c r="AV461" s="275">
        <f t="shared" si="1792"/>
        <v>0</v>
      </c>
      <c r="AW461" s="275">
        <f t="shared" si="1792"/>
        <v>0</v>
      </c>
      <c r="AX461" s="275">
        <f t="shared" si="1792"/>
        <v>0</v>
      </c>
      <c r="AY461" s="275">
        <f t="shared" si="1792"/>
        <v>0</v>
      </c>
      <c r="AZ461" s="275">
        <f t="shared" si="1792"/>
        <v>0</v>
      </c>
      <c r="BA461" s="275">
        <f t="shared" si="1792"/>
        <v>0</v>
      </c>
      <c r="BB461" s="275">
        <f t="shared" si="1792"/>
        <v>0</v>
      </c>
      <c r="BC461" s="275">
        <f t="shared" si="1792"/>
        <v>0</v>
      </c>
      <c r="BD461" s="275">
        <f t="shared" si="1792"/>
        <v>0</v>
      </c>
      <c r="BE461" s="275">
        <f t="shared" si="1792"/>
        <v>0</v>
      </c>
      <c r="BF461" s="275">
        <f t="shared" si="1792"/>
        <v>0</v>
      </c>
      <c r="BG461" s="275">
        <f t="shared" si="1792"/>
        <v>0</v>
      </c>
      <c r="BH461" s="275">
        <f t="shared" si="1792"/>
        <v>0</v>
      </c>
      <c r="BI461" s="275">
        <f t="shared" si="1792"/>
        <v>0</v>
      </c>
      <c r="BJ461" s="275">
        <f t="shared" si="1792"/>
        <v>0</v>
      </c>
      <c r="BK461" s="275">
        <f t="shared" si="1792"/>
        <v>0</v>
      </c>
      <c r="BL461" s="275">
        <f t="shared" si="1792"/>
        <v>0</v>
      </c>
      <c r="BM461" s="275">
        <f t="shared" si="1792"/>
        <v>0</v>
      </c>
      <c r="BN461" s="275">
        <f t="shared" si="1792"/>
        <v>0</v>
      </c>
      <c r="BO461" s="275">
        <f t="shared" si="1792"/>
        <v>0</v>
      </c>
    </row>
    <row r="462" spans="19:67" x14ac:dyDescent="0.2">
      <c r="S462" s="275">
        <f t="shared" ref="S462:BO462" si="1793">IF(S215=1,IF(S216=1,1,0),0)</f>
        <v>0</v>
      </c>
      <c r="T462" s="275">
        <f t="shared" si="1793"/>
        <v>0</v>
      </c>
      <c r="U462" s="275">
        <f t="shared" si="1793"/>
        <v>0</v>
      </c>
      <c r="V462" s="275">
        <f t="shared" si="1793"/>
        <v>0</v>
      </c>
      <c r="W462" s="275">
        <f t="shared" si="1793"/>
        <v>0</v>
      </c>
      <c r="X462" s="275">
        <f t="shared" si="1793"/>
        <v>0</v>
      </c>
      <c r="Y462" s="275">
        <f t="shared" si="1793"/>
        <v>0</v>
      </c>
      <c r="Z462" s="275">
        <f t="shared" si="1793"/>
        <v>1</v>
      </c>
      <c r="AA462" s="275">
        <f t="shared" si="1793"/>
        <v>0</v>
      </c>
      <c r="AB462" s="275">
        <f t="shared" si="1793"/>
        <v>0</v>
      </c>
      <c r="AC462" s="275">
        <f t="shared" si="1793"/>
        <v>0</v>
      </c>
      <c r="AD462" s="275">
        <f t="shared" si="1793"/>
        <v>1</v>
      </c>
      <c r="AE462" s="275">
        <f t="shared" si="1793"/>
        <v>0</v>
      </c>
      <c r="AF462" s="275">
        <f t="shared" si="1793"/>
        <v>0</v>
      </c>
      <c r="AG462" s="275">
        <f t="shared" si="1793"/>
        <v>0</v>
      </c>
      <c r="AH462" s="275">
        <f t="shared" si="1793"/>
        <v>0</v>
      </c>
      <c r="AI462" s="275">
        <f t="shared" si="1793"/>
        <v>0</v>
      </c>
      <c r="AJ462" s="275">
        <f t="shared" si="1793"/>
        <v>0</v>
      </c>
      <c r="AK462" s="275">
        <f t="shared" si="1793"/>
        <v>0</v>
      </c>
      <c r="AL462" s="275">
        <f t="shared" si="1793"/>
        <v>0</v>
      </c>
      <c r="AM462" s="275">
        <f t="shared" si="1793"/>
        <v>0</v>
      </c>
      <c r="AN462" s="275">
        <f t="shared" si="1793"/>
        <v>0</v>
      </c>
      <c r="AO462" s="275">
        <f t="shared" si="1793"/>
        <v>0</v>
      </c>
      <c r="AP462" s="275">
        <f t="shared" si="1793"/>
        <v>0</v>
      </c>
      <c r="AQ462" s="275">
        <f t="shared" si="1793"/>
        <v>0</v>
      </c>
      <c r="AR462" s="275">
        <f t="shared" si="1793"/>
        <v>0</v>
      </c>
      <c r="AS462" s="275">
        <f t="shared" si="1793"/>
        <v>0</v>
      </c>
      <c r="AT462" s="275">
        <f t="shared" si="1793"/>
        <v>0</v>
      </c>
      <c r="AU462" s="275">
        <f t="shared" si="1793"/>
        <v>0</v>
      </c>
      <c r="AV462" s="275">
        <f t="shared" si="1793"/>
        <v>0</v>
      </c>
      <c r="AW462" s="275">
        <f t="shared" si="1793"/>
        <v>0</v>
      </c>
      <c r="AX462" s="275">
        <f t="shared" si="1793"/>
        <v>0</v>
      </c>
      <c r="AY462" s="275">
        <f t="shared" si="1793"/>
        <v>0</v>
      </c>
      <c r="AZ462" s="275">
        <f t="shared" si="1793"/>
        <v>0</v>
      </c>
      <c r="BA462" s="275">
        <f t="shared" si="1793"/>
        <v>0</v>
      </c>
      <c r="BB462" s="275">
        <f t="shared" si="1793"/>
        <v>0</v>
      </c>
      <c r="BC462" s="275">
        <f t="shared" si="1793"/>
        <v>0</v>
      </c>
      <c r="BD462" s="275">
        <f t="shared" si="1793"/>
        <v>0</v>
      </c>
      <c r="BE462" s="275">
        <f t="shared" si="1793"/>
        <v>0</v>
      </c>
      <c r="BF462" s="275">
        <f t="shared" si="1793"/>
        <v>0</v>
      </c>
      <c r="BG462" s="275">
        <f t="shared" si="1793"/>
        <v>0</v>
      </c>
      <c r="BH462" s="275">
        <f t="shared" si="1793"/>
        <v>0</v>
      </c>
      <c r="BI462" s="275">
        <f t="shared" si="1793"/>
        <v>0</v>
      </c>
      <c r="BJ462" s="275">
        <f t="shared" si="1793"/>
        <v>0</v>
      </c>
      <c r="BK462" s="275">
        <f t="shared" si="1793"/>
        <v>0</v>
      </c>
      <c r="BL462" s="275">
        <f t="shared" si="1793"/>
        <v>0</v>
      </c>
      <c r="BM462" s="275">
        <f t="shared" si="1793"/>
        <v>0</v>
      </c>
      <c r="BN462" s="275">
        <f t="shared" si="1793"/>
        <v>0</v>
      </c>
      <c r="BO462" s="275">
        <f t="shared" si="1793"/>
        <v>0</v>
      </c>
    </row>
    <row r="463" spans="19:67" x14ac:dyDescent="0.2">
      <c r="S463" s="275">
        <f t="shared" ref="S463:BO463" si="1794">IF(S216=1,IF(S217=1,1,0),0)</f>
        <v>0</v>
      </c>
      <c r="T463" s="275">
        <f t="shared" si="1794"/>
        <v>0</v>
      </c>
      <c r="U463" s="275">
        <f t="shared" si="1794"/>
        <v>0</v>
      </c>
      <c r="V463" s="275">
        <f t="shared" si="1794"/>
        <v>0</v>
      </c>
      <c r="W463" s="275">
        <f t="shared" si="1794"/>
        <v>0</v>
      </c>
      <c r="X463" s="275">
        <f t="shared" si="1794"/>
        <v>0</v>
      </c>
      <c r="Y463" s="275">
        <f t="shared" si="1794"/>
        <v>0</v>
      </c>
      <c r="Z463" s="275">
        <f t="shared" si="1794"/>
        <v>1</v>
      </c>
      <c r="AA463" s="275">
        <f t="shared" si="1794"/>
        <v>0</v>
      </c>
      <c r="AB463" s="275">
        <f t="shared" si="1794"/>
        <v>0</v>
      </c>
      <c r="AC463" s="275">
        <f t="shared" si="1794"/>
        <v>0</v>
      </c>
      <c r="AD463" s="275">
        <f t="shared" si="1794"/>
        <v>0</v>
      </c>
      <c r="AE463" s="275">
        <f t="shared" si="1794"/>
        <v>0</v>
      </c>
      <c r="AF463" s="275">
        <f t="shared" si="1794"/>
        <v>0</v>
      </c>
      <c r="AG463" s="275">
        <f t="shared" si="1794"/>
        <v>0</v>
      </c>
      <c r="AH463" s="275">
        <f t="shared" si="1794"/>
        <v>0</v>
      </c>
      <c r="AI463" s="275">
        <f t="shared" si="1794"/>
        <v>0</v>
      </c>
      <c r="AJ463" s="275">
        <f t="shared" si="1794"/>
        <v>0</v>
      </c>
      <c r="AK463" s="275">
        <f t="shared" si="1794"/>
        <v>0</v>
      </c>
      <c r="AL463" s="275">
        <f t="shared" si="1794"/>
        <v>0</v>
      </c>
      <c r="AM463" s="275">
        <f t="shared" si="1794"/>
        <v>0</v>
      </c>
      <c r="AN463" s="275">
        <f t="shared" si="1794"/>
        <v>0</v>
      </c>
      <c r="AO463" s="275">
        <f t="shared" si="1794"/>
        <v>0</v>
      </c>
      <c r="AP463" s="275">
        <f t="shared" si="1794"/>
        <v>0</v>
      </c>
      <c r="AQ463" s="275">
        <f t="shared" si="1794"/>
        <v>0</v>
      </c>
      <c r="AR463" s="275">
        <f t="shared" si="1794"/>
        <v>0</v>
      </c>
      <c r="AS463" s="275">
        <f t="shared" si="1794"/>
        <v>0</v>
      </c>
      <c r="AT463" s="275">
        <f t="shared" si="1794"/>
        <v>0</v>
      </c>
      <c r="AU463" s="275">
        <f t="shared" si="1794"/>
        <v>0</v>
      </c>
      <c r="AV463" s="275">
        <f t="shared" si="1794"/>
        <v>0</v>
      </c>
      <c r="AW463" s="275">
        <f t="shared" si="1794"/>
        <v>0</v>
      </c>
      <c r="AX463" s="275">
        <f t="shared" si="1794"/>
        <v>0</v>
      </c>
      <c r="AY463" s="275">
        <f t="shared" si="1794"/>
        <v>0</v>
      </c>
      <c r="AZ463" s="275">
        <f t="shared" si="1794"/>
        <v>0</v>
      </c>
      <c r="BA463" s="275">
        <f t="shared" si="1794"/>
        <v>0</v>
      </c>
      <c r="BB463" s="275">
        <f t="shared" si="1794"/>
        <v>0</v>
      </c>
      <c r="BC463" s="275">
        <f t="shared" si="1794"/>
        <v>0</v>
      </c>
      <c r="BD463" s="275">
        <f t="shared" si="1794"/>
        <v>0</v>
      </c>
      <c r="BE463" s="275">
        <f t="shared" si="1794"/>
        <v>0</v>
      </c>
      <c r="BF463" s="275">
        <f t="shared" si="1794"/>
        <v>0</v>
      </c>
      <c r="BG463" s="275">
        <f t="shared" si="1794"/>
        <v>0</v>
      </c>
      <c r="BH463" s="275">
        <f t="shared" si="1794"/>
        <v>0</v>
      </c>
      <c r="BI463" s="275">
        <f t="shared" si="1794"/>
        <v>0</v>
      </c>
      <c r="BJ463" s="275">
        <f t="shared" si="1794"/>
        <v>0</v>
      </c>
      <c r="BK463" s="275">
        <f t="shared" si="1794"/>
        <v>0</v>
      </c>
      <c r="BL463" s="275">
        <f t="shared" si="1794"/>
        <v>0</v>
      </c>
      <c r="BM463" s="275">
        <f t="shared" si="1794"/>
        <v>0</v>
      </c>
      <c r="BN463" s="275">
        <f t="shared" si="1794"/>
        <v>0</v>
      </c>
      <c r="BO463" s="275">
        <f t="shared" si="1794"/>
        <v>0</v>
      </c>
    </row>
    <row r="464" spans="19:67" x14ac:dyDescent="0.2">
      <c r="S464" s="275">
        <f t="shared" ref="S464:BO464" si="1795">IF(S217=1,IF(S218=1,1,0),0)</f>
        <v>0</v>
      </c>
      <c r="T464" s="275">
        <f t="shared" si="1795"/>
        <v>0</v>
      </c>
      <c r="U464" s="275">
        <f t="shared" si="1795"/>
        <v>0</v>
      </c>
      <c r="V464" s="275">
        <f t="shared" si="1795"/>
        <v>0</v>
      </c>
      <c r="W464" s="275">
        <f t="shared" si="1795"/>
        <v>0</v>
      </c>
      <c r="X464" s="275">
        <f t="shared" si="1795"/>
        <v>0</v>
      </c>
      <c r="Y464" s="275">
        <f t="shared" si="1795"/>
        <v>0</v>
      </c>
      <c r="Z464" s="275">
        <f t="shared" si="1795"/>
        <v>0</v>
      </c>
      <c r="AA464" s="275">
        <f t="shared" si="1795"/>
        <v>0</v>
      </c>
      <c r="AB464" s="275">
        <f t="shared" si="1795"/>
        <v>0</v>
      </c>
      <c r="AC464" s="275">
        <f t="shared" si="1795"/>
        <v>0</v>
      </c>
      <c r="AD464" s="275">
        <f t="shared" si="1795"/>
        <v>0</v>
      </c>
      <c r="AE464" s="275">
        <f t="shared" si="1795"/>
        <v>0</v>
      </c>
      <c r="AF464" s="275">
        <f t="shared" si="1795"/>
        <v>0</v>
      </c>
      <c r="AG464" s="275">
        <f t="shared" si="1795"/>
        <v>0</v>
      </c>
      <c r="AH464" s="275">
        <f t="shared" si="1795"/>
        <v>0</v>
      </c>
      <c r="AI464" s="275">
        <f t="shared" si="1795"/>
        <v>0</v>
      </c>
      <c r="AJ464" s="275">
        <f t="shared" si="1795"/>
        <v>0</v>
      </c>
      <c r="AK464" s="275">
        <f t="shared" si="1795"/>
        <v>0</v>
      </c>
      <c r="AL464" s="275">
        <f t="shared" si="1795"/>
        <v>0</v>
      </c>
      <c r="AM464" s="275">
        <f t="shared" si="1795"/>
        <v>0</v>
      </c>
      <c r="AN464" s="275">
        <f t="shared" si="1795"/>
        <v>0</v>
      </c>
      <c r="AO464" s="275">
        <f t="shared" si="1795"/>
        <v>0</v>
      </c>
      <c r="AP464" s="275">
        <f t="shared" si="1795"/>
        <v>0</v>
      </c>
      <c r="AQ464" s="275">
        <f t="shared" si="1795"/>
        <v>0</v>
      </c>
      <c r="AR464" s="275">
        <f t="shared" si="1795"/>
        <v>0</v>
      </c>
      <c r="AS464" s="275">
        <f t="shared" si="1795"/>
        <v>0</v>
      </c>
      <c r="AT464" s="275">
        <f t="shared" si="1795"/>
        <v>0</v>
      </c>
      <c r="AU464" s="275">
        <f t="shared" si="1795"/>
        <v>0</v>
      </c>
      <c r="AV464" s="275">
        <f t="shared" si="1795"/>
        <v>0</v>
      </c>
      <c r="AW464" s="275">
        <f t="shared" si="1795"/>
        <v>0</v>
      </c>
      <c r="AX464" s="275">
        <f t="shared" si="1795"/>
        <v>0</v>
      </c>
      <c r="AY464" s="275">
        <f t="shared" si="1795"/>
        <v>0</v>
      </c>
      <c r="AZ464" s="275">
        <f t="shared" si="1795"/>
        <v>0</v>
      </c>
      <c r="BA464" s="275">
        <f t="shared" si="1795"/>
        <v>0</v>
      </c>
      <c r="BB464" s="275">
        <f t="shared" si="1795"/>
        <v>0</v>
      </c>
      <c r="BC464" s="275">
        <f t="shared" si="1795"/>
        <v>0</v>
      </c>
      <c r="BD464" s="275">
        <f t="shared" si="1795"/>
        <v>0</v>
      </c>
      <c r="BE464" s="275">
        <f t="shared" si="1795"/>
        <v>0</v>
      </c>
      <c r="BF464" s="275">
        <f t="shared" si="1795"/>
        <v>1</v>
      </c>
      <c r="BG464" s="275">
        <f t="shared" si="1795"/>
        <v>0</v>
      </c>
      <c r="BH464" s="275">
        <f t="shared" si="1795"/>
        <v>0</v>
      </c>
      <c r="BI464" s="275">
        <f t="shared" si="1795"/>
        <v>0</v>
      </c>
      <c r="BJ464" s="275">
        <f t="shared" si="1795"/>
        <v>0</v>
      </c>
      <c r="BK464" s="275">
        <f t="shared" si="1795"/>
        <v>0</v>
      </c>
      <c r="BL464" s="275">
        <f t="shared" si="1795"/>
        <v>0</v>
      </c>
      <c r="BM464" s="275">
        <f t="shared" si="1795"/>
        <v>0</v>
      </c>
      <c r="BN464" s="275">
        <f t="shared" si="1795"/>
        <v>0</v>
      </c>
      <c r="BO464" s="275">
        <f t="shared" si="1795"/>
        <v>0</v>
      </c>
    </row>
    <row r="465" spans="19:67" x14ac:dyDescent="0.2">
      <c r="S465" s="275">
        <f t="shared" ref="S465:BO465" si="1796">IF(S218=1,IF(S219=1,1,0),0)</f>
        <v>0</v>
      </c>
      <c r="T465" s="275">
        <f t="shared" si="1796"/>
        <v>0</v>
      </c>
      <c r="U465" s="275">
        <f t="shared" si="1796"/>
        <v>0</v>
      </c>
      <c r="V465" s="275">
        <f t="shared" si="1796"/>
        <v>0</v>
      </c>
      <c r="W465" s="275">
        <f t="shared" si="1796"/>
        <v>0</v>
      </c>
      <c r="X465" s="275">
        <f t="shared" si="1796"/>
        <v>0</v>
      </c>
      <c r="Y465" s="275">
        <f t="shared" si="1796"/>
        <v>0</v>
      </c>
      <c r="Z465" s="275">
        <f t="shared" si="1796"/>
        <v>0</v>
      </c>
      <c r="AA465" s="275">
        <f t="shared" si="1796"/>
        <v>0</v>
      </c>
      <c r="AB465" s="275">
        <f t="shared" si="1796"/>
        <v>0</v>
      </c>
      <c r="AC465" s="275">
        <f t="shared" si="1796"/>
        <v>0</v>
      </c>
      <c r="AD465" s="275">
        <f t="shared" si="1796"/>
        <v>0</v>
      </c>
      <c r="AE465" s="275">
        <f t="shared" si="1796"/>
        <v>0</v>
      </c>
      <c r="AF465" s="275">
        <f t="shared" si="1796"/>
        <v>0</v>
      </c>
      <c r="AG465" s="275">
        <f t="shared" si="1796"/>
        <v>0</v>
      </c>
      <c r="AH465" s="275">
        <f t="shared" si="1796"/>
        <v>0</v>
      </c>
      <c r="AI465" s="275">
        <f t="shared" si="1796"/>
        <v>0</v>
      </c>
      <c r="AJ465" s="275">
        <f t="shared" si="1796"/>
        <v>0</v>
      </c>
      <c r="AK465" s="275">
        <f t="shared" si="1796"/>
        <v>0</v>
      </c>
      <c r="AL465" s="275">
        <f t="shared" si="1796"/>
        <v>0</v>
      </c>
      <c r="AM465" s="275">
        <f t="shared" si="1796"/>
        <v>1</v>
      </c>
      <c r="AN465" s="275">
        <f t="shared" si="1796"/>
        <v>0</v>
      </c>
      <c r="AO465" s="275">
        <f t="shared" si="1796"/>
        <v>0</v>
      </c>
      <c r="AP465" s="275">
        <f t="shared" si="1796"/>
        <v>0</v>
      </c>
      <c r="AQ465" s="275">
        <f t="shared" si="1796"/>
        <v>1</v>
      </c>
      <c r="AR465" s="275">
        <f t="shared" si="1796"/>
        <v>0</v>
      </c>
      <c r="AS465" s="275">
        <f t="shared" si="1796"/>
        <v>0</v>
      </c>
      <c r="AT465" s="275">
        <f t="shared" si="1796"/>
        <v>0</v>
      </c>
      <c r="AU465" s="275">
        <f t="shared" si="1796"/>
        <v>0</v>
      </c>
      <c r="AV465" s="275">
        <f t="shared" si="1796"/>
        <v>0</v>
      </c>
      <c r="AW465" s="275">
        <f t="shared" si="1796"/>
        <v>0</v>
      </c>
      <c r="AX465" s="275">
        <f t="shared" si="1796"/>
        <v>0</v>
      </c>
      <c r="AY465" s="275">
        <f t="shared" si="1796"/>
        <v>0</v>
      </c>
      <c r="AZ465" s="275">
        <f t="shared" si="1796"/>
        <v>0</v>
      </c>
      <c r="BA465" s="275">
        <f t="shared" si="1796"/>
        <v>0</v>
      </c>
      <c r="BB465" s="275">
        <f t="shared" si="1796"/>
        <v>0</v>
      </c>
      <c r="BC465" s="275">
        <f t="shared" si="1796"/>
        <v>0</v>
      </c>
      <c r="BD465" s="275">
        <f t="shared" si="1796"/>
        <v>0</v>
      </c>
      <c r="BE465" s="275">
        <f t="shared" si="1796"/>
        <v>0</v>
      </c>
      <c r="BF465" s="275">
        <f t="shared" si="1796"/>
        <v>0</v>
      </c>
      <c r="BG465" s="275">
        <f t="shared" si="1796"/>
        <v>0</v>
      </c>
      <c r="BH465" s="275">
        <f t="shared" si="1796"/>
        <v>0</v>
      </c>
      <c r="BI465" s="275">
        <f t="shared" si="1796"/>
        <v>0</v>
      </c>
      <c r="BJ465" s="275">
        <f t="shared" si="1796"/>
        <v>0</v>
      </c>
      <c r="BK465" s="275">
        <f t="shared" si="1796"/>
        <v>0</v>
      </c>
      <c r="BL465" s="275">
        <f t="shared" si="1796"/>
        <v>0</v>
      </c>
      <c r="BM465" s="275">
        <f t="shared" si="1796"/>
        <v>0</v>
      </c>
      <c r="BN465" s="275">
        <f t="shared" si="1796"/>
        <v>0</v>
      </c>
      <c r="BO465" s="275">
        <f t="shared" si="1796"/>
        <v>0</v>
      </c>
    </row>
    <row r="466" spans="19:67" x14ac:dyDescent="0.2">
      <c r="S466" s="275">
        <f t="shared" ref="S466:BO466" si="1797">IF(S219=1,IF(S220=1,1,0),0)</f>
        <v>0</v>
      </c>
      <c r="T466" s="275">
        <f t="shared" si="1797"/>
        <v>0</v>
      </c>
      <c r="U466" s="275">
        <f t="shared" si="1797"/>
        <v>0</v>
      </c>
      <c r="V466" s="275">
        <f t="shared" si="1797"/>
        <v>0</v>
      </c>
      <c r="W466" s="275">
        <f t="shared" si="1797"/>
        <v>0</v>
      </c>
      <c r="X466" s="275">
        <f t="shared" si="1797"/>
        <v>0</v>
      </c>
      <c r="Y466" s="275">
        <f t="shared" si="1797"/>
        <v>0</v>
      </c>
      <c r="Z466" s="275">
        <f t="shared" si="1797"/>
        <v>0</v>
      </c>
      <c r="AA466" s="275">
        <f t="shared" si="1797"/>
        <v>0</v>
      </c>
      <c r="AB466" s="275">
        <f t="shared" si="1797"/>
        <v>0</v>
      </c>
      <c r="AC466" s="275">
        <f t="shared" si="1797"/>
        <v>0</v>
      </c>
      <c r="AD466" s="275">
        <f t="shared" si="1797"/>
        <v>0</v>
      </c>
      <c r="AE466" s="275">
        <f t="shared" si="1797"/>
        <v>0</v>
      </c>
      <c r="AF466" s="275">
        <f t="shared" si="1797"/>
        <v>0</v>
      </c>
      <c r="AG466" s="275">
        <f t="shared" si="1797"/>
        <v>0</v>
      </c>
      <c r="AH466" s="275">
        <f t="shared" si="1797"/>
        <v>0</v>
      </c>
      <c r="AI466" s="275">
        <f t="shared" si="1797"/>
        <v>0</v>
      </c>
      <c r="AJ466" s="275">
        <f t="shared" si="1797"/>
        <v>0</v>
      </c>
      <c r="AK466" s="275">
        <f t="shared" si="1797"/>
        <v>0</v>
      </c>
      <c r="AL466" s="275">
        <f t="shared" si="1797"/>
        <v>0</v>
      </c>
      <c r="AM466" s="275">
        <f t="shared" si="1797"/>
        <v>0</v>
      </c>
      <c r="AN466" s="275">
        <f t="shared" si="1797"/>
        <v>0</v>
      </c>
      <c r="AO466" s="275">
        <f t="shared" si="1797"/>
        <v>0</v>
      </c>
      <c r="AP466" s="275">
        <f t="shared" si="1797"/>
        <v>0</v>
      </c>
      <c r="AQ466" s="275">
        <f t="shared" si="1797"/>
        <v>0</v>
      </c>
      <c r="AR466" s="275">
        <f t="shared" si="1797"/>
        <v>0</v>
      </c>
      <c r="AS466" s="275">
        <f t="shared" si="1797"/>
        <v>0</v>
      </c>
      <c r="AT466" s="275">
        <f t="shared" si="1797"/>
        <v>0</v>
      </c>
      <c r="AU466" s="275">
        <f t="shared" si="1797"/>
        <v>0</v>
      </c>
      <c r="AV466" s="275">
        <f t="shared" si="1797"/>
        <v>0</v>
      </c>
      <c r="AW466" s="275">
        <f t="shared" si="1797"/>
        <v>0</v>
      </c>
      <c r="AX466" s="275">
        <f t="shared" si="1797"/>
        <v>0</v>
      </c>
      <c r="AY466" s="275">
        <f t="shared" si="1797"/>
        <v>0</v>
      </c>
      <c r="AZ466" s="275">
        <f t="shared" si="1797"/>
        <v>0</v>
      </c>
      <c r="BA466" s="275">
        <f t="shared" si="1797"/>
        <v>0</v>
      </c>
      <c r="BB466" s="275">
        <f t="shared" si="1797"/>
        <v>0</v>
      </c>
      <c r="BC466" s="275">
        <f t="shared" si="1797"/>
        <v>0</v>
      </c>
      <c r="BD466" s="275">
        <f t="shared" si="1797"/>
        <v>0</v>
      </c>
      <c r="BE466" s="275">
        <f t="shared" si="1797"/>
        <v>0</v>
      </c>
      <c r="BF466" s="275">
        <f t="shared" si="1797"/>
        <v>0</v>
      </c>
      <c r="BG466" s="275">
        <f t="shared" si="1797"/>
        <v>0</v>
      </c>
      <c r="BH466" s="275">
        <f t="shared" si="1797"/>
        <v>0</v>
      </c>
      <c r="BI466" s="275">
        <f t="shared" si="1797"/>
        <v>0</v>
      </c>
      <c r="BJ466" s="275">
        <f t="shared" si="1797"/>
        <v>0</v>
      </c>
      <c r="BK466" s="275">
        <f t="shared" si="1797"/>
        <v>0</v>
      </c>
      <c r="BL466" s="275">
        <f t="shared" si="1797"/>
        <v>0</v>
      </c>
      <c r="BM466" s="275">
        <f t="shared" si="1797"/>
        <v>0</v>
      </c>
      <c r="BN466" s="275">
        <f t="shared" si="1797"/>
        <v>0</v>
      </c>
      <c r="BO466" s="275">
        <f t="shared" si="1797"/>
        <v>0</v>
      </c>
    </row>
    <row r="467" spans="19:67" x14ac:dyDescent="0.2">
      <c r="S467" s="275">
        <f t="shared" ref="S467:BO467" si="1798">IF(S220=1,IF(S221=1,1,0),0)</f>
        <v>0</v>
      </c>
      <c r="T467" s="275">
        <f t="shared" si="1798"/>
        <v>0</v>
      </c>
      <c r="U467" s="275">
        <f t="shared" si="1798"/>
        <v>0</v>
      </c>
      <c r="V467" s="275">
        <f t="shared" si="1798"/>
        <v>0</v>
      </c>
      <c r="W467" s="275">
        <f t="shared" si="1798"/>
        <v>0</v>
      </c>
      <c r="X467" s="275">
        <f t="shared" si="1798"/>
        <v>0</v>
      </c>
      <c r="Y467" s="275">
        <f t="shared" si="1798"/>
        <v>0</v>
      </c>
      <c r="Z467" s="275">
        <f t="shared" si="1798"/>
        <v>0</v>
      </c>
      <c r="AA467" s="275">
        <f t="shared" si="1798"/>
        <v>0</v>
      </c>
      <c r="AB467" s="275">
        <f t="shared" si="1798"/>
        <v>0</v>
      </c>
      <c r="AC467" s="275">
        <f t="shared" si="1798"/>
        <v>0</v>
      </c>
      <c r="AD467" s="275">
        <f t="shared" si="1798"/>
        <v>0</v>
      </c>
      <c r="AE467" s="275">
        <f t="shared" si="1798"/>
        <v>0</v>
      </c>
      <c r="AF467" s="275">
        <f t="shared" si="1798"/>
        <v>0</v>
      </c>
      <c r="AG467" s="275">
        <f t="shared" si="1798"/>
        <v>0</v>
      </c>
      <c r="AH467" s="275">
        <f t="shared" si="1798"/>
        <v>0</v>
      </c>
      <c r="AI467" s="275">
        <f t="shared" si="1798"/>
        <v>0</v>
      </c>
      <c r="AJ467" s="275">
        <f t="shared" si="1798"/>
        <v>0</v>
      </c>
      <c r="AK467" s="275">
        <f t="shared" si="1798"/>
        <v>0</v>
      </c>
      <c r="AL467" s="275">
        <f t="shared" si="1798"/>
        <v>0</v>
      </c>
      <c r="AM467" s="275">
        <f t="shared" si="1798"/>
        <v>0</v>
      </c>
      <c r="AN467" s="275">
        <f t="shared" si="1798"/>
        <v>0</v>
      </c>
      <c r="AO467" s="275">
        <f t="shared" si="1798"/>
        <v>0</v>
      </c>
      <c r="AP467" s="275">
        <f t="shared" si="1798"/>
        <v>0</v>
      </c>
      <c r="AQ467" s="275">
        <f t="shared" si="1798"/>
        <v>0</v>
      </c>
      <c r="AR467" s="275">
        <f t="shared" si="1798"/>
        <v>0</v>
      </c>
      <c r="AS467" s="275">
        <f t="shared" si="1798"/>
        <v>0</v>
      </c>
      <c r="AT467" s="275">
        <f t="shared" si="1798"/>
        <v>0</v>
      </c>
      <c r="AU467" s="275">
        <f t="shared" si="1798"/>
        <v>0</v>
      </c>
      <c r="AV467" s="275">
        <f t="shared" si="1798"/>
        <v>0</v>
      </c>
      <c r="AW467" s="275">
        <f t="shared" si="1798"/>
        <v>0</v>
      </c>
      <c r="AX467" s="275">
        <f t="shared" si="1798"/>
        <v>0</v>
      </c>
      <c r="AY467" s="275">
        <f t="shared" si="1798"/>
        <v>0</v>
      </c>
      <c r="AZ467" s="275">
        <f t="shared" si="1798"/>
        <v>0</v>
      </c>
      <c r="BA467" s="275">
        <f t="shared" si="1798"/>
        <v>0</v>
      </c>
      <c r="BB467" s="275">
        <f t="shared" si="1798"/>
        <v>0</v>
      </c>
      <c r="BC467" s="275">
        <f t="shared" si="1798"/>
        <v>1</v>
      </c>
      <c r="BD467" s="275">
        <f t="shared" si="1798"/>
        <v>0</v>
      </c>
      <c r="BE467" s="275">
        <f t="shared" si="1798"/>
        <v>0</v>
      </c>
      <c r="BF467" s="275">
        <f t="shared" si="1798"/>
        <v>0</v>
      </c>
      <c r="BG467" s="275">
        <f t="shared" si="1798"/>
        <v>0</v>
      </c>
      <c r="BH467" s="275">
        <f t="shared" si="1798"/>
        <v>0</v>
      </c>
      <c r="BI467" s="275">
        <f t="shared" si="1798"/>
        <v>0</v>
      </c>
      <c r="BJ467" s="275">
        <f t="shared" si="1798"/>
        <v>0</v>
      </c>
      <c r="BK467" s="275">
        <f t="shared" si="1798"/>
        <v>0</v>
      </c>
      <c r="BL467" s="275">
        <f t="shared" si="1798"/>
        <v>0</v>
      </c>
      <c r="BM467" s="275">
        <f t="shared" si="1798"/>
        <v>0</v>
      </c>
      <c r="BN467" s="275">
        <f t="shared" si="1798"/>
        <v>0</v>
      </c>
      <c r="BO467" s="275">
        <f t="shared" si="1798"/>
        <v>0</v>
      </c>
    </row>
    <row r="468" spans="19:67" x14ac:dyDescent="0.2">
      <c r="S468" s="275">
        <f t="shared" ref="S468:BO468" si="1799">IF(S221=1,IF(S222=1,1,0),0)</f>
        <v>0</v>
      </c>
      <c r="T468" s="275">
        <f t="shared" si="1799"/>
        <v>0</v>
      </c>
      <c r="U468" s="275">
        <f t="shared" si="1799"/>
        <v>0</v>
      </c>
      <c r="V468" s="275">
        <f t="shared" si="1799"/>
        <v>0</v>
      </c>
      <c r="W468" s="275">
        <f t="shared" si="1799"/>
        <v>0</v>
      </c>
      <c r="X468" s="275">
        <f t="shared" si="1799"/>
        <v>0</v>
      </c>
      <c r="Y468" s="275">
        <f t="shared" si="1799"/>
        <v>0</v>
      </c>
      <c r="Z468" s="275">
        <f t="shared" si="1799"/>
        <v>0</v>
      </c>
      <c r="AA468" s="275">
        <f t="shared" si="1799"/>
        <v>0</v>
      </c>
      <c r="AB468" s="275">
        <f t="shared" si="1799"/>
        <v>0</v>
      </c>
      <c r="AC468" s="275">
        <f t="shared" si="1799"/>
        <v>0</v>
      </c>
      <c r="AD468" s="275">
        <f t="shared" si="1799"/>
        <v>0</v>
      </c>
      <c r="AE468" s="275">
        <f t="shared" si="1799"/>
        <v>0</v>
      </c>
      <c r="AF468" s="275">
        <f t="shared" si="1799"/>
        <v>0</v>
      </c>
      <c r="AG468" s="275">
        <f t="shared" si="1799"/>
        <v>0</v>
      </c>
      <c r="AH468" s="275">
        <f t="shared" si="1799"/>
        <v>0</v>
      </c>
      <c r="AI468" s="275">
        <f t="shared" si="1799"/>
        <v>0</v>
      </c>
      <c r="AJ468" s="275">
        <f t="shared" si="1799"/>
        <v>0</v>
      </c>
      <c r="AK468" s="275">
        <f t="shared" si="1799"/>
        <v>0</v>
      </c>
      <c r="AL468" s="275">
        <f t="shared" si="1799"/>
        <v>0</v>
      </c>
      <c r="AM468" s="275">
        <f t="shared" si="1799"/>
        <v>0</v>
      </c>
      <c r="AN468" s="275">
        <f t="shared" si="1799"/>
        <v>0</v>
      </c>
      <c r="AO468" s="275">
        <f t="shared" si="1799"/>
        <v>0</v>
      </c>
      <c r="AP468" s="275">
        <f t="shared" si="1799"/>
        <v>0</v>
      </c>
      <c r="AQ468" s="275">
        <f t="shared" si="1799"/>
        <v>0</v>
      </c>
      <c r="AR468" s="275">
        <f t="shared" si="1799"/>
        <v>0</v>
      </c>
      <c r="AS468" s="275">
        <f t="shared" si="1799"/>
        <v>0</v>
      </c>
      <c r="AT468" s="275">
        <f t="shared" si="1799"/>
        <v>0</v>
      </c>
      <c r="AU468" s="275">
        <f t="shared" si="1799"/>
        <v>0</v>
      </c>
      <c r="AV468" s="275">
        <f t="shared" si="1799"/>
        <v>0</v>
      </c>
      <c r="AW468" s="275">
        <f t="shared" si="1799"/>
        <v>0</v>
      </c>
      <c r="AX468" s="275">
        <f t="shared" si="1799"/>
        <v>0</v>
      </c>
      <c r="AY468" s="275">
        <f t="shared" si="1799"/>
        <v>0</v>
      </c>
      <c r="AZ468" s="275">
        <f t="shared" si="1799"/>
        <v>1</v>
      </c>
      <c r="BA468" s="275">
        <f t="shared" si="1799"/>
        <v>0</v>
      </c>
      <c r="BB468" s="275">
        <f t="shared" si="1799"/>
        <v>0</v>
      </c>
      <c r="BC468" s="275">
        <f t="shared" si="1799"/>
        <v>0</v>
      </c>
      <c r="BD468" s="275">
        <f t="shared" si="1799"/>
        <v>0</v>
      </c>
      <c r="BE468" s="275">
        <f t="shared" si="1799"/>
        <v>0</v>
      </c>
      <c r="BF468" s="275">
        <f t="shared" si="1799"/>
        <v>0</v>
      </c>
      <c r="BG468" s="275">
        <f t="shared" si="1799"/>
        <v>0</v>
      </c>
      <c r="BH468" s="275">
        <f t="shared" si="1799"/>
        <v>0</v>
      </c>
      <c r="BI468" s="275">
        <f t="shared" si="1799"/>
        <v>0</v>
      </c>
      <c r="BJ468" s="275">
        <f t="shared" si="1799"/>
        <v>0</v>
      </c>
      <c r="BK468" s="275">
        <f t="shared" si="1799"/>
        <v>0</v>
      </c>
      <c r="BL468" s="275">
        <f t="shared" si="1799"/>
        <v>0</v>
      </c>
      <c r="BM468" s="275">
        <f t="shared" si="1799"/>
        <v>0</v>
      </c>
      <c r="BN468" s="275">
        <f t="shared" si="1799"/>
        <v>0</v>
      </c>
      <c r="BO468" s="275">
        <f t="shared" si="1799"/>
        <v>0</v>
      </c>
    </row>
    <row r="469" spans="19:67" x14ac:dyDescent="0.2">
      <c r="S469" s="275">
        <f t="shared" ref="S469:BO469" si="1800">IF(S222=1,IF(S223=1,1,0),0)</f>
        <v>0</v>
      </c>
      <c r="T469" s="275">
        <f t="shared" si="1800"/>
        <v>0</v>
      </c>
      <c r="U469" s="275">
        <f t="shared" si="1800"/>
        <v>0</v>
      </c>
      <c r="V469" s="275">
        <f t="shared" si="1800"/>
        <v>0</v>
      </c>
      <c r="W469" s="275">
        <f t="shared" si="1800"/>
        <v>0</v>
      </c>
      <c r="X469" s="275">
        <f t="shared" si="1800"/>
        <v>0</v>
      </c>
      <c r="Y469" s="275">
        <f t="shared" si="1800"/>
        <v>0</v>
      </c>
      <c r="Z469" s="275">
        <f t="shared" si="1800"/>
        <v>0</v>
      </c>
      <c r="AA469" s="275">
        <f t="shared" si="1800"/>
        <v>0</v>
      </c>
      <c r="AB469" s="275">
        <f t="shared" si="1800"/>
        <v>0</v>
      </c>
      <c r="AC469" s="275">
        <f t="shared" si="1800"/>
        <v>0</v>
      </c>
      <c r="AD469" s="275">
        <f t="shared" si="1800"/>
        <v>0</v>
      </c>
      <c r="AE469" s="275">
        <f t="shared" si="1800"/>
        <v>0</v>
      </c>
      <c r="AF469" s="275">
        <f t="shared" si="1800"/>
        <v>0</v>
      </c>
      <c r="AG469" s="275">
        <f t="shared" si="1800"/>
        <v>0</v>
      </c>
      <c r="AH469" s="275">
        <f t="shared" si="1800"/>
        <v>0</v>
      </c>
      <c r="AI469" s="275">
        <f t="shared" si="1800"/>
        <v>0</v>
      </c>
      <c r="AJ469" s="275">
        <f t="shared" si="1800"/>
        <v>0</v>
      </c>
      <c r="AK469" s="275">
        <f t="shared" si="1800"/>
        <v>0</v>
      </c>
      <c r="AL469" s="275">
        <f t="shared" si="1800"/>
        <v>0</v>
      </c>
      <c r="AM469" s="275">
        <f t="shared" si="1800"/>
        <v>0</v>
      </c>
      <c r="AN469" s="275">
        <f t="shared" si="1800"/>
        <v>0</v>
      </c>
      <c r="AO469" s="275">
        <f t="shared" si="1800"/>
        <v>0</v>
      </c>
      <c r="AP469" s="275">
        <f t="shared" si="1800"/>
        <v>0</v>
      </c>
      <c r="AQ469" s="275">
        <f t="shared" si="1800"/>
        <v>0</v>
      </c>
      <c r="AR469" s="275">
        <f t="shared" si="1800"/>
        <v>0</v>
      </c>
      <c r="AS469" s="275">
        <f t="shared" si="1800"/>
        <v>0</v>
      </c>
      <c r="AT469" s="275">
        <f t="shared" si="1800"/>
        <v>0</v>
      </c>
      <c r="AU469" s="275">
        <f t="shared" si="1800"/>
        <v>0</v>
      </c>
      <c r="AV469" s="275">
        <f t="shared" si="1800"/>
        <v>0</v>
      </c>
      <c r="AW469" s="275">
        <f t="shared" si="1800"/>
        <v>0</v>
      </c>
      <c r="AX469" s="275">
        <f t="shared" si="1800"/>
        <v>0</v>
      </c>
      <c r="AY469" s="275">
        <f t="shared" si="1800"/>
        <v>0</v>
      </c>
      <c r="AZ469" s="275">
        <f t="shared" si="1800"/>
        <v>0</v>
      </c>
      <c r="BA469" s="275">
        <f t="shared" si="1800"/>
        <v>0</v>
      </c>
      <c r="BB469" s="275">
        <f t="shared" si="1800"/>
        <v>0</v>
      </c>
      <c r="BC469" s="275">
        <f t="shared" si="1800"/>
        <v>0</v>
      </c>
      <c r="BD469" s="275">
        <f t="shared" si="1800"/>
        <v>0</v>
      </c>
      <c r="BE469" s="275">
        <f t="shared" si="1800"/>
        <v>0</v>
      </c>
      <c r="BF469" s="275">
        <f t="shared" si="1800"/>
        <v>0</v>
      </c>
      <c r="BG469" s="275">
        <f t="shared" si="1800"/>
        <v>0</v>
      </c>
      <c r="BH469" s="275">
        <f t="shared" si="1800"/>
        <v>0</v>
      </c>
      <c r="BI469" s="275">
        <f t="shared" si="1800"/>
        <v>0</v>
      </c>
      <c r="BJ469" s="275">
        <f t="shared" si="1800"/>
        <v>0</v>
      </c>
      <c r="BK469" s="275">
        <f t="shared" si="1800"/>
        <v>0</v>
      </c>
      <c r="BL469" s="275">
        <f t="shared" si="1800"/>
        <v>0</v>
      </c>
      <c r="BM469" s="275">
        <f t="shared" si="1800"/>
        <v>0</v>
      </c>
      <c r="BN469" s="275">
        <f t="shared" si="1800"/>
        <v>0</v>
      </c>
      <c r="BO469" s="275">
        <f t="shared" si="1800"/>
        <v>0</v>
      </c>
    </row>
    <row r="470" spans="19:67" x14ac:dyDescent="0.2">
      <c r="S470" s="275">
        <f t="shared" ref="S470:BO470" si="1801">IF(S223=1,IF(S224=1,1,0),0)</f>
        <v>0</v>
      </c>
      <c r="T470" s="275">
        <f t="shared" si="1801"/>
        <v>0</v>
      </c>
      <c r="U470" s="275">
        <f t="shared" si="1801"/>
        <v>0</v>
      </c>
      <c r="V470" s="275">
        <f t="shared" si="1801"/>
        <v>0</v>
      </c>
      <c r="W470" s="275">
        <f t="shared" si="1801"/>
        <v>0</v>
      </c>
      <c r="X470" s="275">
        <f t="shared" si="1801"/>
        <v>0</v>
      </c>
      <c r="Y470" s="275">
        <f t="shared" si="1801"/>
        <v>0</v>
      </c>
      <c r="Z470" s="275">
        <f t="shared" si="1801"/>
        <v>0</v>
      </c>
      <c r="AA470" s="275">
        <f t="shared" si="1801"/>
        <v>0</v>
      </c>
      <c r="AB470" s="275">
        <f t="shared" si="1801"/>
        <v>0</v>
      </c>
      <c r="AC470" s="275">
        <f t="shared" si="1801"/>
        <v>0</v>
      </c>
      <c r="AD470" s="275">
        <f t="shared" si="1801"/>
        <v>0</v>
      </c>
      <c r="AE470" s="275">
        <f t="shared" si="1801"/>
        <v>0</v>
      </c>
      <c r="AF470" s="275">
        <f t="shared" si="1801"/>
        <v>0</v>
      </c>
      <c r="AG470" s="275">
        <f t="shared" si="1801"/>
        <v>0</v>
      </c>
      <c r="AH470" s="275">
        <f t="shared" si="1801"/>
        <v>0</v>
      </c>
      <c r="AI470" s="275">
        <f t="shared" si="1801"/>
        <v>0</v>
      </c>
      <c r="AJ470" s="275">
        <f t="shared" si="1801"/>
        <v>0</v>
      </c>
      <c r="AK470" s="275">
        <f t="shared" si="1801"/>
        <v>0</v>
      </c>
      <c r="AL470" s="275">
        <f t="shared" si="1801"/>
        <v>0</v>
      </c>
      <c r="AM470" s="275">
        <f t="shared" si="1801"/>
        <v>0</v>
      </c>
      <c r="AN470" s="275">
        <f t="shared" si="1801"/>
        <v>0</v>
      </c>
      <c r="AO470" s="275">
        <f t="shared" si="1801"/>
        <v>0</v>
      </c>
      <c r="AP470" s="275">
        <f t="shared" si="1801"/>
        <v>0</v>
      </c>
      <c r="AQ470" s="275">
        <f t="shared" si="1801"/>
        <v>0</v>
      </c>
      <c r="AR470" s="275">
        <f t="shared" si="1801"/>
        <v>0</v>
      </c>
      <c r="AS470" s="275">
        <f t="shared" si="1801"/>
        <v>0</v>
      </c>
      <c r="AT470" s="275">
        <f t="shared" si="1801"/>
        <v>0</v>
      </c>
      <c r="AU470" s="275">
        <f t="shared" si="1801"/>
        <v>0</v>
      </c>
      <c r="AV470" s="275">
        <f t="shared" si="1801"/>
        <v>0</v>
      </c>
      <c r="AW470" s="275">
        <f t="shared" si="1801"/>
        <v>0</v>
      </c>
      <c r="AX470" s="275">
        <f t="shared" si="1801"/>
        <v>0</v>
      </c>
      <c r="AY470" s="275">
        <f t="shared" si="1801"/>
        <v>0</v>
      </c>
      <c r="AZ470" s="275">
        <f t="shared" si="1801"/>
        <v>0</v>
      </c>
      <c r="BA470" s="275">
        <f t="shared" si="1801"/>
        <v>0</v>
      </c>
      <c r="BB470" s="275">
        <f t="shared" si="1801"/>
        <v>0</v>
      </c>
      <c r="BC470" s="275">
        <f t="shared" si="1801"/>
        <v>0</v>
      </c>
      <c r="BD470" s="275">
        <f t="shared" si="1801"/>
        <v>0</v>
      </c>
      <c r="BE470" s="275">
        <f t="shared" si="1801"/>
        <v>0</v>
      </c>
      <c r="BF470" s="275">
        <f t="shared" si="1801"/>
        <v>0</v>
      </c>
      <c r="BG470" s="275">
        <f t="shared" si="1801"/>
        <v>0</v>
      </c>
      <c r="BH470" s="275">
        <f t="shared" si="1801"/>
        <v>1</v>
      </c>
      <c r="BI470" s="275">
        <f t="shared" si="1801"/>
        <v>0</v>
      </c>
      <c r="BJ470" s="275">
        <f t="shared" si="1801"/>
        <v>0</v>
      </c>
      <c r="BK470" s="275">
        <f t="shared" si="1801"/>
        <v>0</v>
      </c>
      <c r="BL470" s="275">
        <f t="shared" si="1801"/>
        <v>0</v>
      </c>
      <c r="BM470" s="275">
        <f t="shared" si="1801"/>
        <v>0</v>
      </c>
      <c r="BN470" s="275">
        <f t="shared" si="1801"/>
        <v>0</v>
      </c>
      <c r="BO470" s="275">
        <f t="shared" si="1801"/>
        <v>0</v>
      </c>
    </row>
    <row r="471" spans="19:67" x14ac:dyDescent="0.2">
      <c r="S471" s="275">
        <f t="shared" ref="S471:BO471" si="1802">IF(S224=1,IF(S225=1,1,0),0)</f>
        <v>0</v>
      </c>
      <c r="T471" s="275">
        <f t="shared" si="1802"/>
        <v>0</v>
      </c>
      <c r="U471" s="275">
        <f t="shared" si="1802"/>
        <v>0</v>
      </c>
      <c r="V471" s="275">
        <f t="shared" si="1802"/>
        <v>0</v>
      </c>
      <c r="W471" s="275">
        <f t="shared" si="1802"/>
        <v>0</v>
      </c>
      <c r="X471" s="275">
        <f t="shared" si="1802"/>
        <v>0</v>
      </c>
      <c r="Y471" s="275">
        <f t="shared" si="1802"/>
        <v>0</v>
      </c>
      <c r="Z471" s="275">
        <f t="shared" si="1802"/>
        <v>0</v>
      </c>
      <c r="AA471" s="275">
        <f t="shared" si="1802"/>
        <v>0</v>
      </c>
      <c r="AB471" s="275">
        <f t="shared" si="1802"/>
        <v>0</v>
      </c>
      <c r="AC471" s="275">
        <f t="shared" si="1802"/>
        <v>0</v>
      </c>
      <c r="AD471" s="275">
        <f t="shared" si="1802"/>
        <v>0</v>
      </c>
      <c r="AE471" s="275">
        <f t="shared" si="1802"/>
        <v>0</v>
      </c>
      <c r="AF471" s="275">
        <f t="shared" si="1802"/>
        <v>0</v>
      </c>
      <c r="AG471" s="275">
        <f t="shared" si="1802"/>
        <v>0</v>
      </c>
      <c r="AH471" s="275">
        <f t="shared" si="1802"/>
        <v>0</v>
      </c>
      <c r="AI471" s="275">
        <f t="shared" si="1802"/>
        <v>0</v>
      </c>
      <c r="AJ471" s="275">
        <f t="shared" si="1802"/>
        <v>0</v>
      </c>
      <c r="AK471" s="275">
        <f t="shared" si="1802"/>
        <v>0</v>
      </c>
      <c r="AL471" s="275">
        <f t="shared" si="1802"/>
        <v>0</v>
      </c>
      <c r="AM471" s="275">
        <f t="shared" si="1802"/>
        <v>0</v>
      </c>
      <c r="AN471" s="275">
        <f t="shared" si="1802"/>
        <v>0</v>
      </c>
      <c r="AO471" s="275">
        <f t="shared" si="1802"/>
        <v>0</v>
      </c>
      <c r="AP471" s="275">
        <f t="shared" si="1802"/>
        <v>0</v>
      </c>
      <c r="AQ471" s="275">
        <f t="shared" si="1802"/>
        <v>0</v>
      </c>
      <c r="AR471" s="275">
        <f t="shared" si="1802"/>
        <v>0</v>
      </c>
      <c r="AS471" s="275">
        <f t="shared" si="1802"/>
        <v>0</v>
      </c>
      <c r="AT471" s="275">
        <f t="shared" si="1802"/>
        <v>0</v>
      </c>
      <c r="AU471" s="275">
        <f t="shared" si="1802"/>
        <v>0</v>
      </c>
      <c r="AV471" s="275">
        <f t="shared" si="1802"/>
        <v>0</v>
      </c>
      <c r="AW471" s="275">
        <f t="shared" si="1802"/>
        <v>0</v>
      </c>
      <c r="AX471" s="275">
        <f t="shared" si="1802"/>
        <v>0</v>
      </c>
      <c r="AY471" s="275">
        <f t="shared" si="1802"/>
        <v>1</v>
      </c>
      <c r="AZ471" s="275">
        <f t="shared" si="1802"/>
        <v>0</v>
      </c>
      <c r="BA471" s="275">
        <f t="shared" si="1802"/>
        <v>0</v>
      </c>
      <c r="BB471" s="275">
        <f t="shared" si="1802"/>
        <v>0</v>
      </c>
      <c r="BC471" s="275">
        <f t="shared" si="1802"/>
        <v>0</v>
      </c>
      <c r="BD471" s="275">
        <f t="shared" si="1802"/>
        <v>0</v>
      </c>
      <c r="BE471" s="275">
        <f t="shared" si="1802"/>
        <v>0</v>
      </c>
      <c r="BF471" s="275">
        <f t="shared" si="1802"/>
        <v>0</v>
      </c>
      <c r="BG471" s="275">
        <f t="shared" si="1802"/>
        <v>0</v>
      </c>
      <c r="BH471" s="275">
        <f t="shared" si="1802"/>
        <v>1</v>
      </c>
      <c r="BI471" s="275">
        <f t="shared" si="1802"/>
        <v>0</v>
      </c>
      <c r="BJ471" s="275">
        <f t="shared" si="1802"/>
        <v>0</v>
      </c>
      <c r="BK471" s="275">
        <f t="shared" si="1802"/>
        <v>0</v>
      </c>
      <c r="BL471" s="275">
        <f t="shared" si="1802"/>
        <v>0</v>
      </c>
      <c r="BM471" s="275">
        <f t="shared" si="1802"/>
        <v>0</v>
      </c>
      <c r="BN471" s="275">
        <f t="shared" si="1802"/>
        <v>0</v>
      </c>
      <c r="BO471" s="275">
        <f t="shared" si="1802"/>
        <v>0</v>
      </c>
    </row>
    <row r="472" spans="19:67" x14ac:dyDescent="0.2">
      <c r="S472" s="275">
        <f t="shared" ref="S472:BO472" si="1803">IF(S225=1,IF(S226=1,1,0),0)</f>
        <v>0</v>
      </c>
      <c r="T472" s="275">
        <f t="shared" si="1803"/>
        <v>0</v>
      </c>
      <c r="U472" s="275">
        <f t="shared" si="1803"/>
        <v>0</v>
      </c>
      <c r="V472" s="275">
        <f t="shared" si="1803"/>
        <v>0</v>
      </c>
      <c r="W472" s="275">
        <f t="shared" si="1803"/>
        <v>0</v>
      </c>
      <c r="X472" s="275">
        <f t="shared" si="1803"/>
        <v>0</v>
      </c>
      <c r="Y472" s="275">
        <f t="shared" si="1803"/>
        <v>0</v>
      </c>
      <c r="Z472" s="275">
        <f t="shared" si="1803"/>
        <v>0</v>
      </c>
      <c r="AA472" s="275">
        <f t="shared" si="1803"/>
        <v>0</v>
      </c>
      <c r="AB472" s="275">
        <f t="shared" si="1803"/>
        <v>0</v>
      </c>
      <c r="AC472" s="275">
        <f t="shared" si="1803"/>
        <v>0</v>
      </c>
      <c r="AD472" s="275">
        <f t="shared" si="1803"/>
        <v>0</v>
      </c>
      <c r="AE472" s="275">
        <f t="shared" si="1803"/>
        <v>0</v>
      </c>
      <c r="AF472" s="275">
        <f t="shared" si="1803"/>
        <v>0</v>
      </c>
      <c r="AG472" s="275">
        <f t="shared" si="1803"/>
        <v>0</v>
      </c>
      <c r="AH472" s="275">
        <f t="shared" si="1803"/>
        <v>0</v>
      </c>
      <c r="AI472" s="275">
        <f t="shared" si="1803"/>
        <v>0</v>
      </c>
      <c r="AJ472" s="275">
        <f t="shared" si="1803"/>
        <v>0</v>
      </c>
      <c r="AK472" s="275">
        <f t="shared" si="1803"/>
        <v>0</v>
      </c>
      <c r="AL472" s="275">
        <f t="shared" si="1803"/>
        <v>0</v>
      </c>
      <c r="AM472" s="275">
        <f t="shared" si="1803"/>
        <v>0</v>
      </c>
      <c r="AN472" s="275">
        <f t="shared" si="1803"/>
        <v>0</v>
      </c>
      <c r="AO472" s="275">
        <f t="shared" si="1803"/>
        <v>0</v>
      </c>
      <c r="AP472" s="275">
        <f t="shared" si="1803"/>
        <v>0</v>
      </c>
      <c r="AQ472" s="275">
        <f t="shared" si="1803"/>
        <v>0</v>
      </c>
      <c r="AR472" s="275">
        <f t="shared" si="1803"/>
        <v>0</v>
      </c>
      <c r="AS472" s="275">
        <f t="shared" si="1803"/>
        <v>0</v>
      </c>
      <c r="AT472" s="275">
        <f t="shared" si="1803"/>
        <v>0</v>
      </c>
      <c r="AU472" s="275">
        <f t="shared" si="1803"/>
        <v>0</v>
      </c>
      <c r="AV472" s="275">
        <f t="shared" si="1803"/>
        <v>0</v>
      </c>
      <c r="AW472" s="275">
        <f t="shared" si="1803"/>
        <v>0</v>
      </c>
      <c r="AX472" s="275">
        <f t="shared" si="1803"/>
        <v>0</v>
      </c>
      <c r="AY472" s="275">
        <f t="shared" si="1803"/>
        <v>0</v>
      </c>
      <c r="AZ472" s="275">
        <f t="shared" si="1803"/>
        <v>0</v>
      </c>
      <c r="BA472" s="275">
        <f t="shared" si="1803"/>
        <v>0</v>
      </c>
      <c r="BB472" s="275">
        <f t="shared" si="1803"/>
        <v>0</v>
      </c>
      <c r="BC472" s="275">
        <f t="shared" si="1803"/>
        <v>0</v>
      </c>
      <c r="BD472" s="275">
        <f t="shared" si="1803"/>
        <v>0</v>
      </c>
      <c r="BE472" s="275">
        <f t="shared" si="1803"/>
        <v>0</v>
      </c>
      <c r="BF472" s="275">
        <f t="shared" si="1803"/>
        <v>0</v>
      </c>
      <c r="BG472" s="275">
        <f t="shared" si="1803"/>
        <v>0</v>
      </c>
      <c r="BH472" s="275">
        <f t="shared" si="1803"/>
        <v>0</v>
      </c>
      <c r="BI472" s="275">
        <f t="shared" si="1803"/>
        <v>0</v>
      </c>
      <c r="BJ472" s="275">
        <f t="shared" si="1803"/>
        <v>0</v>
      </c>
      <c r="BK472" s="275">
        <f t="shared" si="1803"/>
        <v>0</v>
      </c>
      <c r="BL472" s="275">
        <f t="shared" si="1803"/>
        <v>0</v>
      </c>
      <c r="BM472" s="275">
        <f t="shared" si="1803"/>
        <v>0</v>
      </c>
      <c r="BN472" s="275">
        <f t="shared" si="1803"/>
        <v>0</v>
      </c>
      <c r="BO472" s="275">
        <f t="shared" si="1803"/>
        <v>0</v>
      </c>
    </row>
    <row r="473" spans="19:67" x14ac:dyDescent="0.2">
      <c r="S473" s="275">
        <f t="shared" ref="S473:BO473" si="1804">IF(S226=1,IF(S227=1,1,0),0)</f>
        <v>0</v>
      </c>
      <c r="T473" s="275">
        <f t="shared" si="1804"/>
        <v>0</v>
      </c>
      <c r="U473" s="275">
        <f t="shared" si="1804"/>
        <v>0</v>
      </c>
      <c r="V473" s="275">
        <f t="shared" si="1804"/>
        <v>0</v>
      </c>
      <c r="W473" s="275">
        <f t="shared" si="1804"/>
        <v>0</v>
      </c>
      <c r="X473" s="275">
        <f t="shared" si="1804"/>
        <v>0</v>
      </c>
      <c r="Y473" s="275">
        <f t="shared" si="1804"/>
        <v>0</v>
      </c>
      <c r="Z473" s="275">
        <f t="shared" si="1804"/>
        <v>0</v>
      </c>
      <c r="AA473" s="275">
        <f t="shared" si="1804"/>
        <v>0</v>
      </c>
      <c r="AB473" s="275">
        <f t="shared" si="1804"/>
        <v>0</v>
      </c>
      <c r="AC473" s="275">
        <f t="shared" si="1804"/>
        <v>0</v>
      </c>
      <c r="AD473" s="275">
        <f t="shared" si="1804"/>
        <v>0</v>
      </c>
      <c r="AE473" s="275">
        <f t="shared" si="1804"/>
        <v>0</v>
      </c>
      <c r="AF473" s="275">
        <f t="shared" si="1804"/>
        <v>0</v>
      </c>
      <c r="AG473" s="275">
        <f t="shared" si="1804"/>
        <v>0</v>
      </c>
      <c r="AH473" s="275">
        <f t="shared" si="1804"/>
        <v>0</v>
      </c>
      <c r="AI473" s="275">
        <f t="shared" si="1804"/>
        <v>0</v>
      </c>
      <c r="AJ473" s="275">
        <f t="shared" si="1804"/>
        <v>0</v>
      </c>
      <c r="AK473" s="275">
        <f t="shared" si="1804"/>
        <v>0</v>
      </c>
      <c r="AL473" s="275">
        <f t="shared" si="1804"/>
        <v>0</v>
      </c>
      <c r="AM473" s="275">
        <f t="shared" si="1804"/>
        <v>1</v>
      </c>
      <c r="AN473" s="275">
        <f t="shared" si="1804"/>
        <v>0</v>
      </c>
      <c r="AO473" s="275">
        <f t="shared" si="1804"/>
        <v>0</v>
      </c>
      <c r="AP473" s="275">
        <f t="shared" si="1804"/>
        <v>0</v>
      </c>
      <c r="AQ473" s="275">
        <f t="shared" si="1804"/>
        <v>0</v>
      </c>
      <c r="AR473" s="275">
        <f t="shared" si="1804"/>
        <v>0</v>
      </c>
      <c r="AS473" s="275">
        <f t="shared" si="1804"/>
        <v>0</v>
      </c>
      <c r="AT473" s="275">
        <f t="shared" si="1804"/>
        <v>0</v>
      </c>
      <c r="AU473" s="275">
        <f t="shared" si="1804"/>
        <v>0</v>
      </c>
      <c r="AV473" s="275">
        <f t="shared" si="1804"/>
        <v>0</v>
      </c>
      <c r="AW473" s="275">
        <f t="shared" si="1804"/>
        <v>0</v>
      </c>
      <c r="AX473" s="275">
        <f t="shared" si="1804"/>
        <v>0</v>
      </c>
      <c r="AY473" s="275">
        <f t="shared" si="1804"/>
        <v>0</v>
      </c>
      <c r="AZ473" s="275">
        <f t="shared" si="1804"/>
        <v>0</v>
      </c>
      <c r="BA473" s="275">
        <f t="shared" si="1804"/>
        <v>0</v>
      </c>
      <c r="BB473" s="275">
        <f t="shared" si="1804"/>
        <v>0</v>
      </c>
      <c r="BC473" s="275">
        <f t="shared" si="1804"/>
        <v>0</v>
      </c>
      <c r="BD473" s="275">
        <f t="shared" si="1804"/>
        <v>0</v>
      </c>
      <c r="BE473" s="275">
        <f t="shared" si="1804"/>
        <v>0</v>
      </c>
      <c r="BF473" s="275">
        <f t="shared" si="1804"/>
        <v>0</v>
      </c>
      <c r="BG473" s="275">
        <f t="shared" si="1804"/>
        <v>0</v>
      </c>
      <c r="BH473" s="275">
        <f t="shared" si="1804"/>
        <v>0</v>
      </c>
      <c r="BI473" s="275">
        <f t="shared" si="1804"/>
        <v>0</v>
      </c>
      <c r="BJ473" s="275">
        <f t="shared" si="1804"/>
        <v>0</v>
      </c>
      <c r="BK473" s="275">
        <f t="shared" si="1804"/>
        <v>0</v>
      </c>
      <c r="BL473" s="275">
        <f t="shared" si="1804"/>
        <v>0</v>
      </c>
      <c r="BM473" s="275">
        <f t="shared" si="1804"/>
        <v>0</v>
      </c>
      <c r="BN473" s="275">
        <f t="shared" si="1804"/>
        <v>0</v>
      </c>
      <c r="BO473" s="275">
        <f t="shared" si="1804"/>
        <v>0</v>
      </c>
    </row>
    <row r="474" spans="19:67" x14ac:dyDescent="0.2">
      <c r="S474" s="275">
        <f t="shared" ref="S474:BO474" si="1805">IF(S227=1,IF(S228=1,1,0),0)</f>
        <v>0</v>
      </c>
      <c r="T474" s="275">
        <f t="shared" si="1805"/>
        <v>0</v>
      </c>
      <c r="U474" s="275">
        <f t="shared" si="1805"/>
        <v>0</v>
      </c>
      <c r="V474" s="275">
        <f t="shared" si="1805"/>
        <v>0</v>
      </c>
      <c r="W474" s="275">
        <f t="shared" si="1805"/>
        <v>0</v>
      </c>
      <c r="X474" s="275">
        <f t="shared" si="1805"/>
        <v>0</v>
      </c>
      <c r="Y474" s="275">
        <f t="shared" si="1805"/>
        <v>0</v>
      </c>
      <c r="Z474" s="275">
        <f t="shared" si="1805"/>
        <v>0</v>
      </c>
      <c r="AA474" s="275">
        <f t="shared" si="1805"/>
        <v>0</v>
      </c>
      <c r="AB474" s="275">
        <f t="shared" si="1805"/>
        <v>0</v>
      </c>
      <c r="AC474" s="275">
        <f t="shared" si="1805"/>
        <v>0</v>
      </c>
      <c r="AD474" s="275">
        <f t="shared" si="1805"/>
        <v>0</v>
      </c>
      <c r="AE474" s="275">
        <f t="shared" si="1805"/>
        <v>0</v>
      </c>
      <c r="AF474" s="275">
        <f t="shared" si="1805"/>
        <v>0</v>
      </c>
      <c r="AG474" s="275">
        <f t="shared" si="1805"/>
        <v>0</v>
      </c>
      <c r="AH474" s="275">
        <f t="shared" si="1805"/>
        <v>0</v>
      </c>
      <c r="AI474" s="275">
        <f t="shared" si="1805"/>
        <v>0</v>
      </c>
      <c r="AJ474" s="275">
        <f t="shared" si="1805"/>
        <v>0</v>
      </c>
      <c r="AK474" s="275">
        <f t="shared" si="1805"/>
        <v>0</v>
      </c>
      <c r="AL474" s="275">
        <f t="shared" si="1805"/>
        <v>0</v>
      </c>
      <c r="AM474" s="275">
        <f t="shared" si="1805"/>
        <v>0</v>
      </c>
      <c r="AN474" s="275">
        <f t="shared" si="1805"/>
        <v>0</v>
      </c>
      <c r="AO474" s="275">
        <f t="shared" si="1805"/>
        <v>0</v>
      </c>
      <c r="AP474" s="275">
        <f t="shared" si="1805"/>
        <v>0</v>
      </c>
      <c r="AQ474" s="275">
        <f t="shared" si="1805"/>
        <v>0</v>
      </c>
      <c r="AR474" s="275">
        <f t="shared" si="1805"/>
        <v>0</v>
      </c>
      <c r="AS474" s="275">
        <f t="shared" si="1805"/>
        <v>0</v>
      </c>
      <c r="AT474" s="275">
        <f t="shared" si="1805"/>
        <v>0</v>
      </c>
      <c r="AU474" s="275">
        <f t="shared" si="1805"/>
        <v>0</v>
      </c>
      <c r="AV474" s="275">
        <f t="shared" si="1805"/>
        <v>0</v>
      </c>
      <c r="AW474" s="275">
        <f t="shared" si="1805"/>
        <v>0</v>
      </c>
      <c r="AX474" s="275">
        <f t="shared" si="1805"/>
        <v>0</v>
      </c>
      <c r="AY474" s="275">
        <f t="shared" si="1805"/>
        <v>0</v>
      </c>
      <c r="AZ474" s="275">
        <f t="shared" si="1805"/>
        <v>0</v>
      </c>
      <c r="BA474" s="275">
        <f t="shared" si="1805"/>
        <v>0</v>
      </c>
      <c r="BB474" s="275">
        <f t="shared" si="1805"/>
        <v>0</v>
      </c>
      <c r="BC474" s="275">
        <f t="shared" si="1805"/>
        <v>0</v>
      </c>
      <c r="BD474" s="275">
        <f t="shared" si="1805"/>
        <v>0</v>
      </c>
      <c r="BE474" s="275">
        <f t="shared" si="1805"/>
        <v>0</v>
      </c>
      <c r="BF474" s="275">
        <f t="shared" si="1805"/>
        <v>0</v>
      </c>
      <c r="BG474" s="275">
        <f t="shared" si="1805"/>
        <v>0</v>
      </c>
      <c r="BH474" s="275">
        <f t="shared" si="1805"/>
        <v>0</v>
      </c>
      <c r="BI474" s="275">
        <f t="shared" si="1805"/>
        <v>0</v>
      </c>
      <c r="BJ474" s="275">
        <f t="shared" si="1805"/>
        <v>0</v>
      </c>
      <c r="BK474" s="275">
        <f t="shared" si="1805"/>
        <v>0</v>
      </c>
      <c r="BL474" s="275">
        <f t="shared" si="1805"/>
        <v>0</v>
      </c>
      <c r="BM474" s="275">
        <f t="shared" si="1805"/>
        <v>0</v>
      </c>
      <c r="BN474" s="275">
        <f t="shared" si="1805"/>
        <v>0</v>
      </c>
      <c r="BO474" s="275">
        <f t="shared" si="1805"/>
        <v>0</v>
      </c>
    </row>
    <row r="475" spans="19:67" x14ac:dyDescent="0.2">
      <c r="S475" s="275">
        <f t="shared" ref="S475:BO475" si="1806">IF(S228=1,IF(S229=1,1,0),0)</f>
        <v>0</v>
      </c>
      <c r="T475" s="275">
        <f t="shared" si="1806"/>
        <v>0</v>
      </c>
      <c r="U475" s="275">
        <f t="shared" si="1806"/>
        <v>0</v>
      </c>
      <c r="V475" s="275">
        <f t="shared" si="1806"/>
        <v>0</v>
      </c>
      <c r="W475" s="275">
        <f t="shared" si="1806"/>
        <v>0</v>
      </c>
      <c r="X475" s="275">
        <f t="shared" si="1806"/>
        <v>0</v>
      </c>
      <c r="Y475" s="275">
        <f t="shared" si="1806"/>
        <v>0</v>
      </c>
      <c r="Z475" s="275">
        <f t="shared" si="1806"/>
        <v>0</v>
      </c>
      <c r="AA475" s="275">
        <f t="shared" si="1806"/>
        <v>0</v>
      </c>
      <c r="AB475" s="275">
        <f t="shared" si="1806"/>
        <v>0</v>
      </c>
      <c r="AC475" s="275">
        <f t="shared" si="1806"/>
        <v>0</v>
      </c>
      <c r="AD475" s="275">
        <f t="shared" si="1806"/>
        <v>0</v>
      </c>
      <c r="AE475" s="275">
        <f t="shared" si="1806"/>
        <v>0</v>
      </c>
      <c r="AF475" s="275">
        <f t="shared" si="1806"/>
        <v>1</v>
      </c>
      <c r="AG475" s="275">
        <f t="shared" si="1806"/>
        <v>0</v>
      </c>
      <c r="AH475" s="275">
        <f t="shared" si="1806"/>
        <v>0</v>
      </c>
      <c r="AI475" s="275">
        <f t="shared" si="1806"/>
        <v>0</v>
      </c>
      <c r="AJ475" s="275">
        <f t="shared" si="1806"/>
        <v>0</v>
      </c>
      <c r="AK475" s="275">
        <f t="shared" si="1806"/>
        <v>0</v>
      </c>
      <c r="AL475" s="275">
        <f t="shared" si="1806"/>
        <v>0</v>
      </c>
      <c r="AM475" s="275">
        <f t="shared" si="1806"/>
        <v>0</v>
      </c>
      <c r="AN475" s="275">
        <f t="shared" si="1806"/>
        <v>0</v>
      </c>
      <c r="AO475" s="275">
        <f t="shared" si="1806"/>
        <v>0</v>
      </c>
      <c r="AP475" s="275">
        <f t="shared" si="1806"/>
        <v>0</v>
      </c>
      <c r="AQ475" s="275">
        <f t="shared" si="1806"/>
        <v>0</v>
      </c>
      <c r="AR475" s="275">
        <f t="shared" si="1806"/>
        <v>0</v>
      </c>
      <c r="AS475" s="275">
        <f t="shared" si="1806"/>
        <v>0</v>
      </c>
      <c r="AT475" s="275">
        <f t="shared" si="1806"/>
        <v>0</v>
      </c>
      <c r="AU475" s="275">
        <f t="shared" si="1806"/>
        <v>1</v>
      </c>
      <c r="AV475" s="275">
        <f t="shared" si="1806"/>
        <v>0</v>
      </c>
      <c r="AW475" s="275">
        <f t="shared" si="1806"/>
        <v>0</v>
      </c>
      <c r="AX475" s="275">
        <f t="shared" si="1806"/>
        <v>0</v>
      </c>
      <c r="AY475" s="275">
        <f t="shared" si="1806"/>
        <v>0</v>
      </c>
      <c r="AZ475" s="275">
        <f t="shared" si="1806"/>
        <v>0</v>
      </c>
      <c r="BA475" s="275">
        <f t="shared" si="1806"/>
        <v>0</v>
      </c>
      <c r="BB475" s="275">
        <f t="shared" si="1806"/>
        <v>0</v>
      </c>
      <c r="BC475" s="275">
        <f t="shared" si="1806"/>
        <v>0</v>
      </c>
      <c r="BD475" s="275">
        <f t="shared" si="1806"/>
        <v>0</v>
      </c>
      <c r="BE475" s="275">
        <f t="shared" si="1806"/>
        <v>0</v>
      </c>
      <c r="BF475" s="275">
        <f t="shared" si="1806"/>
        <v>0</v>
      </c>
      <c r="BG475" s="275">
        <f t="shared" si="1806"/>
        <v>0</v>
      </c>
      <c r="BH475" s="275">
        <f t="shared" si="1806"/>
        <v>0</v>
      </c>
      <c r="BI475" s="275">
        <f t="shared" si="1806"/>
        <v>0</v>
      </c>
      <c r="BJ475" s="275">
        <f t="shared" si="1806"/>
        <v>0</v>
      </c>
      <c r="BK475" s="275">
        <f t="shared" si="1806"/>
        <v>0</v>
      </c>
      <c r="BL475" s="275">
        <f t="shared" si="1806"/>
        <v>0</v>
      </c>
      <c r="BM475" s="275">
        <f t="shared" si="1806"/>
        <v>0</v>
      </c>
      <c r="BN475" s="275">
        <f t="shared" si="1806"/>
        <v>0</v>
      </c>
      <c r="BO475" s="275">
        <f t="shared" si="1806"/>
        <v>0</v>
      </c>
    </row>
    <row r="476" spans="19:67" x14ac:dyDescent="0.2">
      <c r="S476" s="275">
        <f t="shared" ref="S476:BO476" si="1807">IF(S229=1,IF(S230=1,1,0),0)</f>
        <v>0</v>
      </c>
      <c r="T476" s="275">
        <f t="shared" si="1807"/>
        <v>0</v>
      </c>
      <c r="U476" s="275">
        <f t="shared" si="1807"/>
        <v>0</v>
      </c>
      <c r="V476" s="275">
        <f t="shared" si="1807"/>
        <v>0</v>
      </c>
      <c r="W476" s="275">
        <f t="shared" si="1807"/>
        <v>0</v>
      </c>
      <c r="X476" s="275">
        <f t="shared" si="1807"/>
        <v>0</v>
      </c>
      <c r="Y476" s="275">
        <f t="shared" si="1807"/>
        <v>0</v>
      </c>
      <c r="Z476" s="275">
        <f t="shared" si="1807"/>
        <v>0</v>
      </c>
      <c r="AA476" s="275">
        <f t="shared" si="1807"/>
        <v>0</v>
      </c>
      <c r="AB476" s="275">
        <f t="shared" si="1807"/>
        <v>0</v>
      </c>
      <c r="AC476" s="275">
        <f t="shared" si="1807"/>
        <v>0</v>
      </c>
      <c r="AD476" s="275">
        <f t="shared" si="1807"/>
        <v>0</v>
      </c>
      <c r="AE476" s="275">
        <f t="shared" si="1807"/>
        <v>0</v>
      </c>
      <c r="AF476" s="275">
        <f t="shared" si="1807"/>
        <v>0</v>
      </c>
      <c r="AG476" s="275">
        <f t="shared" si="1807"/>
        <v>0</v>
      </c>
      <c r="AH476" s="275">
        <f t="shared" si="1807"/>
        <v>0</v>
      </c>
      <c r="AI476" s="275">
        <f t="shared" si="1807"/>
        <v>0</v>
      </c>
      <c r="AJ476" s="275">
        <f t="shared" si="1807"/>
        <v>0</v>
      </c>
      <c r="AK476" s="275">
        <f t="shared" si="1807"/>
        <v>0</v>
      </c>
      <c r="AL476" s="275">
        <f t="shared" si="1807"/>
        <v>0</v>
      </c>
      <c r="AM476" s="275">
        <f t="shared" si="1807"/>
        <v>0</v>
      </c>
      <c r="AN476" s="275">
        <f t="shared" si="1807"/>
        <v>0</v>
      </c>
      <c r="AO476" s="275">
        <f t="shared" si="1807"/>
        <v>0</v>
      </c>
      <c r="AP476" s="275">
        <f t="shared" si="1807"/>
        <v>0</v>
      </c>
      <c r="AQ476" s="275">
        <f t="shared" si="1807"/>
        <v>0</v>
      </c>
      <c r="AR476" s="275">
        <f t="shared" si="1807"/>
        <v>0</v>
      </c>
      <c r="AS476" s="275">
        <f t="shared" si="1807"/>
        <v>0</v>
      </c>
      <c r="AT476" s="275">
        <f t="shared" si="1807"/>
        <v>0</v>
      </c>
      <c r="AU476" s="275">
        <f t="shared" si="1807"/>
        <v>0</v>
      </c>
      <c r="AV476" s="275">
        <f t="shared" si="1807"/>
        <v>0</v>
      </c>
      <c r="AW476" s="275">
        <f t="shared" si="1807"/>
        <v>0</v>
      </c>
      <c r="AX476" s="275">
        <f t="shared" si="1807"/>
        <v>0</v>
      </c>
      <c r="AY476" s="275">
        <f t="shared" si="1807"/>
        <v>0</v>
      </c>
      <c r="AZ476" s="275">
        <f t="shared" si="1807"/>
        <v>0</v>
      </c>
      <c r="BA476" s="275">
        <f t="shared" si="1807"/>
        <v>0</v>
      </c>
      <c r="BB476" s="275">
        <f t="shared" si="1807"/>
        <v>0</v>
      </c>
      <c r="BC476" s="275">
        <f t="shared" si="1807"/>
        <v>0</v>
      </c>
      <c r="BD476" s="275">
        <f t="shared" si="1807"/>
        <v>0</v>
      </c>
      <c r="BE476" s="275">
        <f t="shared" si="1807"/>
        <v>0</v>
      </c>
      <c r="BF476" s="275">
        <f t="shared" si="1807"/>
        <v>0</v>
      </c>
      <c r="BG476" s="275">
        <f t="shared" si="1807"/>
        <v>0</v>
      </c>
      <c r="BH476" s="275">
        <f t="shared" si="1807"/>
        <v>0</v>
      </c>
      <c r="BI476" s="275">
        <f t="shared" si="1807"/>
        <v>0</v>
      </c>
      <c r="BJ476" s="275">
        <f t="shared" si="1807"/>
        <v>0</v>
      </c>
      <c r="BK476" s="275">
        <f t="shared" si="1807"/>
        <v>0</v>
      </c>
      <c r="BL476" s="275">
        <f t="shared" si="1807"/>
        <v>0</v>
      </c>
      <c r="BM476" s="275">
        <f t="shared" si="1807"/>
        <v>0</v>
      </c>
      <c r="BN476" s="275">
        <f t="shared" si="1807"/>
        <v>0</v>
      </c>
      <c r="BO476" s="275">
        <f t="shared" si="1807"/>
        <v>0</v>
      </c>
    </row>
    <row r="477" spans="19:67" x14ac:dyDescent="0.2">
      <c r="S477" s="275">
        <f t="shared" ref="S477:BO477" si="1808">IF(S230=1,IF(S231=1,1,0),0)</f>
        <v>0</v>
      </c>
      <c r="T477" s="275">
        <f t="shared" si="1808"/>
        <v>0</v>
      </c>
      <c r="U477" s="275">
        <f t="shared" si="1808"/>
        <v>0</v>
      </c>
      <c r="V477" s="275">
        <f t="shared" si="1808"/>
        <v>0</v>
      </c>
      <c r="W477" s="275">
        <f t="shared" si="1808"/>
        <v>0</v>
      </c>
      <c r="X477" s="275">
        <f t="shared" si="1808"/>
        <v>0</v>
      </c>
      <c r="Y477" s="275">
        <f t="shared" si="1808"/>
        <v>0</v>
      </c>
      <c r="Z477" s="275">
        <f t="shared" si="1808"/>
        <v>0</v>
      </c>
      <c r="AA477" s="275">
        <f t="shared" si="1808"/>
        <v>0</v>
      </c>
      <c r="AB477" s="275">
        <f t="shared" si="1808"/>
        <v>0</v>
      </c>
      <c r="AC477" s="275">
        <f t="shared" si="1808"/>
        <v>0</v>
      </c>
      <c r="AD477" s="275">
        <f t="shared" si="1808"/>
        <v>0</v>
      </c>
      <c r="AE477" s="275">
        <f t="shared" si="1808"/>
        <v>0</v>
      </c>
      <c r="AF477" s="275">
        <f t="shared" si="1808"/>
        <v>0</v>
      </c>
      <c r="AG477" s="275">
        <f t="shared" si="1808"/>
        <v>0</v>
      </c>
      <c r="AH477" s="275">
        <f t="shared" si="1808"/>
        <v>0</v>
      </c>
      <c r="AI477" s="275">
        <f t="shared" si="1808"/>
        <v>0</v>
      </c>
      <c r="AJ477" s="275">
        <f t="shared" si="1808"/>
        <v>0</v>
      </c>
      <c r="AK477" s="275">
        <f t="shared" si="1808"/>
        <v>0</v>
      </c>
      <c r="AL477" s="275">
        <f t="shared" si="1808"/>
        <v>0</v>
      </c>
      <c r="AM477" s="275">
        <f t="shared" si="1808"/>
        <v>0</v>
      </c>
      <c r="AN477" s="275">
        <f t="shared" si="1808"/>
        <v>0</v>
      </c>
      <c r="AO477" s="275">
        <f t="shared" si="1808"/>
        <v>0</v>
      </c>
      <c r="AP477" s="275">
        <f t="shared" si="1808"/>
        <v>0</v>
      </c>
      <c r="AQ477" s="275">
        <f t="shared" si="1808"/>
        <v>0</v>
      </c>
      <c r="AR477" s="275">
        <f t="shared" si="1808"/>
        <v>0</v>
      </c>
      <c r="AS477" s="275">
        <f t="shared" si="1808"/>
        <v>0</v>
      </c>
      <c r="AT477" s="275">
        <f t="shared" si="1808"/>
        <v>0</v>
      </c>
      <c r="AU477" s="275">
        <f t="shared" si="1808"/>
        <v>0</v>
      </c>
      <c r="AV477" s="275">
        <f t="shared" si="1808"/>
        <v>0</v>
      </c>
      <c r="AW477" s="275">
        <f t="shared" si="1808"/>
        <v>0</v>
      </c>
      <c r="AX477" s="275">
        <f t="shared" si="1808"/>
        <v>0</v>
      </c>
      <c r="AY477" s="275">
        <f t="shared" si="1808"/>
        <v>0</v>
      </c>
      <c r="AZ477" s="275">
        <f t="shared" si="1808"/>
        <v>0</v>
      </c>
      <c r="BA477" s="275">
        <f t="shared" si="1808"/>
        <v>0</v>
      </c>
      <c r="BB477" s="275">
        <f t="shared" si="1808"/>
        <v>0</v>
      </c>
      <c r="BC477" s="275">
        <f t="shared" si="1808"/>
        <v>0</v>
      </c>
      <c r="BD477" s="275">
        <f t="shared" si="1808"/>
        <v>0</v>
      </c>
      <c r="BE477" s="275">
        <f t="shared" si="1808"/>
        <v>0</v>
      </c>
      <c r="BF477" s="275">
        <f t="shared" si="1808"/>
        <v>0</v>
      </c>
      <c r="BG477" s="275">
        <f t="shared" si="1808"/>
        <v>0</v>
      </c>
      <c r="BH477" s="275">
        <f t="shared" si="1808"/>
        <v>0</v>
      </c>
      <c r="BI477" s="275">
        <f t="shared" si="1808"/>
        <v>0</v>
      </c>
      <c r="BJ477" s="275">
        <f t="shared" si="1808"/>
        <v>0</v>
      </c>
      <c r="BK477" s="275">
        <f t="shared" si="1808"/>
        <v>0</v>
      </c>
      <c r="BL477" s="275">
        <f t="shared" si="1808"/>
        <v>0</v>
      </c>
      <c r="BM477" s="275">
        <f t="shared" si="1808"/>
        <v>0</v>
      </c>
      <c r="BN477" s="275">
        <f t="shared" si="1808"/>
        <v>0</v>
      </c>
      <c r="BO477" s="275">
        <f t="shared" si="1808"/>
        <v>0</v>
      </c>
    </row>
    <row r="478" spans="19:67" x14ac:dyDescent="0.2">
      <c r="S478" s="275">
        <f t="shared" ref="S478:BO478" si="1809">IF(S231=1,IF(S232=1,1,0),0)</f>
        <v>0</v>
      </c>
      <c r="T478" s="275">
        <f t="shared" si="1809"/>
        <v>0</v>
      </c>
      <c r="U478" s="275">
        <f t="shared" si="1809"/>
        <v>0</v>
      </c>
      <c r="V478" s="275">
        <f t="shared" si="1809"/>
        <v>0</v>
      </c>
      <c r="W478" s="275">
        <f t="shared" si="1809"/>
        <v>0</v>
      </c>
      <c r="X478" s="275">
        <f t="shared" si="1809"/>
        <v>0</v>
      </c>
      <c r="Y478" s="275">
        <f t="shared" si="1809"/>
        <v>0</v>
      </c>
      <c r="Z478" s="275">
        <f t="shared" si="1809"/>
        <v>0</v>
      </c>
      <c r="AA478" s="275">
        <f t="shared" si="1809"/>
        <v>0</v>
      </c>
      <c r="AB478" s="275">
        <f t="shared" si="1809"/>
        <v>0</v>
      </c>
      <c r="AC478" s="275">
        <f t="shared" si="1809"/>
        <v>0</v>
      </c>
      <c r="AD478" s="275">
        <f t="shared" si="1809"/>
        <v>0</v>
      </c>
      <c r="AE478" s="275">
        <f t="shared" si="1809"/>
        <v>0</v>
      </c>
      <c r="AF478" s="275">
        <f t="shared" si="1809"/>
        <v>0</v>
      </c>
      <c r="AG478" s="275">
        <f t="shared" si="1809"/>
        <v>0</v>
      </c>
      <c r="AH478" s="275">
        <f t="shared" si="1809"/>
        <v>0</v>
      </c>
      <c r="AI478" s="275">
        <f t="shared" si="1809"/>
        <v>0</v>
      </c>
      <c r="AJ478" s="275">
        <f t="shared" si="1809"/>
        <v>0</v>
      </c>
      <c r="AK478" s="275">
        <f t="shared" si="1809"/>
        <v>0</v>
      </c>
      <c r="AL478" s="275">
        <f t="shared" si="1809"/>
        <v>1</v>
      </c>
      <c r="AM478" s="275">
        <f t="shared" si="1809"/>
        <v>0</v>
      </c>
      <c r="AN478" s="275">
        <f t="shared" si="1809"/>
        <v>0</v>
      </c>
      <c r="AO478" s="275">
        <f t="shared" si="1809"/>
        <v>0</v>
      </c>
      <c r="AP478" s="275">
        <f t="shared" si="1809"/>
        <v>0</v>
      </c>
      <c r="AQ478" s="275">
        <f t="shared" si="1809"/>
        <v>0</v>
      </c>
      <c r="AR478" s="275">
        <f t="shared" si="1809"/>
        <v>0</v>
      </c>
      <c r="AS478" s="275">
        <f t="shared" si="1809"/>
        <v>0</v>
      </c>
      <c r="AT478" s="275">
        <f t="shared" si="1809"/>
        <v>0</v>
      </c>
      <c r="AU478" s="275">
        <f t="shared" si="1809"/>
        <v>0</v>
      </c>
      <c r="AV478" s="275">
        <f t="shared" si="1809"/>
        <v>0</v>
      </c>
      <c r="AW478" s="275">
        <f t="shared" si="1809"/>
        <v>0</v>
      </c>
      <c r="AX478" s="275">
        <f t="shared" si="1809"/>
        <v>0</v>
      </c>
      <c r="AY478" s="275">
        <f t="shared" si="1809"/>
        <v>0</v>
      </c>
      <c r="AZ478" s="275">
        <f t="shared" si="1809"/>
        <v>0</v>
      </c>
      <c r="BA478" s="275">
        <f t="shared" si="1809"/>
        <v>0</v>
      </c>
      <c r="BB478" s="275">
        <f t="shared" si="1809"/>
        <v>0</v>
      </c>
      <c r="BC478" s="275">
        <f t="shared" si="1809"/>
        <v>0</v>
      </c>
      <c r="BD478" s="275">
        <f t="shared" si="1809"/>
        <v>0</v>
      </c>
      <c r="BE478" s="275">
        <f t="shared" si="1809"/>
        <v>0</v>
      </c>
      <c r="BF478" s="275">
        <f t="shared" si="1809"/>
        <v>0</v>
      </c>
      <c r="BG478" s="275">
        <f t="shared" si="1809"/>
        <v>0</v>
      </c>
      <c r="BH478" s="275">
        <f t="shared" si="1809"/>
        <v>0</v>
      </c>
      <c r="BI478" s="275">
        <f t="shared" si="1809"/>
        <v>0</v>
      </c>
      <c r="BJ478" s="275">
        <f t="shared" si="1809"/>
        <v>0</v>
      </c>
      <c r="BK478" s="275">
        <f t="shared" si="1809"/>
        <v>0</v>
      </c>
      <c r="BL478" s="275">
        <f t="shared" si="1809"/>
        <v>0</v>
      </c>
      <c r="BM478" s="275">
        <f t="shared" si="1809"/>
        <v>0</v>
      </c>
      <c r="BN478" s="275">
        <f t="shared" si="1809"/>
        <v>0</v>
      </c>
      <c r="BO478" s="275">
        <f t="shared" si="1809"/>
        <v>0</v>
      </c>
    </row>
    <row r="479" spans="19:67" x14ac:dyDescent="0.2">
      <c r="S479" s="275">
        <f t="shared" ref="S479:BO479" si="1810">IF(S232=1,IF(S233=1,1,0),0)</f>
        <v>0</v>
      </c>
      <c r="T479" s="275">
        <f t="shared" si="1810"/>
        <v>0</v>
      </c>
      <c r="U479" s="275">
        <f t="shared" si="1810"/>
        <v>0</v>
      </c>
      <c r="V479" s="275">
        <f t="shared" si="1810"/>
        <v>0</v>
      </c>
      <c r="W479" s="275">
        <f t="shared" si="1810"/>
        <v>0</v>
      </c>
      <c r="X479" s="275">
        <f t="shared" si="1810"/>
        <v>0</v>
      </c>
      <c r="Y479" s="275">
        <f t="shared" si="1810"/>
        <v>0</v>
      </c>
      <c r="Z479" s="275">
        <f t="shared" si="1810"/>
        <v>0</v>
      </c>
      <c r="AA479" s="275">
        <f t="shared" si="1810"/>
        <v>0</v>
      </c>
      <c r="AB479" s="275">
        <f t="shared" si="1810"/>
        <v>0</v>
      </c>
      <c r="AC479" s="275">
        <f t="shared" si="1810"/>
        <v>0</v>
      </c>
      <c r="AD479" s="275">
        <f t="shared" si="1810"/>
        <v>0</v>
      </c>
      <c r="AE479" s="275">
        <f t="shared" si="1810"/>
        <v>0</v>
      </c>
      <c r="AF479" s="275">
        <f t="shared" si="1810"/>
        <v>0</v>
      </c>
      <c r="AG479" s="275">
        <f t="shared" si="1810"/>
        <v>0</v>
      </c>
      <c r="AH479" s="275">
        <f t="shared" si="1810"/>
        <v>0</v>
      </c>
      <c r="AI479" s="275">
        <f t="shared" si="1810"/>
        <v>0</v>
      </c>
      <c r="AJ479" s="275">
        <f t="shared" si="1810"/>
        <v>0</v>
      </c>
      <c r="AK479" s="275">
        <f t="shared" si="1810"/>
        <v>0</v>
      </c>
      <c r="AL479" s="275">
        <f t="shared" si="1810"/>
        <v>0</v>
      </c>
      <c r="AM479" s="275">
        <f t="shared" si="1810"/>
        <v>0</v>
      </c>
      <c r="AN479" s="275">
        <f t="shared" si="1810"/>
        <v>0</v>
      </c>
      <c r="AO479" s="275">
        <f t="shared" si="1810"/>
        <v>0</v>
      </c>
      <c r="AP479" s="275">
        <f t="shared" si="1810"/>
        <v>0</v>
      </c>
      <c r="AQ479" s="275">
        <f t="shared" si="1810"/>
        <v>0</v>
      </c>
      <c r="AR479" s="275">
        <f t="shared" si="1810"/>
        <v>0</v>
      </c>
      <c r="AS479" s="275">
        <f t="shared" si="1810"/>
        <v>0</v>
      </c>
      <c r="AT479" s="275">
        <f t="shared" si="1810"/>
        <v>0</v>
      </c>
      <c r="AU479" s="275">
        <f t="shared" si="1810"/>
        <v>0</v>
      </c>
      <c r="AV479" s="275">
        <f t="shared" si="1810"/>
        <v>0</v>
      </c>
      <c r="AW479" s="275">
        <f t="shared" si="1810"/>
        <v>0</v>
      </c>
      <c r="AX479" s="275">
        <f t="shared" si="1810"/>
        <v>0</v>
      </c>
      <c r="AY479" s="275">
        <f t="shared" si="1810"/>
        <v>0</v>
      </c>
      <c r="AZ479" s="275">
        <f t="shared" si="1810"/>
        <v>0</v>
      </c>
      <c r="BA479" s="275">
        <f t="shared" si="1810"/>
        <v>0</v>
      </c>
      <c r="BB479" s="275">
        <f t="shared" si="1810"/>
        <v>0</v>
      </c>
      <c r="BC479" s="275">
        <f t="shared" si="1810"/>
        <v>0</v>
      </c>
      <c r="BD479" s="275">
        <f t="shared" si="1810"/>
        <v>0</v>
      </c>
      <c r="BE479" s="275">
        <f t="shared" si="1810"/>
        <v>0</v>
      </c>
      <c r="BF479" s="275">
        <f t="shared" si="1810"/>
        <v>0</v>
      </c>
      <c r="BG479" s="275">
        <f t="shared" si="1810"/>
        <v>0</v>
      </c>
      <c r="BH479" s="275">
        <f t="shared" si="1810"/>
        <v>0</v>
      </c>
      <c r="BI479" s="275">
        <f t="shared" si="1810"/>
        <v>0</v>
      </c>
      <c r="BJ479" s="275">
        <f t="shared" si="1810"/>
        <v>0</v>
      </c>
      <c r="BK479" s="275">
        <f t="shared" si="1810"/>
        <v>0</v>
      </c>
      <c r="BL479" s="275">
        <f t="shared" si="1810"/>
        <v>0</v>
      </c>
      <c r="BM479" s="275">
        <f t="shared" si="1810"/>
        <v>0</v>
      </c>
      <c r="BN479" s="275">
        <f t="shared" si="1810"/>
        <v>0</v>
      </c>
      <c r="BO479" s="275">
        <f t="shared" si="1810"/>
        <v>0</v>
      </c>
    </row>
    <row r="480" spans="19:67" x14ac:dyDescent="0.2">
      <c r="S480" s="275">
        <f t="shared" ref="S480:BO480" si="1811">IF(S233=1,IF(S234=1,1,0),0)</f>
        <v>0</v>
      </c>
      <c r="T480" s="275">
        <f t="shared" si="1811"/>
        <v>0</v>
      </c>
      <c r="U480" s="275">
        <f t="shared" si="1811"/>
        <v>0</v>
      </c>
      <c r="V480" s="275">
        <f t="shared" si="1811"/>
        <v>0</v>
      </c>
      <c r="W480" s="275">
        <f t="shared" si="1811"/>
        <v>0</v>
      </c>
      <c r="X480" s="275">
        <f t="shared" si="1811"/>
        <v>0</v>
      </c>
      <c r="Y480" s="275">
        <f t="shared" si="1811"/>
        <v>0</v>
      </c>
      <c r="Z480" s="275">
        <f t="shared" si="1811"/>
        <v>0</v>
      </c>
      <c r="AA480" s="275">
        <f t="shared" si="1811"/>
        <v>0</v>
      </c>
      <c r="AB480" s="275">
        <f t="shared" si="1811"/>
        <v>0</v>
      </c>
      <c r="AC480" s="275">
        <f t="shared" si="1811"/>
        <v>0</v>
      </c>
      <c r="AD480" s="275">
        <f t="shared" si="1811"/>
        <v>0</v>
      </c>
      <c r="AE480" s="275">
        <f t="shared" si="1811"/>
        <v>0</v>
      </c>
      <c r="AF480" s="275">
        <f t="shared" si="1811"/>
        <v>0</v>
      </c>
      <c r="AG480" s="275">
        <f t="shared" si="1811"/>
        <v>0</v>
      </c>
      <c r="AH480" s="275">
        <f t="shared" si="1811"/>
        <v>0</v>
      </c>
      <c r="AI480" s="275">
        <f t="shared" si="1811"/>
        <v>0</v>
      </c>
      <c r="AJ480" s="275">
        <f t="shared" si="1811"/>
        <v>0</v>
      </c>
      <c r="AK480" s="275">
        <f t="shared" si="1811"/>
        <v>0</v>
      </c>
      <c r="AL480" s="275">
        <f t="shared" si="1811"/>
        <v>0</v>
      </c>
      <c r="AM480" s="275">
        <f t="shared" si="1811"/>
        <v>0</v>
      </c>
      <c r="AN480" s="275">
        <f t="shared" si="1811"/>
        <v>0</v>
      </c>
      <c r="AO480" s="275">
        <f t="shared" si="1811"/>
        <v>0</v>
      </c>
      <c r="AP480" s="275">
        <f t="shared" si="1811"/>
        <v>0</v>
      </c>
      <c r="AQ480" s="275">
        <f t="shared" si="1811"/>
        <v>0</v>
      </c>
      <c r="AR480" s="275">
        <f t="shared" si="1811"/>
        <v>0</v>
      </c>
      <c r="AS480" s="275">
        <f t="shared" si="1811"/>
        <v>0</v>
      </c>
      <c r="AT480" s="275">
        <f t="shared" si="1811"/>
        <v>0</v>
      </c>
      <c r="AU480" s="275">
        <f t="shared" si="1811"/>
        <v>0</v>
      </c>
      <c r="AV480" s="275">
        <f t="shared" si="1811"/>
        <v>0</v>
      </c>
      <c r="AW480" s="275">
        <f t="shared" si="1811"/>
        <v>0</v>
      </c>
      <c r="AX480" s="275">
        <f t="shared" si="1811"/>
        <v>0</v>
      </c>
      <c r="AY480" s="275">
        <f t="shared" si="1811"/>
        <v>0</v>
      </c>
      <c r="AZ480" s="275">
        <f t="shared" si="1811"/>
        <v>0</v>
      </c>
      <c r="BA480" s="275">
        <f t="shared" si="1811"/>
        <v>0</v>
      </c>
      <c r="BB480" s="275">
        <f t="shared" si="1811"/>
        <v>0</v>
      </c>
      <c r="BC480" s="275">
        <f t="shared" si="1811"/>
        <v>0</v>
      </c>
      <c r="BD480" s="275">
        <f t="shared" si="1811"/>
        <v>1</v>
      </c>
      <c r="BE480" s="275">
        <f t="shared" si="1811"/>
        <v>0</v>
      </c>
      <c r="BF480" s="275">
        <f t="shared" si="1811"/>
        <v>0</v>
      </c>
      <c r="BG480" s="275">
        <f t="shared" si="1811"/>
        <v>0</v>
      </c>
      <c r="BH480" s="275">
        <f t="shared" si="1811"/>
        <v>0</v>
      </c>
      <c r="BI480" s="275">
        <f t="shared" si="1811"/>
        <v>0</v>
      </c>
      <c r="BJ480" s="275">
        <f t="shared" si="1811"/>
        <v>0</v>
      </c>
      <c r="BK480" s="275">
        <f t="shared" si="1811"/>
        <v>0</v>
      </c>
      <c r="BL480" s="275">
        <f t="shared" si="1811"/>
        <v>1</v>
      </c>
      <c r="BM480" s="275">
        <f t="shared" si="1811"/>
        <v>0</v>
      </c>
      <c r="BN480" s="275">
        <f t="shared" si="1811"/>
        <v>0</v>
      </c>
      <c r="BO480" s="275">
        <f t="shared" si="1811"/>
        <v>0</v>
      </c>
    </row>
    <row r="481" spans="19:67" x14ac:dyDescent="0.2">
      <c r="S481" s="275">
        <f t="shared" ref="S481:BO481" si="1812">IF(S234=1,IF(S235=1,1,0),0)</f>
        <v>0</v>
      </c>
      <c r="T481" s="275">
        <f t="shared" si="1812"/>
        <v>0</v>
      </c>
      <c r="U481" s="275">
        <f t="shared" si="1812"/>
        <v>0</v>
      </c>
      <c r="V481" s="275">
        <f t="shared" si="1812"/>
        <v>0</v>
      </c>
      <c r="W481" s="275">
        <f t="shared" si="1812"/>
        <v>0</v>
      </c>
      <c r="X481" s="275">
        <f t="shared" si="1812"/>
        <v>0</v>
      </c>
      <c r="Y481" s="275">
        <f t="shared" si="1812"/>
        <v>0</v>
      </c>
      <c r="Z481" s="275">
        <f t="shared" si="1812"/>
        <v>0</v>
      </c>
      <c r="AA481" s="275">
        <f t="shared" si="1812"/>
        <v>0</v>
      </c>
      <c r="AB481" s="275">
        <f t="shared" si="1812"/>
        <v>0</v>
      </c>
      <c r="AC481" s="275">
        <f t="shared" si="1812"/>
        <v>0</v>
      </c>
      <c r="AD481" s="275">
        <f t="shared" si="1812"/>
        <v>0</v>
      </c>
      <c r="AE481" s="275">
        <f t="shared" si="1812"/>
        <v>0</v>
      </c>
      <c r="AF481" s="275">
        <f t="shared" si="1812"/>
        <v>0</v>
      </c>
      <c r="AG481" s="275">
        <f t="shared" si="1812"/>
        <v>0</v>
      </c>
      <c r="AH481" s="275">
        <f t="shared" si="1812"/>
        <v>0</v>
      </c>
      <c r="AI481" s="275">
        <f t="shared" si="1812"/>
        <v>0</v>
      </c>
      <c r="AJ481" s="275">
        <f t="shared" si="1812"/>
        <v>0</v>
      </c>
      <c r="AK481" s="275">
        <f t="shared" si="1812"/>
        <v>0</v>
      </c>
      <c r="AL481" s="275">
        <f t="shared" si="1812"/>
        <v>0</v>
      </c>
      <c r="AM481" s="275">
        <f t="shared" si="1812"/>
        <v>0</v>
      </c>
      <c r="AN481" s="275">
        <f t="shared" si="1812"/>
        <v>0</v>
      </c>
      <c r="AO481" s="275">
        <f t="shared" si="1812"/>
        <v>0</v>
      </c>
      <c r="AP481" s="275">
        <f t="shared" si="1812"/>
        <v>0</v>
      </c>
      <c r="AQ481" s="275">
        <f t="shared" si="1812"/>
        <v>0</v>
      </c>
      <c r="AR481" s="275">
        <f t="shared" si="1812"/>
        <v>0</v>
      </c>
      <c r="AS481" s="275">
        <f t="shared" si="1812"/>
        <v>0</v>
      </c>
      <c r="AT481" s="275">
        <f t="shared" si="1812"/>
        <v>0</v>
      </c>
      <c r="AU481" s="275">
        <f t="shared" si="1812"/>
        <v>0</v>
      </c>
      <c r="AV481" s="275">
        <f t="shared" si="1812"/>
        <v>0</v>
      </c>
      <c r="AW481" s="275">
        <f t="shared" si="1812"/>
        <v>1</v>
      </c>
      <c r="AX481" s="275">
        <f t="shared" si="1812"/>
        <v>0</v>
      </c>
      <c r="AY481" s="275">
        <f t="shared" si="1812"/>
        <v>0</v>
      </c>
      <c r="AZ481" s="275">
        <f t="shared" si="1812"/>
        <v>0</v>
      </c>
      <c r="BA481" s="275">
        <f t="shared" si="1812"/>
        <v>0</v>
      </c>
      <c r="BB481" s="275">
        <f t="shared" si="1812"/>
        <v>0</v>
      </c>
      <c r="BC481" s="275">
        <f t="shared" si="1812"/>
        <v>0</v>
      </c>
      <c r="BD481" s="275">
        <f t="shared" si="1812"/>
        <v>0</v>
      </c>
      <c r="BE481" s="275">
        <f t="shared" si="1812"/>
        <v>0</v>
      </c>
      <c r="BF481" s="275">
        <f t="shared" si="1812"/>
        <v>0</v>
      </c>
      <c r="BG481" s="275">
        <f t="shared" si="1812"/>
        <v>0</v>
      </c>
      <c r="BH481" s="275">
        <f t="shared" si="1812"/>
        <v>0</v>
      </c>
      <c r="BI481" s="275">
        <f t="shared" si="1812"/>
        <v>0</v>
      </c>
      <c r="BJ481" s="275">
        <f t="shared" si="1812"/>
        <v>0</v>
      </c>
      <c r="BK481" s="275">
        <f t="shared" si="1812"/>
        <v>0</v>
      </c>
      <c r="BL481" s="275">
        <f t="shared" si="1812"/>
        <v>0</v>
      </c>
      <c r="BM481" s="275">
        <f t="shared" si="1812"/>
        <v>0</v>
      </c>
      <c r="BN481" s="275">
        <f t="shared" si="1812"/>
        <v>0</v>
      </c>
      <c r="BO481" s="275">
        <f t="shared" si="1812"/>
        <v>0</v>
      </c>
    </row>
    <row r="482" spans="19:67" x14ac:dyDescent="0.2">
      <c r="S482" s="275">
        <f t="shared" ref="S482:BO482" si="1813">IF(S235=1,IF(S236=1,1,0),0)</f>
        <v>0</v>
      </c>
      <c r="T482" s="275">
        <f t="shared" si="1813"/>
        <v>0</v>
      </c>
      <c r="U482" s="275">
        <f t="shared" si="1813"/>
        <v>0</v>
      </c>
      <c r="V482" s="275">
        <f t="shared" si="1813"/>
        <v>0</v>
      </c>
      <c r="W482" s="275">
        <f t="shared" si="1813"/>
        <v>0</v>
      </c>
      <c r="X482" s="275">
        <f t="shared" si="1813"/>
        <v>0</v>
      </c>
      <c r="Y482" s="275">
        <f t="shared" si="1813"/>
        <v>0</v>
      </c>
      <c r="Z482" s="275">
        <f t="shared" si="1813"/>
        <v>0</v>
      </c>
      <c r="AA482" s="275">
        <f t="shared" si="1813"/>
        <v>0</v>
      </c>
      <c r="AB482" s="275">
        <f t="shared" si="1813"/>
        <v>0</v>
      </c>
      <c r="AC482" s="275">
        <f t="shared" si="1813"/>
        <v>0</v>
      </c>
      <c r="AD482" s="275">
        <f t="shared" si="1813"/>
        <v>0</v>
      </c>
      <c r="AE482" s="275">
        <f t="shared" si="1813"/>
        <v>0</v>
      </c>
      <c r="AF482" s="275">
        <f t="shared" si="1813"/>
        <v>1</v>
      </c>
      <c r="AG482" s="275">
        <f t="shared" si="1813"/>
        <v>0</v>
      </c>
      <c r="AH482" s="275">
        <f t="shared" si="1813"/>
        <v>0</v>
      </c>
      <c r="AI482" s="275">
        <f t="shared" si="1813"/>
        <v>0</v>
      </c>
      <c r="AJ482" s="275">
        <f t="shared" si="1813"/>
        <v>0</v>
      </c>
      <c r="AK482" s="275">
        <f t="shared" si="1813"/>
        <v>0</v>
      </c>
      <c r="AL482" s="275">
        <f t="shared" si="1813"/>
        <v>0</v>
      </c>
      <c r="AM482" s="275">
        <f t="shared" si="1813"/>
        <v>0</v>
      </c>
      <c r="AN482" s="275">
        <f t="shared" si="1813"/>
        <v>0</v>
      </c>
      <c r="AO482" s="275">
        <f t="shared" si="1813"/>
        <v>0</v>
      </c>
      <c r="AP482" s="275">
        <f t="shared" si="1813"/>
        <v>0</v>
      </c>
      <c r="AQ482" s="275">
        <f t="shared" si="1813"/>
        <v>0</v>
      </c>
      <c r="AR482" s="275">
        <f t="shared" si="1813"/>
        <v>0</v>
      </c>
      <c r="AS482" s="275">
        <f t="shared" si="1813"/>
        <v>0</v>
      </c>
      <c r="AT482" s="275">
        <f t="shared" si="1813"/>
        <v>0</v>
      </c>
      <c r="AU482" s="275">
        <f t="shared" si="1813"/>
        <v>0</v>
      </c>
      <c r="AV482" s="275">
        <f t="shared" si="1813"/>
        <v>0</v>
      </c>
      <c r="AW482" s="275">
        <f t="shared" si="1813"/>
        <v>0</v>
      </c>
      <c r="AX482" s="275">
        <f t="shared" si="1813"/>
        <v>0</v>
      </c>
      <c r="AY482" s="275">
        <f t="shared" si="1813"/>
        <v>0</v>
      </c>
      <c r="AZ482" s="275">
        <f t="shared" si="1813"/>
        <v>0</v>
      </c>
      <c r="BA482" s="275">
        <f t="shared" si="1813"/>
        <v>0</v>
      </c>
      <c r="BB482" s="275">
        <f t="shared" si="1813"/>
        <v>0</v>
      </c>
      <c r="BC482" s="275">
        <f t="shared" si="1813"/>
        <v>0</v>
      </c>
      <c r="BD482" s="275">
        <f t="shared" si="1813"/>
        <v>0</v>
      </c>
      <c r="BE482" s="275">
        <f t="shared" si="1813"/>
        <v>0</v>
      </c>
      <c r="BF482" s="275">
        <f t="shared" si="1813"/>
        <v>0</v>
      </c>
      <c r="BG482" s="275">
        <f t="shared" si="1813"/>
        <v>0</v>
      </c>
      <c r="BH482" s="275">
        <f t="shared" si="1813"/>
        <v>0</v>
      </c>
      <c r="BI482" s="275">
        <f t="shared" si="1813"/>
        <v>0</v>
      </c>
      <c r="BJ482" s="275">
        <f t="shared" si="1813"/>
        <v>0</v>
      </c>
      <c r="BK482" s="275">
        <f t="shared" si="1813"/>
        <v>0</v>
      </c>
      <c r="BL482" s="275">
        <f t="shared" si="1813"/>
        <v>0</v>
      </c>
      <c r="BM482" s="275">
        <f t="shared" si="1813"/>
        <v>0</v>
      </c>
      <c r="BN482" s="275">
        <f t="shared" si="1813"/>
        <v>0</v>
      </c>
      <c r="BO482" s="275">
        <f t="shared" si="1813"/>
        <v>0</v>
      </c>
    </row>
    <row r="483" spans="19:67" x14ac:dyDescent="0.2">
      <c r="S483" s="275">
        <f t="shared" ref="S483:BO483" si="1814">IF(S236=1,IF(S237=1,1,0),0)</f>
        <v>0</v>
      </c>
      <c r="T483" s="275">
        <f t="shared" si="1814"/>
        <v>0</v>
      </c>
      <c r="U483" s="275">
        <f t="shared" si="1814"/>
        <v>0</v>
      </c>
      <c r="V483" s="275">
        <f t="shared" si="1814"/>
        <v>0</v>
      </c>
      <c r="W483" s="275">
        <f t="shared" si="1814"/>
        <v>1</v>
      </c>
      <c r="X483" s="275">
        <f t="shared" si="1814"/>
        <v>0</v>
      </c>
      <c r="Y483" s="275">
        <f t="shared" si="1814"/>
        <v>0</v>
      </c>
      <c r="Z483" s="275">
        <f t="shared" si="1814"/>
        <v>0</v>
      </c>
      <c r="AA483" s="275">
        <f t="shared" si="1814"/>
        <v>0</v>
      </c>
      <c r="AB483" s="275">
        <f t="shared" si="1814"/>
        <v>0</v>
      </c>
      <c r="AC483" s="275">
        <f t="shared" si="1814"/>
        <v>0</v>
      </c>
      <c r="AD483" s="275">
        <f t="shared" si="1814"/>
        <v>0</v>
      </c>
      <c r="AE483" s="275">
        <f t="shared" si="1814"/>
        <v>0</v>
      </c>
      <c r="AF483" s="275">
        <f t="shared" si="1814"/>
        <v>0</v>
      </c>
      <c r="AG483" s="275">
        <f t="shared" si="1814"/>
        <v>0</v>
      </c>
      <c r="AH483" s="275">
        <f t="shared" si="1814"/>
        <v>0</v>
      </c>
      <c r="AI483" s="275">
        <f t="shared" si="1814"/>
        <v>0</v>
      </c>
      <c r="AJ483" s="275">
        <f t="shared" si="1814"/>
        <v>0</v>
      </c>
      <c r="AK483" s="275">
        <f t="shared" si="1814"/>
        <v>0</v>
      </c>
      <c r="AL483" s="275">
        <f t="shared" si="1814"/>
        <v>0</v>
      </c>
      <c r="AM483" s="275">
        <f t="shared" si="1814"/>
        <v>0</v>
      </c>
      <c r="AN483" s="275">
        <f t="shared" si="1814"/>
        <v>0</v>
      </c>
      <c r="AO483" s="275">
        <f t="shared" si="1814"/>
        <v>0</v>
      </c>
      <c r="AP483" s="275">
        <f t="shared" si="1814"/>
        <v>0</v>
      </c>
      <c r="AQ483" s="275">
        <f t="shared" si="1814"/>
        <v>0</v>
      </c>
      <c r="AR483" s="275">
        <f t="shared" si="1814"/>
        <v>0</v>
      </c>
      <c r="AS483" s="275">
        <f t="shared" si="1814"/>
        <v>0</v>
      </c>
      <c r="AT483" s="275">
        <f t="shared" si="1814"/>
        <v>0</v>
      </c>
      <c r="AU483" s="275">
        <f t="shared" si="1814"/>
        <v>0</v>
      </c>
      <c r="AV483" s="275">
        <f t="shared" si="1814"/>
        <v>0</v>
      </c>
      <c r="AW483" s="275">
        <f t="shared" si="1814"/>
        <v>0</v>
      </c>
      <c r="AX483" s="275">
        <f t="shared" si="1814"/>
        <v>0</v>
      </c>
      <c r="AY483" s="275">
        <f t="shared" si="1814"/>
        <v>0</v>
      </c>
      <c r="AZ483" s="275">
        <f t="shared" si="1814"/>
        <v>0</v>
      </c>
      <c r="BA483" s="275">
        <f t="shared" si="1814"/>
        <v>0</v>
      </c>
      <c r="BB483" s="275">
        <f t="shared" si="1814"/>
        <v>0</v>
      </c>
      <c r="BC483" s="275">
        <f t="shared" si="1814"/>
        <v>0</v>
      </c>
      <c r="BD483" s="275">
        <f t="shared" si="1814"/>
        <v>0</v>
      </c>
      <c r="BE483" s="275">
        <f t="shared" si="1814"/>
        <v>0</v>
      </c>
      <c r="BF483" s="275">
        <f t="shared" si="1814"/>
        <v>0</v>
      </c>
      <c r="BG483" s="275">
        <f t="shared" si="1814"/>
        <v>0</v>
      </c>
      <c r="BH483" s="275">
        <f t="shared" si="1814"/>
        <v>0</v>
      </c>
      <c r="BI483" s="275">
        <f t="shared" si="1814"/>
        <v>0</v>
      </c>
      <c r="BJ483" s="275">
        <f t="shared" si="1814"/>
        <v>0</v>
      </c>
      <c r="BK483" s="275">
        <f t="shared" si="1814"/>
        <v>0</v>
      </c>
      <c r="BL483" s="275">
        <f t="shared" si="1814"/>
        <v>0</v>
      </c>
      <c r="BM483" s="275">
        <f t="shared" si="1814"/>
        <v>0</v>
      </c>
      <c r="BN483" s="275">
        <f t="shared" si="1814"/>
        <v>0</v>
      </c>
      <c r="BO483" s="275">
        <f t="shared" si="1814"/>
        <v>0</v>
      </c>
    </row>
    <row r="484" spans="19:67" x14ac:dyDescent="0.2">
      <c r="S484" s="275">
        <f t="shared" ref="S484:BO484" si="1815">IF(S237=1,IF(S238=1,1,0),0)</f>
        <v>0</v>
      </c>
      <c r="T484" s="275">
        <f t="shared" si="1815"/>
        <v>0</v>
      </c>
      <c r="U484" s="275">
        <f t="shared" si="1815"/>
        <v>0</v>
      </c>
      <c r="V484" s="275">
        <f t="shared" si="1815"/>
        <v>0</v>
      </c>
      <c r="W484" s="275">
        <f t="shared" si="1815"/>
        <v>0</v>
      </c>
      <c r="X484" s="275">
        <f t="shared" si="1815"/>
        <v>0</v>
      </c>
      <c r="Y484" s="275">
        <f t="shared" si="1815"/>
        <v>0</v>
      </c>
      <c r="Z484" s="275">
        <f t="shared" si="1815"/>
        <v>0</v>
      </c>
      <c r="AA484" s="275">
        <f t="shared" si="1815"/>
        <v>0</v>
      </c>
      <c r="AB484" s="275">
        <f t="shared" si="1815"/>
        <v>0</v>
      </c>
      <c r="AC484" s="275">
        <f t="shared" si="1815"/>
        <v>0</v>
      </c>
      <c r="AD484" s="275">
        <f t="shared" si="1815"/>
        <v>0</v>
      </c>
      <c r="AE484" s="275">
        <f t="shared" si="1815"/>
        <v>1</v>
      </c>
      <c r="AF484" s="275">
        <f t="shared" si="1815"/>
        <v>0</v>
      </c>
      <c r="AG484" s="275">
        <f t="shared" si="1815"/>
        <v>0</v>
      </c>
      <c r="AH484" s="275">
        <f t="shared" si="1815"/>
        <v>0</v>
      </c>
      <c r="AI484" s="275">
        <f t="shared" si="1815"/>
        <v>0</v>
      </c>
      <c r="AJ484" s="275">
        <f t="shared" si="1815"/>
        <v>0</v>
      </c>
      <c r="AK484" s="275">
        <f t="shared" si="1815"/>
        <v>0</v>
      </c>
      <c r="AL484" s="275">
        <f t="shared" si="1815"/>
        <v>0</v>
      </c>
      <c r="AM484" s="275">
        <f t="shared" si="1815"/>
        <v>0</v>
      </c>
      <c r="AN484" s="275">
        <f t="shared" si="1815"/>
        <v>0</v>
      </c>
      <c r="AO484" s="275">
        <f t="shared" si="1815"/>
        <v>0</v>
      </c>
      <c r="AP484" s="275">
        <f t="shared" si="1815"/>
        <v>0</v>
      </c>
      <c r="AQ484" s="275">
        <f t="shared" si="1815"/>
        <v>0</v>
      </c>
      <c r="AR484" s="275">
        <f t="shared" si="1815"/>
        <v>1</v>
      </c>
      <c r="AS484" s="275">
        <f t="shared" si="1815"/>
        <v>0</v>
      </c>
      <c r="AT484" s="275">
        <f t="shared" si="1815"/>
        <v>0</v>
      </c>
      <c r="AU484" s="275">
        <f t="shared" si="1815"/>
        <v>0</v>
      </c>
      <c r="AV484" s="275">
        <f t="shared" si="1815"/>
        <v>0</v>
      </c>
      <c r="AW484" s="275">
        <f t="shared" si="1815"/>
        <v>0</v>
      </c>
      <c r="AX484" s="275">
        <f t="shared" si="1815"/>
        <v>0</v>
      </c>
      <c r="AY484" s="275">
        <f t="shared" si="1815"/>
        <v>0</v>
      </c>
      <c r="AZ484" s="275">
        <f t="shared" si="1815"/>
        <v>0</v>
      </c>
      <c r="BA484" s="275">
        <f t="shared" si="1815"/>
        <v>0</v>
      </c>
      <c r="BB484" s="275">
        <f t="shared" si="1815"/>
        <v>0</v>
      </c>
      <c r="BC484" s="275">
        <f t="shared" si="1815"/>
        <v>0</v>
      </c>
      <c r="BD484" s="275">
        <f t="shared" si="1815"/>
        <v>0</v>
      </c>
      <c r="BE484" s="275">
        <f t="shared" si="1815"/>
        <v>0</v>
      </c>
      <c r="BF484" s="275">
        <f t="shared" si="1815"/>
        <v>0</v>
      </c>
      <c r="BG484" s="275">
        <f t="shared" si="1815"/>
        <v>0</v>
      </c>
      <c r="BH484" s="275">
        <f t="shared" si="1815"/>
        <v>0</v>
      </c>
      <c r="BI484" s="275">
        <f t="shared" si="1815"/>
        <v>0</v>
      </c>
      <c r="BJ484" s="275">
        <f t="shared" si="1815"/>
        <v>0</v>
      </c>
      <c r="BK484" s="275">
        <f t="shared" si="1815"/>
        <v>0</v>
      </c>
      <c r="BL484" s="275">
        <f t="shared" si="1815"/>
        <v>0</v>
      </c>
      <c r="BM484" s="275">
        <f t="shared" si="1815"/>
        <v>0</v>
      </c>
      <c r="BN484" s="275">
        <f t="shared" si="1815"/>
        <v>0</v>
      </c>
      <c r="BO484" s="275">
        <f t="shared" si="1815"/>
        <v>0</v>
      </c>
    </row>
    <row r="485" spans="19:67" x14ac:dyDescent="0.2">
      <c r="S485" s="275">
        <f t="shared" ref="S485:BO485" si="1816">IF(S238=1,IF(S239=1,1,0),0)</f>
        <v>0</v>
      </c>
      <c r="T485" s="275">
        <f t="shared" si="1816"/>
        <v>0</v>
      </c>
      <c r="U485" s="275">
        <f t="shared" si="1816"/>
        <v>0</v>
      </c>
      <c r="V485" s="275">
        <f t="shared" si="1816"/>
        <v>0</v>
      </c>
      <c r="W485" s="275">
        <f t="shared" si="1816"/>
        <v>0</v>
      </c>
      <c r="X485" s="275">
        <f t="shared" si="1816"/>
        <v>0</v>
      </c>
      <c r="Y485" s="275">
        <f t="shared" si="1816"/>
        <v>0</v>
      </c>
      <c r="Z485" s="275">
        <f t="shared" si="1816"/>
        <v>0</v>
      </c>
      <c r="AA485" s="275">
        <f t="shared" si="1816"/>
        <v>0</v>
      </c>
      <c r="AB485" s="275">
        <f t="shared" si="1816"/>
        <v>0</v>
      </c>
      <c r="AC485" s="275">
        <f t="shared" si="1816"/>
        <v>0</v>
      </c>
      <c r="AD485" s="275">
        <f t="shared" si="1816"/>
        <v>0</v>
      </c>
      <c r="AE485" s="275">
        <f t="shared" si="1816"/>
        <v>0</v>
      </c>
      <c r="AF485" s="275">
        <f t="shared" si="1816"/>
        <v>0</v>
      </c>
      <c r="AG485" s="275">
        <f t="shared" si="1816"/>
        <v>0</v>
      </c>
      <c r="AH485" s="275">
        <f t="shared" si="1816"/>
        <v>0</v>
      </c>
      <c r="AI485" s="275">
        <f t="shared" si="1816"/>
        <v>0</v>
      </c>
      <c r="AJ485" s="275">
        <f t="shared" si="1816"/>
        <v>0</v>
      </c>
      <c r="AK485" s="275">
        <f t="shared" si="1816"/>
        <v>0</v>
      </c>
      <c r="AL485" s="275">
        <f t="shared" si="1816"/>
        <v>0</v>
      </c>
      <c r="AM485" s="275">
        <f t="shared" si="1816"/>
        <v>0</v>
      </c>
      <c r="AN485" s="275">
        <f t="shared" si="1816"/>
        <v>0</v>
      </c>
      <c r="AO485" s="275">
        <f t="shared" si="1816"/>
        <v>0</v>
      </c>
      <c r="AP485" s="275">
        <f t="shared" si="1816"/>
        <v>0</v>
      </c>
      <c r="AQ485" s="275">
        <f t="shared" si="1816"/>
        <v>0</v>
      </c>
      <c r="AR485" s="275">
        <f t="shared" si="1816"/>
        <v>0</v>
      </c>
      <c r="AS485" s="275">
        <f t="shared" si="1816"/>
        <v>0</v>
      </c>
      <c r="AT485" s="275">
        <f t="shared" si="1816"/>
        <v>0</v>
      </c>
      <c r="AU485" s="275">
        <f t="shared" si="1816"/>
        <v>0</v>
      </c>
      <c r="AV485" s="275">
        <f t="shared" si="1816"/>
        <v>0</v>
      </c>
      <c r="AW485" s="275">
        <f t="shared" si="1816"/>
        <v>0</v>
      </c>
      <c r="AX485" s="275">
        <f t="shared" si="1816"/>
        <v>0</v>
      </c>
      <c r="AY485" s="275">
        <f t="shared" si="1816"/>
        <v>0</v>
      </c>
      <c r="AZ485" s="275">
        <f t="shared" si="1816"/>
        <v>0</v>
      </c>
      <c r="BA485" s="275">
        <f t="shared" si="1816"/>
        <v>0</v>
      </c>
      <c r="BB485" s="275">
        <f t="shared" si="1816"/>
        <v>0</v>
      </c>
      <c r="BC485" s="275">
        <f t="shared" si="1816"/>
        <v>0</v>
      </c>
      <c r="BD485" s="275">
        <f t="shared" si="1816"/>
        <v>0</v>
      </c>
      <c r="BE485" s="275">
        <f t="shared" si="1816"/>
        <v>0</v>
      </c>
      <c r="BF485" s="275">
        <f t="shared" si="1816"/>
        <v>0</v>
      </c>
      <c r="BG485" s="275">
        <f t="shared" si="1816"/>
        <v>0</v>
      </c>
      <c r="BH485" s="275">
        <f t="shared" si="1816"/>
        <v>0</v>
      </c>
      <c r="BI485" s="275">
        <f t="shared" si="1816"/>
        <v>0</v>
      </c>
      <c r="BJ485" s="275">
        <f t="shared" si="1816"/>
        <v>0</v>
      </c>
      <c r="BK485" s="275">
        <f t="shared" si="1816"/>
        <v>0</v>
      </c>
      <c r="BL485" s="275">
        <f t="shared" si="1816"/>
        <v>0</v>
      </c>
      <c r="BM485" s="275">
        <f t="shared" si="1816"/>
        <v>0</v>
      </c>
      <c r="BN485" s="275">
        <f t="shared" si="1816"/>
        <v>0</v>
      </c>
      <c r="BO485" s="275">
        <f t="shared" si="1816"/>
        <v>0</v>
      </c>
    </row>
    <row r="486" spans="19:67" x14ac:dyDescent="0.2">
      <c r="S486" s="275">
        <f t="shared" ref="S486:BO486" si="1817">IF(S239=1,IF(S240=1,1,0),0)</f>
        <v>0</v>
      </c>
      <c r="T486" s="275">
        <f t="shared" si="1817"/>
        <v>0</v>
      </c>
      <c r="U486" s="275">
        <f t="shared" si="1817"/>
        <v>0</v>
      </c>
      <c r="V486" s="275">
        <f t="shared" si="1817"/>
        <v>0</v>
      </c>
      <c r="W486" s="275">
        <f t="shared" si="1817"/>
        <v>0</v>
      </c>
      <c r="X486" s="275">
        <f t="shared" si="1817"/>
        <v>0</v>
      </c>
      <c r="Y486" s="275">
        <f t="shared" si="1817"/>
        <v>0</v>
      </c>
      <c r="Z486" s="275">
        <f t="shared" si="1817"/>
        <v>0</v>
      </c>
      <c r="AA486" s="275">
        <f t="shared" si="1817"/>
        <v>0</v>
      </c>
      <c r="AB486" s="275">
        <f t="shared" si="1817"/>
        <v>0</v>
      </c>
      <c r="AC486" s="275">
        <f t="shared" si="1817"/>
        <v>0</v>
      </c>
      <c r="AD486" s="275">
        <f t="shared" si="1817"/>
        <v>0</v>
      </c>
      <c r="AE486" s="275">
        <f t="shared" si="1817"/>
        <v>0</v>
      </c>
      <c r="AF486" s="275">
        <f t="shared" si="1817"/>
        <v>0</v>
      </c>
      <c r="AG486" s="275">
        <f t="shared" si="1817"/>
        <v>0</v>
      </c>
      <c r="AH486" s="275">
        <f t="shared" si="1817"/>
        <v>0</v>
      </c>
      <c r="AI486" s="275">
        <f t="shared" si="1817"/>
        <v>0</v>
      </c>
      <c r="AJ486" s="275">
        <f t="shared" si="1817"/>
        <v>0</v>
      </c>
      <c r="AK486" s="275">
        <f t="shared" si="1817"/>
        <v>0</v>
      </c>
      <c r="AL486" s="275">
        <f t="shared" si="1817"/>
        <v>0</v>
      </c>
      <c r="AM486" s="275">
        <f t="shared" si="1817"/>
        <v>0</v>
      </c>
      <c r="AN486" s="275">
        <f t="shared" si="1817"/>
        <v>0</v>
      </c>
      <c r="AO486" s="275">
        <f t="shared" si="1817"/>
        <v>0</v>
      </c>
      <c r="AP486" s="275">
        <f t="shared" si="1817"/>
        <v>0</v>
      </c>
      <c r="AQ486" s="275">
        <f t="shared" si="1817"/>
        <v>0</v>
      </c>
      <c r="AR486" s="275">
        <f t="shared" si="1817"/>
        <v>0</v>
      </c>
      <c r="AS486" s="275">
        <f t="shared" si="1817"/>
        <v>0</v>
      </c>
      <c r="AT486" s="275">
        <f t="shared" si="1817"/>
        <v>0</v>
      </c>
      <c r="AU486" s="275">
        <f t="shared" si="1817"/>
        <v>0</v>
      </c>
      <c r="AV486" s="275">
        <f t="shared" si="1817"/>
        <v>0</v>
      </c>
      <c r="AW486" s="275">
        <f t="shared" si="1817"/>
        <v>0</v>
      </c>
      <c r="AX486" s="275">
        <f t="shared" si="1817"/>
        <v>0</v>
      </c>
      <c r="AY486" s="275">
        <f t="shared" si="1817"/>
        <v>0</v>
      </c>
      <c r="AZ486" s="275">
        <f t="shared" si="1817"/>
        <v>0</v>
      </c>
      <c r="BA486" s="275">
        <f t="shared" si="1817"/>
        <v>0</v>
      </c>
      <c r="BB486" s="275">
        <f t="shared" si="1817"/>
        <v>0</v>
      </c>
      <c r="BC486" s="275">
        <f t="shared" si="1817"/>
        <v>0</v>
      </c>
      <c r="BD486" s="275">
        <f t="shared" si="1817"/>
        <v>0</v>
      </c>
      <c r="BE486" s="275">
        <f t="shared" si="1817"/>
        <v>0</v>
      </c>
      <c r="BF486" s="275">
        <f t="shared" si="1817"/>
        <v>0</v>
      </c>
      <c r="BG486" s="275">
        <f t="shared" si="1817"/>
        <v>1</v>
      </c>
      <c r="BH486" s="275">
        <f t="shared" si="1817"/>
        <v>0</v>
      </c>
      <c r="BI486" s="275">
        <f t="shared" si="1817"/>
        <v>0</v>
      </c>
      <c r="BJ486" s="275">
        <f t="shared" si="1817"/>
        <v>0</v>
      </c>
      <c r="BK486" s="275">
        <f t="shared" si="1817"/>
        <v>0</v>
      </c>
      <c r="BL486" s="275">
        <f t="shared" si="1817"/>
        <v>0</v>
      </c>
      <c r="BM486" s="275">
        <f t="shared" si="1817"/>
        <v>0</v>
      </c>
      <c r="BN486" s="275">
        <f t="shared" si="1817"/>
        <v>0</v>
      </c>
      <c r="BO486" s="275">
        <f t="shared" si="1817"/>
        <v>0</v>
      </c>
    </row>
    <row r="487" spans="19:67" x14ac:dyDescent="0.2">
      <c r="S487" s="275">
        <f t="shared" ref="S487:BO487" si="1818">IF(S240=1,IF(S241=1,1,0),0)</f>
        <v>0</v>
      </c>
      <c r="T487" s="275">
        <f t="shared" si="1818"/>
        <v>0</v>
      </c>
      <c r="U487" s="275">
        <f t="shared" si="1818"/>
        <v>0</v>
      </c>
      <c r="V487" s="275">
        <f t="shared" si="1818"/>
        <v>0</v>
      </c>
      <c r="W487" s="275">
        <f t="shared" si="1818"/>
        <v>0</v>
      </c>
      <c r="X487" s="275">
        <f t="shared" si="1818"/>
        <v>0</v>
      </c>
      <c r="Y487" s="275">
        <f t="shared" si="1818"/>
        <v>0</v>
      </c>
      <c r="Z487" s="275">
        <f t="shared" si="1818"/>
        <v>0</v>
      </c>
      <c r="AA487" s="275">
        <f t="shared" si="1818"/>
        <v>0</v>
      </c>
      <c r="AB487" s="275">
        <f t="shared" si="1818"/>
        <v>0</v>
      </c>
      <c r="AC487" s="275">
        <f t="shared" si="1818"/>
        <v>0</v>
      </c>
      <c r="AD487" s="275">
        <f t="shared" si="1818"/>
        <v>0</v>
      </c>
      <c r="AE487" s="275">
        <f t="shared" si="1818"/>
        <v>0</v>
      </c>
      <c r="AF487" s="275">
        <f t="shared" si="1818"/>
        <v>0</v>
      </c>
      <c r="AG487" s="275">
        <f t="shared" si="1818"/>
        <v>0</v>
      </c>
      <c r="AH487" s="275">
        <f t="shared" si="1818"/>
        <v>0</v>
      </c>
      <c r="AI487" s="275">
        <f t="shared" si="1818"/>
        <v>1</v>
      </c>
      <c r="AJ487" s="275">
        <f t="shared" si="1818"/>
        <v>0</v>
      </c>
      <c r="AK487" s="275">
        <f t="shared" si="1818"/>
        <v>0</v>
      </c>
      <c r="AL487" s="275">
        <f t="shared" si="1818"/>
        <v>0</v>
      </c>
      <c r="AM487" s="275">
        <f t="shared" si="1818"/>
        <v>0</v>
      </c>
      <c r="AN487" s="275">
        <f t="shared" si="1818"/>
        <v>0</v>
      </c>
      <c r="AO487" s="275">
        <f t="shared" si="1818"/>
        <v>0</v>
      </c>
      <c r="AP487" s="275">
        <f t="shared" si="1818"/>
        <v>0</v>
      </c>
      <c r="AQ487" s="275">
        <f t="shared" si="1818"/>
        <v>0</v>
      </c>
      <c r="AR487" s="275">
        <f t="shared" si="1818"/>
        <v>0</v>
      </c>
      <c r="AS487" s="275">
        <f t="shared" si="1818"/>
        <v>0</v>
      </c>
      <c r="AT487" s="275">
        <f t="shared" si="1818"/>
        <v>0</v>
      </c>
      <c r="AU487" s="275">
        <f t="shared" si="1818"/>
        <v>0</v>
      </c>
      <c r="AV487" s="275">
        <f t="shared" si="1818"/>
        <v>0</v>
      </c>
      <c r="AW487" s="275">
        <f t="shared" si="1818"/>
        <v>0</v>
      </c>
      <c r="AX487" s="275">
        <f t="shared" si="1818"/>
        <v>0</v>
      </c>
      <c r="AY487" s="275">
        <f t="shared" si="1818"/>
        <v>0</v>
      </c>
      <c r="AZ487" s="275">
        <f t="shared" si="1818"/>
        <v>0</v>
      </c>
      <c r="BA487" s="275">
        <f t="shared" si="1818"/>
        <v>0</v>
      </c>
      <c r="BB487" s="275">
        <f t="shared" si="1818"/>
        <v>0</v>
      </c>
      <c r="BC487" s="275">
        <f t="shared" si="1818"/>
        <v>0</v>
      </c>
      <c r="BD487" s="275">
        <f t="shared" si="1818"/>
        <v>0</v>
      </c>
      <c r="BE487" s="275">
        <f t="shared" si="1818"/>
        <v>0</v>
      </c>
      <c r="BF487" s="275">
        <f t="shared" si="1818"/>
        <v>0</v>
      </c>
      <c r="BG487" s="275">
        <f t="shared" si="1818"/>
        <v>0</v>
      </c>
      <c r="BH487" s="275">
        <f t="shared" si="1818"/>
        <v>0</v>
      </c>
      <c r="BI487" s="275">
        <f t="shared" si="1818"/>
        <v>0</v>
      </c>
      <c r="BJ487" s="275">
        <f t="shared" si="1818"/>
        <v>0</v>
      </c>
      <c r="BK487" s="275">
        <f t="shared" si="1818"/>
        <v>1</v>
      </c>
      <c r="BL487" s="275">
        <f t="shared" si="1818"/>
        <v>0</v>
      </c>
      <c r="BM487" s="275">
        <f t="shared" si="1818"/>
        <v>0</v>
      </c>
      <c r="BN487" s="275">
        <f t="shared" si="1818"/>
        <v>0</v>
      </c>
      <c r="BO487" s="275">
        <f t="shared" si="1818"/>
        <v>0</v>
      </c>
    </row>
    <row r="488" spans="19:67" x14ac:dyDescent="0.2">
      <c r="S488" s="275">
        <f t="shared" ref="S488:BO488" si="1819">IF(S241=1,IF(S242=1,1,0),0)</f>
        <v>0</v>
      </c>
      <c r="T488" s="275">
        <f t="shared" si="1819"/>
        <v>0</v>
      </c>
      <c r="U488" s="275">
        <f t="shared" si="1819"/>
        <v>0</v>
      </c>
      <c r="V488" s="275">
        <f t="shared" si="1819"/>
        <v>0</v>
      </c>
      <c r="W488" s="275">
        <f t="shared" si="1819"/>
        <v>0</v>
      </c>
      <c r="X488" s="275">
        <f t="shared" si="1819"/>
        <v>0</v>
      </c>
      <c r="Y488" s="275">
        <f t="shared" si="1819"/>
        <v>0</v>
      </c>
      <c r="Z488" s="275">
        <f t="shared" si="1819"/>
        <v>0</v>
      </c>
      <c r="AA488" s="275">
        <f t="shared" si="1819"/>
        <v>0</v>
      </c>
      <c r="AB488" s="275">
        <f t="shared" si="1819"/>
        <v>0</v>
      </c>
      <c r="AC488" s="275">
        <f t="shared" si="1819"/>
        <v>0</v>
      </c>
      <c r="AD488" s="275">
        <f t="shared" si="1819"/>
        <v>0</v>
      </c>
      <c r="AE488" s="275">
        <f t="shared" si="1819"/>
        <v>0</v>
      </c>
      <c r="AF488" s="275">
        <f t="shared" si="1819"/>
        <v>0</v>
      </c>
      <c r="AG488" s="275">
        <f t="shared" si="1819"/>
        <v>0</v>
      </c>
      <c r="AH488" s="275">
        <f t="shared" si="1819"/>
        <v>0</v>
      </c>
      <c r="AI488" s="275">
        <f t="shared" si="1819"/>
        <v>0</v>
      </c>
      <c r="AJ488" s="275">
        <f t="shared" si="1819"/>
        <v>0</v>
      </c>
      <c r="AK488" s="275">
        <f t="shared" si="1819"/>
        <v>0</v>
      </c>
      <c r="AL488" s="275">
        <f t="shared" si="1819"/>
        <v>0</v>
      </c>
      <c r="AM488" s="275">
        <f t="shared" si="1819"/>
        <v>0</v>
      </c>
      <c r="AN488" s="275">
        <f t="shared" si="1819"/>
        <v>0</v>
      </c>
      <c r="AO488" s="275">
        <f t="shared" si="1819"/>
        <v>0</v>
      </c>
      <c r="AP488" s="275">
        <f t="shared" si="1819"/>
        <v>0</v>
      </c>
      <c r="AQ488" s="275">
        <f t="shared" si="1819"/>
        <v>0</v>
      </c>
      <c r="AR488" s="275">
        <f t="shared" si="1819"/>
        <v>0</v>
      </c>
      <c r="AS488" s="275">
        <f t="shared" si="1819"/>
        <v>0</v>
      </c>
      <c r="AT488" s="275">
        <f t="shared" si="1819"/>
        <v>0</v>
      </c>
      <c r="AU488" s="275">
        <f t="shared" si="1819"/>
        <v>0</v>
      </c>
      <c r="AV488" s="275">
        <f t="shared" si="1819"/>
        <v>0</v>
      </c>
      <c r="AW488" s="275">
        <f t="shared" si="1819"/>
        <v>0</v>
      </c>
      <c r="AX488" s="275">
        <f t="shared" si="1819"/>
        <v>0</v>
      </c>
      <c r="AY488" s="275">
        <f t="shared" si="1819"/>
        <v>0</v>
      </c>
      <c r="AZ488" s="275">
        <f t="shared" si="1819"/>
        <v>0</v>
      </c>
      <c r="BA488" s="275">
        <f t="shared" si="1819"/>
        <v>0</v>
      </c>
      <c r="BB488" s="275">
        <f t="shared" si="1819"/>
        <v>0</v>
      </c>
      <c r="BC488" s="275">
        <f t="shared" si="1819"/>
        <v>0</v>
      </c>
      <c r="BD488" s="275">
        <f t="shared" si="1819"/>
        <v>0</v>
      </c>
      <c r="BE488" s="275">
        <f t="shared" si="1819"/>
        <v>0</v>
      </c>
      <c r="BF488" s="275">
        <f t="shared" si="1819"/>
        <v>0</v>
      </c>
      <c r="BG488" s="275">
        <f t="shared" si="1819"/>
        <v>0</v>
      </c>
      <c r="BH488" s="275">
        <f t="shared" si="1819"/>
        <v>0</v>
      </c>
      <c r="BI488" s="275">
        <f t="shared" si="1819"/>
        <v>0</v>
      </c>
      <c r="BJ488" s="275">
        <f t="shared" si="1819"/>
        <v>0</v>
      </c>
      <c r="BK488" s="275">
        <f t="shared" si="1819"/>
        <v>0</v>
      </c>
      <c r="BL488" s="275">
        <f t="shared" si="1819"/>
        <v>0</v>
      </c>
      <c r="BM488" s="275">
        <f t="shared" si="1819"/>
        <v>0</v>
      </c>
      <c r="BN488" s="275">
        <f t="shared" si="1819"/>
        <v>0</v>
      </c>
      <c r="BO488" s="275">
        <f t="shared" si="1819"/>
        <v>0</v>
      </c>
    </row>
    <row r="489" spans="19:67" x14ac:dyDescent="0.2">
      <c r="S489" s="275">
        <f t="shared" ref="S489:BO489" si="1820">IF(S242=1,IF(S243=1,1,0),0)</f>
        <v>0</v>
      </c>
      <c r="T489" s="275">
        <f t="shared" si="1820"/>
        <v>0</v>
      </c>
      <c r="U489" s="275">
        <f t="shared" si="1820"/>
        <v>0</v>
      </c>
      <c r="V489" s="275">
        <f t="shared" si="1820"/>
        <v>0</v>
      </c>
      <c r="W489" s="275">
        <f t="shared" si="1820"/>
        <v>0</v>
      </c>
      <c r="X489" s="275">
        <f t="shared" si="1820"/>
        <v>0</v>
      </c>
      <c r="Y489" s="275">
        <f t="shared" si="1820"/>
        <v>0</v>
      </c>
      <c r="Z489" s="275">
        <f t="shared" si="1820"/>
        <v>0</v>
      </c>
      <c r="AA489" s="275">
        <f t="shared" si="1820"/>
        <v>0</v>
      </c>
      <c r="AB489" s="275">
        <f t="shared" si="1820"/>
        <v>0</v>
      </c>
      <c r="AC489" s="275">
        <f t="shared" si="1820"/>
        <v>0</v>
      </c>
      <c r="AD489" s="275">
        <f t="shared" si="1820"/>
        <v>0</v>
      </c>
      <c r="AE489" s="275">
        <f t="shared" si="1820"/>
        <v>0</v>
      </c>
      <c r="AF489" s="275">
        <f t="shared" si="1820"/>
        <v>0</v>
      </c>
      <c r="AG489" s="275">
        <f t="shared" si="1820"/>
        <v>0</v>
      </c>
      <c r="AH489" s="275">
        <f t="shared" si="1820"/>
        <v>0</v>
      </c>
      <c r="AI489" s="275">
        <f t="shared" si="1820"/>
        <v>0</v>
      </c>
      <c r="AJ489" s="275">
        <f t="shared" si="1820"/>
        <v>0</v>
      </c>
      <c r="AK489" s="275">
        <f t="shared" si="1820"/>
        <v>0</v>
      </c>
      <c r="AL489" s="275">
        <f t="shared" si="1820"/>
        <v>0</v>
      </c>
      <c r="AM489" s="275">
        <f t="shared" si="1820"/>
        <v>0</v>
      </c>
      <c r="AN489" s="275">
        <f t="shared" si="1820"/>
        <v>0</v>
      </c>
      <c r="AO489" s="275">
        <f t="shared" si="1820"/>
        <v>0</v>
      </c>
      <c r="AP489" s="275">
        <f t="shared" si="1820"/>
        <v>0</v>
      </c>
      <c r="AQ489" s="275">
        <f t="shared" si="1820"/>
        <v>0</v>
      </c>
      <c r="AR489" s="275">
        <f t="shared" si="1820"/>
        <v>0</v>
      </c>
      <c r="AS489" s="275">
        <f t="shared" si="1820"/>
        <v>0</v>
      </c>
      <c r="AT489" s="275">
        <f t="shared" si="1820"/>
        <v>0</v>
      </c>
      <c r="AU489" s="275">
        <f t="shared" si="1820"/>
        <v>0</v>
      </c>
      <c r="AV489" s="275">
        <f t="shared" si="1820"/>
        <v>0</v>
      </c>
      <c r="AW489" s="275">
        <f t="shared" si="1820"/>
        <v>0</v>
      </c>
      <c r="AX489" s="275">
        <f t="shared" si="1820"/>
        <v>0</v>
      </c>
      <c r="AY489" s="275">
        <f t="shared" si="1820"/>
        <v>0</v>
      </c>
      <c r="AZ489" s="275">
        <f t="shared" si="1820"/>
        <v>0</v>
      </c>
      <c r="BA489" s="275">
        <f t="shared" si="1820"/>
        <v>0</v>
      </c>
      <c r="BB489" s="275">
        <f t="shared" si="1820"/>
        <v>0</v>
      </c>
      <c r="BC489" s="275">
        <f t="shared" si="1820"/>
        <v>0</v>
      </c>
      <c r="BD489" s="275">
        <f t="shared" si="1820"/>
        <v>0</v>
      </c>
      <c r="BE489" s="275">
        <f t="shared" si="1820"/>
        <v>0</v>
      </c>
      <c r="BF489" s="275">
        <f t="shared" si="1820"/>
        <v>0</v>
      </c>
      <c r="BG489" s="275">
        <f t="shared" si="1820"/>
        <v>0</v>
      </c>
      <c r="BH489" s="275">
        <f t="shared" si="1820"/>
        <v>0</v>
      </c>
      <c r="BI489" s="275">
        <f t="shared" si="1820"/>
        <v>0</v>
      </c>
      <c r="BJ489" s="275">
        <f t="shared" si="1820"/>
        <v>0</v>
      </c>
      <c r="BK489" s="275">
        <f t="shared" si="1820"/>
        <v>0</v>
      </c>
      <c r="BL489" s="275">
        <f t="shared" si="1820"/>
        <v>0</v>
      </c>
      <c r="BM489" s="275">
        <f t="shared" si="1820"/>
        <v>0</v>
      </c>
      <c r="BN489" s="275">
        <f t="shared" si="1820"/>
        <v>0</v>
      </c>
      <c r="BO489" s="275">
        <f t="shared" si="1820"/>
        <v>0</v>
      </c>
    </row>
    <row r="490" spans="19:67" x14ac:dyDescent="0.2">
      <c r="S490" s="275">
        <f t="shared" ref="S490:BO490" si="1821">IF(S243=1,IF(S244=1,1,0),0)</f>
        <v>0</v>
      </c>
      <c r="T490" s="275">
        <f t="shared" si="1821"/>
        <v>0</v>
      </c>
      <c r="U490" s="275">
        <f t="shared" si="1821"/>
        <v>0</v>
      </c>
      <c r="V490" s="275">
        <f t="shared" si="1821"/>
        <v>0</v>
      </c>
      <c r="W490" s="275">
        <f t="shared" si="1821"/>
        <v>0</v>
      </c>
      <c r="X490" s="275">
        <f t="shared" si="1821"/>
        <v>0</v>
      </c>
      <c r="Y490" s="275">
        <f t="shared" si="1821"/>
        <v>0</v>
      </c>
      <c r="Z490" s="275">
        <f t="shared" si="1821"/>
        <v>0</v>
      </c>
      <c r="AA490" s="275">
        <f t="shared" si="1821"/>
        <v>0</v>
      </c>
      <c r="AB490" s="275">
        <f t="shared" si="1821"/>
        <v>0</v>
      </c>
      <c r="AC490" s="275">
        <f t="shared" si="1821"/>
        <v>0</v>
      </c>
      <c r="AD490" s="275">
        <f t="shared" si="1821"/>
        <v>0</v>
      </c>
      <c r="AE490" s="275">
        <f t="shared" si="1821"/>
        <v>0</v>
      </c>
      <c r="AF490" s="275">
        <f t="shared" si="1821"/>
        <v>0</v>
      </c>
      <c r="AG490" s="275">
        <f t="shared" si="1821"/>
        <v>0</v>
      </c>
      <c r="AH490" s="275">
        <f t="shared" si="1821"/>
        <v>0</v>
      </c>
      <c r="AI490" s="275">
        <f t="shared" si="1821"/>
        <v>1</v>
      </c>
      <c r="AJ490" s="275">
        <f t="shared" si="1821"/>
        <v>0</v>
      </c>
      <c r="AK490" s="275">
        <f t="shared" si="1821"/>
        <v>0</v>
      </c>
      <c r="AL490" s="275">
        <f t="shared" si="1821"/>
        <v>0</v>
      </c>
      <c r="AM490" s="275">
        <f t="shared" si="1821"/>
        <v>0</v>
      </c>
      <c r="AN490" s="275">
        <f t="shared" si="1821"/>
        <v>0</v>
      </c>
      <c r="AO490" s="275">
        <f t="shared" si="1821"/>
        <v>0</v>
      </c>
      <c r="AP490" s="275">
        <f t="shared" si="1821"/>
        <v>0</v>
      </c>
      <c r="AQ490" s="275">
        <f t="shared" si="1821"/>
        <v>0</v>
      </c>
      <c r="AR490" s="275">
        <f t="shared" si="1821"/>
        <v>0</v>
      </c>
      <c r="AS490" s="275">
        <f t="shared" si="1821"/>
        <v>0</v>
      </c>
      <c r="AT490" s="275">
        <f t="shared" si="1821"/>
        <v>0</v>
      </c>
      <c r="AU490" s="275">
        <f t="shared" si="1821"/>
        <v>0</v>
      </c>
      <c r="AV490" s="275">
        <f t="shared" si="1821"/>
        <v>0</v>
      </c>
      <c r="AW490" s="275">
        <f t="shared" si="1821"/>
        <v>0</v>
      </c>
      <c r="AX490" s="275">
        <f t="shared" si="1821"/>
        <v>0</v>
      </c>
      <c r="AY490" s="275">
        <f t="shared" si="1821"/>
        <v>0</v>
      </c>
      <c r="AZ490" s="275">
        <f t="shared" si="1821"/>
        <v>0</v>
      </c>
      <c r="BA490" s="275">
        <f t="shared" si="1821"/>
        <v>0</v>
      </c>
      <c r="BB490" s="275">
        <f t="shared" si="1821"/>
        <v>0</v>
      </c>
      <c r="BC490" s="275">
        <f t="shared" si="1821"/>
        <v>0</v>
      </c>
      <c r="BD490" s="275">
        <f t="shared" si="1821"/>
        <v>0</v>
      </c>
      <c r="BE490" s="275">
        <f t="shared" si="1821"/>
        <v>0</v>
      </c>
      <c r="BF490" s="275">
        <f t="shared" si="1821"/>
        <v>0</v>
      </c>
      <c r="BG490" s="275">
        <f t="shared" si="1821"/>
        <v>0</v>
      </c>
      <c r="BH490" s="275">
        <f t="shared" si="1821"/>
        <v>0</v>
      </c>
      <c r="BI490" s="275">
        <f t="shared" si="1821"/>
        <v>0</v>
      </c>
      <c r="BJ490" s="275">
        <f t="shared" si="1821"/>
        <v>0</v>
      </c>
      <c r="BK490" s="275">
        <f t="shared" si="1821"/>
        <v>0</v>
      </c>
      <c r="BL490" s="275">
        <f t="shared" si="1821"/>
        <v>0</v>
      </c>
      <c r="BM490" s="275">
        <f t="shared" si="1821"/>
        <v>0</v>
      </c>
      <c r="BN490" s="275">
        <f t="shared" si="1821"/>
        <v>0</v>
      </c>
      <c r="BO490" s="275">
        <f t="shared" si="1821"/>
        <v>0</v>
      </c>
    </row>
    <row r="491" spans="19:67" x14ac:dyDescent="0.2">
      <c r="S491" s="275">
        <f t="shared" ref="S491:BO491" si="1822">IF(S244=1,IF(S245=1,1,0),0)</f>
        <v>0</v>
      </c>
      <c r="T491" s="275">
        <f t="shared" si="1822"/>
        <v>0</v>
      </c>
      <c r="U491" s="275">
        <f t="shared" si="1822"/>
        <v>0</v>
      </c>
      <c r="V491" s="275">
        <f t="shared" si="1822"/>
        <v>0</v>
      </c>
      <c r="W491" s="275">
        <f t="shared" si="1822"/>
        <v>0</v>
      </c>
      <c r="X491" s="275">
        <f t="shared" si="1822"/>
        <v>0</v>
      </c>
      <c r="Y491" s="275">
        <f t="shared" si="1822"/>
        <v>0</v>
      </c>
      <c r="Z491" s="275">
        <f t="shared" si="1822"/>
        <v>0</v>
      </c>
      <c r="AA491" s="275">
        <f t="shared" si="1822"/>
        <v>0</v>
      </c>
      <c r="AB491" s="275">
        <f t="shared" si="1822"/>
        <v>0</v>
      </c>
      <c r="AC491" s="275">
        <f t="shared" si="1822"/>
        <v>0</v>
      </c>
      <c r="AD491" s="275">
        <f t="shared" si="1822"/>
        <v>0</v>
      </c>
      <c r="AE491" s="275">
        <f t="shared" si="1822"/>
        <v>0</v>
      </c>
      <c r="AF491" s="275">
        <f t="shared" si="1822"/>
        <v>0</v>
      </c>
      <c r="AG491" s="275">
        <f t="shared" si="1822"/>
        <v>0</v>
      </c>
      <c r="AH491" s="275">
        <f t="shared" si="1822"/>
        <v>0</v>
      </c>
      <c r="AI491" s="275">
        <f t="shared" si="1822"/>
        <v>0</v>
      </c>
      <c r="AJ491" s="275">
        <f t="shared" si="1822"/>
        <v>0</v>
      </c>
      <c r="AK491" s="275">
        <f t="shared" si="1822"/>
        <v>0</v>
      </c>
      <c r="AL491" s="275">
        <f t="shared" si="1822"/>
        <v>0</v>
      </c>
      <c r="AM491" s="275">
        <f t="shared" si="1822"/>
        <v>0</v>
      </c>
      <c r="AN491" s="275">
        <f t="shared" si="1822"/>
        <v>0</v>
      </c>
      <c r="AO491" s="275">
        <f t="shared" si="1822"/>
        <v>0</v>
      </c>
      <c r="AP491" s="275">
        <f t="shared" si="1822"/>
        <v>0</v>
      </c>
      <c r="AQ491" s="275">
        <f t="shared" si="1822"/>
        <v>0</v>
      </c>
      <c r="AR491" s="275">
        <f t="shared" si="1822"/>
        <v>0</v>
      </c>
      <c r="AS491" s="275">
        <f t="shared" si="1822"/>
        <v>0</v>
      </c>
      <c r="AT491" s="275">
        <f t="shared" si="1822"/>
        <v>0</v>
      </c>
      <c r="AU491" s="275">
        <f t="shared" si="1822"/>
        <v>0</v>
      </c>
      <c r="AV491" s="275">
        <f t="shared" si="1822"/>
        <v>0</v>
      </c>
      <c r="AW491" s="275">
        <f t="shared" si="1822"/>
        <v>0</v>
      </c>
      <c r="AX491" s="275">
        <f t="shared" si="1822"/>
        <v>0</v>
      </c>
      <c r="AY491" s="275">
        <f t="shared" si="1822"/>
        <v>0</v>
      </c>
      <c r="AZ491" s="275">
        <f t="shared" si="1822"/>
        <v>0</v>
      </c>
      <c r="BA491" s="275">
        <f t="shared" si="1822"/>
        <v>0</v>
      </c>
      <c r="BB491" s="275">
        <f t="shared" si="1822"/>
        <v>0</v>
      </c>
      <c r="BC491" s="275">
        <f t="shared" si="1822"/>
        <v>0</v>
      </c>
      <c r="BD491" s="275">
        <f t="shared" si="1822"/>
        <v>0</v>
      </c>
      <c r="BE491" s="275">
        <f t="shared" si="1822"/>
        <v>0</v>
      </c>
      <c r="BF491" s="275">
        <f t="shared" si="1822"/>
        <v>0</v>
      </c>
      <c r="BG491" s="275">
        <f t="shared" si="1822"/>
        <v>0</v>
      </c>
      <c r="BH491" s="275">
        <f t="shared" si="1822"/>
        <v>0</v>
      </c>
      <c r="BI491" s="275">
        <f t="shared" si="1822"/>
        <v>0</v>
      </c>
      <c r="BJ491" s="275">
        <f t="shared" si="1822"/>
        <v>0</v>
      </c>
      <c r="BK491" s="275">
        <f t="shared" si="1822"/>
        <v>0</v>
      </c>
      <c r="BL491" s="275">
        <f t="shared" si="1822"/>
        <v>0</v>
      </c>
      <c r="BM491" s="275">
        <f t="shared" si="1822"/>
        <v>0</v>
      </c>
      <c r="BN491" s="275">
        <f t="shared" si="1822"/>
        <v>0</v>
      </c>
      <c r="BO491" s="275">
        <f t="shared" si="1822"/>
        <v>0</v>
      </c>
    </row>
    <row r="492" spans="19:67" x14ac:dyDescent="0.2">
      <c r="S492" s="275">
        <f t="shared" ref="S492:BO492" si="1823">IF(S245=1,IF(S246=1,1,0),0)</f>
        <v>0</v>
      </c>
      <c r="T492" s="275">
        <f t="shared" si="1823"/>
        <v>0</v>
      </c>
      <c r="U492" s="275">
        <f t="shared" si="1823"/>
        <v>0</v>
      </c>
      <c r="V492" s="275">
        <f t="shared" si="1823"/>
        <v>0</v>
      </c>
      <c r="W492" s="275">
        <f t="shared" si="1823"/>
        <v>0</v>
      </c>
      <c r="X492" s="275">
        <f t="shared" si="1823"/>
        <v>0</v>
      </c>
      <c r="Y492" s="275">
        <f t="shared" si="1823"/>
        <v>0</v>
      </c>
      <c r="Z492" s="275">
        <f t="shared" si="1823"/>
        <v>0</v>
      </c>
      <c r="AA492" s="275">
        <f t="shared" si="1823"/>
        <v>0</v>
      </c>
      <c r="AB492" s="275">
        <f t="shared" si="1823"/>
        <v>0</v>
      </c>
      <c r="AC492" s="275">
        <f t="shared" si="1823"/>
        <v>0</v>
      </c>
      <c r="AD492" s="275">
        <f t="shared" si="1823"/>
        <v>0</v>
      </c>
      <c r="AE492" s="275">
        <f t="shared" si="1823"/>
        <v>0</v>
      </c>
      <c r="AF492" s="275">
        <f t="shared" si="1823"/>
        <v>0</v>
      </c>
      <c r="AG492" s="275">
        <f t="shared" si="1823"/>
        <v>0</v>
      </c>
      <c r="AH492" s="275">
        <f t="shared" si="1823"/>
        <v>0</v>
      </c>
      <c r="AI492" s="275">
        <f t="shared" si="1823"/>
        <v>0</v>
      </c>
      <c r="AJ492" s="275">
        <f t="shared" si="1823"/>
        <v>0</v>
      </c>
      <c r="AK492" s="275">
        <f t="shared" si="1823"/>
        <v>0</v>
      </c>
      <c r="AL492" s="275">
        <f t="shared" si="1823"/>
        <v>0</v>
      </c>
      <c r="AM492" s="275">
        <f t="shared" si="1823"/>
        <v>0</v>
      </c>
      <c r="AN492" s="275">
        <f t="shared" si="1823"/>
        <v>0</v>
      </c>
      <c r="AO492" s="275">
        <f t="shared" si="1823"/>
        <v>0</v>
      </c>
      <c r="AP492" s="275">
        <f t="shared" si="1823"/>
        <v>0</v>
      </c>
      <c r="AQ492" s="275">
        <f t="shared" si="1823"/>
        <v>0</v>
      </c>
      <c r="AR492" s="275">
        <f t="shared" si="1823"/>
        <v>0</v>
      </c>
      <c r="AS492" s="275">
        <f t="shared" si="1823"/>
        <v>0</v>
      </c>
      <c r="AT492" s="275">
        <f t="shared" si="1823"/>
        <v>0</v>
      </c>
      <c r="AU492" s="275">
        <f t="shared" si="1823"/>
        <v>0</v>
      </c>
      <c r="AV492" s="275">
        <f t="shared" si="1823"/>
        <v>0</v>
      </c>
      <c r="AW492" s="275">
        <f t="shared" si="1823"/>
        <v>0</v>
      </c>
      <c r="AX492" s="275">
        <f t="shared" si="1823"/>
        <v>0</v>
      </c>
      <c r="AY492" s="275">
        <f t="shared" si="1823"/>
        <v>0</v>
      </c>
      <c r="AZ492" s="275">
        <f t="shared" si="1823"/>
        <v>0</v>
      </c>
      <c r="BA492" s="275">
        <f t="shared" si="1823"/>
        <v>0</v>
      </c>
      <c r="BB492" s="275">
        <f t="shared" si="1823"/>
        <v>0</v>
      </c>
      <c r="BC492" s="275">
        <f t="shared" si="1823"/>
        <v>0</v>
      </c>
      <c r="BD492" s="275">
        <f t="shared" si="1823"/>
        <v>0</v>
      </c>
      <c r="BE492" s="275">
        <f t="shared" si="1823"/>
        <v>0</v>
      </c>
      <c r="BF492" s="275">
        <f t="shared" si="1823"/>
        <v>0</v>
      </c>
      <c r="BG492" s="275">
        <f t="shared" si="1823"/>
        <v>0</v>
      </c>
      <c r="BH492" s="275">
        <f t="shared" si="1823"/>
        <v>0</v>
      </c>
      <c r="BI492" s="275">
        <f t="shared" si="1823"/>
        <v>0</v>
      </c>
      <c r="BJ492" s="275">
        <f t="shared" si="1823"/>
        <v>0</v>
      </c>
      <c r="BK492" s="275">
        <f t="shared" si="1823"/>
        <v>0</v>
      </c>
      <c r="BL492" s="275">
        <f t="shared" si="1823"/>
        <v>0</v>
      </c>
      <c r="BM492" s="275">
        <f t="shared" si="1823"/>
        <v>0</v>
      </c>
      <c r="BN492" s="275">
        <f t="shared" si="1823"/>
        <v>0</v>
      </c>
      <c r="BO492" s="275">
        <f t="shared" si="1823"/>
        <v>0</v>
      </c>
    </row>
    <row r="493" spans="19:67" x14ac:dyDescent="0.2">
      <c r="S493" s="275">
        <f t="shared" ref="S493:BO493" si="1824">IF(S246=1,IF(S247=1,1,0),0)</f>
        <v>0</v>
      </c>
      <c r="T493" s="275">
        <f t="shared" si="1824"/>
        <v>0</v>
      </c>
      <c r="U493" s="275">
        <f t="shared" si="1824"/>
        <v>0</v>
      </c>
      <c r="V493" s="275">
        <f t="shared" si="1824"/>
        <v>0</v>
      </c>
      <c r="W493" s="275">
        <f t="shared" si="1824"/>
        <v>0</v>
      </c>
      <c r="X493" s="275">
        <f t="shared" si="1824"/>
        <v>0</v>
      </c>
      <c r="Y493" s="275">
        <f t="shared" si="1824"/>
        <v>0</v>
      </c>
      <c r="Z493" s="275">
        <f t="shared" si="1824"/>
        <v>0</v>
      </c>
      <c r="AA493" s="275">
        <f t="shared" si="1824"/>
        <v>1</v>
      </c>
      <c r="AB493" s="275">
        <f t="shared" si="1824"/>
        <v>0</v>
      </c>
      <c r="AC493" s="275">
        <f t="shared" si="1824"/>
        <v>0</v>
      </c>
      <c r="AD493" s="275">
        <f t="shared" si="1824"/>
        <v>0</v>
      </c>
      <c r="AE493" s="275">
        <f t="shared" si="1824"/>
        <v>0</v>
      </c>
      <c r="AF493" s="275">
        <f t="shared" si="1824"/>
        <v>0</v>
      </c>
      <c r="AG493" s="275">
        <f t="shared" si="1824"/>
        <v>0</v>
      </c>
      <c r="AH493" s="275">
        <f t="shared" si="1824"/>
        <v>0</v>
      </c>
      <c r="AI493" s="275">
        <f t="shared" si="1824"/>
        <v>0</v>
      </c>
      <c r="AJ493" s="275">
        <f t="shared" si="1824"/>
        <v>0</v>
      </c>
      <c r="AK493" s="275">
        <f t="shared" si="1824"/>
        <v>0</v>
      </c>
      <c r="AL493" s="275">
        <f t="shared" si="1824"/>
        <v>0</v>
      </c>
      <c r="AM493" s="275">
        <f t="shared" si="1824"/>
        <v>0</v>
      </c>
      <c r="AN493" s="275">
        <f t="shared" si="1824"/>
        <v>0</v>
      </c>
      <c r="AO493" s="275">
        <f t="shared" si="1824"/>
        <v>0</v>
      </c>
      <c r="AP493" s="275">
        <f t="shared" si="1824"/>
        <v>0</v>
      </c>
      <c r="AQ493" s="275">
        <f t="shared" si="1824"/>
        <v>0</v>
      </c>
      <c r="AR493" s="275">
        <f t="shared" si="1824"/>
        <v>0</v>
      </c>
      <c r="AS493" s="275">
        <f t="shared" si="1824"/>
        <v>0</v>
      </c>
      <c r="AT493" s="275">
        <f t="shared" si="1824"/>
        <v>0</v>
      </c>
      <c r="AU493" s="275">
        <f t="shared" si="1824"/>
        <v>0</v>
      </c>
      <c r="AV493" s="275">
        <f t="shared" si="1824"/>
        <v>0</v>
      </c>
      <c r="AW493" s="275">
        <f t="shared" si="1824"/>
        <v>0</v>
      </c>
      <c r="AX493" s="275">
        <f t="shared" si="1824"/>
        <v>0</v>
      </c>
      <c r="AY493" s="275">
        <f t="shared" si="1824"/>
        <v>0</v>
      </c>
      <c r="AZ493" s="275">
        <f t="shared" si="1824"/>
        <v>0</v>
      </c>
      <c r="BA493" s="275">
        <f t="shared" si="1824"/>
        <v>0</v>
      </c>
      <c r="BB493" s="275">
        <f t="shared" si="1824"/>
        <v>0</v>
      </c>
      <c r="BC493" s="275">
        <f t="shared" si="1824"/>
        <v>0</v>
      </c>
      <c r="BD493" s="275">
        <f t="shared" si="1824"/>
        <v>0</v>
      </c>
      <c r="BE493" s="275">
        <f t="shared" si="1824"/>
        <v>0</v>
      </c>
      <c r="BF493" s="275">
        <f t="shared" si="1824"/>
        <v>0</v>
      </c>
      <c r="BG493" s="275">
        <f t="shared" si="1824"/>
        <v>0</v>
      </c>
      <c r="BH493" s="275">
        <f t="shared" si="1824"/>
        <v>0</v>
      </c>
      <c r="BI493" s="275">
        <f t="shared" si="1824"/>
        <v>0</v>
      </c>
      <c r="BJ493" s="275">
        <f t="shared" si="1824"/>
        <v>0</v>
      </c>
      <c r="BK493" s="275">
        <f t="shared" si="1824"/>
        <v>0</v>
      </c>
      <c r="BL493" s="275">
        <f t="shared" si="1824"/>
        <v>0</v>
      </c>
      <c r="BM493" s="275">
        <f t="shared" si="1824"/>
        <v>0</v>
      </c>
      <c r="BN493" s="275">
        <f t="shared" si="1824"/>
        <v>0</v>
      </c>
      <c r="BO493" s="275">
        <f t="shared" si="1824"/>
        <v>0</v>
      </c>
    </row>
    <row r="494" spans="19:67" x14ac:dyDescent="0.2">
      <c r="S494" s="275">
        <f t="shared" ref="S494:BO494" si="1825">IF(S247=1,IF(S248=1,1,0),0)</f>
        <v>0</v>
      </c>
      <c r="T494" s="275">
        <f t="shared" si="1825"/>
        <v>0</v>
      </c>
      <c r="U494" s="275">
        <f t="shared" si="1825"/>
        <v>0</v>
      </c>
      <c r="V494" s="275">
        <f t="shared" si="1825"/>
        <v>0</v>
      </c>
      <c r="W494" s="275">
        <f t="shared" si="1825"/>
        <v>0</v>
      </c>
      <c r="X494" s="275">
        <f t="shared" si="1825"/>
        <v>0</v>
      </c>
      <c r="Y494" s="275">
        <f t="shared" si="1825"/>
        <v>0</v>
      </c>
      <c r="Z494" s="275">
        <f t="shared" si="1825"/>
        <v>0</v>
      </c>
      <c r="AA494" s="275">
        <f t="shared" si="1825"/>
        <v>0</v>
      </c>
      <c r="AB494" s="275">
        <f t="shared" si="1825"/>
        <v>0</v>
      </c>
      <c r="AC494" s="275">
        <f t="shared" si="1825"/>
        <v>0</v>
      </c>
      <c r="AD494" s="275">
        <f t="shared" si="1825"/>
        <v>0</v>
      </c>
      <c r="AE494" s="275">
        <f t="shared" si="1825"/>
        <v>0</v>
      </c>
      <c r="AF494" s="275">
        <f t="shared" si="1825"/>
        <v>0</v>
      </c>
      <c r="AG494" s="275">
        <f t="shared" si="1825"/>
        <v>0</v>
      </c>
      <c r="AH494" s="275">
        <f t="shared" si="1825"/>
        <v>0</v>
      </c>
      <c r="AI494" s="275">
        <f t="shared" si="1825"/>
        <v>0</v>
      </c>
      <c r="AJ494" s="275">
        <f t="shared" si="1825"/>
        <v>0</v>
      </c>
      <c r="AK494" s="275">
        <f t="shared" si="1825"/>
        <v>0</v>
      </c>
      <c r="AL494" s="275">
        <f t="shared" si="1825"/>
        <v>0</v>
      </c>
      <c r="AM494" s="275">
        <f t="shared" si="1825"/>
        <v>0</v>
      </c>
      <c r="AN494" s="275">
        <f t="shared" si="1825"/>
        <v>0</v>
      </c>
      <c r="AO494" s="275">
        <f t="shared" si="1825"/>
        <v>0</v>
      </c>
      <c r="AP494" s="275">
        <f t="shared" si="1825"/>
        <v>0</v>
      </c>
      <c r="AQ494" s="275">
        <f t="shared" si="1825"/>
        <v>0</v>
      </c>
      <c r="AR494" s="275">
        <f t="shared" si="1825"/>
        <v>0</v>
      </c>
      <c r="AS494" s="275">
        <f t="shared" si="1825"/>
        <v>0</v>
      </c>
      <c r="AT494" s="275">
        <f t="shared" si="1825"/>
        <v>0</v>
      </c>
      <c r="AU494" s="275">
        <f t="shared" si="1825"/>
        <v>0</v>
      </c>
      <c r="AV494" s="275">
        <f t="shared" si="1825"/>
        <v>0</v>
      </c>
      <c r="AW494" s="275">
        <f t="shared" si="1825"/>
        <v>0</v>
      </c>
      <c r="AX494" s="275">
        <f t="shared" si="1825"/>
        <v>0</v>
      </c>
      <c r="AY494" s="275">
        <f t="shared" si="1825"/>
        <v>0</v>
      </c>
      <c r="AZ494" s="275">
        <f t="shared" si="1825"/>
        <v>0</v>
      </c>
      <c r="BA494" s="275">
        <f t="shared" si="1825"/>
        <v>0</v>
      </c>
      <c r="BB494" s="275">
        <f t="shared" si="1825"/>
        <v>0</v>
      </c>
      <c r="BC494" s="275">
        <f t="shared" si="1825"/>
        <v>0</v>
      </c>
      <c r="BD494" s="275">
        <f t="shared" si="1825"/>
        <v>0</v>
      </c>
      <c r="BE494" s="275">
        <f t="shared" si="1825"/>
        <v>0</v>
      </c>
      <c r="BF494" s="275">
        <f t="shared" si="1825"/>
        <v>0</v>
      </c>
      <c r="BG494" s="275">
        <f t="shared" si="1825"/>
        <v>0</v>
      </c>
      <c r="BH494" s="275">
        <f t="shared" si="1825"/>
        <v>0</v>
      </c>
      <c r="BI494" s="275">
        <f t="shared" si="1825"/>
        <v>0</v>
      </c>
      <c r="BJ494" s="275">
        <f t="shared" si="1825"/>
        <v>0</v>
      </c>
      <c r="BK494" s="275">
        <f t="shared" si="1825"/>
        <v>0</v>
      </c>
      <c r="BL494" s="275">
        <f t="shared" si="1825"/>
        <v>0</v>
      </c>
      <c r="BM494" s="275">
        <f t="shared" si="1825"/>
        <v>0</v>
      </c>
      <c r="BN494" s="275">
        <f t="shared" si="1825"/>
        <v>0</v>
      </c>
      <c r="BO494" s="275">
        <f t="shared" si="1825"/>
        <v>0</v>
      </c>
    </row>
    <row r="495" spans="19:67" x14ac:dyDescent="0.2">
      <c r="S495" s="275">
        <f t="shared" ref="S495:BO495" si="1826">IF(S248=1,IF(S249=1,1,0),0)</f>
        <v>0</v>
      </c>
      <c r="T495" s="275">
        <f t="shared" si="1826"/>
        <v>0</v>
      </c>
      <c r="U495" s="275">
        <f t="shared" si="1826"/>
        <v>1</v>
      </c>
      <c r="V495" s="275">
        <f t="shared" si="1826"/>
        <v>0</v>
      </c>
      <c r="W495" s="275">
        <f t="shared" si="1826"/>
        <v>0</v>
      </c>
      <c r="X495" s="275">
        <f t="shared" si="1826"/>
        <v>1</v>
      </c>
      <c r="Y495" s="275">
        <f t="shared" si="1826"/>
        <v>0</v>
      </c>
      <c r="Z495" s="275">
        <f t="shared" si="1826"/>
        <v>0</v>
      </c>
      <c r="AA495" s="275">
        <f t="shared" si="1826"/>
        <v>0</v>
      </c>
      <c r="AB495" s="275">
        <f t="shared" si="1826"/>
        <v>0</v>
      </c>
      <c r="AC495" s="275">
        <f t="shared" si="1826"/>
        <v>0</v>
      </c>
      <c r="AD495" s="275">
        <f t="shared" si="1826"/>
        <v>0</v>
      </c>
      <c r="AE495" s="275">
        <f t="shared" si="1826"/>
        <v>0</v>
      </c>
      <c r="AF495" s="275">
        <f t="shared" si="1826"/>
        <v>0</v>
      </c>
      <c r="AG495" s="275">
        <f t="shared" si="1826"/>
        <v>0</v>
      </c>
      <c r="AH495" s="275">
        <f t="shared" si="1826"/>
        <v>0</v>
      </c>
      <c r="AI495" s="275">
        <f t="shared" si="1826"/>
        <v>0</v>
      </c>
      <c r="AJ495" s="275">
        <f t="shared" si="1826"/>
        <v>0</v>
      </c>
      <c r="AK495" s="275">
        <f t="shared" si="1826"/>
        <v>0</v>
      </c>
      <c r="AL495" s="275">
        <f t="shared" si="1826"/>
        <v>0</v>
      </c>
      <c r="AM495" s="275">
        <f t="shared" si="1826"/>
        <v>0</v>
      </c>
      <c r="AN495" s="275">
        <f t="shared" si="1826"/>
        <v>0</v>
      </c>
      <c r="AO495" s="275">
        <f t="shared" si="1826"/>
        <v>0</v>
      </c>
      <c r="AP495" s="275">
        <f t="shared" si="1826"/>
        <v>0</v>
      </c>
      <c r="AQ495" s="275">
        <f t="shared" si="1826"/>
        <v>0</v>
      </c>
      <c r="AR495" s="275">
        <f t="shared" si="1826"/>
        <v>0</v>
      </c>
      <c r="AS495" s="275">
        <f t="shared" si="1826"/>
        <v>0</v>
      </c>
      <c r="AT495" s="275">
        <f t="shared" si="1826"/>
        <v>0</v>
      </c>
      <c r="AU495" s="275">
        <f t="shared" si="1826"/>
        <v>0</v>
      </c>
      <c r="AV495" s="275">
        <f t="shared" si="1826"/>
        <v>0</v>
      </c>
      <c r="AW495" s="275">
        <f t="shared" si="1826"/>
        <v>0</v>
      </c>
      <c r="AX495" s="275">
        <f t="shared" si="1826"/>
        <v>1</v>
      </c>
      <c r="AY495" s="275">
        <f t="shared" si="1826"/>
        <v>0</v>
      </c>
      <c r="AZ495" s="275">
        <f t="shared" si="1826"/>
        <v>0</v>
      </c>
      <c r="BA495" s="275">
        <f t="shared" si="1826"/>
        <v>0</v>
      </c>
      <c r="BB495" s="275">
        <f t="shared" si="1826"/>
        <v>0</v>
      </c>
      <c r="BC495" s="275">
        <f t="shared" si="1826"/>
        <v>0</v>
      </c>
      <c r="BD495" s="275">
        <f t="shared" si="1826"/>
        <v>0</v>
      </c>
      <c r="BE495" s="275">
        <f t="shared" si="1826"/>
        <v>0</v>
      </c>
      <c r="BF495" s="275">
        <f t="shared" si="1826"/>
        <v>0</v>
      </c>
      <c r="BG495" s="275">
        <f t="shared" si="1826"/>
        <v>0</v>
      </c>
      <c r="BH495" s="275">
        <f t="shared" si="1826"/>
        <v>0</v>
      </c>
      <c r="BI495" s="275">
        <f t="shared" si="1826"/>
        <v>0</v>
      </c>
      <c r="BJ495" s="275">
        <f t="shared" si="1826"/>
        <v>0</v>
      </c>
      <c r="BK495" s="275">
        <f t="shared" si="1826"/>
        <v>0</v>
      </c>
      <c r="BL495" s="275">
        <f t="shared" si="1826"/>
        <v>0</v>
      </c>
      <c r="BM495" s="275">
        <f t="shared" si="1826"/>
        <v>0</v>
      </c>
      <c r="BN495" s="275">
        <f t="shared" si="1826"/>
        <v>0</v>
      </c>
      <c r="BO495" s="275">
        <f t="shared" si="1826"/>
        <v>0</v>
      </c>
    </row>
    <row r="496" spans="19:67" x14ac:dyDescent="0.2">
      <c r="S496" s="275">
        <f t="shared" ref="S496:BO496" si="1827">IF(S249=1,IF(S250=1,1,0),0)</f>
        <v>0</v>
      </c>
      <c r="T496" s="275">
        <f t="shared" si="1827"/>
        <v>0</v>
      </c>
      <c r="U496" s="275">
        <f t="shared" si="1827"/>
        <v>0</v>
      </c>
      <c r="V496" s="275">
        <f t="shared" si="1827"/>
        <v>0</v>
      </c>
      <c r="W496" s="275">
        <f t="shared" si="1827"/>
        <v>0</v>
      </c>
      <c r="X496" s="275">
        <f t="shared" si="1827"/>
        <v>1</v>
      </c>
      <c r="Y496" s="275">
        <f t="shared" si="1827"/>
        <v>0</v>
      </c>
      <c r="Z496" s="275">
        <f t="shared" si="1827"/>
        <v>0</v>
      </c>
      <c r="AA496" s="275">
        <f t="shared" si="1827"/>
        <v>0</v>
      </c>
      <c r="AB496" s="275">
        <f t="shared" si="1827"/>
        <v>0</v>
      </c>
      <c r="AC496" s="275">
        <f t="shared" si="1827"/>
        <v>0</v>
      </c>
      <c r="AD496" s="275">
        <f t="shared" si="1827"/>
        <v>0</v>
      </c>
      <c r="AE496" s="275">
        <f t="shared" si="1827"/>
        <v>0</v>
      </c>
      <c r="AF496" s="275">
        <f t="shared" si="1827"/>
        <v>0</v>
      </c>
      <c r="AG496" s="275">
        <f t="shared" si="1827"/>
        <v>0</v>
      </c>
      <c r="AH496" s="275">
        <f t="shared" si="1827"/>
        <v>0</v>
      </c>
      <c r="AI496" s="275">
        <f t="shared" si="1827"/>
        <v>0</v>
      </c>
      <c r="AJ496" s="275">
        <f t="shared" si="1827"/>
        <v>0</v>
      </c>
      <c r="AK496" s="275">
        <f t="shared" si="1827"/>
        <v>0</v>
      </c>
      <c r="AL496" s="275">
        <f t="shared" si="1827"/>
        <v>0</v>
      </c>
      <c r="AM496" s="275">
        <f t="shared" si="1827"/>
        <v>0</v>
      </c>
      <c r="AN496" s="275">
        <f t="shared" si="1827"/>
        <v>0</v>
      </c>
      <c r="AO496" s="275">
        <f t="shared" si="1827"/>
        <v>0</v>
      </c>
      <c r="AP496" s="275">
        <f t="shared" si="1827"/>
        <v>0</v>
      </c>
      <c r="AQ496" s="275">
        <f t="shared" si="1827"/>
        <v>0</v>
      </c>
      <c r="AR496" s="275">
        <f t="shared" si="1827"/>
        <v>0</v>
      </c>
      <c r="AS496" s="275">
        <f t="shared" si="1827"/>
        <v>0</v>
      </c>
      <c r="AT496" s="275">
        <f t="shared" si="1827"/>
        <v>0</v>
      </c>
      <c r="AU496" s="275">
        <f t="shared" si="1827"/>
        <v>0</v>
      </c>
      <c r="AV496" s="275">
        <f t="shared" si="1827"/>
        <v>0</v>
      </c>
      <c r="AW496" s="275">
        <f t="shared" si="1827"/>
        <v>0</v>
      </c>
      <c r="AX496" s="275">
        <f t="shared" si="1827"/>
        <v>0</v>
      </c>
      <c r="AY496" s="275">
        <f t="shared" si="1827"/>
        <v>0</v>
      </c>
      <c r="AZ496" s="275">
        <f t="shared" si="1827"/>
        <v>0</v>
      </c>
      <c r="BA496" s="275">
        <f t="shared" si="1827"/>
        <v>0</v>
      </c>
      <c r="BB496" s="275">
        <f t="shared" si="1827"/>
        <v>0</v>
      </c>
      <c r="BC496" s="275">
        <f t="shared" si="1827"/>
        <v>0</v>
      </c>
      <c r="BD496" s="275">
        <f t="shared" si="1827"/>
        <v>0</v>
      </c>
      <c r="BE496" s="275">
        <f t="shared" si="1827"/>
        <v>0</v>
      </c>
      <c r="BF496" s="275">
        <f t="shared" si="1827"/>
        <v>0</v>
      </c>
      <c r="BG496" s="275">
        <f t="shared" si="1827"/>
        <v>0</v>
      </c>
      <c r="BH496" s="275">
        <f t="shared" si="1827"/>
        <v>0</v>
      </c>
      <c r="BI496" s="275">
        <f t="shared" si="1827"/>
        <v>1</v>
      </c>
      <c r="BJ496" s="275">
        <f t="shared" si="1827"/>
        <v>0</v>
      </c>
      <c r="BK496" s="275">
        <f t="shared" si="1827"/>
        <v>0</v>
      </c>
      <c r="BL496" s="275">
        <f t="shared" si="1827"/>
        <v>0</v>
      </c>
      <c r="BM496" s="275">
        <f t="shared" si="1827"/>
        <v>0</v>
      </c>
      <c r="BN496" s="275">
        <f t="shared" si="1827"/>
        <v>0</v>
      </c>
      <c r="BO496" s="275">
        <f t="shared" si="1827"/>
        <v>0</v>
      </c>
    </row>
    <row r="497" spans="19:67" x14ac:dyDescent="0.2">
      <c r="S497" s="275">
        <f t="shared" ref="S497:BO497" si="1828">IF(S250=1,IF(S251=1,1,0),0)</f>
        <v>0</v>
      </c>
      <c r="T497" s="275">
        <f t="shared" si="1828"/>
        <v>0</v>
      </c>
      <c r="U497" s="275">
        <f t="shared" si="1828"/>
        <v>0</v>
      </c>
      <c r="V497" s="275">
        <f t="shared" si="1828"/>
        <v>0</v>
      </c>
      <c r="W497" s="275">
        <f t="shared" si="1828"/>
        <v>0</v>
      </c>
      <c r="X497" s="275">
        <f t="shared" si="1828"/>
        <v>0</v>
      </c>
      <c r="Y497" s="275">
        <f t="shared" si="1828"/>
        <v>0</v>
      </c>
      <c r="Z497" s="275">
        <f t="shared" si="1828"/>
        <v>0</v>
      </c>
      <c r="AA497" s="275">
        <f t="shared" si="1828"/>
        <v>0</v>
      </c>
      <c r="AB497" s="275">
        <f t="shared" si="1828"/>
        <v>0</v>
      </c>
      <c r="AC497" s="275">
        <f t="shared" si="1828"/>
        <v>0</v>
      </c>
      <c r="AD497" s="275">
        <f t="shared" si="1828"/>
        <v>0</v>
      </c>
      <c r="AE497" s="275">
        <f t="shared" si="1828"/>
        <v>0</v>
      </c>
      <c r="AF497" s="275">
        <f t="shared" si="1828"/>
        <v>0</v>
      </c>
      <c r="AG497" s="275">
        <f t="shared" si="1828"/>
        <v>0</v>
      </c>
      <c r="AH497" s="275">
        <f t="shared" si="1828"/>
        <v>0</v>
      </c>
      <c r="AI497" s="275">
        <f t="shared" si="1828"/>
        <v>0</v>
      </c>
      <c r="AJ497" s="275">
        <f t="shared" si="1828"/>
        <v>0</v>
      </c>
      <c r="AK497" s="275">
        <f t="shared" si="1828"/>
        <v>0</v>
      </c>
      <c r="AL497" s="275">
        <f t="shared" si="1828"/>
        <v>0</v>
      </c>
      <c r="AM497" s="275">
        <f t="shared" si="1828"/>
        <v>1</v>
      </c>
      <c r="AN497" s="275">
        <f t="shared" si="1828"/>
        <v>0</v>
      </c>
      <c r="AO497" s="275">
        <f t="shared" si="1828"/>
        <v>0</v>
      </c>
      <c r="AP497" s="275">
        <f t="shared" si="1828"/>
        <v>0</v>
      </c>
      <c r="AQ497" s="275">
        <f t="shared" si="1828"/>
        <v>1</v>
      </c>
      <c r="AR497" s="275">
        <f t="shared" si="1828"/>
        <v>0</v>
      </c>
      <c r="AS497" s="275">
        <f t="shared" si="1828"/>
        <v>0</v>
      </c>
      <c r="AT497" s="275">
        <f t="shared" si="1828"/>
        <v>0</v>
      </c>
      <c r="AU497" s="275">
        <f t="shared" si="1828"/>
        <v>0</v>
      </c>
      <c r="AV497" s="275">
        <f t="shared" si="1828"/>
        <v>0</v>
      </c>
      <c r="AW497" s="275">
        <f t="shared" si="1828"/>
        <v>0</v>
      </c>
      <c r="AX497" s="275">
        <f t="shared" si="1828"/>
        <v>0</v>
      </c>
      <c r="AY497" s="275">
        <f t="shared" si="1828"/>
        <v>0</v>
      </c>
      <c r="AZ497" s="275">
        <f t="shared" si="1828"/>
        <v>0</v>
      </c>
      <c r="BA497" s="275">
        <f t="shared" si="1828"/>
        <v>0</v>
      </c>
      <c r="BB497" s="275">
        <f t="shared" si="1828"/>
        <v>0</v>
      </c>
      <c r="BC497" s="275">
        <f t="shared" si="1828"/>
        <v>0</v>
      </c>
      <c r="BD497" s="275">
        <f t="shared" si="1828"/>
        <v>0</v>
      </c>
      <c r="BE497" s="275">
        <f t="shared" si="1828"/>
        <v>0</v>
      </c>
      <c r="BF497" s="275">
        <f t="shared" si="1828"/>
        <v>0</v>
      </c>
      <c r="BG497" s="275">
        <f t="shared" si="1828"/>
        <v>0</v>
      </c>
      <c r="BH497" s="275">
        <f t="shared" si="1828"/>
        <v>0</v>
      </c>
      <c r="BI497" s="275">
        <f t="shared" si="1828"/>
        <v>0</v>
      </c>
      <c r="BJ497" s="275">
        <f t="shared" si="1828"/>
        <v>0</v>
      </c>
      <c r="BK497" s="275">
        <f t="shared" si="1828"/>
        <v>0</v>
      </c>
      <c r="BL497" s="275">
        <f t="shared" si="1828"/>
        <v>0</v>
      </c>
      <c r="BM497" s="275">
        <f t="shared" si="1828"/>
        <v>0</v>
      </c>
      <c r="BN497" s="275">
        <f t="shared" si="1828"/>
        <v>0</v>
      </c>
      <c r="BO497" s="275">
        <f t="shared" si="1828"/>
        <v>0</v>
      </c>
    </row>
    <row r="498" spans="19:67" x14ac:dyDescent="0.2">
      <c r="S498" s="275">
        <f t="shared" ref="S498:BO498" si="1829">IF(S251=1,IF(S252=1,1,0),0)</f>
        <v>0</v>
      </c>
      <c r="T498" s="275">
        <f t="shared" si="1829"/>
        <v>0</v>
      </c>
      <c r="U498" s="275">
        <f t="shared" si="1829"/>
        <v>0</v>
      </c>
      <c r="V498" s="275">
        <f t="shared" si="1829"/>
        <v>0</v>
      </c>
      <c r="W498" s="275">
        <f t="shared" si="1829"/>
        <v>0</v>
      </c>
      <c r="X498" s="275">
        <f t="shared" si="1829"/>
        <v>0</v>
      </c>
      <c r="Y498" s="275">
        <f t="shared" si="1829"/>
        <v>0</v>
      </c>
      <c r="Z498" s="275">
        <f t="shared" si="1829"/>
        <v>0</v>
      </c>
      <c r="AA498" s="275">
        <f t="shared" si="1829"/>
        <v>0</v>
      </c>
      <c r="AB498" s="275">
        <f t="shared" si="1829"/>
        <v>0</v>
      </c>
      <c r="AC498" s="275">
        <f t="shared" si="1829"/>
        <v>0</v>
      </c>
      <c r="AD498" s="275">
        <f t="shared" si="1829"/>
        <v>0</v>
      </c>
      <c r="AE498" s="275">
        <f t="shared" si="1829"/>
        <v>0</v>
      </c>
      <c r="AF498" s="275">
        <f t="shared" si="1829"/>
        <v>0</v>
      </c>
      <c r="AG498" s="275">
        <f t="shared" si="1829"/>
        <v>0</v>
      </c>
      <c r="AH498" s="275">
        <f t="shared" si="1829"/>
        <v>0</v>
      </c>
      <c r="AI498" s="275">
        <f t="shared" si="1829"/>
        <v>0</v>
      </c>
      <c r="AJ498" s="275">
        <f t="shared" si="1829"/>
        <v>0</v>
      </c>
      <c r="AK498" s="275">
        <f t="shared" si="1829"/>
        <v>0</v>
      </c>
      <c r="AL498" s="275">
        <f t="shared" si="1829"/>
        <v>0</v>
      </c>
      <c r="AM498" s="275">
        <f t="shared" si="1829"/>
        <v>0</v>
      </c>
      <c r="AN498" s="275">
        <f t="shared" si="1829"/>
        <v>0</v>
      </c>
      <c r="AO498" s="275">
        <f t="shared" si="1829"/>
        <v>0</v>
      </c>
      <c r="AP498" s="275">
        <f t="shared" si="1829"/>
        <v>0</v>
      </c>
      <c r="AQ498" s="275">
        <f t="shared" si="1829"/>
        <v>0</v>
      </c>
      <c r="AR498" s="275">
        <f t="shared" si="1829"/>
        <v>0</v>
      </c>
      <c r="AS498" s="275">
        <f t="shared" si="1829"/>
        <v>0</v>
      </c>
      <c r="AT498" s="275">
        <f t="shared" si="1829"/>
        <v>0</v>
      </c>
      <c r="AU498" s="275">
        <f t="shared" si="1829"/>
        <v>0</v>
      </c>
      <c r="AV498" s="275">
        <f t="shared" si="1829"/>
        <v>0</v>
      </c>
      <c r="AW498" s="275">
        <f t="shared" si="1829"/>
        <v>0</v>
      </c>
      <c r="AX498" s="275">
        <f t="shared" si="1829"/>
        <v>0</v>
      </c>
      <c r="AY498" s="275">
        <f t="shared" si="1829"/>
        <v>0</v>
      </c>
      <c r="AZ498" s="275">
        <f t="shared" si="1829"/>
        <v>0</v>
      </c>
      <c r="BA498" s="275">
        <f t="shared" si="1829"/>
        <v>0</v>
      </c>
      <c r="BB498" s="275">
        <f t="shared" si="1829"/>
        <v>0</v>
      </c>
      <c r="BC498" s="275">
        <f t="shared" si="1829"/>
        <v>0</v>
      </c>
      <c r="BD498" s="275">
        <f t="shared" si="1829"/>
        <v>0</v>
      </c>
      <c r="BE498" s="275">
        <f t="shared" si="1829"/>
        <v>0</v>
      </c>
      <c r="BF498" s="275">
        <f t="shared" si="1829"/>
        <v>0</v>
      </c>
      <c r="BG498" s="275">
        <f t="shared" si="1829"/>
        <v>0</v>
      </c>
      <c r="BH498" s="275">
        <f t="shared" si="1829"/>
        <v>1</v>
      </c>
      <c r="BI498" s="275">
        <f t="shared" si="1829"/>
        <v>0</v>
      </c>
      <c r="BJ498" s="275">
        <f t="shared" si="1829"/>
        <v>0</v>
      </c>
      <c r="BK498" s="275">
        <f t="shared" si="1829"/>
        <v>0</v>
      </c>
      <c r="BL498" s="275">
        <f t="shared" si="1829"/>
        <v>0</v>
      </c>
      <c r="BM498" s="275">
        <f t="shared" si="1829"/>
        <v>0</v>
      </c>
      <c r="BN498" s="275">
        <f t="shared" si="1829"/>
        <v>0</v>
      </c>
      <c r="BO498" s="275">
        <f t="shared" si="1829"/>
        <v>0</v>
      </c>
    </row>
    <row r="499" spans="19:67" x14ac:dyDescent="0.2">
      <c r="S499" s="275">
        <f t="shared" ref="S499:BO499" si="1830">IF(S252=1,IF(S253=1,1,0),0)</f>
        <v>0</v>
      </c>
      <c r="T499" s="275">
        <f t="shared" si="1830"/>
        <v>0</v>
      </c>
      <c r="U499" s="275">
        <f t="shared" si="1830"/>
        <v>0</v>
      </c>
      <c r="V499" s="275">
        <f t="shared" si="1830"/>
        <v>0</v>
      </c>
      <c r="W499" s="275">
        <f t="shared" si="1830"/>
        <v>0</v>
      </c>
      <c r="X499" s="275">
        <f t="shared" si="1830"/>
        <v>0</v>
      </c>
      <c r="Y499" s="275">
        <f t="shared" si="1830"/>
        <v>0</v>
      </c>
      <c r="Z499" s="275">
        <f t="shared" si="1830"/>
        <v>0</v>
      </c>
      <c r="AA499" s="275">
        <f t="shared" si="1830"/>
        <v>0</v>
      </c>
      <c r="AB499" s="275">
        <f t="shared" si="1830"/>
        <v>0</v>
      </c>
      <c r="AC499" s="275">
        <f t="shared" si="1830"/>
        <v>1</v>
      </c>
      <c r="AD499" s="275">
        <f t="shared" si="1830"/>
        <v>0</v>
      </c>
      <c r="AE499" s="275">
        <f t="shared" si="1830"/>
        <v>0</v>
      </c>
      <c r="AF499" s="275">
        <f t="shared" si="1830"/>
        <v>0</v>
      </c>
      <c r="AG499" s="275">
        <f t="shared" si="1830"/>
        <v>0</v>
      </c>
      <c r="AH499" s="275">
        <f t="shared" si="1830"/>
        <v>0</v>
      </c>
      <c r="AI499" s="275">
        <f t="shared" si="1830"/>
        <v>0</v>
      </c>
      <c r="AJ499" s="275">
        <f t="shared" si="1830"/>
        <v>0</v>
      </c>
      <c r="AK499" s="275">
        <f t="shared" si="1830"/>
        <v>0</v>
      </c>
      <c r="AL499" s="275">
        <f t="shared" si="1830"/>
        <v>0</v>
      </c>
      <c r="AM499" s="275">
        <f t="shared" si="1830"/>
        <v>0</v>
      </c>
      <c r="AN499" s="275">
        <f t="shared" si="1830"/>
        <v>0</v>
      </c>
      <c r="AO499" s="275">
        <f t="shared" si="1830"/>
        <v>0</v>
      </c>
      <c r="AP499" s="275">
        <f t="shared" si="1830"/>
        <v>0</v>
      </c>
      <c r="AQ499" s="275">
        <f t="shared" si="1830"/>
        <v>0</v>
      </c>
      <c r="AR499" s="275">
        <f t="shared" si="1830"/>
        <v>0</v>
      </c>
      <c r="AS499" s="275">
        <f t="shared" si="1830"/>
        <v>0</v>
      </c>
      <c r="AT499" s="275">
        <f t="shared" si="1830"/>
        <v>0</v>
      </c>
      <c r="AU499" s="275">
        <f t="shared" si="1830"/>
        <v>0</v>
      </c>
      <c r="AV499" s="275">
        <f t="shared" si="1830"/>
        <v>0</v>
      </c>
      <c r="AW499" s="275">
        <f t="shared" si="1830"/>
        <v>0</v>
      </c>
      <c r="AX499" s="275">
        <f t="shared" si="1830"/>
        <v>0</v>
      </c>
      <c r="AY499" s="275">
        <f t="shared" si="1830"/>
        <v>0</v>
      </c>
      <c r="AZ499" s="275">
        <f t="shared" si="1830"/>
        <v>0</v>
      </c>
      <c r="BA499" s="275">
        <f t="shared" si="1830"/>
        <v>0</v>
      </c>
      <c r="BB499" s="275">
        <f t="shared" si="1830"/>
        <v>0</v>
      </c>
      <c r="BC499" s="275">
        <f t="shared" si="1830"/>
        <v>0</v>
      </c>
      <c r="BD499" s="275">
        <f t="shared" si="1830"/>
        <v>0</v>
      </c>
      <c r="BE499" s="275">
        <f t="shared" si="1830"/>
        <v>0</v>
      </c>
      <c r="BF499" s="275">
        <f t="shared" si="1830"/>
        <v>0</v>
      </c>
      <c r="BG499" s="275">
        <f t="shared" si="1830"/>
        <v>0</v>
      </c>
      <c r="BH499" s="275">
        <f t="shared" si="1830"/>
        <v>0</v>
      </c>
      <c r="BI499" s="275">
        <f t="shared" si="1830"/>
        <v>0</v>
      </c>
      <c r="BJ499" s="275">
        <f t="shared" si="1830"/>
        <v>0</v>
      </c>
      <c r="BK499" s="275">
        <f t="shared" si="1830"/>
        <v>0</v>
      </c>
      <c r="BL499" s="275">
        <f t="shared" si="1830"/>
        <v>0</v>
      </c>
      <c r="BM499" s="275">
        <f t="shared" si="1830"/>
        <v>0</v>
      </c>
      <c r="BN499" s="275">
        <f t="shared" si="1830"/>
        <v>0</v>
      </c>
      <c r="BO499" s="275">
        <f t="shared" si="1830"/>
        <v>0</v>
      </c>
    </row>
    <row r="500" spans="19:67" x14ac:dyDescent="0.2">
      <c r="S500" s="275">
        <f t="shared" ref="S500:BO500" si="1831">IF(S253=1,IF(S254=1,1,0),0)</f>
        <v>0</v>
      </c>
      <c r="T500" s="275">
        <f t="shared" si="1831"/>
        <v>0</v>
      </c>
      <c r="U500" s="275">
        <f t="shared" si="1831"/>
        <v>0</v>
      </c>
      <c r="V500" s="275">
        <f t="shared" si="1831"/>
        <v>0</v>
      </c>
      <c r="W500" s="275">
        <f t="shared" si="1831"/>
        <v>0</v>
      </c>
      <c r="X500" s="275">
        <f t="shared" si="1831"/>
        <v>0</v>
      </c>
      <c r="Y500" s="275">
        <f t="shared" si="1831"/>
        <v>0</v>
      </c>
      <c r="Z500" s="275">
        <f t="shared" si="1831"/>
        <v>0</v>
      </c>
      <c r="AA500" s="275">
        <f t="shared" si="1831"/>
        <v>0</v>
      </c>
      <c r="AB500" s="275">
        <f t="shared" si="1831"/>
        <v>0</v>
      </c>
      <c r="AC500" s="275">
        <f t="shared" si="1831"/>
        <v>0</v>
      </c>
      <c r="AD500" s="275">
        <f t="shared" si="1831"/>
        <v>0</v>
      </c>
      <c r="AE500" s="275">
        <f t="shared" si="1831"/>
        <v>0</v>
      </c>
      <c r="AF500" s="275">
        <f t="shared" si="1831"/>
        <v>0</v>
      </c>
      <c r="AG500" s="275">
        <f t="shared" si="1831"/>
        <v>0</v>
      </c>
      <c r="AH500" s="275">
        <f t="shared" si="1831"/>
        <v>0</v>
      </c>
      <c r="AI500" s="275">
        <f t="shared" si="1831"/>
        <v>0</v>
      </c>
      <c r="AJ500" s="275">
        <f t="shared" si="1831"/>
        <v>0</v>
      </c>
      <c r="AK500" s="275">
        <f t="shared" si="1831"/>
        <v>0</v>
      </c>
      <c r="AL500" s="275">
        <f t="shared" si="1831"/>
        <v>0</v>
      </c>
      <c r="AM500" s="275">
        <f t="shared" si="1831"/>
        <v>0</v>
      </c>
      <c r="AN500" s="275">
        <f t="shared" si="1831"/>
        <v>0</v>
      </c>
      <c r="AO500" s="275">
        <f t="shared" si="1831"/>
        <v>0</v>
      </c>
      <c r="AP500" s="275">
        <f t="shared" si="1831"/>
        <v>0</v>
      </c>
      <c r="AQ500" s="275">
        <f t="shared" si="1831"/>
        <v>0</v>
      </c>
      <c r="AR500" s="275">
        <f t="shared" si="1831"/>
        <v>0</v>
      </c>
      <c r="AS500" s="275">
        <f t="shared" si="1831"/>
        <v>0</v>
      </c>
      <c r="AT500" s="275">
        <f t="shared" si="1831"/>
        <v>0</v>
      </c>
      <c r="AU500" s="275">
        <f t="shared" si="1831"/>
        <v>0</v>
      </c>
      <c r="AV500" s="275">
        <f t="shared" si="1831"/>
        <v>1</v>
      </c>
      <c r="AW500" s="275">
        <f t="shared" si="1831"/>
        <v>0</v>
      </c>
      <c r="AX500" s="275">
        <f t="shared" si="1831"/>
        <v>0</v>
      </c>
      <c r="AY500" s="275">
        <f t="shared" si="1831"/>
        <v>0</v>
      </c>
      <c r="AZ500" s="275">
        <f t="shared" si="1831"/>
        <v>0</v>
      </c>
      <c r="BA500" s="275">
        <f t="shared" si="1831"/>
        <v>0</v>
      </c>
      <c r="BB500" s="275">
        <f t="shared" si="1831"/>
        <v>0</v>
      </c>
      <c r="BC500" s="275">
        <f t="shared" si="1831"/>
        <v>0</v>
      </c>
      <c r="BD500" s="275">
        <f t="shared" si="1831"/>
        <v>0</v>
      </c>
      <c r="BE500" s="275">
        <f t="shared" si="1831"/>
        <v>0</v>
      </c>
      <c r="BF500" s="275">
        <f t="shared" si="1831"/>
        <v>0</v>
      </c>
      <c r="BG500" s="275">
        <f t="shared" si="1831"/>
        <v>0</v>
      </c>
      <c r="BH500" s="275">
        <f t="shared" si="1831"/>
        <v>0</v>
      </c>
      <c r="BI500" s="275">
        <f t="shared" si="1831"/>
        <v>0</v>
      </c>
      <c r="BJ500" s="275">
        <f t="shared" si="1831"/>
        <v>0</v>
      </c>
      <c r="BK500" s="275">
        <f t="shared" si="1831"/>
        <v>0</v>
      </c>
      <c r="BL500" s="275">
        <f t="shared" si="1831"/>
        <v>0</v>
      </c>
      <c r="BM500" s="275">
        <f t="shared" si="1831"/>
        <v>1</v>
      </c>
      <c r="BN500" s="275">
        <f t="shared" si="1831"/>
        <v>0</v>
      </c>
      <c r="BO500" s="275">
        <f t="shared" si="1831"/>
        <v>0</v>
      </c>
    </row>
    <row r="501" spans="19:67" x14ac:dyDescent="0.2">
      <c r="S501" s="275">
        <f t="shared" ref="S501:BO501" si="1832">IF(S254=1,IF(S255=1,1,0),0)</f>
        <v>0</v>
      </c>
      <c r="T501" s="275">
        <f t="shared" si="1832"/>
        <v>0</v>
      </c>
      <c r="U501" s="275">
        <f t="shared" si="1832"/>
        <v>0</v>
      </c>
      <c r="V501" s="275">
        <f t="shared" si="1832"/>
        <v>0</v>
      </c>
      <c r="W501" s="275">
        <f t="shared" si="1832"/>
        <v>1</v>
      </c>
      <c r="X501" s="275">
        <f t="shared" si="1832"/>
        <v>0</v>
      </c>
      <c r="Y501" s="275">
        <f t="shared" si="1832"/>
        <v>0</v>
      </c>
      <c r="Z501" s="275">
        <f t="shared" si="1832"/>
        <v>0</v>
      </c>
      <c r="AA501" s="275">
        <f t="shared" si="1832"/>
        <v>0</v>
      </c>
      <c r="AB501" s="275">
        <f t="shared" si="1832"/>
        <v>0</v>
      </c>
      <c r="AC501" s="275">
        <f t="shared" si="1832"/>
        <v>0</v>
      </c>
      <c r="AD501" s="275">
        <f t="shared" si="1832"/>
        <v>0</v>
      </c>
      <c r="AE501" s="275">
        <f t="shared" si="1832"/>
        <v>0</v>
      </c>
      <c r="AF501" s="275">
        <f t="shared" si="1832"/>
        <v>0</v>
      </c>
      <c r="AG501" s="275">
        <f t="shared" si="1832"/>
        <v>0</v>
      </c>
      <c r="AH501" s="275">
        <f t="shared" si="1832"/>
        <v>0</v>
      </c>
      <c r="AI501" s="275">
        <f t="shared" si="1832"/>
        <v>0</v>
      </c>
      <c r="AJ501" s="275">
        <f t="shared" si="1832"/>
        <v>0</v>
      </c>
      <c r="AK501" s="275">
        <f t="shared" si="1832"/>
        <v>0</v>
      </c>
      <c r="AL501" s="275">
        <f t="shared" si="1832"/>
        <v>0</v>
      </c>
      <c r="AM501" s="275">
        <f t="shared" si="1832"/>
        <v>0</v>
      </c>
      <c r="AN501" s="275">
        <f t="shared" si="1832"/>
        <v>0</v>
      </c>
      <c r="AO501" s="275">
        <f t="shared" si="1832"/>
        <v>0</v>
      </c>
      <c r="AP501" s="275">
        <f t="shared" si="1832"/>
        <v>0</v>
      </c>
      <c r="AQ501" s="275">
        <f t="shared" si="1832"/>
        <v>0</v>
      </c>
      <c r="AR501" s="275">
        <f t="shared" si="1832"/>
        <v>0</v>
      </c>
      <c r="AS501" s="275">
        <f t="shared" si="1832"/>
        <v>0</v>
      </c>
      <c r="AT501" s="275">
        <f t="shared" si="1832"/>
        <v>0</v>
      </c>
      <c r="AU501" s="275">
        <f t="shared" si="1832"/>
        <v>0</v>
      </c>
      <c r="AV501" s="275">
        <f t="shared" si="1832"/>
        <v>0</v>
      </c>
      <c r="AW501" s="275">
        <f t="shared" si="1832"/>
        <v>0</v>
      </c>
      <c r="AX501" s="275">
        <f t="shared" si="1832"/>
        <v>0</v>
      </c>
      <c r="AY501" s="275">
        <f t="shared" si="1832"/>
        <v>1</v>
      </c>
      <c r="AZ501" s="275">
        <f t="shared" si="1832"/>
        <v>0</v>
      </c>
      <c r="BA501" s="275">
        <f t="shared" si="1832"/>
        <v>0</v>
      </c>
      <c r="BB501" s="275">
        <f t="shared" si="1832"/>
        <v>0</v>
      </c>
      <c r="BC501" s="275">
        <f t="shared" si="1832"/>
        <v>0</v>
      </c>
      <c r="BD501" s="275">
        <f t="shared" si="1832"/>
        <v>0</v>
      </c>
      <c r="BE501" s="275">
        <f t="shared" si="1832"/>
        <v>0</v>
      </c>
      <c r="BF501" s="275">
        <f t="shared" si="1832"/>
        <v>0</v>
      </c>
      <c r="BG501" s="275">
        <f t="shared" si="1832"/>
        <v>0</v>
      </c>
      <c r="BH501" s="275">
        <f t="shared" si="1832"/>
        <v>0</v>
      </c>
      <c r="BI501" s="275">
        <f t="shared" si="1832"/>
        <v>0</v>
      </c>
      <c r="BJ501" s="275">
        <f t="shared" si="1832"/>
        <v>0</v>
      </c>
      <c r="BK501" s="275">
        <f t="shared" si="1832"/>
        <v>0</v>
      </c>
      <c r="BL501" s="275">
        <f t="shared" si="1832"/>
        <v>0</v>
      </c>
      <c r="BM501" s="275">
        <f t="shared" si="1832"/>
        <v>0</v>
      </c>
      <c r="BN501" s="275">
        <f t="shared" si="1832"/>
        <v>0</v>
      </c>
      <c r="BO501" s="275">
        <f t="shared" si="1832"/>
        <v>0</v>
      </c>
    </row>
    <row r="502" spans="19:67" x14ac:dyDescent="0.2">
      <c r="S502" s="275">
        <f t="shared" ref="S502:BO502" si="1833">IF(S255=1,IF(S256=1,1,0),0)</f>
        <v>0</v>
      </c>
      <c r="T502" s="275">
        <f t="shared" si="1833"/>
        <v>0</v>
      </c>
      <c r="U502" s="275">
        <f t="shared" si="1833"/>
        <v>0</v>
      </c>
      <c r="V502" s="275">
        <f t="shared" si="1833"/>
        <v>0</v>
      </c>
      <c r="W502" s="275">
        <f t="shared" si="1833"/>
        <v>0</v>
      </c>
      <c r="X502" s="275">
        <f t="shared" si="1833"/>
        <v>0</v>
      </c>
      <c r="Y502" s="275">
        <f t="shared" si="1833"/>
        <v>0</v>
      </c>
      <c r="Z502" s="275">
        <f t="shared" si="1833"/>
        <v>0</v>
      </c>
      <c r="AA502" s="275">
        <f t="shared" si="1833"/>
        <v>0</v>
      </c>
      <c r="AB502" s="275">
        <f t="shared" si="1833"/>
        <v>0</v>
      </c>
      <c r="AC502" s="275">
        <f t="shared" si="1833"/>
        <v>0</v>
      </c>
      <c r="AD502" s="275">
        <f t="shared" si="1833"/>
        <v>0</v>
      </c>
      <c r="AE502" s="275">
        <f t="shared" si="1833"/>
        <v>0</v>
      </c>
      <c r="AF502" s="275">
        <f t="shared" si="1833"/>
        <v>0</v>
      </c>
      <c r="AG502" s="275">
        <f t="shared" si="1833"/>
        <v>0</v>
      </c>
      <c r="AH502" s="275">
        <f t="shared" si="1833"/>
        <v>0</v>
      </c>
      <c r="AI502" s="275">
        <f t="shared" si="1833"/>
        <v>0</v>
      </c>
      <c r="AJ502" s="275">
        <f t="shared" si="1833"/>
        <v>0</v>
      </c>
      <c r="AK502" s="275">
        <f t="shared" si="1833"/>
        <v>0</v>
      </c>
      <c r="AL502" s="275">
        <f t="shared" si="1833"/>
        <v>0</v>
      </c>
      <c r="AM502" s="275">
        <f t="shared" si="1833"/>
        <v>0</v>
      </c>
      <c r="AN502" s="275">
        <f t="shared" si="1833"/>
        <v>0</v>
      </c>
      <c r="AO502" s="275">
        <f t="shared" si="1833"/>
        <v>0</v>
      </c>
      <c r="AP502" s="275">
        <f t="shared" si="1833"/>
        <v>0</v>
      </c>
      <c r="AQ502" s="275">
        <f t="shared" si="1833"/>
        <v>0</v>
      </c>
      <c r="AR502" s="275">
        <f t="shared" si="1833"/>
        <v>0</v>
      </c>
      <c r="AS502" s="275">
        <f t="shared" si="1833"/>
        <v>0</v>
      </c>
      <c r="AT502" s="275">
        <f t="shared" si="1833"/>
        <v>0</v>
      </c>
      <c r="AU502" s="275">
        <f t="shared" si="1833"/>
        <v>0</v>
      </c>
      <c r="AV502" s="275">
        <f t="shared" si="1833"/>
        <v>0</v>
      </c>
      <c r="AW502" s="275">
        <f t="shared" si="1833"/>
        <v>0</v>
      </c>
      <c r="AX502" s="275">
        <f t="shared" si="1833"/>
        <v>0</v>
      </c>
      <c r="AY502" s="275">
        <f t="shared" si="1833"/>
        <v>0</v>
      </c>
      <c r="AZ502" s="275">
        <f t="shared" si="1833"/>
        <v>0</v>
      </c>
      <c r="BA502" s="275">
        <f t="shared" si="1833"/>
        <v>0</v>
      </c>
      <c r="BB502" s="275">
        <f t="shared" si="1833"/>
        <v>0</v>
      </c>
      <c r="BC502" s="275">
        <f t="shared" si="1833"/>
        <v>0</v>
      </c>
      <c r="BD502" s="275">
        <f t="shared" si="1833"/>
        <v>0</v>
      </c>
      <c r="BE502" s="275">
        <f t="shared" si="1833"/>
        <v>0</v>
      </c>
      <c r="BF502" s="275">
        <f t="shared" si="1833"/>
        <v>0</v>
      </c>
      <c r="BG502" s="275">
        <f t="shared" si="1833"/>
        <v>0</v>
      </c>
      <c r="BH502" s="275">
        <f t="shared" si="1833"/>
        <v>0</v>
      </c>
      <c r="BI502" s="275">
        <f t="shared" si="1833"/>
        <v>0</v>
      </c>
      <c r="BJ502" s="275">
        <f t="shared" si="1833"/>
        <v>0</v>
      </c>
      <c r="BK502" s="275">
        <f t="shared" si="1833"/>
        <v>0</v>
      </c>
      <c r="BL502" s="275">
        <f t="shared" si="1833"/>
        <v>0</v>
      </c>
      <c r="BM502" s="275">
        <f t="shared" si="1833"/>
        <v>0</v>
      </c>
      <c r="BN502" s="275">
        <f t="shared" si="1833"/>
        <v>0</v>
      </c>
      <c r="BO502" s="275">
        <f t="shared" si="1833"/>
        <v>1</v>
      </c>
    </row>
    <row r="503" spans="19:67" x14ac:dyDescent="0.2">
      <c r="S503" s="275">
        <f t="shared" ref="S503:BO503" si="1834">IF(S256=1,IF(S257=1,1,0),0)</f>
        <v>0</v>
      </c>
      <c r="T503" s="275">
        <f t="shared" si="1834"/>
        <v>0</v>
      </c>
      <c r="U503" s="275">
        <f t="shared" si="1834"/>
        <v>0</v>
      </c>
      <c r="V503" s="275">
        <f t="shared" si="1834"/>
        <v>0</v>
      </c>
      <c r="W503" s="275">
        <f t="shared" si="1834"/>
        <v>0</v>
      </c>
      <c r="X503" s="275">
        <f t="shared" si="1834"/>
        <v>0</v>
      </c>
      <c r="Y503" s="275">
        <f t="shared" si="1834"/>
        <v>0</v>
      </c>
      <c r="Z503" s="275">
        <f t="shared" si="1834"/>
        <v>0</v>
      </c>
      <c r="AA503" s="275">
        <f t="shared" si="1834"/>
        <v>0</v>
      </c>
      <c r="AB503" s="275">
        <f t="shared" si="1834"/>
        <v>0</v>
      </c>
      <c r="AC503" s="275">
        <f t="shared" si="1834"/>
        <v>0</v>
      </c>
      <c r="AD503" s="275">
        <f t="shared" si="1834"/>
        <v>0</v>
      </c>
      <c r="AE503" s="275">
        <f t="shared" si="1834"/>
        <v>0</v>
      </c>
      <c r="AF503" s="275">
        <f t="shared" si="1834"/>
        <v>0</v>
      </c>
      <c r="AG503" s="275">
        <f t="shared" si="1834"/>
        <v>0</v>
      </c>
      <c r="AH503" s="275">
        <f t="shared" si="1834"/>
        <v>0</v>
      </c>
      <c r="AI503" s="275">
        <f t="shared" si="1834"/>
        <v>0</v>
      </c>
      <c r="AJ503" s="275">
        <f t="shared" si="1834"/>
        <v>0</v>
      </c>
      <c r="AK503" s="275">
        <f t="shared" si="1834"/>
        <v>0</v>
      </c>
      <c r="AL503" s="275">
        <f t="shared" si="1834"/>
        <v>0</v>
      </c>
      <c r="AM503" s="275">
        <f t="shared" si="1834"/>
        <v>0</v>
      </c>
      <c r="AN503" s="275">
        <f t="shared" si="1834"/>
        <v>0</v>
      </c>
      <c r="AO503" s="275">
        <f t="shared" si="1834"/>
        <v>0</v>
      </c>
      <c r="AP503" s="275">
        <f t="shared" si="1834"/>
        <v>0</v>
      </c>
      <c r="AQ503" s="275">
        <f t="shared" si="1834"/>
        <v>0</v>
      </c>
      <c r="AR503" s="275">
        <f t="shared" si="1834"/>
        <v>0</v>
      </c>
      <c r="AS503" s="275">
        <f t="shared" si="1834"/>
        <v>0</v>
      </c>
      <c r="AT503" s="275">
        <f t="shared" si="1834"/>
        <v>0</v>
      </c>
      <c r="AU503" s="275">
        <f t="shared" si="1834"/>
        <v>0</v>
      </c>
      <c r="AV503" s="275">
        <f t="shared" si="1834"/>
        <v>0</v>
      </c>
      <c r="AW503" s="275">
        <f t="shared" si="1834"/>
        <v>0</v>
      </c>
      <c r="AX503" s="275">
        <f t="shared" si="1834"/>
        <v>0</v>
      </c>
      <c r="AY503" s="275">
        <f t="shared" si="1834"/>
        <v>0</v>
      </c>
      <c r="AZ503" s="275">
        <f t="shared" si="1834"/>
        <v>0</v>
      </c>
      <c r="BA503" s="275">
        <f t="shared" si="1834"/>
        <v>0</v>
      </c>
      <c r="BB503" s="275">
        <f t="shared" si="1834"/>
        <v>0</v>
      </c>
      <c r="BC503" s="275">
        <f t="shared" si="1834"/>
        <v>0</v>
      </c>
      <c r="BD503" s="275">
        <f t="shared" si="1834"/>
        <v>0</v>
      </c>
      <c r="BE503" s="275">
        <f t="shared" si="1834"/>
        <v>0</v>
      </c>
      <c r="BF503" s="275">
        <f t="shared" si="1834"/>
        <v>0</v>
      </c>
      <c r="BG503" s="275">
        <f t="shared" si="1834"/>
        <v>0</v>
      </c>
      <c r="BH503" s="275">
        <f t="shared" si="1834"/>
        <v>0</v>
      </c>
      <c r="BI503" s="275">
        <f t="shared" si="1834"/>
        <v>0</v>
      </c>
      <c r="BJ503" s="275">
        <f t="shared" si="1834"/>
        <v>0</v>
      </c>
      <c r="BK503" s="275">
        <f t="shared" si="1834"/>
        <v>1</v>
      </c>
      <c r="BL503" s="275">
        <f t="shared" si="1834"/>
        <v>0</v>
      </c>
      <c r="BM503" s="275">
        <f t="shared" si="1834"/>
        <v>0</v>
      </c>
      <c r="BN503" s="275">
        <f t="shared" si="1834"/>
        <v>0</v>
      </c>
      <c r="BO503" s="275">
        <f t="shared" si="1834"/>
        <v>0</v>
      </c>
    </row>
    <row r="504" spans="19:67" x14ac:dyDescent="0.2">
      <c r="S504" s="275">
        <f t="shared" ref="S504:BO504" si="1835">IF(S257=1,IF(S258=1,1,0),0)</f>
        <v>0</v>
      </c>
      <c r="T504" s="275">
        <f t="shared" si="1835"/>
        <v>0</v>
      </c>
      <c r="U504" s="275">
        <f t="shared" si="1835"/>
        <v>0</v>
      </c>
      <c r="V504" s="275">
        <f t="shared" si="1835"/>
        <v>0</v>
      </c>
      <c r="W504" s="275">
        <f t="shared" si="1835"/>
        <v>0</v>
      </c>
      <c r="X504" s="275">
        <f t="shared" si="1835"/>
        <v>0</v>
      </c>
      <c r="Y504" s="275">
        <f t="shared" si="1835"/>
        <v>0</v>
      </c>
      <c r="Z504" s="275">
        <f t="shared" si="1835"/>
        <v>0</v>
      </c>
      <c r="AA504" s="275">
        <f t="shared" si="1835"/>
        <v>0</v>
      </c>
      <c r="AB504" s="275">
        <f t="shared" si="1835"/>
        <v>1</v>
      </c>
      <c r="AC504" s="275">
        <f t="shared" si="1835"/>
        <v>0</v>
      </c>
      <c r="AD504" s="275">
        <f t="shared" si="1835"/>
        <v>0</v>
      </c>
      <c r="AE504" s="275">
        <f t="shared" si="1835"/>
        <v>0</v>
      </c>
      <c r="AF504" s="275">
        <f t="shared" si="1835"/>
        <v>0</v>
      </c>
      <c r="AG504" s="275">
        <f t="shared" si="1835"/>
        <v>0</v>
      </c>
      <c r="AH504" s="275">
        <f t="shared" si="1835"/>
        <v>0</v>
      </c>
      <c r="AI504" s="275">
        <f t="shared" si="1835"/>
        <v>0</v>
      </c>
      <c r="AJ504" s="275">
        <f t="shared" si="1835"/>
        <v>0</v>
      </c>
      <c r="AK504" s="275">
        <f t="shared" si="1835"/>
        <v>1</v>
      </c>
      <c r="AL504" s="275">
        <f t="shared" si="1835"/>
        <v>0</v>
      </c>
      <c r="AM504" s="275">
        <f t="shared" si="1835"/>
        <v>0</v>
      </c>
      <c r="AN504" s="275">
        <f t="shared" si="1835"/>
        <v>0</v>
      </c>
      <c r="AO504" s="275">
        <f t="shared" si="1835"/>
        <v>0</v>
      </c>
      <c r="AP504" s="275">
        <f t="shared" si="1835"/>
        <v>0</v>
      </c>
      <c r="AQ504" s="275">
        <f t="shared" si="1835"/>
        <v>0</v>
      </c>
      <c r="AR504" s="275">
        <f t="shared" si="1835"/>
        <v>0</v>
      </c>
      <c r="AS504" s="275">
        <f t="shared" si="1835"/>
        <v>0</v>
      </c>
      <c r="AT504" s="275">
        <f t="shared" si="1835"/>
        <v>0</v>
      </c>
      <c r="AU504" s="275">
        <f t="shared" si="1835"/>
        <v>0</v>
      </c>
      <c r="AV504" s="275">
        <f t="shared" si="1835"/>
        <v>0</v>
      </c>
      <c r="AW504" s="275">
        <f t="shared" si="1835"/>
        <v>0</v>
      </c>
      <c r="AX504" s="275">
        <f t="shared" si="1835"/>
        <v>0</v>
      </c>
      <c r="AY504" s="275">
        <f t="shared" si="1835"/>
        <v>0</v>
      </c>
      <c r="AZ504" s="275">
        <f t="shared" si="1835"/>
        <v>0</v>
      </c>
      <c r="BA504" s="275">
        <f t="shared" si="1835"/>
        <v>0</v>
      </c>
      <c r="BB504" s="275">
        <f t="shared" si="1835"/>
        <v>0</v>
      </c>
      <c r="BC504" s="275">
        <f t="shared" si="1835"/>
        <v>0</v>
      </c>
      <c r="BD504" s="275">
        <f t="shared" si="1835"/>
        <v>0</v>
      </c>
      <c r="BE504" s="275">
        <f t="shared" si="1835"/>
        <v>0</v>
      </c>
      <c r="BF504" s="275">
        <f t="shared" si="1835"/>
        <v>0</v>
      </c>
      <c r="BG504" s="275">
        <f t="shared" si="1835"/>
        <v>0</v>
      </c>
      <c r="BH504" s="275">
        <f t="shared" si="1835"/>
        <v>0</v>
      </c>
      <c r="BI504" s="275">
        <f t="shared" si="1835"/>
        <v>0</v>
      </c>
      <c r="BJ504" s="275">
        <f t="shared" si="1835"/>
        <v>0</v>
      </c>
      <c r="BK504" s="275">
        <f t="shared" si="1835"/>
        <v>0</v>
      </c>
      <c r="BL504" s="275">
        <f t="shared" si="1835"/>
        <v>0</v>
      </c>
      <c r="BM504" s="275">
        <f t="shared" si="1835"/>
        <v>0</v>
      </c>
      <c r="BN504" s="275">
        <f t="shared" si="1835"/>
        <v>0</v>
      </c>
      <c r="BO504" s="275">
        <f t="shared" si="1835"/>
        <v>0</v>
      </c>
    </row>
    <row r="505" spans="19:67" x14ac:dyDescent="0.2">
      <c r="S505" s="275">
        <f t="shared" ref="S505:BO505" si="1836">IF(S258=1,IF(S259=1,1,0),0)</f>
        <v>0</v>
      </c>
      <c r="T505" s="275">
        <f t="shared" si="1836"/>
        <v>0</v>
      </c>
      <c r="U505" s="275">
        <f t="shared" si="1836"/>
        <v>0</v>
      </c>
      <c r="V505" s="275">
        <f t="shared" si="1836"/>
        <v>0</v>
      </c>
      <c r="W505" s="275">
        <f t="shared" si="1836"/>
        <v>0</v>
      </c>
      <c r="X505" s="275">
        <f t="shared" si="1836"/>
        <v>0</v>
      </c>
      <c r="Y505" s="275">
        <f t="shared" si="1836"/>
        <v>0</v>
      </c>
      <c r="Z505" s="275">
        <f t="shared" si="1836"/>
        <v>0</v>
      </c>
      <c r="AA505" s="275">
        <f t="shared" si="1836"/>
        <v>0</v>
      </c>
      <c r="AB505" s="275">
        <f t="shared" si="1836"/>
        <v>0</v>
      </c>
      <c r="AC505" s="275">
        <f t="shared" si="1836"/>
        <v>0</v>
      </c>
      <c r="AD505" s="275">
        <f t="shared" si="1836"/>
        <v>0</v>
      </c>
      <c r="AE505" s="275">
        <f t="shared" si="1836"/>
        <v>0</v>
      </c>
      <c r="AF505" s="275">
        <f t="shared" si="1836"/>
        <v>0</v>
      </c>
      <c r="AG505" s="275">
        <f t="shared" si="1836"/>
        <v>0</v>
      </c>
      <c r="AH505" s="275">
        <f t="shared" si="1836"/>
        <v>0</v>
      </c>
      <c r="AI505" s="275">
        <f t="shared" si="1836"/>
        <v>0</v>
      </c>
      <c r="AJ505" s="275">
        <f t="shared" si="1836"/>
        <v>0</v>
      </c>
      <c r="AK505" s="275">
        <f t="shared" si="1836"/>
        <v>0</v>
      </c>
      <c r="AL505" s="275">
        <f t="shared" si="1836"/>
        <v>0</v>
      </c>
      <c r="AM505" s="275">
        <f t="shared" si="1836"/>
        <v>0</v>
      </c>
      <c r="AN505" s="275">
        <f t="shared" si="1836"/>
        <v>0</v>
      </c>
      <c r="AO505" s="275">
        <f t="shared" si="1836"/>
        <v>0</v>
      </c>
      <c r="AP505" s="275">
        <f t="shared" si="1836"/>
        <v>0</v>
      </c>
      <c r="AQ505" s="275">
        <f t="shared" si="1836"/>
        <v>0</v>
      </c>
      <c r="AR505" s="275">
        <f t="shared" si="1836"/>
        <v>0</v>
      </c>
      <c r="AS505" s="275">
        <f t="shared" si="1836"/>
        <v>0</v>
      </c>
      <c r="AT505" s="275">
        <f t="shared" si="1836"/>
        <v>0</v>
      </c>
      <c r="AU505" s="275">
        <f t="shared" si="1836"/>
        <v>0</v>
      </c>
      <c r="AV505" s="275">
        <f t="shared" si="1836"/>
        <v>0</v>
      </c>
      <c r="AW505" s="275">
        <f t="shared" si="1836"/>
        <v>0</v>
      </c>
      <c r="AX505" s="275">
        <f t="shared" si="1836"/>
        <v>0</v>
      </c>
      <c r="AY505" s="275">
        <f t="shared" si="1836"/>
        <v>0</v>
      </c>
      <c r="AZ505" s="275">
        <f t="shared" si="1836"/>
        <v>0</v>
      </c>
      <c r="BA505" s="275">
        <f t="shared" si="1836"/>
        <v>0</v>
      </c>
      <c r="BB505" s="275">
        <f t="shared" si="1836"/>
        <v>0</v>
      </c>
      <c r="BC505" s="275">
        <f t="shared" si="1836"/>
        <v>0</v>
      </c>
      <c r="BD505" s="275">
        <f t="shared" si="1836"/>
        <v>0</v>
      </c>
      <c r="BE505" s="275">
        <f t="shared" si="1836"/>
        <v>0</v>
      </c>
      <c r="BF505" s="275">
        <f t="shared" si="1836"/>
        <v>0</v>
      </c>
      <c r="BG505" s="275">
        <f t="shared" si="1836"/>
        <v>0</v>
      </c>
      <c r="BH505" s="275">
        <f t="shared" si="1836"/>
        <v>0</v>
      </c>
      <c r="BI505" s="275">
        <f t="shared" si="1836"/>
        <v>0</v>
      </c>
      <c r="BJ505" s="275">
        <f t="shared" si="1836"/>
        <v>0</v>
      </c>
      <c r="BK505" s="275">
        <f t="shared" si="1836"/>
        <v>0</v>
      </c>
      <c r="BL505" s="275">
        <f t="shared" si="1836"/>
        <v>0</v>
      </c>
      <c r="BM505" s="275">
        <f t="shared" si="1836"/>
        <v>1</v>
      </c>
      <c r="BN505" s="275">
        <f t="shared" si="1836"/>
        <v>0</v>
      </c>
      <c r="BO505" s="275">
        <f t="shared" si="1836"/>
        <v>0</v>
      </c>
    </row>
    <row r="506" spans="19:67" x14ac:dyDescent="0.2">
      <c r="S506" s="275">
        <f t="shared" ref="S506:BO506" si="1837">IF(S259=1,IF(S260=1,1,0),0)</f>
        <v>0</v>
      </c>
      <c r="T506" s="275">
        <f t="shared" si="1837"/>
        <v>0</v>
      </c>
      <c r="U506" s="275">
        <f t="shared" si="1837"/>
        <v>0</v>
      </c>
      <c r="V506" s="275">
        <f t="shared" si="1837"/>
        <v>0</v>
      </c>
      <c r="W506" s="275">
        <f t="shared" si="1837"/>
        <v>0</v>
      </c>
      <c r="X506" s="275">
        <f t="shared" si="1837"/>
        <v>0</v>
      </c>
      <c r="Y506" s="275">
        <f t="shared" si="1837"/>
        <v>0</v>
      </c>
      <c r="Z506" s="275">
        <f t="shared" si="1837"/>
        <v>0</v>
      </c>
      <c r="AA506" s="275">
        <f t="shared" si="1837"/>
        <v>0</v>
      </c>
      <c r="AB506" s="275">
        <f t="shared" si="1837"/>
        <v>0</v>
      </c>
      <c r="AC506" s="275">
        <f t="shared" si="1837"/>
        <v>1</v>
      </c>
      <c r="AD506" s="275">
        <f t="shared" si="1837"/>
        <v>0</v>
      </c>
      <c r="AE506" s="275">
        <f t="shared" si="1837"/>
        <v>0</v>
      </c>
      <c r="AF506" s="275">
        <f t="shared" si="1837"/>
        <v>0</v>
      </c>
      <c r="AG506" s="275">
        <f t="shared" si="1837"/>
        <v>0</v>
      </c>
      <c r="AH506" s="275">
        <f t="shared" si="1837"/>
        <v>0</v>
      </c>
      <c r="AI506" s="275">
        <f t="shared" si="1837"/>
        <v>0</v>
      </c>
      <c r="AJ506" s="275">
        <f t="shared" si="1837"/>
        <v>0</v>
      </c>
      <c r="AK506" s="275">
        <f t="shared" si="1837"/>
        <v>0</v>
      </c>
      <c r="AL506" s="275">
        <f t="shared" si="1837"/>
        <v>0</v>
      </c>
      <c r="AM506" s="275">
        <f t="shared" si="1837"/>
        <v>0</v>
      </c>
      <c r="AN506" s="275">
        <f t="shared" si="1837"/>
        <v>0</v>
      </c>
      <c r="AO506" s="275">
        <f t="shared" si="1837"/>
        <v>0</v>
      </c>
      <c r="AP506" s="275">
        <f t="shared" si="1837"/>
        <v>0</v>
      </c>
      <c r="AQ506" s="275">
        <f t="shared" si="1837"/>
        <v>0</v>
      </c>
      <c r="AR506" s="275">
        <f t="shared" si="1837"/>
        <v>0</v>
      </c>
      <c r="AS506" s="275">
        <f t="shared" si="1837"/>
        <v>0</v>
      </c>
      <c r="AT506" s="275">
        <f t="shared" si="1837"/>
        <v>0</v>
      </c>
      <c r="AU506" s="275">
        <f t="shared" si="1837"/>
        <v>0</v>
      </c>
      <c r="AV506" s="275">
        <f t="shared" si="1837"/>
        <v>0</v>
      </c>
      <c r="AW506" s="275">
        <f t="shared" si="1837"/>
        <v>0</v>
      </c>
      <c r="AX506" s="275">
        <f t="shared" si="1837"/>
        <v>0</v>
      </c>
      <c r="AY506" s="275">
        <f t="shared" si="1837"/>
        <v>0</v>
      </c>
      <c r="AZ506" s="275">
        <f t="shared" si="1837"/>
        <v>0</v>
      </c>
      <c r="BA506" s="275">
        <f t="shared" si="1837"/>
        <v>0</v>
      </c>
      <c r="BB506" s="275">
        <f t="shared" si="1837"/>
        <v>0</v>
      </c>
      <c r="BC506" s="275">
        <f t="shared" si="1837"/>
        <v>0</v>
      </c>
      <c r="BD506" s="275">
        <f t="shared" si="1837"/>
        <v>1</v>
      </c>
      <c r="BE506" s="275">
        <f t="shared" si="1837"/>
        <v>0</v>
      </c>
      <c r="BF506" s="275">
        <f t="shared" si="1837"/>
        <v>0</v>
      </c>
      <c r="BG506" s="275">
        <f t="shared" si="1837"/>
        <v>0</v>
      </c>
      <c r="BH506" s="275">
        <f t="shared" si="1837"/>
        <v>0</v>
      </c>
      <c r="BI506" s="275">
        <f t="shared" si="1837"/>
        <v>0</v>
      </c>
      <c r="BJ506" s="275">
        <f t="shared" si="1837"/>
        <v>1</v>
      </c>
      <c r="BK506" s="275">
        <f t="shared" si="1837"/>
        <v>0</v>
      </c>
      <c r="BL506" s="275">
        <f t="shared" si="1837"/>
        <v>0</v>
      </c>
      <c r="BM506" s="275">
        <f t="shared" si="1837"/>
        <v>1</v>
      </c>
      <c r="BN506" s="275">
        <f t="shared" si="1837"/>
        <v>0</v>
      </c>
      <c r="BO506" s="275">
        <f t="shared" si="1837"/>
        <v>0</v>
      </c>
    </row>
    <row r="507" spans="19:67" x14ac:dyDescent="0.2">
      <c r="S507" s="275">
        <f t="shared" ref="S507:BO507" si="1838">IF(S260=1,IF(S261=1,1,0),0)</f>
        <v>0</v>
      </c>
      <c r="T507" s="275">
        <f t="shared" si="1838"/>
        <v>0</v>
      </c>
      <c r="U507" s="275">
        <f t="shared" si="1838"/>
        <v>0</v>
      </c>
      <c r="V507" s="275">
        <f t="shared" si="1838"/>
        <v>0</v>
      </c>
      <c r="W507" s="275">
        <f t="shared" si="1838"/>
        <v>0</v>
      </c>
      <c r="X507" s="275">
        <f t="shared" si="1838"/>
        <v>0</v>
      </c>
      <c r="Y507" s="275">
        <f t="shared" si="1838"/>
        <v>0</v>
      </c>
      <c r="Z507" s="275">
        <f t="shared" si="1838"/>
        <v>0</v>
      </c>
      <c r="AA507" s="275">
        <f t="shared" si="1838"/>
        <v>0</v>
      </c>
      <c r="AB507" s="275">
        <f t="shared" si="1838"/>
        <v>0</v>
      </c>
      <c r="AC507" s="275">
        <f t="shared" si="1838"/>
        <v>0</v>
      </c>
      <c r="AD507" s="275">
        <f t="shared" si="1838"/>
        <v>0</v>
      </c>
      <c r="AE507" s="275">
        <f t="shared" si="1838"/>
        <v>0</v>
      </c>
      <c r="AF507" s="275">
        <f t="shared" si="1838"/>
        <v>0</v>
      </c>
      <c r="AG507" s="275">
        <f t="shared" si="1838"/>
        <v>0</v>
      </c>
      <c r="AH507" s="275">
        <f t="shared" si="1838"/>
        <v>0</v>
      </c>
      <c r="AI507" s="275">
        <f t="shared" si="1838"/>
        <v>0</v>
      </c>
      <c r="AJ507" s="275">
        <f t="shared" si="1838"/>
        <v>0</v>
      </c>
      <c r="AK507" s="275">
        <f t="shared" si="1838"/>
        <v>0</v>
      </c>
      <c r="AL507" s="275">
        <f t="shared" si="1838"/>
        <v>1</v>
      </c>
      <c r="AM507" s="275">
        <f t="shared" si="1838"/>
        <v>0</v>
      </c>
      <c r="AN507" s="275">
        <f t="shared" si="1838"/>
        <v>0</v>
      </c>
      <c r="AO507" s="275">
        <f t="shared" si="1838"/>
        <v>0</v>
      </c>
      <c r="AP507" s="275">
        <f t="shared" si="1838"/>
        <v>0</v>
      </c>
      <c r="AQ507" s="275">
        <f t="shared" si="1838"/>
        <v>0</v>
      </c>
      <c r="AR507" s="275">
        <f t="shared" si="1838"/>
        <v>0</v>
      </c>
      <c r="AS507" s="275">
        <f t="shared" si="1838"/>
        <v>0</v>
      </c>
      <c r="AT507" s="275">
        <f t="shared" si="1838"/>
        <v>0</v>
      </c>
      <c r="AU507" s="275">
        <f t="shared" si="1838"/>
        <v>0</v>
      </c>
      <c r="AV507" s="275">
        <f t="shared" si="1838"/>
        <v>0</v>
      </c>
      <c r="AW507" s="275">
        <f t="shared" si="1838"/>
        <v>0</v>
      </c>
      <c r="AX507" s="275">
        <f t="shared" si="1838"/>
        <v>0</v>
      </c>
      <c r="AY507" s="275">
        <f t="shared" si="1838"/>
        <v>0</v>
      </c>
      <c r="AZ507" s="275">
        <f t="shared" si="1838"/>
        <v>0</v>
      </c>
      <c r="BA507" s="275">
        <f t="shared" si="1838"/>
        <v>0</v>
      </c>
      <c r="BB507" s="275">
        <f t="shared" si="1838"/>
        <v>0</v>
      </c>
      <c r="BC507" s="275">
        <f t="shared" si="1838"/>
        <v>0</v>
      </c>
      <c r="BD507" s="275">
        <f t="shared" si="1838"/>
        <v>0</v>
      </c>
      <c r="BE507" s="275">
        <f t="shared" si="1838"/>
        <v>0</v>
      </c>
      <c r="BF507" s="275">
        <f t="shared" si="1838"/>
        <v>0</v>
      </c>
      <c r="BG507" s="275">
        <f t="shared" si="1838"/>
        <v>0</v>
      </c>
      <c r="BH507" s="275">
        <f t="shared" si="1838"/>
        <v>0</v>
      </c>
      <c r="BI507" s="275">
        <f t="shared" si="1838"/>
        <v>0</v>
      </c>
      <c r="BJ507" s="275">
        <f t="shared" si="1838"/>
        <v>1</v>
      </c>
      <c r="BK507" s="275">
        <f t="shared" si="1838"/>
        <v>0</v>
      </c>
      <c r="BL507" s="275">
        <f t="shared" si="1838"/>
        <v>0</v>
      </c>
      <c r="BM507" s="275">
        <f t="shared" si="1838"/>
        <v>0</v>
      </c>
      <c r="BN507" s="275">
        <f t="shared" si="1838"/>
        <v>0</v>
      </c>
      <c r="BO507" s="275">
        <f t="shared" si="1838"/>
        <v>0</v>
      </c>
    </row>
    <row r="508" spans="19:67" x14ac:dyDescent="0.2">
      <c r="S508" s="275">
        <f t="shared" ref="S508:BO508" si="1839">IF(S261=1,IF(S262=1,1,0),0)</f>
        <v>0</v>
      </c>
      <c r="T508" s="275">
        <f t="shared" si="1839"/>
        <v>0</v>
      </c>
      <c r="U508" s="275">
        <f t="shared" si="1839"/>
        <v>0</v>
      </c>
      <c r="V508" s="275">
        <f t="shared" si="1839"/>
        <v>0</v>
      </c>
      <c r="W508" s="275">
        <f t="shared" si="1839"/>
        <v>0</v>
      </c>
      <c r="X508" s="275">
        <f t="shared" si="1839"/>
        <v>0</v>
      </c>
      <c r="Y508" s="275">
        <f t="shared" si="1839"/>
        <v>0</v>
      </c>
      <c r="Z508" s="275">
        <f t="shared" si="1839"/>
        <v>0</v>
      </c>
      <c r="AA508" s="275">
        <f t="shared" si="1839"/>
        <v>0</v>
      </c>
      <c r="AB508" s="275">
        <f t="shared" si="1839"/>
        <v>0</v>
      </c>
      <c r="AC508" s="275">
        <f t="shared" si="1839"/>
        <v>0</v>
      </c>
      <c r="AD508" s="275">
        <f t="shared" si="1839"/>
        <v>0</v>
      </c>
      <c r="AE508" s="275">
        <f t="shared" si="1839"/>
        <v>0</v>
      </c>
      <c r="AF508" s="275">
        <f t="shared" si="1839"/>
        <v>0</v>
      </c>
      <c r="AG508" s="275">
        <f t="shared" si="1839"/>
        <v>0</v>
      </c>
      <c r="AH508" s="275">
        <f t="shared" si="1839"/>
        <v>0</v>
      </c>
      <c r="AI508" s="275">
        <f t="shared" si="1839"/>
        <v>0</v>
      </c>
      <c r="AJ508" s="275">
        <f t="shared" si="1839"/>
        <v>0</v>
      </c>
      <c r="AK508" s="275">
        <f t="shared" si="1839"/>
        <v>0</v>
      </c>
      <c r="AL508" s="275">
        <f t="shared" si="1839"/>
        <v>0</v>
      </c>
      <c r="AM508" s="275">
        <f t="shared" si="1839"/>
        <v>0</v>
      </c>
      <c r="AN508" s="275">
        <f t="shared" si="1839"/>
        <v>0</v>
      </c>
      <c r="AO508" s="275">
        <f t="shared" si="1839"/>
        <v>0</v>
      </c>
      <c r="AP508" s="275">
        <f t="shared" si="1839"/>
        <v>0</v>
      </c>
      <c r="AQ508" s="275">
        <f t="shared" si="1839"/>
        <v>0</v>
      </c>
      <c r="AR508" s="275">
        <f t="shared" si="1839"/>
        <v>0</v>
      </c>
      <c r="AS508" s="275">
        <f t="shared" si="1839"/>
        <v>0</v>
      </c>
      <c r="AT508" s="275">
        <f t="shared" si="1839"/>
        <v>0</v>
      </c>
      <c r="AU508" s="275">
        <f t="shared" si="1839"/>
        <v>0</v>
      </c>
      <c r="AV508" s="275">
        <f t="shared" si="1839"/>
        <v>0</v>
      </c>
      <c r="AW508" s="275">
        <f t="shared" si="1839"/>
        <v>0</v>
      </c>
      <c r="AX508" s="275">
        <f t="shared" si="1839"/>
        <v>0</v>
      </c>
      <c r="AY508" s="275">
        <f t="shared" si="1839"/>
        <v>0</v>
      </c>
      <c r="AZ508" s="275">
        <f t="shared" si="1839"/>
        <v>0</v>
      </c>
      <c r="BA508" s="275">
        <f t="shared" si="1839"/>
        <v>0</v>
      </c>
      <c r="BB508" s="275">
        <f t="shared" si="1839"/>
        <v>0</v>
      </c>
      <c r="BC508" s="275">
        <f t="shared" si="1839"/>
        <v>0</v>
      </c>
      <c r="BD508" s="275">
        <f t="shared" si="1839"/>
        <v>0</v>
      </c>
      <c r="BE508" s="275">
        <f t="shared" si="1839"/>
        <v>0</v>
      </c>
      <c r="BF508" s="275">
        <f t="shared" si="1839"/>
        <v>0</v>
      </c>
      <c r="BG508" s="275">
        <f t="shared" si="1839"/>
        <v>0</v>
      </c>
      <c r="BH508" s="275">
        <f t="shared" si="1839"/>
        <v>0</v>
      </c>
      <c r="BI508" s="275">
        <f t="shared" si="1839"/>
        <v>0</v>
      </c>
      <c r="BJ508" s="275">
        <f t="shared" si="1839"/>
        <v>0</v>
      </c>
      <c r="BK508" s="275">
        <f t="shared" si="1839"/>
        <v>0</v>
      </c>
      <c r="BL508" s="275">
        <f t="shared" si="1839"/>
        <v>0</v>
      </c>
      <c r="BM508" s="275">
        <f t="shared" si="1839"/>
        <v>0</v>
      </c>
      <c r="BN508" s="275">
        <f t="shared" si="1839"/>
        <v>0</v>
      </c>
      <c r="BO508" s="275">
        <f t="shared" si="1839"/>
        <v>0</v>
      </c>
    </row>
    <row r="509" spans="19:67" x14ac:dyDescent="0.2">
      <c r="S509" s="275">
        <f t="shared" ref="S509:BO509" si="1840">IF(S262=1,IF(S263=1,1,0),0)</f>
        <v>0</v>
      </c>
      <c r="T509" s="275">
        <f t="shared" si="1840"/>
        <v>0</v>
      </c>
      <c r="U509" s="275">
        <f t="shared" si="1840"/>
        <v>0</v>
      </c>
      <c r="V509" s="275">
        <f t="shared" si="1840"/>
        <v>0</v>
      </c>
      <c r="W509" s="275">
        <f t="shared" si="1840"/>
        <v>0</v>
      </c>
      <c r="X509" s="275">
        <f t="shared" si="1840"/>
        <v>0</v>
      </c>
      <c r="Y509" s="275">
        <f t="shared" si="1840"/>
        <v>0</v>
      </c>
      <c r="Z509" s="275">
        <f t="shared" si="1840"/>
        <v>0</v>
      </c>
      <c r="AA509" s="275">
        <f t="shared" si="1840"/>
        <v>0</v>
      </c>
      <c r="AB509" s="275">
        <f t="shared" si="1840"/>
        <v>0</v>
      </c>
      <c r="AC509" s="275">
        <f t="shared" si="1840"/>
        <v>0</v>
      </c>
      <c r="AD509" s="275">
        <f t="shared" si="1840"/>
        <v>0</v>
      </c>
      <c r="AE509" s="275">
        <f t="shared" si="1840"/>
        <v>0</v>
      </c>
      <c r="AF509" s="275">
        <f t="shared" si="1840"/>
        <v>1</v>
      </c>
      <c r="AG509" s="275">
        <f t="shared" si="1840"/>
        <v>0</v>
      </c>
      <c r="AH509" s="275">
        <f t="shared" si="1840"/>
        <v>0</v>
      </c>
      <c r="AI509" s="275">
        <f t="shared" si="1840"/>
        <v>0</v>
      </c>
      <c r="AJ509" s="275">
        <f t="shared" si="1840"/>
        <v>0</v>
      </c>
      <c r="AK509" s="275">
        <f t="shared" si="1840"/>
        <v>0</v>
      </c>
      <c r="AL509" s="275">
        <f t="shared" si="1840"/>
        <v>0</v>
      </c>
      <c r="AM509" s="275">
        <f t="shared" si="1840"/>
        <v>0</v>
      </c>
      <c r="AN509" s="275">
        <f t="shared" si="1840"/>
        <v>0</v>
      </c>
      <c r="AO509" s="275">
        <f t="shared" si="1840"/>
        <v>0</v>
      </c>
      <c r="AP509" s="275">
        <f t="shared" si="1840"/>
        <v>0</v>
      </c>
      <c r="AQ509" s="275">
        <f t="shared" si="1840"/>
        <v>0</v>
      </c>
      <c r="AR509" s="275">
        <f t="shared" si="1840"/>
        <v>0</v>
      </c>
      <c r="AS509" s="275">
        <f t="shared" si="1840"/>
        <v>0</v>
      </c>
      <c r="AT509" s="275">
        <f t="shared" si="1840"/>
        <v>0</v>
      </c>
      <c r="AU509" s="275">
        <f t="shared" si="1840"/>
        <v>0</v>
      </c>
      <c r="AV509" s="275">
        <f t="shared" si="1840"/>
        <v>0</v>
      </c>
      <c r="AW509" s="275">
        <f t="shared" si="1840"/>
        <v>0</v>
      </c>
      <c r="AX509" s="275">
        <f t="shared" si="1840"/>
        <v>0</v>
      </c>
      <c r="AY509" s="275">
        <f t="shared" si="1840"/>
        <v>0</v>
      </c>
      <c r="AZ509" s="275">
        <f t="shared" si="1840"/>
        <v>0</v>
      </c>
      <c r="BA509" s="275">
        <f t="shared" si="1840"/>
        <v>0</v>
      </c>
      <c r="BB509" s="275">
        <f t="shared" si="1840"/>
        <v>0</v>
      </c>
      <c r="BC509" s="275">
        <f t="shared" si="1840"/>
        <v>0</v>
      </c>
      <c r="BD509" s="275">
        <f t="shared" si="1840"/>
        <v>0</v>
      </c>
      <c r="BE509" s="275">
        <f t="shared" si="1840"/>
        <v>0</v>
      </c>
      <c r="BF509" s="275">
        <f t="shared" si="1840"/>
        <v>0</v>
      </c>
      <c r="BG509" s="275">
        <f t="shared" si="1840"/>
        <v>0</v>
      </c>
      <c r="BH509" s="275">
        <f t="shared" si="1840"/>
        <v>0</v>
      </c>
      <c r="BI509" s="275">
        <f t="shared" si="1840"/>
        <v>0</v>
      </c>
      <c r="BJ509" s="275">
        <f t="shared" si="1840"/>
        <v>0</v>
      </c>
      <c r="BK509" s="275">
        <f t="shared" si="1840"/>
        <v>0</v>
      </c>
      <c r="BL509" s="275">
        <f t="shared" si="1840"/>
        <v>0</v>
      </c>
      <c r="BM509" s="275">
        <f t="shared" si="1840"/>
        <v>0</v>
      </c>
      <c r="BN509" s="275">
        <f t="shared" si="1840"/>
        <v>0</v>
      </c>
      <c r="BO509" s="275">
        <f t="shared" si="1840"/>
        <v>0</v>
      </c>
    </row>
    <row r="510" spans="19:67" x14ac:dyDescent="0.2">
      <c r="S510" s="275">
        <f t="shared" ref="S510:BO510" si="1841">IF(S263=1,IF(S264=1,1,0),0)</f>
        <v>0</v>
      </c>
      <c r="T510" s="275">
        <f t="shared" si="1841"/>
        <v>0</v>
      </c>
      <c r="U510" s="275">
        <f t="shared" si="1841"/>
        <v>0</v>
      </c>
      <c r="V510" s="275">
        <f t="shared" si="1841"/>
        <v>0</v>
      </c>
      <c r="W510" s="275">
        <f t="shared" si="1841"/>
        <v>0</v>
      </c>
      <c r="X510" s="275">
        <f t="shared" si="1841"/>
        <v>0</v>
      </c>
      <c r="Y510" s="275">
        <f t="shared" si="1841"/>
        <v>0</v>
      </c>
      <c r="Z510" s="275">
        <f t="shared" si="1841"/>
        <v>0</v>
      </c>
      <c r="AA510" s="275">
        <f t="shared" si="1841"/>
        <v>0</v>
      </c>
      <c r="AB510" s="275">
        <f t="shared" si="1841"/>
        <v>0</v>
      </c>
      <c r="AC510" s="275">
        <f t="shared" si="1841"/>
        <v>0</v>
      </c>
      <c r="AD510" s="275">
        <f t="shared" si="1841"/>
        <v>0</v>
      </c>
      <c r="AE510" s="275">
        <f t="shared" si="1841"/>
        <v>0</v>
      </c>
      <c r="AF510" s="275">
        <f t="shared" si="1841"/>
        <v>0</v>
      </c>
      <c r="AG510" s="275">
        <f t="shared" si="1841"/>
        <v>0</v>
      </c>
      <c r="AH510" s="275">
        <f t="shared" si="1841"/>
        <v>0</v>
      </c>
      <c r="AI510" s="275">
        <f t="shared" si="1841"/>
        <v>0</v>
      </c>
      <c r="AJ510" s="275">
        <f t="shared" si="1841"/>
        <v>0</v>
      </c>
      <c r="AK510" s="275">
        <f t="shared" si="1841"/>
        <v>0</v>
      </c>
      <c r="AL510" s="275">
        <f t="shared" si="1841"/>
        <v>0</v>
      </c>
      <c r="AM510" s="275">
        <f t="shared" si="1841"/>
        <v>0</v>
      </c>
      <c r="AN510" s="275">
        <f t="shared" si="1841"/>
        <v>0</v>
      </c>
      <c r="AO510" s="275">
        <f t="shared" si="1841"/>
        <v>0</v>
      </c>
      <c r="AP510" s="275">
        <f t="shared" si="1841"/>
        <v>0</v>
      </c>
      <c r="AQ510" s="275">
        <f t="shared" si="1841"/>
        <v>0</v>
      </c>
      <c r="AR510" s="275">
        <f t="shared" si="1841"/>
        <v>0</v>
      </c>
      <c r="AS510" s="275">
        <f t="shared" si="1841"/>
        <v>0</v>
      </c>
      <c r="AT510" s="275">
        <f t="shared" si="1841"/>
        <v>0</v>
      </c>
      <c r="AU510" s="275">
        <f t="shared" si="1841"/>
        <v>0</v>
      </c>
      <c r="AV510" s="275">
        <f t="shared" si="1841"/>
        <v>0</v>
      </c>
      <c r="AW510" s="275">
        <f t="shared" si="1841"/>
        <v>0</v>
      </c>
      <c r="AX510" s="275">
        <f t="shared" si="1841"/>
        <v>0</v>
      </c>
      <c r="AY510" s="275">
        <f t="shared" si="1841"/>
        <v>0</v>
      </c>
      <c r="AZ510" s="275">
        <f t="shared" si="1841"/>
        <v>0</v>
      </c>
      <c r="BA510" s="275">
        <f t="shared" si="1841"/>
        <v>0</v>
      </c>
      <c r="BB510" s="275">
        <f t="shared" si="1841"/>
        <v>0</v>
      </c>
      <c r="BC510" s="275">
        <f t="shared" si="1841"/>
        <v>0</v>
      </c>
      <c r="BD510" s="275">
        <f t="shared" si="1841"/>
        <v>0</v>
      </c>
      <c r="BE510" s="275">
        <f t="shared" si="1841"/>
        <v>0</v>
      </c>
      <c r="BF510" s="275">
        <f t="shared" si="1841"/>
        <v>0</v>
      </c>
      <c r="BG510" s="275">
        <f t="shared" si="1841"/>
        <v>0</v>
      </c>
      <c r="BH510" s="275">
        <f t="shared" si="1841"/>
        <v>0</v>
      </c>
      <c r="BI510" s="275">
        <f t="shared" si="1841"/>
        <v>0</v>
      </c>
      <c r="BJ510" s="275">
        <f t="shared" si="1841"/>
        <v>0</v>
      </c>
      <c r="BK510" s="275">
        <f t="shared" si="1841"/>
        <v>0</v>
      </c>
      <c r="BL510" s="275">
        <f t="shared" si="1841"/>
        <v>0</v>
      </c>
      <c r="BM510" s="275">
        <f t="shared" si="1841"/>
        <v>0</v>
      </c>
      <c r="BN510" s="275">
        <f t="shared" si="1841"/>
        <v>0</v>
      </c>
      <c r="BO510" s="275">
        <f t="shared" si="1841"/>
        <v>0</v>
      </c>
    </row>
    <row r="511" spans="19:67" x14ac:dyDescent="0.2">
      <c r="S511" s="275">
        <f t="shared" ref="S511:BO511" si="1842">IF(S264=1,IF(S265=1,1,0),0)</f>
        <v>0</v>
      </c>
      <c r="T511" s="275">
        <f t="shared" si="1842"/>
        <v>0</v>
      </c>
      <c r="U511" s="275">
        <f t="shared" si="1842"/>
        <v>0</v>
      </c>
      <c r="V511" s="275">
        <f t="shared" si="1842"/>
        <v>0</v>
      </c>
      <c r="W511" s="275">
        <f t="shared" si="1842"/>
        <v>0</v>
      </c>
      <c r="X511" s="275">
        <f t="shared" si="1842"/>
        <v>0</v>
      </c>
      <c r="Y511" s="275">
        <f t="shared" si="1842"/>
        <v>0</v>
      </c>
      <c r="Z511" s="275">
        <f t="shared" si="1842"/>
        <v>0</v>
      </c>
      <c r="AA511" s="275">
        <f t="shared" si="1842"/>
        <v>0</v>
      </c>
      <c r="AB511" s="275">
        <f t="shared" si="1842"/>
        <v>0</v>
      </c>
      <c r="AC511" s="275">
        <f t="shared" si="1842"/>
        <v>0</v>
      </c>
      <c r="AD511" s="275">
        <f t="shared" si="1842"/>
        <v>0</v>
      </c>
      <c r="AE511" s="275">
        <f t="shared" si="1842"/>
        <v>0</v>
      </c>
      <c r="AF511" s="275">
        <f t="shared" si="1842"/>
        <v>0</v>
      </c>
      <c r="AG511" s="275">
        <f t="shared" si="1842"/>
        <v>0</v>
      </c>
      <c r="AH511" s="275">
        <f t="shared" si="1842"/>
        <v>0</v>
      </c>
      <c r="AI511" s="275">
        <f t="shared" si="1842"/>
        <v>0</v>
      </c>
      <c r="AJ511" s="275">
        <f t="shared" si="1842"/>
        <v>0</v>
      </c>
      <c r="AK511" s="275">
        <f t="shared" si="1842"/>
        <v>0</v>
      </c>
      <c r="AL511" s="275">
        <f t="shared" si="1842"/>
        <v>0</v>
      </c>
      <c r="AM511" s="275">
        <f t="shared" si="1842"/>
        <v>0</v>
      </c>
      <c r="AN511" s="275">
        <f t="shared" si="1842"/>
        <v>1</v>
      </c>
      <c r="AO511" s="275">
        <f t="shared" si="1842"/>
        <v>0</v>
      </c>
      <c r="AP511" s="275">
        <f t="shared" si="1842"/>
        <v>0</v>
      </c>
      <c r="AQ511" s="275">
        <f t="shared" si="1842"/>
        <v>0</v>
      </c>
      <c r="AR511" s="275">
        <f t="shared" si="1842"/>
        <v>0</v>
      </c>
      <c r="AS511" s="275">
        <f t="shared" si="1842"/>
        <v>0</v>
      </c>
      <c r="AT511" s="275">
        <f t="shared" si="1842"/>
        <v>0</v>
      </c>
      <c r="AU511" s="275">
        <f t="shared" si="1842"/>
        <v>0</v>
      </c>
      <c r="AV511" s="275">
        <f t="shared" si="1842"/>
        <v>0</v>
      </c>
      <c r="AW511" s="275">
        <f t="shared" si="1842"/>
        <v>0</v>
      </c>
      <c r="AX511" s="275">
        <f t="shared" si="1842"/>
        <v>0</v>
      </c>
      <c r="AY511" s="275">
        <f t="shared" si="1842"/>
        <v>0</v>
      </c>
      <c r="AZ511" s="275">
        <f t="shared" si="1842"/>
        <v>0</v>
      </c>
      <c r="BA511" s="275">
        <f t="shared" si="1842"/>
        <v>0</v>
      </c>
      <c r="BB511" s="275">
        <f t="shared" si="1842"/>
        <v>1</v>
      </c>
      <c r="BC511" s="275">
        <f t="shared" si="1842"/>
        <v>1</v>
      </c>
      <c r="BD511" s="275">
        <f t="shared" si="1842"/>
        <v>0</v>
      </c>
      <c r="BE511" s="275">
        <f t="shared" si="1842"/>
        <v>0</v>
      </c>
      <c r="BF511" s="275">
        <f t="shared" si="1842"/>
        <v>0</v>
      </c>
      <c r="BG511" s="275">
        <f t="shared" si="1842"/>
        <v>0</v>
      </c>
      <c r="BH511" s="275">
        <f t="shared" si="1842"/>
        <v>0</v>
      </c>
      <c r="BI511" s="275">
        <f t="shared" si="1842"/>
        <v>0</v>
      </c>
      <c r="BJ511" s="275">
        <f t="shared" si="1842"/>
        <v>0</v>
      </c>
      <c r="BK511" s="275">
        <f t="shared" si="1842"/>
        <v>0</v>
      </c>
      <c r="BL511" s="275">
        <f t="shared" si="1842"/>
        <v>0</v>
      </c>
      <c r="BM511" s="275">
        <f t="shared" si="1842"/>
        <v>0</v>
      </c>
      <c r="BN511" s="275">
        <f t="shared" si="1842"/>
        <v>0</v>
      </c>
      <c r="BO511" s="275">
        <f t="shared" si="1842"/>
        <v>0</v>
      </c>
    </row>
    <row r="512" spans="19:67" x14ac:dyDescent="0.2">
      <c r="S512" s="275">
        <f t="shared" ref="S512:BO512" si="1843">IF(S265=1,IF(S266=1,1,0),0)</f>
        <v>0</v>
      </c>
      <c r="T512" s="275">
        <f t="shared" si="1843"/>
        <v>0</v>
      </c>
      <c r="U512" s="275">
        <f t="shared" si="1843"/>
        <v>0</v>
      </c>
      <c r="V512" s="275">
        <f t="shared" si="1843"/>
        <v>0</v>
      </c>
      <c r="W512" s="275">
        <f t="shared" si="1843"/>
        <v>0</v>
      </c>
      <c r="X512" s="275">
        <f t="shared" si="1843"/>
        <v>0</v>
      </c>
      <c r="Y512" s="275">
        <f t="shared" si="1843"/>
        <v>0</v>
      </c>
      <c r="Z512" s="275">
        <f t="shared" si="1843"/>
        <v>0</v>
      </c>
      <c r="AA512" s="275">
        <f t="shared" si="1843"/>
        <v>0</v>
      </c>
      <c r="AB512" s="275">
        <f t="shared" si="1843"/>
        <v>0</v>
      </c>
      <c r="AC512" s="275">
        <f t="shared" si="1843"/>
        <v>0</v>
      </c>
      <c r="AD512" s="275">
        <f t="shared" si="1843"/>
        <v>0</v>
      </c>
      <c r="AE512" s="275">
        <f t="shared" si="1843"/>
        <v>0</v>
      </c>
      <c r="AF512" s="275">
        <f t="shared" si="1843"/>
        <v>0</v>
      </c>
      <c r="AG512" s="275">
        <f t="shared" si="1843"/>
        <v>0</v>
      </c>
      <c r="AH512" s="275">
        <f t="shared" si="1843"/>
        <v>0</v>
      </c>
      <c r="AI512" s="275">
        <f t="shared" si="1843"/>
        <v>0</v>
      </c>
      <c r="AJ512" s="275">
        <f t="shared" si="1843"/>
        <v>0</v>
      </c>
      <c r="AK512" s="275">
        <f t="shared" si="1843"/>
        <v>0</v>
      </c>
      <c r="AL512" s="275">
        <f t="shared" si="1843"/>
        <v>0</v>
      </c>
      <c r="AM512" s="275">
        <f t="shared" si="1843"/>
        <v>0</v>
      </c>
      <c r="AN512" s="275">
        <f t="shared" si="1843"/>
        <v>0</v>
      </c>
      <c r="AO512" s="275">
        <f t="shared" si="1843"/>
        <v>0</v>
      </c>
      <c r="AP512" s="275">
        <f t="shared" si="1843"/>
        <v>0</v>
      </c>
      <c r="AQ512" s="275">
        <f t="shared" si="1843"/>
        <v>0</v>
      </c>
      <c r="AR512" s="275">
        <f t="shared" si="1843"/>
        <v>0</v>
      </c>
      <c r="AS512" s="275">
        <f t="shared" si="1843"/>
        <v>0</v>
      </c>
      <c r="AT512" s="275">
        <f t="shared" si="1843"/>
        <v>0</v>
      </c>
      <c r="AU512" s="275">
        <f t="shared" si="1843"/>
        <v>0</v>
      </c>
      <c r="AV512" s="275">
        <f t="shared" si="1843"/>
        <v>0</v>
      </c>
      <c r="AW512" s="275">
        <f t="shared" si="1843"/>
        <v>0</v>
      </c>
      <c r="AX512" s="275">
        <f t="shared" si="1843"/>
        <v>0</v>
      </c>
      <c r="AY512" s="275">
        <f t="shared" si="1843"/>
        <v>0</v>
      </c>
      <c r="AZ512" s="275">
        <f t="shared" si="1843"/>
        <v>0</v>
      </c>
      <c r="BA512" s="275">
        <f t="shared" si="1843"/>
        <v>0</v>
      </c>
      <c r="BB512" s="275">
        <f t="shared" si="1843"/>
        <v>0</v>
      </c>
      <c r="BC512" s="275">
        <f t="shared" si="1843"/>
        <v>0</v>
      </c>
      <c r="BD512" s="275">
        <f t="shared" si="1843"/>
        <v>0</v>
      </c>
      <c r="BE512" s="275">
        <f t="shared" si="1843"/>
        <v>0</v>
      </c>
      <c r="BF512" s="275">
        <f t="shared" si="1843"/>
        <v>0</v>
      </c>
      <c r="BG512" s="275">
        <f t="shared" si="1843"/>
        <v>0</v>
      </c>
      <c r="BH512" s="275">
        <f t="shared" si="1843"/>
        <v>0</v>
      </c>
      <c r="BI512" s="275">
        <f t="shared" si="1843"/>
        <v>0</v>
      </c>
      <c r="BJ512" s="275">
        <f t="shared" si="1843"/>
        <v>0</v>
      </c>
      <c r="BK512" s="275">
        <f t="shared" si="1843"/>
        <v>0</v>
      </c>
      <c r="BL512" s="275">
        <f t="shared" si="1843"/>
        <v>0</v>
      </c>
      <c r="BM512" s="275">
        <f t="shared" si="1843"/>
        <v>0</v>
      </c>
      <c r="BN512" s="275">
        <f t="shared" si="1843"/>
        <v>0</v>
      </c>
      <c r="BO512" s="275">
        <f t="shared" si="1843"/>
        <v>0</v>
      </c>
    </row>
    <row r="513" spans="19:67" x14ac:dyDescent="0.2">
      <c r="S513" s="275">
        <f t="shared" ref="S513:BO513" si="1844">IF(S266=1,IF(S267=1,1,0),0)</f>
        <v>0</v>
      </c>
      <c r="T513" s="275">
        <f t="shared" si="1844"/>
        <v>0</v>
      </c>
      <c r="U513" s="275">
        <f t="shared" si="1844"/>
        <v>0</v>
      </c>
      <c r="V513" s="275">
        <f t="shared" si="1844"/>
        <v>0</v>
      </c>
      <c r="W513" s="275">
        <f t="shared" si="1844"/>
        <v>0</v>
      </c>
      <c r="X513" s="275">
        <f t="shared" si="1844"/>
        <v>0</v>
      </c>
      <c r="Y513" s="275">
        <f t="shared" si="1844"/>
        <v>0</v>
      </c>
      <c r="Z513" s="275">
        <f t="shared" si="1844"/>
        <v>0</v>
      </c>
      <c r="AA513" s="275">
        <f t="shared" si="1844"/>
        <v>0</v>
      </c>
      <c r="AB513" s="275">
        <f t="shared" si="1844"/>
        <v>0</v>
      </c>
      <c r="AC513" s="275">
        <f t="shared" si="1844"/>
        <v>0</v>
      </c>
      <c r="AD513" s="275">
        <f t="shared" si="1844"/>
        <v>0</v>
      </c>
      <c r="AE513" s="275">
        <f t="shared" si="1844"/>
        <v>0</v>
      </c>
      <c r="AF513" s="275">
        <f t="shared" si="1844"/>
        <v>0</v>
      </c>
      <c r="AG513" s="275">
        <f t="shared" si="1844"/>
        <v>0</v>
      </c>
      <c r="AH513" s="275">
        <f t="shared" si="1844"/>
        <v>0</v>
      </c>
      <c r="AI513" s="275">
        <f t="shared" si="1844"/>
        <v>0</v>
      </c>
      <c r="AJ513" s="275">
        <f t="shared" si="1844"/>
        <v>0</v>
      </c>
      <c r="AK513" s="275">
        <f t="shared" si="1844"/>
        <v>0</v>
      </c>
      <c r="AL513" s="275">
        <f t="shared" si="1844"/>
        <v>0</v>
      </c>
      <c r="AM513" s="275">
        <f t="shared" si="1844"/>
        <v>0</v>
      </c>
      <c r="AN513" s="275">
        <f t="shared" si="1844"/>
        <v>0</v>
      </c>
      <c r="AO513" s="275">
        <f t="shared" si="1844"/>
        <v>0</v>
      </c>
      <c r="AP513" s="275">
        <f t="shared" si="1844"/>
        <v>0</v>
      </c>
      <c r="AQ513" s="275">
        <f t="shared" si="1844"/>
        <v>0</v>
      </c>
      <c r="AR513" s="275">
        <f t="shared" si="1844"/>
        <v>0</v>
      </c>
      <c r="AS513" s="275">
        <f t="shared" si="1844"/>
        <v>0</v>
      </c>
      <c r="AT513" s="275">
        <f t="shared" si="1844"/>
        <v>0</v>
      </c>
      <c r="AU513" s="275">
        <f t="shared" si="1844"/>
        <v>0</v>
      </c>
      <c r="AV513" s="275">
        <f t="shared" si="1844"/>
        <v>0</v>
      </c>
      <c r="AW513" s="275">
        <f t="shared" si="1844"/>
        <v>0</v>
      </c>
      <c r="AX513" s="275">
        <f t="shared" si="1844"/>
        <v>1</v>
      </c>
      <c r="AY513" s="275">
        <f t="shared" si="1844"/>
        <v>0</v>
      </c>
      <c r="AZ513" s="275">
        <f t="shared" si="1844"/>
        <v>0</v>
      </c>
      <c r="BA513" s="275">
        <f t="shared" si="1844"/>
        <v>0</v>
      </c>
      <c r="BB513" s="275">
        <f t="shared" si="1844"/>
        <v>0</v>
      </c>
      <c r="BC513" s="275">
        <f t="shared" si="1844"/>
        <v>0</v>
      </c>
      <c r="BD513" s="275">
        <f t="shared" si="1844"/>
        <v>0</v>
      </c>
      <c r="BE513" s="275">
        <f t="shared" si="1844"/>
        <v>0</v>
      </c>
      <c r="BF513" s="275">
        <f t="shared" si="1844"/>
        <v>0</v>
      </c>
      <c r="BG513" s="275">
        <f t="shared" si="1844"/>
        <v>0</v>
      </c>
      <c r="BH513" s="275">
        <f t="shared" si="1844"/>
        <v>0</v>
      </c>
      <c r="BI513" s="275">
        <f t="shared" si="1844"/>
        <v>0</v>
      </c>
      <c r="BJ513" s="275">
        <f t="shared" si="1844"/>
        <v>0</v>
      </c>
      <c r="BK513" s="275">
        <f t="shared" si="1844"/>
        <v>0</v>
      </c>
      <c r="BL513" s="275">
        <f t="shared" si="1844"/>
        <v>0</v>
      </c>
      <c r="BM513" s="275">
        <f t="shared" si="1844"/>
        <v>0</v>
      </c>
      <c r="BN513" s="275">
        <f t="shared" si="1844"/>
        <v>0</v>
      </c>
      <c r="BO513" s="275">
        <f t="shared" si="1844"/>
        <v>0</v>
      </c>
    </row>
    <row r="514" spans="19:67" x14ac:dyDescent="0.2">
      <c r="S514" s="275">
        <f t="shared" ref="S514:BO514" si="1845">IF(S267=1,IF(S268=1,1,0),0)</f>
        <v>0</v>
      </c>
      <c r="T514" s="275">
        <f t="shared" si="1845"/>
        <v>0</v>
      </c>
      <c r="U514" s="275">
        <f t="shared" si="1845"/>
        <v>0</v>
      </c>
      <c r="V514" s="275">
        <f t="shared" si="1845"/>
        <v>0</v>
      </c>
      <c r="W514" s="275">
        <f t="shared" si="1845"/>
        <v>0</v>
      </c>
      <c r="X514" s="275">
        <f t="shared" si="1845"/>
        <v>0</v>
      </c>
      <c r="Y514" s="275">
        <f t="shared" si="1845"/>
        <v>0</v>
      </c>
      <c r="Z514" s="275">
        <f t="shared" si="1845"/>
        <v>0</v>
      </c>
      <c r="AA514" s="275">
        <f t="shared" si="1845"/>
        <v>0</v>
      </c>
      <c r="AB514" s="275">
        <f t="shared" si="1845"/>
        <v>0</v>
      </c>
      <c r="AC514" s="275">
        <f t="shared" si="1845"/>
        <v>0</v>
      </c>
      <c r="AD514" s="275">
        <f t="shared" si="1845"/>
        <v>0</v>
      </c>
      <c r="AE514" s="275">
        <f t="shared" si="1845"/>
        <v>0</v>
      </c>
      <c r="AF514" s="275">
        <f t="shared" si="1845"/>
        <v>0</v>
      </c>
      <c r="AG514" s="275">
        <f t="shared" si="1845"/>
        <v>0</v>
      </c>
      <c r="AH514" s="275">
        <f t="shared" si="1845"/>
        <v>0</v>
      </c>
      <c r="AI514" s="275">
        <f t="shared" si="1845"/>
        <v>0</v>
      </c>
      <c r="AJ514" s="275">
        <f t="shared" si="1845"/>
        <v>0</v>
      </c>
      <c r="AK514" s="275">
        <f t="shared" si="1845"/>
        <v>0</v>
      </c>
      <c r="AL514" s="275">
        <f t="shared" si="1845"/>
        <v>0</v>
      </c>
      <c r="AM514" s="275">
        <f t="shared" si="1845"/>
        <v>0</v>
      </c>
      <c r="AN514" s="275">
        <f t="shared" si="1845"/>
        <v>0</v>
      </c>
      <c r="AO514" s="275">
        <f t="shared" si="1845"/>
        <v>0</v>
      </c>
      <c r="AP514" s="275">
        <f t="shared" si="1845"/>
        <v>0</v>
      </c>
      <c r="AQ514" s="275">
        <f t="shared" si="1845"/>
        <v>0</v>
      </c>
      <c r="AR514" s="275">
        <f t="shared" si="1845"/>
        <v>0</v>
      </c>
      <c r="AS514" s="275">
        <f t="shared" si="1845"/>
        <v>0</v>
      </c>
      <c r="AT514" s="275">
        <f t="shared" si="1845"/>
        <v>0</v>
      </c>
      <c r="AU514" s="275">
        <f t="shared" si="1845"/>
        <v>0</v>
      </c>
      <c r="AV514" s="275">
        <f t="shared" si="1845"/>
        <v>0</v>
      </c>
      <c r="AW514" s="275">
        <f t="shared" si="1845"/>
        <v>1</v>
      </c>
      <c r="AX514" s="275">
        <f t="shared" si="1845"/>
        <v>0</v>
      </c>
      <c r="AY514" s="275">
        <f t="shared" si="1845"/>
        <v>0</v>
      </c>
      <c r="AZ514" s="275">
        <f t="shared" si="1845"/>
        <v>0</v>
      </c>
      <c r="BA514" s="275">
        <f t="shared" si="1845"/>
        <v>0</v>
      </c>
      <c r="BB514" s="275">
        <f t="shared" si="1845"/>
        <v>0</v>
      </c>
      <c r="BC514" s="275">
        <f t="shared" si="1845"/>
        <v>0</v>
      </c>
      <c r="BD514" s="275">
        <f t="shared" si="1845"/>
        <v>0</v>
      </c>
      <c r="BE514" s="275">
        <f t="shared" si="1845"/>
        <v>0</v>
      </c>
      <c r="BF514" s="275">
        <f t="shared" si="1845"/>
        <v>0</v>
      </c>
      <c r="BG514" s="275">
        <f t="shared" si="1845"/>
        <v>0</v>
      </c>
      <c r="BH514" s="275">
        <f t="shared" si="1845"/>
        <v>0</v>
      </c>
      <c r="BI514" s="275">
        <f t="shared" si="1845"/>
        <v>0</v>
      </c>
      <c r="BJ514" s="275">
        <f t="shared" si="1845"/>
        <v>0</v>
      </c>
      <c r="BK514" s="275">
        <f t="shared" si="1845"/>
        <v>0</v>
      </c>
      <c r="BL514" s="275">
        <f t="shared" si="1845"/>
        <v>0</v>
      </c>
      <c r="BM514" s="275">
        <f t="shared" si="1845"/>
        <v>0</v>
      </c>
      <c r="BN514" s="275">
        <f t="shared" si="1845"/>
        <v>0</v>
      </c>
      <c r="BO514" s="275">
        <f t="shared" si="1845"/>
        <v>0</v>
      </c>
    </row>
    <row r="515" spans="19:67" x14ac:dyDescent="0.2">
      <c r="S515" s="275">
        <f t="shared" ref="S515:BO515" si="1846">IF(S268=1,IF(S269=1,1,0),0)</f>
        <v>0</v>
      </c>
      <c r="T515" s="275">
        <f t="shared" si="1846"/>
        <v>0</v>
      </c>
      <c r="U515" s="275">
        <f t="shared" si="1846"/>
        <v>0</v>
      </c>
      <c r="V515" s="275">
        <f t="shared" si="1846"/>
        <v>0</v>
      </c>
      <c r="W515" s="275">
        <f t="shared" si="1846"/>
        <v>0</v>
      </c>
      <c r="X515" s="275">
        <f t="shared" si="1846"/>
        <v>0</v>
      </c>
      <c r="Y515" s="275">
        <f t="shared" si="1846"/>
        <v>0</v>
      </c>
      <c r="Z515" s="275">
        <f t="shared" si="1846"/>
        <v>1</v>
      </c>
      <c r="AA515" s="275">
        <f t="shared" si="1846"/>
        <v>0</v>
      </c>
      <c r="AB515" s="275">
        <f t="shared" si="1846"/>
        <v>0</v>
      </c>
      <c r="AC515" s="275">
        <f t="shared" si="1846"/>
        <v>0</v>
      </c>
      <c r="AD515" s="275">
        <f t="shared" si="1846"/>
        <v>0</v>
      </c>
      <c r="AE515" s="275">
        <f t="shared" si="1846"/>
        <v>0</v>
      </c>
      <c r="AF515" s="275">
        <f t="shared" si="1846"/>
        <v>0</v>
      </c>
      <c r="AG515" s="275">
        <f t="shared" si="1846"/>
        <v>0</v>
      </c>
      <c r="AH515" s="275">
        <f t="shared" si="1846"/>
        <v>0</v>
      </c>
      <c r="AI515" s="275">
        <f t="shared" si="1846"/>
        <v>0</v>
      </c>
      <c r="AJ515" s="275">
        <f t="shared" si="1846"/>
        <v>0</v>
      </c>
      <c r="AK515" s="275">
        <f t="shared" si="1846"/>
        <v>0</v>
      </c>
      <c r="AL515" s="275">
        <f t="shared" si="1846"/>
        <v>0</v>
      </c>
      <c r="AM515" s="275">
        <f t="shared" si="1846"/>
        <v>0</v>
      </c>
      <c r="AN515" s="275">
        <f t="shared" si="1846"/>
        <v>0</v>
      </c>
      <c r="AO515" s="275">
        <f t="shared" si="1846"/>
        <v>0</v>
      </c>
      <c r="AP515" s="275">
        <f t="shared" si="1846"/>
        <v>0</v>
      </c>
      <c r="AQ515" s="275">
        <f t="shared" si="1846"/>
        <v>0</v>
      </c>
      <c r="AR515" s="275">
        <f t="shared" si="1846"/>
        <v>0</v>
      </c>
      <c r="AS515" s="275">
        <f t="shared" si="1846"/>
        <v>0</v>
      </c>
      <c r="AT515" s="275">
        <f t="shared" si="1846"/>
        <v>0</v>
      </c>
      <c r="AU515" s="275">
        <f t="shared" si="1846"/>
        <v>0</v>
      </c>
      <c r="AV515" s="275">
        <f t="shared" si="1846"/>
        <v>0</v>
      </c>
      <c r="AW515" s="275">
        <f t="shared" si="1846"/>
        <v>0</v>
      </c>
      <c r="AX515" s="275">
        <f t="shared" si="1846"/>
        <v>0</v>
      </c>
      <c r="AY515" s="275">
        <f t="shared" si="1846"/>
        <v>0</v>
      </c>
      <c r="AZ515" s="275">
        <f t="shared" si="1846"/>
        <v>0</v>
      </c>
      <c r="BA515" s="275">
        <f t="shared" si="1846"/>
        <v>0</v>
      </c>
      <c r="BB515" s="275">
        <f t="shared" si="1846"/>
        <v>0</v>
      </c>
      <c r="BC515" s="275">
        <f t="shared" si="1846"/>
        <v>0</v>
      </c>
      <c r="BD515" s="275">
        <f t="shared" si="1846"/>
        <v>0</v>
      </c>
      <c r="BE515" s="275">
        <f t="shared" si="1846"/>
        <v>0</v>
      </c>
      <c r="BF515" s="275">
        <f t="shared" si="1846"/>
        <v>0</v>
      </c>
      <c r="BG515" s="275">
        <f t="shared" si="1846"/>
        <v>0</v>
      </c>
      <c r="BH515" s="275">
        <f t="shared" si="1846"/>
        <v>0</v>
      </c>
      <c r="BI515" s="275">
        <f t="shared" si="1846"/>
        <v>0</v>
      </c>
      <c r="BJ515" s="275">
        <f t="shared" si="1846"/>
        <v>0</v>
      </c>
      <c r="BK515" s="275">
        <f t="shared" si="1846"/>
        <v>0</v>
      </c>
      <c r="BL515" s="275">
        <f t="shared" si="1846"/>
        <v>0</v>
      </c>
      <c r="BM515" s="275">
        <f t="shared" si="1846"/>
        <v>0</v>
      </c>
      <c r="BN515" s="275">
        <f t="shared" si="1846"/>
        <v>0</v>
      </c>
      <c r="BO515" s="275">
        <f t="shared" si="1846"/>
        <v>0</v>
      </c>
    </row>
    <row r="516" spans="19:67" x14ac:dyDescent="0.2">
      <c r="S516" s="275">
        <f t="shared" ref="S516:BO516" si="1847">IF(S269=1,IF(S270=1,1,0),0)</f>
        <v>0</v>
      </c>
      <c r="T516" s="275">
        <f t="shared" si="1847"/>
        <v>0</v>
      </c>
      <c r="U516" s="275">
        <f t="shared" si="1847"/>
        <v>0</v>
      </c>
      <c r="V516" s="275">
        <f t="shared" si="1847"/>
        <v>0</v>
      </c>
      <c r="W516" s="275">
        <f t="shared" si="1847"/>
        <v>0</v>
      </c>
      <c r="X516" s="275">
        <f t="shared" si="1847"/>
        <v>0</v>
      </c>
      <c r="Y516" s="275">
        <f t="shared" si="1847"/>
        <v>0</v>
      </c>
      <c r="Z516" s="275">
        <f t="shared" si="1847"/>
        <v>0</v>
      </c>
      <c r="AA516" s="275">
        <f t="shared" si="1847"/>
        <v>0</v>
      </c>
      <c r="AB516" s="275">
        <f t="shared" si="1847"/>
        <v>0</v>
      </c>
      <c r="AC516" s="275">
        <f t="shared" si="1847"/>
        <v>0</v>
      </c>
      <c r="AD516" s="275">
        <f t="shared" si="1847"/>
        <v>0</v>
      </c>
      <c r="AE516" s="275">
        <f t="shared" si="1847"/>
        <v>0</v>
      </c>
      <c r="AF516" s="275">
        <f t="shared" si="1847"/>
        <v>0</v>
      </c>
      <c r="AG516" s="275">
        <f t="shared" si="1847"/>
        <v>0</v>
      </c>
      <c r="AH516" s="275">
        <f t="shared" si="1847"/>
        <v>0</v>
      </c>
      <c r="AI516" s="275">
        <f t="shared" si="1847"/>
        <v>0</v>
      </c>
      <c r="AJ516" s="275">
        <f t="shared" si="1847"/>
        <v>0</v>
      </c>
      <c r="AK516" s="275">
        <f t="shared" si="1847"/>
        <v>0</v>
      </c>
      <c r="AL516" s="275">
        <f t="shared" si="1847"/>
        <v>0</v>
      </c>
      <c r="AM516" s="275">
        <f t="shared" si="1847"/>
        <v>0</v>
      </c>
      <c r="AN516" s="275">
        <f t="shared" si="1847"/>
        <v>0</v>
      </c>
      <c r="AO516" s="275">
        <f t="shared" si="1847"/>
        <v>0</v>
      </c>
      <c r="AP516" s="275">
        <f t="shared" si="1847"/>
        <v>0</v>
      </c>
      <c r="AQ516" s="275">
        <f t="shared" si="1847"/>
        <v>0</v>
      </c>
      <c r="AR516" s="275">
        <f t="shared" si="1847"/>
        <v>0</v>
      </c>
      <c r="AS516" s="275">
        <f t="shared" si="1847"/>
        <v>0</v>
      </c>
      <c r="AT516" s="275">
        <f t="shared" si="1847"/>
        <v>0</v>
      </c>
      <c r="AU516" s="275">
        <f t="shared" si="1847"/>
        <v>0</v>
      </c>
      <c r="AV516" s="275">
        <f t="shared" si="1847"/>
        <v>0</v>
      </c>
      <c r="AW516" s="275">
        <f t="shared" si="1847"/>
        <v>0</v>
      </c>
      <c r="AX516" s="275">
        <f t="shared" si="1847"/>
        <v>0</v>
      </c>
      <c r="AY516" s="275">
        <f t="shared" si="1847"/>
        <v>0</v>
      </c>
      <c r="AZ516" s="275">
        <f t="shared" si="1847"/>
        <v>0</v>
      </c>
      <c r="BA516" s="275">
        <f t="shared" si="1847"/>
        <v>0</v>
      </c>
      <c r="BB516" s="275">
        <f t="shared" si="1847"/>
        <v>0</v>
      </c>
      <c r="BC516" s="275">
        <f t="shared" si="1847"/>
        <v>0</v>
      </c>
      <c r="BD516" s="275">
        <f t="shared" si="1847"/>
        <v>1</v>
      </c>
      <c r="BE516" s="275">
        <f t="shared" si="1847"/>
        <v>0</v>
      </c>
      <c r="BF516" s="275">
        <f t="shared" si="1847"/>
        <v>0</v>
      </c>
      <c r="BG516" s="275">
        <f t="shared" si="1847"/>
        <v>0</v>
      </c>
      <c r="BH516" s="275">
        <f t="shared" si="1847"/>
        <v>0</v>
      </c>
      <c r="BI516" s="275">
        <f t="shared" si="1847"/>
        <v>0</v>
      </c>
      <c r="BJ516" s="275">
        <f t="shared" si="1847"/>
        <v>0</v>
      </c>
      <c r="BK516" s="275">
        <f t="shared" si="1847"/>
        <v>0</v>
      </c>
      <c r="BL516" s="275">
        <f t="shared" si="1847"/>
        <v>0</v>
      </c>
      <c r="BM516" s="275">
        <f t="shared" si="1847"/>
        <v>0</v>
      </c>
      <c r="BN516" s="275">
        <f t="shared" si="1847"/>
        <v>0</v>
      </c>
      <c r="BO516" s="275">
        <f t="shared" si="1847"/>
        <v>0</v>
      </c>
    </row>
    <row r="517" spans="19:67" x14ac:dyDescent="0.2">
      <c r="S517" s="275">
        <f t="shared" ref="S517:BO517" si="1848">IF(S270=1,IF(S271=1,1,0),0)</f>
        <v>0</v>
      </c>
      <c r="T517" s="275">
        <f t="shared" si="1848"/>
        <v>0</v>
      </c>
      <c r="U517" s="275">
        <f t="shared" si="1848"/>
        <v>0</v>
      </c>
      <c r="V517" s="275">
        <f t="shared" si="1848"/>
        <v>0</v>
      </c>
      <c r="W517" s="275">
        <f t="shared" si="1848"/>
        <v>0</v>
      </c>
      <c r="X517" s="275">
        <f t="shared" si="1848"/>
        <v>1</v>
      </c>
      <c r="Y517" s="275">
        <f t="shared" si="1848"/>
        <v>0</v>
      </c>
      <c r="Z517" s="275">
        <f t="shared" si="1848"/>
        <v>0</v>
      </c>
      <c r="AA517" s="275">
        <f t="shared" si="1848"/>
        <v>0</v>
      </c>
      <c r="AB517" s="275">
        <f t="shared" si="1848"/>
        <v>0</v>
      </c>
      <c r="AC517" s="275">
        <f t="shared" si="1848"/>
        <v>0</v>
      </c>
      <c r="AD517" s="275">
        <f t="shared" si="1848"/>
        <v>0</v>
      </c>
      <c r="AE517" s="275">
        <f t="shared" si="1848"/>
        <v>0</v>
      </c>
      <c r="AF517" s="275">
        <f t="shared" si="1848"/>
        <v>0</v>
      </c>
      <c r="AG517" s="275">
        <f t="shared" si="1848"/>
        <v>0</v>
      </c>
      <c r="AH517" s="275">
        <f t="shared" si="1848"/>
        <v>0</v>
      </c>
      <c r="AI517" s="275">
        <f t="shared" si="1848"/>
        <v>0</v>
      </c>
      <c r="AJ517" s="275">
        <f t="shared" si="1848"/>
        <v>0</v>
      </c>
      <c r="AK517" s="275">
        <f t="shared" si="1848"/>
        <v>0</v>
      </c>
      <c r="AL517" s="275">
        <f t="shared" si="1848"/>
        <v>0</v>
      </c>
      <c r="AM517" s="275">
        <f t="shared" si="1848"/>
        <v>0</v>
      </c>
      <c r="AN517" s="275">
        <f t="shared" si="1848"/>
        <v>0</v>
      </c>
      <c r="AO517" s="275">
        <f t="shared" si="1848"/>
        <v>0</v>
      </c>
      <c r="AP517" s="275">
        <f t="shared" si="1848"/>
        <v>0</v>
      </c>
      <c r="AQ517" s="275">
        <f t="shared" si="1848"/>
        <v>0</v>
      </c>
      <c r="AR517" s="275">
        <f t="shared" si="1848"/>
        <v>0</v>
      </c>
      <c r="AS517" s="275">
        <f t="shared" si="1848"/>
        <v>0</v>
      </c>
      <c r="AT517" s="275">
        <f t="shared" si="1848"/>
        <v>0</v>
      </c>
      <c r="AU517" s="275">
        <f t="shared" si="1848"/>
        <v>0</v>
      </c>
      <c r="AV517" s="275">
        <f t="shared" si="1848"/>
        <v>0</v>
      </c>
      <c r="AW517" s="275">
        <f t="shared" si="1848"/>
        <v>0</v>
      </c>
      <c r="AX517" s="275">
        <f t="shared" si="1848"/>
        <v>0</v>
      </c>
      <c r="AY517" s="275">
        <f t="shared" si="1848"/>
        <v>0</v>
      </c>
      <c r="AZ517" s="275">
        <f t="shared" si="1848"/>
        <v>0</v>
      </c>
      <c r="BA517" s="275">
        <f t="shared" si="1848"/>
        <v>0</v>
      </c>
      <c r="BB517" s="275">
        <f t="shared" si="1848"/>
        <v>0</v>
      </c>
      <c r="BC517" s="275">
        <f t="shared" si="1848"/>
        <v>0</v>
      </c>
      <c r="BD517" s="275">
        <f t="shared" si="1848"/>
        <v>0</v>
      </c>
      <c r="BE517" s="275">
        <f t="shared" si="1848"/>
        <v>0</v>
      </c>
      <c r="BF517" s="275">
        <f t="shared" si="1848"/>
        <v>0</v>
      </c>
      <c r="BG517" s="275">
        <f t="shared" si="1848"/>
        <v>0</v>
      </c>
      <c r="BH517" s="275">
        <f t="shared" si="1848"/>
        <v>0</v>
      </c>
      <c r="BI517" s="275">
        <f t="shared" si="1848"/>
        <v>0</v>
      </c>
      <c r="BJ517" s="275">
        <f t="shared" si="1848"/>
        <v>0</v>
      </c>
      <c r="BK517" s="275">
        <f t="shared" si="1848"/>
        <v>0</v>
      </c>
      <c r="BL517" s="275">
        <f t="shared" si="1848"/>
        <v>0</v>
      </c>
      <c r="BM517" s="275">
        <f t="shared" si="1848"/>
        <v>0</v>
      </c>
      <c r="BN517" s="275">
        <f t="shared" si="1848"/>
        <v>0</v>
      </c>
      <c r="BO517" s="275">
        <f t="shared" si="1848"/>
        <v>0</v>
      </c>
    </row>
    <row r="518" spans="19:67" x14ac:dyDescent="0.2">
      <c r="S518" s="275">
        <f t="shared" ref="S518:BO518" si="1849">IF(S271=1,IF(S272=1,1,0),0)</f>
        <v>0</v>
      </c>
      <c r="T518" s="275">
        <f t="shared" si="1849"/>
        <v>0</v>
      </c>
      <c r="U518" s="275">
        <f t="shared" si="1849"/>
        <v>0</v>
      </c>
      <c r="V518" s="275">
        <f t="shared" si="1849"/>
        <v>0</v>
      </c>
      <c r="W518" s="275">
        <f t="shared" si="1849"/>
        <v>0</v>
      </c>
      <c r="X518" s="275">
        <f t="shared" si="1849"/>
        <v>0</v>
      </c>
      <c r="Y518" s="275">
        <f t="shared" si="1849"/>
        <v>0</v>
      </c>
      <c r="Z518" s="275">
        <f t="shared" si="1849"/>
        <v>0</v>
      </c>
      <c r="AA518" s="275">
        <f t="shared" si="1849"/>
        <v>0</v>
      </c>
      <c r="AB518" s="275">
        <f t="shared" si="1849"/>
        <v>0</v>
      </c>
      <c r="AC518" s="275">
        <f t="shared" si="1849"/>
        <v>0</v>
      </c>
      <c r="AD518" s="275">
        <f t="shared" si="1849"/>
        <v>0</v>
      </c>
      <c r="AE518" s="275">
        <f t="shared" si="1849"/>
        <v>0</v>
      </c>
      <c r="AF518" s="275">
        <f t="shared" si="1849"/>
        <v>0</v>
      </c>
      <c r="AG518" s="275">
        <f t="shared" si="1849"/>
        <v>0</v>
      </c>
      <c r="AH518" s="275">
        <f t="shared" si="1849"/>
        <v>0</v>
      </c>
      <c r="AI518" s="275">
        <f t="shared" si="1849"/>
        <v>0</v>
      </c>
      <c r="AJ518" s="275">
        <f t="shared" si="1849"/>
        <v>0</v>
      </c>
      <c r="AK518" s="275">
        <f t="shared" si="1849"/>
        <v>0</v>
      </c>
      <c r="AL518" s="275">
        <f t="shared" si="1849"/>
        <v>0</v>
      </c>
      <c r="AM518" s="275">
        <f t="shared" si="1849"/>
        <v>0</v>
      </c>
      <c r="AN518" s="275">
        <f t="shared" si="1849"/>
        <v>0</v>
      </c>
      <c r="AO518" s="275">
        <f t="shared" si="1849"/>
        <v>0</v>
      </c>
      <c r="AP518" s="275">
        <f t="shared" si="1849"/>
        <v>0</v>
      </c>
      <c r="AQ518" s="275">
        <f t="shared" si="1849"/>
        <v>0</v>
      </c>
      <c r="AR518" s="275">
        <f t="shared" si="1849"/>
        <v>0</v>
      </c>
      <c r="AS518" s="275">
        <f t="shared" si="1849"/>
        <v>0</v>
      </c>
      <c r="AT518" s="275">
        <f t="shared" si="1849"/>
        <v>0</v>
      </c>
      <c r="AU518" s="275">
        <f t="shared" si="1849"/>
        <v>0</v>
      </c>
      <c r="AV518" s="275">
        <f t="shared" si="1849"/>
        <v>0</v>
      </c>
      <c r="AW518" s="275">
        <f t="shared" si="1849"/>
        <v>1</v>
      </c>
      <c r="AX518" s="275">
        <f t="shared" si="1849"/>
        <v>0</v>
      </c>
      <c r="AY518" s="275">
        <f t="shared" si="1849"/>
        <v>0</v>
      </c>
      <c r="AZ518" s="275">
        <f t="shared" si="1849"/>
        <v>0</v>
      </c>
      <c r="BA518" s="275">
        <f t="shared" si="1849"/>
        <v>0</v>
      </c>
      <c r="BB518" s="275">
        <f t="shared" si="1849"/>
        <v>0</v>
      </c>
      <c r="BC518" s="275">
        <f t="shared" si="1849"/>
        <v>0</v>
      </c>
      <c r="BD518" s="275">
        <f t="shared" si="1849"/>
        <v>0</v>
      </c>
      <c r="BE518" s="275">
        <f t="shared" si="1849"/>
        <v>0</v>
      </c>
      <c r="BF518" s="275">
        <f t="shared" si="1849"/>
        <v>0</v>
      </c>
      <c r="BG518" s="275">
        <f t="shared" si="1849"/>
        <v>0</v>
      </c>
      <c r="BH518" s="275">
        <f t="shared" si="1849"/>
        <v>0</v>
      </c>
      <c r="BI518" s="275">
        <f t="shared" si="1849"/>
        <v>0</v>
      </c>
      <c r="BJ518" s="275">
        <f t="shared" si="1849"/>
        <v>0</v>
      </c>
      <c r="BK518" s="275">
        <f t="shared" si="1849"/>
        <v>0</v>
      </c>
      <c r="BL518" s="275">
        <f t="shared" si="1849"/>
        <v>0</v>
      </c>
      <c r="BM518" s="275">
        <f t="shared" si="1849"/>
        <v>0</v>
      </c>
      <c r="BN518" s="275">
        <f t="shared" si="1849"/>
        <v>0</v>
      </c>
      <c r="BO518" s="275">
        <f t="shared" si="1849"/>
        <v>0</v>
      </c>
    </row>
    <row r="519" spans="19:67" x14ac:dyDescent="0.2">
      <c r="S519" s="275">
        <f t="shared" ref="S519:BO519" si="1850">IF(S272=1,IF(S273=1,1,0),0)</f>
        <v>0</v>
      </c>
      <c r="T519" s="275">
        <f t="shared" si="1850"/>
        <v>0</v>
      </c>
      <c r="U519" s="275">
        <f t="shared" si="1850"/>
        <v>0</v>
      </c>
      <c r="V519" s="275">
        <f t="shared" si="1850"/>
        <v>0</v>
      </c>
      <c r="W519" s="275">
        <f t="shared" si="1850"/>
        <v>0</v>
      </c>
      <c r="X519" s="275">
        <f t="shared" si="1850"/>
        <v>0</v>
      </c>
      <c r="Y519" s="275">
        <f t="shared" si="1850"/>
        <v>0</v>
      </c>
      <c r="Z519" s="275">
        <f t="shared" si="1850"/>
        <v>0</v>
      </c>
      <c r="AA519" s="275">
        <f t="shared" si="1850"/>
        <v>0</v>
      </c>
      <c r="AB519" s="275">
        <f t="shared" si="1850"/>
        <v>0</v>
      </c>
      <c r="AC519" s="275">
        <f t="shared" si="1850"/>
        <v>0</v>
      </c>
      <c r="AD519" s="275">
        <f t="shared" si="1850"/>
        <v>0</v>
      </c>
      <c r="AE519" s="275">
        <f t="shared" si="1850"/>
        <v>0</v>
      </c>
      <c r="AF519" s="275">
        <f t="shared" si="1850"/>
        <v>0</v>
      </c>
      <c r="AG519" s="275">
        <f t="shared" si="1850"/>
        <v>0</v>
      </c>
      <c r="AH519" s="275">
        <f t="shared" si="1850"/>
        <v>0</v>
      </c>
      <c r="AI519" s="275">
        <f t="shared" si="1850"/>
        <v>0</v>
      </c>
      <c r="AJ519" s="275">
        <f t="shared" si="1850"/>
        <v>0</v>
      </c>
      <c r="AK519" s="275">
        <f t="shared" si="1850"/>
        <v>0</v>
      </c>
      <c r="AL519" s="275">
        <f t="shared" si="1850"/>
        <v>0</v>
      </c>
      <c r="AM519" s="275">
        <f t="shared" si="1850"/>
        <v>0</v>
      </c>
      <c r="AN519" s="275">
        <f t="shared" si="1850"/>
        <v>0</v>
      </c>
      <c r="AO519" s="275">
        <f t="shared" si="1850"/>
        <v>0</v>
      </c>
      <c r="AP519" s="275">
        <f t="shared" si="1850"/>
        <v>0</v>
      </c>
      <c r="AQ519" s="275">
        <f t="shared" si="1850"/>
        <v>1</v>
      </c>
      <c r="AR519" s="275">
        <f t="shared" si="1850"/>
        <v>0</v>
      </c>
      <c r="AS519" s="275">
        <f t="shared" si="1850"/>
        <v>0</v>
      </c>
      <c r="AT519" s="275">
        <f t="shared" si="1850"/>
        <v>0</v>
      </c>
      <c r="AU519" s="275">
        <f t="shared" si="1850"/>
        <v>0</v>
      </c>
      <c r="AV519" s="275">
        <f t="shared" si="1850"/>
        <v>0</v>
      </c>
      <c r="AW519" s="275">
        <f t="shared" si="1850"/>
        <v>1</v>
      </c>
      <c r="AX519" s="275">
        <f t="shared" si="1850"/>
        <v>0</v>
      </c>
      <c r="AY519" s="275">
        <f t="shared" si="1850"/>
        <v>0</v>
      </c>
      <c r="AZ519" s="275">
        <f t="shared" si="1850"/>
        <v>0</v>
      </c>
      <c r="BA519" s="275">
        <f t="shared" si="1850"/>
        <v>0</v>
      </c>
      <c r="BB519" s="275">
        <f t="shared" si="1850"/>
        <v>0</v>
      </c>
      <c r="BC519" s="275">
        <f t="shared" si="1850"/>
        <v>0</v>
      </c>
      <c r="BD519" s="275">
        <f t="shared" si="1850"/>
        <v>0</v>
      </c>
      <c r="BE519" s="275">
        <f t="shared" si="1850"/>
        <v>0</v>
      </c>
      <c r="BF519" s="275">
        <f t="shared" si="1850"/>
        <v>0</v>
      </c>
      <c r="BG519" s="275">
        <f t="shared" si="1850"/>
        <v>0</v>
      </c>
      <c r="BH519" s="275">
        <f t="shared" si="1850"/>
        <v>0</v>
      </c>
      <c r="BI519" s="275">
        <f t="shared" si="1850"/>
        <v>0</v>
      </c>
      <c r="BJ519" s="275">
        <f t="shared" si="1850"/>
        <v>0</v>
      </c>
      <c r="BK519" s="275">
        <f t="shared" si="1850"/>
        <v>0</v>
      </c>
      <c r="BL519" s="275">
        <f t="shared" si="1850"/>
        <v>0</v>
      </c>
      <c r="BM519" s="275">
        <f t="shared" si="1850"/>
        <v>0</v>
      </c>
      <c r="BN519" s="275">
        <f t="shared" si="1850"/>
        <v>0</v>
      </c>
      <c r="BO519" s="275">
        <f t="shared" si="1850"/>
        <v>0</v>
      </c>
    </row>
    <row r="520" spans="19:67" x14ac:dyDescent="0.2">
      <c r="S520" s="275">
        <f t="shared" ref="S520:BO520" si="1851">IF(S273=1,IF(S274=1,1,0),0)</f>
        <v>0</v>
      </c>
      <c r="T520" s="275">
        <f t="shared" si="1851"/>
        <v>0</v>
      </c>
      <c r="U520" s="275">
        <f t="shared" si="1851"/>
        <v>0</v>
      </c>
      <c r="V520" s="275">
        <f t="shared" si="1851"/>
        <v>0</v>
      </c>
      <c r="W520" s="275">
        <f t="shared" si="1851"/>
        <v>0</v>
      </c>
      <c r="X520" s="275">
        <f t="shared" si="1851"/>
        <v>0</v>
      </c>
      <c r="Y520" s="275">
        <f t="shared" si="1851"/>
        <v>0</v>
      </c>
      <c r="Z520" s="275">
        <f t="shared" si="1851"/>
        <v>0</v>
      </c>
      <c r="AA520" s="275">
        <f t="shared" si="1851"/>
        <v>0</v>
      </c>
      <c r="AB520" s="275">
        <f t="shared" si="1851"/>
        <v>0</v>
      </c>
      <c r="AC520" s="275">
        <f t="shared" si="1851"/>
        <v>0</v>
      </c>
      <c r="AD520" s="275">
        <f t="shared" si="1851"/>
        <v>0</v>
      </c>
      <c r="AE520" s="275">
        <f t="shared" si="1851"/>
        <v>0</v>
      </c>
      <c r="AF520" s="275">
        <f t="shared" si="1851"/>
        <v>0</v>
      </c>
      <c r="AG520" s="275">
        <f t="shared" si="1851"/>
        <v>0</v>
      </c>
      <c r="AH520" s="275">
        <f t="shared" si="1851"/>
        <v>0</v>
      </c>
      <c r="AI520" s="275">
        <f t="shared" si="1851"/>
        <v>0</v>
      </c>
      <c r="AJ520" s="275">
        <f t="shared" si="1851"/>
        <v>0</v>
      </c>
      <c r="AK520" s="275">
        <f t="shared" si="1851"/>
        <v>0</v>
      </c>
      <c r="AL520" s="275">
        <f t="shared" si="1851"/>
        <v>0</v>
      </c>
      <c r="AM520" s="275">
        <f t="shared" si="1851"/>
        <v>0</v>
      </c>
      <c r="AN520" s="275">
        <f t="shared" si="1851"/>
        <v>0</v>
      </c>
      <c r="AO520" s="275">
        <f t="shared" si="1851"/>
        <v>0</v>
      </c>
      <c r="AP520" s="275">
        <f t="shared" si="1851"/>
        <v>0</v>
      </c>
      <c r="AQ520" s="275">
        <f t="shared" si="1851"/>
        <v>0</v>
      </c>
      <c r="AR520" s="275">
        <f t="shared" si="1851"/>
        <v>0</v>
      </c>
      <c r="AS520" s="275">
        <f t="shared" si="1851"/>
        <v>0</v>
      </c>
      <c r="AT520" s="275">
        <f t="shared" si="1851"/>
        <v>0</v>
      </c>
      <c r="AU520" s="275">
        <f t="shared" si="1851"/>
        <v>0</v>
      </c>
      <c r="AV520" s="275">
        <f t="shared" si="1851"/>
        <v>0</v>
      </c>
      <c r="AW520" s="275">
        <f t="shared" si="1851"/>
        <v>0</v>
      </c>
      <c r="AX520" s="275">
        <f t="shared" si="1851"/>
        <v>0</v>
      </c>
      <c r="AY520" s="275">
        <f t="shared" si="1851"/>
        <v>1</v>
      </c>
      <c r="AZ520" s="275">
        <f t="shared" si="1851"/>
        <v>0</v>
      </c>
      <c r="BA520" s="275">
        <f t="shared" si="1851"/>
        <v>0</v>
      </c>
      <c r="BB520" s="275">
        <f t="shared" si="1851"/>
        <v>0</v>
      </c>
      <c r="BC520" s="275">
        <f t="shared" si="1851"/>
        <v>0</v>
      </c>
      <c r="BD520" s="275">
        <f t="shared" si="1851"/>
        <v>0</v>
      </c>
      <c r="BE520" s="275">
        <f t="shared" si="1851"/>
        <v>0</v>
      </c>
      <c r="BF520" s="275">
        <f t="shared" si="1851"/>
        <v>0</v>
      </c>
      <c r="BG520" s="275">
        <f t="shared" si="1851"/>
        <v>0</v>
      </c>
      <c r="BH520" s="275">
        <f t="shared" si="1851"/>
        <v>0</v>
      </c>
      <c r="BI520" s="275">
        <f t="shared" si="1851"/>
        <v>0</v>
      </c>
      <c r="BJ520" s="275">
        <f t="shared" si="1851"/>
        <v>0</v>
      </c>
      <c r="BK520" s="275">
        <f t="shared" si="1851"/>
        <v>0</v>
      </c>
      <c r="BL520" s="275">
        <f t="shared" si="1851"/>
        <v>0</v>
      </c>
      <c r="BM520" s="275">
        <f t="shared" si="1851"/>
        <v>0</v>
      </c>
      <c r="BN520" s="275">
        <f t="shared" si="1851"/>
        <v>0</v>
      </c>
      <c r="BO520" s="275">
        <f t="shared" si="1851"/>
        <v>0</v>
      </c>
    </row>
    <row r="521" spans="19:67" x14ac:dyDescent="0.2">
      <c r="S521" s="275">
        <f t="shared" ref="S521:BO521" si="1852">IF(S274=1,IF(S275=1,1,0),0)</f>
        <v>0</v>
      </c>
      <c r="T521" s="275">
        <f t="shared" si="1852"/>
        <v>0</v>
      </c>
      <c r="U521" s="275">
        <f t="shared" si="1852"/>
        <v>0</v>
      </c>
      <c r="V521" s="275">
        <f t="shared" si="1852"/>
        <v>0</v>
      </c>
      <c r="W521" s="275">
        <f t="shared" si="1852"/>
        <v>0</v>
      </c>
      <c r="X521" s="275">
        <f t="shared" si="1852"/>
        <v>0</v>
      </c>
      <c r="Y521" s="275">
        <f t="shared" si="1852"/>
        <v>0</v>
      </c>
      <c r="Z521" s="275">
        <f t="shared" si="1852"/>
        <v>0</v>
      </c>
      <c r="AA521" s="275">
        <f t="shared" si="1852"/>
        <v>0</v>
      </c>
      <c r="AB521" s="275">
        <f t="shared" si="1852"/>
        <v>0</v>
      </c>
      <c r="AC521" s="275">
        <f t="shared" si="1852"/>
        <v>0</v>
      </c>
      <c r="AD521" s="275">
        <f t="shared" si="1852"/>
        <v>0</v>
      </c>
      <c r="AE521" s="275">
        <f t="shared" si="1852"/>
        <v>0</v>
      </c>
      <c r="AF521" s="275">
        <f t="shared" si="1852"/>
        <v>0</v>
      </c>
      <c r="AG521" s="275">
        <f t="shared" si="1852"/>
        <v>0</v>
      </c>
      <c r="AH521" s="275">
        <f t="shared" si="1852"/>
        <v>0</v>
      </c>
      <c r="AI521" s="275">
        <f t="shared" si="1852"/>
        <v>0</v>
      </c>
      <c r="AJ521" s="275">
        <f t="shared" si="1852"/>
        <v>0</v>
      </c>
      <c r="AK521" s="275">
        <f t="shared" si="1852"/>
        <v>0</v>
      </c>
      <c r="AL521" s="275">
        <f t="shared" si="1852"/>
        <v>0</v>
      </c>
      <c r="AM521" s="275">
        <f t="shared" si="1852"/>
        <v>0</v>
      </c>
      <c r="AN521" s="275">
        <f t="shared" si="1852"/>
        <v>0</v>
      </c>
      <c r="AO521" s="275">
        <f t="shared" si="1852"/>
        <v>0</v>
      </c>
      <c r="AP521" s="275">
        <f t="shared" si="1852"/>
        <v>0</v>
      </c>
      <c r="AQ521" s="275">
        <f t="shared" si="1852"/>
        <v>0</v>
      </c>
      <c r="AR521" s="275">
        <f t="shared" si="1852"/>
        <v>0</v>
      </c>
      <c r="AS521" s="275">
        <f t="shared" si="1852"/>
        <v>0</v>
      </c>
      <c r="AT521" s="275">
        <f t="shared" si="1852"/>
        <v>0</v>
      </c>
      <c r="AU521" s="275">
        <f t="shared" si="1852"/>
        <v>0</v>
      </c>
      <c r="AV521" s="275">
        <f t="shared" si="1852"/>
        <v>0</v>
      </c>
      <c r="AW521" s="275">
        <f t="shared" si="1852"/>
        <v>0</v>
      </c>
      <c r="AX521" s="275">
        <f t="shared" si="1852"/>
        <v>0</v>
      </c>
      <c r="AY521" s="275">
        <f t="shared" si="1852"/>
        <v>0</v>
      </c>
      <c r="AZ521" s="275">
        <f t="shared" si="1852"/>
        <v>0</v>
      </c>
      <c r="BA521" s="275">
        <f t="shared" si="1852"/>
        <v>0</v>
      </c>
      <c r="BB521" s="275">
        <f t="shared" si="1852"/>
        <v>0</v>
      </c>
      <c r="BC521" s="275">
        <f t="shared" si="1852"/>
        <v>0</v>
      </c>
      <c r="BD521" s="275">
        <f t="shared" si="1852"/>
        <v>0</v>
      </c>
      <c r="BE521" s="275">
        <f t="shared" si="1852"/>
        <v>0</v>
      </c>
      <c r="BF521" s="275">
        <f t="shared" si="1852"/>
        <v>0</v>
      </c>
      <c r="BG521" s="275">
        <f t="shared" si="1852"/>
        <v>0</v>
      </c>
      <c r="BH521" s="275">
        <f t="shared" si="1852"/>
        <v>0</v>
      </c>
      <c r="BI521" s="275">
        <f t="shared" si="1852"/>
        <v>0</v>
      </c>
      <c r="BJ521" s="275">
        <f t="shared" si="1852"/>
        <v>0</v>
      </c>
      <c r="BK521" s="275">
        <f t="shared" si="1852"/>
        <v>0</v>
      </c>
      <c r="BL521" s="275">
        <f t="shared" si="1852"/>
        <v>0</v>
      </c>
      <c r="BM521" s="275">
        <f t="shared" si="1852"/>
        <v>0</v>
      </c>
      <c r="BN521" s="275">
        <f t="shared" si="1852"/>
        <v>0</v>
      </c>
      <c r="BO521" s="275">
        <f t="shared" si="1852"/>
        <v>0</v>
      </c>
    </row>
    <row r="522" spans="19:67" x14ac:dyDescent="0.2">
      <c r="S522" s="275">
        <f t="shared" ref="S522:BO522" si="1853">IF(S275=1,IF(S276=1,1,0),0)</f>
        <v>0</v>
      </c>
      <c r="T522" s="275">
        <f t="shared" si="1853"/>
        <v>0</v>
      </c>
      <c r="U522" s="275">
        <f t="shared" si="1853"/>
        <v>0</v>
      </c>
      <c r="V522" s="275">
        <f t="shared" si="1853"/>
        <v>0</v>
      </c>
      <c r="W522" s="275">
        <f t="shared" si="1853"/>
        <v>0</v>
      </c>
      <c r="X522" s="275">
        <f t="shared" si="1853"/>
        <v>0</v>
      </c>
      <c r="Y522" s="275">
        <f t="shared" si="1853"/>
        <v>1</v>
      </c>
      <c r="Z522" s="275">
        <f t="shared" si="1853"/>
        <v>0</v>
      </c>
      <c r="AA522" s="275">
        <f t="shared" si="1853"/>
        <v>0</v>
      </c>
      <c r="AB522" s="275">
        <f t="shared" si="1853"/>
        <v>0</v>
      </c>
      <c r="AC522" s="275">
        <f t="shared" si="1853"/>
        <v>0</v>
      </c>
      <c r="AD522" s="275">
        <f t="shared" si="1853"/>
        <v>0</v>
      </c>
      <c r="AE522" s="275">
        <f t="shared" si="1853"/>
        <v>0</v>
      </c>
      <c r="AF522" s="275">
        <f t="shared" si="1853"/>
        <v>0</v>
      </c>
      <c r="AG522" s="275">
        <f t="shared" si="1853"/>
        <v>0</v>
      </c>
      <c r="AH522" s="275">
        <f t="shared" si="1853"/>
        <v>0</v>
      </c>
      <c r="AI522" s="275">
        <f t="shared" si="1853"/>
        <v>0</v>
      </c>
      <c r="AJ522" s="275">
        <f t="shared" si="1853"/>
        <v>0</v>
      </c>
      <c r="AK522" s="275">
        <f t="shared" si="1853"/>
        <v>0</v>
      </c>
      <c r="AL522" s="275">
        <f t="shared" si="1853"/>
        <v>0</v>
      </c>
      <c r="AM522" s="275">
        <f t="shared" si="1853"/>
        <v>0</v>
      </c>
      <c r="AN522" s="275">
        <f t="shared" si="1853"/>
        <v>0</v>
      </c>
      <c r="AO522" s="275">
        <f t="shared" si="1853"/>
        <v>0</v>
      </c>
      <c r="AP522" s="275">
        <f t="shared" si="1853"/>
        <v>0</v>
      </c>
      <c r="AQ522" s="275">
        <f t="shared" si="1853"/>
        <v>0</v>
      </c>
      <c r="AR522" s="275">
        <f t="shared" si="1853"/>
        <v>0</v>
      </c>
      <c r="AS522" s="275">
        <f t="shared" si="1853"/>
        <v>0</v>
      </c>
      <c r="AT522" s="275">
        <f t="shared" si="1853"/>
        <v>0</v>
      </c>
      <c r="AU522" s="275">
        <f t="shared" si="1853"/>
        <v>0</v>
      </c>
      <c r="AV522" s="275">
        <f t="shared" si="1853"/>
        <v>0</v>
      </c>
      <c r="AW522" s="275">
        <f t="shared" si="1853"/>
        <v>0</v>
      </c>
      <c r="AX522" s="275">
        <f t="shared" si="1853"/>
        <v>0</v>
      </c>
      <c r="AY522" s="275">
        <f t="shared" si="1853"/>
        <v>0</v>
      </c>
      <c r="AZ522" s="275">
        <f t="shared" si="1853"/>
        <v>0</v>
      </c>
      <c r="BA522" s="275">
        <f t="shared" si="1853"/>
        <v>0</v>
      </c>
      <c r="BB522" s="275">
        <f t="shared" si="1853"/>
        <v>0</v>
      </c>
      <c r="BC522" s="275">
        <f t="shared" si="1853"/>
        <v>0</v>
      </c>
      <c r="BD522" s="275">
        <f t="shared" si="1853"/>
        <v>0</v>
      </c>
      <c r="BE522" s="275">
        <f t="shared" si="1853"/>
        <v>0</v>
      </c>
      <c r="BF522" s="275">
        <f t="shared" si="1853"/>
        <v>0</v>
      </c>
      <c r="BG522" s="275">
        <f t="shared" si="1853"/>
        <v>0</v>
      </c>
      <c r="BH522" s="275">
        <f t="shared" si="1853"/>
        <v>0</v>
      </c>
      <c r="BI522" s="275">
        <f t="shared" si="1853"/>
        <v>0</v>
      </c>
      <c r="BJ522" s="275">
        <f t="shared" si="1853"/>
        <v>0</v>
      </c>
      <c r="BK522" s="275">
        <f t="shared" si="1853"/>
        <v>0</v>
      </c>
      <c r="BL522" s="275">
        <f t="shared" si="1853"/>
        <v>0</v>
      </c>
      <c r="BM522" s="275">
        <f t="shared" si="1853"/>
        <v>0</v>
      </c>
      <c r="BN522" s="275">
        <f t="shared" si="1853"/>
        <v>0</v>
      </c>
      <c r="BO522" s="275">
        <f t="shared" si="1853"/>
        <v>0</v>
      </c>
    </row>
    <row r="523" spans="19:67" x14ac:dyDescent="0.2">
      <c r="S523" s="275">
        <f t="shared" ref="S523:BO523" si="1854">IF(S276=1,IF(S277=1,1,0),0)</f>
        <v>0</v>
      </c>
      <c r="T523" s="275">
        <f t="shared" si="1854"/>
        <v>0</v>
      </c>
      <c r="U523" s="275">
        <f t="shared" si="1854"/>
        <v>0</v>
      </c>
      <c r="V523" s="275">
        <f t="shared" si="1854"/>
        <v>0</v>
      </c>
      <c r="W523" s="275">
        <f t="shared" si="1854"/>
        <v>0</v>
      </c>
      <c r="X523" s="275">
        <f t="shared" si="1854"/>
        <v>0</v>
      </c>
      <c r="Y523" s="275">
        <f t="shared" si="1854"/>
        <v>0</v>
      </c>
      <c r="Z523" s="275">
        <f t="shared" si="1854"/>
        <v>0</v>
      </c>
      <c r="AA523" s="275">
        <f t="shared" si="1854"/>
        <v>0</v>
      </c>
      <c r="AB523" s="275">
        <f t="shared" si="1854"/>
        <v>0</v>
      </c>
      <c r="AC523" s="275">
        <f t="shared" si="1854"/>
        <v>0</v>
      </c>
      <c r="AD523" s="275">
        <f t="shared" si="1854"/>
        <v>0</v>
      </c>
      <c r="AE523" s="275">
        <f t="shared" si="1854"/>
        <v>0</v>
      </c>
      <c r="AF523" s="275">
        <f t="shared" si="1854"/>
        <v>0</v>
      </c>
      <c r="AG523" s="275">
        <f t="shared" si="1854"/>
        <v>0</v>
      </c>
      <c r="AH523" s="275">
        <f t="shared" si="1854"/>
        <v>0</v>
      </c>
      <c r="AI523" s="275">
        <f t="shared" si="1854"/>
        <v>0</v>
      </c>
      <c r="AJ523" s="275">
        <f t="shared" si="1854"/>
        <v>0</v>
      </c>
      <c r="AK523" s="275">
        <f t="shared" si="1854"/>
        <v>0</v>
      </c>
      <c r="AL523" s="275">
        <f t="shared" si="1854"/>
        <v>0</v>
      </c>
      <c r="AM523" s="275">
        <f t="shared" si="1854"/>
        <v>0</v>
      </c>
      <c r="AN523" s="275">
        <f t="shared" si="1854"/>
        <v>0</v>
      </c>
      <c r="AO523" s="275">
        <f t="shared" si="1854"/>
        <v>0</v>
      </c>
      <c r="AP523" s="275">
        <f t="shared" si="1854"/>
        <v>0</v>
      </c>
      <c r="AQ523" s="275">
        <f t="shared" si="1854"/>
        <v>0</v>
      </c>
      <c r="AR523" s="275">
        <f t="shared" si="1854"/>
        <v>0</v>
      </c>
      <c r="AS523" s="275">
        <f t="shared" si="1854"/>
        <v>0</v>
      </c>
      <c r="AT523" s="275">
        <f t="shared" si="1854"/>
        <v>0</v>
      </c>
      <c r="AU523" s="275">
        <f t="shared" si="1854"/>
        <v>0</v>
      </c>
      <c r="AV523" s="275">
        <f t="shared" si="1854"/>
        <v>0</v>
      </c>
      <c r="AW523" s="275">
        <f t="shared" si="1854"/>
        <v>0</v>
      </c>
      <c r="AX523" s="275">
        <f t="shared" si="1854"/>
        <v>0</v>
      </c>
      <c r="AY523" s="275">
        <f t="shared" si="1854"/>
        <v>0</v>
      </c>
      <c r="AZ523" s="275">
        <f t="shared" si="1854"/>
        <v>1</v>
      </c>
      <c r="BA523" s="275">
        <f t="shared" si="1854"/>
        <v>0</v>
      </c>
      <c r="BB523" s="275">
        <f t="shared" si="1854"/>
        <v>0</v>
      </c>
      <c r="BC523" s="275">
        <f t="shared" si="1854"/>
        <v>0</v>
      </c>
      <c r="BD523" s="275">
        <f t="shared" si="1854"/>
        <v>0</v>
      </c>
      <c r="BE523" s="275">
        <f t="shared" si="1854"/>
        <v>0</v>
      </c>
      <c r="BF523" s="275">
        <f t="shared" si="1854"/>
        <v>0</v>
      </c>
      <c r="BG523" s="275">
        <f t="shared" si="1854"/>
        <v>0</v>
      </c>
      <c r="BH523" s="275">
        <f t="shared" si="1854"/>
        <v>0</v>
      </c>
      <c r="BI523" s="275">
        <f t="shared" si="1854"/>
        <v>0</v>
      </c>
      <c r="BJ523" s="275">
        <f t="shared" si="1854"/>
        <v>0</v>
      </c>
      <c r="BK523" s="275">
        <f t="shared" si="1854"/>
        <v>0</v>
      </c>
      <c r="BL523" s="275">
        <f t="shared" si="1854"/>
        <v>0</v>
      </c>
      <c r="BM523" s="275">
        <f t="shared" si="1854"/>
        <v>0</v>
      </c>
      <c r="BN523" s="275">
        <f t="shared" si="1854"/>
        <v>0</v>
      </c>
      <c r="BO523" s="275">
        <f t="shared" si="1854"/>
        <v>0</v>
      </c>
    </row>
    <row r="524" spans="19:67" x14ac:dyDescent="0.2">
      <c r="S524" s="275">
        <f t="shared" ref="S524:BO524" si="1855">IF(S277=1,IF(S278=1,1,0),0)</f>
        <v>1</v>
      </c>
      <c r="T524" s="275">
        <f t="shared" si="1855"/>
        <v>0</v>
      </c>
      <c r="U524" s="275">
        <f t="shared" si="1855"/>
        <v>0</v>
      </c>
      <c r="V524" s="275">
        <f t="shared" si="1855"/>
        <v>0</v>
      </c>
      <c r="W524" s="275">
        <f t="shared" si="1855"/>
        <v>0</v>
      </c>
      <c r="X524" s="275">
        <f t="shared" si="1855"/>
        <v>0</v>
      </c>
      <c r="Y524" s="275">
        <f t="shared" si="1855"/>
        <v>0</v>
      </c>
      <c r="Z524" s="275">
        <f t="shared" si="1855"/>
        <v>0</v>
      </c>
      <c r="AA524" s="275">
        <f t="shared" si="1855"/>
        <v>0</v>
      </c>
      <c r="AB524" s="275">
        <f t="shared" si="1855"/>
        <v>0</v>
      </c>
      <c r="AC524" s="275">
        <f t="shared" si="1855"/>
        <v>0</v>
      </c>
      <c r="AD524" s="275">
        <f t="shared" si="1855"/>
        <v>0</v>
      </c>
      <c r="AE524" s="275">
        <f t="shared" si="1855"/>
        <v>0</v>
      </c>
      <c r="AF524" s="275">
        <f t="shared" si="1855"/>
        <v>0</v>
      </c>
      <c r="AG524" s="275">
        <f t="shared" si="1855"/>
        <v>0</v>
      </c>
      <c r="AH524" s="275">
        <f t="shared" si="1855"/>
        <v>0</v>
      </c>
      <c r="AI524" s="275">
        <f t="shared" si="1855"/>
        <v>0</v>
      </c>
      <c r="AJ524" s="275">
        <f t="shared" si="1855"/>
        <v>0</v>
      </c>
      <c r="AK524" s="275">
        <f t="shared" si="1855"/>
        <v>0</v>
      </c>
      <c r="AL524" s="275">
        <f t="shared" si="1855"/>
        <v>0</v>
      </c>
      <c r="AM524" s="275">
        <f t="shared" si="1855"/>
        <v>0</v>
      </c>
      <c r="AN524" s="275">
        <f t="shared" si="1855"/>
        <v>0</v>
      </c>
      <c r="AO524" s="275">
        <f t="shared" si="1855"/>
        <v>0</v>
      </c>
      <c r="AP524" s="275">
        <f t="shared" si="1855"/>
        <v>0</v>
      </c>
      <c r="AQ524" s="275">
        <f t="shared" si="1855"/>
        <v>0</v>
      </c>
      <c r="AR524" s="275">
        <f t="shared" si="1855"/>
        <v>0</v>
      </c>
      <c r="AS524" s="275">
        <f t="shared" si="1855"/>
        <v>0</v>
      </c>
      <c r="AT524" s="275">
        <f t="shared" si="1855"/>
        <v>0</v>
      </c>
      <c r="AU524" s="275">
        <f t="shared" si="1855"/>
        <v>0</v>
      </c>
      <c r="AV524" s="275">
        <f t="shared" si="1855"/>
        <v>0</v>
      </c>
      <c r="AW524" s="275">
        <f t="shared" si="1855"/>
        <v>0</v>
      </c>
      <c r="AX524" s="275">
        <f t="shared" si="1855"/>
        <v>0</v>
      </c>
      <c r="AY524" s="275">
        <f t="shared" si="1855"/>
        <v>0</v>
      </c>
      <c r="AZ524" s="275">
        <f t="shared" si="1855"/>
        <v>0</v>
      </c>
      <c r="BA524" s="275">
        <f t="shared" si="1855"/>
        <v>0</v>
      </c>
      <c r="BB524" s="275">
        <f t="shared" si="1855"/>
        <v>0</v>
      </c>
      <c r="BC524" s="275">
        <f t="shared" si="1855"/>
        <v>0</v>
      </c>
      <c r="BD524" s="275">
        <f t="shared" si="1855"/>
        <v>0</v>
      </c>
      <c r="BE524" s="275">
        <f t="shared" si="1855"/>
        <v>0</v>
      </c>
      <c r="BF524" s="275">
        <f t="shared" si="1855"/>
        <v>0</v>
      </c>
      <c r="BG524" s="275">
        <f t="shared" si="1855"/>
        <v>0</v>
      </c>
      <c r="BH524" s="275">
        <f t="shared" si="1855"/>
        <v>0</v>
      </c>
      <c r="BI524" s="275">
        <f t="shared" si="1855"/>
        <v>0</v>
      </c>
      <c r="BJ524" s="275">
        <f t="shared" si="1855"/>
        <v>0</v>
      </c>
      <c r="BK524" s="275">
        <f t="shared" si="1855"/>
        <v>0</v>
      </c>
      <c r="BL524" s="275">
        <f t="shared" si="1855"/>
        <v>0</v>
      </c>
      <c r="BM524" s="275">
        <f t="shared" si="1855"/>
        <v>0</v>
      </c>
      <c r="BN524" s="275">
        <f t="shared" si="1855"/>
        <v>0</v>
      </c>
      <c r="BO524" s="275">
        <f t="shared" si="1855"/>
        <v>0</v>
      </c>
    </row>
    <row r="525" spans="19:67" x14ac:dyDescent="0.2">
      <c r="S525" s="275">
        <f t="shared" ref="S525:BO525" si="1856">IF(S278=1,IF(S279=1,1,0),0)</f>
        <v>1</v>
      </c>
      <c r="T525" s="275">
        <f t="shared" si="1856"/>
        <v>0</v>
      </c>
      <c r="U525" s="275">
        <f t="shared" si="1856"/>
        <v>0</v>
      </c>
      <c r="V525" s="275">
        <f t="shared" si="1856"/>
        <v>1</v>
      </c>
      <c r="W525" s="275">
        <f t="shared" si="1856"/>
        <v>0</v>
      </c>
      <c r="X525" s="275">
        <f t="shared" si="1856"/>
        <v>0</v>
      </c>
      <c r="Y525" s="275">
        <f t="shared" si="1856"/>
        <v>0</v>
      </c>
      <c r="Z525" s="275">
        <f t="shared" si="1856"/>
        <v>0</v>
      </c>
      <c r="AA525" s="275">
        <f t="shared" si="1856"/>
        <v>0</v>
      </c>
      <c r="AB525" s="275">
        <f t="shared" si="1856"/>
        <v>0</v>
      </c>
      <c r="AC525" s="275">
        <f t="shared" si="1856"/>
        <v>0</v>
      </c>
      <c r="AD525" s="275">
        <f t="shared" si="1856"/>
        <v>0</v>
      </c>
      <c r="AE525" s="275">
        <f t="shared" si="1856"/>
        <v>0</v>
      </c>
      <c r="AF525" s="275">
        <f t="shared" si="1856"/>
        <v>0</v>
      </c>
      <c r="AG525" s="275">
        <f t="shared" si="1856"/>
        <v>0</v>
      </c>
      <c r="AH525" s="275">
        <f t="shared" si="1856"/>
        <v>0</v>
      </c>
      <c r="AI525" s="275">
        <f t="shared" si="1856"/>
        <v>0</v>
      </c>
      <c r="AJ525" s="275">
        <f t="shared" si="1856"/>
        <v>1</v>
      </c>
      <c r="AK525" s="275">
        <f t="shared" si="1856"/>
        <v>0</v>
      </c>
      <c r="AL525" s="275">
        <f t="shared" si="1856"/>
        <v>0</v>
      </c>
      <c r="AM525" s="275">
        <f t="shared" si="1856"/>
        <v>0</v>
      </c>
      <c r="AN525" s="275">
        <f t="shared" si="1856"/>
        <v>0</v>
      </c>
      <c r="AO525" s="275">
        <f t="shared" si="1856"/>
        <v>0</v>
      </c>
      <c r="AP525" s="275">
        <f t="shared" si="1856"/>
        <v>0</v>
      </c>
      <c r="AQ525" s="275">
        <f t="shared" si="1856"/>
        <v>0</v>
      </c>
      <c r="AR525" s="275">
        <f t="shared" si="1856"/>
        <v>0</v>
      </c>
      <c r="AS525" s="275">
        <f t="shared" si="1856"/>
        <v>0</v>
      </c>
      <c r="AT525" s="275">
        <f t="shared" si="1856"/>
        <v>0</v>
      </c>
      <c r="AU525" s="275">
        <f t="shared" si="1856"/>
        <v>0</v>
      </c>
      <c r="AV525" s="275">
        <f t="shared" si="1856"/>
        <v>0</v>
      </c>
      <c r="AW525" s="275">
        <f t="shared" si="1856"/>
        <v>0</v>
      </c>
      <c r="AX525" s="275">
        <f t="shared" si="1856"/>
        <v>0</v>
      </c>
      <c r="AY525" s="275">
        <f t="shared" si="1856"/>
        <v>0</v>
      </c>
      <c r="AZ525" s="275">
        <f t="shared" si="1856"/>
        <v>0</v>
      </c>
      <c r="BA525" s="275">
        <f t="shared" si="1856"/>
        <v>0</v>
      </c>
      <c r="BB525" s="275">
        <f t="shared" si="1856"/>
        <v>0</v>
      </c>
      <c r="BC525" s="275">
        <f t="shared" si="1856"/>
        <v>0</v>
      </c>
      <c r="BD525" s="275">
        <f t="shared" si="1856"/>
        <v>0</v>
      </c>
      <c r="BE525" s="275">
        <f t="shared" si="1856"/>
        <v>0</v>
      </c>
      <c r="BF525" s="275">
        <f t="shared" si="1856"/>
        <v>0</v>
      </c>
      <c r="BG525" s="275">
        <f t="shared" si="1856"/>
        <v>0</v>
      </c>
      <c r="BH525" s="275">
        <f t="shared" si="1856"/>
        <v>0</v>
      </c>
      <c r="BI525" s="275">
        <f t="shared" si="1856"/>
        <v>0</v>
      </c>
      <c r="BJ525" s="275">
        <f t="shared" si="1856"/>
        <v>0</v>
      </c>
      <c r="BK525" s="275">
        <f t="shared" si="1856"/>
        <v>0</v>
      </c>
      <c r="BL525" s="275">
        <f t="shared" si="1856"/>
        <v>0</v>
      </c>
      <c r="BM525" s="275">
        <f t="shared" si="1856"/>
        <v>0</v>
      </c>
      <c r="BN525" s="275">
        <f t="shared" si="1856"/>
        <v>0</v>
      </c>
      <c r="BO525" s="275">
        <f t="shared" si="1856"/>
        <v>0</v>
      </c>
    </row>
    <row r="526" spans="19:67" x14ac:dyDescent="0.2">
      <c r="S526" s="275">
        <f t="shared" ref="S526:BO526" si="1857">IF(S279=1,IF(S280=1,1,0),0)</f>
        <v>1</v>
      </c>
      <c r="T526" s="275">
        <f t="shared" si="1857"/>
        <v>0</v>
      </c>
      <c r="U526" s="275">
        <f t="shared" si="1857"/>
        <v>0</v>
      </c>
      <c r="V526" s="275">
        <f t="shared" si="1857"/>
        <v>0</v>
      </c>
      <c r="W526" s="275">
        <f t="shared" si="1857"/>
        <v>0</v>
      </c>
      <c r="X526" s="275">
        <f t="shared" si="1857"/>
        <v>0</v>
      </c>
      <c r="Y526" s="275">
        <f t="shared" si="1857"/>
        <v>0</v>
      </c>
      <c r="Z526" s="275">
        <f t="shared" si="1857"/>
        <v>0</v>
      </c>
      <c r="AA526" s="275">
        <f t="shared" si="1857"/>
        <v>0</v>
      </c>
      <c r="AB526" s="275">
        <f t="shared" si="1857"/>
        <v>0</v>
      </c>
      <c r="AC526" s="275">
        <f t="shared" si="1857"/>
        <v>0</v>
      </c>
      <c r="AD526" s="275">
        <f t="shared" si="1857"/>
        <v>0</v>
      </c>
      <c r="AE526" s="275">
        <f t="shared" si="1857"/>
        <v>0</v>
      </c>
      <c r="AF526" s="275">
        <f t="shared" si="1857"/>
        <v>0</v>
      </c>
      <c r="AG526" s="275">
        <f t="shared" si="1857"/>
        <v>0</v>
      </c>
      <c r="AH526" s="275">
        <f t="shared" si="1857"/>
        <v>0</v>
      </c>
      <c r="AI526" s="275">
        <f t="shared" si="1857"/>
        <v>0</v>
      </c>
      <c r="AJ526" s="275">
        <f t="shared" si="1857"/>
        <v>0</v>
      </c>
      <c r="AK526" s="275">
        <f t="shared" si="1857"/>
        <v>0</v>
      </c>
      <c r="AL526" s="275">
        <f t="shared" si="1857"/>
        <v>0</v>
      </c>
      <c r="AM526" s="275">
        <f t="shared" si="1857"/>
        <v>0</v>
      </c>
      <c r="AN526" s="275">
        <f t="shared" si="1857"/>
        <v>0</v>
      </c>
      <c r="AO526" s="275">
        <f t="shared" si="1857"/>
        <v>0</v>
      </c>
      <c r="AP526" s="275">
        <f t="shared" si="1857"/>
        <v>0</v>
      </c>
      <c r="AQ526" s="275">
        <f t="shared" si="1857"/>
        <v>0</v>
      </c>
      <c r="AR526" s="275">
        <f t="shared" si="1857"/>
        <v>0</v>
      </c>
      <c r="AS526" s="275">
        <f t="shared" si="1857"/>
        <v>0</v>
      </c>
      <c r="AT526" s="275">
        <f t="shared" si="1857"/>
        <v>0</v>
      </c>
      <c r="AU526" s="275">
        <f t="shared" si="1857"/>
        <v>0</v>
      </c>
      <c r="AV526" s="275">
        <f t="shared" si="1857"/>
        <v>0</v>
      </c>
      <c r="AW526" s="275">
        <f t="shared" si="1857"/>
        <v>0</v>
      </c>
      <c r="AX526" s="275">
        <f t="shared" si="1857"/>
        <v>0</v>
      </c>
      <c r="AY526" s="275">
        <f t="shared" si="1857"/>
        <v>0</v>
      </c>
      <c r="AZ526" s="275">
        <f t="shared" si="1857"/>
        <v>0</v>
      </c>
      <c r="BA526" s="275">
        <f t="shared" si="1857"/>
        <v>0</v>
      </c>
      <c r="BB526" s="275">
        <f t="shared" si="1857"/>
        <v>0</v>
      </c>
      <c r="BC526" s="275">
        <f t="shared" si="1857"/>
        <v>0</v>
      </c>
      <c r="BD526" s="275">
        <f t="shared" si="1857"/>
        <v>0</v>
      </c>
      <c r="BE526" s="275">
        <f t="shared" si="1857"/>
        <v>0</v>
      </c>
      <c r="BF526" s="275">
        <f t="shared" si="1857"/>
        <v>0</v>
      </c>
      <c r="BG526" s="275">
        <f t="shared" si="1857"/>
        <v>0</v>
      </c>
      <c r="BH526" s="275">
        <f t="shared" si="1857"/>
        <v>1</v>
      </c>
      <c r="BI526" s="275">
        <f t="shared" si="1857"/>
        <v>0</v>
      </c>
      <c r="BJ526" s="275">
        <f t="shared" si="1857"/>
        <v>0</v>
      </c>
      <c r="BK526" s="275">
        <f t="shared" si="1857"/>
        <v>0</v>
      </c>
      <c r="BL526" s="275">
        <f t="shared" si="1857"/>
        <v>0</v>
      </c>
      <c r="BM526" s="275">
        <f t="shared" si="1857"/>
        <v>0</v>
      </c>
      <c r="BN526" s="275">
        <f t="shared" si="1857"/>
        <v>0</v>
      </c>
      <c r="BO526" s="275">
        <f t="shared" si="1857"/>
        <v>0</v>
      </c>
    </row>
    <row r="527" spans="19:67" x14ac:dyDescent="0.2">
      <c r="S527" s="275">
        <f t="shared" ref="S527:BO527" si="1858">IF(S280=1,IF(S281=1,1,0),0)</f>
        <v>0</v>
      </c>
      <c r="T527" s="275">
        <f t="shared" si="1858"/>
        <v>0</v>
      </c>
      <c r="U527" s="275">
        <f t="shared" si="1858"/>
        <v>0</v>
      </c>
      <c r="V527" s="275">
        <f t="shared" si="1858"/>
        <v>0</v>
      </c>
      <c r="W527" s="275">
        <f t="shared" si="1858"/>
        <v>1</v>
      </c>
      <c r="X527" s="275">
        <f t="shared" si="1858"/>
        <v>0</v>
      </c>
      <c r="Y527" s="275">
        <f t="shared" si="1858"/>
        <v>0</v>
      </c>
      <c r="Z527" s="275">
        <f t="shared" si="1858"/>
        <v>0</v>
      </c>
      <c r="AA527" s="275">
        <f t="shared" si="1858"/>
        <v>0</v>
      </c>
      <c r="AB527" s="275">
        <f t="shared" si="1858"/>
        <v>0</v>
      </c>
      <c r="AC527" s="275">
        <f t="shared" si="1858"/>
        <v>0</v>
      </c>
      <c r="AD527" s="275">
        <f t="shared" si="1858"/>
        <v>0</v>
      </c>
      <c r="AE527" s="275">
        <f t="shared" si="1858"/>
        <v>0</v>
      </c>
      <c r="AF527" s="275">
        <f t="shared" si="1858"/>
        <v>0</v>
      </c>
      <c r="AG527" s="275">
        <f t="shared" si="1858"/>
        <v>0</v>
      </c>
      <c r="AH527" s="275">
        <f t="shared" si="1858"/>
        <v>0</v>
      </c>
      <c r="AI527" s="275">
        <f t="shared" si="1858"/>
        <v>0</v>
      </c>
      <c r="AJ527" s="275">
        <f t="shared" si="1858"/>
        <v>0</v>
      </c>
      <c r="AK527" s="275">
        <f t="shared" si="1858"/>
        <v>0</v>
      </c>
      <c r="AL527" s="275">
        <f t="shared" si="1858"/>
        <v>0</v>
      </c>
      <c r="AM527" s="275">
        <f t="shared" si="1858"/>
        <v>0</v>
      </c>
      <c r="AN527" s="275">
        <f t="shared" si="1858"/>
        <v>0</v>
      </c>
      <c r="AO527" s="275">
        <f t="shared" si="1858"/>
        <v>0</v>
      </c>
      <c r="AP527" s="275">
        <f t="shared" si="1858"/>
        <v>0</v>
      </c>
      <c r="AQ527" s="275">
        <f t="shared" si="1858"/>
        <v>0</v>
      </c>
      <c r="AR527" s="275">
        <f t="shared" si="1858"/>
        <v>0</v>
      </c>
      <c r="AS527" s="275">
        <f t="shared" si="1858"/>
        <v>0</v>
      </c>
      <c r="AT527" s="275">
        <f t="shared" si="1858"/>
        <v>0</v>
      </c>
      <c r="AU527" s="275">
        <f t="shared" si="1858"/>
        <v>0</v>
      </c>
      <c r="AV527" s="275">
        <f t="shared" si="1858"/>
        <v>0</v>
      </c>
      <c r="AW527" s="275">
        <f t="shared" si="1858"/>
        <v>0</v>
      </c>
      <c r="AX527" s="275">
        <f t="shared" si="1858"/>
        <v>0</v>
      </c>
      <c r="AY527" s="275">
        <f t="shared" si="1858"/>
        <v>0</v>
      </c>
      <c r="AZ527" s="275">
        <f t="shared" si="1858"/>
        <v>0</v>
      </c>
      <c r="BA527" s="275">
        <f t="shared" si="1858"/>
        <v>0</v>
      </c>
      <c r="BB527" s="275">
        <f t="shared" si="1858"/>
        <v>0</v>
      </c>
      <c r="BC527" s="275">
        <f t="shared" si="1858"/>
        <v>0</v>
      </c>
      <c r="BD527" s="275">
        <f t="shared" si="1858"/>
        <v>0</v>
      </c>
      <c r="BE527" s="275">
        <f t="shared" si="1858"/>
        <v>0</v>
      </c>
      <c r="BF527" s="275">
        <f t="shared" si="1858"/>
        <v>0</v>
      </c>
      <c r="BG527" s="275">
        <f t="shared" si="1858"/>
        <v>0</v>
      </c>
      <c r="BH527" s="275">
        <f t="shared" si="1858"/>
        <v>0</v>
      </c>
      <c r="BI527" s="275">
        <f t="shared" si="1858"/>
        <v>0</v>
      </c>
      <c r="BJ527" s="275">
        <f t="shared" si="1858"/>
        <v>0</v>
      </c>
      <c r="BK527" s="275">
        <f t="shared" si="1858"/>
        <v>0</v>
      </c>
      <c r="BL527" s="275">
        <f t="shared" si="1858"/>
        <v>0</v>
      </c>
      <c r="BM527" s="275">
        <f t="shared" si="1858"/>
        <v>0</v>
      </c>
      <c r="BN527" s="275">
        <f t="shared" si="1858"/>
        <v>0</v>
      </c>
      <c r="BO527" s="275">
        <f t="shared" si="1858"/>
        <v>0</v>
      </c>
    </row>
    <row r="528" spans="19:67" x14ac:dyDescent="0.2">
      <c r="S528" s="275"/>
      <c r="T528" s="275"/>
      <c r="U528" s="275"/>
      <c r="V528" s="275"/>
      <c r="W528" s="275"/>
      <c r="X528" s="275"/>
      <c r="Y528" s="275"/>
      <c r="Z528" s="275"/>
      <c r="AA528" s="275"/>
      <c r="AB528" s="275"/>
      <c r="AC528" s="275"/>
      <c r="AD528" s="275"/>
      <c r="AE528" s="275"/>
      <c r="AF528" s="275"/>
      <c r="AG528" s="275"/>
      <c r="AH528" s="275"/>
      <c r="AI528" s="275"/>
      <c r="AJ528" s="275"/>
      <c r="AK528" s="275"/>
      <c r="AL528" s="275"/>
      <c r="AM528" s="275"/>
      <c r="AN528" s="275"/>
      <c r="AO528" s="275"/>
      <c r="AP528" s="275"/>
      <c r="AQ528" s="275"/>
      <c r="AR528" s="275"/>
      <c r="AS528" s="275"/>
      <c r="AT528" s="275"/>
      <c r="AU528" s="275"/>
      <c r="AV528" s="275"/>
      <c r="AW528" s="275"/>
      <c r="AX528" s="275"/>
      <c r="AY528" s="275"/>
      <c r="AZ528" s="275"/>
      <c r="BA528" s="275"/>
      <c r="BB528" s="275"/>
      <c r="BC528" s="275"/>
      <c r="BD528" s="275"/>
      <c r="BE528" s="275"/>
      <c r="BF528" s="275"/>
      <c r="BG528" s="275"/>
      <c r="BH528" s="275"/>
      <c r="BI528" s="275"/>
      <c r="BJ528" s="275"/>
      <c r="BK528" s="275"/>
      <c r="BL528" s="275"/>
      <c r="BM528" s="275"/>
      <c r="BN528" s="275"/>
      <c r="BO528" s="275"/>
    </row>
    <row r="529" spans="19:67" x14ac:dyDescent="0.2">
      <c r="S529" s="275"/>
      <c r="T529" s="275"/>
      <c r="U529" s="275"/>
      <c r="V529" s="275"/>
      <c r="W529" s="275"/>
      <c r="X529" s="275"/>
      <c r="Y529" s="275"/>
      <c r="Z529" s="275"/>
      <c r="AA529" s="275"/>
      <c r="AB529" s="275"/>
      <c r="AC529" s="275"/>
      <c r="AD529" s="275"/>
      <c r="AE529" s="275"/>
      <c r="AF529" s="275"/>
      <c r="AG529" s="275"/>
      <c r="AH529" s="275"/>
      <c r="AI529" s="275"/>
      <c r="AJ529" s="275"/>
      <c r="AK529" s="275"/>
      <c r="AL529" s="275"/>
      <c r="AM529" s="275"/>
      <c r="AN529" s="275"/>
      <c r="AO529" s="275"/>
      <c r="AP529" s="275"/>
      <c r="AQ529" s="275"/>
      <c r="AR529" s="275"/>
      <c r="AS529" s="275"/>
      <c r="AT529" s="275"/>
      <c r="AU529" s="275"/>
      <c r="AV529" s="275"/>
      <c r="AW529" s="275"/>
      <c r="AX529" s="275"/>
      <c r="AY529" s="275"/>
      <c r="AZ529" s="275"/>
      <c r="BA529" s="275"/>
      <c r="BB529" s="275"/>
      <c r="BC529" s="275"/>
      <c r="BD529" s="275"/>
      <c r="BE529" s="275"/>
      <c r="BF529" s="275"/>
      <c r="BG529" s="275"/>
      <c r="BH529" s="275"/>
      <c r="BI529" s="275"/>
      <c r="BJ529" s="275"/>
      <c r="BK529" s="275"/>
      <c r="BL529" s="275"/>
      <c r="BM529" s="275"/>
      <c r="BN529" s="275"/>
      <c r="BO529" s="275"/>
    </row>
    <row r="530" spans="19:67" x14ac:dyDescent="0.2">
      <c r="S530" s="275"/>
      <c r="T530" s="275"/>
      <c r="U530" s="275"/>
      <c r="V530" s="275"/>
      <c r="W530" s="275"/>
      <c r="X530" s="275"/>
      <c r="Y530" s="275"/>
      <c r="Z530" s="275"/>
      <c r="AA530" s="275"/>
      <c r="AB530" s="275"/>
      <c r="AC530" s="275"/>
      <c r="AD530" s="275"/>
      <c r="AE530" s="275"/>
      <c r="AF530" s="275"/>
      <c r="AG530" s="275"/>
      <c r="AH530" s="275"/>
      <c r="AI530" s="275"/>
      <c r="AJ530" s="275"/>
      <c r="AK530" s="275"/>
      <c r="AL530" s="275"/>
      <c r="AM530" s="275"/>
      <c r="AN530" s="275"/>
      <c r="AO530" s="275"/>
      <c r="AP530" s="275"/>
      <c r="AQ530" s="275"/>
      <c r="AR530" s="275"/>
      <c r="AS530" s="275"/>
      <c r="AT530" s="275"/>
      <c r="AU530" s="275"/>
      <c r="AV530" s="275"/>
      <c r="AW530" s="275"/>
      <c r="AX530" s="275"/>
      <c r="AY530" s="275"/>
      <c r="AZ530" s="275"/>
      <c r="BA530" s="275"/>
      <c r="BB530" s="275"/>
      <c r="BC530" s="275"/>
      <c r="BD530" s="275"/>
      <c r="BE530" s="275"/>
      <c r="BF530" s="275"/>
      <c r="BG530" s="275"/>
      <c r="BH530" s="275"/>
      <c r="BI530" s="275"/>
      <c r="BJ530" s="275"/>
      <c r="BK530" s="275"/>
      <c r="BL530" s="275"/>
      <c r="BM530" s="275"/>
      <c r="BN530" s="275"/>
      <c r="BO530" s="275"/>
    </row>
    <row r="531" spans="19:67" x14ac:dyDescent="0.2">
      <c r="S531" s="275"/>
      <c r="T531" s="275"/>
      <c r="U531" s="275"/>
      <c r="V531" s="275"/>
      <c r="W531" s="275"/>
      <c r="X531" s="275"/>
      <c r="Y531" s="275"/>
      <c r="Z531" s="275"/>
      <c r="AA531" s="275"/>
      <c r="AB531" s="275"/>
      <c r="AC531" s="275"/>
      <c r="AD531" s="275"/>
      <c r="AE531" s="275"/>
      <c r="AF531" s="275"/>
      <c r="AG531" s="275"/>
      <c r="AH531" s="275"/>
      <c r="AI531" s="275"/>
      <c r="AJ531" s="275"/>
      <c r="AK531" s="275"/>
      <c r="AL531" s="275"/>
      <c r="AM531" s="275"/>
      <c r="AN531" s="275"/>
      <c r="AO531" s="275"/>
      <c r="AP531" s="275"/>
      <c r="AQ531" s="275"/>
      <c r="AR531" s="275"/>
      <c r="AS531" s="275"/>
      <c r="AT531" s="275"/>
      <c r="AU531" s="275"/>
      <c r="AV531" s="275"/>
      <c r="AW531" s="275"/>
      <c r="AX531" s="275"/>
      <c r="AY531" s="275"/>
      <c r="AZ531" s="275"/>
      <c r="BA531" s="275"/>
      <c r="BB531" s="275"/>
      <c r="BC531" s="275"/>
      <c r="BD531" s="275"/>
      <c r="BE531" s="275"/>
      <c r="BF531" s="275"/>
      <c r="BG531" s="275"/>
      <c r="BH531" s="275"/>
      <c r="BI531" s="275"/>
      <c r="BJ531" s="275"/>
      <c r="BK531" s="275"/>
      <c r="BL531" s="275"/>
      <c r="BM531" s="275"/>
      <c r="BN531" s="275"/>
      <c r="BO531" s="275"/>
    </row>
    <row r="532" spans="19:67" x14ac:dyDescent="0.2">
      <c r="S532" s="270"/>
      <c r="T532" s="270"/>
      <c r="U532" s="270"/>
      <c r="V532" s="270"/>
      <c r="W532" s="270"/>
      <c r="X532" s="270"/>
      <c r="Y532" s="270"/>
      <c r="Z532" s="270"/>
      <c r="AA532" s="270"/>
      <c r="AB532" s="270"/>
      <c r="AC532" s="270"/>
      <c r="AD532" s="270"/>
      <c r="AE532" s="270"/>
      <c r="AF532" s="270"/>
      <c r="AG532" s="270"/>
      <c r="AH532" s="270"/>
      <c r="AI532" s="270"/>
      <c r="AJ532" s="270"/>
      <c r="AK532" s="270"/>
      <c r="AL532" s="270"/>
      <c r="AM532" s="270"/>
      <c r="AN532" s="270"/>
      <c r="AO532" s="270"/>
      <c r="AP532" s="270"/>
      <c r="AQ532" s="270"/>
      <c r="AR532" s="270"/>
      <c r="AS532" s="270"/>
      <c r="AT532" s="270"/>
      <c r="AU532" s="270"/>
      <c r="AV532" s="270"/>
      <c r="AW532" s="270"/>
      <c r="AX532" s="270"/>
      <c r="AY532" s="270"/>
      <c r="AZ532" s="270"/>
      <c r="BA532" s="270"/>
      <c r="BB532" s="270"/>
      <c r="BC532" s="270"/>
      <c r="BD532" s="270"/>
      <c r="BE532" s="270"/>
      <c r="BF532" s="270"/>
      <c r="BG532" s="270"/>
      <c r="BH532" s="270"/>
      <c r="BI532" s="270"/>
      <c r="BJ532" s="270"/>
      <c r="BK532" s="270"/>
      <c r="BL532" s="270"/>
      <c r="BM532" s="270"/>
      <c r="BN532" s="270"/>
      <c r="BO532" s="270"/>
    </row>
    <row r="533" spans="19:67" x14ac:dyDescent="0.2">
      <c r="S533" s="270"/>
      <c r="T533" s="270"/>
      <c r="U533" s="270"/>
      <c r="V533" s="270"/>
      <c r="W533" s="270"/>
      <c r="X533" s="270"/>
      <c r="Y533" s="270"/>
      <c r="Z533" s="270"/>
      <c r="AA533" s="270"/>
      <c r="AB533" s="270"/>
      <c r="AC533" s="270"/>
      <c r="AD533" s="270"/>
      <c r="AE533" s="270"/>
      <c r="AF533" s="270"/>
      <c r="AG533" s="270"/>
      <c r="AH533" s="270"/>
      <c r="AI533" s="270"/>
      <c r="AJ533" s="270"/>
      <c r="AK533" s="270"/>
      <c r="AL533" s="270"/>
      <c r="AM533" s="270"/>
      <c r="AN533" s="270"/>
      <c r="AO533" s="270"/>
      <c r="AP533" s="270"/>
      <c r="AQ533" s="270"/>
      <c r="AR533" s="270"/>
      <c r="AS533" s="270"/>
      <c r="AT533" s="270"/>
      <c r="AU533" s="270"/>
      <c r="AV533" s="270"/>
      <c r="AW533" s="270"/>
      <c r="AX533" s="270"/>
      <c r="AY533" s="270"/>
      <c r="AZ533" s="270"/>
      <c r="BA533" s="270"/>
      <c r="BB533" s="270"/>
      <c r="BC533" s="270"/>
      <c r="BD533" s="270"/>
      <c r="BE533" s="270"/>
      <c r="BF533" s="270"/>
      <c r="BG533" s="270"/>
      <c r="BH533" s="270"/>
      <c r="BI533" s="270"/>
      <c r="BJ533" s="270"/>
      <c r="BK533" s="270"/>
      <c r="BL533" s="270"/>
      <c r="BM533" s="270"/>
      <c r="BN533" s="270"/>
      <c r="BO533" s="270"/>
    </row>
    <row r="534" spans="19:67" x14ac:dyDescent="0.2">
      <c r="S534" s="270"/>
      <c r="T534" s="270"/>
      <c r="U534" s="270"/>
      <c r="V534" s="270"/>
      <c r="W534" s="270"/>
      <c r="X534" s="270"/>
      <c r="Y534" s="270"/>
      <c r="Z534" s="270"/>
      <c r="AA534" s="270"/>
      <c r="AB534" s="270"/>
      <c r="AC534" s="270"/>
      <c r="AD534" s="270"/>
      <c r="AE534" s="270"/>
      <c r="AF534" s="270"/>
      <c r="AG534" s="270"/>
      <c r="AH534" s="270"/>
      <c r="AI534" s="270"/>
      <c r="AJ534" s="270"/>
      <c r="AK534" s="270"/>
      <c r="AL534" s="270"/>
      <c r="AM534" s="270"/>
      <c r="AN534" s="270"/>
      <c r="AO534" s="270"/>
      <c r="AP534" s="270"/>
      <c r="AQ534" s="270"/>
      <c r="AR534" s="270"/>
      <c r="AS534" s="270"/>
      <c r="AT534" s="270"/>
      <c r="AU534" s="270"/>
      <c r="AV534" s="270"/>
      <c r="AW534" s="270"/>
      <c r="AX534" s="270"/>
      <c r="AY534" s="270"/>
      <c r="AZ534" s="270"/>
      <c r="BA534" s="270"/>
      <c r="BB534" s="270"/>
      <c r="BC534" s="270"/>
      <c r="BD534" s="270"/>
      <c r="BE534" s="270"/>
      <c r="BF534" s="270"/>
      <c r="BG534" s="270"/>
      <c r="BH534" s="270"/>
      <c r="BI534" s="270"/>
      <c r="BJ534" s="270"/>
      <c r="BK534" s="270"/>
      <c r="BL534" s="270"/>
      <c r="BM534" s="270"/>
      <c r="BN534" s="270"/>
      <c r="BO534" s="270"/>
    </row>
    <row r="535" spans="19:67" x14ac:dyDescent="0.2">
      <c r="S535" s="270"/>
      <c r="T535" s="270"/>
      <c r="U535" s="270"/>
      <c r="V535" s="270"/>
      <c r="W535" s="270"/>
      <c r="X535" s="270"/>
      <c r="Y535" s="270"/>
      <c r="Z535" s="270"/>
      <c r="AA535" s="270"/>
      <c r="AB535" s="270"/>
      <c r="AC535" s="270"/>
      <c r="AD535" s="270"/>
      <c r="AE535" s="270"/>
      <c r="AF535" s="270"/>
      <c r="AG535" s="270"/>
      <c r="AH535" s="270"/>
      <c r="AI535" s="270"/>
      <c r="AJ535" s="270"/>
      <c r="AK535" s="270"/>
      <c r="AL535" s="270"/>
      <c r="AM535" s="270"/>
      <c r="AN535" s="270"/>
      <c r="AO535" s="270"/>
      <c r="AP535" s="270"/>
      <c r="AQ535" s="270"/>
      <c r="AR535" s="270"/>
      <c r="AS535" s="270"/>
      <c r="AT535" s="270"/>
      <c r="AU535" s="270"/>
      <c r="AV535" s="270"/>
      <c r="AW535" s="270"/>
      <c r="AX535" s="270"/>
      <c r="AY535" s="270"/>
      <c r="AZ535" s="270"/>
      <c r="BA535" s="270"/>
      <c r="BB535" s="270"/>
      <c r="BC535" s="270"/>
      <c r="BD535" s="270"/>
      <c r="BE535" s="270"/>
      <c r="BF535" s="270"/>
      <c r="BG535" s="270"/>
      <c r="BH535" s="270"/>
      <c r="BI535" s="270"/>
      <c r="BJ535" s="270"/>
      <c r="BK535" s="270"/>
      <c r="BL535" s="270"/>
      <c r="BM535" s="270"/>
      <c r="BN535" s="270"/>
      <c r="BO535" s="270"/>
    </row>
    <row r="536" spans="19:67" x14ac:dyDescent="0.2">
      <c r="S536" s="270"/>
      <c r="T536" s="270"/>
      <c r="U536" s="270"/>
      <c r="V536" s="270"/>
      <c r="W536" s="270"/>
      <c r="X536" s="270"/>
      <c r="Y536" s="270"/>
      <c r="Z536" s="270"/>
      <c r="AA536" s="270"/>
      <c r="AB536" s="270"/>
      <c r="AC536" s="270"/>
      <c r="AD536" s="270"/>
      <c r="AE536" s="270"/>
      <c r="AF536" s="270"/>
      <c r="AG536" s="270"/>
      <c r="AH536" s="270"/>
      <c r="AI536" s="270"/>
      <c r="AJ536" s="270"/>
      <c r="AK536" s="270"/>
      <c r="AL536" s="270"/>
      <c r="AM536" s="270"/>
      <c r="AN536" s="270"/>
      <c r="AO536" s="270"/>
      <c r="AP536" s="270"/>
      <c r="AQ536" s="270"/>
      <c r="AR536" s="270"/>
      <c r="AS536" s="270"/>
      <c r="AT536" s="270"/>
      <c r="AU536" s="270"/>
      <c r="AV536" s="270"/>
      <c r="AW536" s="270"/>
      <c r="AX536" s="270"/>
      <c r="AY536" s="270"/>
      <c r="AZ536" s="270"/>
      <c r="BA536" s="270"/>
      <c r="BB536" s="270"/>
      <c r="BC536" s="270"/>
      <c r="BD536" s="270"/>
      <c r="BE536" s="270"/>
      <c r="BF536" s="270"/>
      <c r="BG536" s="270"/>
      <c r="BH536" s="270"/>
      <c r="BI536" s="270"/>
      <c r="BJ536" s="270"/>
      <c r="BK536" s="270"/>
      <c r="BL536" s="270"/>
      <c r="BM536" s="270"/>
      <c r="BN536" s="270"/>
      <c r="BO536" s="270"/>
    </row>
    <row r="537" spans="19:67" x14ac:dyDescent="0.2">
      <c r="S537" s="270"/>
      <c r="T537" s="270"/>
      <c r="U537" s="270"/>
      <c r="V537" s="270"/>
      <c r="W537" s="270"/>
      <c r="X537" s="270"/>
      <c r="Y537" s="270"/>
      <c r="Z537" s="270"/>
      <c r="AA537" s="270"/>
      <c r="AB537" s="270"/>
      <c r="AC537" s="270"/>
      <c r="AD537" s="270"/>
      <c r="AE537" s="270"/>
      <c r="AF537" s="270"/>
      <c r="AG537" s="270"/>
      <c r="AH537" s="270"/>
      <c r="AI537" s="270"/>
      <c r="AJ537" s="270"/>
      <c r="AK537" s="270"/>
      <c r="AL537" s="270"/>
      <c r="AM537" s="270"/>
      <c r="AN537" s="270"/>
      <c r="AO537" s="270"/>
      <c r="AP537" s="270"/>
      <c r="AQ537" s="270"/>
      <c r="AR537" s="270"/>
      <c r="AS537" s="270"/>
      <c r="AT537" s="270"/>
      <c r="AU537" s="270"/>
      <c r="AV537" s="270"/>
      <c r="AW537" s="270"/>
      <c r="AX537" s="270"/>
      <c r="AY537" s="270"/>
      <c r="AZ537" s="270"/>
      <c r="BA537" s="270"/>
      <c r="BB537" s="270"/>
      <c r="BC537" s="270"/>
      <c r="BD537" s="270"/>
      <c r="BE537" s="270"/>
      <c r="BF537" s="270"/>
      <c r="BG537" s="270"/>
      <c r="BH537" s="270"/>
      <c r="BI537" s="270"/>
      <c r="BJ537" s="270"/>
      <c r="BK537" s="270"/>
      <c r="BL537" s="270"/>
      <c r="BM537" s="270"/>
      <c r="BN537" s="270"/>
      <c r="BO537" s="270"/>
    </row>
    <row r="538" spans="19:67" x14ac:dyDescent="0.2">
      <c r="S538" s="270"/>
      <c r="T538" s="270"/>
      <c r="U538" s="270"/>
      <c r="V538" s="270"/>
      <c r="W538" s="270"/>
      <c r="X538" s="270"/>
      <c r="Y538" s="270"/>
      <c r="Z538" s="270"/>
      <c r="AA538" s="270"/>
      <c r="AB538" s="270"/>
      <c r="AC538" s="270"/>
      <c r="AD538" s="270"/>
      <c r="AE538" s="270"/>
      <c r="AF538" s="270"/>
      <c r="AG538" s="270"/>
      <c r="AH538" s="270"/>
      <c r="AI538" s="270"/>
      <c r="AJ538" s="270"/>
      <c r="AK538" s="270"/>
      <c r="AL538" s="270"/>
      <c r="AM538" s="270"/>
      <c r="AN538" s="270"/>
      <c r="AO538" s="270"/>
      <c r="AP538" s="270"/>
      <c r="AQ538" s="270"/>
      <c r="AR538" s="270"/>
      <c r="AS538" s="270"/>
      <c r="AT538" s="270"/>
      <c r="AU538" s="270"/>
      <c r="AV538" s="270"/>
      <c r="AW538" s="270"/>
      <c r="AX538" s="270"/>
      <c r="AY538" s="270"/>
      <c r="AZ538" s="270"/>
      <c r="BA538" s="270"/>
      <c r="BB538" s="270"/>
      <c r="BC538" s="270"/>
      <c r="BD538" s="270"/>
      <c r="BE538" s="270"/>
      <c r="BF538" s="270"/>
      <c r="BG538" s="270"/>
      <c r="BH538" s="270"/>
      <c r="BI538" s="270"/>
      <c r="BJ538" s="270"/>
      <c r="BK538" s="270"/>
      <c r="BL538" s="270"/>
      <c r="BM538" s="270"/>
      <c r="BN538" s="270"/>
      <c r="BO538" s="270"/>
    </row>
    <row r="539" spans="19:67" x14ac:dyDescent="0.2">
      <c r="S539" s="270"/>
      <c r="T539" s="270"/>
      <c r="U539" s="270"/>
      <c r="V539" s="270"/>
      <c r="W539" s="270"/>
      <c r="X539" s="270"/>
      <c r="Y539" s="270"/>
      <c r="Z539" s="270"/>
      <c r="AA539" s="270"/>
      <c r="AB539" s="270"/>
      <c r="AC539" s="270"/>
      <c r="AD539" s="270"/>
      <c r="AE539" s="270"/>
      <c r="AF539" s="270"/>
      <c r="AG539" s="270"/>
      <c r="AH539" s="270"/>
      <c r="AI539" s="270"/>
      <c r="AJ539" s="270"/>
      <c r="AK539" s="270"/>
      <c r="AL539" s="270"/>
      <c r="AM539" s="270"/>
      <c r="AN539" s="270"/>
      <c r="AO539" s="270"/>
      <c r="AP539" s="270"/>
      <c r="AQ539" s="270"/>
      <c r="AR539" s="270"/>
      <c r="AS539" s="270"/>
      <c r="AT539" s="270"/>
      <c r="AU539" s="270"/>
      <c r="AV539" s="270"/>
      <c r="AW539" s="270"/>
      <c r="AX539" s="270"/>
      <c r="AY539" s="270"/>
      <c r="AZ539" s="270"/>
      <c r="BA539" s="270"/>
      <c r="BB539" s="270"/>
      <c r="BC539" s="270"/>
      <c r="BD539" s="270"/>
      <c r="BE539" s="270"/>
      <c r="BF539" s="270"/>
      <c r="BG539" s="270"/>
      <c r="BH539" s="270"/>
      <c r="BI539" s="270"/>
      <c r="BJ539" s="270"/>
      <c r="BK539" s="270"/>
      <c r="BL539" s="270"/>
      <c r="BM539" s="270"/>
      <c r="BN539" s="270"/>
      <c r="BO539" s="270"/>
    </row>
    <row r="540" spans="19:67" x14ac:dyDescent="0.2">
      <c r="S540" s="270"/>
      <c r="T540" s="270"/>
      <c r="U540" s="270"/>
      <c r="V540" s="270"/>
      <c r="W540" s="270"/>
      <c r="X540" s="270"/>
      <c r="Y540" s="270"/>
      <c r="Z540" s="270"/>
      <c r="AA540" s="270"/>
      <c r="AB540" s="270"/>
      <c r="AC540" s="270"/>
      <c r="AD540" s="270"/>
      <c r="AE540" s="270"/>
      <c r="AF540" s="270"/>
      <c r="AG540" s="270"/>
      <c r="AH540" s="270"/>
      <c r="AI540" s="270"/>
      <c r="AJ540" s="270"/>
      <c r="AK540" s="270"/>
      <c r="AL540" s="270"/>
      <c r="AM540" s="270"/>
      <c r="AN540" s="270"/>
      <c r="AO540" s="270"/>
      <c r="AP540" s="270"/>
      <c r="AQ540" s="270"/>
      <c r="AR540" s="270"/>
      <c r="AS540" s="270"/>
      <c r="AT540" s="270"/>
      <c r="AU540" s="270"/>
      <c r="AV540" s="270"/>
      <c r="AW540" s="270"/>
      <c r="AX540" s="270"/>
      <c r="AY540" s="270"/>
      <c r="AZ540" s="270"/>
      <c r="BA540" s="270"/>
      <c r="BB540" s="270"/>
      <c r="BC540" s="270"/>
      <c r="BD540" s="270"/>
      <c r="BE540" s="270"/>
      <c r="BF540" s="270"/>
      <c r="BG540" s="270"/>
      <c r="BH540" s="270"/>
      <c r="BI540" s="270"/>
      <c r="BJ540" s="270"/>
      <c r="BK540" s="270"/>
      <c r="BL540" s="270"/>
      <c r="BM540" s="270"/>
      <c r="BN540" s="270"/>
      <c r="BO540" s="270"/>
    </row>
    <row r="541" spans="19:67" x14ac:dyDescent="0.2">
      <c r="S541" s="270"/>
      <c r="T541" s="270"/>
      <c r="U541" s="270"/>
      <c r="V541" s="270"/>
      <c r="W541" s="270"/>
      <c r="X541" s="270"/>
      <c r="Y541" s="270"/>
      <c r="Z541" s="270"/>
      <c r="AA541" s="270"/>
      <c r="AB541" s="270"/>
      <c r="AC541" s="270"/>
      <c r="AD541" s="270"/>
      <c r="AE541" s="270"/>
      <c r="AF541" s="270"/>
      <c r="AG541" s="270"/>
      <c r="AH541" s="270"/>
      <c r="AI541" s="270"/>
      <c r="AJ541" s="270"/>
      <c r="AK541" s="270"/>
      <c r="AL541" s="270"/>
      <c r="AM541" s="270"/>
      <c r="AN541" s="270"/>
      <c r="AO541" s="270"/>
      <c r="AP541" s="270"/>
      <c r="AQ541" s="270"/>
      <c r="AR541" s="270"/>
      <c r="AS541" s="270"/>
      <c r="AT541" s="270"/>
      <c r="AU541" s="270"/>
      <c r="AV541" s="270"/>
      <c r="AW541" s="270"/>
      <c r="AX541" s="270"/>
      <c r="AY541" s="270"/>
      <c r="AZ541" s="270"/>
      <c r="BA541" s="270"/>
      <c r="BB541" s="270"/>
      <c r="BC541" s="270"/>
      <c r="BD541" s="270"/>
      <c r="BE541" s="270"/>
      <c r="BF541" s="270"/>
      <c r="BG541" s="270"/>
      <c r="BH541" s="270"/>
      <c r="BI541" s="270"/>
      <c r="BJ541" s="270"/>
      <c r="BK541" s="270"/>
      <c r="BL541" s="270"/>
      <c r="BM541" s="270"/>
      <c r="BN541" s="270"/>
      <c r="BO541" s="270"/>
    </row>
    <row r="542" spans="19:67" x14ac:dyDescent="0.2">
      <c r="S542" s="270"/>
      <c r="T542" s="270"/>
      <c r="U542" s="270"/>
      <c r="V542" s="270"/>
      <c r="W542" s="270"/>
      <c r="X542" s="270"/>
      <c r="Y542" s="270"/>
      <c r="Z542" s="270"/>
      <c r="AA542" s="270"/>
      <c r="AB542" s="270"/>
      <c r="AC542" s="270"/>
      <c r="AD542" s="270"/>
      <c r="AE542" s="270"/>
      <c r="AF542" s="270"/>
      <c r="AG542" s="270"/>
      <c r="AH542" s="270"/>
      <c r="AI542" s="270"/>
      <c r="AJ542" s="270"/>
      <c r="AK542" s="270"/>
      <c r="AL542" s="270"/>
      <c r="AM542" s="270"/>
      <c r="AN542" s="270"/>
      <c r="AO542" s="270"/>
      <c r="AP542" s="270"/>
      <c r="AQ542" s="270"/>
      <c r="AR542" s="270"/>
      <c r="AS542" s="270"/>
      <c r="AT542" s="270"/>
      <c r="AU542" s="270"/>
      <c r="AV542" s="270"/>
      <c r="AW542" s="270"/>
      <c r="AX542" s="270"/>
      <c r="AY542" s="270"/>
      <c r="AZ542" s="270"/>
      <c r="BA542" s="270"/>
      <c r="BB542" s="270"/>
      <c r="BC542" s="270"/>
      <c r="BD542" s="270"/>
      <c r="BE542" s="270"/>
      <c r="BF542" s="270"/>
      <c r="BG542" s="270"/>
      <c r="BH542" s="270"/>
      <c r="BI542" s="270"/>
      <c r="BJ542" s="270"/>
      <c r="BK542" s="270"/>
      <c r="BL542" s="270"/>
      <c r="BM542" s="270"/>
      <c r="BN542" s="270"/>
      <c r="BO542" s="270"/>
    </row>
    <row r="543" spans="19:67" x14ac:dyDescent="0.2">
      <c r="S543" s="270"/>
      <c r="T543" s="270"/>
      <c r="U543" s="270"/>
      <c r="V543" s="270"/>
      <c r="W543" s="270"/>
      <c r="X543" s="270"/>
      <c r="Y543" s="270"/>
      <c r="Z543" s="270"/>
      <c r="AA543" s="270"/>
      <c r="AB543" s="270"/>
      <c r="AC543" s="270"/>
      <c r="AD543" s="270"/>
      <c r="AE543" s="270"/>
      <c r="AF543" s="270"/>
      <c r="AG543" s="270"/>
      <c r="AH543" s="270"/>
      <c r="AI543" s="270"/>
      <c r="AJ543" s="270"/>
      <c r="AK543" s="270"/>
      <c r="AL543" s="270"/>
      <c r="AM543" s="270"/>
      <c r="AN543" s="270"/>
      <c r="AO543" s="270"/>
      <c r="AP543" s="270"/>
      <c r="AQ543" s="270"/>
      <c r="AR543" s="270"/>
      <c r="AS543" s="270"/>
      <c r="AT543" s="270"/>
      <c r="AU543" s="270"/>
      <c r="AV543" s="270"/>
      <c r="AW543" s="270"/>
      <c r="AX543" s="270"/>
      <c r="AY543" s="270"/>
      <c r="AZ543" s="270"/>
      <c r="BA543" s="270"/>
      <c r="BB543" s="270"/>
      <c r="BC543" s="270"/>
      <c r="BD543" s="270"/>
      <c r="BE543" s="270"/>
      <c r="BF543" s="270"/>
      <c r="BG543" s="270"/>
      <c r="BH543" s="270"/>
      <c r="BI543" s="270"/>
      <c r="BJ543" s="270"/>
      <c r="BK543" s="270"/>
      <c r="BL543" s="270"/>
      <c r="BM543" s="270"/>
      <c r="BN543" s="270"/>
      <c r="BO543" s="270"/>
    </row>
    <row r="544" spans="19:67" x14ac:dyDescent="0.2">
      <c r="S544" s="270"/>
      <c r="T544" s="270"/>
      <c r="U544" s="270"/>
      <c r="V544" s="270"/>
      <c r="W544" s="270"/>
      <c r="X544" s="270"/>
      <c r="Y544" s="270"/>
      <c r="Z544" s="270"/>
      <c r="AA544" s="270"/>
      <c r="AB544" s="270"/>
      <c r="AC544" s="270"/>
      <c r="AD544" s="270"/>
      <c r="AE544" s="270"/>
      <c r="AF544" s="270"/>
      <c r="AG544" s="270"/>
      <c r="AH544" s="270"/>
      <c r="AI544" s="270"/>
      <c r="AJ544" s="270"/>
      <c r="AK544" s="270"/>
      <c r="AL544" s="270"/>
      <c r="AM544" s="270"/>
      <c r="AN544" s="270"/>
      <c r="AO544" s="270"/>
      <c r="AP544" s="270"/>
      <c r="AQ544" s="270"/>
      <c r="AR544" s="270"/>
      <c r="AS544" s="270"/>
      <c r="AT544" s="270"/>
      <c r="AU544" s="270"/>
      <c r="AV544" s="270"/>
      <c r="AW544" s="270"/>
      <c r="AX544" s="270"/>
      <c r="AY544" s="270"/>
      <c r="AZ544" s="270"/>
      <c r="BA544" s="270"/>
      <c r="BB544" s="270"/>
      <c r="BC544" s="270"/>
      <c r="BD544" s="270"/>
      <c r="BE544" s="270"/>
      <c r="BF544" s="270"/>
      <c r="BG544" s="270"/>
      <c r="BH544" s="270"/>
      <c r="BI544" s="270"/>
      <c r="BJ544" s="270"/>
      <c r="BK544" s="270"/>
      <c r="BL544" s="270"/>
      <c r="BM544" s="270"/>
      <c r="BN544" s="270"/>
      <c r="BO544" s="270"/>
    </row>
    <row r="545" spans="19:67" x14ac:dyDescent="0.2">
      <c r="S545" s="270"/>
      <c r="T545" s="270"/>
      <c r="U545" s="270"/>
      <c r="V545" s="270"/>
      <c r="W545" s="270"/>
      <c r="X545" s="270"/>
      <c r="Y545" s="270"/>
      <c r="Z545" s="270"/>
      <c r="AA545" s="270"/>
      <c r="AB545" s="270"/>
      <c r="AC545" s="270"/>
      <c r="AD545" s="270"/>
      <c r="AE545" s="270"/>
      <c r="AF545" s="270"/>
      <c r="AG545" s="270"/>
      <c r="AH545" s="270"/>
      <c r="AI545" s="270"/>
      <c r="AJ545" s="270"/>
      <c r="AK545" s="270"/>
      <c r="AL545" s="270"/>
      <c r="AM545" s="270"/>
      <c r="AN545" s="270"/>
      <c r="AO545" s="270"/>
      <c r="AP545" s="270"/>
      <c r="AQ545" s="270"/>
      <c r="AR545" s="270"/>
      <c r="AS545" s="270"/>
      <c r="AT545" s="270"/>
      <c r="AU545" s="270"/>
      <c r="AV545" s="270"/>
      <c r="AW545" s="270"/>
      <c r="AX545" s="270"/>
      <c r="AY545" s="270"/>
      <c r="AZ545" s="270"/>
      <c r="BA545" s="270"/>
      <c r="BB545" s="270"/>
      <c r="BC545" s="270"/>
      <c r="BD545" s="270"/>
      <c r="BE545" s="270"/>
      <c r="BF545" s="270"/>
      <c r="BG545" s="270"/>
      <c r="BH545" s="270"/>
      <c r="BI545" s="270"/>
      <c r="BJ545" s="270"/>
      <c r="BK545" s="270"/>
      <c r="BL545" s="270"/>
      <c r="BM545" s="270"/>
      <c r="BN545" s="270"/>
      <c r="BO545" s="270"/>
    </row>
    <row r="546" spans="19:67" x14ac:dyDescent="0.2">
      <c r="S546" s="270"/>
      <c r="T546" s="270"/>
      <c r="U546" s="270"/>
      <c r="V546" s="270"/>
      <c r="W546" s="270"/>
      <c r="X546" s="270"/>
      <c r="Y546" s="270"/>
      <c r="Z546" s="270"/>
      <c r="AA546" s="270"/>
      <c r="AB546" s="270"/>
      <c r="AC546" s="270"/>
      <c r="AD546" s="270"/>
      <c r="AE546" s="270"/>
      <c r="AF546" s="270"/>
      <c r="AG546" s="270"/>
      <c r="AH546" s="270"/>
      <c r="AI546" s="270"/>
      <c r="AJ546" s="270"/>
      <c r="AK546" s="270"/>
      <c r="AL546" s="270"/>
      <c r="AM546" s="270"/>
      <c r="AN546" s="270"/>
      <c r="AO546" s="270"/>
      <c r="AP546" s="270"/>
      <c r="AQ546" s="270"/>
      <c r="AR546" s="270"/>
      <c r="AS546" s="270"/>
      <c r="AT546" s="270"/>
      <c r="AU546" s="270"/>
      <c r="AV546" s="270"/>
      <c r="AW546" s="270"/>
      <c r="AX546" s="270"/>
      <c r="AY546" s="270"/>
      <c r="AZ546" s="270"/>
      <c r="BA546" s="270"/>
      <c r="BB546" s="270"/>
      <c r="BC546" s="270"/>
      <c r="BD546" s="270"/>
      <c r="BE546" s="270"/>
      <c r="BF546" s="270"/>
      <c r="BG546" s="270"/>
      <c r="BH546" s="270"/>
      <c r="BI546" s="270"/>
      <c r="BJ546" s="270"/>
      <c r="BK546" s="270"/>
      <c r="BL546" s="270"/>
      <c r="BM546" s="270"/>
      <c r="BN546" s="270"/>
      <c r="BO546" s="270"/>
    </row>
    <row r="547" spans="19:67" x14ac:dyDescent="0.2">
      <c r="S547" s="270"/>
      <c r="T547" s="270"/>
      <c r="U547" s="270"/>
      <c r="V547" s="270"/>
      <c r="W547" s="270"/>
      <c r="X547" s="270"/>
      <c r="Y547" s="270"/>
      <c r="Z547" s="270"/>
      <c r="AA547" s="270"/>
      <c r="AB547" s="270"/>
      <c r="AC547" s="270"/>
      <c r="AD547" s="270"/>
      <c r="AE547" s="270"/>
      <c r="AF547" s="270"/>
      <c r="AG547" s="270"/>
      <c r="AH547" s="270"/>
      <c r="AI547" s="270"/>
      <c r="AJ547" s="270"/>
      <c r="AK547" s="270"/>
      <c r="AL547" s="270"/>
      <c r="AM547" s="270"/>
      <c r="AN547" s="270"/>
      <c r="AO547" s="270"/>
      <c r="AP547" s="270"/>
      <c r="AQ547" s="270"/>
      <c r="AR547" s="270"/>
      <c r="AS547" s="270"/>
      <c r="AT547" s="270"/>
      <c r="AU547" s="270"/>
      <c r="AV547" s="270"/>
      <c r="AW547" s="270"/>
      <c r="AX547" s="270"/>
      <c r="AY547" s="270"/>
      <c r="AZ547" s="270"/>
      <c r="BA547" s="270"/>
      <c r="BB547" s="270"/>
      <c r="BC547" s="270"/>
      <c r="BD547" s="270"/>
      <c r="BE547" s="270"/>
      <c r="BF547" s="270"/>
      <c r="BG547" s="270"/>
      <c r="BH547" s="270"/>
      <c r="BI547" s="270"/>
      <c r="BJ547" s="270"/>
      <c r="BK547" s="270"/>
      <c r="BL547" s="270"/>
      <c r="BM547" s="270"/>
      <c r="BN547" s="270"/>
      <c r="BO547" s="270"/>
    </row>
    <row r="548" spans="19:67" x14ac:dyDescent="0.2">
      <c r="S548" s="270"/>
      <c r="T548" s="270"/>
      <c r="U548" s="270"/>
      <c r="V548" s="270"/>
      <c r="W548" s="270"/>
      <c r="X548" s="270"/>
      <c r="Y548" s="270"/>
      <c r="Z548" s="270"/>
      <c r="AA548" s="270"/>
      <c r="AB548" s="270"/>
      <c r="AC548" s="270"/>
      <c r="AD548" s="270"/>
      <c r="AE548" s="270"/>
      <c r="AF548" s="270"/>
      <c r="AG548" s="270"/>
      <c r="AH548" s="270"/>
      <c r="AI548" s="270"/>
      <c r="AJ548" s="270"/>
      <c r="AK548" s="270"/>
      <c r="AL548" s="270"/>
      <c r="AM548" s="270"/>
      <c r="AN548" s="270"/>
      <c r="AO548" s="270"/>
      <c r="AP548" s="270"/>
      <c r="AQ548" s="270"/>
      <c r="AR548" s="270"/>
      <c r="AS548" s="270"/>
      <c r="AT548" s="270"/>
      <c r="AU548" s="270"/>
      <c r="AV548" s="270"/>
      <c r="AW548" s="270"/>
      <c r="AX548" s="270"/>
      <c r="AY548" s="270"/>
      <c r="AZ548" s="270"/>
      <c r="BA548" s="270"/>
      <c r="BB548" s="270"/>
      <c r="BC548" s="270"/>
      <c r="BD548" s="270"/>
      <c r="BE548" s="270"/>
      <c r="BF548" s="270"/>
      <c r="BG548" s="270"/>
      <c r="BH548" s="270"/>
      <c r="BI548" s="270"/>
      <c r="BJ548" s="270"/>
      <c r="BK548" s="270"/>
      <c r="BL548" s="270"/>
      <c r="BM548" s="270"/>
      <c r="BN548" s="270"/>
      <c r="BO548" s="270"/>
    </row>
  </sheetData>
  <mergeCells count="1">
    <mergeCell ref="AB289:AI289"/>
  </mergeCells>
  <conditionalFormatting sqref="S283:BO283">
    <cfRule type="colorScale" priority="127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BQ290:DM290">
    <cfRule type="colorScale" priority="126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DP1:DR1 DP242:DQ280 DP3:DP241">
    <cfRule type="cellIs" dxfId="199" priority="125" operator="lessThan">
      <formula>0</formula>
    </cfRule>
  </conditionalFormatting>
  <conditionalFormatting sqref="S290:Y296">
    <cfRule type="colorScale" priority="124">
      <colorScale>
        <cfvo type="min"/>
        <cfvo type="max"/>
        <color rgb="FFFFEF9C"/>
        <color rgb="FFFF7128"/>
      </colorScale>
    </cfRule>
  </conditionalFormatting>
  <conditionalFormatting sqref="S285:BO285">
    <cfRule type="cellIs" dxfId="198" priority="114" operator="notEqual">
      <formula>1</formula>
    </cfRule>
    <cfRule type="cellIs" dxfId="197" priority="115" operator="equal">
      <formula>1</formula>
    </cfRule>
  </conditionalFormatting>
  <conditionalFormatting sqref="S298:BO298">
    <cfRule type="colorScale" priority="113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P290:AV296">
    <cfRule type="cellIs" dxfId="196" priority="111" operator="notEqual">
      <formula>1</formula>
    </cfRule>
    <cfRule type="cellIs" dxfId="195" priority="112" operator="equal">
      <formula>1</formula>
    </cfRule>
  </conditionalFormatting>
  <conditionalFormatting sqref="S3:BO281">
    <cfRule type="cellIs" dxfId="194" priority="109" operator="equal">
      <formula>1</formula>
    </cfRule>
  </conditionalFormatting>
  <conditionalFormatting sqref="DY294:DY301 DS294:DW301">
    <cfRule type="cellIs" dxfId="193" priority="108" operator="equal">
      <formula>$DY$303</formula>
    </cfRule>
  </conditionalFormatting>
  <conditionalFormatting sqref="DZ294:DZ301">
    <cfRule type="cellIs" dxfId="192" priority="107" operator="equal">
      <formula>$DZ$303</formula>
    </cfRule>
  </conditionalFormatting>
  <conditionalFormatting sqref="EA294:EA301">
    <cfRule type="cellIs" dxfId="191" priority="106" operator="equal">
      <formula>$EA$303</formula>
    </cfRule>
  </conditionalFormatting>
  <conditionalFormatting sqref="EB294:EB301">
    <cfRule type="cellIs" dxfId="190" priority="105" operator="equal">
      <formula>$EB$303</formula>
    </cfRule>
  </conditionalFormatting>
  <conditionalFormatting sqref="EC294:EC301">
    <cfRule type="cellIs" dxfId="189" priority="104" operator="equal">
      <formula>$EC$303</formula>
    </cfRule>
  </conditionalFormatting>
  <conditionalFormatting sqref="BQ295:BQ343">
    <cfRule type="cellIs" dxfId="188" priority="101" operator="equal">
      <formula>$BQ$289</formula>
    </cfRule>
    <cfRule type="cellIs" dxfId="187" priority="102" operator="lessThan">
      <formula>$BQ$289</formula>
    </cfRule>
  </conditionalFormatting>
  <conditionalFormatting sqref="BR295:BR343">
    <cfRule type="cellIs" dxfId="186" priority="99" operator="equal">
      <formula>$BR$289</formula>
    </cfRule>
    <cfRule type="cellIs" dxfId="185" priority="100" operator="lessThan">
      <formula>$BR$289</formula>
    </cfRule>
  </conditionalFormatting>
  <conditionalFormatting sqref="BS295:BS343">
    <cfRule type="cellIs" dxfId="184" priority="97" operator="equal">
      <formula>$BS$289</formula>
    </cfRule>
    <cfRule type="cellIs" dxfId="183" priority="98" operator="lessThan">
      <formula>$BS$289</formula>
    </cfRule>
  </conditionalFormatting>
  <conditionalFormatting sqref="BU295:BU343">
    <cfRule type="cellIs" dxfId="182" priority="93" operator="equal">
      <formula>$BU$289</formula>
    </cfRule>
    <cfRule type="cellIs" dxfId="181" priority="94" operator="lessThan">
      <formula>$BU$289</formula>
    </cfRule>
  </conditionalFormatting>
  <conditionalFormatting sqref="BT295:BT343">
    <cfRule type="cellIs" dxfId="180" priority="91" operator="equal">
      <formula>$BT$289</formula>
    </cfRule>
    <cfRule type="cellIs" dxfId="179" priority="92" operator="lessThan">
      <formula>$BT$289</formula>
    </cfRule>
  </conditionalFormatting>
  <conditionalFormatting sqref="BV295:BV343">
    <cfRule type="cellIs" dxfId="178" priority="89" operator="equal">
      <formula>$BV$289</formula>
    </cfRule>
    <cfRule type="cellIs" dxfId="177" priority="90" operator="lessThan">
      <formula>$BV$289</formula>
    </cfRule>
  </conditionalFormatting>
  <conditionalFormatting sqref="BW295:BW343">
    <cfRule type="cellIs" dxfId="176" priority="87" operator="equal">
      <formula>$BW$289</formula>
    </cfRule>
    <cfRule type="cellIs" dxfId="175" priority="88" operator="lessThan">
      <formula>$BW$289</formula>
    </cfRule>
  </conditionalFormatting>
  <conditionalFormatting sqref="BX295:BX343">
    <cfRule type="cellIs" dxfId="174" priority="85" operator="equal">
      <formula>$BX$289</formula>
    </cfRule>
    <cfRule type="cellIs" dxfId="173" priority="86" operator="lessThan">
      <formula>$BX$289</formula>
    </cfRule>
  </conditionalFormatting>
  <conditionalFormatting sqref="BY295:BY343">
    <cfRule type="cellIs" dxfId="172" priority="83" operator="equal">
      <formula>$BY$289</formula>
    </cfRule>
    <cfRule type="cellIs" dxfId="171" priority="84" operator="lessThan">
      <formula>$BY$289</formula>
    </cfRule>
  </conditionalFormatting>
  <conditionalFormatting sqref="BZ295:BZ343">
    <cfRule type="cellIs" dxfId="170" priority="81" operator="equal">
      <formula>$BZ$289</formula>
    </cfRule>
    <cfRule type="cellIs" dxfId="169" priority="82" operator="lessThan">
      <formula>$BZ$289</formula>
    </cfRule>
  </conditionalFormatting>
  <conditionalFormatting sqref="CA295:CA343">
    <cfRule type="cellIs" dxfId="168" priority="79" operator="equal">
      <formula>$CA$289</formula>
    </cfRule>
    <cfRule type="cellIs" dxfId="167" priority="80" operator="lessThan">
      <formula>$CA$289</formula>
    </cfRule>
  </conditionalFormatting>
  <conditionalFormatting sqref="CB295:CB343">
    <cfRule type="cellIs" dxfId="166" priority="77" operator="equal">
      <formula>$CB$289</formula>
    </cfRule>
    <cfRule type="cellIs" dxfId="165" priority="78" operator="lessThan">
      <formula>$CB$289</formula>
    </cfRule>
  </conditionalFormatting>
  <conditionalFormatting sqref="CC295:CC343">
    <cfRule type="cellIs" dxfId="164" priority="75" operator="equal">
      <formula>$CC$289</formula>
    </cfRule>
    <cfRule type="cellIs" dxfId="163" priority="76" operator="lessThan">
      <formula>$CC$289</formula>
    </cfRule>
  </conditionalFormatting>
  <conditionalFormatting sqref="CD295:CD343">
    <cfRule type="cellIs" dxfId="162" priority="73" operator="equal">
      <formula>$CD$289</formula>
    </cfRule>
    <cfRule type="cellIs" dxfId="161" priority="74" operator="lessThan">
      <formula>$CD$289</formula>
    </cfRule>
  </conditionalFormatting>
  <conditionalFormatting sqref="CE295:CE343">
    <cfRule type="cellIs" dxfId="160" priority="71" operator="equal">
      <formula>$CE$289</formula>
    </cfRule>
    <cfRule type="cellIs" dxfId="159" priority="72" operator="lessThan">
      <formula>$CE$289</formula>
    </cfRule>
  </conditionalFormatting>
  <conditionalFormatting sqref="CF295:CF343">
    <cfRule type="cellIs" dxfId="158" priority="69" operator="equal">
      <formula>$CF$289</formula>
    </cfRule>
    <cfRule type="cellIs" dxfId="157" priority="70" operator="lessThan">
      <formula>$CF$289</formula>
    </cfRule>
  </conditionalFormatting>
  <conditionalFormatting sqref="CG295:CG343">
    <cfRule type="cellIs" dxfId="156" priority="67" operator="equal">
      <formula>$CG$289</formula>
    </cfRule>
    <cfRule type="cellIs" dxfId="155" priority="68" operator="lessThan">
      <formula>$CG$289</formula>
    </cfRule>
  </conditionalFormatting>
  <conditionalFormatting sqref="CH295:CH343">
    <cfRule type="cellIs" dxfId="154" priority="65" operator="equal">
      <formula>$CH$289</formula>
    </cfRule>
    <cfRule type="cellIs" dxfId="153" priority="66" operator="lessThan">
      <formula>$CH$289</formula>
    </cfRule>
  </conditionalFormatting>
  <conditionalFormatting sqref="CI295:CI343">
    <cfRule type="cellIs" dxfId="152" priority="63" operator="equal">
      <formula>$CI$289</formula>
    </cfRule>
    <cfRule type="cellIs" dxfId="151" priority="64" operator="lessThan">
      <formula>$CI$289</formula>
    </cfRule>
  </conditionalFormatting>
  <conditionalFormatting sqref="CJ295:CJ343">
    <cfRule type="cellIs" dxfId="150" priority="61" operator="equal">
      <formula>$CJ$289</formula>
    </cfRule>
    <cfRule type="cellIs" dxfId="149" priority="62" operator="lessThan">
      <formula>$CJ$289</formula>
    </cfRule>
  </conditionalFormatting>
  <conditionalFormatting sqref="CK295:CK343">
    <cfRule type="cellIs" dxfId="148" priority="59" operator="equal">
      <formula>$CK$289</formula>
    </cfRule>
    <cfRule type="cellIs" dxfId="147" priority="60" operator="lessThan">
      <formula>$CK$289</formula>
    </cfRule>
  </conditionalFormatting>
  <conditionalFormatting sqref="CL295:CL343">
    <cfRule type="cellIs" dxfId="146" priority="57" operator="equal">
      <formula>$CL$289</formula>
    </cfRule>
    <cfRule type="cellIs" dxfId="145" priority="58" operator="lessThan">
      <formula>$CL$289</formula>
    </cfRule>
  </conditionalFormatting>
  <conditionalFormatting sqref="CM295:CM343">
    <cfRule type="cellIs" dxfId="144" priority="55" operator="equal">
      <formula>$CM$289</formula>
    </cfRule>
    <cfRule type="cellIs" dxfId="143" priority="56" operator="lessThan">
      <formula>$CM$289</formula>
    </cfRule>
  </conditionalFormatting>
  <conditionalFormatting sqref="CN295:CN343">
    <cfRule type="cellIs" dxfId="142" priority="53" operator="equal">
      <formula>$CN$289</formula>
    </cfRule>
    <cfRule type="cellIs" dxfId="141" priority="54" operator="lessThan">
      <formula>$CN$289</formula>
    </cfRule>
  </conditionalFormatting>
  <conditionalFormatting sqref="CO295:CO343">
    <cfRule type="cellIs" dxfId="140" priority="51" operator="equal">
      <formula>$CO$289</formula>
    </cfRule>
    <cfRule type="cellIs" dxfId="139" priority="52" operator="lessThan">
      <formula>$CO$289</formula>
    </cfRule>
  </conditionalFormatting>
  <conditionalFormatting sqref="CP295:CP343">
    <cfRule type="cellIs" dxfId="138" priority="49" operator="equal">
      <formula>$CP$289</formula>
    </cfRule>
    <cfRule type="cellIs" dxfId="137" priority="50" operator="lessThan">
      <formula>$CP$289</formula>
    </cfRule>
  </conditionalFormatting>
  <conditionalFormatting sqref="CQ295:CQ343">
    <cfRule type="cellIs" dxfId="136" priority="47" operator="equal">
      <formula>$CQ$289</formula>
    </cfRule>
    <cfRule type="cellIs" dxfId="135" priority="48" operator="lessThan">
      <formula>$CQ$289</formula>
    </cfRule>
  </conditionalFormatting>
  <conditionalFormatting sqref="CR295:CR343">
    <cfRule type="cellIs" dxfId="134" priority="45" operator="equal">
      <formula>$CR$289</formula>
    </cfRule>
    <cfRule type="cellIs" dxfId="133" priority="46" operator="lessThan">
      <formula>$CR$289</formula>
    </cfRule>
  </conditionalFormatting>
  <conditionalFormatting sqref="CS295:CS343">
    <cfRule type="cellIs" dxfId="132" priority="43" operator="equal">
      <formula>$CS$289</formula>
    </cfRule>
    <cfRule type="cellIs" dxfId="131" priority="44" operator="lessThan">
      <formula>$CS$289</formula>
    </cfRule>
  </conditionalFormatting>
  <conditionalFormatting sqref="CT295:CT343">
    <cfRule type="cellIs" dxfId="130" priority="41" operator="equal">
      <formula>$CT$289</formula>
    </cfRule>
    <cfRule type="cellIs" dxfId="129" priority="42" operator="lessThan">
      <formula>$CT$289</formula>
    </cfRule>
  </conditionalFormatting>
  <conditionalFormatting sqref="CU295:CU343">
    <cfRule type="cellIs" dxfId="128" priority="39" operator="equal">
      <formula>$CU$289</formula>
    </cfRule>
    <cfRule type="cellIs" dxfId="127" priority="40" operator="lessThan">
      <formula>$CU$289</formula>
    </cfRule>
  </conditionalFormatting>
  <conditionalFormatting sqref="CV295:CV343">
    <cfRule type="cellIs" dxfId="126" priority="37" operator="equal">
      <formula>$CV$289</formula>
    </cfRule>
    <cfRule type="cellIs" dxfId="125" priority="38" operator="lessThan">
      <formula>$CV$289</formula>
    </cfRule>
  </conditionalFormatting>
  <conditionalFormatting sqref="CW295:CW343">
    <cfRule type="cellIs" dxfId="124" priority="35" operator="equal">
      <formula>$CW$289</formula>
    </cfRule>
    <cfRule type="cellIs" dxfId="123" priority="36" operator="lessThan">
      <formula>$CW$289</formula>
    </cfRule>
  </conditionalFormatting>
  <conditionalFormatting sqref="CX295:CX343">
    <cfRule type="cellIs" dxfId="122" priority="33" operator="equal">
      <formula>$CX$289</formula>
    </cfRule>
    <cfRule type="cellIs" dxfId="121" priority="34" operator="lessThan">
      <formula>$CX$289</formula>
    </cfRule>
  </conditionalFormatting>
  <conditionalFormatting sqref="CY295:CY343">
    <cfRule type="cellIs" dxfId="120" priority="31" operator="equal">
      <formula>$CY$289</formula>
    </cfRule>
    <cfRule type="cellIs" dxfId="119" priority="32" operator="lessThan">
      <formula>$CY$289</formula>
    </cfRule>
  </conditionalFormatting>
  <conditionalFormatting sqref="CZ295:CZ343">
    <cfRule type="cellIs" dxfId="118" priority="29" operator="equal">
      <formula>$CZ$289</formula>
    </cfRule>
    <cfRule type="cellIs" dxfId="117" priority="30" operator="lessThan">
      <formula>$CZ$289</formula>
    </cfRule>
  </conditionalFormatting>
  <conditionalFormatting sqref="DA295:DA343">
    <cfRule type="cellIs" dxfId="116" priority="27" operator="equal">
      <formula>$DA$289</formula>
    </cfRule>
    <cfRule type="cellIs" dxfId="115" priority="28" operator="lessThan">
      <formula>$DA$289</formula>
    </cfRule>
  </conditionalFormatting>
  <conditionalFormatting sqref="DB295:DB343">
    <cfRule type="cellIs" dxfId="114" priority="25" operator="equal">
      <formula>$DB$289</formula>
    </cfRule>
    <cfRule type="cellIs" dxfId="113" priority="26" operator="lessThan">
      <formula>$DB$289</formula>
    </cfRule>
  </conditionalFormatting>
  <conditionalFormatting sqref="DC295:DC343">
    <cfRule type="cellIs" dxfId="112" priority="23" operator="equal">
      <formula>$DC$289</formula>
    </cfRule>
    <cfRule type="cellIs" dxfId="111" priority="24" operator="lessThan">
      <formula>$DC$289</formula>
    </cfRule>
  </conditionalFormatting>
  <conditionalFormatting sqref="DD295:DD343">
    <cfRule type="cellIs" dxfId="110" priority="21" operator="equal">
      <formula>$DD$289</formula>
    </cfRule>
    <cfRule type="cellIs" dxfId="109" priority="22" operator="lessThan">
      <formula>$DD$289</formula>
    </cfRule>
  </conditionalFormatting>
  <conditionalFormatting sqref="DE295:DE343">
    <cfRule type="cellIs" dxfId="108" priority="19" operator="equal">
      <formula>$DE$289</formula>
    </cfRule>
    <cfRule type="cellIs" dxfId="107" priority="20" operator="lessThan">
      <formula>$DE$289</formula>
    </cfRule>
  </conditionalFormatting>
  <conditionalFormatting sqref="DF295:DF343">
    <cfRule type="cellIs" dxfId="106" priority="17" operator="equal">
      <formula>$DF$289</formula>
    </cfRule>
    <cfRule type="cellIs" dxfId="105" priority="18" operator="lessThan">
      <formula>$DF$289</formula>
    </cfRule>
  </conditionalFormatting>
  <conditionalFormatting sqref="DG295:DG343">
    <cfRule type="cellIs" dxfId="104" priority="15" operator="equal">
      <formula>$DG$289</formula>
    </cfRule>
    <cfRule type="cellIs" dxfId="103" priority="16" operator="lessThan">
      <formula>$DG$289</formula>
    </cfRule>
  </conditionalFormatting>
  <conditionalFormatting sqref="DH295:DH343">
    <cfRule type="cellIs" dxfId="102" priority="14" operator="lessThan">
      <formula>$DH$289</formula>
    </cfRule>
  </conditionalFormatting>
  <conditionalFormatting sqref="DI295:DI343">
    <cfRule type="cellIs" dxfId="101" priority="12" operator="equal">
      <formula>$DI$289</formula>
    </cfRule>
    <cfRule type="cellIs" dxfId="100" priority="13" operator="lessThan">
      <formula>$DI$289</formula>
    </cfRule>
  </conditionalFormatting>
  <conditionalFormatting sqref="DJ295:DJ343">
    <cfRule type="cellIs" dxfId="99" priority="10" operator="equal">
      <formula>$DJ$289</formula>
    </cfRule>
    <cfRule type="cellIs" dxfId="98" priority="11" operator="lessThan">
      <formula>$DJ$289</formula>
    </cfRule>
  </conditionalFormatting>
  <conditionalFormatting sqref="DK295:DK343">
    <cfRule type="cellIs" dxfId="97" priority="8" operator="equal">
      <formula>$DK$289</formula>
    </cfRule>
    <cfRule type="cellIs" dxfId="96" priority="9" operator="lessThan">
      <formula>$DK$289</formula>
    </cfRule>
  </conditionalFormatting>
  <conditionalFormatting sqref="DL295:DL343">
    <cfRule type="cellIs" dxfId="95" priority="6" operator="equal">
      <formula>$DL$289</formula>
    </cfRule>
    <cfRule type="cellIs" dxfId="94" priority="7" operator="lessThan">
      <formula>$DL$289</formula>
    </cfRule>
  </conditionalFormatting>
  <conditionalFormatting sqref="DM295:DM343">
    <cfRule type="cellIs" dxfId="93" priority="4" operator="equal">
      <formula>$DM$289</formula>
    </cfRule>
    <cfRule type="cellIs" dxfId="92" priority="5" operator="lessThan">
      <formula>$DM$289</formula>
    </cfRule>
  </conditionalFormatting>
  <conditionalFormatting sqref="BQ284:DM284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303:BO531">
    <cfRule type="cellIs" dxfId="91" priority="1" operator="equal">
      <formula>1</formula>
    </cfRule>
  </conditionalFormatting>
  <conditionalFormatting sqref="BQ3:DM281">
    <cfRule type="colorScale" priority="139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ttern">
                <anchor moveWithCells="1" sizeWithCells="1">
                  <from>
                    <xdr:col>17</xdr:col>
                    <xdr:colOff>57150</xdr:colOff>
                    <xdr:row>1</xdr:row>
                    <xdr:rowOff>19050</xdr:rowOff>
                  </from>
                  <to>
                    <xdr:col>17</xdr:col>
                    <xdr:colOff>838200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New_Data">
                <anchor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28575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169"/>
  <sheetViews>
    <sheetView workbookViewId="0">
      <selection activeCell="H14" sqref="H14"/>
    </sheetView>
  </sheetViews>
  <sheetFormatPr defaultRowHeight="15" x14ac:dyDescent="0.25"/>
  <cols>
    <col min="1" max="1" width="10.28515625" bestFit="1" customWidth="1"/>
    <col min="2" max="2" width="11.140625" bestFit="1" customWidth="1"/>
    <col min="8" max="8" width="1.42578125" customWidth="1"/>
    <col min="9" max="15" width="3.5703125" customWidth="1"/>
    <col min="16" max="16" width="2.140625" customWidth="1"/>
    <col min="17" max="17" width="8.28515625" bestFit="1" customWidth="1"/>
    <col min="22" max="22" width="1.5703125" customWidth="1"/>
    <col min="23" max="27" width="3.140625" customWidth="1"/>
    <col min="28" max="28" width="1.28515625" customWidth="1"/>
    <col min="29" max="33" width="3" bestFit="1" customWidth="1"/>
  </cols>
  <sheetData>
    <row r="1" spans="1:33" x14ac:dyDescent="0.25">
      <c r="B1" s="72"/>
      <c r="C1" s="72" t="s">
        <v>313</v>
      </c>
      <c r="D1" s="72" t="s">
        <v>314</v>
      </c>
      <c r="E1" s="72" t="s">
        <v>315</v>
      </c>
      <c r="F1" s="72" t="s">
        <v>316</v>
      </c>
      <c r="G1" s="72" t="s">
        <v>650</v>
      </c>
      <c r="Q1">
        <f>49-COUNTIF(Q16:Q64,"")</f>
        <v>0</v>
      </c>
      <c r="R1">
        <f t="shared" ref="R1:U1" si="0">49-COUNTIF(R16:R64,"")</f>
        <v>3</v>
      </c>
      <c r="S1">
        <f t="shared" si="0"/>
        <v>2</v>
      </c>
      <c r="T1">
        <f t="shared" si="0"/>
        <v>7</v>
      </c>
      <c r="U1">
        <f t="shared" si="0"/>
        <v>6</v>
      </c>
      <c r="AC1">
        <f>49-COUNTIF(AC16:AC64,"")</f>
        <v>0</v>
      </c>
      <c r="AD1">
        <f t="shared" ref="AD1:AG1" si="1">49-COUNTIF(AD16:AD64,"")</f>
        <v>8</v>
      </c>
      <c r="AE1">
        <f t="shared" si="1"/>
        <v>3</v>
      </c>
      <c r="AF1">
        <f t="shared" si="1"/>
        <v>23</v>
      </c>
      <c r="AG1">
        <f t="shared" si="1"/>
        <v>8</v>
      </c>
    </row>
    <row r="2" spans="1:33" x14ac:dyDescent="0.25">
      <c r="A2" s="72" t="s">
        <v>318</v>
      </c>
      <c r="B2" s="72"/>
      <c r="C2" s="72">
        <v>6</v>
      </c>
      <c r="D2" s="242">
        <v>19</v>
      </c>
      <c r="E2" s="242">
        <v>38</v>
      </c>
      <c r="F2" s="242">
        <v>59</v>
      </c>
      <c r="G2" s="242">
        <v>78</v>
      </c>
    </row>
    <row r="3" spans="1:33" x14ac:dyDescent="0.25">
      <c r="A3" s="72" t="s">
        <v>319</v>
      </c>
      <c r="B3" s="72"/>
      <c r="C3" s="72">
        <f>C2*2</f>
        <v>12</v>
      </c>
      <c r="D3" s="72">
        <f>D2*2</f>
        <v>38</v>
      </c>
      <c r="E3" s="72">
        <f>E2*2</f>
        <v>76</v>
      </c>
      <c r="F3" s="72">
        <f>F2*2</f>
        <v>118</v>
      </c>
      <c r="G3" s="72">
        <f>G2*2</f>
        <v>156</v>
      </c>
      <c r="Q3" s="75" t="str">
        <f>IF(Q1&gt;0,SMALL(Q$16:Q$64,1),"")</f>
        <v/>
      </c>
      <c r="R3" s="75">
        <f t="shared" ref="R3:U3" si="2">IF(R1&gt;0,SMALL(R$16:R$64,1),"")</f>
        <v>6</v>
      </c>
      <c r="S3" s="75">
        <f t="shared" si="2"/>
        <v>26</v>
      </c>
      <c r="T3" s="75">
        <f t="shared" si="2"/>
        <v>3</v>
      </c>
      <c r="U3" s="75">
        <f t="shared" si="2"/>
        <v>5</v>
      </c>
      <c r="AC3" s="75" t="str">
        <f>IF(AC1&gt;0,SMALL(AC$16:AC$64,1),"")</f>
        <v/>
      </c>
      <c r="AD3" s="75">
        <f t="shared" ref="AD3:AG3" si="3">IF(AD1&gt;0,SMALL(AD$16:AD$64,1),"")</f>
        <v>14</v>
      </c>
      <c r="AE3" s="75">
        <f t="shared" si="3"/>
        <v>2</v>
      </c>
      <c r="AF3" s="75">
        <f t="shared" si="3"/>
        <v>2</v>
      </c>
      <c r="AG3" s="75">
        <f t="shared" si="3"/>
        <v>8</v>
      </c>
    </row>
    <row r="4" spans="1:33" x14ac:dyDescent="0.25">
      <c r="A4" s="72"/>
      <c r="B4" s="72">
        <v>1</v>
      </c>
      <c r="C4" s="72">
        <f>C3</f>
        <v>12</v>
      </c>
      <c r="D4" s="258">
        <f t="shared" ref="D4" si="4">D3</f>
        <v>38</v>
      </c>
      <c r="E4" s="258">
        <f>E3-1</f>
        <v>75</v>
      </c>
      <c r="F4" s="258">
        <f>F3-1</f>
        <v>117</v>
      </c>
      <c r="G4" s="258">
        <f>G3-1</f>
        <v>155</v>
      </c>
      <c r="Q4" s="75" t="str">
        <f>IF(Q1&gt;1,SMALL(Q$16:Q$64,2),"")</f>
        <v/>
      </c>
      <c r="R4" s="75">
        <f t="shared" ref="R4:U4" si="5">IF(R1&gt;1,SMALL(R$16:R$64,2),"")</f>
        <v>23</v>
      </c>
      <c r="S4" s="75">
        <f t="shared" si="5"/>
        <v>46</v>
      </c>
      <c r="T4" s="75">
        <f t="shared" si="5"/>
        <v>8</v>
      </c>
      <c r="U4" s="75">
        <f t="shared" si="5"/>
        <v>8</v>
      </c>
      <c r="AC4" s="75" t="str">
        <f>IF(AC1&gt;1,SMALL(AC$16:AC$64,2),"")</f>
        <v/>
      </c>
      <c r="AD4" s="75">
        <f t="shared" ref="AD4:AG4" si="6">IF(AD1&gt;1,SMALL(AD$16:AD$64,2),"")</f>
        <v>16</v>
      </c>
      <c r="AE4" s="75">
        <f t="shared" si="6"/>
        <v>8</v>
      </c>
      <c r="AF4" s="75">
        <f t="shared" si="6"/>
        <v>4</v>
      </c>
      <c r="AG4" s="75">
        <f t="shared" si="6"/>
        <v>10</v>
      </c>
    </row>
    <row r="5" spans="1:33" ht="15.75" thickBot="1" x14ac:dyDescent="0.3">
      <c r="A5" s="72"/>
      <c r="B5" s="72"/>
      <c r="C5" s="72"/>
      <c r="D5" s="72"/>
      <c r="E5" s="72"/>
      <c r="F5" s="72"/>
      <c r="G5" s="72"/>
      <c r="Q5" s="75" t="str">
        <f>IF(Q1&gt;2,SMALL(Q$16:Q$64,3),"")</f>
        <v/>
      </c>
      <c r="R5" s="75">
        <f t="shared" ref="R5:U5" si="7">IF(R1&gt;2,SMALL(R$16:R$64,3),"")</f>
        <v>46</v>
      </c>
      <c r="S5" s="75" t="str">
        <f t="shared" si="7"/>
        <v/>
      </c>
      <c r="T5" s="75">
        <f t="shared" si="7"/>
        <v>12</v>
      </c>
      <c r="U5" s="75">
        <f t="shared" si="7"/>
        <v>10</v>
      </c>
      <c r="AC5" s="75" t="str">
        <f>IF(AC1&gt;2,SMALL(AC$16:AC$64,3),"")</f>
        <v/>
      </c>
      <c r="AD5" s="75">
        <f t="shared" ref="AD5:AG5" si="8">IF(AD1&gt;2,SMALL(AD$16:AD$64,3),"")</f>
        <v>22</v>
      </c>
      <c r="AE5" s="75">
        <f t="shared" si="8"/>
        <v>24</v>
      </c>
      <c r="AF5" s="75">
        <f t="shared" si="8"/>
        <v>7</v>
      </c>
      <c r="AG5" s="75">
        <f t="shared" si="8"/>
        <v>22</v>
      </c>
    </row>
    <row r="6" spans="1:33" x14ac:dyDescent="0.25">
      <c r="A6" s="77" t="str">
        <f>IF(COUNTIF($Q$3:$U$13,1)&gt;0,1,"")</f>
        <v/>
      </c>
      <c r="B6" s="78" t="str">
        <f>IF(COUNTIF($Q$3:$U$13,2)&gt;0,2,"")</f>
        <v/>
      </c>
      <c r="C6" s="78">
        <f>IF(COUNTIF($Q$3:$U$13,3)&gt;0,3,"")</f>
        <v>3</v>
      </c>
      <c r="D6" s="78" t="str">
        <f>IF(COUNTIF($Q$3:$U$13,4)&gt;0,4,"")</f>
        <v/>
      </c>
      <c r="E6" s="78">
        <f>IF(COUNTIF($Q$3:$U$13,5)&gt;0,5,"")</f>
        <v>5</v>
      </c>
      <c r="F6" s="78">
        <f>IF(COUNTIF($Q$3:$U$13,6)&gt;0,6,"")</f>
        <v>6</v>
      </c>
      <c r="G6" s="79" t="str">
        <f>IF(COUNTIF($Q$3:$U$13,7)&gt;0,7,"")</f>
        <v/>
      </c>
      <c r="I6" s="77" t="str">
        <f>IF(COUNTIF($AC$3:$AG$13,1)&gt;0,1,"")</f>
        <v/>
      </c>
      <c r="J6" s="78">
        <f>IF(COUNTIF($AC$3:$AG$13,2)&gt;0,2,"")</f>
        <v>2</v>
      </c>
      <c r="K6" s="78" t="str">
        <f>IF(COUNTIF($AC$3:$AG$13,3)&gt;0,3,"")</f>
        <v/>
      </c>
      <c r="L6" s="78">
        <f>IF(COUNTIF($AC$3:$AG$13,4)&gt;0,4,"")</f>
        <v>4</v>
      </c>
      <c r="M6" s="78" t="str">
        <f>IF(COUNTIF($AC$3:$AG$13,5)&gt;0,5,"")</f>
        <v/>
      </c>
      <c r="N6" s="78" t="str">
        <f>IF(COUNTIF($AC$3:$AG$13,6)&gt;0,6,"")</f>
        <v/>
      </c>
      <c r="O6" s="79">
        <f>IF(COUNTIF($AC$3:$AG$13,7)&gt;0,7,"")</f>
        <v>7</v>
      </c>
      <c r="Q6" s="75" t="str">
        <f>IF(Q1&gt;3,SMALL(Q$16:Q$64,4),"")</f>
        <v/>
      </c>
      <c r="R6" s="75" t="str">
        <f t="shared" ref="R6:U6" si="9">IF(R1&gt;3,SMALL(R$16:R$64,4),"")</f>
        <v/>
      </c>
      <c r="S6" s="75" t="str">
        <f t="shared" si="9"/>
        <v/>
      </c>
      <c r="T6" s="75">
        <f t="shared" si="9"/>
        <v>33</v>
      </c>
      <c r="U6" s="75">
        <f t="shared" si="9"/>
        <v>24</v>
      </c>
      <c r="AC6" s="75" t="str">
        <f>IF(AC1&gt;3,SMALL(AC$16:AC$64,4),"")</f>
        <v/>
      </c>
      <c r="AD6" s="75">
        <f t="shared" ref="AD6:AG6" si="10">IF(AD1&gt;3,SMALL(AD$16:AD$64,4),"")</f>
        <v>23</v>
      </c>
      <c r="AE6" s="75" t="str">
        <f t="shared" si="10"/>
        <v/>
      </c>
      <c r="AF6" s="75">
        <f t="shared" si="10"/>
        <v>8</v>
      </c>
      <c r="AG6" s="75">
        <f t="shared" si="10"/>
        <v>24</v>
      </c>
    </row>
    <row r="7" spans="1:33" x14ac:dyDescent="0.25">
      <c r="A7" s="80">
        <f>IF(COUNTIF($Q$3:$U$13,8)&gt;0,8,"")</f>
        <v>8</v>
      </c>
      <c r="B7" s="74" t="str">
        <f>IF(COUNTIF($Q$3:$U$13,9)&gt;0,9,"")</f>
        <v/>
      </c>
      <c r="C7" s="74">
        <f>IF(COUNTIF($Q$3:$U$13,10)&gt;0,10,"")</f>
        <v>10</v>
      </c>
      <c r="D7" s="74" t="str">
        <f>IF(COUNTIF($Q$3:$U$13,11)&gt;0,11,"")</f>
        <v/>
      </c>
      <c r="E7" s="74">
        <f>IF(COUNTIF($Q$3:$U$13,12)&gt;0,12,"")</f>
        <v>12</v>
      </c>
      <c r="F7" s="74" t="str">
        <f>IF(COUNTIF($Q$3:$U$13,13)&gt;0,13,"")</f>
        <v/>
      </c>
      <c r="G7" s="81" t="str">
        <f>IF(COUNTIF($Q$3:$U$13,14)&gt;0,14,"")</f>
        <v/>
      </c>
      <c r="I7" s="80">
        <f>IF(COUNTIF($AC$3:$AG$13,8)&gt;0,8,"")</f>
        <v>8</v>
      </c>
      <c r="J7" s="74" t="str">
        <f>IF(COUNTIF($AC$3:$AG$13,9)&gt;0,9,"")</f>
        <v/>
      </c>
      <c r="K7" s="74">
        <f>IF(COUNTIF($AC$3:$AG$13,10)&gt;0,10,"")</f>
        <v>10</v>
      </c>
      <c r="L7" s="74" t="str">
        <f>IF(COUNTIF($AC$3:$AG$13,11)&gt;0,11,"")</f>
        <v/>
      </c>
      <c r="M7" s="74" t="str">
        <f>IF(COUNTIF($AC$3:$AG$13,12)&gt;0,12,"")</f>
        <v/>
      </c>
      <c r="N7" s="74">
        <f>IF(COUNTIF($AC$3:$AG$13,13)&gt;0,13,"")</f>
        <v>13</v>
      </c>
      <c r="O7" s="81">
        <f>IF(COUNTIF($AC$3:$AG$13,14)&gt;0,14,"")</f>
        <v>14</v>
      </c>
      <c r="Q7" s="75" t="str">
        <f>IF(Q1&gt;4,SMALL(Q$16:Q$64,5),"")</f>
        <v/>
      </c>
      <c r="R7" s="75" t="str">
        <f t="shared" ref="R7:U7" si="11">IF(R1&gt;4,SMALL(R$16:R$64,5),"")</f>
        <v/>
      </c>
      <c r="S7" s="75" t="str">
        <f t="shared" si="11"/>
        <v/>
      </c>
      <c r="T7" s="75">
        <f t="shared" si="11"/>
        <v>37</v>
      </c>
      <c r="U7" s="75">
        <f t="shared" si="11"/>
        <v>45</v>
      </c>
      <c r="AC7" s="75" t="str">
        <f>IF(AC1&gt;4,SMALL(AC$16:AC$64,5),"")</f>
        <v/>
      </c>
      <c r="AD7" s="75">
        <f t="shared" ref="AD7:AG7" si="12">IF(AD1&gt;4,SMALL(AD$16:AD$64,5),"")</f>
        <v>27</v>
      </c>
      <c r="AE7" s="75" t="str">
        <f t="shared" si="12"/>
        <v/>
      </c>
      <c r="AF7" s="75">
        <f t="shared" si="12"/>
        <v>10</v>
      </c>
      <c r="AG7" s="75">
        <f t="shared" si="12"/>
        <v>31</v>
      </c>
    </row>
    <row r="8" spans="1:33" x14ac:dyDescent="0.25">
      <c r="A8" s="80" t="str">
        <f>IF(COUNTIF($Q$3:$U$13,15)&gt;0,15,"")</f>
        <v/>
      </c>
      <c r="B8" s="74" t="str">
        <f>IF(COUNTIF($Q$3:$U$13,16)&gt;0,16,"")</f>
        <v/>
      </c>
      <c r="C8" s="74" t="str">
        <f>IF(COUNTIF($Q$3:$U$13,17)&gt;0,17,"")</f>
        <v/>
      </c>
      <c r="D8" s="74" t="str">
        <f>IF(COUNTIF($Q$3:$U$13,18)&gt;0,18,"")</f>
        <v/>
      </c>
      <c r="E8" s="74" t="str">
        <f>IF(COUNTIF($Q$3:$U$13,19)&gt;0,19,"")</f>
        <v/>
      </c>
      <c r="F8" s="74" t="str">
        <f>IF(COUNTIF($Q$3:$U$13,20)&gt;0,20,"")</f>
        <v/>
      </c>
      <c r="G8" s="81" t="str">
        <f>IF(COUNTIF($Q$3:$U$13,21)&gt;0,21,"")</f>
        <v/>
      </c>
      <c r="I8" s="80" t="str">
        <f>IF(COUNTIF($AC$3:$AG$13,15)&gt;0,15,"")</f>
        <v/>
      </c>
      <c r="J8" s="74">
        <f>IF(COUNTIF($AC$3:$AG$13,16)&gt;0,16,"")</f>
        <v>16</v>
      </c>
      <c r="K8" s="74">
        <f>IF(COUNTIF($AC$3:$AG$13,17)&gt;0,17,"")</f>
        <v>17</v>
      </c>
      <c r="L8" s="74">
        <f>IF(COUNTIF($AC$3:$AG$13,18)&gt;0,18,"")</f>
        <v>18</v>
      </c>
      <c r="M8" s="74">
        <f>IF(COUNTIF($AC$3:$AG$13,19)&gt;0,19,"")</f>
        <v>19</v>
      </c>
      <c r="N8" s="74">
        <f>IF(COUNTIF($AC$3:$AG$13,20)&gt;0,20,"")</f>
        <v>20</v>
      </c>
      <c r="O8" s="81" t="str">
        <f>IF(COUNTIF($AC$3:$AG$13,21)&gt;0,21,"")</f>
        <v/>
      </c>
      <c r="Q8" s="75" t="str">
        <f>IF(Q1&gt;5,SMALL(Q$16:Q$64,6),"")</f>
        <v/>
      </c>
      <c r="R8" s="75" t="str">
        <f t="shared" ref="R8:U8" si="13">IF(R1&gt;5,SMALL(R$16:R$64,6),"")</f>
        <v/>
      </c>
      <c r="S8" s="75" t="str">
        <f t="shared" si="13"/>
        <v/>
      </c>
      <c r="T8" s="75">
        <f t="shared" si="13"/>
        <v>38</v>
      </c>
      <c r="U8" s="75">
        <f t="shared" si="13"/>
        <v>46</v>
      </c>
      <c r="AC8" s="75" t="str">
        <f>IF(AC1&gt;5,SMALL(AC$16:AC$64,6),"")</f>
        <v/>
      </c>
      <c r="AD8" s="75">
        <f t="shared" ref="AD8:AG8" si="14">IF(AD1&gt;5,SMALL(AD$16:AD$64,6),"")</f>
        <v>31</v>
      </c>
      <c r="AE8" s="75" t="str">
        <f t="shared" si="14"/>
        <v/>
      </c>
      <c r="AF8" s="75">
        <f t="shared" si="14"/>
        <v>13</v>
      </c>
      <c r="AG8" s="75">
        <f t="shared" si="14"/>
        <v>36</v>
      </c>
    </row>
    <row r="9" spans="1:33" x14ac:dyDescent="0.25">
      <c r="A9" s="80" t="str">
        <f>IF(COUNTIF($Q$3:$U$13,22)&gt;0,22,"")</f>
        <v/>
      </c>
      <c r="B9" s="74">
        <f>IF(COUNTIF($Q$3:$U$13,23)&gt;0,23,"")</f>
        <v>23</v>
      </c>
      <c r="C9" s="74">
        <f>IF(COUNTIF($Q$3:$U$13,24)&gt;0,24,"")</f>
        <v>24</v>
      </c>
      <c r="D9" s="74" t="str">
        <f>IF(COUNTIF($Q$3:$U$13,25)&gt;0,25,"")</f>
        <v/>
      </c>
      <c r="E9" s="74">
        <f>IF(COUNTIF($Q$3:$U$13,26)&gt;0,26,"")</f>
        <v>26</v>
      </c>
      <c r="F9" s="74" t="str">
        <f>IF(COUNTIF($Q$3:$U$13,27)&gt;0,27,"")</f>
        <v/>
      </c>
      <c r="G9" s="81" t="str">
        <f>IF(COUNTIF($Q$3:$U$13,28)&gt;0,28,"")</f>
        <v/>
      </c>
      <c r="I9" s="80">
        <f>IF(COUNTIF($AC$3:$AG$13,22)&gt;0,22,"")</f>
        <v>22</v>
      </c>
      <c r="J9" s="74">
        <f>IF(COUNTIF($AC$3:$AG$13,23)&gt;0,23,"")</f>
        <v>23</v>
      </c>
      <c r="K9" s="74">
        <f>IF(COUNTIF($AC$3:$AG$13,24)&gt;0,24,"")</f>
        <v>24</v>
      </c>
      <c r="L9" s="74" t="str">
        <f>IF(COUNTIF($AC$3:$AG$13,25)&gt;0,25,"")</f>
        <v/>
      </c>
      <c r="M9" s="74" t="str">
        <f>IF(COUNTIF($AC$3:$AG$13,26)&gt;0,26,"")</f>
        <v/>
      </c>
      <c r="N9" s="74">
        <f>IF(COUNTIF($AC$3:$AG$13,27)&gt;0,27,"")</f>
        <v>27</v>
      </c>
      <c r="O9" s="81" t="str">
        <f>IF(COUNTIF($AC$3:$AG$13,28)&gt;0,28,"")</f>
        <v/>
      </c>
      <c r="Q9" s="75" t="str">
        <f>IF(Q1&gt;6,SMALL(Q$16:Q$64,7),"")</f>
        <v/>
      </c>
      <c r="R9" s="75" t="str">
        <f t="shared" ref="R9:U9" si="15">IF(R1&gt;6,SMALL(R$16:R$64,7),"")</f>
        <v/>
      </c>
      <c r="S9" s="75" t="str">
        <f t="shared" si="15"/>
        <v/>
      </c>
      <c r="T9" s="75">
        <f t="shared" si="15"/>
        <v>46</v>
      </c>
      <c r="U9" s="75" t="str">
        <f t="shared" si="15"/>
        <v/>
      </c>
      <c r="AC9" s="75" t="str">
        <f>IF(AC1&gt;6,SMALL(AC$16:AC$64,7),"")</f>
        <v/>
      </c>
      <c r="AD9" s="75">
        <f t="shared" ref="AD9:AG9" si="16">IF(AD1&gt;6,SMALL(AD$16:AD$64,7),"")</f>
        <v>40</v>
      </c>
      <c r="AE9" s="75" t="str">
        <f t="shared" si="16"/>
        <v/>
      </c>
      <c r="AF9" s="75">
        <f t="shared" si="16"/>
        <v>17</v>
      </c>
      <c r="AG9" s="75">
        <f t="shared" si="16"/>
        <v>39</v>
      </c>
    </row>
    <row r="10" spans="1:33" x14ac:dyDescent="0.25">
      <c r="A10" s="80" t="str">
        <f>IF(COUNTIF($Q$3:$U$13,29)&gt;0,29,"")</f>
        <v/>
      </c>
      <c r="B10" s="74" t="str">
        <f>IF(COUNTIF($Q$3:$U$13,30)&gt;0,30,"")</f>
        <v/>
      </c>
      <c r="C10" s="74" t="str">
        <f>IF(COUNTIF($Q$3:$U$13,31)&gt;0,31,"")</f>
        <v/>
      </c>
      <c r="D10" s="74" t="str">
        <f>IF(COUNTIF($Q$3:$U$13,32)&gt;0,32,"")</f>
        <v/>
      </c>
      <c r="E10" s="74">
        <f>IF(COUNTIF($Q$3:$U$13,33)&gt;0,33,"")</f>
        <v>33</v>
      </c>
      <c r="F10" s="74" t="str">
        <f>IF(COUNTIF($Q$3:$U$13,34)&gt;0,34,"")</f>
        <v/>
      </c>
      <c r="G10" s="81" t="str">
        <f>IF(COUNTIF($Q$3:$U$13,35)&gt;0,35,"")</f>
        <v/>
      </c>
      <c r="I10" s="80" t="str">
        <f>IF(COUNTIF($AC$3:$AG$13,29)&gt;0,29,"")</f>
        <v/>
      </c>
      <c r="J10" s="74" t="str">
        <f>IF(COUNTIF($AC$3:$AG$13,30)&gt;0,30,"")</f>
        <v/>
      </c>
      <c r="K10" s="74">
        <f>IF(COUNTIF($AC$3:$AG$13,31)&gt;0,31,"")</f>
        <v>31</v>
      </c>
      <c r="L10" s="74" t="str">
        <f>IF(COUNTIF($AC$3:$AG$13,32)&gt;0,32,"")</f>
        <v/>
      </c>
      <c r="M10" s="74" t="str">
        <f>IF(COUNTIF($AC$3:$AG$13,33)&gt;0,33,"")</f>
        <v/>
      </c>
      <c r="N10" s="74" t="str">
        <f>IF(COUNTIF($AC$3:$AG$13,34)&gt;0,34,"")</f>
        <v/>
      </c>
      <c r="O10" s="81" t="str">
        <f>IF(COUNTIF($AC$3:$AG$13,35)&gt;0,35,"")</f>
        <v/>
      </c>
      <c r="Q10" s="75" t="str">
        <f>IF(Q1&gt;7,SMALL(Q$16:Q$64,8),"")</f>
        <v/>
      </c>
      <c r="R10" s="75" t="str">
        <f t="shared" ref="R10:U10" si="17">IF(R1&gt;7,SMALL(R$16:R$64,8),"")</f>
        <v/>
      </c>
      <c r="S10" s="75" t="str">
        <f t="shared" si="17"/>
        <v/>
      </c>
      <c r="T10" s="75" t="str">
        <f t="shared" si="17"/>
        <v/>
      </c>
      <c r="U10" s="75" t="str">
        <f t="shared" si="17"/>
        <v/>
      </c>
      <c r="AC10" s="75" t="str">
        <f>IF(AC1&gt;7,SMALL(AC$16:AC$64,8),"")</f>
        <v/>
      </c>
      <c r="AD10" s="75">
        <f t="shared" ref="AD10:AG10" si="18">IF(AD1&gt;7,SMALL(AD$16:AD$64,8),"")</f>
        <v>47</v>
      </c>
      <c r="AE10" s="75" t="str">
        <f t="shared" si="18"/>
        <v/>
      </c>
      <c r="AF10" s="75">
        <f t="shared" si="18"/>
        <v>18</v>
      </c>
      <c r="AG10" s="75">
        <f t="shared" si="18"/>
        <v>45</v>
      </c>
    </row>
    <row r="11" spans="1:33" x14ac:dyDescent="0.25">
      <c r="A11" s="80" t="str">
        <f>IF(COUNTIF($Q$3:$U$13,36)&gt;0,36,"")</f>
        <v/>
      </c>
      <c r="B11" s="74">
        <f>IF(COUNTIF($Q$3:$U$13,37)&gt;0,37,"")</f>
        <v>37</v>
      </c>
      <c r="C11" s="74">
        <f>IF(COUNTIF($Q$3:$U$13,38)&gt;0,38,"")</f>
        <v>38</v>
      </c>
      <c r="D11" s="74" t="str">
        <f>IF(COUNTIF($Q$3:$U$13,39)&gt;0,39,"")</f>
        <v/>
      </c>
      <c r="E11" s="74" t="str">
        <f>IF(COUNTIF($Q$3:$U$13,40)&gt;0,40,"")</f>
        <v/>
      </c>
      <c r="F11" s="74" t="str">
        <f>IF(COUNTIF($Q$3:$U$13,41)&gt;0,41,"")</f>
        <v/>
      </c>
      <c r="G11" s="81" t="str">
        <f>IF(COUNTIF($Q$3:$U$13,42)&gt;0,42,"")</f>
        <v/>
      </c>
      <c r="I11" s="80">
        <f>IF(COUNTIF($AC$3:$AG$13,36)&gt;0,36,"")</f>
        <v>36</v>
      </c>
      <c r="J11" s="74" t="str">
        <f>IF(COUNTIF($AC$3:$AG$13,37)&gt;0,37,"")</f>
        <v/>
      </c>
      <c r="K11" s="74" t="str">
        <f>IF(COUNTIF($AC$3:$AG$13,38)&gt;0,38,"")</f>
        <v/>
      </c>
      <c r="L11" s="74">
        <f>IF(COUNTIF($AC$3:$AG$13,39)&gt;0,39,"")</f>
        <v>39</v>
      </c>
      <c r="M11" s="74">
        <f>IF(COUNTIF($AC$3:$AG$13,40)&gt;0,40,"")</f>
        <v>40</v>
      </c>
      <c r="N11" s="74" t="str">
        <f>IF(COUNTIF($AC$3:$AG$13,41)&gt;0,41,"")</f>
        <v/>
      </c>
      <c r="O11" s="81" t="str">
        <f>IF(COUNTIF($AC$3:$AG$13,42)&gt;0,42,"")</f>
        <v/>
      </c>
      <c r="Q11" s="75" t="str">
        <f>IF(Q1&gt;8,SMALL(Q$16:Q$64,9),"")</f>
        <v/>
      </c>
      <c r="R11" s="75" t="str">
        <f t="shared" ref="R11:U11" si="19">IF(R1&gt;8,SMALL(R$16:R$64,9),"")</f>
        <v/>
      </c>
      <c r="S11" s="75" t="str">
        <f t="shared" si="19"/>
        <v/>
      </c>
      <c r="T11" s="75" t="str">
        <f t="shared" si="19"/>
        <v/>
      </c>
      <c r="U11" s="75" t="str">
        <f t="shared" si="19"/>
        <v/>
      </c>
      <c r="AC11" s="75" t="str">
        <f>IF(AC1&gt;8,SMALL(AC$16:AC$64,9),"")</f>
        <v/>
      </c>
      <c r="AD11" s="75" t="str">
        <f t="shared" ref="AD11:AG11" si="20">IF(AD1&gt;8,SMALL(AD$16:AD$64,9),"")</f>
        <v/>
      </c>
      <c r="AE11" s="75" t="str">
        <f t="shared" si="20"/>
        <v/>
      </c>
      <c r="AF11" s="75">
        <f t="shared" si="20"/>
        <v>19</v>
      </c>
      <c r="AG11" s="75" t="str">
        <f t="shared" si="20"/>
        <v/>
      </c>
    </row>
    <row r="12" spans="1:33" ht="15.75" thickBot="1" x14ac:dyDescent="0.3">
      <c r="A12" s="82" t="str">
        <f>IF(COUNTIF($Q$3:$U$13,43)&gt;0,43,"")</f>
        <v/>
      </c>
      <c r="B12" s="83" t="str">
        <f>IF(COUNTIF($Q$3:$U$13,44)&gt;0,44,"")</f>
        <v/>
      </c>
      <c r="C12" s="83">
        <f>IF(COUNTIF($Q$3:$U$13,45)&gt;0,45,"")</f>
        <v>45</v>
      </c>
      <c r="D12" s="83">
        <f>IF(COUNTIF($Q$3:$U$13,46)&gt;0,46,"")</f>
        <v>46</v>
      </c>
      <c r="E12" s="83" t="str">
        <f>IF(COUNTIF($Q$3:$U$13,47)&gt;0,47,"")</f>
        <v/>
      </c>
      <c r="F12" s="83" t="str">
        <f>IF(COUNTIF($Q$3:$U$13,48)&gt;0,48,"")</f>
        <v/>
      </c>
      <c r="G12" s="84" t="str">
        <f>IF(COUNTIF($Q$3:$U$13,49)&gt;0,49,"")</f>
        <v/>
      </c>
      <c r="I12" s="82" t="str">
        <f>IF(COUNTIF($AC$3:$AG$13,43)&gt;0,43,"")</f>
        <v/>
      </c>
      <c r="J12" s="83" t="str">
        <f>IF(COUNTIF($AC$3:$AG$13,44)&gt;0,44,"")</f>
        <v/>
      </c>
      <c r="K12" s="83">
        <f>IF(COUNTIF($AC$3:$AG$13,45)&gt;0,45,"")</f>
        <v>45</v>
      </c>
      <c r="L12" s="83" t="str">
        <f>IF(COUNTIF($AC$3:$AG$13,46)&gt;0,46,"")</f>
        <v/>
      </c>
      <c r="M12" s="83">
        <f>IF(COUNTIF($AC$3:$AG$13,47)&gt;0,47,"")</f>
        <v>47</v>
      </c>
      <c r="N12" s="83" t="str">
        <f>IF(COUNTIF($AC$3:$AG$13,48)&gt;0,48,"")</f>
        <v/>
      </c>
      <c r="O12" s="84" t="str">
        <f>IF(COUNTIF($AC$3:$AG$13,49)&gt;0,49,"")</f>
        <v/>
      </c>
      <c r="Q12" s="75" t="str">
        <f>IF(Q1&gt;9,SMALL(Q$16:Q$64,10),"")</f>
        <v/>
      </c>
      <c r="R12" s="75" t="str">
        <f t="shared" ref="R12:U12" si="21">IF(R1&gt;9,SMALL(R$16:R$64,10),"")</f>
        <v/>
      </c>
      <c r="S12" s="75" t="str">
        <f t="shared" si="21"/>
        <v/>
      </c>
      <c r="T12" s="75" t="str">
        <f t="shared" si="21"/>
        <v/>
      </c>
      <c r="U12" s="75" t="str">
        <f t="shared" si="21"/>
        <v/>
      </c>
      <c r="AC12" s="75" t="str">
        <f>IF(AC1&gt;9,SMALL(AC$16:AC$64,10),"")</f>
        <v/>
      </c>
      <c r="AD12" s="75" t="str">
        <f t="shared" ref="AD12:AG12" si="22">IF(AD1&gt;9,SMALL(AD$16:AD$64,10),"")</f>
        <v/>
      </c>
      <c r="AE12" s="75" t="str">
        <f t="shared" si="22"/>
        <v/>
      </c>
      <c r="AF12" s="75">
        <f t="shared" si="22"/>
        <v>20</v>
      </c>
      <c r="AG12" s="75" t="str">
        <f t="shared" si="22"/>
        <v/>
      </c>
    </row>
    <row r="13" spans="1:33" x14ac:dyDescent="0.25">
      <c r="A13" s="76" t="s">
        <v>508</v>
      </c>
      <c r="B13" s="76">
        <v>49</v>
      </c>
      <c r="C13" s="76">
        <v>0</v>
      </c>
      <c r="D13" s="76">
        <v>0</v>
      </c>
      <c r="E13" s="76">
        <v>0</v>
      </c>
      <c r="F13" s="76">
        <v>0</v>
      </c>
      <c r="G13" s="76">
        <v>157</v>
      </c>
      <c r="Q13" s="75"/>
      <c r="R13" s="75"/>
      <c r="S13" s="75"/>
      <c r="T13" s="75"/>
      <c r="U13" s="75"/>
      <c r="AC13" s="75"/>
      <c r="AD13" s="75"/>
      <c r="AE13" s="75"/>
      <c r="AF13" s="75"/>
      <c r="AG13" s="75"/>
    </row>
    <row r="14" spans="1:33" x14ac:dyDescent="0.25">
      <c r="A14" t="s">
        <v>320</v>
      </c>
      <c r="B14" t="s">
        <v>321</v>
      </c>
    </row>
    <row r="15" spans="1:33" x14ac:dyDescent="0.25">
      <c r="A15" t="s">
        <v>322</v>
      </c>
      <c r="B15" s="73">
        <v>42964</v>
      </c>
      <c r="C15" s="73">
        <v>42936</v>
      </c>
      <c r="D15" s="73">
        <v>42845</v>
      </c>
      <c r="E15" s="73">
        <v>42712</v>
      </c>
      <c r="F15" s="73">
        <v>42565</v>
      </c>
      <c r="G15" s="73">
        <v>42432</v>
      </c>
      <c r="I15" t="s">
        <v>325</v>
      </c>
      <c r="J15" s="72"/>
      <c r="K15" s="72"/>
      <c r="Q15" s="72" t="s">
        <v>313</v>
      </c>
      <c r="R15" s="72" t="s">
        <v>314</v>
      </c>
      <c r="S15" s="72" t="s">
        <v>315</v>
      </c>
      <c r="T15" s="72" t="s">
        <v>316</v>
      </c>
      <c r="U15" s="72" t="s">
        <v>317</v>
      </c>
    </row>
    <row r="16" spans="1:33" x14ac:dyDescent="0.25">
      <c r="A16">
        <v>1</v>
      </c>
      <c r="B16" s="72">
        <v>0</v>
      </c>
      <c r="C16" s="72">
        <v>1</v>
      </c>
      <c r="D16" s="72">
        <v>4</v>
      </c>
      <c r="E16" s="72">
        <v>7</v>
      </c>
      <c r="F16" s="72">
        <v>13</v>
      </c>
      <c r="G16" s="72">
        <v>21</v>
      </c>
      <c r="I16">
        <v>1</v>
      </c>
      <c r="J16" s="72"/>
      <c r="K16" s="72">
        <f t="shared" ref="K16:K47" si="23">RANK(C16,C$16:C$64)</f>
        <v>26</v>
      </c>
      <c r="L16" s="72">
        <f t="shared" ref="L16:L47" si="24">RANK(D16,D$16:D$64)</f>
        <v>36</v>
      </c>
      <c r="M16" s="72">
        <f t="shared" ref="M16:M47" si="25">RANK(E16,E$16:E$64)</f>
        <v>44</v>
      </c>
      <c r="N16" s="72">
        <f t="shared" ref="N16:N47" si="26">RANK(F16,F$16:F$64)</f>
        <v>41</v>
      </c>
      <c r="O16" s="72">
        <f t="shared" ref="O16:O47" si="27">RANK(G16,G$16:G$64)</f>
        <v>30</v>
      </c>
      <c r="Q16" s="74" t="str">
        <f>IF(COUNTIF(K$16:K$64,K16)=1,$A16,"")</f>
        <v/>
      </c>
      <c r="R16" s="74" t="str">
        <f t="shared" ref="R16:U31" si="28">IF(COUNTIF(L$16:L$64,L16)=1,$A16,"")</f>
        <v/>
      </c>
      <c r="S16" s="74" t="str">
        <f t="shared" si="28"/>
        <v/>
      </c>
      <c r="T16" s="74" t="str">
        <f t="shared" si="28"/>
        <v/>
      </c>
      <c r="U16" s="74" t="str">
        <f t="shared" si="28"/>
        <v/>
      </c>
      <c r="W16" s="85" t="str">
        <f>IF(Q16="","",IF(K16=49,"",K16+1))</f>
        <v/>
      </c>
      <c r="X16" s="85" t="str">
        <f t="shared" ref="X16:AA31" si="29">IF(R16="","",IF(L16=49,"",L16+1))</f>
        <v/>
      </c>
      <c r="Y16" s="85" t="str">
        <f t="shared" si="29"/>
        <v/>
      </c>
      <c r="Z16" s="85" t="str">
        <f t="shared" si="29"/>
        <v/>
      </c>
      <c r="AA16" s="85" t="str">
        <f t="shared" si="29"/>
        <v/>
      </c>
      <c r="AC16" s="86" t="str">
        <f>IF(COUNTIF(W$16:W$64,K16)&gt;0,$I16,"")</f>
        <v/>
      </c>
      <c r="AD16" s="86" t="str">
        <f t="shared" ref="AD16:AG31" si="30">IF(COUNTIF(X$16:X$64,L16)&gt;0,$I16,"")</f>
        <v/>
      </c>
      <c r="AE16" s="86" t="str">
        <f t="shared" si="30"/>
        <v/>
      </c>
      <c r="AF16" s="86" t="str">
        <f t="shared" si="30"/>
        <v/>
      </c>
      <c r="AG16" s="86" t="str">
        <f t="shared" si="30"/>
        <v/>
      </c>
    </row>
    <row r="17" spans="1:33" x14ac:dyDescent="0.25">
      <c r="A17">
        <v>2</v>
      </c>
      <c r="B17" s="72">
        <v>0</v>
      </c>
      <c r="C17" s="72">
        <v>3</v>
      </c>
      <c r="D17" s="72">
        <v>7</v>
      </c>
      <c r="E17" s="72">
        <v>16</v>
      </c>
      <c r="F17" s="72">
        <v>22</v>
      </c>
      <c r="G17" s="72">
        <v>25</v>
      </c>
      <c r="I17">
        <v>2</v>
      </c>
      <c r="J17" s="72"/>
      <c r="K17" s="72">
        <f t="shared" si="23"/>
        <v>8</v>
      </c>
      <c r="L17" s="72">
        <f t="shared" si="24"/>
        <v>10</v>
      </c>
      <c r="M17" s="72">
        <f t="shared" si="25"/>
        <v>2</v>
      </c>
      <c r="N17" s="72">
        <f t="shared" si="26"/>
        <v>3</v>
      </c>
      <c r="O17" s="72">
        <f t="shared" si="27"/>
        <v>13</v>
      </c>
      <c r="Q17" s="74" t="str">
        <f t="shared" ref="Q17:Q64" si="31">IF(COUNTIF(K$16:K$64,K17)=1,$A17,"")</f>
        <v/>
      </c>
      <c r="R17" s="74" t="str">
        <f t="shared" si="28"/>
        <v/>
      </c>
      <c r="S17" s="74" t="str">
        <f t="shared" si="28"/>
        <v/>
      </c>
      <c r="T17" s="74" t="str">
        <f t="shared" si="28"/>
        <v/>
      </c>
      <c r="U17" s="74" t="str">
        <f t="shared" si="28"/>
        <v/>
      </c>
      <c r="W17" s="85" t="str">
        <f t="shared" ref="W17:W64" si="32">IF(Q17="","",IF(K17=49,"",K17+1))</f>
        <v/>
      </c>
      <c r="X17" s="85" t="str">
        <f t="shared" si="29"/>
        <v/>
      </c>
      <c r="Y17" s="85" t="str">
        <f t="shared" si="29"/>
        <v/>
      </c>
      <c r="Z17" s="85" t="str">
        <f t="shared" si="29"/>
        <v/>
      </c>
      <c r="AA17" s="85" t="str">
        <f t="shared" si="29"/>
        <v/>
      </c>
      <c r="AC17" s="86" t="str">
        <f t="shared" ref="AC17:AC64" si="33">IF(COUNTIF(W$16:W$64,K17)&gt;0,$I17,"")</f>
        <v/>
      </c>
      <c r="AD17" s="86" t="str">
        <f t="shared" si="30"/>
        <v/>
      </c>
      <c r="AE17" s="86">
        <f t="shared" si="30"/>
        <v>2</v>
      </c>
      <c r="AF17" s="86">
        <f t="shared" si="30"/>
        <v>2</v>
      </c>
      <c r="AG17" s="86" t="str">
        <f t="shared" si="30"/>
        <v/>
      </c>
    </row>
    <row r="18" spans="1:33" x14ac:dyDescent="0.25">
      <c r="A18">
        <v>3</v>
      </c>
      <c r="B18" s="72">
        <v>0</v>
      </c>
      <c r="C18" s="72">
        <v>0</v>
      </c>
      <c r="D18" s="72">
        <v>2</v>
      </c>
      <c r="E18" s="72">
        <v>9</v>
      </c>
      <c r="F18" s="72">
        <v>17</v>
      </c>
      <c r="G18" s="72">
        <v>22</v>
      </c>
      <c r="I18">
        <v>3</v>
      </c>
      <c r="J18" s="72"/>
      <c r="K18" s="72">
        <f t="shared" si="23"/>
        <v>44</v>
      </c>
      <c r="L18" s="72">
        <f t="shared" si="24"/>
        <v>42</v>
      </c>
      <c r="M18" s="72">
        <f t="shared" si="25"/>
        <v>37</v>
      </c>
      <c r="N18" s="72">
        <f t="shared" si="26"/>
        <v>24</v>
      </c>
      <c r="O18" s="72">
        <f t="shared" si="27"/>
        <v>27</v>
      </c>
      <c r="Q18" s="74" t="str">
        <f t="shared" si="31"/>
        <v/>
      </c>
      <c r="R18" s="74" t="str">
        <f t="shared" si="28"/>
        <v/>
      </c>
      <c r="S18" s="74" t="str">
        <f t="shared" si="28"/>
        <v/>
      </c>
      <c r="T18" s="74">
        <f t="shared" si="28"/>
        <v>3</v>
      </c>
      <c r="U18" s="74" t="str">
        <f t="shared" si="28"/>
        <v/>
      </c>
      <c r="W18" s="85" t="str">
        <f t="shared" si="32"/>
        <v/>
      </c>
      <c r="X18" s="85" t="str">
        <f t="shared" si="29"/>
        <v/>
      </c>
      <c r="Y18" s="85" t="str">
        <f t="shared" si="29"/>
        <v/>
      </c>
      <c r="Z18" s="85">
        <f t="shared" si="29"/>
        <v>25</v>
      </c>
      <c r="AA18" s="85" t="str">
        <f t="shared" si="29"/>
        <v/>
      </c>
      <c r="AC18" s="86" t="str">
        <f t="shared" si="33"/>
        <v/>
      </c>
      <c r="AD18" s="86" t="str">
        <f t="shared" si="30"/>
        <v/>
      </c>
      <c r="AE18" s="86" t="str">
        <f t="shared" si="30"/>
        <v/>
      </c>
      <c r="AF18" s="86" t="str">
        <f t="shared" si="30"/>
        <v/>
      </c>
      <c r="AG18" s="86" t="str">
        <f t="shared" si="30"/>
        <v/>
      </c>
    </row>
    <row r="19" spans="1:33" x14ac:dyDescent="0.25">
      <c r="A19">
        <v>4</v>
      </c>
      <c r="B19" s="72">
        <v>0</v>
      </c>
      <c r="C19" s="72">
        <v>1</v>
      </c>
      <c r="D19" s="72">
        <v>5</v>
      </c>
      <c r="E19" s="72">
        <v>9</v>
      </c>
      <c r="F19" s="72">
        <v>16</v>
      </c>
      <c r="G19" s="72">
        <v>23</v>
      </c>
      <c r="I19">
        <v>4</v>
      </c>
      <c r="J19" s="72"/>
      <c r="K19" s="72">
        <f t="shared" si="23"/>
        <v>26</v>
      </c>
      <c r="L19" s="72">
        <f t="shared" si="24"/>
        <v>31</v>
      </c>
      <c r="M19" s="72">
        <f t="shared" si="25"/>
        <v>37</v>
      </c>
      <c r="N19" s="72">
        <f t="shared" si="26"/>
        <v>25</v>
      </c>
      <c r="O19" s="72">
        <f t="shared" si="27"/>
        <v>20</v>
      </c>
      <c r="Q19" s="74" t="str">
        <f t="shared" si="31"/>
        <v/>
      </c>
      <c r="R19" s="74" t="str">
        <f t="shared" si="28"/>
        <v/>
      </c>
      <c r="S19" s="74" t="str">
        <f t="shared" si="28"/>
        <v/>
      </c>
      <c r="T19" s="74" t="str">
        <f t="shared" si="28"/>
        <v/>
      </c>
      <c r="U19" s="74" t="str">
        <f t="shared" si="28"/>
        <v/>
      </c>
      <c r="W19" s="85" t="str">
        <f t="shared" si="32"/>
        <v/>
      </c>
      <c r="X19" s="85" t="str">
        <f t="shared" si="29"/>
        <v/>
      </c>
      <c r="Y19" s="85" t="str">
        <f t="shared" si="29"/>
        <v/>
      </c>
      <c r="Z19" s="85" t="str">
        <f t="shared" si="29"/>
        <v/>
      </c>
      <c r="AA19" s="85" t="str">
        <f t="shared" si="29"/>
        <v/>
      </c>
      <c r="AC19" s="86" t="str">
        <f t="shared" si="33"/>
        <v/>
      </c>
      <c r="AD19" s="86" t="str">
        <f t="shared" si="30"/>
        <v/>
      </c>
      <c r="AE19" s="86" t="str">
        <f t="shared" si="30"/>
        <v/>
      </c>
      <c r="AF19" s="86">
        <f t="shared" si="30"/>
        <v>4</v>
      </c>
      <c r="AG19" s="86" t="str">
        <f t="shared" si="30"/>
        <v/>
      </c>
    </row>
    <row r="20" spans="1:33" x14ac:dyDescent="0.25">
      <c r="A20">
        <v>5</v>
      </c>
      <c r="B20" s="72">
        <v>0</v>
      </c>
      <c r="C20" s="72">
        <v>1</v>
      </c>
      <c r="D20" s="72">
        <v>6</v>
      </c>
      <c r="E20" s="72">
        <v>10</v>
      </c>
      <c r="F20" s="72">
        <v>13</v>
      </c>
      <c r="G20" s="72">
        <v>15</v>
      </c>
      <c r="I20">
        <v>5</v>
      </c>
      <c r="J20" s="72"/>
      <c r="K20" s="72">
        <f t="shared" si="23"/>
        <v>26</v>
      </c>
      <c r="L20" s="72">
        <f t="shared" si="24"/>
        <v>22</v>
      </c>
      <c r="M20" s="72">
        <f t="shared" si="25"/>
        <v>29</v>
      </c>
      <c r="N20" s="72">
        <f t="shared" si="26"/>
        <v>41</v>
      </c>
      <c r="O20" s="72">
        <f t="shared" si="27"/>
        <v>47</v>
      </c>
      <c r="Q20" s="74" t="str">
        <f t="shared" si="31"/>
        <v/>
      </c>
      <c r="R20" s="74" t="str">
        <f t="shared" si="28"/>
        <v/>
      </c>
      <c r="S20" s="74" t="str">
        <f t="shared" si="28"/>
        <v/>
      </c>
      <c r="T20" s="74" t="str">
        <f t="shared" si="28"/>
        <v/>
      </c>
      <c r="U20" s="74">
        <f t="shared" si="28"/>
        <v>5</v>
      </c>
      <c r="W20" s="85" t="str">
        <f t="shared" si="32"/>
        <v/>
      </c>
      <c r="X20" s="85" t="str">
        <f t="shared" si="29"/>
        <v/>
      </c>
      <c r="Y20" s="85" t="str">
        <f t="shared" si="29"/>
        <v/>
      </c>
      <c r="Z20" s="85" t="str">
        <f t="shared" si="29"/>
        <v/>
      </c>
      <c r="AA20" s="85">
        <f t="shared" si="29"/>
        <v>48</v>
      </c>
      <c r="AC20" s="86" t="str">
        <f t="shared" si="33"/>
        <v/>
      </c>
      <c r="AD20" s="86" t="str">
        <f t="shared" si="30"/>
        <v/>
      </c>
      <c r="AE20" s="86" t="str">
        <f t="shared" si="30"/>
        <v/>
      </c>
      <c r="AF20" s="86" t="str">
        <f t="shared" si="30"/>
        <v/>
      </c>
      <c r="AG20" s="86" t="str">
        <f t="shared" si="30"/>
        <v/>
      </c>
    </row>
    <row r="21" spans="1:33" x14ac:dyDescent="0.25">
      <c r="A21">
        <v>6</v>
      </c>
      <c r="B21" s="72">
        <v>0</v>
      </c>
      <c r="C21" s="72">
        <v>1</v>
      </c>
      <c r="D21" s="72">
        <v>1</v>
      </c>
      <c r="E21" s="72">
        <v>10</v>
      </c>
      <c r="F21" s="72">
        <v>19</v>
      </c>
      <c r="G21" s="72">
        <v>23</v>
      </c>
      <c r="I21">
        <v>6</v>
      </c>
      <c r="J21" s="72"/>
      <c r="K21" s="72">
        <f t="shared" si="23"/>
        <v>26</v>
      </c>
      <c r="L21" s="72">
        <f t="shared" si="24"/>
        <v>49</v>
      </c>
      <c r="M21" s="72">
        <f t="shared" si="25"/>
        <v>29</v>
      </c>
      <c r="N21" s="72">
        <f t="shared" si="26"/>
        <v>15</v>
      </c>
      <c r="O21" s="72">
        <f t="shared" si="27"/>
        <v>20</v>
      </c>
      <c r="Q21" s="74" t="str">
        <f t="shared" si="31"/>
        <v/>
      </c>
      <c r="R21" s="74">
        <f t="shared" si="28"/>
        <v>6</v>
      </c>
      <c r="S21" s="74" t="str">
        <f t="shared" si="28"/>
        <v/>
      </c>
      <c r="T21" s="74" t="str">
        <f t="shared" si="28"/>
        <v/>
      </c>
      <c r="U21" s="74" t="str">
        <f t="shared" si="28"/>
        <v/>
      </c>
      <c r="W21" s="85" t="str">
        <f t="shared" si="32"/>
        <v/>
      </c>
      <c r="X21" s="85" t="str">
        <f t="shared" si="29"/>
        <v/>
      </c>
      <c r="Y21" s="85" t="str">
        <f t="shared" si="29"/>
        <v/>
      </c>
      <c r="Z21" s="85" t="str">
        <f t="shared" si="29"/>
        <v/>
      </c>
      <c r="AA21" s="85" t="str">
        <f t="shared" si="29"/>
        <v/>
      </c>
      <c r="AC21" s="86" t="str">
        <f t="shared" si="33"/>
        <v/>
      </c>
      <c r="AD21" s="86" t="str">
        <f t="shared" si="30"/>
        <v/>
      </c>
      <c r="AE21" s="86" t="str">
        <f t="shared" si="30"/>
        <v/>
      </c>
      <c r="AF21" s="86" t="str">
        <f t="shared" si="30"/>
        <v/>
      </c>
      <c r="AG21" s="86" t="str">
        <f t="shared" si="30"/>
        <v/>
      </c>
    </row>
    <row r="22" spans="1:33" x14ac:dyDescent="0.25">
      <c r="A22">
        <v>7</v>
      </c>
      <c r="B22" s="72">
        <v>0</v>
      </c>
      <c r="C22" s="72">
        <v>2</v>
      </c>
      <c r="D22" s="72">
        <v>6</v>
      </c>
      <c r="E22" s="72">
        <v>11</v>
      </c>
      <c r="F22" s="72">
        <v>14</v>
      </c>
      <c r="G22" s="72">
        <v>20</v>
      </c>
      <c r="I22">
        <v>7</v>
      </c>
      <c r="J22" s="72"/>
      <c r="K22" s="72">
        <f t="shared" si="23"/>
        <v>13</v>
      </c>
      <c r="L22" s="72">
        <f t="shared" si="24"/>
        <v>22</v>
      </c>
      <c r="M22" s="72">
        <f t="shared" si="25"/>
        <v>21</v>
      </c>
      <c r="N22" s="72">
        <f t="shared" si="26"/>
        <v>36</v>
      </c>
      <c r="O22" s="72">
        <f t="shared" si="27"/>
        <v>34</v>
      </c>
      <c r="Q22" s="74" t="str">
        <f t="shared" si="31"/>
        <v/>
      </c>
      <c r="R22" s="74" t="str">
        <f t="shared" si="28"/>
        <v/>
      </c>
      <c r="S22" s="74" t="str">
        <f t="shared" si="28"/>
        <v/>
      </c>
      <c r="T22" s="74" t="str">
        <f t="shared" si="28"/>
        <v/>
      </c>
      <c r="U22" s="74" t="str">
        <f t="shared" si="28"/>
        <v/>
      </c>
      <c r="W22" s="85" t="str">
        <f t="shared" si="32"/>
        <v/>
      </c>
      <c r="X22" s="85" t="str">
        <f t="shared" si="29"/>
        <v/>
      </c>
      <c r="Y22" s="85" t="str">
        <f t="shared" si="29"/>
        <v/>
      </c>
      <c r="Z22" s="85" t="str">
        <f t="shared" si="29"/>
        <v/>
      </c>
      <c r="AA22" s="85" t="str">
        <f t="shared" si="29"/>
        <v/>
      </c>
      <c r="AC22" s="86" t="str">
        <f t="shared" si="33"/>
        <v/>
      </c>
      <c r="AD22" s="86" t="str">
        <f t="shared" si="30"/>
        <v/>
      </c>
      <c r="AE22" s="86" t="str">
        <f t="shared" si="30"/>
        <v/>
      </c>
      <c r="AF22" s="86">
        <f t="shared" si="30"/>
        <v>7</v>
      </c>
      <c r="AG22" s="86" t="str">
        <f t="shared" si="30"/>
        <v/>
      </c>
    </row>
    <row r="23" spans="1:33" x14ac:dyDescent="0.25">
      <c r="A23">
        <v>8</v>
      </c>
      <c r="B23" s="72">
        <v>0</v>
      </c>
      <c r="C23" s="72">
        <v>2</v>
      </c>
      <c r="D23" s="72">
        <v>7</v>
      </c>
      <c r="E23" s="72">
        <v>16</v>
      </c>
      <c r="F23" s="72">
        <v>23</v>
      </c>
      <c r="G23" s="72">
        <v>30</v>
      </c>
      <c r="I23">
        <v>8</v>
      </c>
      <c r="J23" s="72"/>
      <c r="K23" s="72">
        <f t="shared" si="23"/>
        <v>13</v>
      </c>
      <c r="L23" s="72">
        <f t="shared" si="24"/>
        <v>10</v>
      </c>
      <c r="M23" s="72">
        <f t="shared" si="25"/>
        <v>2</v>
      </c>
      <c r="N23" s="72">
        <f t="shared" si="26"/>
        <v>2</v>
      </c>
      <c r="O23" s="72">
        <f t="shared" si="27"/>
        <v>2</v>
      </c>
      <c r="Q23" s="74" t="str">
        <f t="shared" si="31"/>
        <v/>
      </c>
      <c r="R23" s="74" t="str">
        <f t="shared" si="28"/>
        <v/>
      </c>
      <c r="S23" s="74" t="str">
        <f t="shared" si="28"/>
        <v/>
      </c>
      <c r="T23" s="74">
        <f t="shared" si="28"/>
        <v>8</v>
      </c>
      <c r="U23" s="74">
        <f t="shared" si="28"/>
        <v>8</v>
      </c>
      <c r="W23" s="85" t="str">
        <f t="shared" si="32"/>
        <v/>
      </c>
      <c r="X23" s="85" t="str">
        <f t="shared" si="29"/>
        <v/>
      </c>
      <c r="Y23" s="85" t="str">
        <f t="shared" si="29"/>
        <v/>
      </c>
      <c r="Z23" s="85">
        <f t="shared" si="29"/>
        <v>3</v>
      </c>
      <c r="AA23" s="85">
        <f t="shared" si="29"/>
        <v>3</v>
      </c>
      <c r="AC23" s="86" t="str">
        <f t="shared" si="33"/>
        <v/>
      </c>
      <c r="AD23" s="86" t="str">
        <f t="shared" si="30"/>
        <v/>
      </c>
      <c r="AE23" s="86">
        <f t="shared" si="30"/>
        <v>8</v>
      </c>
      <c r="AF23" s="86">
        <f t="shared" si="30"/>
        <v>8</v>
      </c>
      <c r="AG23" s="86">
        <f t="shared" si="30"/>
        <v>8</v>
      </c>
    </row>
    <row r="24" spans="1:33" x14ac:dyDescent="0.25">
      <c r="A24">
        <v>9</v>
      </c>
      <c r="B24" s="72">
        <v>0</v>
      </c>
      <c r="C24" s="72">
        <v>1</v>
      </c>
      <c r="D24" s="72">
        <v>7</v>
      </c>
      <c r="E24" s="72">
        <v>12</v>
      </c>
      <c r="F24" s="72">
        <v>18</v>
      </c>
      <c r="G24" s="72">
        <v>25</v>
      </c>
      <c r="I24">
        <v>9</v>
      </c>
      <c r="J24" s="72"/>
      <c r="K24" s="72">
        <f t="shared" si="23"/>
        <v>26</v>
      </c>
      <c r="L24" s="72">
        <f t="shared" si="24"/>
        <v>10</v>
      </c>
      <c r="M24" s="72">
        <f t="shared" si="25"/>
        <v>12</v>
      </c>
      <c r="N24" s="72">
        <f t="shared" si="26"/>
        <v>19</v>
      </c>
      <c r="O24" s="72">
        <f t="shared" si="27"/>
        <v>13</v>
      </c>
      <c r="Q24" s="74" t="str">
        <f t="shared" si="31"/>
        <v/>
      </c>
      <c r="R24" s="74" t="str">
        <f t="shared" si="28"/>
        <v/>
      </c>
      <c r="S24" s="74" t="str">
        <f t="shared" si="28"/>
        <v/>
      </c>
      <c r="T24" s="74" t="str">
        <f t="shared" si="28"/>
        <v/>
      </c>
      <c r="U24" s="74" t="str">
        <f t="shared" si="28"/>
        <v/>
      </c>
      <c r="W24" s="85" t="str">
        <f t="shared" si="32"/>
        <v/>
      </c>
      <c r="X24" s="85" t="str">
        <f t="shared" si="29"/>
        <v/>
      </c>
      <c r="Y24" s="85" t="str">
        <f t="shared" si="29"/>
        <v/>
      </c>
      <c r="Z24" s="85" t="str">
        <f t="shared" si="29"/>
        <v/>
      </c>
      <c r="AA24" s="85" t="str">
        <f t="shared" si="29"/>
        <v/>
      </c>
      <c r="AC24" s="86" t="str">
        <f t="shared" si="33"/>
        <v/>
      </c>
      <c r="AD24" s="86" t="str">
        <f t="shared" si="30"/>
        <v/>
      </c>
      <c r="AE24" s="86" t="str">
        <f t="shared" si="30"/>
        <v/>
      </c>
      <c r="AF24" s="86" t="str">
        <f t="shared" si="30"/>
        <v/>
      </c>
      <c r="AG24" s="86" t="str">
        <f t="shared" si="30"/>
        <v/>
      </c>
    </row>
    <row r="25" spans="1:33" x14ac:dyDescent="0.25">
      <c r="A25">
        <v>10</v>
      </c>
      <c r="B25" s="72">
        <v>0</v>
      </c>
      <c r="C25" s="72">
        <v>0</v>
      </c>
      <c r="D25" s="72">
        <v>2</v>
      </c>
      <c r="E25" s="72">
        <v>6</v>
      </c>
      <c r="F25" s="72">
        <v>10</v>
      </c>
      <c r="G25" s="72">
        <v>14</v>
      </c>
      <c r="I25">
        <v>10</v>
      </c>
      <c r="J25" s="72"/>
      <c r="K25" s="72">
        <f t="shared" si="23"/>
        <v>44</v>
      </c>
      <c r="L25" s="72">
        <f t="shared" si="24"/>
        <v>42</v>
      </c>
      <c r="M25" s="72">
        <f t="shared" si="25"/>
        <v>46</v>
      </c>
      <c r="N25" s="72">
        <f t="shared" si="26"/>
        <v>47</v>
      </c>
      <c r="O25" s="72">
        <f t="shared" si="27"/>
        <v>48</v>
      </c>
      <c r="Q25" s="74" t="str">
        <f t="shared" si="31"/>
        <v/>
      </c>
      <c r="R25" s="74" t="str">
        <f t="shared" si="28"/>
        <v/>
      </c>
      <c r="S25" s="74" t="str">
        <f t="shared" si="28"/>
        <v/>
      </c>
      <c r="T25" s="74" t="str">
        <f t="shared" si="28"/>
        <v/>
      </c>
      <c r="U25" s="74">
        <f t="shared" si="28"/>
        <v>10</v>
      </c>
      <c r="W25" s="85" t="str">
        <f t="shared" si="32"/>
        <v/>
      </c>
      <c r="X25" s="85" t="str">
        <f t="shared" si="29"/>
        <v/>
      </c>
      <c r="Y25" s="85" t="str">
        <f t="shared" si="29"/>
        <v/>
      </c>
      <c r="Z25" s="85" t="str">
        <f t="shared" si="29"/>
        <v/>
      </c>
      <c r="AA25" s="85">
        <f t="shared" si="29"/>
        <v>49</v>
      </c>
      <c r="AC25" s="86" t="str">
        <f t="shared" si="33"/>
        <v/>
      </c>
      <c r="AD25" s="86" t="str">
        <f t="shared" si="30"/>
        <v/>
      </c>
      <c r="AE25" s="86" t="str">
        <f t="shared" si="30"/>
        <v/>
      </c>
      <c r="AF25" s="86">
        <f t="shared" si="30"/>
        <v>10</v>
      </c>
      <c r="AG25" s="86">
        <f t="shared" si="30"/>
        <v>10</v>
      </c>
    </row>
    <row r="26" spans="1:33" x14ac:dyDescent="0.25">
      <c r="A26">
        <v>11</v>
      </c>
      <c r="B26" s="72">
        <v>1</v>
      </c>
      <c r="C26" s="72">
        <v>5</v>
      </c>
      <c r="D26" s="72">
        <v>6</v>
      </c>
      <c r="E26" s="72">
        <v>10</v>
      </c>
      <c r="F26" s="72">
        <v>20</v>
      </c>
      <c r="G26" s="72">
        <v>23</v>
      </c>
      <c r="I26">
        <v>11</v>
      </c>
      <c r="J26" s="72"/>
      <c r="K26" s="72">
        <f t="shared" si="23"/>
        <v>1</v>
      </c>
      <c r="L26" s="72">
        <f t="shared" si="24"/>
        <v>22</v>
      </c>
      <c r="M26" s="72">
        <f t="shared" si="25"/>
        <v>29</v>
      </c>
      <c r="N26" s="72">
        <f t="shared" si="26"/>
        <v>12</v>
      </c>
      <c r="O26" s="72">
        <f t="shared" si="27"/>
        <v>20</v>
      </c>
      <c r="Q26" s="74" t="str">
        <f t="shared" si="31"/>
        <v/>
      </c>
      <c r="R26" s="74" t="str">
        <f t="shared" si="28"/>
        <v/>
      </c>
      <c r="S26" s="74" t="str">
        <f t="shared" si="28"/>
        <v/>
      </c>
      <c r="T26" s="74" t="str">
        <f t="shared" si="28"/>
        <v/>
      </c>
      <c r="U26" s="74" t="str">
        <f t="shared" si="28"/>
        <v/>
      </c>
      <c r="W26" s="85" t="str">
        <f t="shared" si="32"/>
        <v/>
      </c>
      <c r="X26" s="85" t="str">
        <f t="shared" si="29"/>
        <v/>
      </c>
      <c r="Y26" s="85" t="str">
        <f t="shared" si="29"/>
        <v/>
      </c>
      <c r="Z26" s="85" t="str">
        <f t="shared" si="29"/>
        <v/>
      </c>
      <c r="AA26" s="85" t="str">
        <f t="shared" si="29"/>
        <v/>
      </c>
      <c r="AC26" s="86" t="str">
        <f t="shared" si="33"/>
        <v/>
      </c>
      <c r="AD26" s="86" t="str">
        <f t="shared" si="30"/>
        <v/>
      </c>
      <c r="AE26" s="86" t="str">
        <f t="shared" si="30"/>
        <v/>
      </c>
      <c r="AF26" s="86" t="str">
        <f t="shared" si="30"/>
        <v/>
      </c>
      <c r="AG26" s="86" t="str">
        <f t="shared" si="30"/>
        <v/>
      </c>
    </row>
    <row r="27" spans="1:33" x14ac:dyDescent="0.25">
      <c r="A27">
        <v>12</v>
      </c>
      <c r="B27" s="72">
        <v>0</v>
      </c>
      <c r="C27" s="72">
        <v>1</v>
      </c>
      <c r="D27" s="72">
        <v>7</v>
      </c>
      <c r="E27" s="72">
        <v>10</v>
      </c>
      <c r="F27" s="72">
        <v>12</v>
      </c>
      <c r="G27" s="72">
        <v>21</v>
      </c>
      <c r="I27">
        <v>12</v>
      </c>
      <c r="J27" s="72"/>
      <c r="K27" s="72">
        <f t="shared" si="23"/>
        <v>26</v>
      </c>
      <c r="L27" s="72">
        <f t="shared" si="24"/>
        <v>10</v>
      </c>
      <c r="M27" s="72">
        <f t="shared" si="25"/>
        <v>29</v>
      </c>
      <c r="N27" s="72">
        <f t="shared" si="26"/>
        <v>45</v>
      </c>
      <c r="O27" s="72">
        <f t="shared" si="27"/>
        <v>30</v>
      </c>
      <c r="Q27" s="74" t="str">
        <f t="shared" si="31"/>
        <v/>
      </c>
      <c r="R27" s="74" t="str">
        <f t="shared" si="28"/>
        <v/>
      </c>
      <c r="S27" s="74" t="str">
        <f t="shared" si="28"/>
        <v/>
      </c>
      <c r="T27" s="74">
        <f t="shared" si="28"/>
        <v>12</v>
      </c>
      <c r="U27" s="74" t="str">
        <f t="shared" si="28"/>
        <v/>
      </c>
      <c r="W27" s="85" t="str">
        <f t="shared" si="32"/>
        <v/>
      </c>
      <c r="X27" s="85" t="str">
        <f t="shared" si="29"/>
        <v/>
      </c>
      <c r="Y27" s="85" t="str">
        <f t="shared" si="29"/>
        <v/>
      </c>
      <c r="Z27" s="85">
        <f t="shared" si="29"/>
        <v>46</v>
      </c>
      <c r="AA27" s="85" t="str">
        <f t="shared" si="29"/>
        <v/>
      </c>
      <c r="AC27" s="86" t="str">
        <f t="shared" si="33"/>
        <v/>
      </c>
      <c r="AD27" s="86" t="str">
        <f t="shared" si="30"/>
        <v/>
      </c>
      <c r="AE27" s="86" t="str">
        <f t="shared" si="30"/>
        <v/>
      </c>
      <c r="AF27" s="86" t="str">
        <f t="shared" si="30"/>
        <v/>
      </c>
      <c r="AG27" s="86" t="str">
        <f t="shared" si="30"/>
        <v/>
      </c>
    </row>
    <row r="28" spans="1:33" x14ac:dyDescent="0.25">
      <c r="A28">
        <v>13</v>
      </c>
      <c r="B28" s="72">
        <v>0</v>
      </c>
      <c r="C28" s="72">
        <v>2</v>
      </c>
      <c r="D28" s="72">
        <v>7</v>
      </c>
      <c r="E28" s="72">
        <v>10</v>
      </c>
      <c r="F28" s="72">
        <v>16</v>
      </c>
      <c r="G28" s="72">
        <v>19</v>
      </c>
      <c r="I28">
        <v>13</v>
      </c>
      <c r="J28" s="72"/>
      <c r="K28" s="72">
        <f t="shared" si="23"/>
        <v>13</v>
      </c>
      <c r="L28" s="72">
        <f t="shared" si="24"/>
        <v>10</v>
      </c>
      <c r="M28" s="72">
        <f t="shared" si="25"/>
        <v>29</v>
      </c>
      <c r="N28" s="72">
        <f t="shared" si="26"/>
        <v>25</v>
      </c>
      <c r="O28" s="72">
        <f t="shared" si="27"/>
        <v>38</v>
      </c>
      <c r="Q28" s="74" t="str">
        <f t="shared" si="31"/>
        <v/>
      </c>
      <c r="R28" s="74" t="str">
        <f t="shared" si="28"/>
        <v/>
      </c>
      <c r="S28" s="74" t="str">
        <f t="shared" si="28"/>
        <v/>
      </c>
      <c r="T28" s="74" t="str">
        <f t="shared" si="28"/>
        <v/>
      </c>
      <c r="U28" s="74" t="str">
        <f t="shared" si="28"/>
        <v/>
      </c>
      <c r="W28" s="85" t="str">
        <f t="shared" si="32"/>
        <v/>
      </c>
      <c r="X28" s="85" t="str">
        <f t="shared" si="29"/>
        <v/>
      </c>
      <c r="Y28" s="85" t="str">
        <f t="shared" si="29"/>
        <v/>
      </c>
      <c r="Z28" s="85" t="str">
        <f t="shared" si="29"/>
        <v/>
      </c>
      <c r="AA28" s="85" t="str">
        <f t="shared" si="29"/>
        <v/>
      </c>
      <c r="AC28" s="86" t="str">
        <f t="shared" si="33"/>
        <v/>
      </c>
      <c r="AD28" s="86" t="str">
        <f t="shared" si="30"/>
        <v/>
      </c>
      <c r="AE28" s="86" t="str">
        <f t="shared" si="30"/>
        <v/>
      </c>
      <c r="AF28" s="86">
        <f t="shared" si="30"/>
        <v>13</v>
      </c>
      <c r="AG28" s="86" t="str">
        <f t="shared" si="30"/>
        <v/>
      </c>
    </row>
    <row r="29" spans="1:33" x14ac:dyDescent="0.25">
      <c r="A29">
        <v>14</v>
      </c>
      <c r="B29" s="72">
        <v>0</v>
      </c>
      <c r="C29" s="72">
        <v>3</v>
      </c>
      <c r="D29" s="72">
        <v>8</v>
      </c>
      <c r="E29" s="72">
        <v>12</v>
      </c>
      <c r="F29" s="72">
        <v>21</v>
      </c>
      <c r="G29" s="72">
        <v>27</v>
      </c>
      <c r="I29">
        <v>14</v>
      </c>
      <c r="J29" s="72"/>
      <c r="K29" s="72">
        <f t="shared" si="23"/>
        <v>8</v>
      </c>
      <c r="L29" s="72">
        <f t="shared" si="24"/>
        <v>3</v>
      </c>
      <c r="M29" s="72">
        <f t="shared" si="25"/>
        <v>12</v>
      </c>
      <c r="N29" s="72">
        <f t="shared" si="26"/>
        <v>7</v>
      </c>
      <c r="O29" s="72">
        <f t="shared" si="27"/>
        <v>8</v>
      </c>
      <c r="Q29" s="74" t="str">
        <f t="shared" si="31"/>
        <v/>
      </c>
      <c r="R29" s="74" t="str">
        <f t="shared" si="28"/>
        <v/>
      </c>
      <c r="S29" s="74" t="str">
        <f t="shared" si="28"/>
        <v/>
      </c>
      <c r="T29" s="74" t="str">
        <f t="shared" si="28"/>
        <v/>
      </c>
      <c r="U29" s="74" t="str">
        <f t="shared" si="28"/>
        <v/>
      </c>
      <c r="W29" s="85" t="str">
        <f t="shared" si="32"/>
        <v/>
      </c>
      <c r="X29" s="85" t="str">
        <f t="shared" si="29"/>
        <v/>
      </c>
      <c r="Y29" s="85" t="str">
        <f t="shared" si="29"/>
        <v/>
      </c>
      <c r="Z29" s="85" t="str">
        <f t="shared" si="29"/>
        <v/>
      </c>
      <c r="AA29" s="85" t="str">
        <f t="shared" si="29"/>
        <v/>
      </c>
      <c r="AC29" s="86" t="str">
        <f t="shared" si="33"/>
        <v/>
      </c>
      <c r="AD29" s="86">
        <f t="shared" si="30"/>
        <v>14</v>
      </c>
      <c r="AE29" s="86" t="str">
        <f t="shared" si="30"/>
        <v/>
      </c>
      <c r="AF29" s="86" t="str">
        <f t="shared" si="30"/>
        <v/>
      </c>
      <c r="AG29" s="86" t="str">
        <f t="shared" si="30"/>
        <v/>
      </c>
    </row>
    <row r="30" spans="1:33" x14ac:dyDescent="0.25">
      <c r="A30">
        <v>15</v>
      </c>
      <c r="B30" s="72">
        <v>1</v>
      </c>
      <c r="C30" s="72">
        <v>1</v>
      </c>
      <c r="D30" s="72">
        <v>7</v>
      </c>
      <c r="E30" s="72">
        <v>11</v>
      </c>
      <c r="F30" s="72">
        <v>18</v>
      </c>
      <c r="G30" s="72">
        <v>23</v>
      </c>
      <c r="I30">
        <v>15</v>
      </c>
      <c r="J30" s="72"/>
      <c r="K30" s="72">
        <f t="shared" si="23"/>
        <v>26</v>
      </c>
      <c r="L30" s="72">
        <f t="shared" si="24"/>
        <v>10</v>
      </c>
      <c r="M30" s="72">
        <f t="shared" si="25"/>
        <v>21</v>
      </c>
      <c r="N30" s="72">
        <f t="shared" si="26"/>
        <v>19</v>
      </c>
      <c r="O30" s="72">
        <f t="shared" si="27"/>
        <v>20</v>
      </c>
      <c r="Q30" s="74" t="str">
        <f t="shared" si="31"/>
        <v/>
      </c>
      <c r="R30" s="74" t="str">
        <f t="shared" si="28"/>
        <v/>
      </c>
      <c r="S30" s="74" t="str">
        <f t="shared" si="28"/>
        <v/>
      </c>
      <c r="T30" s="74" t="str">
        <f t="shared" si="28"/>
        <v/>
      </c>
      <c r="U30" s="74" t="str">
        <f t="shared" si="28"/>
        <v/>
      </c>
      <c r="W30" s="85" t="str">
        <f t="shared" si="32"/>
        <v/>
      </c>
      <c r="X30" s="85" t="str">
        <f t="shared" si="29"/>
        <v/>
      </c>
      <c r="Y30" s="85" t="str">
        <f t="shared" si="29"/>
        <v/>
      </c>
      <c r="Z30" s="85" t="str">
        <f t="shared" si="29"/>
        <v/>
      </c>
      <c r="AA30" s="85" t="str">
        <f t="shared" si="29"/>
        <v/>
      </c>
      <c r="AC30" s="86" t="str">
        <f t="shared" si="33"/>
        <v/>
      </c>
      <c r="AD30" s="86" t="str">
        <f t="shared" si="30"/>
        <v/>
      </c>
      <c r="AE30" s="86" t="str">
        <f t="shared" si="30"/>
        <v/>
      </c>
      <c r="AF30" s="86" t="str">
        <f t="shared" si="30"/>
        <v/>
      </c>
      <c r="AG30" s="86" t="str">
        <f t="shared" si="30"/>
        <v/>
      </c>
    </row>
    <row r="31" spans="1:33" x14ac:dyDescent="0.25">
      <c r="A31">
        <v>16</v>
      </c>
      <c r="B31" s="72">
        <v>0</v>
      </c>
      <c r="C31" s="72">
        <v>3</v>
      </c>
      <c r="D31" s="72">
        <v>8</v>
      </c>
      <c r="E31" s="72">
        <v>13</v>
      </c>
      <c r="F31" s="72">
        <v>18</v>
      </c>
      <c r="G31" s="72">
        <v>21</v>
      </c>
      <c r="I31">
        <v>16</v>
      </c>
      <c r="J31" s="72"/>
      <c r="K31" s="72">
        <f t="shared" si="23"/>
        <v>8</v>
      </c>
      <c r="L31" s="72">
        <f t="shared" si="24"/>
        <v>3</v>
      </c>
      <c r="M31" s="72">
        <f t="shared" si="25"/>
        <v>9</v>
      </c>
      <c r="N31" s="72">
        <f t="shared" si="26"/>
        <v>19</v>
      </c>
      <c r="O31" s="72">
        <f t="shared" si="27"/>
        <v>30</v>
      </c>
      <c r="Q31" s="74" t="str">
        <f t="shared" si="31"/>
        <v/>
      </c>
      <c r="R31" s="74" t="str">
        <f t="shared" si="28"/>
        <v/>
      </c>
      <c r="S31" s="74" t="str">
        <f t="shared" si="28"/>
        <v/>
      </c>
      <c r="T31" s="74" t="str">
        <f t="shared" si="28"/>
        <v/>
      </c>
      <c r="U31" s="74" t="str">
        <f t="shared" si="28"/>
        <v/>
      </c>
      <c r="W31" s="85" t="str">
        <f t="shared" si="32"/>
        <v/>
      </c>
      <c r="X31" s="85" t="str">
        <f t="shared" si="29"/>
        <v/>
      </c>
      <c r="Y31" s="85" t="str">
        <f t="shared" si="29"/>
        <v/>
      </c>
      <c r="Z31" s="85" t="str">
        <f t="shared" si="29"/>
        <v/>
      </c>
      <c r="AA31" s="85" t="str">
        <f t="shared" si="29"/>
        <v/>
      </c>
      <c r="AC31" s="86" t="str">
        <f t="shared" si="33"/>
        <v/>
      </c>
      <c r="AD31" s="86">
        <f t="shared" si="30"/>
        <v>16</v>
      </c>
      <c r="AE31" s="86" t="str">
        <f t="shared" si="30"/>
        <v/>
      </c>
      <c r="AF31" s="86" t="str">
        <f t="shared" si="30"/>
        <v/>
      </c>
      <c r="AG31" s="86" t="str">
        <f t="shared" si="30"/>
        <v/>
      </c>
    </row>
    <row r="32" spans="1:33" x14ac:dyDescent="0.25">
      <c r="A32">
        <v>17</v>
      </c>
      <c r="B32" s="72">
        <v>0</v>
      </c>
      <c r="C32" s="72">
        <v>2</v>
      </c>
      <c r="D32" s="72">
        <v>5</v>
      </c>
      <c r="E32" s="72">
        <v>11</v>
      </c>
      <c r="F32" s="72">
        <v>14</v>
      </c>
      <c r="G32" s="72">
        <v>17</v>
      </c>
      <c r="I32">
        <v>17</v>
      </c>
      <c r="J32" s="72"/>
      <c r="K32" s="72">
        <f t="shared" si="23"/>
        <v>13</v>
      </c>
      <c r="L32" s="72">
        <f t="shared" si="24"/>
        <v>31</v>
      </c>
      <c r="M32" s="72">
        <f t="shared" si="25"/>
        <v>21</v>
      </c>
      <c r="N32" s="72">
        <f t="shared" si="26"/>
        <v>36</v>
      </c>
      <c r="O32" s="72">
        <f t="shared" si="27"/>
        <v>42</v>
      </c>
      <c r="Q32" s="74" t="str">
        <f t="shared" si="31"/>
        <v/>
      </c>
      <c r="R32" s="74" t="str">
        <f t="shared" ref="R32:R64" si="34">IF(COUNTIF(L$16:L$64,L32)=1,$A32,"")</f>
        <v/>
      </c>
      <c r="S32" s="74" t="str">
        <f t="shared" ref="S32:S64" si="35">IF(COUNTIF(M$16:M$64,M32)=1,$A32,"")</f>
        <v/>
      </c>
      <c r="T32" s="74" t="str">
        <f t="shared" ref="T32:T64" si="36">IF(COUNTIF(N$16:N$64,N32)=1,$A32,"")</f>
        <v/>
      </c>
      <c r="U32" s="74" t="str">
        <f t="shared" ref="U32:U64" si="37">IF(COUNTIF(O$16:O$64,O32)=1,$A32,"")</f>
        <v/>
      </c>
      <c r="W32" s="85" t="str">
        <f t="shared" si="32"/>
        <v/>
      </c>
      <c r="X32" s="85" t="str">
        <f t="shared" ref="X32:X64" si="38">IF(R32="","",IF(L32=49,"",L32+1))</f>
        <v/>
      </c>
      <c r="Y32" s="85" t="str">
        <f t="shared" ref="Y32:Y64" si="39">IF(S32="","",IF(M32=49,"",M32+1))</f>
        <v/>
      </c>
      <c r="Z32" s="85" t="str">
        <f t="shared" ref="Z32:Z64" si="40">IF(T32="","",IF(N32=49,"",N32+1))</f>
        <v/>
      </c>
      <c r="AA32" s="85" t="str">
        <f t="shared" ref="AA32:AA64" si="41">IF(U32="","",IF(O32=49,"",O32+1))</f>
        <v/>
      </c>
      <c r="AC32" s="86" t="str">
        <f t="shared" si="33"/>
        <v/>
      </c>
      <c r="AD32" s="86" t="str">
        <f t="shared" ref="AD32:AD64" si="42">IF(COUNTIF(X$16:X$64,L32)&gt;0,$I32,"")</f>
        <v/>
      </c>
      <c r="AE32" s="86" t="str">
        <f t="shared" ref="AE32:AE64" si="43">IF(COUNTIF(Y$16:Y$64,M32)&gt;0,$I32,"")</f>
        <v/>
      </c>
      <c r="AF32" s="86">
        <f t="shared" ref="AF32:AF64" si="44">IF(COUNTIF(Z$16:Z$64,N32)&gt;0,$I32,"")</f>
        <v>17</v>
      </c>
      <c r="AG32" s="86" t="str">
        <f t="shared" ref="AG32:AG64" si="45">IF(COUNTIF(AA$16:AA$64,O32)&gt;0,$I32,"")</f>
        <v/>
      </c>
    </row>
    <row r="33" spans="1:33" x14ac:dyDescent="0.25">
      <c r="A33">
        <v>18</v>
      </c>
      <c r="B33" s="72">
        <v>0</v>
      </c>
      <c r="C33" s="72">
        <v>1</v>
      </c>
      <c r="D33" s="72">
        <v>3</v>
      </c>
      <c r="E33" s="72">
        <v>7</v>
      </c>
      <c r="F33" s="72">
        <v>14</v>
      </c>
      <c r="G33" s="72">
        <v>21</v>
      </c>
      <c r="I33">
        <v>18</v>
      </c>
      <c r="J33" s="72"/>
      <c r="K33" s="72">
        <f t="shared" si="23"/>
        <v>26</v>
      </c>
      <c r="L33" s="72">
        <f t="shared" si="24"/>
        <v>38</v>
      </c>
      <c r="M33" s="72">
        <f t="shared" si="25"/>
        <v>44</v>
      </c>
      <c r="N33" s="72">
        <f t="shared" si="26"/>
        <v>36</v>
      </c>
      <c r="O33" s="72">
        <f t="shared" si="27"/>
        <v>30</v>
      </c>
      <c r="Q33" s="74" t="str">
        <f t="shared" si="31"/>
        <v/>
      </c>
      <c r="R33" s="74" t="str">
        <f t="shared" si="34"/>
        <v/>
      </c>
      <c r="S33" s="74" t="str">
        <f t="shared" si="35"/>
        <v/>
      </c>
      <c r="T33" s="74" t="str">
        <f t="shared" si="36"/>
        <v/>
      </c>
      <c r="U33" s="74" t="str">
        <f t="shared" si="37"/>
        <v/>
      </c>
      <c r="W33" s="85" t="str">
        <f t="shared" si="32"/>
        <v/>
      </c>
      <c r="X33" s="85" t="str">
        <f t="shared" si="38"/>
        <v/>
      </c>
      <c r="Y33" s="85" t="str">
        <f t="shared" si="39"/>
        <v/>
      </c>
      <c r="Z33" s="85" t="str">
        <f t="shared" si="40"/>
        <v/>
      </c>
      <c r="AA33" s="85" t="str">
        <f t="shared" si="41"/>
        <v/>
      </c>
      <c r="AC33" s="86" t="str">
        <f t="shared" si="33"/>
        <v/>
      </c>
      <c r="AD33" s="86" t="str">
        <f t="shared" si="42"/>
        <v/>
      </c>
      <c r="AE33" s="86" t="str">
        <f t="shared" si="43"/>
        <v/>
      </c>
      <c r="AF33" s="86">
        <f t="shared" si="44"/>
        <v>18</v>
      </c>
      <c r="AG33" s="86" t="str">
        <f t="shared" si="45"/>
        <v/>
      </c>
    </row>
    <row r="34" spans="1:33" x14ac:dyDescent="0.25">
      <c r="A34">
        <v>19</v>
      </c>
      <c r="B34" s="72">
        <v>0</v>
      </c>
      <c r="C34" s="72">
        <v>1</v>
      </c>
      <c r="D34" s="72">
        <v>3</v>
      </c>
      <c r="E34" s="72">
        <v>9</v>
      </c>
      <c r="F34" s="72">
        <v>16</v>
      </c>
      <c r="G34" s="72">
        <v>23</v>
      </c>
      <c r="I34">
        <v>19</v>
      </c>
      <c r="J34" s="72"/>
      <c r="K34" s="72">
        <f t="shared" si="23"/>
        <v>26</v>
      </c>
      <c r="L34" s="72">
        <f t="shared" si="24"/>
        <v>38</v>
      </c>
      <c r="M34" s="72">
        <f t="shared" si="25"/>
        <v>37</v>
      </c>
      <c r="N34" s="72">
        <f t="shared" si="26"/>
        <v>25</v>
      </c>
      <c r="O34" s="72">
        <f t="shared" si="27"/>
        <v>20</v>
      </c>
      <c r="Q34" s="74" t="str">
        <f t="shared" si="31"/>
        <v/>
      </c>
      <c r="R34" s="74" t="str">
        <f t="shared" si="34"/>
        <v/>
      </c>
      <c r="S34" s="74" t="str">
        <f t="shared" si="35"/>
        <v/>
      </c>
      <c r="T34" s="74" t="str">
        <f t="shared" si="36"/>
        <v/>
      </c>
      <c r="U34" s="74" t="str">
        <f t="shared" si="37"/>
        <v/>
      </c>
      <c r="W34" s="85" t="str">
        <f t="shared" si="32"/>
        <v/>
      </c>
      <c r="X34" s="85" t="str">
        <f t="shared" si="38"/>
        <v/>
      </c>
      <c r="Y34" s="85" t="str">
        <f t="shared" si="39"/>
        <v/>
      </c>
      <c r="Z34" s="85" t="str">
        <f t="shared" si="40"/>
        <v/>
      </c>
      <c r="AA34" s="85" t="str">
        <f t="shared" si="41"/>
        <v/>
      </c>
      <c r="AC34" s="86" t="str">
        <f t="shared" si="33"/>
        <v/>
      </c>
      <c r="AD34" s="86" t="str">
        <f t="shared" si="42"/>
        <v/>
      </c>
      <c r="AE34" s="86" t="str">
        <f t="shared" si="43"/>
        <v/>
      </c>
      <c r="AF34" s="86">
        <f t="shared" si="44"/>
        <v>19</v>
      </c>
      <c r="AG34" s="86" t="str">
        <f t="shared" si="45"/>
        <v/>
      </c>
    </row>
    <row r="35" spans="1:33" x14ac:dyDescent="0.25">
      <c r="A35">
        <v>20</v>
      </c>
      <c r="B35" s="72">
        <v>0</v>
      </c>
      <c r="C35" s="72">
        <v>2</v>
      </c>
      <c r="D35" s="72">
        <v>7</v>
      </c>
      <c r="E35" s="72">
        <v>13</v>
      </c>
      <c r="F35" s="72">
        <v>16</v>
      </c>
      <c r="G35" s="72">
        <v>25</v>
      </c>
      <c r="I35">
        <v>20</v>
      </c>
      <c r="J35" s="72"/>
      <c r="K35" s="72">
        <f t="shared" si="23"/>
        <v>13</v>
      </c>
      <c r="L35" s="72">
        <f t="shared" si="24"/>
        <v>10</v>
      </c>
      <c r="M35" s="72">
        <f t="shared" si="25"/>
        <v>9</v>
      </c>
      <c r="N35" s="72">
        <f t="shared" si="26"/>
        <v>25</v>
      </c>
      <c r="O35" s="72">
        <f t="shared" si="27"/>
        <v>13</v>
      </c>
      <c r="Q35" s="74" t="str">
        <f t="shared" si="31"/>
        <v/>
      </c>
      <c r="R35" s="74" t="str">
        <f t="shared" si="34"/>
        <v/>
      </c>
      <c r="S35" s="74" t="str">
        <f t="shared" si="35"/>
        <v/>
      </c>
      <c r="T35" s="74" t="str">
        <f t="shared" si="36"/>
        <v/>
      </c>
      <c r="U35" s="74" t="str">
        <f t="shared" si="37"/>
        <v/>
      </c>
      <c r="W35" s="85" t="str">
        <f t="shared" si="32"/>
        <v/>
      </c>
      <c r="X35" s="85" t="str">
        <f t="shared" si="38"/>
        <v/>
      </c>
      <c r="Y35" s="85" t="str">
        <f t="shared" si="39"/>
        <v/>
      </c>
      <c r="Z35" s="85" t="str">
        <f t="shared" si="40"/>
        <v/>
      </c>
      <c r="AA35" s="85" t="str">
        <f t="shared" si="41"/>
        <v/>
      </c>
      <c r="AC35" s="86" t="str">
        <f t="shared" si="33"/>
        <v/>
      </c>
      <c r="AD35" s="86" t="str">
        <f t="shared" si="42"/>
        <v/>
      </c>
      <c r="AE35" s="86" t="str">
        <f t="shared" si="43"/>
        <v/>
      </c>
      <c r="AF35" s="86">
        <f t="shared" si="44"/>
        <v>20</v>
      </c>
      <c r="AG35" s="86" t="str">
        <f t="shared" si="45"/>
        <v/>
      </c>
    </row>
    <row r="36" spans="1:33" x14ac:dyDescent="0.25">
      <c r="A36">
        <v>21</v>
      </c>
      <c r="B36" s="72">
        <v>0</v>
      </c>
      <c r="C36" s="72">
        <v>0</v>
      </c>
      <c r="D36" s="72">
        <v>6</v>
      </c>
      <c r="E36" s="72">
        <v>11</v>
      </c>
      <c r="F36" s="72">
        <v>22</v>
      </c>
      <c r="G36" s="72">
        <v>27</v>
      </c>
      <c r="I36">
        <v>21</v>
      </c>
      <c r="J36" s="72"/>
      <c r="K36" s="72">
        <f t="shared" si="23"/>
        <v>44</v>
      </c>
      <c r="L36" s="72">
        <f t="shared" si="24"/>
        <v>22</v>
      </c>
      <c r="M36" s="72">
        <f t="shared" si="25"/>
        <v>21</v>
      </c>
      <c r="N36" s="72">
        <f t="shared" si="26"/>
        <v>3</v>
      </c>
      <c r="O36" s="72">
        <f t="shared" si="27"/>
        <v>8</v>
      </c>
      <c r="Q36" s="74" t="str">
        <f t="shared" si="31"/>
        <v/>
      </c>
      <c r="R36" s="74" t="str">
        <f t="shared" si="34"/>
        <v/>
      </c>
      <c r="S36" s="74" t="str">
        <f t="shared" si="35"/>
        <v/>
      </c>
      <c r="T36" s="74" t="str">
        <f t="shared" si="36"/>
        <v/>
      </c>
      <c r="U36" s="74" t="str">
        <f t="shared" si="37"/>
        <v/>
      </c>
      <c r="W36" s="85" t="str">
        <f t="shared" si="32"/>
        <v/>
      </c>
      <c r="X36" s="85" t="str">
        <f t="shared" si="38"/>
        <v/>
      </c>
      <c r="Y36" s="85" t="str">
        <f t="shared" si="39"/>
        <v/>
      </c>
      <c r="Z36" s="85" t="str">
        <f t="shared" si="40"/>
        <v/>
      </c>
      <c r="AA36" s="85" t="str">
        <f t="shared" si="41"/>
        <v/>
      </c>
      <c r="AC36" s="86" t="str">
        <f t="shared" si="33"/>
        <v/>
      </c>
      <c r="AD36" s="86" t="str">
        <f t="shared" si="42"/>
        <v/>
      </c>
      <c r="AE36" s="86" t="str">
        <f t="shared" si="43"/>
        <v/>
      </c>
      <c r="AF36" s="86">
        <f t="shared" si="44"/>
        <v>21</v>
      </c>
      <c r="AG36" s="86" t="str">
        <f t="shared" si="45"/>
        <v/>
      </c>
    </row>
    <row r="37" spans="1:33" x14ac:dyDescent="0.25">
      <c r="A37">
        <v>22</v>
      </c>
      <c r="B37" s="72">
        <v>0</v>
      </c>
      <c r="C37" s="72">
        <v>4</v>
      </c>
      <c r="D37" s="72">
        <v>8</v>
      </c>
      <c r="E37" s="72">
        <v>14</v>
      </c>
      <c r="F37" s="72">
        <v>21</v>
      </c>
      <c r="G37" s="72">
        <v>28</v>
      </c>
      <c r="I37">
        <v>22</v>
      </c>
      <c r="J37" s="72"/>
      <c r="K37" s="72">
        <f t="shared" si="23"/>
        <v>5</v>
      </c>
      <c r="L37" s="72">
        <f t="shared" si="24"/>
        <v>3</v>
      </c>
      <c r="M37" s="72">
        <f t="shared" si="25"/>
        <v>7</v>
      </c>
      <c r="N37" s="72">
        <f t="shared" si="26"/>
        <v>7</v>
      </c>
      <c r="O37" s="72">
        <f t="shared" si="27"/>
        <v>4</v>
      </c>
      <c r="Q37" s="74" t="str">
        <f t="shared" si="31"/>
        <v/>
      </c>
      <c r="R37" s="74" t="str">
        <f t="shared" si="34"/>
        <v/>
      </c>
      <c r="S37" s="74" t="str">
        <f t="shared" si="35"/>
        <v/>
      </c>
      <c r="T37" s="74" t="str">
        <f t="shared" si="36"/>
        <v/>
      </c>
      <c r="U37" s="74" t="str">
        <f t="shared" si="37"/>
        <v/>
      </c>
      <c r="W37" s="85" t="str">
        <f t="shared" si="32"/>
        <v/>
      </c>
      <c r="X37" s="85" t="str">
        <f t="shared" si="38"/>
        <v/>
      </c>
      <c r="Y37" s="85" t="str">
        <f t="shared" si="39"/>
        <v/>
      </c>
      <c r="Z37" s="85" t="str">
        <f t="shared" si="40"/>
        <v/>
      </c>
      <c r="AA37" s="85" t="str">
        <f t="shared" si="41"/>
        <v/>
      </c>
      <c r="AC37" s="86" t="str">
        <f t="shared" si="33"/>
        <v/>
      </c>
      <c r="AD37" s="86">
        <f t="shared" si="42"/>
        <v>22</v>
      </c>
      <c r="AE37" s="86" t="str">
        <f t="shared" si="43"/>
        <v/>
      </c>
      <c r="AF37" s="86" t="str">
        <f t="shared" si="44"/>
        <v/>
      </c>
      <c r="AG37" s="86">
        <f t="shared" si="45"/>
        <v>22</v>
      </c>
    </row>
    <row r="38" spans="1:33" x14ac:dyDescent="0.25">
      <c r="A38">
        <v>23</v>
      </c>
      <c r="B38" s="72">
        <v>0</v>
      </c>
      <c r="C38" s="72">
        <v>1</v>
      </c>
      <c r="D38" s="72">
        <v>9</v>
      </c>
      <c r="E38" s="72">
        <v>15</v>
      </c>
      <c r="F38" s="72">
        <v>19</v>
      </c>
      <c r="G38" s="72">
        <v>27</v>
      </c>
      <c r="I38">
        <v>23</v>
      </c>
      <c r="J38" s="72"/>
      <c r="K38" s="72">
        <f t="shared" si="23"/>
        <v>26</v>
      </c>
      <c r="L38" s="72">
        <f t="shared" si="24"/>
        <v>2</v>
      </c>
      <c r="M38" s="72">
        <f t="shared" si="25"/>
        <v>5</v>
      </c>
      <c r="N38" s="72">
        <f t="shared" si="26"/>
        <v>15</v>
      </c>
      <c r="O38" s="72">
        <f t="shared" si="27"/>
        <v>8</v>
      </c>
      <c r="Q38" s="74" t="str">
        <f t="shared" si="31"/>
        <v/>
      </c>
      <c r="R38" s="74">
        <f t="shared" si="34"/>
        <v>23</v>
      </c>
      <c r="S38" s="74" t="str">
        <f t="shared" si="35"/>
        <v/>
      </c>
      <c r="T38" s="74" t="str">
        <f t="shared" si="36"/>
        <v/>
      </c>
      <c r="U38" s="74" t="str">
        <f t="shared" si="37"/>
        <v/>
      </c>
      <c r="W38" s="85" t="str">
        <f t="shared" si="32"/>
        <v/>
      </c>
      <c r="X38" s="85">
        <f t="shared" si="38"/>
        <v>3</v>
      </c>
      <c r="Y38" s="85" t="str">
        <f t="shared" si="39"/>
        <v/>
      </c>
      <c r="Z38" s="85" t="str">
        <f t="shared" si="40"/>
        <v/>
      </c>
      <c r="AA38" s="85" t="str">
        <f t="shared" si="41"/>
        <v/>
      </c>
      <c r="AC38" s="86" t="str">
        <f t="shared" si="33"/>
        <v/>
      </c>
      <c r="AD38" s="86">
        <f t="shared" si="42"/>
        <v>23</v>
      </c>
      <c r="AE38" s="86" t="str">
        <f t="shared" si="43"/>
        <v/>
      </c>
      <c r="AF38" s="86" t="str">
        <f t="shared" si="44"/>
        <v/>
      </c>
      <c r="AG38" s="86" t="str">
        <f t="shared" si="45"/>
        <v/>
      </c>
    </row>
    <row r="39" spans="1:33" x14ac:dyDescent="0.25">
      <c r="A39">
        <v>24</v>
      </c>
      <c r="B39" s="72">
        <v>0</v>
      </c>
      <c r="C39" s="72">
        <v>2</v>
      </c>
      <c r="D39" s="72">
        <v>7</v>
      </c>
      <c r="E39" s="72">
        <v>16</v>
      </c>
      <c r="F39" s="72">
        <v>22</v>
      </c>
      <c r="G39" s="72">
        <v>29</v>
      </c>
      <c r="I39">
        <v>24</v>
      </c>
      <c r="J39" s="72"/>
      <c r="K39" s="72">
        <f t="shared" si="23"/>
        <v>13</v>
      </c>
      <c r="L39" s="72">
        <f t="shared" si="24"/>
        <v>10</v>
      </c>
      <c r="M39" s="72">
        <f t="shared" si="25"/>
        <v>2</v>
      </c>
      <c r="N39" s="72">
        <f t="shared" si="26"/>
        <v>3</v>
      </c>
      <c r="O39" s="72">
        <f t="shared" si="27"/>
        <v>3</v>
      </c>
      <c r="Q39" s="74" t="str">
        <f t="shared" si="31"/>
        <v/>
      </c>
      <c r="R39" s="74" t="str">
        <f t="shared" si="34"/>
        <v/>
      </c>
      <c r="S39" s="74" t="str">
        <f t="shared" si="35"/>
        <v/>
      </c>
      <c r="T39" s="74" t="str">
        <f t="shared" si="36"/>
        <v/>
      </c>
      <c r="U39" s="74">
        <f t="shared" si="37"/>
        <v>24</v>
      </c>
      <c r="W39" s="85" t="str">
        <f t="shared" si="32"/>
        <v/>
      </c>
      <c r="X39" s="85" t="str">
        <f t="shared" si="38"/>
        <v/>
      </c>
      <c r="Y39" s="85" t="str">
        <f t="shared" si="39"/>
        <v/>
      </c>
      <c r="Z39" s="85" t="str">
        <f t="shared" si="40"/>
        <v/>
      </c>
      <c r="AA39" s="85">
        <f t="shared" si="41"/>
        <v>4</v>
      </c>
      <c r="AC39" s="86" t="str">
        <f t="shared" si="33"/>
        <v/>
      </c>
      <c r="AD39" s="86" t="str">
        <f t="shared" si="42"/>
        <v/>
      </c>
      <c r="AE39" s="86">
        <f t="shared" si="43"/>
        <v>24</v>
      </c>
      <c r="AF39" s="86">
        <f t="shared" si="44"/>
        <v>24</v>
      </c>
      <c r="AG39" s="86">
        <f t="shared" si="45"/>
        <v>24</v>
      </c>
    </row>
    <row r="40" spans="1:33" x14ac:dyDescent="0.25">
      <c r="A40">
        <v>25</v>
      </c>
      <c r="B40" s="72">
        <v>1</v>
      </c>
      <c r="C40" s="72">
        <v>1</v>
      </c>
      <c r="D40" s="72">
        <v>6</v>
      </c>
      <c r="E40" s="72">
        <v>12</v>
      </c>
      <c r="F40" s="72">
        <v>16</v>
      </c>
      <c r="G40" s="72">
        <v>20</v>
      </c>
      <c r="I40">
        <v>25</v>
      </c>
      <c r="J40" s="72"/>
      <c r="K40" s="72">
        <f t="shared" si="23"/>
        <v>26</v>
      </c>
      <c r="L40" s="72">
        <f t="shared" si="24"/>
        <v>22</v>
      </c>
      <c r="M40" s="72">
        <f t="shared" si="25"/>
        <v>12</v>
      </c>
      <c r="N40" s="72">
        <f t="shared" si="26"/>
        <v>25</v>
      </c>
      <c r="O40" s="72">
        <f t="shared" si="27"/>
        <v>34</v>
      </c>
      <c r="Q40" s="74" t="str">
        <f t="shared" si="31"/>
        <v/>
      </c>
      <c r="R40" s="74" t="str">
        <f t="shared" si="34"/>
        <v/>
      </c>
      <c r="S40" s="74" t="str">
        <f t="shared" si="35"/>
        <v/>
      </c>
      <c r="T40" s="74" t="str">
        <f t="shared" si="36"/>
        <v/>
      </c>
      <c r="U40" s="74" t="str">
        <f t="shared" si="37"/>
        <v/>
      </c>
      <c r="W40" s="85" t="str">
        <f t="shared" si="32"/>
        <v/>
      </c>
      <c r="X40" s="85" t="str">
        <f t="shared" si="38"/>
        <v/>
      </c>
      <c r="Y40" s="85" t="str">
        <f t="shared" si="39"/>
        <v/>
      </c>
      <c r="Z40" s="85" t="str">
        <f t="shared" si="40"/>
        <v/>
      </c>
      <c r="AA40" s="85" t="str">
        <f t="shared" si="41"/>
        <v/>
      </c>
      <c r="AC40" s="86" t="str">
        <f t="shared" si="33"/>
        <v/>
      </c>
      <c r="AD40" s="86" t="str">
        <f t="shared" si="42"/>
        <v/>
      </c>
      <c r="AE40" s="86" t="str">
        <f t="shared" si="43"/>
        <v/>
      </c>
      <c r="AF40" s="86">
        <f t="shared" si="44"/>
        <v>25</v>
      </c>
      <c r="AG40" s="86" t="str">
        <f t="shared" si="45"/>
        <v/>
      </c>
    </row>
    <row r="41" spans="1:33" x14ac:dyDescent="0.25">
      <c r="A41">
        <v>26</v>
      </c>
      <c r="B41" s="72">
        <v>0</v>
      </c>
      <c r="C41" s="72">
        <v>1</v>
      </c>
      <c r="D41" s="72">
        <v>2</v>
      </c>
      <c r="E41" s="72">
        <v>3</v>
      </c>
      <c r="F41" s="72">
        <v>13</v>
      </c>
      <c r="G41" s="72">
        <v>18</v>
      </c>
      <c r="I41">
        <v>26</v>
      </c>
      <c r="J41" s="72"/>
      <c r="K41" s="72">
        <f t="shared" si="23"/>
        <v>26</v>
      </c>
      <c r="L41" s="72">
        <f t="shared" si="24"/>
        <v>42</v>
      </c>
      <c r="M41" s="72">
        <f t="shared" si="25"/>
        <v>49</v>
      </c>
      <c r="N41" s="72">
        <f t="shared" si="26"/>
        <v>41</v>
      </c>
      <c r="O41" s="72">
        <f t="shared" si="27"/>
        <v>40</v>
      </c>
      <c r="Q41" s="74" t="str">
        <f t="shared" si="31"/>
        <v/>
      </c>
      <c r="R41" s="74" t="str">
        <f t="shared" si="34"/>
        <v/>
      </c>
      <c r="S41" s="74">
        <f t="shared" si="35"/>
        <v>26</v>
      </c>
      <c r="T41" s="74" t="str">
        <f t="shared" si="36"/>
        <v/>
      </c>
      <c r="U41" s="74" t="str">
        <f t="shared" si="37"/>
        <v/>
      </c>
      <c r="W41" s="85" t="str">
        <f t="shared" si="32"/>
        <v/>
      </c>
      <c r="X41" s="85" t="str">
        <f t="shared" si="38"/>
        <v/>
      </c>
      <c r="Y41" s="85" t="str">
        <f t="shared" si="39"/>
        <v/>
      </c>
      <c r="Z41" s="85" t="str">
        <f t="shared" si="40"/>
        <v/>
      </c>
      <c r="AA41" s="85" t="str">
        <f t="shared" si="41"/>
        <v/>
      </c>
      <c r="AC41" s="86" t="str">
        <f t="shared" si="33"/>
        <v/>
      </c>
      <c r="AD41" s="86" t="str">
        <f t="shared" si="42"/>
        <v/>
      </c>
      <c r="AE41" s="86" t="str">
        <f t="shared" si="43"/>
        <v/>
      </c>
      <c r="AF41" s="86" t="str">
        <f t="shared" si="44"/>
        <v/>
      </c>
      <c r="AG41" s="86" t="str">
        <f t="shared" si="45"/>
        <v/>
      </c>
    </row>
    <row r="42" spans="1:33" x14ac:dyDescent="0.25">
      <c r="A42">
        <v>27</v>
      </c>
      <c r="B42" s="72">
        <v>0</v>
      </c>
      <c r="C42" s="72">
        <v>2</v>
      </c>
      <c r="D42" s="72">
        <v>8</v>
      </c>
      <c r="E42" s="72">
        <v>13</v>
      </c>
      <c r="F42" s="72">
        <v>20</v>
      </c>
      <c r="G42" s="72">
        <v>22</v>
      </c>
      <c r="I42">
        <v>27</v>
      </c>
      <c r="J42" s="72"/>
      <c r="K42" s="72">
        <f t="shared" si="23"/>
        <v>13</v>
      </c>
      <c r="L42" s="72">
        <f t="shared" si="24"/>
        <v>3</v>
      </c>
      <c r="M42" s="72">
        <f t="shared" si="25"/>
        <v>9</v>
      </c>
      <c r="N42" s="72">
        <f t="shared" si="26"/>
        <v>12</v>
      </c>
      <c r="O42" s="72">
        <f t="shared" si="27"/>
        <v>27</v>
      </c>
      <c r="Q42" s="74" t="str">
        <f t="shared" si="31"/>
        <v/>
      </c>
      <c r="R42" s="74" t="str">
        <f t="shared" si="34"/>
        <v/>
      </c>
      <c r="S42" s="74" t="str">
        <f t="shared" si="35"/>
        <v/>
      </c>
      <c r="T42" s="74" t="str">
        <f t="shared" si="36"/>
        <v/>
      </c>
      <c r="U42" s="74" t="str">
        <f t="shared" si="37"/>
        <v/>
      </c>
      <c r="W42" s="85" t="str">
        <f t="shared" si="32"/>
        <v/>
      </c>
      <c r="X42" s="85" t="str">
        <f t="shared" si="38"/>
        <v/>
      </c>
      <c r="Y42" s="85" t="str">
        <f t="shared" si="39"/>
        <v/>
      </c>
      <c r="Z42" s="85" t="str">
        <f t="shared" si="40"/>
        <v/>
      </c>
      <c r="AA42" s="85" t="str">
        <f t="shared" si="41"/>
        <v/>
      </c>
      <c r="AC42" s="86" t="str">
        <f t="shared" si="33"/>
        <v/>
      </c>
      <c r="AD42" s="86">
        <f t="shared" si="42"/>
        <v>27</v>
      </c>
      <c r="AE42" s="86" t="str">
        <f t="shared" si="43"/>
        <v/>
      </c>
      <c r="AF42" s="86" t="str">
        <f t="shared" si="44"/>
        <v/>
      </c>
      <c r="AG42" s="86" t="str">
        <f t="shared" si="45"/>
        <v/>
      </c>
    </row>
    <row r="43" spans="1:33" x14ac:dyDescent="0.25">
      <c r="A43">
        <v>28</v>
      </c>
      <c r="B43" s="72">
        <v>0</v>
      </c>
      <c r="C43" s="72">
        <v>0</v>
      </c>
      <c r="D43" s="72">
        <v>2</v>
      </c>
      <c r="E43" s="72">
        <v>12</v>
      </c>
      <c r="F43" s="72">
        <v>16</v>
      </c>
      <c r="G43" s="72">
        <v>23</v>
      </c>
      <c r="I43">
        <v>28</v>
      </c>
      <c r="J43" s="72"/>
      <c r="K43" s="72">
        <f t="shared" si="23"/>
        <v>44</v>
      </c>
      <c r="L43" s="72">
        <f t="shared" si="24"/>
        <v>42</v>
      </c>
      <c r="M43" s="72">
        <f t="shared" si="25"/>
        <v>12</v>
      </c>
      <c r="N43" s="72">
        <f t="shared" si="26"/>
        <v>25</v>
      </c>
      <c r="O43" s="72">
        <f t="shared" si="27"/>
        <v>20</v>
      </c>
      <c r="Q43" s="74" t="str">
        <f t="shared" si="31"/>
        <v/>
      </c>
      <c r="R43" s="74" t="str">
        <f t="shared" si="34"/>
        <v/>
      </c>
      <c r="S43" s="74" t="str">
        <f t="shared" si="35"/>
        <v/>
      </c>
      <c r="T43" s="74" t="str">
        <f t="shared" si="36"/>
        <v/>
      </c>
      <c r="U43" s="74" t="str">
        <f t="shared" si="37"/>
        <v/>
      </c>
      <c r="W43" s="85" t="str">
        <f t="shared" si="32"/>
        <v/>
      </c>
      <c r="X43" s="85" t="str">
        <f t="shared" si="38"/>
        <v/>
      </c>
      <c r="Y43" s="85" t="str">
        <f t="shared" si="39"/>
        <v/>
      </c>
      <c r="Z43" s="85" t="str">
        <f t="shared" si="40"/>
        <v/>
      </c>
      <c r="AA43" s="85" t="str">
        <f t="shared" si="41"/>
        <v/>
      </c>
      <c r="AC43" s="86" t="str">
        <f t="shared" si="33"/>
        <v/>
      </c>
      <c r="AD43" s="86" t="str">
        <f t="shared" si="42"/>
        <v/>
      </c>
      <c r="AE43" s="86" t="str">
        <f t="shared" si="43"/>
        <v/>
      </c>
      <c r="AF43" s="86">
        <f t="shared" si="44"/>
        <v>28</v>
      </c>
      <c r="AG43" s="86" t="str">
        <f t="shared" si="45"/>
        <v/>
      </c>
    </row>
    <row r="44" spans="1:33" x14ac:dyDescent="0.25">
      <c r="A44">
        <v>29</v>
      </c>
      <c r="B44" s="72">
        <v>1</v>
      </c>
      <c r="C44" s="72">
        <v>1</v>
      </c>
      <c r="D44" s="72">
        <v>5</v>
      </c>
      <c r="E44" s="72">
        <v>11</v>
      </c>
      <c r="F44" s="72">
        <v>16</v>
      </c>
      <c r="G44" s="72">
        <v>20</v>
      </c>
      <c r="I44">
        <v>29</v>
      </c>
      <c r="J44" s="72"/>
      <c r="K44" s="72">
        <f t="shared" si="23"/>
        <v>26</v>
      </c>
      <c r="L44" s="72">
        <f t="shared" si="24"/>
        <v>31</v>
      </c>
      <c r="M44" s="72">
        <f t="shared" si="25"/>
        <v>21</v>
      </c>
      <c r="N44" s="72">
        <f t="shared" si="26"/>
        <v>25</v>
      </c>
      <c r="O44" s="72">
        <f t="shared" si="27"/>
        <v>34</v>
      </c>
      <c r="Q44" s="74" t="str">
        <f t="shared" si="31"/>
        <v/>
      </c>
      <c r="R44" s="74" t="str">
        <f t="shared" si="34"/>
        <v/>
      </c>
      <c r="S44" s="74" t="str">
        <f t="shared" si="35"/>
        <v/>
      </c>
      <c r="T44" s="74" t="str">
        <f t="shared" si="36"/>
        <v/>
      </c>
      <c r="U44" s="74" t="str">
        <f t="shared" si="37"/>
        <v/>
      </c>
      <c r="W44" s="85" t="str">
        <f t="shared" si="32"/>
        <v/>
      </c>
      <c r="X44" s="85" t="str">
        <f t="shared" si="38"/>
        <v/>
      </c>
      <c r="Y44" s="85" t="str">
        <f t="shared" si="39"/>
        <v/>
      </c>
      <c r="Z44" s="85" t="str">
        <f t="shared" si="40"/>
        <v/>
      </c>
      <c r="AA44" s="85" t="str">
        <f t="shared" si="41"/>
        <v/>
      </c>
      <c r="AC44" s="86" t="str">
        <f t="shared" si="33"/>
        <v/>
      </c>
      <c r="AD44" s="86" t="str">
        <f t="shared" si="42"/>
        <v/>
      </c>
      <c r="AE44" s="86" t="str">
        <f t="shared" si="43"/>
        <v/>
      </c>
      <c r="AF44" s="86">
        <f t="shared" si="44"/>
        <v>29</v>
      </c>
      <c r="AG44" s="86" t="str">
        <f t="shared" si="45"/>
        <v/>
      </c>
    </row>
    <row r="45" spans="1:33" x14ac:dyDescent="0.25">
      <c r="A45">
        <v>30</v>
      </c>
      <c r="B45" s="72">
        <v>0</v>
      </c>
      <c r="C45" s="72">
        <v>2</v>
      </c>
      <c r="D45" s="72">
        <v>4</v>
      </c>
      <c r="E45" s="72">
        <v>9</v>
      </c>
      <c r="F45" s="72">
        <v>16</v>
      </c>
      <c r="G45" s="72">
        <v>25</v>
      </c>
      <c r="I45">
        <v>30</v>
      </c>
      <c r="J45" s="72"/>
      <c r="K45" s="72">
        <f t="shared" si="23"/>
        <v>13</v>
      </c>
      <c r="L45" s="72">
        <f t="shared" si="24"/>
        <v>36</v>
      </c>
      <c r="M45" s="72">
        <f t="shared" si="25"/>
        <v>37</v>
      </c>
      <c r="N45" s="72">
        <f t="shared" si="26"/>
        <v>25</v>
      </c>
      <c r="O45" s="72">
        <f t="shared" si="27"/>
        <v>13</v>
      </c>
      <c r="Q45" s="74" t="str">
        <f t="shared" si="31"/>
        <v/>
      </c>
      <c r="R45" s="74" t="str">
        <f t="shared" si="34"/>
        <v/>
      </c>
      <c r="S45" s="74" t="str">
        <f t="shared" si="35"/>
        <v/>
      </c>
      <c r="T45" s="74" t="str">
        <f t="shared" si="36"/>
        <v/>
      </c>
      <c r="U45" s="74" t="str">
        <f t="shared" si="37"/>
        <v/>
      </c>
      <c r="W45" s="85" t="str">
        <f t="shared" si="32"/>
        <v/>
      </c>
      <c r="X45" s="85" t="str">
        <f t="shared" si="38"/>
        <v/>
      </c>
      <c r="Y45" s="85" t="str">
        <f t="shared" si="39"/>
        <v/>
      </c>
      <c r="Z45" s="85" t="str">
        <f t="shared" si="40"/>
        <v/>
      </c>
      <c r="AA45" s="85" t="str">
        <f t="shared" si="41"/>
        <v/>
      </c>
      <c r="AC45" s="86" t="str">
        <f t="shared" si="33"/>
        <v/>
      </c>
      <c r="AD45" s="86" t="str">
        <f t="shared" si="42"/>
        <v/>
      </c>
      <c r="AE45" s="86" t="str">
        <f t="shared" si="43"/>
        <v/>
      </c>
      <c r="AF45" s="86">
        <f t="shared" si="44"/>
        <v>30</v>
      </c>
      <c r="AG45" s="86" t="str">
        <f t="shared" si="45"/>
        <v/>
      </c>
    </row>
    <row r="46" spans="1:33" x14ac:dyDescent="0.25">
      <c r="A46">
        <v>31</v>
      </c>
      <c r="B46" s="72">
        <v>0</v>
      </c>
      <c r="C46" s="72">
        <v>2</v>
      </c>
      <c r="D46" s="72">
        <v>8</v>
      </c>
      <c r="E46" s="72">
        <v>12</v>
      </c>
      <c r="F46" s="72">
        <v>21</v>
      </c>
      <c r="G46" s="72">
        <v>28</v>
      </c>
      <c r="I46">
        <v>31</v>
      </c>
      <c r="J46" s="72"/>
      <c r="K46" s="72">
        <f t="shared" si="23"/>
        <v>13</v>
      </c>
      <c r="L46" s="72">
        <f t="shared" si="24"/>
        <v>3</v>
      </c>
      <c r="M46" s="72">
        <f t="shared" si="25"/>
        <v>12</v>
      </c>
      <c r="N46" s="72">
        <f t="shared" si="26"/>
        <v>7</v>
      </c>
      <c r="O46" s="72">
        <f t="shared" si="27"/>
        <v>4</v>
      </c>
      <c r="Q46" s="74" t="str">
        <f t="shared" si="31"/>
        <v/>
      </c>
      <c r="R46" s="74" t="str">
        <f t="shared" si="34"/>
        <v/>
      </c>
      <c r="S46" s="74" t="str">
        <f t="shared" si="35"/>
        <v/>
      </c>
      <c r="T46" s="74" t="str">
        <f t="shared" si="36"/>
        <v/>
      </c>
      <c r="U46" s="74" t="str">
        <f t="shared" si="37"/>
        <v/>
      </c>
      <c r="W46" s="85" t="str">
        <f t="shared" si="32"/>
        <v/>
      </c>
      <c r="X46" s="85" t="str">
        <f t="shared" si="38"/>
        <v/>
      </c>
      <c r="Y46" s="85" t="str">
        <f t="shared" si="39"/>
        <v/>
      </c>
      <c r="Z46" s="85" t="str">
        <f t="shared" si="40"/>
        <v/>
      </c>
      <c r="AA46" s="85" t="str">
        <f t="shared" si="41"/>
        <v/>
      </c>
      <c r="AC46" s="86" t="str">
        <f t="shared" si="33"/>
        <v/>
      </c>
      <c r="AD46" s="86">
        <f t="shared" si="42"/>
        <v>31</v>
      </c>
      <c r="AE46" s="86" t="str">
        <f t="shared" si="43"/>
        <v/>
      </c>
      <c r="AF46" s="86" t="str">
        <f t="shared" si="44"/>
        <v/>
      </c>
      <c r="AG46" s="86">
        <f t="shared" si="45"/>
        <v>31</v>
      </c>
    </row>
    <row r="47" spans="1:33" x14ac:dyDescent="0.25">
      <c r="A47">
        <v>32</v>
      </c>
      <c r="B47" s="72">
        <v>0</v>
      </c>
      <c r="C47" s="72">
        <v>2</v>
      </c>
      <c r="D47" s="72">
        <v>7</v>
      </c>
      <c r="E47" s="72">
        <v>10</v>
      </c>
      <c r="F47" s="72">
        <v>16</v>
      </c>
      <c r="G47" s="72">
        <v>22</v>
      </c>
      <c r="I47">
        <v>32</v>
      </c>
      <c r="J47" s="72"/>
      <c r="K47" s="72">
        <f t="shared" si="23"/>
        <v>13</v>
      </c>
      <c r="L47" s="72">
        <f t="shared" si="24"/>
        <v>10</v>
      </c>
      <c r="M47" s="72">
        <f t="shared" si="25"/>
        <v>29</v>
      </c>
      <c r="N47" s="72">
        <f t="shared" si="26"/>
        <v>25</v>
      </c>
      <c r="O47" s="72">
        <f t="shared" si="27"/>
        <v>27</v>
      </c>
      <c r="Q47" s="74" t="str">
        <f t="shared" si="31"/>
        <v/>
      </c>
      <c r="R47" s="74" t="str">
        <f t="shared" si="34"/>
        <v/>
      </c>
      <c r="S47" s="74" t="str">
        <f t="shared" si="35"/>
        <v/>
      </c>
      <c r="T47" s="74" t="str">
        <f t="shared" si="36"/>
        <v/>
      </c>
      <c r="U47" s="74" t="str">
        <f t="shared" si="37"/>
        <v/>
      </c>
      <c r="W47" s="85" t="str">
        <f t="shared" si="32"/>
        <v/>
      </c>
      <c r="X47" s="85" t="str">
        <f t="shared" si="38"/>
        <v/>
      </c>
      <c r="Y47" s="85" t="str">
        <f t="shared" si="39"/>
        <v/>
      </c>
      <c r="Z47" s="85" t="str">
        <f t="shared" si="40"/>
        <v/>
      </c>
      <c r="AA47" s="85" t="str">
        <f t="shared" si="41"/>
        <v/>
      </c>
      <c r="AC47" s="86" t="str">
        <f t="shared" si="33"/>
        <v/>
      </c>
      <c r="AD47" s="86" t="str">
        <f t="shared" si="42"/>
        <v/>
      </c>
      <c r="AE47" s="86" t="str">
        <f t="shared" si="43"/>
        <v/>
      </c>
      <c r="AF47" s="86">
        <f t="shared" si="44"/>
        <v>32</v>
      </c>
      <c r="AG47" s="86" t="str">
        <f t="shared" si="45"/>
        <v/>
      </c>
    </row>
    <row r="48" spans="1:33" x14ac:dyDescent="0.25">
      <c r="A48">
        <v>33</v>
      </c>
      <c r="B48" s="72">
        <v>0</v>
      </c>
      <c r="C48" s="72">
        <v>2</v>
      </c>
      <c r="D48" s="72">
        <v>2</v>
      </c>
      <c r="E48" s="72">
        <v>6</v>
      </c>
      <c r="F48" s="72">
        <v>6</v>
      </c>
      <c r="G48" s="72">
        <v>16</v>
      </c>
      <c r="I48">
        <v>33</v>
      </c>
      <c r="J48" s="72"/>
      <c r="K48" s="72">
        <f t="shared" ref="K48:K64" si="46">RANK(C48,C$16:C$64)</f>
        <v>13</v>
      </c>
      <c r="L48" s="72">
        <f t="shared" ref="L48:L64" si="47">RANK(D48,D$16:D$64)</f>
        <v>42</v>
      </c>
      <c r="M48" s="72">
        <f t="shared" ref="M48:M64" si="48">RANK(E48,E$16:E$64)</f>
        <v>46</v>
      </c>
      <c r="N48" s="72">
        <f t="shared" ref="N48:N64" si="49">RANK(F48,F$16:F$64)</f>
        <v>49</v>
      </c>
      <c r="O48" s="72">
        <f t="shared" ref="O48:O64" si="50">RANK(G48,G$16:G$64)</f>
        <v>45</v>
      </c>
      <c r="Q48" s="74" t="str">
        <f t="shared" si="31"/>
        <v/>
      </c>
      <c r="R48" s="74" t="str">
        <f t="shared" si="34"/>
        <v/>
      </c>
      <c r="S48" s="74" t="str">
        <f t="shared" si="35"/>
        <v/>
      </c>
      <c r="T48" s="74">
        <f t="shared" si="36"/>
        <v>33</v>
      </c>
      <c r="U48" s="74" t="str">
        <f t="shared" si="37"/>
        <v/>
      </c>
      <c r="W48" s="85" t="str">
        <f t="shared" si="32"/>
        <v/>
      </c>
      <c r="X48" s="85" t="str">
        <f t="shared" si="38"/>
        <v/>
      </c>
      <c r="Y48" s="85" t="str">
        <f t="shared" si="39"/>
        <v/>
      </c>
      <c r="Z48" s="85" t="str">
        <f t="shared" si="40"/>
        <v/>
      </c>
      <c r="AA48" s="85" t="str">
        <f t="shared" si="41"/>
        <v/>
      </c>
      <c r="AC48" s="86" t="str">
        <f t="shared" si="33"/>
        <v/>
      </c>
      <c r="AD48" s="86" t="str">
        <f t="shared" si="42"/>
        <v/>
      </c>
      <c r="AE48" s="86" t="str">
        <f t="shared" si="43"/>
        <v/>
      </c>
      <c r="AF48" s="86" t="str">
        <f t="shared" si="44"/>
        <v/>
      </c>
      <c r="AG48" s="86" t="str">
        <f t="shared" si="45"/>
        <v/>
      </c>
    </row>
    <row r="49" spans="1:33" x14ac:dyDescent="0.25">
      <c r="A49">
        <v>34</v>
      </c>
      <c r="B49" s="72">
        <v>0</v>
      </c>
      <c r="C49" s="72">
        <v>3</v>
      </c>
      <c r="D49" s="72">
        <v>7</v>
      </c>
      <c r="E49" s="72">
        <v>11</v>
      </c>
      <c r="F49" s="72">
        <v>18</v>
      </c>
      <c r="G49" s="72">
        <v>24</v>
      </c>
      <c r="I49">
        <v>34</v>
      </c>
      <c r="J49" s="72"/>
      <c r="K49" s="72">
        <f t="shared" si="46"/>
        <v>8</v>
      </c>
      <c r="L49" s="72">
        <f t="shared" si="47"/>
        <v>10</v>
      </c>
      <c r="M49" s="72">
        <f t="shared" si="48"/>
        <v>21</v>
      </c>
      <c r="N49" s="72">
        <f t="shared" si="49"/>
        <v>19</v>
      </c>
      <c r="O49" s="72">
        <f t="shared" si="50"/>
        <v>18</v>
      </c>
      <c r="Q49" s="74" t="str">
        <f t="shared" si="31"/>
        <v/>
      </c>
      <c r="R49" s="74" t="str">
        <f t="shared" si="34"/>
        <v/>
      </c>
      <c r="S49" s="74" t="str">
        <f t="shared" si="35"/>
        <v/>
      </c>
      <c r="T49" s="74" t="str">
        <f t="shared" si="36"/>
        <v/>
      </c>
      <c r="U49" s="74" t="str">
        <f t="shared" si="37"/>
        <v/>
      </c>
      <c r="W49" s="85" t="str">
        <f t="shared" si="32"/>
        <v/>
      </c>
      <c r="X49" s="85" t="str">
        <f t="shared" si="38"/>
        <v/>
      </c>
      <c r="Y49" s="85" t="str">
        <f t="shared" si="39"/>
        <v/>
      </c>
      <c r="Z49" s="85" t="str">
        <f t="shared" si="40"/>
        <v/>
      </c>
      <c r="AA49" s="85" t="str">
        <f t="shared" si="41"/>
        <v/>
      </c>
      <c r="AC49" s="86" t="str">
        <f t="shared" si="33"/>
        <v/>
      </c>
      <c r="AD49" s="86" t="str">
        <f t="shared" si="42"/>
        <v/>
      </c>
      <c r="AE49" s="86" t="str">
        <f t="shared" si="43"/>
        <v/>
      </c>
      <c r="AF49" s="86" t="str">
        <f t="shared" si="44"/>
        <v/>
      </c>
      <c r="AG49" s="86" t="str">
        <f t="shared" si="45"/>
        <v/>
      </c>
    </row>
    <row r="50" spans="1:33" x14ac:dyDescent="0.25">
      <c r="A50">
        <v>35</v>
      </c>
      <c r="B50" s="72">
        <v>0</v>
      </c>
      <c r="C50" s="72">
        <v>4</v>
      </c>
      <c r="D50" s="72">
        <v>5</v>
      </c>
      <c r="E50" s="72">
        <v>11</v>
      </c>
      <c r="F50" s="72">
        <v>21</v>
      </c>
      <c r="G50" s="72">
        <v>26</v>
      </c>
      <c r="I50">
        <v>35</v>
      </c>
      <c r="J50" s="72"/>
      <c r="K50" s="72">
        <f t="shared" si="46"/>
        <v>5</v>
      </c>
      <c r="L50" s="72">
        <f t="shared" si="47"/>
        <v>31</v>
      </c>
      <c r="M50" s="72">
        <f t="shared" si="48"/>
        <v>21</v>
      </c>
      <c r="N50" s="72">
        <f t="shared" si="49"/>
        <v>7</v>
      </c>
      <c r="O50" s="72">
        <f t="shared" si="50"/>
        <v>11</v>
      </c>
      <c r="Q50" s="74" t="str">
        <f t="shared" si="31"/>
        <v/>
      </c>
      <c r="R50" s="74" t="str">
        <f t="shared" si="34"/>
        <v/>
      </c>
      <c r="S50" s="74" t="str">
        <f t="shared" si="35"/>
        <v/>
      </c>
      <c r="T50" s="74" t="str">
        <f t="shared" si="36"/>
        <v/>
      </c>
      <c r="U50" s="74" t="str">
        <f t="shared" si="37"/>
        <v/>
      </c>
      <c r="W50" s="85" t="str">
        <f t="shared" si="32"/>
        <v/>
      </c>
      <c r="X50" s="85" t="str">
        <f t="shared" si="38"/>
        <v/>
      </c>
      <c r="Y50" s="85" t="str">
        <f t="shared" si="39"/>
        <v/>
      </c>
      <c r="Z50" s="85" t="str">
        <f t="shared" si="40"/>
        <v/>
      </c>
      <c r="AA50" s="85" t="str">
        <f t="shared" si="41"/>
        <v/>
      </c>
      <c r="AC50" s="86" t="str">
        <f t="shared" si="33"/>
        <v/>
      </c>
      <c r="AD50" s="86" t="str">
        <f t="shared" si="42"/>
        <v/>
      </c>
      <c r="AE50" s="86" t="str">
        <f t="shared" si="43"/>
        <v/>
      </c>
      <c r="AF50" s="86" t="str">
        <f t="shared" si="44"/>
        <v/>
      </c>
      <c r="AG50" s="86" t="str">
        <f t="shared" si="45"/>
        <v/>
      </c>
    </row>
    <row r="51" spans="1:33" x14ac:dyDescent="0.25">
      <c r="A51">
        <v>36</v>
      </c>
      <c r="B51" s="72">
        <v>0</v>
      </c>
      <c r="C51" s="72">
        <v>1</v>
      </c>
      <c r="D51" s="72">
        <v>6</v>
      </c>
      <c r="E51" s="72">
        <v>14</v>
      </c>
      <c r="F51" s="72">
        <v>22</v>
      </c>
      <c r="G51" s="72">
        <v>28</v>
      </c>
      <c r="I51">
        <v>36</v>
      </c>
      <c r="J51" s="72"/>
      <c r="K51" s="72">
        <f t="shared" si="46"/>
        <v>26</v>
      </c>
      <c r="L51" s="72">
        <f t="shared" si="47"/>
        <v>22</v>
      </c>
      <c r="M51" s="72">
        <f t="shared" si="48"/>
        <v>7</v>
      </c>
      <c r="N51" s="72">
        <f t="shared" si="49"/>
        <v>3</v>
      </c>
      <c r="O51" s="72">
        <f t="shared" si="50"/>
        <v>4</v>
      </c>
      <c r="Q51" s="74" t="str">
        <f t="shared" si="31"/>
        <v/>
      </c>
      <c r="R51" s="74" t="str">
        <f t="shared" si="34"/>
        <v/>
      </c>
      <c r="S51" s="74" t="str">
        <f t="shared" si="35"/>
        <v/>
      </c>
      <c r="T51" s="74" t="str">
        <f t="shared" si="36"/>
        <v/>
      </c>
      <c r="U51" s="74" t="str">
        <f t="shared" si="37"/>
        <v/>
      </c>
      <c r="W51" s="85" t="str">
        <f t="shared" si="32"/>
        <v/>
      </c>
      <c r="X51" s="85" t="str">
        <f t="shared" si="38"/>
        <v/>
      </c>
      <c r="Y51" s="85" t="str">
        <f t="shared" si="39"/>
        <v/>
      </c>
      <c r="Z51" s="85" t="str">
        <f t="shared" si="40"/>
        <v/>
      </c>
      <c r="AA51" s="85" t="str">
        <f t="shared" si="41"/>
        <v/>
      </c>
      <c r="AC51" s="86" t="str">
        <f t="shared" si="33"/>
        <v/>
      </c>
      <c r="AD51" s="86" t="str">
        <f t="shared" si="42"/>
        <v/>
      </c>
      <c r="AE51" s="86" t="str">
        <f t="shared" si="43"/>
        <v/>
      </c>
      <c r="AF51" s="86">
        <f t="shared" si="44"/>
        <v>36</v>
      </c>
      <c r="AG51" s="86">
        <f t="shared" si="45"/>
        <v>36</v>
      </c>
    </row>
    <row r="52" spans="1:33" x14ac:dyDescent="0.25">
      <c r="A52">
        <v>37</v>
      </c>
      <c r="B52" s="72">
        <v>0</v>
      </c>
      <c r="C52" s="72">
        <v>1</v>
      </c>
      <c r="D52" s="72">
        <v>6</v>
      </c>
      <c r="E52" s="72">
        <v>12</v>
      </c>
      <c r="F52" s="72">
        <v>15</v>
      </c>
      <c r="G52" s="72">
        <v>17</v>
      </c>
      <c r="I52">
        <v>37</v>
      </c>
      <c r="J52" s="72"/>
      <c r="K52" s="72">
        <f t="shared" si="46"/>
        <v>26</v>
      </c>
      <c r="L52" s="72">
        <f t="shared" si="47"/>
        <v>22</v>
      </c>
      <c r="M52" s="72">
        <f t="shared" si="48"/>
        <v>12</v>
      </c>
      <c r="N52" s="72">
        <f t="shared" si="49"/>
        <v>35</v>
      </c>
      <c r="O52" s="72">
        <f t="shared" si="50"/>
        <v>42</v>
      </c>
      <c r="Q52" s="74" t="str">
        <f t="shared" si="31"/>
        <v/>
      </c>
      <c r="R52" s="74" t="str">
        <f t="shared" si="34"/>
        <v/>
      </c>
      <c r="S52" s="74" t="str">
        <f t="shared" si="35"/>
        <v/>
      </c>
      <c r="T52" s="74">
        <f t="shared" si="36"/>
        <v>37</v>
      </c>
      <c r="U52" s="74" t="str">
        <f t="shared" si="37"/>
        <v/>
      </c>
      <c r="W52" s="85" t="str">
        <f t="shared" si="32"/>
        <v/>
      </c>
      <c r="X52" s="85" t="str">
        <f t="shared" si="38"/>
        <v/>
      </c>
      <c r="Y52" s="85" t="str">
        <f t="shared" si="39"/>
        <v/>
      </c>
      <c r="Z52" s="85">
        <f t="shared" si="40"/>
        <v>36</v>
      </c>
      <c r="AA52" s="85" t="str">
        <f t="shared" si="41"/>
        <v/>
      </c>
      <c r="AC52" s="86" t="str">
        <f t="shared" si="33"/>
        <v/>
      </c>
      <c r="AD52" s="86" t="str">
        <f t="shared" si="42"/>
        <v/>
      </c>
      <c r="AE52" s="86" t="str">
        <f t="shared" si="43"/>
        <v/>
      </c>
      <c r="AF52" s="86" t="str">
        <f t="shared" si="44"/>
        <v/>
      </c>
      <c r="AG52" s="86" t="str">
        <f t="shared" si="45"/>
        <v/>
      </c>
    </row>
    <row r="53" spans="1:33" x14ac:dyDescent="0.25">
      <c r="A53">
        <v>38</v>
      </c>
      <c r="B53" s="72">
        <v>0</v>
      </c>
      <c r="C53" s="72">
        <v>0</v>
      </c>
      <c r="D53" s="72">
        <v>2</v>
      </c>
      <c r="E53" s="72">
        <v>6</v>
      </c>
      <c r="F53" s="72">
        <v>11</v>
      </c>
      <c r="G53" s="72">
        <v>16</v>
      </c>
      <c r="I53">
        <v>38</v>
      </c>
      <c r="J53" s="72"/>
      <c r="K53" s="72">
        <f t="shared" si="46"/>
        <v>44</v>
      </c>
      <c r="L53" s="72">
        <f t="shared" si="47"/>
        <v>42</v>
      </c>
      <c r="M53" s="72">
        <f t="shared" si="48"/>
        <v>46</v>
      </c>
      <c r="N53" s="72">
        <f t="shared" si="49"/>
        <v>46</v>
      </c>
      <c r="O53" s="72">
        <f t="shared" si="50"/>
        <v>45</v>
      </c>
      <c r="Q53" s="74" t="str">
        <f t="shared" si="31"/>
        <v/>
      </c>
      <c r="R53" s="74" t="str">
        <f t="shared" si="34"/>
        <v/>
      </c>
      <c r="S53" s="74" t="str">
        <f t="shared" si="35"/>
        <v/>
      </c>
      <c r="T53" s="74">
        <f t="shared" si="36"/>
        <v>38</v>
      </c>
      <c r="U53" s="74" t="str">
        <f t="shared" si="37"/>
        <v/>
      </c>
      <c r="W53" s="85" t="str">
        <f t="shared" si="32"/>
        <v/>
      </c>
      <c r="X53" s="85" t="str">
        <f t="shared" si="38"/>
        <v/>
      </c>
      <c r="Y53" s="85" t="str">
        <f t="shared" si="39"/>
        <v/>
      </c>
      <c r="Z53" s="85">
        <f t="shared" si="40"/>
        <v>47</v>
      </c>
      <c r="AA53" s="85" t="str">
        <f t="shared" si="41"/>
        <v/>
      </c>
      <c r="AC53" s="86" t="str">
        <f t="shared" si="33"/>
        <v/>
      </c>
      <c r="AD53" s="86" t="str">
        <f t="shared" si="42"/>
        <v/>
      </c>
      <c r="AE53" s="86" t="str">
        <f t="shared" si="43"/>
        <v/>
      </c>
      <c r="AF53" s="86">
        <f t="shared" si="44"/>
        <v>38</v>
      </c>
      <c r="AG53" s="86" t="str">
        <f t="shared" si="45"/>
        <v/>
      </c>
    </row>
    <row r="54" spans="1:33" x14ac:dyDescent="0.25">
      <c r="A54">
        <v>39</v>
      </c>
      <c r="B54" s="72">
        <v>1</v>
      </c>
      <c r="C54" s="72">
        <v>5</v>
      </c>
      <c r="D54" s="72">
        <v>7</v>
      </c>
      <c r="E54" s="72">
        <v>15</v>
      </c>
      <c r="F54" s="72">
        <v>21</v>
      </c>
      <c r="G54" s="72">
        <v>28</v>
      </c>
      <c r="I54">
        <v>39</v>
      </c>
      <c r="J54" s="72"/>
      <c r="K54" s="72">
        <f t="shared" si="46"/>
        <v>1</v>
      </c>
      <c r="L54" s="72">
        <f t="shared" si="47"/>
        <v>10</v>
      </c>
      <c r="M54" s="72">
        <f t="shared" si="48"/>
        <v>5</v>
      </c>
      <c r="N54" s="72">
        <f t="shared" si="49"/>
        <v>7</v>
      </c>
      <c r="O54" s="72">
        <f t="shared" si="50"/>
        <v>4</v>
      </c>
      <c r="Q54" s="74" t="str">
        <f t="shared" si="31"/>
        <v/>
      </c>
      <c r="R54" s="74" t="str">
        <f t="shared" si="34"/>
        <v/>
      </c>
      <c r="S54" s="74" t="str">
        <f t="shared" si="35"/>
        <v/>
      </c>
      <c r="T54" s="74" t="str">
        <f t="shared" si="36"/>
        <v/>
      </c>
      <c r="U54" s="74" t="str">
        <f t="shared" si="37"/>
        <v/>
      </c>
      <c r="W54" s="85" t="str">
        <f t="shared" si="32"/>
        <v/>
      </c>
      <c r="X54" s="85" t="str">
        <f t="shared" si="38"/>
        <v/>
      </c>
      <c r="Y54" s="85" t="str">
        <f t="shared" si="39"/>
        <v/>
      </c>
      <c r="Z54" s="85" t="str">
        <f t="shared" si="40"/>
        <v/>
      </c>
      <c r="AA54" s="85" t="str">
        <f t="shared" si="41"/>
        <v/>
      </c>
      <c r="AC54" s="86" t="str">
        <f t="shared" si="33"/>
        <v/>
      </c>
      <c r="AD54" s="86" t="str">
        <f t="shared" si="42"/>
        <v/>
      </c>
      <c r="AE54" s="86" t="str">
        <f t="shared" si="43"/>
        <v/>
      </c>
      <c r="AF54" s="86" t="str">
        <f t="shared" si="44"/>
        <v/>
      </c>
      <c r="AG54" s="86">
        <f t="shared" si="45"/>
        <v>39</v>
      </c>
    </row>
    <row r="55" spans="1:33" x14ac:dyDescent="0.25">
      <c r="A55">
        <v>40</v>
      </c>
      <c r="B55" s="72">
        <v>0</v>
      </c>
      <c r="C55" s="72">
        <v>3</v>
      </c>
      <c r="D55" s="72">
        <v>8</v>
      </c>
      <c r="E55" s="72">
        <v>12</v>
      </c>
      <c r="F55" s="72">
        <v>20</v>
      </c>
      <c r="G55" s="72">
        <v>25</v>
      </c>
      <c r="I55">
        <v>40</v>
      </c>
      <c r="J55" s="72"/>
      <c r="K55" s="72">
        <f t="shared" si="46"/>
        <v>8</v>
      </c>
      <c r="L55" s="72">
        <f t="shared" si="47"/>
        <v>3</v>
      </c>
      <c r="M55" s="72">
        <f t="shared" si="48"/>
        <v>12</v>
      </c>
      <c r="N55" s="72">
        <f t="shared" si="49"/>
        <v>12</v>
      </c>
      <c r="O55" s="72">
        <f t="shared" si="50"/>
        <v>13</v>
      </c>
      <c r="Q55" s="74" t="str">
        <f t="shared" si="31"/>
        <v/>
      </c>
      <c r="R55" s="74" t="str">
        <f t="shared" si="34"/>
        <v/>
      </c>
      <c r="S55" s="74" t="str">
        <f t="shared" si="35"/>
        <v/>
      </c>
      <c r="T55" s="74" t="str">
        <f t="shared" si="36"/>
        <v/>
      </c>
      <c r="U55" s="74" t="str">
        <f t="shared" si="37"/>
        <v/>
      </c>
      <c r="W55" s="85" t="str">
        <f t="shared" si="32"/>
        <v/>
      </c>
      <c r="X55" s="85" t="str">
        <f t="shared" si="38"/>
        <v/>
      </c>
      <c r="Y55" s="85" t="str">
        <f t="shared" si="39"/>
        <v/>
      </c>
      <c r="Z55" s="85" t="str">
        <f t="shared" si="40"/>
        <v/>
      </c>
      <c r="AA55" s="85" t="str">
        <f t="shared" si="41"/>
        <v/>
      </c>
      <c r="AC55" s="86" t="str">
        <f t="shared" si="33"/>
        <v/>
      </c>
      <c r="AD55" s="86">
        <f t="shared" si="42"/>
        <v>40</v>
      </c>
      <c r="AE55" s="86" t="str">
        <f t="shared" si="43"/>
        <v/>
      </c>
      <c r="AF55" s="86" t="str">
        <f t="shared" si="44"/>
        <v/>
      </c>
      <c r="AG55" s="86" t="str">
        <f t="shared" si="45"/>
        <v/>
      </c>
    </row>
    <row r="56" spans="1:33" x14ac:dyDescent="0.25">
      <c r="A56">
        <v>41</v>
      </c>
      <c r="B56" s="72">
        <v>1</v>
      </c>
      <c r="C56" s="72">
        <v>5</v>
      </c>
      <c r="D56" s="72">
        <v>6</v>
      </c>
      <c r="E56" s="72">
        <v>10</v>
      </c>
      <c r="F56" s="72">
        <v>16</v>
      </c>
      <c r="G56" s="72">
        <v>18</v>
      </c>
      <c r="I56">
        <v>41</v>
      </c>
      <c r="J56" s="72"/>
      <c r="K56" s="72">
        <f t="shared" si="46"/>
        <v>1</v>
      </c>
      <c r="L56" s="72">
        <f t="shared" si="47"/>
        <v>22</v>
      </c>
      <c r="M56" s="72">
        <f t="shared" si="48"/>
        <v>29</v>
      </c>
      <c r="N56" s="72">
        <f t="shared" si="49"/>
        <v>25</v>
      </c>
      <c r="O56" s="72">
        <f t="shared" si="50"/>
        <v>40</v>
      </c>
      <c r="Q56" s="74" t="str">
        <f t="shared" si="31"/>
        <v/>
      </c>
      <c r="R56" s="74" t="str">
        <f t="shared" si="34"/>
        <v/>
      </c>
      <c r="S56" s="74" t="str">
        <f t="shared" si="35"/>
        <v/>
      </c>
      <c r="T56" s="74" t="str">
        <f t="shared" si="36"/>
        <v/>
      </c>
      <c r="U56" s="74" t="str">
        <f t="shared" si="37"/>
        <v/>
      </c>
      <c r="W56" s="85" t="str">
        <f t="shared" si="32"/>
        <v/>
      </c>
      <c r="X56" s="85" t="str">
        <f t="shared" si="38"/>
        <v/>
      </c>
      <c r="Y56" s="85" t="str">
        <f t="shared" si="39"/>
        <v/>
      </c>
      <c r="Z56" s="85" t="str">
        <f t="shared" si="40"/>
        <v/>
      </c>
      <c r="AA56" s="85" t="str">
        <f t="shared" si="41"/>
        <v/>
      </c>
      <c r="AC56" s="86" t="str">
        <f t="shared" si="33"/>
        <v/>
      </c>
      <c r="AD56" s="86" t="str">
        <f t="shared" si="42"/>
        <v/>
      </c>
      <c r="AE56" s="86" t="str">
        <f t="shared" si="43"/>
        <v/>
      </c>
      <c r="AF56" s="86">
        <f t="shared" si="44"/>
        <v>41</v>
      </c>
      <c r="AG56" s="86" t="str">
        <f t="shared" si="45"/>
        <v/>
      </c>
    </row>
    <row r="57" spans="1:33" x14ac:dyDescent="0.25">
      <c r="A57">
        <v>42</v>
      </c>
      <c r="B57" s="72">
        <v>0</v>
      </c>
      <c r="C57" s="72">
        <v>1</v>
      </c>
      <c r="D57" s="72">
        <v>2</v>
      </c>
      <c r="E57" s="72">
        <v>10</v>
      </c>
      <c r="F57" s="72">
        <v>13</v>
      </c>
      <c r="G57" s="72">
        <v>19</v>
      </c>
      <c r="I57">
        <v>42</v>
      </c>
      <c r="J57" s="72"/>
      <c r="K57" s="72">
        <f t="shared" si="46"/>
        <v>26</v>
      </c>
      <c r="L57" s="72">
        <f t="shared" si="47"/>
        <v>42</v>
      </c>
      <c r="M57" s="72">
        <f t="shared" si="48"/>
        <v>29</v>
      </c>
      <c r="N57" s="72">
        <f t="shared" si="49"/>
        <v>41</v>
      </c>
      <c r="O57" s="72">
        <f t="shared" si="50"/>
        <v>38</v>
      </c>
      <c r="Q57" s="74" t="str">
        <f t="shared" si="31"/>
        <v/>
      </c>
      <c r="R57" s="74" t="str">
        <f t="shared" si="34"/>
        <v/>
      </c>
      <c r="S57" s="74" t="str">
        <f t="shared" si="35"/>
        <v/>
      </c>
      <c r="T57" s="74" t="str">
        <f t="shared" si="36"/>
        <v/>
      </c>
      <c r="U57" s="74" t="str">
        <f t="shared" si="37"/>
        <v/>
      </c>
      <c r="W57" s="85" t="str">
        <f t="shared" si="32"/>
        <v/>
      </c>
      <c r="X57" s="85" t="str">
        <f t="shared" si="38"/>
        <v/>
      </c>
      <c r="Y57" s="85" t="str">
        <f t="shared" si="39"/>
        <v/>
      </c>
      <c r="Z57" s="85" t="str">
        <f t="shared" si="40"/>
        <v/>
      </c>
      <c r="AA57" s="85" t="str">
        <f t="shared" si="41"/>
        <v/>
      </c>
      <c r="AC57" s="86" t="str">
        <f t="shared" si="33"/>
        <v/>
      </c>
      <c r="AD57" s="86" t="str">
        <f t="shared" si="42"/>
        <v/>
      </c>
      <c r="AE57" s="86" t="str">
        <f t="shared" si="43"/>
        <v/>
      </c>
      <c r="AF57" s="86" t="str">
        <f t="shared" si="44"/>
        <v/>
      </c>
      <c r="AG57" s="86" t="str">
        <f t="shared" si="45"/>
        <v/>
      </c>
    </row>
    <row r="58" spans="1:33" x14ac:dyDescent="0.25">
      <c r="A58">
        <v>43</v>
      </c>
      <c r="B58" s="72">
        <v>0</v>
      </c>
      <c r="C58" s="72">
        <v>2</v>
      </c>
      <c r="D58" s="72">
        <v>7</v>
      </c>
      <c r="E58" s="72">
        <v>12</v>
      </c>
      <c r="F58" s="72">
        <v>14</v>
      </c>
      <c r="G58" s="72">
        <v>17</v>
      </c>
      <c r="I58">
        <v>43</v>
      </c>
      <c r="J58" s="72"/>
      <c r="K58" s="72">
        <f t="shared" si="46"/>
        <v>13</v>
      </c>
      <c r="L58" s="72">
        <f t="shared" si="47"/>
        <v>10</v>
      </c>
      <c r="M58" s="72">
        <f t="shared" si="48"/>
        <v>12</v>
      </c>
      <c r="N58" s="72">
        <f t="shared" si="49"/>
        <v>36</v>
      </c>
      <c r="O58" s="72">
        <f t="shared" si="50"/>
        <v>42</v>
      </c>
      <c r="Q58" s="74" t="str">
        <f t="shared" si="31"/>
        <v/>
      </c>
      <c r="R58" s="74" t="str">
        <f t="shared" si="34"/>
        <v/>
      </c>
      <c r="S58" s="74" t="str">
        <f t="shared" si="35"/>
        <v/>
      </c>
      <c r="T58" s="74" t="str">
        <f t="shared" si="36"/>
        <v/>
      </c>
      <c r="U58" s="74" t="str">
        <f t="shared" si="37"/>
        <v/>
      </c>
      <c r="W58" s="85" t="str">
        <f t="shared" si="32"/>
        <v/>
      </c>
      <c r="X58" s="85" t="str">
        <f t="shared" si="38"/>
        <v/>
      </c>
      <c r="Y58" s="85" t="str">
        <f t="shared" si="39"/>
        <v/>
      </c>
      <c r="Z58" s="85" t="str">
        <f t="shared" si="40"/>
        <v/>
      </c>
      <c r="AA58" s="85" t="str">
        <f t="shared" si="41"/>
        <v/>
      </c>
      <c r="AC58" s="86" t="str">
        <f t="shared" si="33"/>
        <v/>
      </c>
      <c r="AD58" s="86" t="str">
        <f t="shared" si="42"/>
        <v/>
      </c>
      <c r="AE58" s="86" t="str">
        <f t="shared" si="43"/>
        <v/>
      </c>
      <c r="AF58" s="86">
        <f t="shared" si="44"/>
        <v>43</v>
      </c>
      <c r="AG58" s="86" t="str">
        <f t="shared" si="45"/>
        <v/>
      </c>
    </row>
    <row r="59" spans="1:33" x14ac:dyDescent="0.25">
      <c r="A59">
        <v>44</v>
      </c>
      <c r="B59" s="72">
        <v>0</v>
      </c>
      <c r="C59" s="72">
        <v>0</v>
      </c>
      <c r="D59" s="72">
        <v>5</v>
      </c>
      <c r="E59" s="72">
        <v>12</v>
      </c>
      <c r="F59" s="72">
        <v>19</v>
      </c>
      <c r="G59" s="72">
        <v>23</v>
      </c>
      <c r="I59">
        <v>44</v>
      </c>
      <c r="J59" s="72"/>
      <c r="K59" s="72">
        <f t="shared" si="46"/>
        <v>44</v>
      </c>
      <c r="L59" s="72">
        <f t="shared" si="47"/>
        <v>31</v>
      </c>
      <c r="M59" s="72">
        <f t="shared" si="48"/>
        <v>12</v>
      </c>
      <c r="N59" s="72">
        <f t="shared" si="49"/>
        <v>15</v>
      </c>
      <c r="O59" s="72">
        <f t="shared" si="50"/>
        <v>20</v>
      </c>
      <c r="Q59" s="74" t="str">
        <f t="shared" si="31"/>
        <v/>
      </c>
      <c r="R59" s="74" t="str">
        <f t="shared" si="34"/>
        <v/>
      </c>
      <c r="S59" s="74" t="str">
        <f t="shared" si="35"/>
        <v/>
      </c>
      <c r="T59" s="74" t="str">
        <f t="shared" si="36"/>
        <v/>
      </c>
      <c r="U59" s="74" t="str">
        <f t="shared" si="37"/>
        <v/>
      </c>
      <c r="W59" s="85" t="str">
        <f t="shared" si="32"/>
        <v/>
      </c>
      <c r="X59" s="85" t="str">
        <f t="shared" si="38"/>
        <v/>
      </c>
      <c r="Y59" s="85" t="str">
        <f t="shared" si="39"/>
        <v/>
      </c>
      <c r="Z59" s="85" t="str">
        <f t="shared" si="40"/>
        <v/>
      </c>
      <c r="AA59" s="85" t="str">
        <f t="shared" si="41"/>
        <v/>
      </c>
      <c r="AC59" s="86" t="str">
        <f t="shared" si="33"/>
        <v/>
      </c>
      <c r="AD59" s="86" t="str">
        <f t="shared" si="42"/>
        <v/>
      </c>
      <c r="AE59" s="86" t="str">
        <f t="shared" si="43"/>
        <v/>
      </c>
      <c r="AF59" s="86" t="str">
        <f t="shared" si="44"/>
        <v/>
      </c>
      <c r="AG59" s="86" t="str">
        <f t="shared" si="45"/>
        <v/>
      </c>
    </row>
    <row r="60" spans="1:33" x14ac:dyDescent="0.25">
      <c r="A60">
        <v>45</v>
      </c>
      <c r="B60" s="72">
        <v>0</v>
      </c>
      <c r="C60" s="72">
        <v>1</v>
      </c>
      <c r="D60" s="72">
        <v>6</v>
      </c>
      <c r="E60" s="72">
        <v>8</v>
      </c>
      <c r="F60" s="72">
        <v>10</v>
      </c>
      <c r="G60" s="72">
        <v>11</v>
      </c>
      <c r="I60">
        <v>45</v>
      </c>
      <c r="J60" s="72"/>
      <c r="K60" s="72">
        <f t="shared" si="46"/>
        <v>26</v>
      </c>
      <c r="L60" s="72">
        <f t="shared" si="47"/>
        <v>22</v>
      </c>
      <c r="M60" s="72">
        <f t="shared" si="48"/>
        <v>42</v>
      </c>
      <c r="N60" s="72">
        <f t="shared" si="49"/>
        <v>47</v>
      </c>
      <c r="O60" s="72">
        <f t="shared" si="50"/>
        <v>49</v>
      </c>
      <c r="Q60" s="74" t="str">
        <f t="shared" si="31"/>
        <v/>
      </c>
      <c r="R60" s="74" t="str">
        <f t="shared" si="34"/>
        <v/>
      </c>
      <c r="S60" s="74" t="str">
        <f t="shared" si="35"/>
        <v/>
      </c>
      <c r="T60" s="74" t="str">
        <f t="shared" si="36"/>
        <v/>
      </c>
      <c r="U60" s="74">
        <f t="shared" si="37"/>
        <v>45</v>
      </c>
      <c r="W60" s="85" t="str">
        <f t="shared" si="32"/>
        <v/>
      </c>
      <c r="X60" s="85" t="str">
        <f t="shared" si="38"/>
        <v/>
      </c>
      <c r="Y60" s="85" t="str">
        <f t="shared" si="39"/>
        <v/>
      </c>
      <c r="Z60" s="85" t="str">
        <f t="shared" si="40"/>
        <v/>
      </c>
      <c r="AA60" s="85" t="str">
        <f t="shared" si="41"/>
        <v/>
      </c>
      <c r="AC60" s="86" t="str">
        <f t="shared" si="33"/>
        <v/>
      </c>
      <c r="AD60" s="86" t="str">
        <f t="shared" si="42"/>
        <v/>
      </c>
      <c r="AE60" s="86" t="str">
        <f t="shared" si="43"/>
        <v/>
      </c>
      <c r="AF60" s="86">
        <f t="shared" si="44"/>
        <v>45</v>
      </c>
      <c r="AG60" s="86">
        <f t="shared" si="45"/>
        <v>45</v>
      </c>
    </row>
    <row r="61" spans="1:33" x14ac:dyDescent="0.25">
      <c r="A61">
        <v>46</v>
      </c>
      <c r="B61" s="72">
        <v>0</v>
      </c>
      <c r="C61" s="72">
        <v>5</v>
      </c>
      <c r="D61" s="72">
        <v>10</v>
      </c>
      <c r="E61" s="72">
        <v>22</v>
      </c>
      <c r="F61" s="72">
        <v>28</v>
      </c>
      <c r="G61" s="72">
        <v>34</v>
      </c>
      <c r="H61" s="72"/>
      <c r="I61">
        <v>46</v>
      </c>
      <c r="J61" s="72"/>
      <c r="K61" s="72">
        <f t="shared" si="46"/>
        <v>1</v>
      </c>
      <c r="L61" s="72">
        <f t="shared" si="47"/>
        <v>1</v>
      </c>
      <c r="M61" s="72">
        <f t="shared" si="48"/>
        <v>1</v>
      </c>
      <c r="N61" s="72">
        <f t="shared" si="49"/>
        <v>1</v>
      </c>
      <c r="O61" s="72">
        <f t="shared" si="50"/>
        <v>1</v>
      </c>
      <c r="Q61" s="74" t="str">
        <f t="shared" si="31"/>
        <v/>
      </c>
      <c r="R61" s="74">
        <f t="shared" si="34"/>
        <v>46</v>
      </c>
      <c r="S61" s="74">
        <f t="shared" si="35"/>
        <v>46</v>
      </c>
      <c r="T61" s="74">
        <f t="shared" si="36"/>
        <v>46</v>
      </c>
      <c r="U61" s="74">
        <f t="shared" si="37"/>
        <v>46</v>
      </c>
      <c r="W61" s="85" t="str">
        <f t="shared" si="32"/>
        <v/>
      </c>
      <c r="X61" s="85">
        <f t="shared" si="38"/>
        <v>2</v>
      </c>
      <c r="Y61" s="85">
        <f t="shared" si="39"/>
        <v>2</v>
      </c>
      <c r="Z61" s="85">
        <f t="shared" si="40"/>
        <v>2</v>
      </c>
      <c r="AA61" s="85">
        <f t="shared" si="41"/>
        <v>2</v>
      </c>
      <c r="AC61" s="86" t="str">
        <f t="shared" si="33"/>
        <v/>
      </c>
      <c r="AD61" s="86" t="str">
        <f t="shared" si="42"/>
        <v/>
      </c>
      <c r="AE61" s="86" t="str">
        <f t="shared" si="43"/>
        <v/>
      </c>
      <c r="AF61" s="86" t="str">
        <f t="shared" si="44"/>
        <v/>
      </c>
      <c r="AG61" s="86" t="str">
        <f t="shared" si="45"/>
        <v/>
      </c>
    </row>
    <row r="62" spans="1:33" x14ac:dyDescent="0.25">
      <c r="A62">
        <v>47</v>
      </c>
      <c r="B62" s="72">
        <v>1</v>
      </c>
      <c r="C62" s="72">
        <v>4</v>
      </c>
      <c r="D62" s="72">
        <v>8</v>
      </c>
      <c r="E62" s="72">
        <v>11</v>
      </c>
      <c r="F62" s="72">
        <v>14</v>
      </c>
      <c r="G62" s="72">
        <v>20</v>
      </c>
      <c r="I62">
        <v>47</v>
      </c>
      <c r="J62" s="72"/>
      <c r="K62" s="72">
        <f t="shared" si="46"/>
        <v>5</v>
      </c>
      <c r="L62" s="72">
        <f t="shared" si="47"/>
        <v>3</v>
      </c>
      <c r="M62" s="72">
        <f t="shared" si="48"/>
        <v>21</v>
      </c>
      <c r="N62" s="72">
        <f t="shared" si="49"/>
        <v>36</v>
      </c>
      <c r="O62" s="72">
        <f t="shared" si="50"/>
        <v>34</v>
      </c>
      <c r="Q62" s="74" t="str">
        <f t="shared" si="31"/>
        <v/>
      </c>
      <c r="R62" s="74" t="str">
        <f t="shared" si="34"/>
        <v/>
      </c>
      <c r="S62" s="74" t="str">
        <f t="shared" si="35"/>
        <v/>
      </c>
      <c r="T62" s="74" t="str">
        <f t="shared" si="36"/>
        <v/>
      </c>
      <c r="U62" s="74" t="str">
        <f t="shared" si="37"/>
        <v/>
      </c>
      <c r="W62" s="85" t="str">
        <f t="shared" si="32"/>
        <v/>
      </c>
      <c r="X62" s="85" t="str">
        <f t="shared" si="38"/>
        <v/>
      </c>
      <c r="Y62" s="85" t="str">
        <f t="shared" si="39"/>
        <v/>
      </c>
      <c r="Z62" s="85" t="str">
        <f t="shared" si="40"/>
        <v/>
      </c>
      <c r="AA62" s="85" t="str">
        <f t="shared" si="41"/>
        <v/>
      </c>
      <c r="AC62" s="86" t="str">
        <f t="shared" si="33"/>
        <v/>
      </c>
      <c r="AD62" s="86">
        <f t="shared" si="42"/>
        <v>47</v>
      </c>
      <c r="AE62" s="86" t="str">
        <f t="shared" si="43"/>
        <v/>
      </c>
      <c r="AF62" s="86">
        <f t="shared" si="44"/>
        <v>47</v>
      </c>
      <c r="AG62" s="86" t="str">
        <f t="shared" si="45"/>
        <v/>
      </c>
    </row>
    <row r="63" spans="1:33" x14ac:dyDescent="0.25">
      <c r="A63">
        <v>48</v>
      </c>
      <c r="B63" s="72">
        <v>0</v>
      </c>
      <c r="C63" s="72">
        <v>1</v>
      </c>
      <c r="D63" s="72">
        <v>3</v>
      </c>
      <c r="E63" s="72">
        <v>8</v>
      </c>
      <c r="F63" s="72">
        <v>19</v>
      </c>
      <c r="G63" s="72">
        <v>24</v>
      </c>
      <c r="I63">
        <v>48</v>
      </c>
      <c r="J63" s="72"/>
      <c r="K63" s="72">
        <f t="shared" si="46"/>
        <v>26</v>
      </c>
      <c r="L63" s="72">
        <f t="shared" si="47"/>
        <v>38</v>
      </c>
      <c r="M63" s="72">
        <f t="shared" si="48"/>
        <v>42</v>
      </c>
      <c r="N63" s="72">
        <f t="shared" si="49"/>
        <v>15</v>
      </c>
      <c r="O63" s="72">
        <f t="shared" si="50"/>
        <v>18</v>
      </c>
      <c r="Q63" s="74" t="str">
        <f t="shared" si="31"/>
        <v/>
      </c>
      <c r="R63" s="74" t="str">
        <f t="shared" si="34"/>
        <v/>
      </c>
      <c r="S63" s="74" t="str">
        <f t="shared" si="35"/>
        <v/>
      </c>
      <c r="T63" s="74" t="str">
        <f t="shared" si="36"/>
        <v/>
      </c>
      <c r="U63" s="74" t="str">
        <f t="shared" si="37"/>
        <v/>
      </c>
      <c r="W63" s="85" t="str">
        <f t="shared" si="32"/>
        <v/>
      </c>
      <c r="X63" s="85" t="str">
        <f t="shared" si="38"/>
        <v/>
      </c>
      <c r="Y63" s="85" t="str">
        <f t="shared" si="39"/>
        <v/>
      </c>
      <c r="Z63" s="85" t="str">
        <f t="shared" si="40"/>
        <v/>
      </c>
      <c r="AA63" s="85" t="str">
        <f t="shared" si="41"/>
        <v/>
      </c>
      <c r="AC63" s="86" t="str">
        <f t="shared" si="33"/>
        <v/>
      </c>
      <c r="AD63" s="86" t="str">
        <f t="shared" si="42"/>
        <v/>
      </c>
      <c r="AE63" s="86" t="str">
        <f t="shared" si="43"/>
        <v/>
      </c>
      <c r="AF63" s="86" t="str">
        <f t="shared" si="44"/>
        <v/>
      </c>
      <c r="AG63" s="86" t="str">
        <f t="shared" si="45"/>
        <v/>
      </c>
    </row>
    <row r="64" spans="1:33" x14ac:dyDescent="0.25">
      <c r="A64">
        <v>49</v>
      </c>
      <c r="B64" s="72">
        <v>0</v>
      </c>
      <c r="C64" s="72">
        <v>2</v>
      </c>
      <c r="D64" s="72">
        <v>3</v>
      </c>
      <c r="E64" s="72">
        <v>9</v>
      </c>
      <c r="F64" s="72">
        <v>18</v>
      </c>
      <c r="G64" s="72">
        <v>26</v>
      </c>
      <c r="I64">
        <v>49</v>
      </c>
      <c r="J64" s="72"/>
      <c r="K64" s="72">
        <f t="shared" si="46"/>
        <v>13</v>
      </c>
      <c r="L64" s="72">
        <f t="shared" si="47"/>
        <v>38</v>
      </c>
      <c r="M64" s="72">
        <f t="shared" si="48"/>
        <v>37</v>
      </c>
      <c r="N64" s="72">
        <f t="shared" si="49"/>
        <v>19</v>
      </c>
      <c r="O64" s="72">
        <f t="shared" si="50"/>
        <v>11</v>
      </c>
      <c r="Q64" s="74" t="str">
        <f t="shared" si="31"/>
        <v/>
      </c>
      <c r="R64" s="74" t="str">
        <f t="shared" si="34"/>
        <v/>
      </c>
      <c r="S64" s="74" t="str">
        <f t="shared" si="35"/>
        <v/>
      </c>
      <c r="T64" s="74" t="str">
        <f t="shared" si="36"/>
        <v/>
      </c>
      <c r="U64" s="74" t="str">
        <f t="shared" si="37"/>
        <v/>
      </c>
      <c r="W64" s="85" t="str">
        <f t="shared" si="32"/>
        <v/>
      </c>
      <c r="X64" s="85" t="str">
        <f t="shared" si="38"/>
        <v/>
      </c>
      <c r="Y64" s="85" t="str">
        <f t="shared" si="39"/>
        <v/>
      </c>
      <c r="Z64" s="85" t="str">
        <f t="shared" si="40"/>
        <v/>
      </c>
      <c r="AA64" s="85" t="str">
        <f t="shared" si="41"/>
        <v/>
      </c>
      <c r="AC64" s="86" t="str">
        <f t="shared" si="33"/>
        <v/>
      </c>
      <c r="AD64" s="86" t="str">
        <f t="shared" si="42"/>
        <v/>
      </c>
      <c r="AE64" s="86" t="str">
        <f t="shared" si="43"/>
        <v/>
      </c>
      <c r="AF64" s="86" t="str">
        <f t="shared" si="44"/>
        <v/>
      </c>
      <c r="AG64" s="86" t="str">
        <f t="shared" si="45"/>
        <v/>
      </c>
    </row>
    <row r="65" spans="1:7" x14ac:dyDescent="0.25">
      <c r="B65">
        <f>SUM(B16:B64)/1</f>
        <v>7</v>
      </c>
      <c r="C65">
        <f>SUM(C16:C64)/C4</f>
        <v>7.583333333333333</v>
      </c>
      <c r="D65">
        <f t="shared" ref="D65:G65" si="51">SUM(D16:D64)/D4</f>
        <v>7.1842105263157894</v>
      </c>
      <c r="E65">
        <f t="shared" si="51"/>
        <v>7.1866666666666665</v>
      </c>
      <c r="F65">
        <f t="shared" si="51"/>
        <v>7.1196581196581192</v>
      </c>
      <c r="G65">
        <f t="shared" si="51"/>
        <v>7.0903225806451609</v>
      </c>
    </row>
    <row r="66" spans="1:7" x14ac:dyDescent="0.25">
      <c r="A66" t="s">
        <v>323</v>
      </c>
      <c r="B66" s="72">
        <f>SUM(B67:B117)</f>
        <v>49</v>
      </c>
      <c r="C66" s="72">
        <f t="shared" ref="C66:G66" si="52">SUM(C67:C117)</f>
        <v>49</v>
      </c>
      <c r="D66" s="72">
        <f t="shared" si="52"/>
        <v>49</v>
      </c>
      <c r="E66" s="72">
        <f t="shared" si="52"/>
        <v>49</v>
      </c>
      <c r="F66" s="72">
        <f t="shared" si="52"/>
        <v>49</v>
      </c>
      <c r="G66" s="72">
        <f t="shared" si="52"/>
        <v>49</v>
      </c>
    </row>
    <row r="67" spans="1:7" x14ac:dyDescent="0.25">
      <c r="A67">
        <v>0</v>
      </c>
      <c r="B67" s="72">
        <f>COUNTIF(B$16:B$64,$A67)</f>
        <v>42</v>
      </c>
      <c r="C67" s="72">
        <f t="shared" ref="C67:G68" si="53">COUNTIF(C$16:C$64,$A67)</f>
        <v>6</v>
      </c>
      <c r="D67" s="72">
        <f t="shared" si="53"/>
        <v>0</v>
      </c>
      <c r="E67" s="72">
        <f t="shared" si="53"/>
        <v>0</v>
      </c>
      <c r="F67" s="72">
        <f t="shared" si="53"/>
        <v>0</v>
      </c>
      <c r="G67" s="72">
        <f t="shared" si="53"/>
        <v>0</v>
      </c>
    </row>
    <row r="68" spans="1:7" x14ac:dyDescent="0.25">
      <c r="A68">
        <v>1</v>
      </c>
      <c r="B68" s="72">
        <f>COUNTIF(B$16:B$64,$A68)</f>
        <v>7</v>
      </c>
      <c r="C68" s="72">
        <f t="shared" si="53"/>
        <v>18</v>
      </c>
      <c r="D68" s="72">
        <f t="shared" si="53"/>
        <v>1</v>
      </c>
      <c r="E68" s="72">
        <f t="shared" si="53"/>
        <v>0</v>
      </c>
      <c r="F68" s="72">
        <f t="shared" si="53"/>
        <v>0</v>
      </c>
      <c r="G68" s="72">
        <f t="shared" si="53"/>
        <v>0</v>
      </c>
    </row>
    <row r="69" spans="1:7" x14ac:dyDescent="0.25">
      <c r="A69">
        <v>2</v>
      </c>
      <c r="B69" s="72">
        <f t="shared" ref="B69:G89" si="54">COUNTIF(B$16:B$64,$A69)</f>
        <v>0</v>
      </c>
      <c r="C69" s="72">
        <f t="shared" si="54"/>
        <v>13</v>
      </c>
      <c r="D69" s="72">
        <f t="shared" si="54"/>
        <v>7</v>
      </c>
      <c r="E69" s="72">
        <f t="shared" si="54"/>
        <v>0</v>
      </c>
      <c r="F69" s="72">
        <f t="shared" si="54"/>
        <v>0</v>
      </c>
      <c r="G69" s="72">
        <f t="shared" si="54"/>
        <v>0</v>
      </c>
    </row>
    <row r="70" spans="1:7" x14ac:dyDescent="0.25">
      <c r="A70">
        <v>3</v>
      </c>
      <c r="B70" s="72">
        <f t="shared" si="54"/>
        <v>0</v>
      </c>
      <c r="C70" s="72">
        <f t="shared" si="54"/>
        <v>5</v>
      </c>
      <c r="D70" s="72">
        <f t="shared" si="54"/>
        <v>4</v>
      </c>
      <c r="E70" s="72">
        <f t="shared" si="54"/>
        <v>1</v>
      </c>
      <c r="F70" s="72">
        <f t="shared" si="54"/>
        <v>0</v>
      </c>
      <c r="G70" s="72">
        <f t="shared" si="54"/>
        <v>0</v>
      </c>
    </row>
    <row r="71" spans="1:7" x14ac:dyDescent="0.25">
      <c r="A71">
        <v>4</v>
      </c>
      <c r="B71" s="72">
        <f t="shared" si="54"/>
        <v>0</v>
      </c>
      <c r="C71" s="72">
        <f t="shared" si="54"/>
        <v>3</v>
      </c>
      <c r="D71" s="72">
        <f t="shared" si="54"/>
        <v>2</v>
      </c>
      <c r="E71" s="72">
        <f t="shared" si="54"/>
        <v>0</v>
      </c>
      <c r="F71" s="72">
        <f t="shared" si="54"/>
        <v>0</v>
      </c>
      <c r="G71" s="72">
        <f t="shared" si="54"/>
        <v>0</v>
      </c>
    </row>
    <row r="72" spans="1:7" x14ac:dyDescent="0.25">
      <c r="A72">
        <v>5</v>
      </c>
      <c r="B72" s="72">
        <f t="shared" si="54"/>
        <v>0</v>
      </c>
      <c r="C72" s="72">
        <f t="shared" si="54"/>
        <v>4</v>
      </c>
      <c r="D72" s="72">
        <f t="shared" si="54"/>
        <v>5</v>
      </c>
      <c r="E72" s="72">
        <f t="shared" si="54"/>
        <v>0</v>
      </c>
      <c r="F72" s="72">
        <f t="shared" si="54"/>
        <v>0</v>
      </c>
      <c r="G72" s="72">
        <f t="shared" si="54"/>
        <v>0</v>
      </c>
    </row>
    <row r="73" spans="1:7" x14ac:dyDescent="0.25">
      <c r="A73">
        <v>6</v>
      </c>
      <c r="B73" s="72">
        <f t="shared" si="54"/>
        <v>0</v>
      </c>
      <c r="C73" s="72">
        <f t="shared" si="54"/>
        <v>0</v>
      </c>
      <c r="D73" s="72">
        <f t="shared" si="54"/>
        <v>9</v>
      </c>
      <c r="E73" s="72">
        <f t="shared" si="54"/>
        <v>3</v>
      </c>
      <c r="F73" s="72">
        <f t="shared" si="54"/>
        <v>1</v>
      </c>
      <c r="G73" s="72">
        <f t="shared" si="54"/>
        <v>0</v>
      </c>
    </row>
    <row r="74" spans="1:7" x14ac:dyDescent="0.25">
      <c r="A74">
        <v>7</v>
      </c>
      <c r="B74" s="72">
        <f t="shared" si="54"/>
        <v>0</v>
      </c>
      <c r="C74" s="72">
        <f t="shared" si="54"/>
        <v>0</v>
      </c>
      <c r="D74" s="72">
        <f t="shared" si="54"/>
        <v>12</v>
      </c>
      <c r="E74" s="72">
        <f t="shared" si="54"/>
        <v>2</v>
      </c>
      <c r="F74" s="72">
        <f t="shared" si="54"/>
        <v>0</v>
      </c>
      <c r="G74" s="72">
        <f t="shared" si="54"/>
        <v>0</v>
      </c>
    </row>
    <row r="75" spans="1:7" x14ac:dyDescent="0.25">
      <c r="A75">
        <v>8</v>
      </c>
      <c r="B75" s="72">
        <f t="shared" si="54"/>
        <v>0</v>
      </c>
      <c r="C75" s="72">
        <f t="shared" si="54"/>
        <v>0</v>
      </c>
      <c r="D75" s="72">
        <f t="shared" si="54"/>
        <v>7</v>
      </c>
      <c r="E75" s="72">
        <f t="shared" si="54"/>
        <v>2</v>
      </c>
      <c r="F75" s="72">
        <f t="shared" si="54"/>
        <v>0</v>
      </c>
      <c r="G75" s="72">
        <f t="shared" si="54"/>
        <v>0</v>
      </c>
    </row>
    <row r="76" spans="1:7" x14ac:dyDescent="0.25">
      <c r="A76">
        <v>9</v>
      </c>
      <c r="B76" s="72">
        <f t="shared" si="54"/>
        <v>0</v>
      </c>
      <c r="C76" s="72">
        <f t="shared" si="54"/>
        <v>0</v>
      </c>
      <c r="D76" s="72">
        <f t="shared" si="54"/>
        <v>1</v>
      </c>
      <c r="E76" s="72">
        <f t="shared" si="54"/>
        <v>5</v>
      </c>
      <c r="F76" s="72">
        <f t="shared" si="54"/>
        <v>0</v>
      </c>
      <c r="G76" s="72">
        <f t="shared" si="54"/>
        <v>0</v>
      </c>
    </row>
    <row r="77" spans="1:7" x14ac:dyDescent="0.25">
      <c r="A77">
        <v>10</v>
      </c>
      <c r="B77" s="72">
        <f t="shared" si="54"/>
        <v>0</v>
      </c>
      <c r="C77" s="72">
        <f t="shared" si="54"/>
        <v>0</v>
      </c>
      <c r="D77" s="72">
        <f t="shared" si="54"/>
        <v>1</v>
      </c>
      <c r="E77" s="72">
        <f t="shared" si="54"/>
        <v>8</v>
      </c>
      <c r="F77" s="72">
        <f t="shared" si="54"/>
        <v>2</v>
      </c>
      <c r="G77" s="72">
        <f t="shared" si="54"/>
        <v>0</v>
      </c>
    </row>
    <row r="78" spans="1:7" x14ac:dyDescent="0.25">
      <c r="A78">
        <v>11</v>
      </c>
      <c r="B78" s="72">
        <f t="shared" si="54"/>
        <v>0</v>
      </c>
      <c r="C78" s="72">
        <f t="shared" si="54"/>
        <v>0</v>
      </c>
      <c r="D78" s="72">
        <f t="shared" si="54"/>
        <v>0</v>
      </c>
      <c r="E78" s="72">
        <f t="shared" si="54"/>
        <v>8</v>
      </c>
      <c r="F78" s="72">
        <f t="shared" si="54"/>
        <v>1</v>
      </c>
      <c r="G78" s="72">
        <f t="shared" si="54"/>
        <v>1</v>
      </c>
    </row>
    <row r="79" spans="1:7" x14ac:dyDescent="0.25">
      <c r="A79">
        <v>12</v>
      </c>
      <c r="B79" s="72">
        <f t="shared" si="54"/>
        <v>0</v>
      </c>
      <c r="C79" s="72">
        <f t="shared" si="54"/>
        <v>0</v>
      </c>
      <c r="D79" s="72">
        <f t="shared" si="54"/>
        <v>0</v>
      </c>
      <c r="E79" s="72">
        <f t="shared" si="54"/>
        <v>9</v>
      </c>
      <c r="F79" s="72">
        <f t="shared" si="54"/>
        <v>1</v>
      </c>
      <c r="G79" s="72">
        <f t="shared" si="54"/>
        <v>0</v>
      </c>
    </row>
    <row r="80" spans="1:7" x14ac:dyDescent="0.25">
      <c r="A80">
        <v>13</v>
      </c>
      <c r="B80" s="72">
        <f t="shared" si="54"/>
        <v>0</v>
      </c>
      <c r="C80" s="72">
        <f t="shared" si="54"/>
        <v>0</v>
      </c>
      <c r="D80" s="72">
        <f t="shared" si="54"/>
        <v>0</v>
      </c>
      <c r="E80" s="72">
        <f t="shared" si="54"/>
        <v>3</v>
      </c>
      <c r="F80" s="72">
        <f t="shared" si="54"/>
        <v>4</v>
      </c>
      <c r="G80" s="72">
        <f t="shared" si="54"/>
        <v>0</v>
      </c>
    </row>
    <row r="81" spans="1:7" x14ac:dyDescent="0.25">
      <c r="A81">
        <v>14</v>
      </c>
      <c r="B81" s="72">
        <f t="shared" si="54"/>
        <v>0</v>
      </c>
      <c r="C81" s="72">
        <f t="shared" si="54"/>
        <v>0</v>
      </c>
      <c r="D81" s="72">
        <f t="shared" si="54"/>
        <v>0</v>
      </c>
      <c r="E81" s="72">
        <f t="shared" si="54"/>
        <v>2</v>
      </c>
      <c r="F81" s="72">
        <f t="shared" si="54"/>
        <v>5</v>
      </c>
      <c r="G81" s="72">
        <f t="shared" si="54"/>
        <v>1</v>
      </c>
    </row>
    <row r="82" spans="1:7" x14ac:dyDescent="0.25">
      <c r="A82">
        <v>15</v>
      </c>
      <c r="B82" s="72">
        <f t="shared" si="54"/>
        <v>0</v>
      </c>
      <c r="C82" s="72">
        <f t="shared" si="54"/>
        <v>0</v>
      </c>
      <c r="D82" s="72">
        <f t="shared" si="54"/>
        <v>0</v>
      </c>
      <c r="E82" s="72">
        <f t="shared" si="54"/>
        <v>2</v>
      </c>
      <c r="F82" s="72">
        <f t="shared" si="54"/>
        <v>1</v>
      </c>
      <c r="G82" s="72">
        <f t="shared" si="54"/>
        <v>1</v>
      </c>
    </row>
    <row r="83" spans="1:7" x14ac:dyDescent="0.25">
      <c r="A83">
        <v>16</v>
      </c>
      <c r="B83" s="72">
        <f t="shared" si="54"/>
        <v>0</v>
      </c>
      <c r="C83" s="72">
        <f t="shared" si="54"/>
        <v>0</v>
      </c>
      <c r="D83" s="72">
        <f t="shared" si="54"/>
        <v>0</v>
      </c>
      <c r="E83" s="72">
        <f t="shared" si="54"/>
        <v>3</v>
      </c>
      <c r="F83" s="72">
        <f t="shared" si="54"/>
        <v>10</v>
      </c>
      <c r="G83" s="72">
        <f t="shared" si="54"/>
        <v>2</v>
      </c>
    </row>
    <row r="84" spans="1:7" x14ac:dyDescent="0.25">
      <c r="A84">
        <v>17</v>
      </c>
      <c r="B84" s="72">
        <f t="shared" si="54"/>
        <v>0</v>
      </c>
      <c r="C84" s="72">
        <f t="shared" si="54"/>
        <v>0</v>
      </c>
      <c r="D84" s="72">
        <f t="shared" si="54"/>
        <v>0</v>
      </c>
      <c r="E84" s="72">
        <f t="shared" si="54"/>
        <v>0</v>
      </c>
      <c r="F84" s="72">
        <f t="shared" si="54"/>
        <v>1</v>
      </c>
      <c r="G84" s="72">
        <f t="shared" si="54"/>
        <v>3</v>
      </c>
    </row>
    <row r="85" spans="1:7" x14ac:dyDescent="0.25">
      <c r="A85">
        <v>18</v>
      </c>
      <c r="B85" s="72">
        <f t="shared" si="54"/>
        <v>0</v>
      </c>
      <c r="C85" s="72">
        <f t="shared" si="54"/>
        <v>0</v>
      </c>
      <c r="D85" s="72">
        <f t="shared" si="54"/>
        <v>0</v>
      </c>
      <c r="E85" s="72">
        <f t="shared" si="54"/>
        <v>0</v>
      </c>
      <c r="F85" s="72">
        <f t="shared" si="54"/>
        <v>5</v>
      </c>
      <c r="G85" s="72">
        <f t="shared" si="54"/>
        <v>2</v>
      </c>
    </row>
    <row r="86" spans="1:7" x14ac:dyDescent="0.25">
      <c r="A86">
        <v>19</v>
      </c>
      <c r="B86" s="72">
        <f t="shared" si="54"/>
        <v>0</v>
      </c>
      <c r="C86" s="72">
        <f t="shared" si="54"/>
        <v>0</v>
      </c>
      <c r="D86" s="72">
        <f t="shared" si="54"/>
        <v>0</v>
      </c>
      <c r="E86" s="72">
        <f t="shared" si="54"/>
        <v>0</v>
      </c>
      <c r="F86" s="72">
        <f t="shared" si="54"/>
        <v>4</v>
      </c>
      <c r="G86" s="72">
        <f t="shared" si="54"/>
        <v>2</v>
      </c>
    </row>
    <row r="87" spans="1:7" x14ac:dyDescent="0.25">
      <c r="A87">
        <v>20</v>
      </c>
      <c r="B87" s="72">
        <f t="shared" si="54"/>
        <v>0</v>
      </c>
      <c r="C87" s="72">
        <f t="shared" si="54"/>
        <v>0</v>
      </c>
      <c r="D87" s="72">
        <f t="shared" si="54"/>
        <v>0</v>
      </c>
      <c r="E87" s="72">
        <f t="shared" si="54"/>
        <v>0</v>
      </c>
      <c r="F87" s="72">
        <f t="shared" si="54"/>
        <v>3</v>
      </c>
      <c r="G87" s="72">
        <f t="shared" si="54"/>
        <v>4</v>
      </c>
    </row>
    <row r="88" spans="1:7" x14ac:dyDescent="0.25">
      <c r="A88">
        <v>21</v>
      </c>
      <c r="B88" s="72">
        <f t="shared" si="54"/>
        <v>0</v>
      </c>
      <c r="C88" s="72">
        <f t="shared" si="54"/>
        <v>0</v>
      </c>
      <c r="D88" s="72">
        <f t="shared" si="54"/>
        <v>0</v>
      </c>
      <c r="E88" s="72">
        <f t="shared" si="54"/>
        <v>0</v>
      </c>
      <c r="F88" s="72">
        <f t="shared" si="54"/>
        <v>5</v>
      </c>
      <c r="G88" s="72">
        <f t="shared" si="54"/>
        <v>4</v>
      </c>
    </row>
    <row r="89" spans="1:7" x14ac:dyDescent="0.25">
      <c r="A89">
        <v>22</v>
      </c>
      <c r="B89" s="72">
        <f t="shared" si="54"/>
        <v>0</v>
      </c>
      <c r="C89" s="72">
        <f t="shared" si="54"/>
        <v>0</v>
      </c>
      <c r="D89" s="72">
        <f t="shared" si="54"/>
        <v>0</v>
      </c>
      <c r="E89" s="72">
        <f t="shared" si="54"/>
        <v>1</v>
      </c>
      <c r="F89" s="72">
        <f t="shared" si="54"/>
        <v>4</v>
      </c>
      <c r="G89" s="72">
        <f t="shared" si="54"/>
        <v>3</v>
      </c>
    </row>
    <row r="90" spans="1:7" x14ac:dyDescent="0.25">
      <c r="A90">
        <v>23</v>
      </c>
      <c r="B90" s="72">
        <f t="shared" ref="B90:G117" si="55">COUNTIF(B$16:B$64,$A90)</f>
        <v>0</v>
      </c>
      <c r="C90" s="72">
        <f t="shared" si="55"/>
        <v>0</v>
      </c>
      <c r="D90" s="72">
        <f t="shared" si="55"/>
        <v>0</v>
      </c>
      <c r="E90" s="72">
        <f t="shared" si="55"/>
        <v>0</v>
      </c>
      <c r="F90" s="72">
        <f t="shared" si="55"/>
        <v>1</v>
      </c>
      <c r="G90" s="72">
        <f t="shared" si="55"/>
        <v>7</v>
      </c>
    </row>
    <row r="91" spans="1:7" x14ac:dyDescent="0.25">
      <c r="A91">
        <v>24</v>
      </c>
      <c r="B91" s="72">
        <f t="shared" si="55"/>
        <v>0</v>
      </c>
      <c r="C91" s="72">
        <f t="shared" si="55"/>
        <v>0</v>
      </c>
      <c r="D91" s="72">
        <f t="shared" si="55"/>
        <v>0</v>
      </c>
      <c r="E91" s="72">
        <f t="shared" si="55"/>
        <v>0</v>
      </c>
      <c r="F91" s="72">
        <f t="shared" si="55"/>
        <v>0</v>
      </c>
      <c r="G91" s="72">
        <f t="shared" si="55"/>
        <v>2</v>
      </c>
    </row>
    <row r="92" spans="1:7" x14ac:dyDescent="0.25">
      <c r="A92">
        <v>25</v>
      </c>
      <c r="B92" s="72">
        <f t="shared" si="55"/>
        <v>0</v>
      </c>
      <c r="C92" s="72">
        <f t="shared" si="55"/>
        <v>0</v>
      </c>
      <c r="D92" s="72">
        <f t="shared" si="55"/>
        <v>0</v>
      </c>
      <c r="E92" s="72">
        <f t="shared" si="55"/>
        <v>0</v>
      </c>
      <c r="F92" s="72">
        <f t="shared" si="55"/>
        <v>0</v>
      </c>
      <c r="G92" s="72">
        <f t="shared" si="55"/>
        <v>5</v>
      </c>
    </row>
    <row r="93" spans="1:7" x14ac:dyDescent="0.25">
      <c r="A93">
        <v>26</v>
      </c>
      <c r="B93" s="72">
        <f t="shared" si="55"/>
        <v>0</v>
      </c>
      <c r="C93" s="72">
        <f t="shared" si="55"/>
        <v>0</v>
      </c>
      <c r="D93" s="72">
        <f t="shared" si="55"/>
        <v>0</v>
      </c>
      <c r="E93" s="72">
        <f t="shared" si="55"/>
        <v>0</v>
      </c>
      <c r="F93" s="72">
        <f t="shared" si="55"/>
        <v>0</v>
      </c>
      <c r="G93" s="72">
        <f t="shared" si="55"/>
        <v>2</v>
      </c>
    </row>
    <row r="94" spans="1:7" x14ac:dyDescent="0.25">
      <c r="A94">
        <v>27</v>
      </c>
      <c r="B94" s="72">
        <f t="shared" si="55"/>
        <v>0</v>
      </c>
      <c r="C94" s="72">
        <f t="shared" si="55"/>
        <v>0</v>
      </c>
      <c r="D94" s="72">
        <f t="shared" si="55"/>
        <v>0</v>
      </c>
      <c r="E94" s="72">
        <f t="shared" si="55"/>
        <v>0</v>
      </c>
      <c r="F94" s="72">
        <f t="shared" si="55"/>
        <v>0</v>
      </c>
      <c r="G94" s="72">
        <f t="shared" si="55"/>
        <v>3</v>
      </c>
    </row>
    <row r="95" spans="1:7" x14ac:dyDescent="0.25">
      <c r="A95">
        <v>28</v>
      </c>
      <c r="B95" s="72">
        <f t="shared" si="55"/>
        <v>0</v>
      </c>
      <c r="C95" s="72">
        <f t="shared" si="55"/>
        <v>0</v>
      </c>
      <c r="D95" s="72">
        <f t="shared" si="55"/>
        <v>0</v>
      </c>
      <c r="E95" s="72">
        <f t="shared" si="55"/>
        <v>0</v>
      </c>
      <c r="F95" s="72">
        <f t="shared" si="55"/>
        <v>1</v>
      </c>
      <c r="G95" s="72">
        <f t="shared" si="55"/>
        <v>4</v>
      </c>
    </row>
    <row r="96" spans="1:7" x14ac:dyDescent="0.25">
      <c r="A96">
        <v>29</v>
      </c>
      <c r="B96" s="72">
        <f t="shared" si="55"/>
        <v>0</v>
      </c>
      <c r="C96" s="72">
        <f t="shared" si="55"/>
        <v>0</v>
      </c>
      <c r="D96" s="72">
        <f t="shared" si="55"/>
        <v>0</v>
      </c>
      <c r="E96" s="72">
        <f t="shared" si="55"/>
        <v>0</v>
      </c>
      <c r="F96" s="72">
        <f t="shared" si="55"/>
        <v>0</v>
      </c>
      <c r="G96" s="72">
        <f t="shared" si="55"/>
        <v>1</v>
      </c>
    </row>
    <row r="97" spans="1:7" x14ac:dyDescent="0.25">
      <c r="A97">
        <v>30</v>
      </c>
      <c r="B97" s="72">
        <f t="shared" si="55"/>
        <v>0</v>
      </c>
      <c r="C97" s="72">
        <f t="shared" si="55"/>
        <v>0</v>
      </c>
      <c r="D97" s="72">
        <f t="shared" si="55"/>
        <v>0</v>
      </c>
      <c r="E97" s="72">
        <f t="shared" si="55"/>
        <v>0</v>
      </c>
      <c r="F97" s="72">
        <f t="shared" si="55"/>
        <v>0</v>
      </c>
      <c r="G97" s="72">
        <f t="shared" si="55"/>
        <v>1</v>
      </c>
    </row>
    <row r="98" spans="1:7" x14ac:dyDescent="0.25">
      <c r="A98">
        <v>31</v>
      </c>
      <c r="B98" s="72">
        <f t="shared" si="55"/>
        <v>0</v>
      </c>
      <c r="C98" s="72">
        <f t="shared" si="55"/>
        <v>0</v>
      </c>
      <c r="D98" s="72">
        <f t="shared" si="55"/>
        <v>0</v>
      </c>
      <c r="E98" s="72">
        <f t="shared" si="55"/>
        <v>0</v>
      </c>
      <c r="F98" s="72">
        <f t="shared" si="55"/>
        <v>0</v>
      </c>
      <c r="G98" s="72">
        <f t="shared" si="55"/>
        <v>0</v>
      </c>
    </row>
    <row r="99" spans="1:7" x14ac:dyDescent="0.25">
      <c r="A99">
        <v>32</v>
      </c>
      <c r="B99" s="72">
        <f t="shared" si="55"/>
        <v>0</v>
      </c>
      <c r="C99" s="72">
        <f t="shared" si="55"/>
        <v>0</v>
      </c>
      <c r="D99" s="72">
        <f t="shared" si="55"/>
        <v>0</v>
      </c>
      <c r="E99" s="72">
        <f t="shared" si="55"/>
        <v>0</v>
      </c>
      <c r="F99" s="72">
        <f t="shared" si="55"/>
        <v>0</v>
      </c>
      <c r="G99" s="72">
        <f t="shared" si="55"/>
        <v>0</v>
      </c>
    </row>
    <row r="100" spans="1:7" x14ac:dyDescent="0.25">
      <c r="A100">
        <v>33</v>
      </c>
      <c r="B100" s="72">
        <f t="shared" si="55"/>
        <v>0</v>
      </c>
      <c r="C100" s="72">
        <f t="shared" si="55"/>
        <v>0</v>
      </c>
      <c r="D100" s="72">
        <f t="shared" si="55"/>
        <v>0</v>
      </c>
      <c r="E100" s="72">
        <f t="shared" si="55"/>
        <v>0</v>
      </c>
      <c r="F100" s="72">
        <f t="shared" si="55"/>
        <v>0</v>
      </c>
      <c r="G100" s="72">
        <f t="shared" si="55"/>
        <v>0</v>
      </c>
    </row>
    <row r="101" spans="1:7" x14ac:dyDescent="0.25">
      <c r="A101">
        <v>34</v>
      </c>
      <c r="B101" s="72">
        <f t="shared" si="55"/>
        <v>0</v>
      </c>
      <c r="C101" s="72">
        <f t="shared" si="55"/>
        <v>0</v>
      </c>
      <c r="D101" s="72">
        <f t="shared" si="55"/>
        <v>0</v>
      </c>
      <c r="E101" s="72">
        <f t="shared" si="55"/>
        <v>0</v>
      </c>
      <c r="F101" s="72">
        <f t="shared" si="55"/>
        <v>0</v>
      </c>
      <c r="G101" s="72">
        <f t="shared" si="55"/>
        <v>1</v>
      </c>
    </row>
    <row r="102" spans="1:7" x14ac:dyDescent="0.25">
      <c r="A102">
        <v>35</v>
      </c>
      <c r="B102" s="72">
        <f t="shared" si="55"/>
        <v>0</v>
      </c>
      <c r="C102" s="72">
        <f t="shared" si="55"/>
        <v>0</v>
      </c>
      <c r="D102" s="72">
        <f t="shared" si="55"/>
        <v>0</v>
      </c>
      <c r="E102" s="72">
        <f t="shared" si="55"/>
        <v>0</v>
      </c>
      <c r="F102" s="72">
        <f t="shared" si="55"/>
        <v>0</v>
      </c>
      <c r="G102" s="72">
        <f t="shared" si="55"/>
        <v>0</v>
      </c>
    </row>
    <row r="103" spans="1:7" x14ac:dyDescent="0.25">
      <c r="A103">
        <v>36</v>
      </c>
      <c r="B103" s="72">
        <f t="shared" si="55"/>
        <v>0</v>
      </c>
      <c r="C103" s="72">
        <f t="shared" si="55"/>
        <v>0</v>
      </c>
      <c r="D103" s="72">
        <f t="shared" si="55"/>
        <v>0</v>
      </c>
      <c r="E103" s="72">
        <f t="shared" si="55"/>
        <v>0</v>
      </c>
      <c r="F103" s="72">
        <f t="shared" si="55"/>
        <v>0</v>
      </c>
      <c r="G103" s="72">
        <f t="shared" si="55"/>
        <v>0</v>
      </c>
    </row>
    <row r="104" spans="1:7" x14ac:dyDescent="0.25">
      <c r="A104">
        <v>37</v>
      </c>
      <c r="B104" s="72">
        <f t="shared" si="55"/>
        <v>0</v>
      </c>
      <c r="C104" s="72">
        <f t="shared" si="55"/>
        <v>0</v>
      </c>
      <c r="D104" s="72">
        <f t="shared" si="55"/>
        <v>0</v>
      </c>
      <c r="E104" s="72">
        <f t="shared" si="55"/>
        <v>0</v>
      </c>
      <c r="F104" s="72">
        <f t="shared" si="55"/>
        <v>0</v>
      </c>
      <c r="G104" s="72">
        <f t="shared" si="55"/>
        <v>0</v>
      </c>
    </row>
    <row r="105" spans="1:7" x14ac:dyDescent="0.25">
      <c r="A105">
        <v>38</v>
      </c>
      <c r="B105" s="72">
        <f t="shared" si="55"/>
        <v>0</v>
      </c>
      <c r="C105" s="72">
        <f t="shared" si="55"/>
        <v>0</v>
      </c>
      <c r="D105" s="72">
        <f t="shared" si="55"/>
        <v>0</v>
      </c>
      <c r="E105" s="72">
        <f t="shared" si="55"/>
        <v>0</v>
      </c>
      <c r="F105" s="72">
        <f t="shared" si="55"/>
        <v>0</v>
      </c>
      <c r="G105" s="72">
        <f t="shared" si="55"/>
        <v>0</v>
      </c>
    </row>
    <row r="106" spans="1:7" x14ac:dyDescent="0.25">
      <c r="A106">
        <v>39</v>
      </c>
      <c r="B106" s="72">
        <f t="shared" si="55"/>
        <v>0</v>
      </c>
      <c r="C106" s="72">
        <f t="shared" si="55"/>
        <v>0</v>
      </c>
      <c r="D106" s="72">
        <f t="shared" si="55"/>
        <v>0</v>
      </c>
      <c r="E106" s="72">
        <f t="shared" si="55"/>
        <v>0</v>
      </c>
      <c r="F106" s="72">
        <f t="shared" si="55"/>
        <v>0</v>
      </c>
      <c r="G106" s="72">
        <f t="shared" si="55"/>
        <v>0</v>
      </c>
    </row>
    <row r="107" spans="1:7" x14ac:dyDescent="0.25">
      <c r="A107">
        <v>40</v>
      </c>
      <c r="B107" s="72">
        <f t="shared" si="55"/>
        <v>0</v>
      </c>
      <c r="C107" s="72">
        <f t="shared" si="55"/>
        <v>0</v>
      </c>
      <c r="D107" s="72">
        <f t="shared" si="55"/>
        <v>0</v>
      </c>
      <c r="E107" s="72">
        <f t="shared" si="55"/>
        <v>0</v>
      </c>
      <c r="F107" s="72">
        <f t="shared" si="55"/>
        <v>0</v>
      </c>
      <c r="G107" s="72">
        <f t="shared" si="55"/>
        <v>0</v>
      </c>
    </row>
    <row r="108" spans="1:7" x14ac:dyDescent="0.25">
      <c r="A108">
        <v>41</v>
      </c>
      <c r="B108" s="72">
        <f t="shared" si="55"/>
        <v>0</v>
      </c>
      <c r="C108" s="72">
        <f t="shared" si="55"/>
        <v>0</v>
      </c>
      <c r="D108" s="72">
        <f t="shared" si="55"/>
        <v>0</v>
      </c>
      <c r="E108" s="72">
        <f t="shared" si="55"/>
        <v>0</v>
      </c>
      <c r="F108" s="72">
        <f t="shared" si="55"/>
        <v>0</v>
      </c>
      <c r="G108" s="72">
        <f t="shared" si="55"/>
        <v>0</v>
      </c>
    </row>
    <row r="109" spans="1:7" x14ac:dyDescent="0.25">
      <c r="A109">
        <v>42</v>
      </c>
      <c r="B109" s="72">
        <f t="shared" si="55"/>
        <v>0</v>
      </c>
      <c r="C109" s="72">
        <f t="shared" si="55"/>
        <v>0</v>
      </c>
      <c r="D109" s="72">
        <f t="shared" si="55"/>
        <v>0</v>
      </c>
      <c r="E109" s="72">
        <f t="shared" si="55"/>
        <v>0</v>
      </c>
      <c r="F109" s="72">
        <f t="shared" si="55"/>
        <v>0</v>
      </c>
      <c r="G109" s="72">
        <f t="shared" si="55"/>
        <v>0</v>
      </c>
    </row>
    <row r="110" spans="1:7" x14ac:dyDescent="0.25">
      <c r="A110">
        <v>43</v>
      </c>
      <c r="B110" s="72">
        <f t="shared" si="55"/>
        <v>0</v>
      </c>
      <c r="C110" s="72">
        <f t="shared" si="55"/>
        <v>0</v>
      </c>
      <c r="D110" s="72">
        <f t="shared" si="55"/>
        <v>0</v>
      </c>
      <c r="E110" s="72">
        <f t="shared" si="55"/>
        <v>0</v>
      </c>
      <c r="F110" s="72">
        <f t="shared" si="55"/>
        <v>0</v>
      </c>
      <c r="G110" s="72">
        <f t="shared" si="55"/>
        <v>0</v>
      </c>
    </row>
    <row r="111" spans="1:7" x14ac:dyDescent="0.25">
      <c r="A111">
        <v>44</v>
      </c>
      <c r="B111" s="72">
        <f t="shared" si="55"/>
        <v>0</v>
      </c>
      <c r="C111" s="72">
        <f t="shared" si="55"/>
        <v>0</v>
      </c>
      <c r="D111" s="72">
        <f t="shared" si="55"/>
        <v>0</v>
      </c>
      <c r="E111" s="72">
        <f t="shared" si="55"/>
        <v>0</v>
      </c>
      <c r="F111" s="72">
        <f t="shared" si="55"/>
        <v>0</v>
      </c>
      <c r="G111" s="72">
        <f t="shared" si="55"/>
        <v>0</v>
      </c>
    </row>
    <row r="112" spans="1:7" x14ac:dyDescent="0.25">
      <c r="A112">
        <v>45</v>
      </c>
      <c r="B112" s="72">
        <f t="shared" si="55"/>
        <v>0</v>
      </c>
      <c r="C112" s="72">
        <f t="shared" si="55"/>
        <v>0</v>
      </c>
      <c r="D112" s="72">
        <f t="shared" si="55"/>
        <v>0</v>
      </c>
      <c r="E112" s="72">
        <f t="shared" si="55"/>
        <v>0</v>
      </c>
      <c r="F112" s="72">
        <f t="shared" si="55"/>
        <v>0</v>
      </c>
      <c r="G112" s="72">
        <f t="shared" si="55"/>
        <v>0</v>
      </c>
    </row>
    <row r="113" spans="1:21" x14ac:dyDescent="0.25">
      <c r="A113">
        <v>46</v>
      </c>
      <c r="B113" s="72">
        <f t="shared" si="55"/>
        <v>0</v>
      </c>
      <c r="C113" s="72">
        <f t="shared" si="55"/>
        <v>0</v>
      </c>
      <c r="D113" s="72">
        <f t="shared" si="55"/>
        <v>0</v>
      </c>
      <c r="E113" s="72">
        <f t="shared" si="55"/>
        <v>0</v>
      </c>
      <c r="F113" s="72">
        <f t="shared" si="55"/>
        <v>0</v>
      </c>
      <c r="G113" s="72">
        <f t="shared" si="55"/>
        <v>0</v>
      </c>
    </row>
    <row r="114" spans="1:21" x14ac:dyDescent="0.25">
      <c r="A114">
        <v>47</v>
      </c>
      <c r="B114" s="72">
        <f t="shared" si="55"/>
        <v>0</v>
      </c>
      <c r="C114" s="72">
        <f t="shared" si="55"/>
        <v>0</v>
      </c>
      <c r="D114" s="72">
        <f t="shared" si="55"/>
        <v>0</v>
      </c>
      <c r="E114" s="72">
        <f t="shared" si="55"/>
        <v>0</v>
      </c>
      <c r="F114" s="72">
        <f t="shared" si="55"/>
        <v>0</v>
      </c>
      <c r="G114" s="72">
        <f t="shared" si="55"/>
        <v>0</v>
      </c>
    </row>
    <row r="115" spans="1:21" x14ac:dyDescent="0.25">
      <c r="A115">
        <v>48</v>
      </c>
      <c r="B115" s="72">
        <f t="shared" si="55"/>
        <v>0</v>
      </c>
      <c r="C115" s="72">
        <f t="shared" si="55"/>
        <v>0</v>
      </c>
      <c r="D115" s="72">
        <f t="shared" si="55"/>
        <v>0</v>
      </c>
      <c r="E115" s="72">
        <f t="shared" si="55"/>
        <v>0</v>
      </c>
      <c r="F115" s="72">
        <f t="shared" si="55"/>
        <v>0</v>
      </c>
      <c r="G115" s="72">
        <f t="shared" si="55"/>
        <v>0</v>
      </c>
    </row>
    <row r="116" spans="1:21" x14ac:dyDescent="0.25">
      <c r="A116">
        <v>49</v>
      </c>
      <c r="B116" s="72">
        <f t="shared" si="55"/>
        <v>0</v>
      </c>
      <c r="C116" s="72">
        <f t="shared" si="55"/>
        <v>0</v>
      </c>
      <c r="D116" s="72">
        <f t="shared" si="55"/>
        <v>0</v>
      </c>
      <c r="E116" s="72">
        <f t="shared" si="55"/>
        <v>0</v>
      </c>
      <c r="F116" s="72">
        <f t="shared" si="55"/>
        <v>0</v>
      </c>
      <c r="G116" s="72">
        <f t="shared" si="55"/>
        <v>0</v>
      </c>
    </row>
    <row r="117" spans="1:21" x14ac:dyDescent="0.25">
      <c r="A117">
        <v>50</v>
      </c>
      <c r="B117" s="72">
        <f t="shared" si="55"/>
        <v>0</v>
      </c>
      <c r="C117" s="72">
        <f t="shared" si="55"/>
        <v>0</v>
      </c>
      <c r="D117" s="72">
        <f t="shared" si="55"/>
        <v>0</v>
      </c>
      <c r="E117" s="72">
        <f t="shared" si="55"/>
        <v>0</v>
      </c>
      <c r="F117" s="72">
        <f t="shared" si="55"/>
        <v>0</v>
      </c>
      <c r="G117" s="72">
        <f t="shared" si="55"/>
        <v>0</v>
      </c>
    </row>
    <row r="118" spans="1:21" x14ac:dyDescent="0.25">
      <c r="A118" t="s">
        <v>324</v>
      </c>
      <c r="B118" s="72"/>
      <c r="C118" s="72"/>
    </row>
    <row r="119" spans="1:21" x14ac:dyDescent="0.25">
      <c r="A119">
        <v>0</v>
      </c>
      <c r="B119" s="72"/>
      <c r="C119" s="74" t="str">
        <f>IF(C67=1,$A119,"")</f>
        <v/>
      </c>
      <c r="D119" s="74" t="str">
        <f t="shared" ref="D119:G119" si="56">IF(D67=1,$A119,"")</f>
        <v/>
      </c>
      <c r="E119" s="74" t="str">
        <f t="shared" si="56"/>
        <v/>
      </c>
      <c r="F119" s="74" t="str">
        <f t="shared" si="56"/>
        <v/>
      </c>
      <c r="G119" s="74" t="str">
        <f t="shared" si="56"/>
        <v/>
      </c>
      <c r="Q119" s="75" t="str">
        <f>IF(C119="","",IF(C119=0,"",C119-1))</f>
        <v/>
      </c>
      <c r="R119" s="75" t="str">
        <f t="shared" ref="R119:U134" si="57">IF(D119="","",IF(D119=0,"",D119-1))</f>
        <v/>
      </c>
      <c r="S119" s="75" t="str">
        <f t="shared" si="57"/>
        <v/>
      </c>
      <c r="T119" s="75" t="str">
        <f t="shared" si="57"/>
        <v/>
      </c>
      <c r="U119" s="75" t="str">
        <f t="shared" si="57"/>
        <v/>
      </c>
    </row>
    <row r="120" spans="1:21" x14ac:dyDescent="0.25">
      <c r="A120">
        <v>1</v>
      </c>
      <c r="B120" s="72"/>
      <c r="C120" s="74" t="str">
        <f t="shared" ref="C120:G135" si="58">IF(C68=1,$A120,"")</f>
        <v/>
      </c>
      <c r="D120" s="74">
        <f t="shared" si="58"/>
        <v>1</v>
      </c>
      <c r="E120" s="74" t="str">
        <f t="shared" si="58"/>
        <v/>
      </c>
      <c r="F120" s="74" t="str">
        <f t="shared" si="58"/>
        <v/>
      </c>
      <c r="G120" s="74" t="str">
        <f t="shared" si="58"/>
        <v/>
      </c>
      <c r="Q120" s="75" t="str">
        <f t="shared" ref="Q120:Q169" si="59">IF(C120="","",IF(C120=0,"",C120-1))</f>
        <v/>
      </c>
      <c r="R120" s="75">
        <f t="shared" si="57"/>
        <v>0</v>
      </c>
      <c r="S120" s="75" t="str">
        <f t="shared" si="57"/>
        <v/>
      </c>
      <c r="T120" s="75" t="str">
        <f t="shared" si="57"/>
        <v/>
      </c>
      <c r="U120" s="75" t="str">
        <f t="shared" si="57"/>
        <v/>
      </c>
    </row>
    <row r="121" spans="1:21" x14ac:dyDescent="0.25">
      <c r="A121">
        <v>2</v>
      </c>
      <c r="B121" s="72"/>
      <c r="C121" s="74" t="str">
        <f t="shared" si="58"/>
        <v/>
      </c>
      <c r="D121" s="74" t="str">
        <f t="shared" si="58"/>
        <v/>
      </c>
      <c r="E121" s="74" t="str">
        <f t="shared" si="58"/>
        <v/>
      </c>
      <c r="F121" s="74" t="str">
        <f t="shared" si="58"/>
        <v/>
      </c>
      <c r="G121" s="74" t="str">
        <f t="shared" si="58"/>
        <v/>
      </c>
      <c r="Q121" s="75" t="str">
        <f t="shared" si="59"/>
        <v/>
      </c>
      <c r="R121" s="75" t="str">
        <f t="shared" si="57"/>
        <v/>
      </c>
      <c r="S121" s="75" t="str">
        <f t="shared" si="57"/>
        <v/>
      </c>
      <c r="T121" s="75" t="str">
        <f t="shared" si="57"/>
        <v/>
      </c>
      <c r="U121" s="75" t="str">
        <f t="shared" si="57"/>
        <v/>
      </c>
    </row>
    <row r="122" spans="1:21" x14ac:dyDescent="0.25">
      <c r="A122">
        <v>3</v>
      </c>
      <c r="B122" s="72"/>
      <c r="C122" s="74" t="str">
        <f t="shared" si="58"/>
        <v/>
      </c>
      <c r="D122" s="74" t="str">
        <f t="shared" si="58"/>
        <v/>
      </c>
      <c r="E122" s="74">
        <f t="shared" si="58"/>
        <v>3</v>
      </c>
      <c r="F122" s="74" t="str">
        <f t="shared" si="58"/>
        <v/>
      </c>
      <c r="G122" s="74" t="str">
        <f t="shared" si="58"/>
        <v/>
      </c>
      <c r="Q122" s="75" t="str">
        <f t="shared" si="59"/>
        <v/>
      </c>
      <c r="R122" s="75" t="str">
        <f t="shared" si="57"/>
        <v/>
      </c>
      <c r="S122" s="75">
        <f t="shared" si="57"/>
        <v>2</v>
      </c>
      <c r="T122" s="75" t="str">
        <f t="shared" si="57"/>
        <v/>
      </c>
      <c r="U122" s="75" t="str">
        <f t="shared" si="57"/>
        <v/>
      </c>
    </row>
    <row r="123" spans="1:21" x14ac:dyDescent="0.25">
      <c r="A123">
        <v>4</v>
      </c>
      <c r="B123" s="72"/>
      <c r="C123" s="74" t="str">
        <f t="shared" si="58"/>
        <v/>
      </c>
      <c r="D123" s="74" t="str">
        <f t="shared" si="58"/>
        <v/>
      </c>
      <c r="E123" s="74" t="str">
        <f t="shared" si="58"/>
        <v/>
      </c>
      <c r="F123" s="74" t="str">
        <f t="shared" si="58"/>
        <v/>
      </c>
      <c r="G123" s="74" t="str">
        <f t="shared" si="58"/>
        <v/>
      </c>
      <c r="Q123" s="75" t="str">
        <f t="shared" si="59"/>
        <v/>
      </c>
      <c r="R123" s="75" t="str">
        <f t="shared" si="57"/>
        <v/>
      </c>
      <c r="S123" s="75" t="str">
        <f t="shared" si="57"/>
        <v/>
      </c>
      <c r="T123" s="75" t="str">
        <f t="shared" si="57"/>
        <v/>
      </c>
      <c r="U123" s="75" t="str">
        <f t="shared" si="57"/>
        <v/>
      </c>
    </row>
    <row r="124" spans="1:21" x14ac:dyDescent="0.25">
      <c r="A124">
        <v>5</v>
      </c>
      <c r="B124" s="72"/>
      <c r="C124" s="74" t="str">
        <f t="shared" si="58"/>
        <v/>
      </c>
      <c r="D124" s="74" t="str">
        <f t="shared" si="58"/>
        <v/>
      </c>
      <c r="E124" s="74" t="str">
        <f t="shared" si="58"/>
        <v/>
      </c>
      <c r="F124" s="74" t="str">
        <f t="shared" si="58"/>
        <v/>
      </c>
      <c r="G124" s="74" t="str">
        <f t="shared" si="58"/>
        <v/>
      </c>
      <c r="Q124" s="75" t="str">
        <f t="shared" si="59"/>
        <v/>
      </c>
      <c r="R124" s="75" t="str">
        <f t="shared" si="57"/>
        <v/>
      </c>
      <c r="S124" s="75" t="str">
        <f t="shared" si="57"/>
        <v/>
      </c>
      <c r="T124" s="75" t="str">
        <f t="shared" si="57"/>
        <v/>
      </c>
      <c r="U124" s="75" t="str">
        <f t="shared" si="57"/>
        <v/>
      </c>
    </row>
    <row r="125" spans="1:21" x14ac:dyDescent="0.25">
      <c r="A125">
        <v>6</v>
      </c>
      <c r="B125" s="72"/>
      <c r="C125" s="74" t="str">
        <f t="shared" si="58"/>
        <v/>
      </c>
      <c r="D125" s="74" t="str">
        <f t="shared" si="58"/>
        <v/>
      </c>
      <c r="E125" s="74" t="str">
        <f t="shared" si="58"/>
        <v/>
      </c>
      <c r="F125" s="74">
        <f t="shared" si="58"/>
        <v>6</v>
      </c>
      <c r="G125" s="74" t="str">
        <f t="shared" si="58"/>
        <v/>
      </c>
      <c r="Q125" s="75" t="str">
        <f t="shared" si="59"/>
        <v/>
      </c>
      <c r="R125" s="75" t="str">
        <f t="shared" si="57"/>
        <v/>
      </c>
      <c r="S125" s="75" t="str">
        <f t="shared" si="57"/>
        <v/>
      </c>
      <c r="T125" s="75">
        <f t="shared" si="57"/>
        <v>5</v>
      </c>
      <c r="U125" s="75" t="str">
        <f t="shared" si="57"/>
        <v/>
      </c>
    </row>
    <row r="126" spans="1:21" x14ac:dyDescent="0.25">
      <c r="A126">
        <v>7</v>
      </c>
      <c r="B126" s="72"/>
      <c r="C126" s="74" t="str">
        <f t="shared" si="58"/>
        <v/>
      </c>
      <c r="D126" s="74" t="str">
        <f t="shared" si="58"/>
        <v/>
      </c>
      <c r="E126" s="74" t="str">
        <f t="shared" si="58"/>
        <v/>
      </c>
      <c r="F126" s="74" t="str">
        <f t="shared" si="58"/>
        <v/>
      </c>
      <c r="G126" s="74" t="str">
        <f t="shared" si="58"/>
        <v/>
      </c>
      <c r="Q126" s="75" t="str">
        <f t="shared" si="59"/>
        <v/>
      </c>
      <c r="R126" s="75" t="str">
        <f t="shared" si="57"/>
        <v/>
      </c>
      <c r="S126" s="75" t="str">
        <f t="shared" si="57"/>
        <v/>
      </c>
      <c r="T126" s="75" t="str">
        <f t="shared" si="57"/>
        <v/>
      </c>
      <c r="U126" s="75" t="str">
        <f t="shared" si="57"/>
        <v/>
      </c>
    </row>
    <row r="127" spans="1:21" x14ac:dyDescent="0.25">
      <c r="A127">
        <v>8</v>
      </c>
      <c r="B127" s="72"/>
      <c r="C127" s="74" t="str">
        <f t="shared" si="58"/>
        <v/>
      </c>
      <c r="D127" s="74" t="str">
        <f t="shared" si="58"/>
        <v/>
      </c>
      <c r="E127" s="74" t="str">
        <f t="shared" si="58"/>
        <v/>
      </c>
      <c r="F127" s="74" t="str">
        <f t="shared" si="58"/>
        <v/>
      </c>
      <c r="G127" s="74" t="str">
        <f t="shared" si="58"/>
        <v/>
      </c>
      <c r="Q127" s="75" t="str">
        <f t="shared" si="59"/>
        <v/>
      </c>
      <c r="R127" s="75" t="str">
        <f t="shared" si="57"/>
        <v/>
      </c>
      <c r="S127" s="75" t="str">
        <f t="shared" si="57"/>
        <v/>
      </c>
      <c r="T127" s="75" t="str">
        <f t="shared" si="57"/>
        <v/>
      </c>
      <c r="U127" s="75" t="str">
        <f t="shared" si="57"/>
        <v/>
      </c>
    </row>
    <row r="128" spans="1:21" x14ac:dyDescent="0.25">
      <c r="A128">
        <v>9</v>
      </c>
      <c r="B128" s="72"/>
      <c r="C128" s="74" t="str">
        <f t="shared" si="58"/>
        <v/>
      </c>
      <c r="D128" s="74">
        <f t="shared" si="58"/>
        <v>9</v>
      </c>
      <c r="E128" s="74" t="str">
        <f t="shared" si="58"/>
        <v/>
      </c>
      <c r="F128" s="74" t="str">
        <f t="shared" si="58"/>
        <v/>
      </c>
      <c r="G128" s="74" t="str">
        <f t="shared" si="58"/>
        <v/>
      </c>
      <c r="Q128" s="75" t="str">
        <f t="shared" si="59"/>
        <v/>
      </c>
      <c r="R128" s="75">
        <f t="shared" si="57"/>
        <v>8</v>
      </c>
      <c r="S128" s="75" t="str">
        <f t="shared" si="57"/>
        <v/>
      </c>
      <c r="T128" s="75" t="str">
        <f t="shared" si="57"/>
        <v/>
      </c>
      <c r="U128" s="75" t="str">
        <f t="shared" si="57"/>
        <v/>
      </c>
    </row>
    <row r="129" spans="1:21" x14ac:dyDescent="0.25">
      <c r="A129">
        <v>10</v>
      </c>
      <c r="B129" s="72"/>
      <c r="C129" s="74" t="str">
        <f t="shared" si="58"/>
        <v/>
      </c>
      <c r="D129" s="74">
        <f t="shared" si="58"/>
        <v>10</v>
      </c>
      <c r="E129" s="74" t="str">
        <f t="shared" si="58"/>
        <v/>
      </c>
      <c r="F129" s="74" t="str">
        <f t="shared" si="58"/>
        <v/>
      </c>
      <c r="G129" s="74" t="str">
        <f t="shared" si="58"/>
        <v/>
      </c>
      <c r="Q129" s="75" t="str">
        <f t="shared" si="59"/>
        <v/>
      </c>
      <c r="R129" s="75">
        <f t="shared" si="57"/>
        <v>9</v>
      </c>
      <c r="S129" s="75" t="str">
        <f t="shared" si="57"/>
        <v/>
      </c>
      <c r="T129" s="75" t="str">
        <f t="shared" si="57"/>
        <v/>
      </c>
      <c r="U129" s="75" t="str">
        <f t="shared" si="57"/>
        <v/>
      </c>
    </row>
    <row r="130" spans="1:21" x14ac:dyDescent="0.25">
      <c r="A130">
        <v>11</v>
      </c>
      <c r="B130" s="72"/>
      <c r="C130" s="74" t="str">
        <f t="shared" si="58"/>
        <v/>
      </c>
      <c r="D130" s="74" t="str">
        <f t="shared" si="58"/>
        <v/>
      </c>
      <c r="E130" s="74" t="str">
        <f t="shared" si="58"/>
        <v/>
      </c>
      <c r="F130" s="74">
        <f t="shared" si="58"/>
        <v>11</v>
      </c>
      <c r="G130" s="74">
        <f t="shared" si="58"/>
        <v>11</v>
      </c>
      <c r="Q130" s="75" t="str">
        <f t="shared" si="59"/>
        <v/>
      </c>
      <c r="R130" s="75" t="str">
        <f t="shared" si="57"/>
        <v/>
      </c>
      <c r="S130" s="75" t="str">
        <f t="shared" si="57"/>
        <v/>
      </c>
      <c r="T130" s="75">
        <f t="shared" si="57"/>
        <v>10</v>
      </c>
      <c r="U130" s="75">
        <f t="shared" si="57"/>
        <v>10</v>
      </c>
    </row>
    <row r="131" spans="1:21" x14ac:dyDescent="0.25">
      <c r="A131">
        <v>12</v>
      </c>
      <c r="B131" s="72"/>
      <c r="C131" s="74" t="str">
        <f t="shared" si="58"/>
        <v/>
      </c>
      <c r="D131" s="74" t="str">
        <f t="shared" si="58"/>
        <v/>
      </c>
      <c r="E131" s="74" t="str">
        <f t="shared" si="58"/>
        <v/>
      </c>
      <c r="F131" s="74">
        <f t="shared" si="58"/>
        <v>12</v>
      </c>
      <c r="G131" s="74" t="str">
        <f t="shared" si="58"/>
        <v/>
      </c>
      <c r="Q131" s="75" t="str">
        <f t="shared" si="59"/>
        <v/>
      </c>
      <c r="R131" s="75" t="str">
        <f t="shared" si="57"/>
        <v/>
      </c>
      <c r="S131" s="75" t="str">
        <f t="shared" si="57"/>
        <v/>
      </c>
      <c r="T131" s="75">
        <f t="shared" si="57"/>
        <v>11</v>
      </c>
      <c r="U131" s="75" t="str">
        <f t="shared" si="57"/>
        <v/>
      </c>
    </row>
    <row r="132" spans="1:21" x14ac:dyDescent="0.25">
      <c r="A132">
        <v>13</v>
      </c>
      <c r="B132" s="72"/>
      <c r="C132" s="74" t="str">
        <f t="shared" si="58"/>
        <v/>
      </c>
      <c r="D132" s="74" t="str">
        <f t="shared" si="58"/>
        <v/>
      </c>
      <c r="E132" s="74" t="str">
        <f t="shared" si="58"/>
        <v/>
      </c>
      <c r="F132" s="74" t="str">
        <f t="shared" si="58"/>
        <v/>
      </c>
      <c r="G132" s="74" t="str">
        <f t="shared" si="58"/>
        <v/>
      </c>
      <c r="Q132" s="75" t="str">
        <f t="shared" si="59"/>
        <v/>
      </c>
      <c r="R132" s="75" t="str">
        <f t="shared" si="57"/>
        <v/>
      </c>
      <c r="S132" s="75" t="str">
        <f t="shared" si="57"/>
        <v/>
      </c>
      <c r="T132" s="75" t="str">
        <f t="shared" si="57"/>
        <v/>
      </c>
      <c r="U132" s="75" t="str">
        <f t="shared" si="57"/>
        <v/>
      </c>
    </row>
    <row r="133" spans="1:21" x14ac:dyDescent="0.25">
      <c r="A133">
        <v>14</v>
      </c>
      <c r="B133" s="72"/>
      <c r="C133" s="74" t="str">
        <f t="shared" si="58"/>
        <v/>
      </c>
      <c r="D133" s="74" t="str">
        <f t="shared" si="58"/>
        <v/>
      </c>
      <c r="E133" s="74" t="str">
        <f t="shared" si="58"/>
        <v/>
      </c>
      <c r="F133" s="74" t="str">
        <f t="shared" si="58"/>
        <v/>
      </c>
      <c r="G133" s="74">
        <f t="shared" si="58"/>
        <v>14</v>
      </c>
      <c r="Q133" s="75" t="str">
        <f t="shared" si="59"/>
        <v/>
      </c>
      <c r="R133" s="75" t="str">
        <f t="shared" si="57"/>
        <v/>
      </c>
      <c r="S133" s="75" t="str">
        <f t="shared" si="57"/>
        <v/>
      </c>
      <c r="T133" s="75" t="str">
        <f t="shared" si="57"/>
        <v/>
      </c>
      <c r="U133" s="75">
        <f t="shared" si="57"/>
        <v>13</v>
      </c>
    </row>
    <row r="134" spans="1:21" x14ac:dyDescent="0.25">
      <c r="A134">
        <v>15</v>
      </c>
      <c r="B134" s="72"/>
      <c r="C134" s="74" t="str">
        <f t="shared" si="58"/>
        <v/>
      </c>
      <c r="D134" s="74" t="str">
        <f t="shared" si="58"/>
        <v/>
      </c>
      <c r="E134" s="74" t="str">
        <f t="shared" si="58"/>
        <v/>
      </c>
      <c r="F134" s="74">
        <f t="shared" si="58"/>
        <v>15</v>
      </c>
      <c r="G134" s="74">
        <f t="shared" si="58"/>
        <v>15</v>
      </c>
      <c r="Q134" s="75" t="str">
        <f t="shared" si="59"/>
        <v/>
      </c>
      <c r="R134" s="75" t="str">
        <f t="shared" si="57"/>
        <v/>
      </c>
      <c r="S134" s="75" t="str">
        <f t="shared" si="57"/>
        <v/>
      </c>
      <c r="T134" s="75">
        <f t="shared" si="57"/>
        <v>14</v>
      </c>
      <c r="U134" s="75">
        <f t="shared" si="57"/>
        <v>14</v>
      </c>
    </row>
    <row r="135" spans="1:21" x14ac:dyDescent="0.25">
      <c r="A135">
        <v>16</v>
      </c>
      <c r="B135" s="72"/>
      <c r="C135" s="74" t="str">
        <f t="shared" si="58"/>
        <v/>
      </c>
      <c r="D135" s="74" t="str">
        <f t="shared" si="58"/>
        <v/>
      </c>
      <c r="E135" s="74" t="str">
        <f t="shared" si="58"/>
        <v/>
      </c>
      <c r="F135" s="74" t="str">
        <f t="shared" si="58"/>
        <v/>
      </c>
      <c r="G135" s="74" t="str">
        <f t="shared" si="58"/>
        <v/>
      </c>
      <c r="Q135" s="75" t="str">
        <f t="shared" si="59"/>
        <v/>
      </c>
      <c r="R135" s="75" t="str">
        <f t="shared" ref="R135:R169" si="60">IF(D135="","",IF(D135=0,"",D135-1))</f>
        <v/>
      </c>
      <c r="S135" s="75" t="str">
        <f t="shared" ref="S135:S169" si="61">IF(E135="","",IF(E135=0,"",E135-1))</f>
        <v/>
      </c>
      <c r="T135" s="75" t="str">
        <f t="shared" ref="T135:T169" si="62">IF(F135="","",IF(F135=0,"",F135-1))</f>
        <v/>
      </c>
      <c r="U135" s="75" t="str">
        <f t="shared" ref="U135:U169" si="63">IF(G135="","",IF(G135=0,"",G135-1))</f>
        <v/>
      </c>
    </row>
    <row r="136" spans="1:21" x14ac:dyDescent="0.25">
      <c r="A136">
        <v>17</v>
      </c>
      <c r="B136" s="72"/>
      <c r="C136" s="74" t="str">
        <f t="shared" ref="C136:G151" si="64">IF(C84=1,$A136,"")</f>
        <v/>
      </c>
      <c r="D136" s="74" t="str">
        <f t="shared" si="64"/>
        <v/>
      </c>
      <c r="E136" s="74" t="str">
        <f t="shared" si="64"/>
        <v/>
      </c>
      <c r="F136" s="74">
        <f t="shared" si="64"/>
        <v>17</v>
      </c>
      <c r="G136" s="74" t="str">
        <f t="shared" si="64"/>
        <v/>
      </c>
      <c r="Q136" s="75" t="str">
        <f t="shared" si="59"/>
        <v/>
      </c>
      <c r="R136" s="75" t="str">
        <f t="shared" si="60"/>
        <v/>
      </c>
      <c r="S136" s="75" t="str">
        <f t="shared" si="61"/>
        <v/>
      </c>
      <c r="T136" s="75">
        <f t="shared" si="62"/>
        <v>16</v>
      </c>
      <c r="U136" s="75" t="str">
        <f t="shared" si="63"/>
        <v/>
      </c>
    </row>
    <row r="137" spans="1:21" x14ac:dyDescent="0.25">
      <c r="A137">
        <v>18</v>
      </c>
      <c r="B137" s="72"/>
      <c r="C137" s="74" t="str">
        <f t="shared" si="64"/>
        <v/>
      </c>
      <c r="D137" s="74" t="str">
        <f t="shared" si="64"/>
        <v/>
      </c>
      <c r="E137" s="74" t="str">
        <f t="shared" si="64"/>
        <v/>
      </c>
      <c r="F137" s="74" t="str">
        <f t="shared" si="64"/>
        <v/>
      </c>
      <c r="G137" s="74" t="str">
        <f t="shared" si="64"/>
        <v/>
      </c>
      <c r="Q137" s="75" t="str">
        <f t="shared" si="59"/>
        <v/>
      </c>
      <c r="R137" s="75" t="str">
        <f t="shared" si="60"/>
        <v/>
      </c>
      <c r="S137" s="75" t="str">
        <f t="shared" si="61"/>
        <v/>
      </c>
      <c r="T137" s="75" t="str">
        <f t="shared" si="62"/>
        <v/>
      </c>
      <c r="U137" s="75" t="str">
        <f t="shared" si="63"/>
        <v/>
      </c>
    </row>
    <row r="138" spans="1:21" x14ac:dyDescent="0.25">
      <c r="A138">
        <v>19</v>
      </c>
      <c r="B138" s="72"/>
      <c r="C138" s="74" t="str">
        <f t="shared" si="64"/>
        <v/>
      </c>
      <c r="D138" s="74" t="str">
        <f t="shared" si="64"/>
        <v/>
      </c>
      <c r="E138" s="74" t="str">
        <f t="shared" si="64"/>
        <v/>
      </c>
      <c r="F138" s="74" t="str">
        <f t="shared" si="64"/>
        <v/>
      </c>
      <c r="G138" s="74" t="str">
        <f t="shared" si="64"/>
        <v/>
      </c>
      <c r="Q138" s="75" t="str">
        <f t="shared" si="59"/>
        <v/>
      </c>
      <c r="R138" s="75" t="str">
        <f t="shared" si="60"/>
        <v/>
      </c>
      <c r="S138" s="75" t="str">
        <f t="shared" si="61"/>
        <v/>
      </c>
      <c r="T138" s="75" t="str">
        <f t="shared" si="62"/>
        <v/>
      </c>
      <c r="U138" s="75" t="str">
        <f t="shared" si="63"/>
        <v/>
      </c>
    </row>
    <row r="139" spans="1:21" x14ac:dyDescent="0.25">
      <c r="A139">
        <v>20</v>
      </c>
      <c r="B139" s="72"/>
      <c r="C139" s="74" t="str">
        <f t="shared" si="64"/>
        <v/>
      </c>
      <c r="D139" s="74" t="str">
        <f t="shared" si="64"/>
        <v/>
      </c>
      <c r="E139" s="74" t="str">
        <f t="shared" si="64"/>
        <v/>
      </c>
      <c r="F139" s="74" t="str">
        <f t="shared" si="64"/>
        <v/>
      </c>
      <c r="G139" s="74" t="str">
        <f t="shared" si="64"/>
        <v/>
      </c>
      <c r="Q139" s="75" t="str">
        <f t="shared" si="59"/>
        <v/>
      </c>
      <c r="R139" s="75" t="str">
        <f t="shared" si="60"/>
        <v/>
      </c>
      <c r="S139" s="75" t="str">
        <f t="shared" si="61"/>
        <v/>
      </c>
      <c r="T139" s="75" t="str">
        <f t="shared" si="62"/>
        <v/>
      </c>
      <c r="U139" s="75" t="str">
        <f t="shared" si="63"/>
        <v/>
      </c>
    </row>
    <row r="140" spans="1:21" x14ac:dyDescent="0.25">
      <c r="A140">
        <v>21</v>
      </c>
      <c r="B140" s="72"/>
      <c r="C140" s="74" t="str">
        <f t="shared" si="64"/>
        <v/>
      </c>
      <c r="D140" s="74" t="str">
        <f t="shared" si="64"/>
        <v/>
      </c>
      <c r="E140" s="74" t="str">
        <f t="shared" si="64"/>
        <v/>
      </c>
      <c r="F140" s="74" t="str">
        <f t="shared" si="64"/>
        <v/>
      </c>
      <c r="G140" s="74" t="str">
        <f t="shared" si="64"/>
        <v/>
      </c>
      <c r="Q140" s="75" t="str">
        <f t="shared" si="59"/>
        <v/>
      </c>
      <c r="R140" s="75" t="str">
        <f t="shared" si="60"/>
        <v/>
      </c>
      <c r="S140" s="75" t="str">
        <f t="shared" si="61"/>
        <v/>
      </c>
      <c r="T140" s="75" t="str">
        <f t="shared" si="62"/>
        <v/>
      </c>
      <c r="U140" s="75" t="str">
        <f t="shared" si="63"/>
        <v/>
      </c>
    </row>
    <row r="141" spans="1:21" x14ac:dyDescent="0.25">
      <c r="A141">
        <v>22</v>
      </c>
      <c r="B141" s="72"/>
      <c r="C141" s="74" t="str">
        <f t="shared" si="64"/>
        <v/>
      </c>
      <c r="D141" s="74" t="str">
        <f t="shared" si="64"/>
        <v/>
      </c>
      <c r="E141" s="74">
        <f t="shared" si="64"/>
        <v>22</v>
      </c>
      <c r="F141" s="74" t="str">
        <f t="shared" si="64"/>
        <v/>
      </c>
      <c r="G141" s="74" t="str">
        <f t="shared" si="64"/>
        <v/>
      </c>
      <c r="Q141" s="75" t="str">
        <f t="shared" si="59"/>
        <v/>
      </c>
      <c r="R141" s="75" t="str">
        <f t="shared" si="60"/>
        <v/>
      </c>
      <c r="S141" s="75">
        <f t="shared" si="61"/>
        <v>21</v>
      </c>
      <c r="T141" s="75" t="str">
        <f t="shared" si="62"/>
        <v/>
      </c>
      <c r="U141" s="75" t="str">
        <f t="shared" si="63"/>
        <v/>
      </c>
    </row>
    <row r="142" spans="1:21" x14ac:dyDescent="0.25">
      <c r="A142">
        <v>23</v>
      </c>
      <c r="B142" s="72"/>
      <c r="C142" s="74" t="str">
        <f t="shared" si="64"/>
        <v/>
      </c>
      <c r="D142" s="74" t="str">
        <f t="shared" si="64"/>
        <v/>
      </c>
      <c r="E142" s="74" t="str">
        <f t="shared" si="64"/>
        <v/>
      </c>
      <c r="F142" s="74">
        <f t="shared" si="64"/>
        <v>23</v>
      </c>
      <c r="G142" s="74" t="str">
        <f t="shared" si="64"/>
        <v/>
      </c>
      <c r="Q142" s="75" t="str">
        <f t="shared" si="59"/>
        <v/>
      </c>
      <c r="R142" s="75" t="str">
        <f t="shared" si="60"/>
        <v/>
      </c>
      <c r="S142" s="75" t="str">
        <f t="shared" si="61"/>
        <v/>
      </c>
      <c r="T142" s="75">
        <f t="shared" si="62"/>
        <v>22</v>
      </c>
      <c r="U142" s="75" t="str">
        <f t="shared" si="63"/>
        <v/>
      </c>
    </row>
    <row r="143" spans="1:21" x14ac:dyDescent="0.25">
      <c r="A143">
        <v>24</v>
      </c>
      <c r="B143" s="72"/>
      <c r="C143" s="74" t="str">
        <f t="shared" si="64"/>
        <v/>
      </c>
      <c r="D143" s="74" t="str">
        <f t="shared" si="64"/>
        <v/>
      </c>
      <c r="E143" s="74" t="str">
        <f t="shared" si="64"/>
        <v/>
      </c>
      <c r="F143" s="74" t="str">
        <f t="shared" si="64"/>
        <v/>
      </c>
      <c r="G143" s="74" t="str">
        <f t="shared" si="64"/>
        <v/>
      </c>
      <c r="Q143" s="75" t="str">
        <f t="shared" si="59"/>
        <v/>
      </c>
      <c r="R143" s="75" t="str">
        <f t="shared" si="60"/>
        <v/>
      </c>
      <c r="S143" s="75" t="str">
        <f t="shared" si="61"/>
        <v/>
      </c>
      <c r="T143" s="75" t="str">
        <f t="shared" si="62"/>
        <v/>
      </c>
      <c r="U143" s="75" t="str">
        <f t="shared" si="63"/>
        <v/>
      </c>
    </row>
    <row r="144" spans="1:21" x14ac:dyDescent="0.25">
      <c r="A144">
        <v>25</v>
      </c>
      <c r="B144" s="72"/>
      <c r="C144" s="74" t="str">
        <f t="shared" si="64"/>
        <v/>
      </c>
      <c r="D144" s="74" t="str">
        <f t="shared" si="64"/>
        <v/>
      </c>
      <c r="E144" s="74" t="str">
        <f t="shared" si="64"/>
        <v/>
      </c>
      <c r="F144" s="74" t="str">
        <f t="shared" si="64"/>
        <v/>
      </c>
      <c r="G144" s="74" t="str">
        <f t="shared" si="64"/>
        <v/>
      </c>
      <c r="Q144" s="75" t="str">
        <f t="shared" si="59"/>
        <v/>
      </c>
      <c r="R144" s="75" t="str">
        <f t="shared" si="60"/>
        <v/>
      </c>
      <c r="S144" s="75" t="str">
        <f t="shared" si="61"/>
        <v/>
      </c>
      <c r="T144" s="75" t="str">
        <f t="shared" si="62"/>
        <v/>
      </c>
      <c r="U144" s="75" t="str">
        <f t="shared" si="63"/>
        <v/>
      </c>
    </row>
    <row r="145" spans="1:21" x14ac:dyDescent="0.25">
      <c r="A145">
        <v>26</v>
      </c>
      <c r="B145" s="72"/>
      <c r="C145" s="74" t="str">
        <f t="shared" si="64"/>
        <v/>
      </c>
      <c r="D145" s="74" t="str">
        <f t="shared" si="64"/>
        <v/>
      </c>
      <c r="E145" s="74" t="str">
        <f t="shared" si="64"/>
        <v/>
      </c>
      <c r="F145" s="74" t="str">
        <f t="shared" si="64"/>
        <v/>
      </c>
      <c r="G145" s="74" t="str">
        <f t="shared" si="64"/>
        <v/>
      </c>
      <c r="Q145" s="75" t="str">
        <f t="shared" si="59"/>
        <v/>
      </c>
      <c r="R145" s="75" t="str">
        <f t="shared" si="60"/>
        <v/>
      </c>
      <c r="S145" s="75" t="str">
        <f t="shared" si="61"/>
        <v/>
      </c>
      <c r="T145" s="75" t="str">
        <f t="shared" si="62"/>
        <v/>
      </c>
      <c r="U145" s="75" t="str">
        <f t="shared" si="63"/>
        <v/>
      </c>
    </row>
    <row r="146" spans="1:21" x14ac:dyDescent="0.25">
      <c r="A146">
        <v>27</v>
      </c>
      <c r="B146" s="72"/>
      <c r="C146" s="74" t="str">
        <f t="shared" si="64"/>
        <v/>
      </c>
      <c r="D146" s="74" t="str">
        <f t="shared" si="64"/>
        <v/>
      </c>
      <c r="E146" s="74" t="str">
        <f t="shared" si="64"/>
        <v/>
      </c>
      <c r="F146" s="74" t="str">
        <f t="shared" si="64"/>
        <v/>
      </c>
      <c r="G146" s="74" t="str">
        <f t="shared" si="64"/>
        <v/>
      </c>
      <c r="Q146" s="75" t="str">
        <f t="shared" si="59"/>
        <v/>
      </c>
      <c r="R146" s="75" t="str">
        <f t="shared" si="60"/>
        <v/>
      </c>
      <c r="S146" s="75" t="str">
        <f t="shared" si="61"/>
        <v/>
      </c>
      <c r="T146" s="75" t="str">
        <f t="shared" si="62"/>
        <v/>
      </c>
      <c r="U146" s="75" t="str">
        <f t="shared" si="63"/>
        <v/>
      </c>
    </row>
    <row r="147" spans="1:21" x14ac:dyDescent="0.25">
      <c r="A147">
        <v>28</v>
      </c>
      <c r="B147" s="72"/>
      <c r="C147" s="74" t="str">
        <f t="shared" si="64"/>
        <v/>
      </c>
      <c r="D147" s="74" t="str">
        <f t="shared" si="64"/>
        <v/>
      </c>
      <c r="E147" s="74" t="str">
        <f t="shared" si="64"/>
        <v/>
      </c>
      <c r="F147" s="74">
        <f t="shared" si="64"/>
        <v>28</v>
      </c>
      <c r="G147" s="74" t="str">
        <f t="shared" si="64"/>
        <v/>
      </c>
      <c r="Q147" s="75" t="str">
        <f t="shared" si="59"/>
        <v/>
      </c>
      <c r="R147" s="75" t="str">
        <f t="shared" si="60"/>
        <v/>
      </c>
      <c r="S147" s="75" t="str">
        <f t="shared" si="61"/>
        <v/>
      </c>
      <c r="T147" s="75">
        <f t="shared" si="62"/>
        <v>27</v>
      </c>
      <c r="U147" s="75" t="str">
        <f t="shared" si="63"/>
        <v/>
      </c>
    </row>
    <row r="148" spans="1:21" x14ac:dyDescent="0.25">
      <c r="A148">
        <v>29</v>
      </c>
      <c r="B148" s="72"/>
      <c r="C148" s="74" t="str">
        <f t="shared" si="64"/>
        <v/>
      </c>
      <c r="D148" s="74" t="str">
        <f t="shared" si="64"/>
        <v/>
      </c>
      <c r="E148" s="74" t="str">
        <f t="shared" si="64"/>
        <v/>
      </c>
      <c r="F148" s="74" t="str">
        <f t="shared" si="64"/>
        <v/>
      </c>
      <c r="G148" s="74">
        <f t="shared" si="64"/>
        <v>29</v>
      </c>
      <c r="Q148" s="75" t="str">
        <f t="shared" si="59"/>
        <v/>
      </c>
      <c r="R148" s="75" t="str">
        <f t="shared" si="60"/>
        <v/>
      </c>
      <c r="S148" s="75" t="str">
        <f t="shared" si="61"/>
        <v/>
      </c>
      <c r="T148" s="75" t="str">
        <f t="shared" si="62"/>
        <v/>
      </c>
      <c r="U148" s="75">
        <f t="shared" si="63"/>
        <v>28</v>
      </c>
    </row>
    <row r="149" spans="1:21" x14ac:dyDescent="0.25">
      <c r="A149">
        <v>30</v>
      </c>
      <c r="B149" s="72"/>
      <c r="C149" s="74" t="str">
        <f t="shared" si="64"/>
        <v/>
      </c>
      <c r="D149" s="74" t="str">
        <f t="shared" si="64"/>
        <v/>
      </c>
      <c r="E149" s="74" t="str">
        <f t="shared" si="64"/>
        <v/>
      </c>
      <c r="F149" s="74" t="str">
        <f t="shared" si="64"/>
        <v/>
      </c>
      <c r="G149" s="74">
        <f t="shared" si="64"/>
        <v>30</v>
      </c>
      <c r="Q149" s="75" t="str">
        <f t="shared" si="59"/>
        <v/>
      </c>
      <c r="R149" s="75" t="str">
        <f t="shared" si="60"/>
        <v/>
      </c>
      <c r="S149" s="75" t="str">
        <f t="shared" si="61"/>
        <v/>
      </c>
      <c r="T149" s="75" t="str">
        <f t="shared" si="62"/>
        <v/>
      </c>
      <c r="U149" s="75">
        <f t="shared" si="63"/>
        <v>29</v>
      </c>
    </row>
    <row r="150" spans="1:21" x14ac:dyDescent="0.25">
      <c r="A150">
        <v>31</v>
      </c>
      <c r="B150" s="72"/>
      <c r="C150" s="74" t="str">
        <f t="shared" si="64"/>
        <v/>
      </c>
      <c r="D150" s="74" t="str">
        <f t="shared" si="64"/>
        <v/>
      </c>
      <c r="E150" s="74" t="str">
        <f t="shared" si="64"/>
        <v/>
      </c>
      <c r="F150" s="74" t="str">
        <f t="shared" si="64"/>
        <v/>
      </c>
      <c r="G150" s="74" t="str">
        <f t="shared" si="64"/>
        <v/>
      </c>
      <c r="Q150" s="75" t="str">
        <f t="shared" si="59"/>
        <v/>
      </c>
      <c r="R150" s="75" t="str">
        <f t="shared" si="60"/>
        <v/>
      </c>
      <c r="S150" s="75" t="str">
        <f t="shared" si="61"/>
        <v/>
      </c>
      <c r="T150" s="75" t="str">
        <f t="shared" si="62"/>
        <v/>
      </c>
      <c r="U150" s="75" t="str">
        <f t="shared" si="63"/>
        <v/>
      </c>
    </row>
    <row r="151" spans="1:21" x14ac:dyDescent="0.25">
      <c r="A151">
        <v>32</v>
      </c>
      <c r="B151" s="72"/>
      <c r="C151" s="74" t="str">
        <f t="shared" si="64"/>
        <v/>
      </c>
      <c r="D151" s="74" t="str">
        <f t="shared" si="64"/>
        <v/>
      </c>
      <c r="E151" s="74" t="str">
        <f t="shared" si="64"/>
        <v/>
      </c>
      <c r="F151" s="74" t="str">
        <f t="shared" si="64"/>
        <v/>
      </c>
      <c r="G151" s="74" t="str">
        <f t="shared" si="64"/>
        <v/>
      </c>
      <c r="Q151" s="75" t="str">
        <f t="shared" si="59"/>
        <v/>
      </c>
      <c r="R151" s="75" t="str">
        <f t="shared" si="60"/>
        <v/>
      </c>
      <c r="S151" s="75" t="str">
        <f t="shared" si="61"/>
        <v/>
      </c>
      <c r="T151" s="75" t="str">
        <f t="shared" si="62"/>
        <v/>
      </c>
      <c r="U151" s="75" t="str">
        <f t="shared" si="63"/>
        <v/>
      </c>
    </row>
    <row r="152" spans="1:21" x14ac:dyDescent="0.25">
      <c r="A152">
        <v>33</v>
      </c>
      <c r="B152" s="72"/>
      <c r="C152" s="74" t="str">
        <f t="shared" ref="C152:G167" si="65">IF(C100=1,$A152,"")</f>
        <v/>
      </c>
      <c r="D152" s="74" t="str">
        <f t="shared" si="65"/>
        <v/>
      </c>
      <c r="E152" s="74" t="str">
        <f t="shared" si="65"/>
        <v/>
      </c>
      <c r="F152" s="74" t="str">
        <f t="shared" si="65"/>
        <v/>
      </c>
      <c r="G152" s="74" t="str">
        <f t="shared" si="65"/>
        <v/>
      </c>
      <c r="Q152" s="75" t="str">
        <f t="shared" si="59"/>
        <v/>
      </c>
      <c r="R152" s="75" t="str">
        <f t="shared" si="60"/>
        <v/>
      </c>
      <c r="S152" s="75" t="str">
        <f t="shared" si="61"/>
        <v/>
      </c>
      <c r="T152" s="75" t="str">
        <f t="shared" si="62"/>
        <v/>
      </c>
      <c r="U152" s="75" t="str">
        <f t="shared" si="63"/>
        <v/>
      </c>
    </row>
    <row r="153" spans="1:21" x14ac:dyDescent="0.25">
      <c r="A153">
        <v>34</v>
      </c>
      <c r="B153" s="72"/>
      <c r="C153" s="74" t="str">
        <f t="shared" si="65"/>
        <v/>
      </c>
      <c r="D153" s="74" t="str">
        <f t="shared" si="65"/>
        <v/>
      </c>
      <c r="E153" s="74" t="str">
        <f t="shared" si="65"/>
        <v/>
      </c>
      <c r="F153" s="74" t="str">
        <f t="shared" si="65"/>
        <v/>
      </c>
      <c r="G153" s="74">
        <f t="shared" si="65"/>
        <v>34</v>
      </c>
      <c r="Q153" s="75" t="str">
        <f t="shared" si="59"/>
        <v/>
      </c>
      <c r="R153" s="75" t="str">
        <f t="shared" si="60"/>
        <v/>
      </c>
      <c r="S153" s="75" t="str">
        <f t="shared" si="61"/>
        <v/>
      </c>
      <c r="T153" s="75" t="str">
        <f t="shared" si="62"/>
        <v/>
      </c>
      <c r="U153" s="75">
        <f t="shared" si="63"/>
        <v>33</v>
      </c>
    </row>
    <row r="154" spans="1:21" x14ac:dyDescent="0.25">
      <c r="A154">
        <v>35</v>
      </c>
      <c r="B154" s="72"/>
      <c r="C154" s="74" t="str">
        <f t="shared" si="65"/>
        <v/>
      </c>
      <c r="D154" s="74" t="str">
        <f t="shared" si="65"/>
        <v/>
      </c>
      <c r="E154" s="74" t="str">
        <f t="shared" si="65"/>
        <v/>
      </c>
      <c r="F154" s="74" t="str">
        <f t="shared" si="65"/>
        <v/>
      </c>
      <c r="G154" s="74" t="str">
        <f t="shared" si="65"/>
        <v/>
      </c>
      <c r="Q154" s="75" t="str">
        <f t="shared" si="59"/>
        <v/>
      </c>
      <c r="R154" s="75" t="str">
        <f t="shared" si="60"/>
        <v/>
      </c>
      <c r="S154" s="75" t="str">
        <f t="shared" si="61"/>
        <v/>
      </c>
      <c r="T154" s="75" t="str">
        <f t="shared" si="62"/>
        <v/>
      </c>
      <c r="U154" s="75" t="str">
        <f t="shared" si="63"/>
        <v/>
      </c>
    </row>
    <row r="155" spans="1:21" x14ac:dyDescent="0.25">
      <c r="A155">
        <v>36</v>
      </c>
      <c r="B155" s="72"/>
      <c r="C155" s="74" t="str">
        <f t="shared" si="65"/>
        <v/>
      </c>
      <c r="D155" s="74" t="str">
        <f t="shared" si="65"/>
        <v/>
      </c>
      <c r="E155" s="74" t="str">
        <f t="shared" si="65"/>
        <v/>
      </c>
      <c r="F155" s="74" t="str">
        <f t="shared" si="65"/>
        <v/>
      </c>
      <c r="G155" s="74" t="str">
        <f t="shared" si="65"/>
        <v/>
      </c>
      <c r="Q155" s="75" t="str">
        <f t="shared" si="59"/>
        <v/>
      </c>
      <c r="R155" s="75" t="str">
        <f t="shared" si="60"/>
        <v/>
      </c>
      <c r="S155" s="75" t="str">
        <f t="shared" si="61"/>
        <v/>
      </c>
      <c r="T155" s="75" t="str">
        <f t="shared" si="62"/>
        <v/>
      </c>
      <c r="U155" s="75" t="str">
        <f t="shared" si="63"/>
        <v/>
      </c>
    </row>
    <row r="156" spans="1:21" x14ac:dyDescent="0.25">
      <c r="A156">
        <v>37</v>
      </c>
      <c r="B156" s="72"/>
      <c r="C156" s="74" t="str">
        <f t="shared" si="65"/>
        <v/>
      </c>
      <c r="D156" s="74" t="str">
        <f t="shared" si="65"/>
        <v/>
      </c>
      <c r="E156" s="74" t="str">
        <f t="shared" si="65"/>
        <v/>
      </c>
      <c r="F156" s="74" t="str">
        <f t="shared" si="65"/>
        <v/>
      </c>
      <c r="G156" s="74" t="str">
        <f t="shared" si="65"/>
        <v/>
      </c>
      <c r="Q156" s="75" t="str">
        <f t="shared" si="59"/>
        <v/>
      </c>
      <c r="R156" s="75" t="str">
        <f t="shared" si="60"/>
        <v/>
      </c>
      <c r="S156" s="75" t="str">
        <f t="shared" si="61"/>
        <v/>
      </c>
      <c r="T156" s="75" t="str">
        <f t="shared" si="62"/>
        <v/>
      </c>
      <c r="U156" s="75" t="str">
        <f t="shared" si="63"/>
        <v/>
      </c>
    </row>
    <row r="157" spans="1:21" x14ac:dyDescent="0.25">
      <c r="A157">
        <v>38</v>
      </c>
      <c r="B157" s="72"/>
      <c r="C157" s="74" t="str">
        <f t="shared" si="65"/>
        <v/>
      </c>
      <c r="D157" s="74" t="str">
        <f t="shared" si="65"/>
        <v/>
      </c>
      <c r="E157" s="74" t="str">
        <f t="shared" si="65"/>
        <v/>
      </c>
      <c r="F157" s="74" t="str">
        <f t="shared" si="65"/>
        <v/>
      </c>
      <c r="G157" s="74" t="str">
        <f t="shared" si="65"/>
        <v/>
      </c>
      <c r="Q157" s="75" t="str">
        <f t="shared" si="59"/>
        <v/>
      </c>
      <c r="R157" s="75" t="str">
        <f t="shared" si="60"/>
        <v/>
      </c>
      <c r="S157" s="75" t="str">
        <f t="shared" si="61"/>
        <v/>
      </c>
      <c r="T157" s="75" t="str">
        <f t="shared" si="62"/>
        <v/>
      </c>
      <c r="U157" s="75" t="str">
        <f t="shared" si="63"/>
        <v/>
      </c>
    </row>
    <row r="158" spans="1:21" x14ac:dyDescent="0.25">
      <c r="A158">
        <v>39</v>
      </c>
      <c r="B158" s="72"/>
      <c r="C158" s="74" t="str">
        <f t="shared" si="65"/>
        <v/>
      </c>
      <c r="D158" s="74" t="str">
        <f t="shared" si="65"/>
        <v/>
      </c>
      <c r="E158" s="74" t="str">
        <f t="shared" si="65"/>
        <v/>
      </c>
      <c r="F158" s="74" t="str">
        <f t="shared" si="65"/>
        <v/>
      </c>
      <c r="G158" s="74" t="str">
        <f t="shared" si="65"/>
        <v/>
      </c>
      <c r="Q158" s="75" t="str">
        <f t="shared" si="59"/>
        <v/>
      </c>
      <c r="R158" s="75" t="str">
        <f t="shared" si="60"/>
        <v/>
      </c>
      <c r="S158" s="75" t="str">
        <f t="shared" si="61"/>
        <v/>
      </c>
      <c r="T158" s="75" t="str">
        <f t="shared" si="62"/>
        <v/>
      </c>
      <c r="U158" s="75" t="str">
        <f t="shared" si="63"/>
        <v/>
      </c>
    </row>
    <row r="159" spans="1:21" x14ac:dyDescent="0.25">
      <c r="A159">
        <v>40</v>
      </c>
      <c r="B159" s="72"/>
      <c r="C159" s="74" t="str">
        <f t="shared" si="65"/>
        <v/>
      </c>
      <c r="D159" s="74" t="str">
        <f t="shared" si="65"/>
        <v/>
      </c>
      <c r="E159" s="74" t="str">
        <f t="shared" si="65"/>
        <v/>
      </c>
      <c r="F159" s="74" t="str">
        <f t="shared" si="65"/>
        <v/>
      </c>
      <c r="G159" s="74" t="str">
        <f t="shared" si="65"/>
        <v/>
      </c>
      <c r="Q159" s="75" t="str">
        <f t="shared" si="59"/>
        <v/>
      </c>
      <c r="R159" s="75" t="str">
        <f t="shared" si="60"/>
        <v/>
      </c>
      <c r="S159" s="75" t="str">
        <f t="shared" si="61"/>
        <v/>
      </c>
      <c r="T159" s="75" t="str">
        <f t="shared" si="62"/>
        <v/>
      </c>
      <c r="U159" s="75" t="str">
        <f t="shared" si="63"/>
        <v/>
      </c>
    </row>
    <row r="160" spans="1:21" x14ac:dyDescent="0.25">
      <c r="A160">
        <v>41</v>
      </c>
      <c r="B160" s="72"/>
      <c r="C160" s="74" t="str">
        <f t="shared" si="65"/>
        <v/>
      </c>
      <c r="D160" s="74" t="str">
        <f t="shared" si="65"/>
        <v/>
      </c>
      <c r="E160" s="74" t="str">
        <f t="shared" si="65"/>
        <v/>
      </c>
      <c r="F160" s="74" t="str">
        <f t="shared" si="65"/>
        <v/>
      </c>
      <c r="G160" s="74" t="str">
        <f t="shared" si="65"/>
        <v/>
      </c>
      <c r="Q160" s="75" t="str">
        <f t="shared" si="59"/>
        <v/>
      </c>
      <c r="R160" s="75" t="str">
        <f t="shared" si="60"/>
        <v/>
      </c>
      <c r="S160" s="75" t="str">
        <f t="shared" si="61"/>
        <v/>
      </c>
      <c r="T160" s="75" t="str">
        <f t="shared" si="62"/>
        <v/>
      </c>
      <c r="U160" s="75" t="str">
        <f t="shared" si="63"/>
        <v/>
      </c>
    </row>
    <row r="161" spans="1:21" x14ac:dyDescent="0.25">
      <c r="A161">
        <v>42</v>
      </c>
      <c r="B161" s="72"/>
      <c r="C161" s="74" t="str">
        <f t="shared" si="65"/>
        <v/>
      </c>
      <c r="D161" s="74" t="str">
        <f t="shared" si="65"/>
        <v/>
      </c>
      <c r="E161" s="74" t="str">
        <f t="shared" si="65"/>
        <v/>
      </c>
      <c r="F161" s="74" t="str">
        <f t="shared" si="65"/>
        <v/>
      </c>
      <c r="G161" s="74" t="str">
        <f t="shared" si="65"/>
        <v/>
      </c>
      <c r="Q161" s="75" t="str">
        <f t="shared" si="59"/>
        <v/>
      </c>
      <c r="R161" s="75" t="str">
        <f t="shared" si="60"/>
        <v/>
      </c>
      <c r="S161" s="75" t="str">
        <f t="shared" si="61"/>
        <v/>
      </c>
      <c r="T161" s="75" t="str">
        <f t="shared" si="62"/>
        <v/>
      </c>
      <c r="U161" s="75" t="str">
        <f t="shared" si="63"/>
        <v/>
      </c>
    </row>
    <row r="162" spans="1:21" x14ac:dyDescent="0.25">
      <c r="A162">
        <v>43</v>
      </c>
      <c r="B162" s="72"/>
      <c r="C162" s="74" t="str">
        <f t="shared" si="65"/>
        <v/>
      </c>
      <c r="D162" s="74" t="str">
        <f t="shared" si="65"/>
        <v/>
      </c>
      <c r="E162" s="74" t="str">
        <f t="shared" si="65"/>
        <v/>
      </c>
      <c r="F162" s="74" t="str">
        <f t="shared" si="65"/>
        <v/>
      </c>
      <c r="G162" s="74" t="str">
        <f t="shared" si="65"/>
        <v/>
      </c>
      <c r="Q162" s="75" t="str">
        <f t="shared" si="59"/>
        <v/>
      </c>
      <c r="R162" s="75" t="str">
        <f t="shared" si="60"/>
        <v/>
      </c>
      <c r="S162" s="75" t="str">
        <f t="shared" si="61"/>
        <v/>
      </c>
      <c r="T162" s="75" t="str">
        <f t="shared" si="62"/>
        <v/>
      </c>
      <c r="U162" s="75" t="str">
        <f t="shared" si="63"/>
        <v/>
      </c>
    </row>
    <row r="163" spans="1:21" x14ac:dyDescent="0.25">
      <c r="A163">
        <v>44</v>
      </c>
      <c r="B163" s="72"/>
      <c r="C163" s="74" t="str">
        <f t="shared" si="65"/>
        <v/>
      </c>
      <c r="D163" s="74" t="str">
        <f t="shared" si="65"/>
        <v/>
      </c>
      <c r="E163" s="74" t="str">
        <f t="shared" si="65"/>
        <v/>
      </c>
      <c r="F163" s="74" t="str">
        <f t="shared" si="65"/>
        <v/>
      </c>
      <c r="G163" s="74" t="str">
        <f t="shared" si="65"/>
        <v/>
      </c>
      <c r="Q163" s="75" t="str">
        <f t="shared" si="59"/>
        <v/>
      </c>
      <c r="R163" s="75" t="str">
        <f t="shared" si="60"/>
        <v/>
      </c>
      <c r="S163" s="75" t="str">
        <f t="shared" si="61"/>
        <v/>
      </c>
      <c r="T163" s="75" t="str">
        <f t="shared" si="62"/>
        <v/>
      </c>
      <c r="U163" s="75" t="str">
        <f t="shared" si="63"/>
        <v/>
      </c>
    </row>
    <row r="164" spans="1:21" x14ac:dyDescent="0.25">
      <c r="A164">
        <v>45</v>
      </c>
      <c r="B164" s="72"/>
      <c r="C164" s="74" t="str">
        <f t="shared" si="65"/>
        <v/>
      </c>
      <c r="D164" s="74" t="str">
        <f t="shared" si="65"/>
        <v/>
      </c>
      <c r="E164" s="74" t="str">
        <f t="shared" si="65"/>
        <v/>
      </c>
      <c r="F164" s="74" t="str">
        <f t="shared" si="65"/>
        <v/>
      </c>
      <c r="G164" s="74" t="str">
        <f t="shared" si="65"/>
        <v/>
      </c>
      <c r="Q164" s="75" t="str">
        <f t="shared" si="59"/>
        <v/>
      </c>
      <c r="R164" s="75" t="str">
        <f t="shared" si="60"/>
        <v/>
      </c>
      <c r="S164" s="75" t="str">
        <f t="shared" si="61"/>
        <v/>
      </c>
      <c r="T164" s="75" t="str">
        <f t="shared" si="62"/>
        <v/>
      </c>
      <c r="U164" s="75" t="str">
        <f t="shared" si="63"/>
        <v/>
      </c>
    </row>
    <row r="165" spans="1:21" x14ac:dyDescent="0.25">
      <c r="A165">
        <v>46</v>
      </c>
      <c r="B165" s="72"/>
      <c r="C165" s="74" t="str">
        <f t="shared" si="65"/>
        <v/>
      </c>
      <c r="D165" s="74" t="str">
        <f t="shared" si="65"/>
        <v/>
      </c>
      <c r="E165" s="74" t="str">
        <f t="shared" si="65"/>
        <v/>
      </c>
      <c r="F165" s="74" t="str">
        <f t="shared" si="65"/>
        <v/>
      </c>
      <c r="G165" s="74" t="str">
        <f t="shared" si="65"/>
        <v/>
      </c>
      <c r="Q165" s="75" t="str">
        <f t="shared" si="59"/>
        <v/>
      </c>
      <c r="R165" s="75" t="str">
        <f t="shared" si="60"/>
        <v/>
      </c>
      <c r="S165" s="75" t="str">
        <f t="shared" si="61"/>
        <v/>
      </c>
      <c r="T165" s="75" t="str">
        <f t="shared" si="62"/>
        <v/>
      </c>
      <c r="U165" s="75" t="str">
        <f t="shared" si="63"/>
        <v/>
      </c>
    </row>
    <row r="166" spans="1:21" x14ac:dyDescent="0.25">
      <c r="A166">
        <v>47</v>
      </c>
      <c r="B166" s="72"/>
      <c r="C166" s="74" t="str">
        <f t="shared" si="65"/>
        <v/>
      </c>
      <c r="D166" s="74" t="str">
        <f t="shared" si="65"/>
        <v/>
      </c>
      <c r="E166" s="74" t="str">
        <f t="shared" si="65"/>
        <v/>
      </c>
      <c r="F166" s="74" t="str">
        <f t="shared" si="65"/>
        <v/>
      </c>
      <c r="G166" s="74" t="str">
        <f t="shared" si="65"/>
        <v/>
      </c>
      <c r="Q166" s="75" t="str">
        <f t="shared" si="59"/>
        <v/>
      </c>
      <c r="R166" s="75" t="str">
        <f t="shared" si="60"/>
        <v/>
      </c>
      <c r="S166" s="75" t="str">
        <f t="shared" si="61"/>
        <v/>
      </c>
      <c r="T166" s="75" t="str">
        <f t="shared" si="62"/>
        <v/>
      </c>
      <c r="U166" s="75" t="str">
        <f t="shared" si="63"/>
        <v/>
      </c>
    </row>
    <row r="167" spans="1:21" x14ac:dyDescent="0.25">
      <c r="A167">
        <v>48</v>
      </c>
      <c r="B167" s="72"/>
      <c r="C167" s="74" t="str">
        <f t="shared" si="65"/>
        <v/>
      </c>
      <c r="D167" s="74" t="str">
        <f t="shared" si="65"/>
        <v/>
      </c>
      <c r="E167" s="74" t="str">
        <f t="shared" si="65"/>
        <v/>
      </c>
      <c r="F167" s="74" t="str">
        <f t="shared" si="65"/>
        <v/>
      </c>
      <c r="G167" s="74" t="str">
        <f t="shared" si="65"/>
        <v/>
      </c>
      <c r="Q167" s="75" t="str">
        <f t="shared" si="59"/>
        <v/>
      </c>
      <c r="R167" s="75" t="str">
        <f t="shared" si="60"/>
        <v/>
      </c>
      <c r="S167" s="75" t="str">
        <f t="shared" si="61"/>
        <v/>
      </c>
      <c r="T167" s="75" t="str">
        <f t="shared" si="62"/>
        <v/>
      </c>
      <c r="U167" s="75" t="str">
        <f t="shared" si="63"/>
        <v/>
      </c>
    </row>
    <row r="168" spans="1:21" x14ac:dyDescent="0.25">
      <c r="A168">
        <v>49</v>
      </c>
      <c r="B168" s="72"/>
      <c r="C168" s="74" t="str">
        <f t="shared" ref="C168:G169" si="66">IF(C116=1,$A168,"")</f>
        <v/>
      </c>
      <c r="D168" s="74" t="str">
        <f t="shared" si="66"/>
        <v/>
      </c>
      <c r="E168" s="74" t="str">
        <f t="shared" si="66"/>
        <v/>
      </c>
      <c r="F168" s="74" t="str">
        <f t="shared" si="66"/>
        <v/>
      </c>
      <c r="G168" s="74" t="str">
        <f t="shared" si="66"/>
        <v/>
      </c>
      <c r="Q168" s="75" t="str">
        <f t="shared" si="59"/>
        <v/>
      </c>
      <c r="R168" s="75" t="str">
        <f t="shared" si="60"/>
        <v/>
      </c>
      <c r="S168" s="75" t="str">
        <f t="shared" si="61"/>
        <v/>
      </c>
      <c r="T168" s="75" t="str">
        <f t="shared" si="62"/>
        <v/>
      </c>
      <c r="U168" s="75" t="str">
        <f t="shared" si="63"/>
        <v/>
      </c>
    </row>
    <row r="169" spans="1:21" x14ac:dyDescent="0.25">
      <c r="A169">
        <v>50</v>
      </c>
      <c r="B169" s="72"/>
      <c r="C169" s="74" t="str">
        <f t="shared" si="66"/>
        <v/>
      </c>
      <c r="D169" s="74" t="str">
        <f t="shared" si="66"/>
        <v/>
      </c>
      <c r="E169" s="74" t="str">
        <f t="shared" si="66"/>
        <v/>
      </c>
      <c r="F169" s="74" t="str">
        <f t="shared" si="66"/>
        <v/>
      </c>
      <c r="G169" s="74" t="str">
        <f t="shared" si="66"/>
        <v/>
      </c>
      <c r="Q169" s="75" t="str">
        <f t="shared" si="59"/>
        <v/>
      </c>
      <c r="R169" s="75" t="str">
        <f t="shared" si="60"/>
        <v/>
      </c>
      <c r="S169" s="75" t="str">
        <f t="shared" si="61"/>
        <v/>
      </c>
      <c r="T169" s="75" t="str">
        <f t="shared" si="62"/>
        <v/>
      </c>
      <c r="U169" s="75" t="str">
        <f t="shared" si="63"/>
        <v/>
      </c>
    </row>
  </sheetData>
  <pageMargins left="0.7" right="0.7" top="0.75" bottom="0.75" header="0.3" footer="0.3"/>
  <pageSetup paperSize="9" orientation="portrait" r:id="rId1"/>
  <ignoredErrors>
    <ignoredError sqref="B65:G65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abulate_Frequency">
                <anchor moveWithCells="1" sizeWithCells="1">
                  <from>
                    <xdr:col>8</xdr:col>
                    <xdr:colOff>0</xdr:colOff>
                    <xdr:row>0</xdr:row>
                    <xdr:rowOff>47625</xdr:rowOff>
                  </from>
                  <to>
                    <xdr:col>15</xdr:col>
                    <xdr:colOff>9525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S293"/>
  <sheetViews>
    <sheetView topLeftCell="AQ1" workbookViewId="0">
      <selection activeCell="BM2" sqref="BM2"/>
    </sheetView>
  </sheetViews>
  <sheetFormatPr defaultRowHeight="15" x14ac:dyDescent="0.25"/>
  <cols>
    <col min="1" max="5" width="9.140625" style="72"/>
    <col min="6" max="6" width="9.140625" style="123"/>
    <col min="7" max="7" width="10" bestFit="1" customWidth="1"/>
    <col min="8" max="9" width="9.140625" style="72"/>
    <col min="10" max="10" width="16.28515625" style="72" customWidth="1"/>
    <col min="12" max="18" width="9.140625" hidden="1" customWidth="1"/>
    <col min="19" max="19" width="4" bestFit="1" customWidth="1"/>
    <col min="20" max="29" width="9.140625" customWidth="1"/>
    <col min="30" max="30" width="17.28515625" bestFit="1" customWidth="1"/>
    <col min="32" max="38" width="6.85546875" customWidth="1"/>
    <col min="39" max="39" width="4.28515625" customWidth="1"/>
    <col min="40" max="40" width="4.28515625" hidden="1" customWidth="1"/>
    <col min="41" max="41" width="6.42578125" bestFit="1" customWidth="1"/>
    <col min="44" max="44" width="9.140625" customWidth="1"/>
    <col min="46" max="50" width="4.5703125" style="265" hidden="1" customWidth="1"/>
    <col min="51" max="63" width="9.140625" customWidth="1"/>
    <col min="64" max="64" width="5.85546875" bestFit="1" customWidth="1"/>
    <col min="65" max="65" width="10" bestFit="1" customWidth="1"/>
    <col min="66" max="66" width="9.140625" style="293"/>
    <col min="67" max="71" width="7.140625" bestFit="1" customWidth="1"/>
  </cols>
  <sheetData>
    <row r="1" spans="1:71" ht="15.75" thickBot="1" x14ac:dyDescent="0.3">
      <c r="A1" s="181" t="s">
        <v>338</v>
      </c>
      <c r="B1" s="181" t="s">
        <v>339</v>
      </c>
      <c r="C1" s="181" t="s">
        <v>340</v>
      </c>
      <c r="D1" s="181" t="s">
        <v>341</v>
      </c>
      <c r="E1" s="181" t="s">
        <v>342</v>
      </c>
      <c r="H1" s="181" t="s">
        <v>408</v>
      </c>
      <c r="I1" s="181" t="s">
        <v>409</v>
      </c>
      <c r="J1" s="181" t="s">
        <v>418</v>
      </c>
      <c r="K1">
        <f>COUNTA(F:F)+1</f>
        <v>278</v>
      </c>
      <c r="L1" s="72"/>
      <c r="M1" s="72"/>
      <c r="N1" s="72"/>
      <c r="O1" s="72"/>
      <c r="P1" s="72"/>
      <c r="Q1" s="90"/>
      <c r="R1" s="90" t="s">
        <v>406</v>
      </c>
      <c r="S1" s="90">
        <f>LARGE(S3:S280,1)</f>
        <v>9</v>
      </c>
      <c r="T1" s="91"/>
      <c r="U1" s="91"/>
      <c r="V1" s="91"/>
      <c r="W1" s="91"/>
      <c r="X1" s="91"/>
      <c r="Y1" s="92"/>
      <c r="Z1" s="92"/>
      <c r="AA1" s="92"/>
      <c r="AB1" s="92"/>
      <c r="AC1" s="92"/>
      <c r="AD1" s="93">
        <f>SUM(AD3:AD280)</f>
        <v>77384784</v>
      </c>
      <c r="AE1" s="93"/>
      <c r="AF1" s="91"/>
      <c r="AG1" s="90">
        <f>COUNTIF(Q3:Q280,7)</f>
        <v>278</v>
      </c>
      <c r="AH1" s="90"/>
      <c r="AI1" s="90"/>
      <c r="AJ1" s="90"/>
      <c r="AK1" s="90"/>
      <c r="AL1" s="90"/>
      <c r="AM1" s="91"/>
      <c r="AO1" s="94"/>
      <c r="AP1" t="s">
        <v>663</v>
      </c>
      <c r="AY1">
        <f>SUM(AY3:AY280)</f>
        <v>0</v>
      </c>
      <c r="AZ1">
        <f t="shared" ref="AZ1:BK1" si="0">SUM(AZ3:AZ280)</f>
        <v>0</v>
      </c>
      <c r="BA1">
        <f t="shared" si="0"/>
        <v>0</v>
      </c>
      <c r="BB1">
        <f t="shared" si="0"/>
        <v>3</v>
      </c>
      <c r="BC1">
        <f t="shared" si="0"/>
        <v>0</v>
      </c>
      <c r="BD1">
        <f t="shared" si="0"/>
        <v>2</v>
      </c>
      <c r="BE1">
        <f t="shared" si="0"/>
        <v>14</v>
      </c>
      <c r="BF1">
        <f t="shared" si="0"/>
        <v>15</v>
      </c>
      <c r="BG1">
        <f t="shared" si="0"/>
        <v>13</v>
      </c>
      <c r="BH1">
        <f t="shared" si="0"/>
        <v>93</v>
      </c>
      <c r="BI1">
        <f t="shared" si="0"/>
        <v>3</v>
      </c>
      <c r="BJ1">
        <f t="shared" si="0"/>
        <v>53</v>
      </c>
      <c r="BK1">
        <f t="shared" si="0"/>
        <v>53</v>
      </c>
      <c r="BL1" t="s">
        <v>757</v>
      </c>
      <c r="BM1" t="s">
        <v>756</v>
      </c>
      <c r="BN1" s="293" t="s">
        <v>513</v>
      </c>
      <c r="BO1">
        <v>1</v>
      </c>
      <c r="BP1">
        <v>2</v>
      </c>
      <c r="BQ1">
        <v>3</v>
      </c>
      <c r="BR1">
        <v>4</v>
      </c>
      <c r="BS1">
        <v>5</v>
      </c>
    </row>
    <row r="2" spans="1:71" x14ac:dyDescent="0.25">
      <c r="A2" s="72">
        <v>0</v>
      </c>
      <c r="B2" s="72">
        <v>2</v>
      </c>
      <c r="C2" s="72">
        <v>2</v>
      </c>
      <c r="D2" s="72">
        <v>1</v>
      </c>
      <c r="E2" s="72">
        <v>2</v>
      </c>
      <c r="F2" s="123" t="s">
        <v>640</v>
      </c>
      <c r="G2" t="str">
        <f>CONCATENATE(BO2,"–",BP2,"–",BQ2,"–",BR2,"–",BS2)</f>
        <v>2–2–2–1–0</v>
      </c>
      <c r="H2" s="181" t="s">
        <v>31</v>
      </c>
      <c r="I2" s="72">
        <v>8</v>
      </c>
      <c r="J2" s="181" t="s">
        <v>640</v>
      </c>
      <c r="L2" s="95" t="s">
        <v>395</v>
      </c>
      <c r="M2" s="96" t="s">
        <v>396</v>
      </c>
      <c r="N2" s="96" t="s">
        <v>397</v>
      </c>
      <c r="O2" s="96" t="s">
        <v>398</v>
      </c>
      <c r="P2" s="97" t="s">
        <v>399</v>
      </c>
      <c r="Q2" s="90" t="s">
        <v>400</v>
      </c>
      <c r="R2" s="90" t="s">
        <v>407</v>
      </c>
      <c r="S2" s="90">
        <f>LARGE(S3:S280,2)</f>
        <v>8</v>
      </c>
      <c r="T2" s="319" t="s">
        <v>67</v>
      </c>
      <c r="U2" s="319"/>
      <c r="V2" s="319"/>
      <c r="W2" s="319"/>
      <c r="X2" s="319"/>
      <c r="Y2" s="320" t="s">
        <v>401</v>
      </c>
      <c r="Z2" s="320"/>
      <c r="AA2" s="320"/>
      <c r="AB2" s="320"/>
      <c r="AC2" s="320"/>
      <c r="AD2" s="93" t="s">
        <v>402</v>
      </c>
      <c r="AE2" s="93"/>
      <c r="AF2" s="91" t="s">
        <v>403</v>
      </c>
      <c r="AG2" s="90"/>
      <c r="AH2" s="90"/>
      <c r="AI2" s="90"/>
      <c r="AJ2" s="90"/>
      <c r="AK2" s="90"/>
      <c r="AL2" s="90"/>
      <c r="AM2" s="91" t="s">
        <v>404</v>
      </c>
      <c r="AO2" s="94" t="s">
        <v>405</v>
      </c>
      <c r="AP2">
        <f>AY1</f>
        <v>0</v>
      </c>
      <c r="AQ2" t="s">
        <v>655</v>
      </c>
      <c r="AR2" s="293"/>
      <c r="AT2" s="265">
        <v>1</v>
      </c>
      <c r="AU2" s="265">
        <v>3</v>
      </c>
      <c r="AV2" s="265">
        <v>5</v>
      </c>
      <c r="AW2" s="265">
        <v>7</v>
      </c>
      <c r="AX2" s="265">
        <v>9</v>
      </c>
      <c r="AY2" t="s">
        <v>655</v>
      </c>
      <c r="AZ2" t="s">
        <v>656</v>
      </c>
      <c r="BA2" t="s">
        <v>657</v>
      </c>
      <c r="BB2" t="s">
        <v>658</v>
      </c>
      <c r="BC2" t="s">
        <v>659</v>
      </c>
      <c r="BD2" t="s">
        <v>660</v>
      </c>
      <c r="BE2" t="s">
        <v>499</v>
      </c>
      <c r="BF2" t="s">
        <v>661</v>
      </c>
      <c r="BG2" t="s">
        <v>664</v>
      </c>
      <c r="BH2" t="s">
        <v>662</v>
      </c>
      <c r="BI2" t="s">
        <v>571</v>
      </c>
      <c r="BJ2" t="s">
        <v>79</v>
      </c>
      <c r="BK2" t="s">
        <v>491</v>
      </c>
      <c r="BL2" t="s">
        <v>758</v>
      </c>
      <c r="BM2" s="329" t="s">
        <v>751</v>
      </c>
      <c r="BN2" s="293">
        <f>COUNTIF($J$6:$J$58,BM2)</f>
        <v>0</v>
      </c>
      <c r="BO2">
        <f>LARGE(A2:E2,1)</f>
        <v>2</v>
      </c>
      <c r="BP2">
        <f>LARGE(A2:E2,2)</f>
        <v>2</v>
      </c>
      <c r="BQ2">
        <f>LARGE(A2:E2,3)</f>
        <v>2</v>
      </c>
      <c r="BR2">
        <f>LARGE(A2:E2,4)</f>
        <v>1</v>
      </c>
      <c r="BS2">
        <f>LARGE(A2:E2,5)</f>
        <v>0</v>
      </c>
    </row>
    <row r="3" spans="1:71" x14ac:dyDescent="0.25">
      <c r="A3" s="72">
        <v>3</v>
      </c>
      <c r="B3" s="72">
        <v>1</v>
      </c>
      <c r="C3" s="72">
        <v>1</v>
      </c>
      <c r="D3" s="72">
        <v>1</v>
      </c>
      <c r="E3" s="72">
        <v>1</v>
      </c>
      <c r="F3" s="123" t="s">
        <v>571</v>
      </c>
      <c r="G3" t="str">
        <f>CONCATENATE(BO3,"–",BP3,"–",BQ3,"–",BR3,"–",BS3)</f>
        <v>3–1–1–1–1</v>
      </c>
      <c r="H3" s="181" t="s">
        <v>13</v>
      </c>
      <c r="I3" s="72">
        <v>9</v>
      </c>
      <c r="J3" s="72" t="s">
        <v>743</v>
      </c>
      <c r="K3" t="str">
        <f>CONCATENATE(L3,"-",M3,"-",N3,"-",O3,"-",P3)</f>
        <v>0-0-0-0-7</v>
      </c>
      <c r="L3" s="98">
        <v>0</v>
      </c>
      <c r="M3" s="99">
        <v>0</v>
      </c>
      <c r="N3" s="99">
        <v>0</v>
      </c>
      <c r="O3" s="99">
        <v>0</v>
      </c>
      <c r="P3" s="100">
        <v>7</v>
      </c>
      <c r="Q3" s="90">
        <f t="shared" ref="Q3:Q66" si="1">SUM(L3:P3)</f>
        <v>7</v>
      </c>
      <c r="R3" s="90" t="str">
        <f>IF(S3=S$1,K3,IF(S3=S$2,K3,""))</f>
        <v/>
      </c>
      <c r="S3" s="90">
        <f>COUNTIF(F:F,K3)</f>
        <v>0</v>
      </c>
      <c r="T3" s="91">
        <f t="shared" ref="T3:T66" si="2">(9*L3)-((L3-1)*(L3))/2</f>
        <v>0</v>
      </c>
      <c r="U3" s="91">
        <f t="shared" ref="U3:U66" si="3">(19*M3)-((M3-1)*(M3))/2</f>
        <v>0</v>
      </c>
      <c r="V3" s="91">
        <f t="shared" ref="V3:V66" si="4">(29*N3)-((N3-1)*(N3))/2</f>
        <v>0</v>
      </c>
      <c r="W3" s="91">
        <f t="shared" ref="W3:W66" si="5">(39*O3)-((O3-1)*(O3))/2</f>
        <v>0</v>
      </c>
      <c r="X3" s="91">
        <f t="shared" ref="X3:X66" si="6">(49*P3)-((P3-1)*(P3))/2</f>
        <v>322</v>
      </c>
      <c r="Y3" s="92">
        <f>(PERMUT(9,(9-L3))/(FACT(9-L3)))</f>
        <v>1</v>
      </c>
      <c r="Z3" s="263">
        <f>(PERMUT(10,(10-M3))/(FACT(10-M3)))</f>
        <v>1</v>
      </c>
      <c r="AA3" s="263">
        <f t="shared" ref="AA3:AC3" si="7">(PERMUT(10,(10-N3))/(FACT(10-N3)))</f>
        <v>1</v>
      </c>
      <c r="AB3" s="263">
        <f t="shared" si="7"/>
        <v>1</v>
      </c>
      <c r="AC3" s="263">
        <f t="shared" si="7"/>
        <v>120</v>
      </c>
      <c r="AD3" s="93">
        <f>Y3*Z3*AA3*AB3*AC3</f>
        <v>120</v>
      </c>
      <c r="AE3" s="101">
        <f>AD3/AD$1</f>
        <v>1.5506924462049283E-6</v>
      </c>
      <c r="AF3" s="91">
        <f t="shared" ref="AF3:AF66" si="8">SUM(T3:X3)</f>
        <v>322</v>
      </c>
      <c r="AG3" s="90"/>
      <c r="AH3" s="90">
        <f t="shared" ref="AH3:AH66" si="9">((1*L3)+((L3-1)*(L3))/2)</f>
        <v>0</v>
      </c>
      <c r="AI3" s="90">
        <f t="shared" ref="AI3:AI66" si="10">((10*M3)+((M3-1)*(M3))/2)</f>
        <v>0</v>
      </c>
      <c r="AJ3" s="90">
        <f t="shared" ref="AJ3:AJ66" si="11">((20*N3)+((N3-1)*(N3))/2)</f>
        <v>0</v>
      </c>
      <c r="AK3" s="90">
        <f t="shared" ref="AK3:AK66" si="12">((30*O3)+((O3-1)*(O3))/2)</f>
        <v>0</v>
      </c>
      <c r="AL3" s="90">
        <f t="shared" ref="AL3:AL66" si="13">((40*P3)+((P3-1)*(P3))/2)</f>
        <v>301</v>
      </c>
      <c r="AM3" s="91">
        <f t="shared" ref="AM3:AM66" si="14">SUM(AH3:AL3)</f>
        <v>301</v>
      </c>
      <c r="AO3" s="94">
        <f>AF3-AM3</f>
        <v>21</v>
      </c>
      <c r="AP3">
        <f>AZ1</f>
        <v>0</v>
      </c>
      <c r="AQ3" t="s">
        <v>656</v>
      </c>
      <c r="AR3" s="293"/>
      <c r="AS3" t="str">
        <f>K3</f>
        <v>0-0-0-0-7</v>
      </c>
      <c r="AT3" s="265">
        <f>VALUE(MID($K3,AT$2,1))</f>
        <v>0</v>
      </c>
      <c r="AU3" s="265">
        <f t="shared" ref="AU3:AX18" si="15">VALUE(MID($K3,AU$2,1))</f>
        <v>0</v>
      </c>
      <c r="AV3" s="265">
        <f t="shared" si="15"/>
        <v>0</v>
      </c>
      <c r="AW3" s="265">
        <f t="shared" si="15"/>
        <v>0</v>
      </c>
      <c r="AX3" s="265">
        <f t="shared" si="15"/>
        <v>7</v>
      </c>
      <c r="AY3" s="265">
        <f>IF(COUNTIF($AT3:$AX3,7),$S3,0)</f>
        <v>0</v>
      </c>
      <c r="AZ3" s="265">
        <f>IF(COUNTIF($AT3:$AX3,6),$S3,0)</f>
        <v>0</v>
      </c>
      <c r="BA3" s="265">
        <f>IF(COUNTIF($AT3:$AX3,5),IF(COUNTIF($AT3:$AX3,2),$S3,0),0)</f>
        <v>0</v>
      </c>
      <c r="BB3" s="265">
        <f>IF(COUNTIF($AT3:$AX3,5),IF(COUNTIF($AT3:$AX3,1),$S3,0),0)</f>
        <v>0</v>
      </c>
      <c r="BC3" s="265">
        <f>IF(COUNTIF($AT3:$AX3,4),IF(COUNTIF($AT3:$AX3,3),$S3,0),0)</f>
        <v>0</v>
      </c>
      <c r="BD3" s="265">
        <f>IF(COUNTIF($AT3:$AX3,4),IF(COUNTIF($AT3:$AX3,2),$S3,0),0)</f>
        <v>0</v>
      </c>
      <c r="BE3" s="265">
        <f>IF(COUNTIF($AT3:$AX3,4),IF(LARGE($AT3:$AX3,2)=1,$S3,0),0)</f>
        <v>0</v>
      </c>
      <c r="BF3" s="265">
        <f>IF(COUNTIF($AT3:$AX3,3),IF(LARGE($AT3:$AX3,2)=3,$S3,0),0)</f>
        <v>0</v>
      </c>
      <c r="BG3" s="265">
        <f>IF(COUNTIF($AT3:$AX3,3),IF(LARGE($AT3:$AX3,2)=2,IF(LARGE($AT3:$AX3,3)=2,$S3,0),0),0)</f>
        <v>0</v>
      </c>
      <c r="BH3" s="265">
        <f>IF(COUNTIF($AT3:$AX3,3),IF(LARGE($AT3:$AX3,2)=2,IF(LARGE($AT3:$AX3,3)=1,$S3,0),0),0)</f>
        <v>0</v>
      </c>
      <c r="BI3" s="265">
        <f>IF(COUNTIF($AT3:$AX3,3),IF(LARGE($AT3:$AX3,2)=1,$S3,0),0)</f>
        <v>0</v>
      </c>
      <c r="BJ3" s="265">
        <f>IF(LARGE($AT3:$AX3,1)=2,IF(LARGE($AT3:$AX3,2)=2,IF(LARGE($AT3:$AX3,3)=2,$S3,0),0),0)</f>
        <v>0</v>
      </c>
      <c r="BK3" s="265">
        <f>IF(LARGE($AT3:$AX3,1)=2,IF(LARGE($AT3:$AX3,2)=2,IF(LARGE($AT3:$AX3,3)=1,$S3,0),0),0)</f>
        <v>0</v>
      </c>
      <c r="BM3" s="330" t="s">
        <v>752</v>
      </c>
      <c r="BN3" s="293">
        <f>COUNTIF($J$6:$J$58,BM3)</f>
        <v>0</v>
      </c>
      <c r="BO3">
        <f>LARGE(A3:E3,1)</f>
        <v>3</v>
      </c>
      <c r="BP3">
        <f>LARGE(A3:E3,2)</f>
        <v>1</v>
      </c>
      <c r="BQ3">
        <f>LARGE(A3:E3,3)</f>
        <v>1</v>
      </c>
      <c r="BR3">
        <f>LARGE(A3:E3,4)</f>
        <v>1</v>
      </c>
      <c r="BS3">
        <f>LARGE(A3:E3,5)</f>
        <v>1</v>
      </c>
    </row>
    <row r="4" spans="1:71" x14ac:dyDescent="0.25">
      <c r="A4" s="72">
        <v>1</v>
      </c>
      <c r="B4" s="72">
        <v>0</v>
      </c>
      <c r="C4" s="72">
        <v>0</v>
      </c>
      <c r="D4" s="72">
        <v>3</v>
      </c>
      <c r="E4" s="72">
        <v>3</v>
      </c>
      <c r="F4" s="123" t="s">
        <v>367</v>
      </c>
      <c r="G4" t="str">
        <f>CONCATENATE(BO4,"–",BP4,"–",BQ4,"–",BR4,"–",BS4)</f>
        <v>3–3–1–0–0</v>
      </c>
      <c r="H4" s="72" t="s">
        <v>347</v>
      </c>
      <c r="I4" s="72">
        <v>8</v>
      </c>
      <c r="J4" s="181" t="s">
        <v>419</v>
      </c>
      <c r="K4" t="str">
        <f t="shared" ref="K4:K67" si="16">CONCATENATE(L4,"-",M4,"-",N4,"-",O4,"-",P4)</f>
        <v>0-0-0-1-6</v>
      </c>
      <c r="L4" s="72">
        <v>0</v>
      </c>
      <c r="M4" s="72">
        <v>0</v>
      </c>
      <c r="N4" s="72">
        <v>0</v>
      </c>
      <c r="O4" s="72">
        <v>1</v>
      </c>
      <c r="P4" s="72">
        <v>6</v>
      </c>
      <c r="Q4" s="90">
        <f t="shared" si="1"/>
        <v>7</v>
      </c>
      <c r="R4" s="90" t="str">
        <f t="shared" ref="R4:R67" si="17">IF(S4=S$1,K4,IF(S4=S$2,K4,""))</f>
        <v/>
      </c>
      <c r="S4" s="90">
        <f t="shared" ref="S4:S67" si="18">COUNTIF(F:F,K4)</f>
        <v>0</v>
      </c>
      <c r="T4" s="91">
        <f t="shared" si="2"/>
        <v>0</v>
      </c>
      <c r="U4" s="91">
        <f t="shared" si="3"/>
        <v>0</v>
      </c>
      <c r="V4" s="91">
        <f t="shared" si="4"/>
        <v>0</v>
      </c>
      <c r="W4" s="91">
        <f t="shared" si="5"/>
        <v>39</v>
      </c>
      <c r="X4" s="91">
        <f t="shared" si="6"/>
        <v>279</v>
      </c>
      <c r="Y4" s="263">
        <f t="shared" ref="Y4:Y67" si="19">(PERMUT(9,(9-L4))/(FACT(9-L4)))</f>
        <v>1</v>
      </c>
      <c r="Z4" s="263">
        <f t="shared" ref="Z4:Z67" si="20">(PERMUT(10,(10-M4))/(FACT(10-M4)))</f>
        <v>1</v>
      </c>
      <c r="AA4" s="263">
        <f t="shared" ref="AA4:AA67" si="21">(PERMUT(10,(10-N4))/(FACT(10-N4)))</f>
        <v>1</v>
      </c>
      <c r="AB4" s="263">
        <f t="shared" ref="AB4:AB67" si="22">(PERMUT(10,(10-O4))/(FACT(10-O4)))</f>
        <v>10</v>
      </c>
      <c r="AC4" s="263">
        <f t="shared" ref="AC4:AC67" si="23">(PERMUT(10,(10-P4))/(FACT(10-P4)))</f>
        <v>210</v>
      </c>
      <c r="AD4" s="93">
        <f t="shared" ref="AD4:AD67" si="24">Y4*Z4*AA4*AB4*AC4</f>
        <v>2100</v>
      </c>
      <c r="AE4" s="101">
        <f t="shared" ref="AE4:AE67" si="25">AD4/AD$1</f>
        <v>2.7137117808586245E-5</v>
      </c>
      <c r="AF4" s="91">
        <f t="shared" si="8"/>
        <v>318</v>
      </c>
      <c r="AG4" s="90"/>
      <c r="AH4" s="90">
        <f t="shared" si="9"/>
        <v>0</v>
      </c>
      <c r="AI4" s="90">
        <f t="shared" si="10"/>
        <v>0</v>
      </c>
      <c r="AJ4" s="90">
        <f t="shared" si="11"/>
        <v>0</v>
      </c>
      <c r="AK4" s="90">
        <f t="shared" si="12"/>
        <v>30</v>
      </c>
      <c r="AL4" s="90">
        <f t="shared" si="13"/>
        <v>255</v>
      </c>
      <c r="AM4" s="91">
        <f t="shared" si="14"/>
        <v>285</v>
      </c>
      <c r="AO4" s="94">
        <f t="shared" ref="AO4:AO67" si="26">AF4-AM4</f>
        <v>33</v>
      </c>
      <c r="AP4">
        <f>BA1</f>
        <v>0</v>
      </c>
      <c r="AQ4" t="s">
        <v>657</v>
      </c>
      <c r="AR4" s="293"/>
      <c r="AS4" t="str">
        <f t="shared" ref="AS4:AS67" si="27">K4</f>
        <v>0-0-0-1-6</v>
      </c>
      <c r="AT4" s="265">
        <f t="shared" ref="AT4:AX66" si="28">VALUE(MID($K4,AT$2,1))</f>
        <v>0</v>
      </c>
      <c r="AU4" s="265">
        <f t="shared" si="15"/>
        <v>0</v>
      </c>
      <c r="AV4" s="265">
        <f t="shared" si="15"/>
        <v>0</v>
      </c>
      <c r="AW4" s="265">
        <f t="shared" si="15"/>
        <v>1</v>
      </c>
      <c r="AX4" s="265">
        <f t="shared" si="15"/>
        <v>6</v>
      </c>
      <c r="AY4" s="265">
        <f t="shared" ref="AY4:AY67" si="29">IF(COUNTIF($AT4:$AX4,7),$S4,0)</f>
        <v>0</v>
      </c>
      <c r="AZ4" s="265">
        <f t="shared" ref="AZ4:AZ67" si="30">IF(COUNTIF($AT4:$AX4,6),$S4,0)</f>
        <v>0</v>
      </c>
      <c r="BA4" s="265">
        <f t="shared" ref="BA4:BA67" si="31">IF(COUNTIF($AT4:$AX4,5),IF(COUNTIF($AT4:$AX4,2),$S4,0),0)</f>
        <v>0</v>
      </c>
      <c r="BB4" s="265">
        <f t="shared" ref="BB4:BB67" si="32">IF(COUNTIF($AT4:$AX4,5),IF(COUNTIF($AT4:$AX4,1),$S4,0),0)</f>
        <v>0</v>
      </c>
      <c r="BC4" s="265">
        <f t="shared" ref="BC4:BC67" si="33">IF(COUNTIF($AT4:$AX4,4),IF(COUNTIF($AT4:$AX4,3),$S4,0),0)</f>
        <v>0</v>
      </c>
      <c r="BD4" s="265">
        <f t="shared" ref="BD4:BD67" si="34">IF(COUNTIF($AT4:$AX4,4),IF(COUNTIF($AT4:$AX4,2),$S4,0),0)</f>
        <v>0</v>
      </c>
      <c r="BE4" s="265">
        <f t="shared" ref="BE4:BE67" si="35">IF(COUNTIF($AT4:$AX4,4),IF(LARGE($AT4:$AX4,2)=1,$S4,0),0)</f>
        <v>0</v>
      </c>
      <c r="BF4" s="265">
        <f t="shared" ref="BF4:BF67" si="36">IF(COUNTIF($AT4:$AX4,3),IF(LARGE($AT4:$AX4,2)=3,$S4,0),0)</f>
        <v>0</v>
      </c>
      <c r="BG4" s="265">
        <f t="shared" ref="BG4:BG67" si="37">IF(COUNTIF($AT4:$AX4,3),IF(LARGE($AT4:$AX4,2)=2,IF(LARGE($AT4:$AX4,3)=2,$S4,0),0),0)</f>
        <v>0</v>
      </c>
      <c r="BH4" s="265">
        <f t="shared" ref="BH4:BH67" si="38">IF(COUNTIF($AT4:$AX4,3),IF(LARGE($AT4:$AX4,2)=2,IF(LARGE($AT4:$AX4,3)=1,$S4,0),0),0)</f>
        <v>0</v>
      </c>
      <c r="BI4" s="265">
        <f t="shared" ref="BI4:BI67" si="39">IF(COUNTIF($AT4:$AX4,3),IF(LARGE($AT4:$AX4,2)=1,$S4,0),0)</f>
        <v>0</v>
      </c>
      <c r="BJ4" s="265">
        <f t="shared" ref="BJ4:BJ67" si="40">IF(LARGE($AT4:$AX4,1)=2,IF(LARGE($AT4:$AX4,2)=2,IF(LARGE($AT4:$AX4,3)=2,$S4,0),0),0)</f>
        <v>0</v>
      </c>
      <c r="BK4" s="265">
        <f t="shared" ref="BK4:BK67" si="41">IF(LARGE($AT4:$AX4,1)=2,IF(LARGE($AT4:$AX4,2)=2,IF(LARGE($AT4:$AX4,3)=1,$S4,0),0),0)</f>
        <v>0</v>
      </c>
      <c r="BM4" s="330" t="s">
        <v>753</v>
      </c>
      <c r="BN4" s="293">
        <f>COUNTIF($J$6:$J$58,BM4)</f>
        <v>0</v>
      </c>
      <c r="BO4">
        <f>LARGE(A4:E4,1)</f>
        <v>3</v>
      </c>
      <c r="BP4">
        <f>LARGE(A4:E4,2)</f>
        <v>3</v>
      </c>
      <c r="BQ4">
        <f>LARGE(A4:E4,3)</f>
        <v>1</v>
      </c>
      <c r="BR4">
        <f>LARGE(A4:E4,4)</f>
        <v>0</v>
      </c>
      <c r="BS4">
        <f>LARGE(A4:E4,5)</f>
        <v>0</v>
      </c>
    </row>
    <row r="5" spans="1:71" x14ac:dyDescent="0.25">
      <c r="A5" s="72">
        <v>1</v>
      </c>
      <c r="B5" s="72">
        <v>1</v>
      </c>
      <c r="C5" s="72">
        <v>1</v>
      </c>
      <c r="D5" s="72">
        <v>1</v>
      </c>
      <c r="E5" s="72">
        <v>3</v>
      </c>
      <c r="F5" s="123" t="s">
        <v>41</v>
      </c>
      <c r="G5" t="str">
        <f>CONCATENATE(BO5,"–",BP5,"–",BQ5,"–",BR5,"–",BS5)</f>
        <v>3–1–1–1–1</v>
      </c>
      <c r="J5" s="181" t="s">
        <v>388</v>
      </c>
      <c r="K5" t="str">
        <f t="shared" si="16"/>
        <v>0-0-0-2-5</v>
      </c>
      <c r="L5" s="72">
        <v>0</v>
      </c>
      <c r="M5" s="72">
        <v>0</v>
      </c>
      <c r="N5" s="72">
        <v>0</v>
      </c>
      <c r="O5" s="72">
        <v>2</v>
      </c>
      <c r="P5" s="72">
        <v>5</v>
      </c>
      <c r="Q5" s="90">
        <f t="shared" si="1"/>
        <v>7</v>
      </c>
      <c r="R5" s="90" t="str">
        <f t="shared" si="17"/>
        <v/>
      </c>
      <c r="S5" s="90">
        <f t="shared" si="18"/>
        <v>0</v>
      </c>
      <c r="T5" s="91">
        <f t="shared" si="2"/>
        <v>0</v>
      </c>
      <c r="U5" s="91">
        <f t="shared" si="3"/>
        <v>0</v>
      </c>
      <c r="V5" s="91">
        <f t="shared" si="4"/>
        <v>0</v>
      </c>
      <c r="W5" s="91">
        <f t="shared" si="5"/>
        <v>77</v>
      </c>
      <c r="X5" s="91">
        <f t="shared" si="6"/>
        <v>235</v>
      </c>
      <c r="Y5" s="263">
        <f t="shared" si="19"/>
        <v>1</v>
      </c>
      <c r="Z5" s="263">
        <f t="shared" si="20"/>
        <v>1</v>
      </c>
      <c r="AA5" s="263">
        <f t="shared" si="21"/>
        <v>1</v>
      </c>
      <c r="AB5" s="263">
        <f t="shared" si="22"/>
        <v>45</v>
      </c>
      <c r="AC5" s="263">
        <f t="shared" si="23"/>
        <v>252</v>
      </c>
      <c r="AD5" s="93">
        <f t="shared" si="24"/>
        <v>11340</v>
      </c>
      <c r="AE5" s="101">
        <f t="shared" si="25"/>
        <v>1.4654043616636574E-4</v>
      </c>
      <c r="AF5" s="91">
        <f t="shared" si="8"/>
        <v>312</v>
      </c>
      <c r="AG5" s="90"/>
      <c r="AH5" s="90">
        <f t="shared" si="9"/>
        <v>0</v>
      </c>
      <c r="AI5" s="90">
        <f t="shared" si="10"/>
        <v>0</v>
      </c>
      <c r="AJ5" s="90">
        <f t="shared" si="11"/>
        <v>0</v>
      </c>
      <c r="AK5" s="90">
        <f t="shared" si="12"/>
        <v>61</v>
      </c>
      <c r="AL5" s="90">
        <f t="shared" si="13"/>
        <v>210</v>
      </c>
      <c r="AM5" s="91">
        <f t="shared" si="14"/>
        <v>271</v>
      </c>
      <c r="AO5" s="94">
        <f t="shared" si="26"/>
        <v>41</v>
      </c>
      <c r="AP5">
        <f>BB1</f>
        <v>3</v>
      </c>
      <c r="AQ5" t="s">
        <v>658</v>
      </c>
      <c r="AR5" s="293"/>
      <c r="AS5" t="str">
        <f t="shared" si="27"/>
        <v>0-0-0-2-5</v>
      </c>
      <c r="AT5" s="265">
        <f t="shared" si="28"/>
        <v>0</v>
      </c>
      <c r="AU5" s="265">
        <f t="shared" si="15"/>
        <v>0</v>
      </c>
      <c r="AV5" s="265">
        <f t="shared" si="15"/>
        <v>0</v>
      </c>
      <c r="AW5" s="265">
        <f t="shared" si="15"/>
        <v>2</v>
      </c>
      <c r="AX5" s="265">
        <f t="shared" si="15"/>
        <v>5</v>
      </c>
      <c r="AY5" s="265">
        <f t="shared" si="29"/>
        <v>0</v>
      </c>
      <c r="AZ5" s="265">
        <f t="shared" si="30"/>
        <v>0</v>
      </c>
      <c r="BA5" s="265">
        <f t="shared" si="31"/>
        <v>0</v>
      </c>
      <c r="BB5" s="265">
        <f t="shared" si="32"/>
        <v>0</v>
      </c>
      <c r="BC5" s="265">
        <f t="shared" si="33"/>
        <v>0</v>
      </c>
      <c r="BD5" s="265">
        <f t="shared" si="34"/>
        <v>0</v>
      </c>
      <c r="BE5" s="265">
        <f t="shared" si="35"/>
        <v>0</v>
      </c>
      <c r="BF5" s="265">
        <f t="shared" si="36"/>
        <v>0</v>
      </c>
      <c r="BG5" s="265">
        <f t="shared" si="37"/>
        <v>0</v>
      </c>
      <c r="BH5" s="265">
        <f t="shared" si="38"/>
        <v>0</v>
      </c>
      <c r="BI5" s="265">
        <f t="shared" si="39"/>
        <v>0</v>
      </c>
      <c r="BJ5" s="265">
        <f t="shared" si="40"/>
        <v>0</v>
      </c>
      <c r="BK5" s="265">
        <f t="shared" si="41"/>
        <v>0</v>
      </c>
      <c r="BM5" s="330" t="s">
        <v>754</v>
      </c>
      <c r="BN5" s="293">
        <f>COUNTIF($J$6:$J$58,BM5)</f>
        <v>0</v>
      </c>
      <c r="BO5">
        <f>LARGE(A5:E5,1)</f>
        <v>3</v>
      </c>
      <c r="BP5">
        <f>LARGE(A5:E5,2)</f>
        <v>1</v>
      </c>
      <c r="BQ5">
        <f>LARGE(A5:E5,3)</f>
        <v>1</v>
      </c>
      <c r="BR5">
        <f>LARGE(A5:E5,4)</f>
        <v>1</v>
      </c>
      <c r="BS5">
        <f>LARGE(A5:E5,5)</f>
        <v>1</v>
      </c>
    </row>
    <row r="6" spans="1:71" x14ac:dyDescent="0.25">
      <c r="A6" s="72">
        <v>0</v>
      </c>
      <c r="B6" s="72">
        <v>2</v>
      </c>
      <c r="C6" s="72">
        <v>2</v>
      </c>
      <c r="D6" s="72">
        <v>2</v>
      </c>
      <c r="E6" s="72">
        <v>1</v>
      </c>
      <c r="F6" s="123" t="s">
        <v>426</v>
      </c>
      <c r="G6" t="str">
        <f>CONCATENATE(BO6,"–",BP6,"–",BQ6,"–",BR6,"–",BS6)</f>
        <v>2–2–2–1–0</v>
      </c>
      <c r="J6" s="181"/>
      <c r="K6" t="str">
        <f t="shared" si="16"/>
        <v>0-0-1-0-6</v>
      </c>
      <c r="L6" s="72">
        <v>0</v>
      </c>
      <c r="M6" s="72">
        <v>0</v>
      </c>
      <c r="N6" s="72">
        <v>1</v>
      </c>
      <c r="O6" s="72">
        <v>0</v>
      </c>
      <c r="P6" s="72">
        <v>6</v>
      </c>
      <c r="Q6" s="90">
        <f t="shared" si="1"/>
        <v>7</v>
      </c>
      <c r="R6" s="90" t="str">
        <f t="shared" si="17"/>
        <v/>
      </c>
      <c r="S6" s="90">
        <f t="shared" si="18"/>
        <v>0</v>
      </c>
      <c r="T6" s="91">
        <f t="shared" si="2"/>
        <v>0</v>
      </c>
      <c r="U6" s="91">
        <f t="shared" si="3"/>
        <v>0</v>
      </c>
      <c r="V6" s="91">
        <f t="shared" si="4"/>
        <v>29</v>
      </c>
      <c r="W6" s="91">
        <f t="shared" si="5"/>
        <v>0</v>
      </c>
      <c r="X6" s="91">
        <f t="shared" si="6"/>
        <v>279</v>
      </c>
      <c r="Y6" s="263">
        <f t="shared" si="19"/>
        <v>1</v>
      </c>
      <c r="Z6" s="263">
        <f t="shared" si="20"/>
        <v>1</v>
      </c>
      <c r="AA6" s="263">
        <f t="shared" si="21"/>
        <v>10</v>
      </c>
      <c r="AB6" s="263">
        <f t="shared" si="22"/>
        <v>1</v>
      </c>
      <c r="AC6" s="263">
        <f t="shared" si="23"/>
        <v>210</v>
      </c>
      <c r="AD6" s="93">
        <f t="shared" si="24"/>
        <v>2100</v>
      </c>
      <c r="AE6" s="101">
        <f t="shared" si="25"/>
        <v>2.7137117808586245E-5</v>
      </c>
      <c r="AF6" s="91">
        <f t="shared" si="8"/>
        <v>308</v>
      </c>
      <c r="AG6" s="90"/>
      <c r="AH6" s="90">
        <f t="shared" si="9"/>
        <v>0</v>
      </c>
      <c r="AI6" s="90">
        <f t="shared" si="10"/>
        <v>0</v>
      </c>
      <c r="AJ6" s="90">
        <f t="shared" si="11"/>
        <v>20</v>
      </c>
      <c r="AK6" s="90">
        <f t="shared" si="12"/>
        <v>0</v>
      </c>
      <c r="AL6" s="90">
        <f t="shared" si="13"/>
        <v>255</v>
      </c>
      <c r="AM6" s="91">
        <f t="shared" si="14"/>
        <v>275</v>
      </c>
      <c r="AO6" s="94">
        <f t="shared" si="26"/>
        <v>33</v>
      </c>
      <c r="AP6">
        <f>BC1</f>
        <v>0</v>
      </c>
      <c r="AQ6" t="s">
        <v>659</v>
      </c>
      <c r="AR6" s="293"/>
      <c r="AS6" t="str">
        <f t="shared" si="27"/>
        <v>0-0-1-0-6</v>
      </c>
      <c r="AT6" s="265">
        <f t="shared" si="28"/>
        <v>0</v>
      </c>
      <c r="AU6" s="265">
        <f t="shared" si="15"/>
        <v>0</v>
      </c>
      <c r="AV6" s="265">
        <f t="shared" si="15"/>
        <v>1</v>
      </c>
      <c r="AW6" s="265">
        <f t="shared" si="15"/>
        <v>0</v>
      </c>
      <c r="AX6" s="265">
        <f t="shared" si="15"/>
        <v>6</v>
      </c>
      <c r="AY6" s="265">
        <f t="shared" si="29"/>
        <v>0</v>
      </c>
      <c r="AZ6" s="265">
        <f t="shared" si="30"/>
        <v>0</v>
      </c>
      <c r="BA6" s="265">
        <f t="shared" si="31"/>
        <v>0</v>
      </c>
      <c r="BB6" s="265">
        <f t="shared" si="32"/>
        <v>0</v>
      </c>
      <c r="BC6" s="265">
        <f t="shared" si="33"/>
        <v>0</v>
      </c>
      <c r="BD6" s="265">
        <f t="shared" si="34"/>
        <v>0</v>
      </c>
      <c r="BE6" s="265">
        <f t="shared" si="35"/>
        <v>0</v>
      </c>
      <c r="BF6" s="265">
        <f t="shared" si="36"/>
        <v>0</v>
      </c>
      <c r="BG6" s="265">
        <f t="shared" si="37"/>
        <v>0</v>
      </c>
      <c r="BH6" s="265">
        <f t="shared" si="38"/>
        <v>0</v>
      </c>
      <c r="BI6" s="265">
        <f t="shared" si="39"/>
        <v>0</v>
      </c>
      <c r="BJ6" s="265">
        <f t="shared" si="40"/>
        <v>0</v>
      </c>
      <c r="BK6" s="265">
        <f t="shared" si="41"/>
        <v>0</v>
      </c>
      <c r="BM6" s="330" t="s">
        <v>755</v>
      </c>
      <c r="BN6" s="293">
        <f>COUNTIF($J$6:$J$58,BM6)</f>
        <v>0</v>
      </c>
      <c r="BO6">
        <f>LARGE(A6:E6,1)</f>
        <v>2</v>
      </c>
      <c r="BP6">
        <f>LARGE(A6:E6,2)</f>
        <v>2</v>
      </c>
      <c r="BQ6">
        <f>LARGE(A6:E6,3)</f>
        <v>2</v>
      </c>
      <c r="BR6">
        <f>LARGE(A6:E6,4)</f>
        <v>1</v>
      </c>
      <c r="BS6">
        <f>LARGE(A6:E6,5)</f>
        <v>0</v>
      </c>
    </row>
    <row r="7" spans="1:71" x14ac:dyDescent="0.25">
      <c r="A7" s="72">
        <v>0</v>
      </c>
      <c r="B7" s="72">
        <v>4</v>
      </c>
      <c r="C7" s="72">
        <v>0</v>
      </c>
      <c r="D7" s="72">
        <v>1</v>
      </c>
      <c r="E7" s="72">
        <v>2</v>
      </c>
      <c r="F7" s="123" t="s">
        <v>738</v>
      </c>
      <c r="G7" t="str">
        <f>CONCATENATE(BO7,"–",BP7,"–",BQ7,"–",BR7,"–",BS7)</f>
        <v>4–2–1–0–0</v>
      </c>
      <c r="J7" s="331" t="s">
        <v>744</v>
      </c>
      <c r="K7" t="str">
        <f t="shared" si="16"/>
        <v>0-0-0-3-4</v>
      </c>
      <c r="L7" s="72">
        <v>0</v>
      </c>
      <c r="M7" s="72">
        <v>0</v>
      </c>
      <c r="N7" s="72">
        <v>0</v>
      </c>
      <c r="O7" s="72">
        <v>3</v>
      </c>
      <c r="P7" s="72">
        <v>4</v>
      </c>
      <c r="Q7" s="90">
        <f t="shared" si="1"/>
        <v>7</v>
      </c>
      <c r="R7" s="90" t="str">
        <f t="shared" si="17"/>
        <v/>
      </c>
      <c r="S7" s="90">
        <f t="shared" si="18"/>
        <v>0</v>
      </c>
      <c r="T7" s="91">
        <f t="shared" si="2"/>
        <v>0</v>
      </c>
      <c r="U7" s="91">
        <f t="shared" si="3"/>
        <v>0</v>
      </c>
      <c r="V7" s="91">
        <f t="shared" si="4"/>
        <v>0</v>
      </c>
      <c r="W7" s="91">
        <f t="shared" si="5"/>
        <v>114</v>
      </c>
      <c r="X7" s="91">
        <f t="shared" si="6"/>
        <v>190</v>
      </c>
      <c r="Y7" s="263">
        <f t="shared" si="19"/>
        <v>1</v>
      </c>
      <c r="Z7" s="263">
        <f t="shared" si="20"/>
        <v>1</v>
      </c>
      <c r="AA7" s="263">
        <f t="shared" si="21"/>
        <v>1</v>
      </c>
      <c r="AB7" s="263">
        <f t="shared" si="22"/>
        <v>120</v>
      </c>
      <c r="AC7" s="263">
        <f t="shared" si="23"/>
        <v>210</v>
      </c>
      <c r="AD7" s="93">
        <f t="shared" si="24"/>
        <v>25200</v>
      </c>
      <c r="AE7" s="101">
        <f t="shared" si="25"/>
        <v>3.2564541370303494E-4</v>
      </c>
      <c r="AF7" s="91">
        <f t="shared" si="8"/>
        <v>304</v>
      </c>
      <c r="AG7" s="90"/>
      <c r="AH7" s="90">
        <f t="shared" si="9"/>
        <v>0</v>
      </c>
      <c r="AI7" s="90">
        <f t="shared" si="10"/>
        <v>0</v>
      </c>
      <c r="AJ7" s="90">
        <f t="shared" si="11"/>
        <v>0</v>
      </c>
      <c r="AK7" s="90">
        <f t="shared" si="12"/>
        <v>93</v>
      </c>
      <c r="AL7" s="90">
        <f t="shared" si="13"/>
        <v>166</v>
      </c>
      <c r="AM7" s="91">
        <f t="shared" si="14"/>
        <v>259</v>
      </c>
      <c r="AO7" s="94">
        <f t="shared" si="26"/>
        <v>45</v>
      </c>
      <c r="AP7">
        <f>BD1</f>
        <v>2</v>
      </c>
      <c r="AQ7" t="s">
        <v>660</v>
      </c>
      <c r="AR7" s="293"/>
      <c r="AS7" t="str">
        <f t="shared" si="27"/>
        <v>0-0-0-3-4</v>
      </c>
      <c r="AT7" s="265">
        <f t="shared" si="28"/>
        <v>0</v>
      </c>
      <c r="AU7" s="265">
        <f t="shared" si="15"/>
        <v>0</v>
      </c>
      <c r="AV7" s="265">
        <f t="shared" si="15"/>
        <v>0</v>
      </c>
      <c r="AW7" s="265">
        <f t="shared" si="15"/>
        <v>3</v>
      </c>
      <c r="AX7" s="265">
        <f t="shared" si="15"/>
        <v>4</v>
      </c>
      <c r="AY7" s="265">
        <f t="shared" si="29"/>
        <v>0</v>
      </c>
      <c r="AZ7" s="265">
        <f t="shared" si="30"/>
        <v>0</v>
      </c>
      <c r="BA7" s="265">
        <f t="shared" si="31"/>
        <v>0</v>
      </c>
      <c r="BB7" s="265">
        <f t="shared" si="32"/>
        <v>0</v>
      </c>
      <c r="BC7" s="265">
        <f t="shared" si="33"/>
        <v>0</v>
      </c>
      <c r="BD7" s="265">
        <f t="shared" si="34"/>
        <v>0</v>
      </c>
      <c r="BE7" s="265">
        <f t="shared" si="35"/>
        <v>0</v>
      </c>
      <c r="BF7" s="265">
        <f t="shared" si="36"/>
        <v>0</v>
      </c>
      <c r="BG7" s="265">
        <f t="shared" si="37"/>
        <v>0</v>
      </c>
      <c r="BH7" s="265">
        <f t="shared" si="38"/>
        <v>0</v>
      </c>
      <c r="BI7" s="265">
        <f t="shared" si="39"/>
        <v>0</v>
      </c>
      <c r="BJ7" s="265">
        <f t="shared" si="40"/>
        <v>0</v>
      </c>
      <c r="BK7" s="265">
        <f t="shared" si="41"/>
        <v>0</v>
      </c>
      <c r="BM7" s="330" t="s">
        <v>745</v>
      </c>
      <c r="BN7" s="293">
        <f>COUNTIF($J$6:$J$58,BM7)</f>
        <v>3</v>
      </c>
      <c r="BO7">
        <f>LARGE(A7:E7,1)</f>
        <v>4</v>
      </c>
      <c r="BP7">
        <f>LARGE(A7:E7,2)</f>
        <v>2</v>
      </c>
      <c r="BQ7">
        <f>LARGE(A7:E7,3)</f>
        <v>1</v>
      </c>
      <c r="BR7">
        <f>LARGE(A7:E7,4)</f>
        <v>0</v>
      </c>
      <c r="BS7">
        <f>LARGE(A7:E7,5)</f>
        <v>0</v>
      </c>
    </row>
    <row r="8" spans="1:71" x14ac:dyDescent="0.25">
      <c r="A8" s="72">
        <v>0</v>
      </c>
      <c r="B8" s="72">
        <v>2</v>
      </c>
      <c r="C8" s="72">
        <v>2</v>
      </c>
      <c r="D8" s="72">
        <v>2</v>
      </c>
      <c r="E8" s="72">
        <v>1</v>
      </c>
      <c r="F8" s="123" t="s">
        <v>426</v>
      </c>
      <c r="G8" t="str">
        <f>CONCATENATE(BO8,"–",BP8,"–",BQ8,"–",BR8,"–",BS8)</f>
        <v>2–2–2–1–0</v>
      </c>
      <c r="I8" s="293"/>
      <c r="J8" s="181" t="s">
        <v>745</v>
      </c>
      <c r="K8" t="str">
        <f t="shared" si="16"/>
        <v>0-0-1-1-5</v>
      </c>
      <c r="L8" s="72">
        <v>0</v>
      </c>
      <c r="M8" s="72">
        <v>0</v>
      </c>
      <c r="N8" s="72">
        <v>1</v>
      </c>
      <c r="O8" s="72">
        <v>1</v>
      </c>
      <c r="P8" s="72">
        <v>5</v>
      </c>
      <c r="Q8" s="90">
        <f t="shared" si="1"/>
        <v>7</v>
      </c>
      <c r="R8" s="90" t="str">
        <f t="shared" si="17"/>
        <v/>
      </c>
      <c r="S8" s="90">
        <f t="shared" si="18"/>
        <v>0</v>
      </c>
      <c r="T8" s="91">
        <f t="shared" si="2"/>
        <v>0</v>
      </c>
      <c r="U8" s="91">
        <f t="shared" si="3"/>
        <v>0</v>
      </c>
      <c r="V8" s="91">
        <f t="shared" si="4"/>
        <v>29</v>
      </c>
      <c r="W8" s="91">
        <f t="shared" si="5"/>
        <v>39</v>
      </c>
      <c r="X8" s="91">
        <f t="shared" si="6"/>
        <v>235</v>
      </c>
      <c r="Y8" s="263">
        <f t="shared" si="19"/>
        <v>1</v>
      </c>
      <c r="Z8" s="263">
        <f t="shared" si="20"/>
        <v>1</v>
      </c>
      <c r="AA8" s="263">
        <f t="shared" si="21"/>
        <v>10</v>
      </c>
      <c r="AB8" s="263">
        <f t="shared" si="22"/>
        <v>10</v>
      </c>
      <c r="AC8" s="263">
        <f t="shared" si="23"/>
        <v>252</v>
      </c>
      <c r="AD8" s="93">
        <f t="shared" si="24"/>
        <v>25200</v>
      </c>
      <c r="AE8" s="101">
        <f t="shared" si="25"/>
        <v>3.2564541370303494E-4</v>
      </c>
      <c r="AF8" s="91">
        <f t="shared" si="8"/>
        <v>303</v>
      </c>
      <c r="AG8" s="90"/>
      <c r="AH8" s="90">
        <f t="shared" si="9"/>
        <v>0</v>
      </c>
      <c r="AI8" s="90">
        <f t="shared" si="10"/>
        <v>0</v>
      </c>
      <c r="AJ8" s="90">
        <f t="shared" si="11"/>
        <v>20</v>
      </c>
      <c r="AK8" s="90">
        <f t="shared" si="12"/>
        <v>30</v>
      </c>
      <c r="AL8" s="90">
        <f t="shared" si="13"/>
        <v>210</v>
      </c>
      <c r="AM8" s="91">
        <f t="shared" si="14"/>
        <v>260</v>
      </c>
      <c r="AO8" s="94">
        <f t="shared" si="26"/>
        <v>43</v>
      </c>
      <c r="AP8">
        <f>BE1</f>
        <v>14</v>
      </c>
      <c r="AQ8" t="s">
        <v>499</v>
      </c>
      <c r="AR8" s="293"/>
      <c r="AS8" t="str">
        <f t="shared" si="27"/>
        <v>0-0-1-1-5</v>
      </c>
      <c r="AT8" s="265">
        <f t="shared" si="28"/>
        <v>0</v>
      </c>
      <c r="AU8" s="265">
        <f t="shared" si="15"/>
        <v>0</v>
      </c>
      <c r="AV8" s="265">
        <f t="shared" si="15"/>
        <v>1</v>
      </c>
      <c r="AW8" s="265">
        <f t="shared" si="15"/>
        <v>1</v>
      </c>
      <c r="AX8" s="265">
        <f t="shared" si="15"/>
        <v>5</v>
      </c>
      <c r="AY8" s="265">
        <f t="shared" si="29"/>
        <v>0</v>
      </c>
      <c r="AZ8" s="265">
        <f t="shared" si="30"/>
        <v>0</v>
      </c>
      <c r="BA8" s="265">
        <f t="shared" si="31"/>
        <v>0</v>
      </c>
      <c r="BB8" s="265">
        <f t="shared" si="32"/>
        <v>0</v>
      </c>
      <c r="BC8" s="265">
        <f t="shared" si="33"/>
        <v>0</v>
      </c>
      <c r="BD8" s="265">
        <f t="shared" si="34"/>
        <v>0</v>
      </c>
      <c r="BE8" s="265">
        <f t="shared" si="35"/>
        <v>0</v>
      </c>
      <c r="BF8" s="265">
        <f t="shared" si="36"/>
        <v>0</v>
      </c>
      <c r="BG8" s="265">
        <f t="shared" si="37"/>
        <v>0</v>
      </c>
      <c r="BH8" s="265">
        <f t="shared" si="38"/>
        <v>0</v>
      </c>
      <c r="BI8" s="265">
        <f t="shared" si="39"/>
        <v>0</v>
      </c>
      <c r="BJ8" s="265">
        <f t="shared" si="40"/>
        <v>0</v>
      </c>
      <c r="BK8" s="265">
        <f t="shared" si="41"/>
        <v>0</v>
      </c>
      <c r="BM8" s="330" t="s">
        <v>747</v>
      </c>
      <c r="BN8" s="293">
        <f>COUNTIF($J$6:$J$58,BM8)</f>
        <v>2</v>
      </c>
      <c r="BO8">
        <f>LARGE(A8:E8,1)</f>
        <v>2</v>
      </c>
      <c r="BP8">
        <f>LARGE(A8:E8,2)</f>
        <v>2</v>
      </c>
      <c r="BQ8">
        <f>LARGE(A8:E8,3)</f>
        <v>2</v>
      </c>
      <c r="BR8">
        <f>LARGE(A8:E8,4)</f>
        <v>1</v>
      </c>
      <c r="BS8">
        <f>LARGE(A8:E8,5)</f>
        <v>0</v>
      </c>
    </row>
    <row r="9" spans="1:71" x14ac:dyDescent="0.25">
      <c r="A9" s="72">
        <v>2</v>
      </c>
      <c r="B9" s="72">
        <v>0</v>
      </c>
      <c r="C9" s="72">
        <v>2</v>
      </c>
      <c r="D9" s="72">
        <v>2</v>
      </c>
      <c r="E9" s="72">
        <v>1</v>
      </c>
      <c r="F9" s="123" t="s">
        <v>352</v>
      </c>
      <c r="G9" s="293" t="str">
        <f>CONCATENATE(BO9,"–",BP9,"–",BQ9,"–",BR9,"–",BS9)</f>
        <v>2–2–2–1–0</v>
      </c>
      <c r="I9" s="293"/>
      <c r="J9" s="72" t="s">
        <v>743</v>
      </c>
      <c r="K9" t="str">
        <f t="shared" si="16"/>
        <v>0-1-0-0-6</v>
      </c>
      <c r="L9" s="72">
        <v>0</v>
      </c>
      <c r="M9" s="72">
        <v>1</v>
      </c>
      <c r="N9" s="72">
        <v>0</v>
      </c>
      <c r="O9" s="72">
        <v>0</v>
      </c>
      <c r="P9" s="72">
        <v>6</v>
      </c>
      <c r="Q9" s="90">
        <f t="shared" si="1"/>
        <v>7</v>
      </c>
      <c r="R9" s="90" t="str">
        <f t="shared" si="17"/>
        <v/>
      </c>
      <c r="S9" s="90">
        <f t="shared" si="18"/>
        <v>0</v>
      </c>
      <c r="T9" s="91">
        <f t="shared" si="2"/>
        <v>0</v>
      </c>
      <c r="U9" s="91">
        <f t="shared" si="3"/>
        <v>19</v>
      </c>
      <c r="V9" s="91">
        <f t="shared" si="4"/>
        <v>0</v>
      </c>
      <c r="W9" s="91">
        <f t="shared" si="5"/>
        <v>0</v>
      </c>
      <c r="X9" s="91">
        <f t="shared" si="6"/>
        <v>279</v>
      </c>
      <c r="Y9" s="263">
        <f t="shared" si="19"/>
        <v>1</v>
      </c>
      <c r="Z9" s="263">
        <f t="shared" si="20"/>
        <v>10</v>
      </c>
      <c r="AA9" s="263">
        <f t="shared" si="21"/>
        <v>1</v>
      </c>
      <c r="AB9" s="263">
        <f t="shared" si="22"/>
        <v>1</v>
      </c>
      <c r="AC9" s="263">
        <f t="shared" si="23"/>
        <v>210</v>
      </c>
      <c r="AD9" s="93">
        <f t="shared" si="24"/>
        <v>2100</v>
      </c>
      <c r="AE9" s="101">
        <f t="shared" si="25"/>
        <v>2.7137117808586245E-5</v>
      </c>
      <c r="AF9" s="91">
        <f t="shared" si="8"/>
        <v>298</v>
      </c>
      <c r="AG9" s="90"/>
      <c r="AH9" s="90">
        <f t="shared" si="9"/>
        <v>0</v>
      </c>
      <c r="AI9" s="90">
        <f t="shared" si="10"/>
        <v>10</v>
      </c>
      <c r="AJ9" s="90">
        <f t="shared" si="11"/>
        <v>0</v>
      </c>
      <c r="AK9" s="90">
        <f t="shared" si="12"/>
        <v>0</v>
      </c>
      <c r="AL9" s="90">
        <f t="shared" si="13"/>
        <v>255</v>
      </c>
      <c r="AM9" s="91">
        <f t="shared" si="14"/>
        <v>265</v>
      </c>
      <c r="AO9" s="94">
        <f t="shared" si="26"/>
        <v>33</v>
      </c>
      <c r="AP9">
        <f>BF1</f>
        <v>15</v>
      </c>
      <c r="AQ9" t="s">
        <v>661</v>
      </c>
      <c r="AR9" s="293"/>
      <c r="AS9" t="str">
        <f t="shared" si="27"/>
        <v>0-1-0-0-6</v>
      </c>
      <c r="AT9" s="265">
        <f t="shared" si="28"/>
        <v>0</v>
      </c>
      <c r="AU9" s="265">
        <f t="shared" si="15"/>
        <v>1</v>
      </c>
      <c r="AV9" s="265">
        <f t="shared" si="15"/>
        <v>0</v>
      </c>
      <c r="AW9" s="265">
        <f t="shared" si="15"/>
        <v>0</v>
      </c>
      <c r="AX9" s="265">
        <f t="shared" si="15"/>
        <v>6</v>
      </c>
      <c r="AY9" s="265">
        <f t="shared" si="29"/>
        <v>0</v>
      </c>
      <c r="AZ9" s="265">
        <f t="shared" si="30"/>
        <v>0</v>
      </c>
      <c r="BA9" s="265">
        <f t="shared" si="31"/>
        <v>0</v>
      </c>
      <c r="BB9" s="265">
        <f t="shared" si="32"/>
        <v>0</v>
      </c>
      <c r="BC9" s="265">
        <f t="shared" si="33"/>
        <v>0</v>
      </c>
      <c r="BD9" s="265">
        <f t="shared" si="34"/>
        <v>0</v>
      </c>
      <c r="BE9" s="265">
        <f t="shared" si="35"/>
        <v>0</v>
      </c>
      <c r="BF9" s="265">
        <f t="shared" si="36"/>
        <v>0</v>
      </c>
      <c r="BG9" s="265">
        <f t="shared" si="37"/>
        <v>0</v>
      </c>
      <c r="BH9" s="265">
        <f t="shared" si="38"/>
        <v>0</v>
      </c>
      <c r="BI9" s="265">
        <f t="shared" si="39"/>
        <v>0</v>
      </c>
      <c r="BJ9" s="265">
        <f t="shared" si="40"/>
        <v>0</v>
      </c>
      <c r="BK9" s="265">
        <f t="shared" si="41"/>
        <v>0</v>
      </c>
      <c r="BM9" s="330" t="s">
        <v>750</v>
      </c>
      <c r="BN9" s="293">
        <f>COUNTIF($J$6:$J$58,BM9)</f>
        <v>2</v>
      </c>
      <c r="BO9">
        <f>LARGE(A9:E9,1)</f>
        <v>2</v>
      </c>
      <c r="BP9">
        <f>LARGE(A9:E9,2)</f>
        <v>2</v>
      </c>
      <c r="BQ9">
        <f>LARGE(A9:E9,3)</f>
        <v>2</v>
      </c>
      <c r="BR9">
        <f>LARGE(A9:E9,4)</f>
        <v>1</v>
      </c>
      <c r="BS9">
        <f>LARGE(A9:E9,5)</f>
        <v>0</v>
      </c>
    </row>
    <row r="10" spans="1:71" x14ac:dyDescent="0.25">
      <c r="A10" s="72">
        <v>1</v>
      </c>
      <c r="B10" s="72">
        <v>2</v>
      </c>
      <c r="C10" s="72">
        <v>0</v>
      </c>
      <c r="D10" s="72">
        <v>2</v>
      </c>
      <c r="E10" s="72">
        <v>2</v>
      </c>
      <c r="F10" s="123" t="s">
        <v>9</v>
      </c>
      <c r="G10" s="293" t="str">
        <f>CONCATENATE(BO10,"–",BP10,"–",BQ10,"–",BR10,"–",BS10)</f>
        <v>2–2–2–1–0</v>
      </c>
      <c r="H10" s="293"/>
      <c r="I10" s="293"/>
      <c r="J10" s="72" t="s">
        <v>743</v>
      </c>
      <c r="K10" t="str">
        <f t="shared" si="16"/>
        <v>0-0-0-4-3</v>
      </c>
      <c r="L10" s="72">
        <v>0</v>
      </c>
      <c r="M10" s="72">
        <v>0</v>
      </c>
      <c r="N10" s="72">
        <v>0</v>
      </c>
      <c r="O10" s="72">
        <v>4</v>
      </c>
      <c r="P10" s="72">
        <v>3</v>
      </c>
      <c r="Q10" s="90">
        <f t="shared" si="1"/>
        <v>7</v>
      </c>
      <c r="R10" s="90" t="str">
        <f t="shared" si="17"/>
        <v/>
      </c>
      <c r="S10" s="90">
        <f t="shared" si="18"/>
        <v>0</v>
      </c>
      <c r="T10" s="91">
        <f t="shared" si="2"/>
        <v>0</v>
      </c>
      <c r="U10" s="91">
        <f t="shared" si="3"/>
        <v>0</v>
      </c>
      <c r="V10" s="91">
        <f t="shared" si="4"/>
        <v>0</v>
      </c>
      <c r="W10" s="91">
        <f t="shared" si="5"/>
        <v>150</v>
      </c>
      <c r="X10" s="91">
        <f t="shared" si="6"/>
        <v>144</v>
      </c>
      <c r="Y10" s="263">
        <f t="shared" si="19"/>
        <v>1</v>
      </c>
      <c r="Z10" s="263">
        <f t="shared" si="20"/>
        <v>1</v>
      </c>
      <c r="AA10" s="263">
        <f t="shared" si="21"/>
        <v>1</v>
      </c>
      <c r="AB10" s="263">
        <f t="shared" si="22"/>
        <v>210</v>
      </c>
      <c r="AC10" s="263">
        <f t="shared" si="23"/>
        <v>120</v>
      </c>
      <c r="AD10" s="93">
        <f t="shared" si="24"/>
        <v>25200</v>
      </c>
      <c r="AE10" s="101">
        <f t="shared" si="25"/>
        <v>3.2564541370303494E-4</v>
      </c>
      <c r="AF10" s="91">
        <f t="shared" si="8"/>
        <v>294</v>
      </c>
      <c r="AG10" s="90"/>
      <c r="AH10" s="90">
        <f t="shared" si="9"/>
        <v>0</v>
      </c>
      <c r="AI10" s="90">
        <f t="shared" si="10"/>
        <v>0</v>
      </c>
      <c r="AJ10" s="90">
        <f t="shared" si="11"/>
        <v>0</v>
      </c>
      <c r="AK10" s="90">
        <f t="shared" si="12"/>
        <v>126</v>
      </c>
      <c r="AL10" s="90">
        <f t="shared" si="13"/>
        <v>123</v>
      </c>
      <c r="AM10" s="91">
        <f t="shared" si="14"/>
        <v>249</v>
      </c>
      <c r="AO10" s="94">
        <f t="shared" si="26"/>
        <v>45</v>
      </c>
      <c r="AP10">
        <f>BG1</f>
        <v>13</v>
      </c>
      <c r="AQ10" t="s">
        <v>664</v>
      </c>
      <c r="AR10" s="293"/>
      <c r="AS10" t="str">
        <f t="shared" si="27"/>
        <v>0-0-0-4-3</v>
      </c>
      <c r="AT10" s="265">
        <f t="shared" si="28"/>
        <v>0</v>
      </c>
      <c r="AU10" s="265">
        <f t="shared" si="15"/>
        <v>0</v>
      </c>
      <c r="AV10" s="265">
        <f t="shared" si="15"/>
        <v>0</v>
      </c>
      <c r="AW10" s="265">
        <f t="shared" si="15"/>
        <v>4</v>
      </c>
      <c r="AX10" s="265">
        <f t="shared" si="15"/>
        <v>3</v>
      </c>
      <c r="AY10" s="265">
        <f t="shared" si="29"/>
        <v>0</v>
      </c>
      <c r="AZ10" s="265">
        <f t="shared" si="30"/>
        <v>0</v>
      </c>
      <c r="BA10" s="265">
        <f t="shared" si="31"/>
        <v>0</v>
      </c>
      <c r="BB10" s="265">
        <f t="shared" si="32"/>
        <v>0</v>
      </c>
      <c r="BC10" s="265">
        <f t="shared" si="33"/>
        <v>0</v>
      </c>
      <c r="BD10" s="265">
        <f t="shared" si="34"/>
        <v>0</v>
      </c>
      <c r="BE10" s="265">
        <f t="shared" si="35"/>
        <v>0</v>
      </c>
      <c r="BF10" s="265">
        <f t="shared" si="36"/>
        <v>0</v>
      </c>
      <c r="BG10" s="265">
        <f t="shared" si="37"/>
        <v>0</v>
      </c>
      <c r="BH10" s="265">
        <f t="shared" si="38"/>
        <v>0</v>
      </c>
      <c r="BI10" s="265">
        <f t="shared" si="39"/>
        <v>0</v>
      </c>
      <c r="BJ10" s="265">
        <f t="shared" si="40"/>
        <v>0</v>
      </c>
      <c r="BK10" s="265">
        <f t="shared" si="41"/>
        <v>0</v>
      </c>
      <c r="BM10" s="330" t="s">
        <v>749</v>
      </c>
      <c r="BN10" s="293">
        <f>COUNTIF($J$6:$J$58,BM10)</f>
        <v>2</v>
      </c>
      <c r="BO10">
        <f>LARGE(A10:E10,1)</f>
        <v>2</v>
      </c>
      <c r="BP10">
        <f>LARGE(A10:E10,2)</f>
        <v>2</v>
      </c>
      <c r="BQ10">
        <f>LARGE(A10:E10,3)</f>
        <v>2</v>
      </c>
      <c r="BR10">
        <f>LARGE(A10:E10,4)</f>
        <v>1</v>
      </c>
      <c r="BS10">
        <f>LARGE(A10:E10,5)</f>
        <v>0</v>
      </c>
    </row>
    <row r="11" spans="1:71" x14ac:dyDescent="0.25">
      <c r="A11" s="72">
        <v>1</v>
      </c>
      <c r="B11" s="72">
        <v>2</v>
      </c>
      <c r="C11" s="72">
        <v>2</v>
      </c>
      <c r="D11" s="72">
        <v>1</v>
      </c>
      <c r="E11" s="72">
        <v>1</v>
      </c>
      <c r="F11" s="123" t="s">
        <v>101</v>
      </c>
      <c r="G11" s="293" t="str">
        <f>CONCATENATE(BO11,"–",BP11,"–",BQ11,"–",BR11,"–",BS11)</f>
        <v>2–2–1–1–1</v>
      </c>
      <c r="H11" s="293"/>
      <c r="I11" s="293"/>
      <c r="J11" s="72" t="s">
        <v>746</v>
      </c>
      <c r="K11" t="str">
        <f t="shared" si="16"/>
        <v>0-1-0-1-5</v>
      </c>
      <c r="L11" s="72">
        <v>0</v>
      </c>
      <c r="M11" s="72">
        <v>1</v>
      </c>
      <c r="N11" s="72">
        <v>0</v>
      </c>
      <c r="O11" s="72">
        <v>1</v>
      </c>
      <c r="P11" s="72">
        <v>5</v>
      </c>
      <c r="Q11" s="90">
        <f t="shared" si="1"/>
        <v>7</v>
      </c>
      <c r="R11" s="90" t="str">
        <f t="shared" si="17"/>
        <v/>
      </c>
      <c r="S11" s="90">
        <f t="shared" si="18"/>
        <v>0</v>
      </c>
      <c r="T11" s="91">
        <f t="shared" si="2"/>
        <v>0</v>
      </c>
      <c r="U11" s="91">
        <f t="shared" si="3"/>
        <v>19</v>
      </c>
      <c r="V11" s="91">
        <f t="shared" si="4"/>
        <v>0</v>
      </c>
      <c r="W11" s="91">
        <f t="shared" si="5"/>
        <v>39</v>
      </c>
      <c r="X11" s="91">
        <f t="shared" si="6"/>
        <v>235</v>
      </c>
      <c r="Y11" s="263">
        <f t="shared" si="19"/>
        <v>1</v>
      </c>
      <c r="Z11" s="263">
        <f t="shared" si="20"/>
        <v>10</v>
      </c>
      <c r="AA11" s="263">
        <f t="shared" si="21"/>
        <v>1</v>
      </c>
      <c r="AB11" s="263">
        <f t="shared" si="22"/>
        <v>10</v>
      </c>
      <c r="AC11" s="263">
        <f t="shared" si="23"/>
        <v>252</v>
      </c>
      <c r="AD11" s="93">
        <f t="shared" si="24"/>
        <v>25200</v>
      </c>
      <c r="AE11" s="101">
        <f t="shared" si="25"/>
        <v>3.2564541370303494E-4</v>
      </c>
      <c r="AF11" s="91">
        <f t="shared" si="8"/>
        <v>293</v>
      </c>
      <c r="AG11" s="90"/>
      <c r="AH11" s="90">
        <f t="shared" si="9"/>
        <v>0</v>
      </c>
      <c r="AI11" s="90">
        <f t="shared" si="10"/>
        <v>10</v>
      </c>
      <c r="AJ11" s="90">
        <f t="shared" si="11"/>
        <v>0</v>
      </c>
      <c r="AK11" s="90">
        <f t="shared" si="12"/>
        <v>30</v>
      </c>
      <c r="AL11" s="90">
        <f t="shared" si="13"/>
        <v>210</v>
      </c>
      <c r="AM11" s="91">
        <f t="shared" si="14"/>
        <v>250</v>
      </c>
      <c r="AO11" s="94">
        <f t="shared" si="26"/>
        <v>43</v>
      </c>
      <c r="AP11">
        <f>BH1</f>
        <v>93</v>
      </c>
      <c r="AQ11" t="s">
        <v>662</v>
      </c>
      <c r="AR11" s="293"/>
      <c r="AS11" t="str">
        <f t="shared" si="27"/>
        <v>0-1-0-1-5</v>
      </c>
      <c r="AT11" s="265">
        <f t="shared" si="28"/>
        <v>0</v>
      </c>
      <c r="AU11" s="265">
        <f t="shared" si="15"/>
        <v>1</v>
      </c>
      <c r="AV11" s="265">
        <f t="shared" si="15"/>
        <v>0</v>
      </c>
      <c r="AW11" s="265">
        <f t="shared" si="15"/>
        <v>1</v>
      </c>
      <c r="AX11" s="265">
        <f t="shared" si="15"/>
        <v>5</v>
      </c>
      <c r="AY11" s="265">
        <f t="shared" si="29"/>
        <v>0</v>
      </c>
      <c r="AZ11" s="265">
        <f t="shared" si="30"/>
        <v>0</v>
      </c>
      <c r="BA11" s="265">
        <f t="shared" si="31"/>
        <v>0</v>
      </c>
      <c r="BB11" s="265">
        <f t="shared" si="32"/>
        <v>0</v>
      </c>
      <c r="BC11" s="265">
        <f t="shared" si="33"/>
        <v>0</v>
      </c>
      <c r="BD11" s="265">
        <f t="shared" si="34"/>
        <v>0</v>
      </c>
      <c r="BE11" s="265">
        <f t="shared" si="35"/>
        <v>0</v>
      </c>
      <c r="BF11" s="265">
        <f t="shared" si="36"/>
        <v>0</v>
      </c>
      <c r="BG11" s="265">
        <f t="shared" si="37"/>
        <v>0</v>
      </c>
      <c r="BH11" s="265">
        <f t="shared" si="38"/>
        <v>0</v>
      </c>
      <c r="BI11" s="265">
        <f t="shared" si="39"/>
        <v>0</v>
      </c>
      <c r="BJ11" s="265">
        <f t="shared" si="40"/>
        <v>0</v>
      </c>
      <c r="BK11" s="265">
        <f t="shared" si="41"/>
        <v>0</v>
      </c>
      <c r="BM11" s="330" t="s">
        <v>746</v>
      </c>
      <c r="BN11" s="293">
        <f>COUNTIF($J$6:$J$58,BM11)</f>
        <v>22</v>
      </c>
      <c r="BO11">
        <f>LARGE(A11:E11,1)</f>
        <v>2</v>
      </c>
      <c r="BP11">
        <f>LARGE(A11:E11,2)</f>
        <v>2</v>
      </c>
      <c r="BQ11">
        <f>LARGE(A11:E11,3)</f>
        <v>1</v>
      </c>
      <c r="BR11">
        <f>LARGE(A11:E11,4)</f>
        <v>1</v>
      </c>
      <c r="BS11">
        <f>LARGE(A11:E11,5)</f>
        <v>1</v>
      </c>
    </row>
    <row r="12" spans="1:71" x14ac:dyDescent="0.25">
      <c r="A12" s="72">
        <v>0</v>
      </c>
      <c r="B12" s="72">
        <v>1</v>
      </c>
      <c r="C12" s="72">
        <v>1</v>
      </c>
      <c r="D12" s="72">
        <v>3</v>
      </c>
      <c r="E12" s="72">
        <v>2</v>
      </c>
      <c r="F12" s="123" t="s">
        <v>364</v>
      </c>
      <c r="G12" s="293" t="str">
        <f>CONCATENATE(BO12,"–",BP12,"–",BQ12,"–",BR12,"–",BS12)</f>
        <v>3–2–1–1–0</v>
      </c>
      <c r="H12" s="293"/>
      <c r="I12" s="293"/>
      <c r="J12" s="72" t="s">
        <v>745</v>
      </c>
      <c r="K12" t="str">
        <f t="shared" si="16"/>
        <v>0-0-2-0-5</v>
      </c>
      <c r="L12" s="72">
        <v>0</v>
      </c>
      <c r="M12" s="72">
        <v>0</v>
      </c>
      <c r="N12" s="72">
        <v>2</v>
      </c>
      <c r="O12" s="72">
        <v>0</v>
      </c>
      <c r="P12" s="72">
        <v>5</v>
      </c>
      <c r="Q12" s="90">
        <f t="shared" si="1"/>
        <v>7</v>
      </c>
      <c r="R12" s="90" t="str">
        <f t="shared" si="17"/>
        <v/>
      </c>
      <c r="S12" s="90">
        <f t="shared" si="18"/>
        <v>0</v>
      </c>
      <c r="T12" s="91">
        <f t="shared" si="2"/>
        <v>0</v>
      </c>
      <c r="U12" s="91">
        <f t="shared" si="3"/>
        <v>0</v>
      </c>
      <c r="V12" s="91">
        <f t="shared" si="4"/>
        <v>57</v>
      </c>
      <c r="W12" s="91">
        <f t="shared" si="5"/>
        <v>0</v>
      </c>
      <c r="X12" s="91">
        <f t="shared" si="6"/>
        <v>235</v>
      </c>
      <c r="Y12" s="263">
        <f t="shared" si="19"/>
        <v>1</v>
      </c>
      <c r="Z12" s="263">
        <f t="shared" si="20"/>
        <v>1</v>
      </c>
      <c r="AA12" s="263">
        <f t="shared" si="21"/>
        <v>45</v>
      </c>
      <c r="AB12" s="263">
        <f t="shared" si="22"/>
        <v>1</v>
      </c>
      <c r="AC12" s="263">
        <f t="shared" si="23"/>
        <v>252</v>
      </c>
      <c r="AD12" s="93">
        <f t="shared" si="24"/>
        <v>11340</v>
      </c>
      <c r="AE12" s="101">
        <f t="shared" si="25"/>
        <v>1.4654043616636574E-4</v>
      </c>
      <c r="AF12" s="91">
        <f t="shared" si="8"/>
        <v>292</v>
      </c>
      <c r="AG12" s="90"/>
      <c r="AH12" s="90">
        <f t="shared" si="9"/>
        <v>0</v>
      </c>
      <c r="AI12" s="90">
        <f t="shared" si="10"/>
        <v>0</v>
      </c>
      <c r="AJ12" s="90">
        <f t="shared" si="11"/>
        <v>41</v>
      </c>
      <c r="AK12" s="90">
        <f t="shared" si="12"/>
        <v>0</v>
      </c>
      <c r="AL12" s="90">
        <f t="shared" si="13"/>
        <v>210</v>
      </c>
      <c r="AM12" s="91">
        <f t="shared" si="14"/>
        <v>251</v>
      </c>
      <c r="AO12" s="94">
        <f t="shared" si="26"/>
        <v>41</v>
      </c>
      <c r="AP12">
        <f>BI1</f>
        <v>3</v>
      </c>
      <c r="AQ12" t="s">
        <v>571</v>
      </c>
      <c r="AR12" s="293"/>
      <c r="AS12" t="str">
        <f t="shared" si="27"/>
        <v>0-0-2-0-5</v>
      </c>
      <c r="AT12" s="265">
        <f t="shared" si="28"/>
        <v>0</v>
      </c>
      <c r="AU12" s="265">
        <f t="shared" si="15"/>
        <v>0</v>
      </c>
      <c r="AV12" s="265">
        <f t="shared" si="15"/>
        <v>2</v>
      </c>
      <c r="AW12" s="265">
        <f t="shared" si="15"/>
        <v>0</v>
      </c>
      <c r="AX12" s="265">
        <f t="shared" si="15"/>
        <v>5</v>
      </c>
      <c r="AY12" s="265">
        <f t="shared" si="29"/>
        <v>0</v>
      </c>
      <c r="AZ12" s="265">
        <f t="shared" si="30"/>
        <v>0</v>
      </c>
      <c r="BA12" s="265">
        <f t="shared" si="31"/>
        <v>0</v>
      </c>
      <c r="BB12" s="265">
        <f t="shared" si="32"/>
        <v>0</v>
      </c>
      <c r="BC12" s="265">
        <f t="shared" si="33"/>
        <v>0</v>
      </c>
      <c r="BD12" s="265">
        <f t="shared" si="34"/>
        <v>0</v>
      </c>
      <c r="BE12" s="265">
        <f t="shared" si="35"/>
        <v>0</v>
      </c>
      <c r="BF12" s="265">
        <f t="shared" si="36"/>
        <v>0</v>
      </c>
      <c r="BG12" s="265">
        <f t="shared" si="37"/>
        <v>0</v>
      </c>
      <c r="BH12" s="265">
        <f t="shared" si="38"/>
        <v>0</v>
      </c>
      <c r="BI12" s="265">
        <f t="shared" si="39"/>
        <v>0</v>
      </c>
      <c r="BJ12" s="265">
        <f t="shared" si="40"/>
        <v>0</v>
      </c>
      <c r="BK12" s="265">
        <f t="shared" si="41"/>
        <v>0</v>
      </c>
      <c r="BM12" s="330" t="s">
        <v>744</v>
      </c>
      <c r="BN12" s="293">
        <f>COUNTIF($J$6:$J$58,BM12)</f>
        <v>6</v>
      </c>
      <c r="BO12">
        <f>LARGE(A12:E12,1)</f>
        <v>3</v>
      </c>
      <c r="BP12">
        <f>LARGE(A12:E12,2)</f>
        <v>2</v>
      </c>
      <c r="BQ12">
        <f>LARGE(A12:E12,3)</f>
        <v>1</v>
      </c>
      <c r="BR12">
        <f>LARGE(A12:E12,4)</f>
        <v>1</v>
      </c>
      <c r="BS12">
        <f>LARGE(A12:E12,5)</f>
        <v>0</v>
      </c>
    </row>
    <row r="13" spans="1:71" x14ac:dyDescent="0.25">
      <c r="A13" s="72">
        <v>0</v>
      </c>
      <c r="B13" s="72">
        <v>2</v>
      </c>
      <c r="C13" s="72">
        <v>0</v>
      </c>
      <c r="D13" s="72">
        <v>2</v>
      </c>
      <c r="E13" s="72">
        <v>3</v>
      </c>
      <c r="F13" s="123" t="s">
        <v>739</v>
      </c>
      <c r="G13" s="293" t="str">
        <f>CONCATENATE(BO13,"–",BP13,"–",BQ13,"–",BR13,"–",BS13)</f>
        <v>3–2–2–0–0</v>
      </c>
      <c r="H13" s="293"/>
      <c r="I13" s="293"/>
      <c r="J13" s="72" t="s">
        <v>746</v>
      </c>
      <c r="K13" t="str">
        <f t="shared" si="16"/>
        <v>1-0-0-0-6</v>
      </c>
      <c r="L13" s="72">
        <v>1</v>
      </c>
      <c r="M13" s="72">
        <v>0</v>
      </c>
      <c r="N13" s="72">
        <v>0</v>
      </c>
      <c r="O13" s="72">
        <v>0</v>
      </c>
      <c r="P13" s="72">
        <v>6</v>
      </c>
      <c r="Q13" s="90">
        <f t="shared" si="1"/>
        <v>7</v>
      </c>
      <c r="R13" s="90" t="str">
        <f t="shared" si="17"/>
        <v/>
      </c>
      <c r="S13" s="90">
        <f t="shared" si="18"/>
        <v>0</v>
      </c>
      <c r="T13" s="91">
        <f t="shared" si="2"/>
        <v>9</v>
      </c>
      <c r="U13" s="91">
        <f t="shared" si="3"/>
        <v>0</v>
      </c>
      <c r="V13" s="91">
        <f t="shared" si="4"/>
        <v>0</v>
      </c>
      <c r="W13" s="91">
        <f t="shared" si="5"/>
        <v>0</v>
      </c>
      <c r="X13" s="91">
        <f t="shared" si="6"/>
        <v>279</v>
      </c>
      <c r="Y13" s="263">
        <f t="shared" si="19"/>
        <v>9</v>
      </c>
      <c r="Z13" s="263">
        <f t="shared" si="20"/>
        <v>1</v>
      </c>
      <c r="AA13" s="263">
        <f t="shared" si="21"/>
        <v>1</v>
      </c>
      <c r="AB13" s="263">
        <f t="shared" si="22"/>
        <v>1</v>
      </c>
      <c r="AC13" s="263">
        <f t="shared" si="23"/>
        <v>210</v>
      </c>
      <c r="AD13" s="93">
        <f t="shared" si="24"/>
        <v>1890</v>
      </c>
      <c r="AE13" s="101">
        <f t="shared" si="25"/>
        <v>2.4423406027727621E-5</v>
      </c>
      <c r="AF13" s="91">
        <f t="shared" si="8"/>
        <v>288</v>
      </c>
      <c r="AG13" s="90"/>
      <c r="AH13" s="90">
        <f t="shared" si="9"/>
        <v>1</v>
      </c>
      <c r="AI13" s="90">
        <f t="shared" si="10"/>
        <v>0</v>
      </c>
      <c r="AJ13" s="90">
        <f t="shared" si="11"/>
        <v>0</v>
      </c>
      <c r="AK13" s="90">
        <f t="shared" si="12"/>
        <v>0</v>
      </c>
      <c r="AL13" s="90">
        <f t="shared" si="13"/>
        <v>255</v>
      </c>
      <c r="AM13" s="91">
        <f t="shared" si="14"/>
        <v>256</v>
      </c>
      <c r="AO13" s="94">
        <f t="shared" si="26"/>
        <v>32</v>
      </c>
      <c r="AP13">
        <f>BJ1</f>
        <v>53</v>
      </c>
      <c r="AQ13" t="s">
        <v>79</v>
      </c>
      <c r="AR13" s="293"/>
      <c r="AS13" t="str">
        <f t="shared" si="27"/>
        <v>1-0-0-0-6</v>
      </c>
      <c r="AT13" s="265">
        <f t="shared" si="28"/>
        <v>1</v>
      </c>
      <c r="AU13" s="265">
        <f t="shared" si="15"/>
        <v>0</v>
      </c>
      <c r="AV13" s="265">
        <f t="shared" si="15"/>
        <v>0</v>
      </c>
      <c r="AW13" s="265">
        <f t="shared" si="15"/>
        <v>0</v>
      </c>
      <c r="AX13" s="265">
        <f t="shared" si="15"/>
        <v>6</v>
      </c>
      <c r="AY13" s="265">
        <f t="shared" si="29"/>
        <v>0</v>
      </c>
      <c r="AZ13" s="265">
        <f t="shared" si="30"/>
        <v>0</v>
      </c>
      <c r="BA13" s="265">
        <f t="shared" si="31"/>
        <v>0</v>
      </c>
      <c r="BB13" s="265">
        <f t="shared" si="32"/>
        <v>0</v>
      </c>
      <c r="BC13" s="265">
        <f t="shared" si="33"/>
        <v>0</v>
      </c>
      <c r="BD13" s="265">
        <f t="shared" si="34"/>
        <v>0</v>
      </c>
      <c r="BE13" s="265">
        <f t="shared" si="35"/>
        <v>0</v>
      </c>
      <c r="BF13" s="265">
        <f t="shared" si="36"/>
        <v>0</v>
      </c>
      <c r="BG13" s="265">
        <f t="shared" si="37"/>
        <v>0</v>
      </c>
      <c r="BH13" s="265">
        <f t="shared" si="38"/>
        <v>0</v>
      </c>
      <c r="BI13" s="265">
        <f t="shared" si="39"/>
        <v>0</v>
      </c>
      <c r="BJ13" s="265">
        <f t="shared" si="40"/>
        <v>0</v>
      </c>
      <c r="BK13" s="265">
        <f t="shared" si="41"/>
        <v>0</v>
      </c>
      <c r="BM13" s="330" t="s">
        <v>743</v>
      </c>
      <c r="BN13" s="293">
        <f>COUNTIF($J$6:$J$58,BM13)</f>
        <v>9</v>
      </c>
      <c r="BO13">
        <f>LARGE(A13:E13,1)</f>
        <v>3</v>
      </c>
      <c r="BP13">
        <f>LARGE(A13:E13,2)</f>
        <v>2</v>
      </c>
      <c r="BQ13">
        <f>LARGE(A13:E13,3)</f>
        <v>2</v>
      </c>
      <c r="BR13">
        <f>LARGE(A13:E13,4)</f>
        <v>0</v>
      </c>
      <c r="BS13">
        <f>LARGE(A13:E13,5)</f>
        <v>0</v>
      </c>
    </row>
    <row r="14" spans="1:71" x14ac:dyDescent="0.25">
      <c r="A14" s="72">
        <v>3</v>
      </c>
      <c r="B14" s="72">
        <v>0</v>
      </c>
      <c r="C14" s="72">
        <v>1</v>
      </c>
      <c r="D14" s="72">
        <v>1</v>
      </c>
      <c r="E14" s="72">
        <v>2</v>
      </c>
      <c r="F14" s="123" t="s">
        <v>600</v>
      </c>
      <c r="G14" s="293" t="str">
        <f>CONCATENATE(BO14,"–",BP14,"–",BQ14,"–",BR14,"–",BS14)</f>
        <v>3–2–1–1–0</v>
      </c>
      <c r="H14" s="293"/>
      <c r="I14" s="293"/>
      <c r="J14" s="72" t="s">
        <v>746</v>
      </c>
      <c r="K14" t="str">
        <f t="shared" si="16"/>
        <v>0-0-1-3-3</v>
      </c>
      <c r="L14" s="72">
        <v>0</v>
      </c>
      <c r="M14" s="72">
        <v>0</v>
      </c>
      <c r="N14" s="72">
        <v>1</v>
      </c>
      <c r="O14" s="72">
        <v>3</v>
      </c>
      <c r="P14" s="72">
        <v>3</v>
      </c>
      <c r="Q14" s="90">
        <f t="shared" si="1"/>
        <v>7</v>
      </c>
      <c r="R14" s="90" t="str">
        <f t="shared" si="17"/>
        <v/>
      </c>
      <c r="S14" s="90">
        <f t="shared" si="18"/>
        <v>1</v>
      </c>
      <c r="T14" s="91">
        <f t="shared" si="2"/>
        <v>0</v>
      </c>
      <c r="U14" s="91">
        <f t="shared" si="3"/>
        <v>0</v>
      </c>
      <c r="V14" s="91">
        <f t="shared" si="4"/>
        <v>29</v>
      </c>
      <c r="W14" s="91">
        <f t="shared" si="5"/>
        <v>114</v>
      </c>
      <c r="X14" s="91">
        <f t="shared" si="6"/>
        <v>144</v>
      </c>
      <c r="Y14" s="263">
        <f t="shared" si="19"/>
        <v>1</v>
      </c>
      <c r="Z14" s="263">
        <f t="shared" si="20"/>
        <v>1</v>
      </c>
      <c r="AA14" s="263">
        <f t="shared" si="21"/>
        <v>10</v>
      </c>
      <c r="AB14" s="263">
        <f t="shared" si="22"/>
        <v>120</v>
      </c>
      <c r="AC14" s="263">
        <f t="shared" si="23"/>
        <v>120</v>
      </c>
      <c r="AD14" s="93">
        <f t="shared" si="24"/>
        <v>144000</v>
      </c>
      <c r="AE14" s="101">
        <f t="shared" si="25"/>
        <v>1.860830935445914E-3</v>
      </c>
      <c r="AF14" s="91">
        <f t="shared" si="8"/>
        <v>287</v>
      </c>
      <c r="AG14" s="90"/>
      <c r="AH14" s="90">
        <f t="shared" si="9"/>
        <v>0</v>
      </c>
      <c r="AI14" s="90">
        <f t="shared" si="10"/>
        <v>0</v>
      </c>
      <c r="AJ14" s="90">
        <f t="shared" si="11"/>
        <v>20</v>
      </c>
      <c r="AK14" s="90">
        <f t="shared" si="12"/>
        <v>93</v>
      </c>
      <c r="AL14" s="90">
        <f t="shared" si="13"/>
        <v>123</v>
      </c>
      <c r="AM14" s="91">
        <f t="shared" si="14"/>
        <v>236</v>
      </c>
      <c r="AO14" s="94">
        <f t="shared" si="26"/>
        <v>51</v>
      </c>
      <c r="AP14">
        <f>BK1</f>
        <v>53</v>
      </c>
      <c r="AQ14" t="s">
        <v>491</v>
      </c>
      <c r="AR14" s="293"/>
      <c r="AS14" t="str">
        <f t="shared" si="27"/>
        <v>0-0-1-3-3</v>
      </c>
      <c r="AT14" s="265">
        <f t="shared" si="28"/>
        <v>0</v>
      </c>
      <c r="AU14" s="265">
        <f t="shared" si="15"/>
        <v>0</v>
      </c>
      <c r="AV14" s="265">
        <f t="shared" si="15"/>
        <v>1</v>
      </c>
      <c r="AW14" s="265">
        <f t="shared" si="15"/>
        <v>3</v>
      </c>
      <c r="AX14" s="265">
        <f t="shared" si="15"/>
        <v>3</v>
      </c>
      <c r="AY14" s="265">
        <f t="shared" si="29"/>
        <v>0</v>
      </c>
      <c r="AZ14" s="265">
        <f t="shared" si="30"/>
        <v>0</v>
      </c>
      <c r="BA14" s="265">
        <f t="shared" si="31"/>
        <v>0</v>
      </c>
      <c r="BB14" s="265">
        <f t="shared" si="32"/>
        <v>0</v>
      </c>
      <c r="BC14" s="265">
        <f t="shared" si="33"/>
        <v>0</v>
      </c>
      <c r="BD14" s="265">
        <f t="shared" si="34"/>
        <v>0</v>
      </c>
      <c r="BE14" s="265">
        <f t="shared" si="35"/>
        <v>0</v>
      </c>
      <c r="BF14" s="265">
        <f t="shared" si="36"/>
        <v>1</v>
      </c>
      <c r="BG14" s="265">
        <f t="shared" si="37"/>
        <v>0</v>
      </c>
      <c r="BH14" s="265">
        <f t="shared" si="38"/>
        <v>0</v>
      </c>
      <c r="BI14" s="265">
        <f t="shared" si="39"/>
        <v>0</v>
      </c>
      <c r="BJ14" s="265">
        <f t="shared" si="40"/>
        <v>0</v>
      </c>
      <c r="BK14" s="265">
        <f t="shared" si="41"/>
        <v>0</v>
      </c>
      <c r="BM14" s="330" t="s">
        <v>748</v>
      </c>
      <c r="BN14" s="293">
        <f>COUNTIF($J$6:$J$58,BM14)</f>
        <v>6</v>
      </c>
      <c r="BO14">
        <f>LARGE(A14:E14,1)</f>
        <v>3</v>
      </c>
      <c r="BP14">
        <f>LARGE(A14:E14,2)</f>
        <v>2</v>
      </c>
      <c r="BQ14">
        <f>LARGE(A14:E14,3)</f>
        <v>1</v>
      </c>
      <c r="BR14">
        <f>LARGE(A14:E14,4)</f>
        <v>1</v>
      </c>
      <c r="BS14">
        <f>LARGE(A14:E14,5)</f>
        <v>0</v>
      </c>
    </row>
    <row r="15" spans="1:71" x14ac:dyDescent="0.25">
      <c r="A15" s="72">
        <v>3</v>
      </c>
      <c r="B15" s="72">
        <v>0</v>
      </c>
      <c r="C15" s="72">
        <v>1</v>
      </c>
      <c r="D15" s="72">
        <v>2</v>
      </c>
      <c r="E15" s="72">
        <v>1</v>
      </c>
      <c r="F15" s="123" t="s">
        <v>429</v>
      </c>
      <c r="G15" s="293" t="str">
        <f>CONCATENATE(BO15,"–",BP15,"–",BQ15,"–",BR15,"–",BS15)</f>
        <v>3–2–1–1–0</v>
      </c>
      <c r="H15" s="293"/>
      <c r="I15" s="293"/>
      <c r="J15" s="72" t="s">
        <v>746</v>
      </c>
      <c r="K15" t="str">
        <f t="shared" si="16"/>
        <v>1-0-0-1-5</v>
      </c>
      <c r="L15" s="72">
        <v>1</v>
      </c>
      <c r="M15" s="72">
        <v>0</v>
      </c>
      <c r="N15" s="72">
        <v>0</v>
      </c>
      <c r="O15" s="72">
        <v>1</v>
      </c>
      <c r="P15" s="72">
        <v>5</v>
      </c>
      <c r="Q15" s="90">
        <f t="shared" si="1"/>
        <v>7</v>
      </c>
      <c r="R15" s="90" t="str">
        <f t="shared" si="17"/>
        <v/>
      </c>
      <c r="S15" s="90">
        <f t="shared" si="18"/>
        <v>0</v>
      </c>
      <c r="T15" s="91">
        <f t="shared" si="2"/>
        <v>9</v>
      </c>
      <c r="U15" s="91">
        <f t="shared" si="3"/>
        <v>0</v>
      </c>
      <c r="V15" s="91">
        <f t="shared" si="4"/>
        <v>0</v>
      </c>
      <c r="W15" s="91">
        <f t="shared" si="5"/>
        <v>39</v>
      </c>
      <c r="X15" s="91">
        <f t="shared" si="6"/>
        <v>235</v>
      </c>
      <c r="Y15" s="263">
        <f t="shared" si="19"/>
        <v>9</v>
      </c>
      <c r="Z15" s="263">
        <f t="shared" si="20"/>
        <v>1</v>
      </c>
      <c r="AA15" s="263">
        <f t="shared" si="21"/>
        <v>1</v>
      </c>
      <c r="AB15" s="263">
        <f t="shared" si="22"/>
        <v>10</v>
      </c>
      <c r="AC15" s="263">
        <f t="shared" si="23"/>
        <v>252</v>
      </c>
      <c r="AD15" s="93">
        <f t="shared" si="24"/>
        <v>22680</v>
      </c>
      <c r="AE15" s="101">
        <f t="shared" si="25"/>
        <v>2.9308087233273147E-4</v>
      </c>
      <c r="AF15" s="91">
        <f t="shared" si="8"/>
        <v>283</v>
      </c>
      <c r="AG15" s="90"/>
      <c r="AH15" s="90">
        <f t="shared" si="9"/>
        <v>1</v>
      </c>
      <c r="AI15" s="90">
        <f t="shared" si="10"/>
        <v>0</v>
      </c>
      <c r="AJ15" s="90">
        <f t="shared" si="11"/>
        <v>0</v>
      </c>
      <c r="AK15" s="90">
        <f t="shared" si="12"/>
        <v>30</v>
      </c>
      <c r="AL15" s="90">
        <f t="shared" si="13"/>
        <v>210</v>
      </c>
      <c r="AM15" s="91">
        <f t="shared" si="14"/>
        <v>241</v>
      </c>
      <c r="AO15" s="94">
        <f t="shared" si="26"/>
        <v>42</v>
      </c>
      <c r="AS15" t="str">
        <f t="shared" si="27"/>
        <v>1-0-0-1-5</v>
      </c>
      <c r="AT15" s="265">
        <f t="shared" si="28"/>
        <v>1</v>
      </c>
      <c r="AU15" s="265">
        <f t="shared" si="15"/>
        <v>0</v>
      </c>
      <c r="AV15" s="265">
        <f t="shared" si="15"/>
        <v>0</v>
      </c>
      <c r="AW15" s="265">
        <f t="shared" si="15"/>
        <v>1</v>
      </c>
      <c r="AX15" s="265">
        <f t="shared" si="15"/>
        <v>5</v>
      </c>
      <c r="AY15" s="265">
        <f t="shared" si="29"/>
        <v>0</v>
      </c>
      <c r="AZ15" s="265">
        <f t="shared" si="30"/>
        <v>0</v>
      </c>
      <c r="BA15" s="265">
        <f t="shared" si="31"/>
        <v>0</v>
      </c>
      <c r="BB15" s="265">
        <f t="shared" si="32"/>
        <v>0</v>
      </c>
      <c r="BC15" s="265">
        <f t="shared" si="33"/>
        <v>0</v>
      </c>
      <c r="BD15" s="265">
        <f t="shared" si="34"/>
        <v>0</v>
      </c>
      <c r="BE15" s="265">
        <f t="shared" si="35"/>
        <v>0</v>
      </c>
      <c r="BF15" s="265">
        <f t="shared" si="36"/>
        <v>0</v>
      </c>
      <c r="BG15" s="265">
        <f t="shared" si="37"/>
        <v>0</v>
      </c>
      <c r="BH15" s="265">
        <f t="shared" si="38"/>
        <v>0</v>
      </c>
      <c r="BI15" s="265">
        <f t="shared" si="39"/>
        <v>0</v>
      </c>
      <c r="BJ15" s="265">
        <f t="shared" si="40"/>
        <v>0</v>
      </c>
      <c r="BK15" s="265">
        <f t="shared" si="41"/>
        <v>0</v>
      </c>
      <c r="BO15">
        <f>LARGE(A15:E15,1)</f>
        <v>3</v>
      </c>
      <c r="BP15">
        <f>LARGE(A15:E15,2)</f>
        <v>2</v>
      </c>
      <c r="BQ15">
        <f>LARGE(A15:E15,3)</f>
        <v>1</v>
      </c>
      <c r="BR15">
        <f>LARGE(A15:E15,4)</f>
        <v>1</v>
      </c>
      <c r="BS15">
        <f>LARGE(A15:E15,5)</f>
        <v>0</v>
      </c>
    </row>
    <row r="16" spans="1:71" x14ac:dyDescent="0.25">
      <c r="A16" s="72">
        <v>2</v>
      </c>
      <c r="B16" s="72">
        <v>2</v>
      </c>
      <c r="C16" s="72">
        <v>1</v>
      </c>
      <c r="D16" s="72">
        <v>0</v>
      </c>
      <c r="E16" s="72">
        <v>2</v>
      </c>
      <c r="F16" s="123" t="s">
        <v>672</v>
      </c>
      <c r="G16" s="293" t="str">
        <f>CONCATENATE(BO16,"–",BP16,"–",BQ16,"–",BR16,"–",BS16)</f>
        <v>2–2–2–1–0</v>
      </c>
      <c r="H16" s="293"/>
      <c r="I16" s="293"/>
      <c r="J16" s="72" t="s">
        <v>746</v>
      </c>
      <c r="K16" t="str">
        <f t="shared" si="16"/>
        <v>0-1-1-0-5</v>
      </c>
      <c r="L16" s="72">
        <v>0</v>
      </c>
      <c r="M16" s="72">
        <v>1</v>
      </c>
      <c r="N16" s="72">
        <v>1</v>
      </c>
      <c r="O16" s="72">
        <v>0</v>
      </c>
      <c r="P16" s="72">
        <v>5</v>
      </c>
      <c r="Q16" s="90">
        <f t="shared" si="1"/>
        <v>7</v>
      </c>
      <c r="R16" s="90" t="str">
        <f t="shared" si="17"/>
        <v/>
      </c>
      <c r="S16" s="90">
        <f t="shared" si="18"/>
        <v>0</v>
      </c>
      <c r="T16" s="91">
        <f t="shared" si="2"/>
        <v>0</v>
      </c>
      <c r="U16" s="91">
        <f t="shared" si="3"/>
        <v>19</v>
      </c>
      <c r="V16" s="91">
        <f t="shared" si="4"/>
        <v>29</v>
      </c>
      <c r="W16" s="91">
        <f t="shared" si="5"/>
        <v>0</v>
      </c>
      <c r="X16" s="91">
        <f t="shared" si="6"/>
        <v>235</v>
      </c>
      <c r="Y16" s="263">
        <f t="shared" si="19"/>
        <v>1</v>
      </c>
      <c r="Z16" s="263">
        <f t="shared" si="20"/>
        <v>10</v>
      </c>
      <c r="AA16" s="263">
        <f t="shared" si="21"/>
        <v>10</v>
      </c>
      <c r="AB16" s="263">
        <f t="shared" si="22"/>
        <v>1</v>
      </c>
      <c r="AC16" s="263">
        <f t="shared" si="23"/>
        <v>252</v>
      </c>
      <c r="AD16" s="93">
        <f t="shared" si="24"/>
        <v>25200</v>
      </c>
      <c r="AE16" s="101">
        <f t="shared" si="25"/>
        <v>3.2564541370303494E-4</v>
      </c>
      <c r="AF16" s="91">
        <f t="shared" si="8"/>
        <v>283</v>
      </c>
      <c r="AG16" s="90"/>
      <c r="AH16" s="90">
        <f t="shared" si="9"/>
        <v>0</v>
      </c>
      <c r="AI16" s="90">
        <f t="shared" si="10"/>
        <v>10</v>
      </c>
      <c r="AJ16" s="90">
        <f t="shared" si="11"/>
        <v>20</v>
      </c>
      <c r="AK16" s="90">
        <f t="shared" si="12"/>
        <v>0</v>
      </c>
      <c r="AL16" s="90">
        <f t="shared" si="13"/>
        <v>210</v>
      </c>
      <c r="AM16" s="91">
        <f t="shared" si="14"/>
        <v>240</v>
      </c>
      <c r="AO16" s="94">
        <f t="shared" si="26"/>
        <v>43</v>
      </c>
      <c r="AS16" t="str">
        <f t="shared" si="27"/>
        <v>0-1-1-0-5</v>
      </c>
      <c r="AT16" s="265">
        <f t="shared" si="28"/>
        <v>0</v>
      </c>
      <c r="AU16" s="265">
        <f t="shared" si="15"/>
        <v>1</v>
      </c>
      <c r="AV16" s="265">
        <f t="shared" si="15"/>
        <v>1</v>
      </c>
      <c r="AW16" s="265">
        <f t="shared" si="15"/>
        <v>0</v>
      </c>
      <c r="AX16" s="265">
        <f t="shared" si="15"/>
        <v>5</v>
      </c>
      <c r="AY16" s="265">
        <f t="shared" si="29"/>
        <v>0</v>
      </c>
      <c r="AZ16" s="265">
        <f t="shared" si="30"/>
        <v>0</v>
      </c>
      <c r="BA16" s="265">
        <f t="shared" si="31"/>
        <v>0</v>
      </c>
      <c r="BB16" s="265">
        <f t="shared" si="32"/>
        <v>0</v>
      </c>
      <c r="BC16" s="265">
        <f t="shared" si="33"/>
        <v>0</v>
      </c>
      <c r="BD16" s="265">
        <f t="shared" si="34"/>
        <v>0</v>
      </c>
      <c r="BE16" s="265">
        <f t="shared" si="35"/>
        <v>0</v>
      </c>
      <c r="BF16" s="265">
        <f t="shared" si="36"/>
        <v>0</v>
      </c>
      <c r="BG16" s="265">
        <f t="shared" si="37"/>
        <v>0</v>
      </c>
      <c r="BH16" s="265">
        <f t="shared" si="38"/>
        <v>0</v>
      </c>
      <c r="BI16" s="265">
        <f t="shared" si="39"/>
        <v>0</v>
      </c>
      <c r="BJ16" s="265">
        <f t="shared" si="40"/>
        <v>0</v>
      </c>
      <c r="BK16" s="265">
        <f t="shared" si="41"/>
        <v>0</v>
      </c>
      <c r="BO16">
        <f>LARGE(A16:E16,1)</f>
        <v>2</v>
      </c>
      <c r="BP16">
        <f>LARGE(A16:E16,2)</f>
        <v>2</v>
      </c>
      <c r="BQ16">
        <f>LARGE(A16:E16,3)</f>
        <v>2</v>
      </c>
      <c r="BR16">
        <f>LARGE(A16:E16,4)</f>
        <v>1</v>
      </c>
      <c r="BS16">
        <f>LARGE(A16:E16,5)</f>
        <v>0</v>
      </c>
    </row>
    <row r="17" spans="1:71" x14ac:dyDescent="0.25">
      <c r="A17" s="72">
        <v>0</v>
      </c>
      <c r="B17" s="72">
        <v>2</v>
      </c>
      <c r="C17" s="72">
        <v>4</v>
      </c>
      <c r="D17" s="72">
        <v>1</v>
      </c>
      <c r="E17" s="72">
        <v>0</v>
      </c>
      <c r="F17" s="123" t="s">
        <v>740</v>
      </c>
      <c r="G17" s="293" t="str">
        <f>CONCATENATE(BO17,"–",BP17,"–",BQ17,"–",BR17,"–",BS17)</f>
        <v>4–2–1–0–0</v>
      </c>
      <c r="H17" s="293"/>
      <c r="I17" s="293"/>
      <c r="J17" s="72" t="s">
        <v>747</v>
      </c>
      <c r="K17" t="str">
        <f t="shared" si="16"/>
        <v>0-0-0-5-2</v>
      </c>
      <c r="L17" s="72">
        <v>0</v>
      </c>
      <c r="M17" s="72">
        <v>0</v>
      </c>
      <c r="N17" s="72">
        <v>0</v>
      </c>
      <c r="O17" s="72">
        <v>5</v>
      </c>
      <c r="P17" s="72">
        <v>2</v>
      </c>
      <c r="Q17" s="90">
        <f t="shared" si="1"/>
        <v>7</v>
      </c>
      <c r="R17" s="90" t="str">
        <f t="shared" si="17"/>
        <v/>
      </c>
      <c r="S17" s="90">
        <f t="shared" si="18"/>
        <v>0</v>
      </c>
      <c r="T17" s="91">
        <f t="shared" si="2"/>
        <v>0</v>
      </c>
      <c r="U17" s="91">
        <f t="shared" si="3"/>
        <v>0</v>
      </c>
      <c r="V17" s="91">
        <f t="shared" si="4"/>
        <v>0</v>
      </c>
      <c r="W17" s="91">
        <f t="shared" si="5"/>
        <v>185</v>
      </c>
      <c r="X17" s="91">
        <f t="shared" si="6"/>
        <v>97</v>
      </c>
      <c r="Y17" s="263">
        <f t="shared" si="19"/>
        <v>1</v>
      </c>
      <c r="Z17" s="263">
        <f t="shared" si="20"/>
        <v>1</v>
      </c>
      <c r="AA17" s="263">
        <f t="shared" si="21"/>
        <v>1</v>
      </c>
      <c r="AB17" s="263">
        <f t="shared" si="22"/>
        <v>252</v>
      </c>
      <c r="AC17" s="263">
        <f t="shared" si="23"/>
        <v>45</v>
      </c>
      <c r="AD17" s="93">
        <f t="shared" si="24"/>
        <v>11340</v>
      </c>
      <c r="AE17" s="101">
        <f t="shared" si="25"/>
        <v>1.4654043616636574E-4</v>
      </c>
      <c r="AF17" s="91">
        <f t="shared" si="8"/>
        <v>282</v>
      </c>
      <c r="AG17" s="90"/>
      <c r="AH17" s="90">
        <f t="shared" si="9"/>
        <v>0</v>
      </c>
      <c r="AI17" s="90">
        <f t="shared" si="10"/>
        <v>0</v>
      </c>
      <c r="AJ17" s="90">
        <f t="shared" si="11"/>
        <v>0</v>
      </c>
      <c r="AK17" s="90">
        <f t="shared" si="12"/>
        <v>160</v>
      </c>
      <c r="AL17" s="90">
        <f t="shared" si="13"/>
        <v>81</v>
      </c>
      <c r="AM17" s="91">
        <f t="shared" si="14"/>
        <v>241</v>
      </c>
      <c r="AO17" s="94">
        <f t="shared" si="26"/>
        <v>41</v>
      </c>
      <c r="AS17" t="str">
        <f t="shared" si="27"/>
        <v>0-0-0-5-2</v>
      </c>
      <c r="AT17" s="265">
        <f t="shared" si="28"/>
        <v>0</v>
      </c>
      <c r="AU17" s="265">
        <f t="shared" si="15"/>
        <v>0</v>
      </c>
      <c r="AV17" s="265">
        <f t="shared" si="15"/>
        <v>0</v>
      </c>
      <c r="AW17" s="265">
        <f t="shared" si="15"/>
        <v>5</v>
      </c>
      <c r="AX17" s="265">
        <f t="shared" si="15"/>
        <v>2</v>
      </c>
      <c r="AY17" s="265">
        <f t="shared" si="29"/>
        <v>0</v>
      </c>
      <c r="AZ17" s="265">
        <f t="shared" si="30"/>
        <v>0</v>
      </c>
      <c r="BA17" s="265">
        <f t="shared" si="31"/>
        <v>0</v>
      </c>
      <c r="BB17" s="265">
        <f t="shared" si="32"/>
        <v>0</v>
      </c>
      <c r="BC17" s="265">
        <f t="shared" si="33"/>
        <v>0</v>
      </c>
      <c r="BD17" s="265">
        <f t="shared" si="34"/>
        <v>0</v>
      </c>
      <c r="BE17" s="265">
        <f t="shared" si="35"/>
        <v>0</v>
      </c>
      <c r="BF17" s="265">
        <f t="shared" si="36"/>
        <v>0</v>
      </c>
      <c r="BG17" s="265">
        <f t="shared" si="37"/>
        <v>0</v>
      </c>
      <c r="BH17" s="265">
        <f t="shared" si="38"/>
        <v>0</v>
      </c>
      <c r="BI17" s="265">
        <f t="shared" si="39"/>
        <v>0</v>
      </c>
      <c r="BJ17" s="265">
        <f t="shared" si="40"/>
        <v>0</v>
      </c>
      <c r="BK17" s="265">
        <f t="shared" si="41"/>
        <v>0</v>
      </c>
      <c r="BO17">
        <f>LARGE(A17:E17,1)</f>
        <v>4</v>
      </c>
      <c r="BP17">
        <f>LARGE(A17:E17,2)</f>
        <v>2</v>
      </c>
      <c r="BQ17">
        <f>LARGE(A17:E17,3)</f>
        <v>1</v>
      </c>
      <c r="BR17">
        <f>LARGE(A17:E17,4)</f>
        <v>0</v>
      </c>
      <c r="BS17">
        <f>LARGE(A17:E17,5)</f>
        <v>0</v>
      </c>
    </row>
    <row r="18" spans="1:71" x14ac:dyDescent="0.25">
      <c r="A18" s="72">
        <v>2</v>
      </c>
      <c r="B18" s="72">
        <v>1</v>
      </c>
      <c r="C18" s="72">
        <v>2</v>
      </c>
      <c r="D18" s="72">
        <v>0</v>
      </c>
      <c r="E18" s="72">
        <v>2</v>
      </c>
      <c r="F18" s="123" t="s">
        <v>59</v>
      </c>
      <c r="G18" s="293" t="str">
        <f>CONCATENATE(BO18,"–",BP18,"–",BQ18,"–",BR18,"–",BS18)</f>
        <v>2–2–2–1–0</v>
      </c>
      <c r="H18" s="293"/>
      <c r="I18" s="293"/>
      <c r="J18" s="72" t="s">
        <v>746</v>
      </c>
      <c r="K18" t="str">
        <f t="shared" si="16"/>
        <v>0-0-2-2-3</v>
      </c>
      <c r="L18" s="72">
        <v>0</v>
      </c>
      <c r="M18" s="72">
        <v>0</v>
      </c>
      <c r="N18" s="72">
        <v>2</v>
      </c>
      <c r="O18" s="72">
        <v>2</v>
      </c>
      <c r="P18" s="72">
        <v>3</v>
      </c>
      <c r="Q18" s="90">
        <f t="shared" si="1"/>
        <v>7</v>
      </c>
      <c r="R18" s="90" t="str">
        <f t="shared" si="17"/>
        <v/>
      </c>
      <c r="S18" s="90">
        <f t="shared" si="18"/>
        <v>0</v>
      </c>
      <c r="T18" s="91">
        <f t="shared" si="2"/>
        <v>0</v>
      </c>
      <c r="U18" s="91">
        <f t="shared" si="3"/>
        <v>0</v>
      </c>
      <c r="V18" s="91">
        <f t="shared" si="4"/>
        <v>57</v>
      </c>
      <c r="W18" s="91">
        <f t="shared" si="5"/>
        <v>77</v>
      </c>
      <c r="X18" s="91">
        <f t="shared" si="6"/>
        <v>144</v>
      </c>
      <c r="Y18" s="263">
        <f t="shared" si="19"/>
        <v>1</v>
      </c>
      <c r="Z18" s="263">
        <f t="shared" si="20"/>
        <v>1</v>
      </c>
      <c r="AA18" s="263">
        <f t="shared" si="21"/>
        <v>45</v>
      </c>
      <c r="AB18" s="263">
        <f t="shared" si="22"/>
        <v>45</v>
      </c>
      <c r="AC18" s="263">
        <f t="shared" si="23"/>
        <v>120</v>
      </c>
      <c r="AD18" s="93">
        <f t="shared" si="24"/>
        <v>243000</v>
      </c>
      <c r="AE18" s="101">
        <f t="shared" si="25"/>
        <v>3.1401522035649798E-3</v>
      </c>
      <c r="AF18" s="91">
        <f t="shared" si="8"/>
        <v>278</v>
      </c>
      <c r="AG18" s="90"/>
      <c r="AH18" s="90">
        <f t="shared" si="9"/>
        <v>0</v>
      </c>
      <c r="AI18" s="90">
        <f t="shared" si="10"/>
        <v>0</v>
      </c>
      <c r="AJ18" s="90">
        <f t="shared" si="11"/>
        <v>41</v>
      </c>
      <c r="AK18" s="90">
        <f t="shared" si="12"/>
        <v>61</v>
      </c>
      <c r="AL18" s="90">
        <f t="shared" si="13"/>
        <v>123</v>
      </c>
      <c r="AM18" s="91">
        <f t="shared" si="14"/>
        <v>225</v>
      </c>
      <c r="AO18" s="94">
        <f t="shared" si="26"/>
        <v>53</v>
      </c>
      <c r="AS18" t="str">
        <f t="shared" si="27"/>
        <v>0-0-2-2-3</v>
      </c>
      <c r="AT18" s="265">
        <f t="shared" si="28"/>
        <v>0</v>
      </c>
      <c r="AU18" s="265">
        <f t="shared" si="15"/>
        <v>0</v>
      </c>
      <c r="AV18" s="265">
        <f t="shared" si="15"/>
        <v>2</v>
      </c>
      <c r="AW18" s="265">
        <f t="shared" si="15"/>
        <v>2</v>
      </c>
      <c r="AX18" s="265">
        <f t="shared" si="15"/>
        <v>3</v>
      </c>
      <c r="AY18" s="265">
        <f t="shared" si="29"/>
        <v>0</v>
      </c>
      <c r="AZ18" s="265">
        <f t="shared" si="30"/>
        <v>0</v>
      </c>
      <c r="BA18" s="265">
        <f t="shared" si="31"/>
        <v>0</v>
      </c>
      <c r="BB18" s="265">
        <f t="shared" si="32"/>
        <v>0</v>
      </c>
      <c r="BC18" s="265">
        <f t="shared" si="33"/>
        <v>0</v>
      </c>
      <c r="BD18" s="265">
        <f t="shared" si="34"/>
        <v>0</v>
      </c>
      <c r="BE18" s="265">
        <f t="shared" si="35"/>
        <v>0</v>
      </c>
      <c r="BF18" s="265">
        <f t="shared" si="36"/>
        <v>0</v>
      </c>
      <c r="BG18" s="265">
        <f t="shared" si="37"/>
        <v>0</v>
      </c>
      <c r="BH18" s="265">
        <f t="shared" si="38"/>
        <v>0</v>
      </c>
      <c r="BI18" s="265">
        <f t="shared" si="39"/>
        <v>0</v>
      </c>
      <c r="BJ18" s="265">
        <f t="shared" si="40"/>
        <v>0</v>
      </c>
      <c r="BK18" s="265">
        <f t="shared" si="41"/>
        <v>0</v>
      </c>
      <c r="BO18">
        <f>LARGE(A18:E18,1)</f>
        <v>2</v>
      </c>
      <c r="BP18">
        <f>LARGE(A18:E18,2)</f>
        <v>2</v>
      </c>
      <c r="BQ18">
        <f>LARGE(A18:E18,3)</f>
        <v>2</v>
      </c>
      <c r="BR18">
        <f>LARGE(A18:E18,4)</f>
        <v>1</v>
      </c>
      <c r="BS18">
        <f>LARGE(A18:E18,5)</f>
        <v>0</v>
      </c>
    </row>
    <row r="19" spans="1:71" x14ac:dyDescent="0.25">
      <c r="A19" s="72">
        <v>1</v>
      </c>
      <c r="B19" s="72">
        <v>1</v>
      </c>
      <c r="C19" s="72">
        <v>1</v>
      </c>
      <c r="D19" s="72">
        <v>2</v>
      </c>
      <c r="E19" s="72">
        <v>2</v>
      </c>
      <c r="F19" s="123" t="s">
        <v>345</v>
      </c>
      <c r="G19" s="293" t="str">
        <f>CONCATENATE(BO19,"–",BP19,"–",BQ19,"–",BR19,"–",BS19)</f>
        <v>2–2–1–1–1</v>
      </c>
      <c r="H19" s="293"/>
      <c r="I19" s="293"/>
      <c r="J19" s="72" t="s">
        <v>744</v>
      </c>
      <c r="K19" t="str">
        <f t="shared" si="16"/>
        <v>0-1-1-1-4</v>
      </c>
      <c r="L19" s="72">
        <v>0</v>
      </c>
      <c r="M19" s="72">
        <v>1</v>
      </c>
      <c r="N19" s="72">
        <v>1</v>
      </c>
      <c r="O19" s="72">
        <v>1</v>
      </c>
      <c r="P19" s="72">
        <v>4</v>
      </c>
      <c r="Q19" s="90">
        <f t="shared" si="1"/>
        <v>7</v>
      </c>
      <c r="R19" s="90" t="str">
        <f t="shared" si="17"/>
        <v/>
      </c>
      <c r="S19" s="90">
        <f t="shared" si="18"/>
        <v>0</v>
      </c>
      <c r="T19" s="91">
        <f t="shared" si="2"/>
        <v>0</v>
      </c>
      <c r="U19" s="91">
        <f t="shared" si="3"/>
        <v>19</v>
      </c>
      <c r="V19" s="91">
        <f t="shared" si="4"/>
        <v>29</v>
      </c>
      <c r="W19" s="91">
        <f t="shared" si="5"/>
        <v>39</v>
      </c>
      <c r="X19" s="91">
        <f t="shared" si="6"/>
        <v>190</v>
      </c>
      <c r="Y19" s="263">
        <f t="shared" si="19"/>
        <v>1</v>
      </c>
      <c r="Z19" s="263">
        <f t="shared" si="20"/>
        <v>10</v>
      </c>
      <c r="AA19" s="263">
        <f t="shared" si="21"/>
        <v>10</v>
      </c>
      <c r="AB19" s="263">
        <f t="shared" si="22"/>
        <v>10</v>
      </c>
      <c r="AC19" s="263">
        <f t="shared" si="23"/>
        <v>210</v>
      </c>
      <c r="AD19" s="93">
        <f t="shared" si="24"/>
        <v>210000</v>
      </c>
      <c r="AE19" s="101">
        <f t="shared" si="25"/>
        <v>2.7137117808586244E-3</v>
      </c>
      <c r="AF19" s="91">
        <f t="shared" si="8"/>
        <v>277</v>
      </c>
      <c r="AG19" s="90"/>
      <c r="AH19" s="90">
        <f t="shared" si="9"/>
        <v>0</v>
      </c>
      <c r="AI19" s="90">
        <f t="shared" si="10"/>
        <v>10</v>
      </c>
      <c r="AJ19" s="90">
        <f t="shared" si="11"/>
        <v>20</v>
      </c>
      <c r="AK19" s="90">
        <f t="shared" si="12"/>
        <v>30</v>
      </c>
      <c r="AL19" s="90">
        <f t="shared" si="13"/>
        <v>166</v>
      </c>
      <c r="AM19" s="91">
        <f t="shared" si="14"/>
        <v>226</v>
      </c>
      <c r="AO19" s="94">
        <f t="shared" si="26"/>
        <v>51</v>
      </c>
      <c r="AS19" t="str">
        <f t="shared" si="27"/>
        <v>0-1-1-1-4</v>
      </c>
      <c r="AT19" s="265">
        <f t="shared" si="28"/>
        <v>0</v>
      </c>
      <c r="AU19" s="265">
        <f t="shared" si="28"/>
        <v>1</v>
      </c>
      <c r="AV19" s="265">
        <f t="shared" si="28"/>
        <v>1</v>
      </c>
      <c r="AW19" s="265">
        <f t="shared" si="28"/>
        <v>1</v>
      </c>
      <c r="AX19" s="265">
        <f t="shared" si="28"/>
        <v>4</v>
      </c>
      <c r="AY19" s="265">
        <f t="shared" si="29"/>
        <v>0</v>
      </c>
      <c r="AZ19" s="265">
        <f t="shared" si="30"/>
        <v>0</v>
      </c>
      <c r="BA19" s="265">
        <f t="shared" si="31"/>
        <v>0</v>
      </c>
      <c r="BB19" s="265">
        <f t="shared" si="32"/>
        <v>0</v>
      </c>
      <c r="BC19" s="265">
        <f t="shared" si="33"/>
        <v>0</v>
      </c>
      <c r="BD19" s="265">
        <f t="shared" si="34"/>
        <v>0</v>
      </c>
      <c r="BE19" s="265">
        <f t="shared" si="35"/>
        <v>0</v>
      </c>
      <c r="BF19" s="265">
        <f t="shared" si="36"/>
        <v>0</v>
      </c>
      <c r="BG19" s="265">
        <f t="shared" si="37"/>
        <v>0</v>
      </c>
      <c r="BH19" s="265">
        <f t="shared" si="38"/>
        <v>0</v>
      </c>
      <c r="BI19" s="265">
        <f t="shared" si="39"/>
        <v>0</v>
      </c>
      <c r="BJ19" s="265">
        <f t="shared" si="40"/>
        <v>0</v>
      </c>
      <c r="BK19" s="265">
        <f t="shared" si="41"/>
        <v>0</v>
      </c>
      <c r="BO19">
        <f>LARGE(A19:E19,1)</f>
        <v>2</v>
      </c>
      <c r="BP19">
        <f>LARGE(A19:E19,2)</f>
        <v>2</v>
      </c>
      <c r="BQ19">
        <f>LARGE(A19:E19,3)</f>
        <v>1</v>
      </c>
      <c r="BR19">
        <f>LARGE(A19:E19,4)</f>
        <v>1</v>
      </c>
      <c r="BS19">
        <f>LARGE(A19:E19,5)</f>
        <v>1</v>
      </c>
    </row>
    <row r="20" spans="1:71" x14ac:dyDescent="0.25">
      <c r="A20" s="72">
        <v>0</v>
      </c>
      <c r="B20" s="72">
        <v>0</v>
      </c>
      <c r="C20" s="72">
        <v>3</v>
      </c>
      <c r="D20" s="72">
        <v>3</v>
      </c>
      <c r="E20" s="72">
        <v>1</v>
      </c>
      <c r="F20" s="123" t="s">
        <v>417</v>
      </c>
      <c r="G20" s="293" t="str">
        <f>CONCATENATE(BO20,"–",BP20,"–",BQ20,"–",BR20,"–",BS20)</f>
        <v>3–3–1–0–0</v>
      </c>
      <c r="H20" s="293"/>
      <c r="I20" s="293"/>
      <c r="J20" s="72" t="s">
        <v>746</v>
      </c>
      <c r="K20" t="str">
        <f t="shared" si="16"/>
        <v>0-1-0-3-3</v>
      </c>
      <c r="L20" s="72">
        <v>0</v>
      </c>
      <c r="M20" s="72">
        <v>1</v>
      </c>
      <c r="N20" s="72">
        <v>0</v>
      </c>
      <c r="O20" s="72">
        <v>3</v>
      </c>
      <c r="P20" s="72">
        <v>3</v>
      </c>
      <c r="Q20" s="90">
        <f t="shared" si="1"/>
        <v>7</v>
      </c>
      <c r="R20" s="90" t="str">
        <f t="shared" si="17"/>
        <v/>
      </c>
      <c r="S20" s="90">
        <f t="shared" si="18"/>
        <v>1</v>
      </c>
      <c r="T20" s="91">
        <f t="shared" si="2"/>
        <v>0</v>
      </c>
      <c r="U20" s="91">
        <f t="shared" si="3"/>
        <v>19</v>
      </c>
      <c r="V20" s="91">
        <f t="shared" si="4"/>
        <v>0</v>
      </c>
      <c r="W20" s="91">
        <f t="shared" si="5"/>
        <v>114</v>
      </c>
      <c r="X20" s="91">
        <f t="shared" si="6"/>
        <v>144</v>
      </c>
      <c r="Y20" s="263">
        <f t="shared" si="19"/>
        <v>1</v>
      </c>
      <c r="Z20" s="263">
        <f t="shared" si="20"/>
        <v>10</v>
      </c>
      <c r="AA20" s="263">
        <f t="shared" si="21"/>
        <v>1</v>
      </c>
      <c r="AB20" s="263">
        <f t="shared" si="22"/>
        <v>120</v>
      </c>
      <c r="AC20" s="263">
        <f t="shared" si="23"/>
        <v>120</v>
      </c>
      <c r="AD20" s="93">
        <f t="shared" si="24"/>
        <v>144000</v>
      </c>
      <c r="AE20" s="101">
        <f t="shared" si="25"/>
        <v>1.860830935445914E-3</v>
      </c>
      <c r="AF20" s="91">
        <f t="shared" si="8"/>
        <v>277</v>
      </c>
      <c r="AG20" s="90"/>
      <c r="AH20" s="90">
        <f t="shared" si="9"/>
        <v>0</v>
      </c>
      <c r="AI20" s="90">
        <f t="shared" si="10"/>
        <v>10</v>
      </c>
      <c r="AJ20" s="90">
        <f t="shared" si="11"/>
        <v>0</v>
      </c>
      <c r="AK20" s="90">
        <f t="shared" si="12"/>
        <v>93</v>
      </c>
      <c r="AL20" s="90">
        <f t="shared" si="13"/>
        <v>123</v>
      </c>
      <c r="AM20" s="91">
        <f t="shared" si="14"/>
        <v>226</v>
      </c>
      <c r="AO20" s="94">
        <f t="shared" si="26"/>
        <v>51</v>
      </c>
      <c r="AS20" t="str">
        <f t="shared" si="27"/>
        <v>0-1-0-3-3</v>
      </c>
      <c r="AT20" s="265">
        <f t="shared" si="28"/>
        <v>0</v>
      </c>
      <c r="AU20" s="265">
        <f t="shared" si="28"/>
        <v>1</v>
      </c>
      <c r="AV20" s="265">
        <f t="shared" si="28"/>
        <v>0</v>
      </c>
      <c r="AW20" s="265">
        <f t="shared" si="28"/>
        <v>3</v>
      </c>
      <c r="AX20" s="265">
        <f t="shared" si="28"/>
        <v>3</v>
      </c>
      <c r="AY20" s="265">
        <f t="shared" si="29"/>
        <v>0</v>
      </c>
      <c r="AZ20" s="265">
        <f t="shared" si="30"/>
        <v>0</v>
      </c>
      <c r="BA20" s="265">
        <f t="shared" si="31"/>
        <v>0</v>
      </c>
      <c r="BB20" s="265">
        <f t="shared" si="32"/>
        <v>0</v>
      </c>
      <c r="BC20" s="265">
        <f t="shared" si="33"/>
        <v>0</v>
      </c>
      <c r="BD20" s="265">
        <f t="shared" si="34"/>
        <v>0</v>
      </c>
      <c r="BE20" s="265">
        <f t="shared" si="35"/>
        <v>0</v>
      </c>
      <c r="BF20" s="265">
        <f t="shared" si="36"/>
        <v>1</v>
      </c>
      <c r="BG20" s="265">
        <f t="shared" si="37"/>
        <v>0</v>
      </c>
      <c r="BH20" s="265">
        <f t="shared" si="38"/>
        <v>0</v>
      </c>
      <c r="BI20" s="265">
        <f t="shared" si="39"/>
        <v>0</v>
      </c>
      <c r="BJ20" s="265">
        <f t="shared" si="40"/>
        <v>0</v>
      </c>
      <c r="BK20" s="265">
        <f t="shared" si="41"/>
        <v>0</v>
      </c>
      <c r="BO20">
        <f>LARGE(A20:E20,1)</f>
        <v>3</v>
      </c>
      <c r="BP20">
        <f>LARGE(A20:E20,2)</f>
        <v>3</v>
      </c>
      <c r="BQ20">
        <f>LARGE(A20:E20,3)</f>
        <v>1</v>
      </c>
      <c r="BR20">
        <f>LARGE(A20:E20,4)</f>
        <v>0</v>
      </c>
      <c r="BS20">
        <f>LARGE(A20:E20,5)</f>
        <v>0</v>
      </c>
    </row>
    <row r="21" spans="1:71" x14ac:dyDescent="0.25">
      <c r="A21" s="72">
        <v>1</v>
      </c>
      <c r="B21" s="72">
        <v>3</v>
      </c>
      <c r="C21" s="72">
        <v>2</v>
      </c>
      <c r="D21" s="72">
        <v>0</v>
      </c>
      <c r="E21" s="72">
        <v>1</v>
      </c>
      <c r="F21" s="123" t="s">
        <v>351</v>
      </c>
      <c r="G21" s="293" t="str">
        <f>CONCATENATE(BO21,"–",BP21,"–",BQ21,"–",BR21,"–",BS21)</f>
        <v>3–2–1–1–0</v>
      </c>
      <c r="H21" s="293"/>
      <c r="I21" s="293"/>
      <c r="J21" s="72" t="s">
        <v>748</v>
      </c>
      <c r="K21" t="str">
        <f t="shared" si="16"/>
        <v>0-0-3-0-4</v>
      </c>
      <c r="L21" s="72">
        <v>0</v>
      </c>
      <c r="M21" s="72">
        <v>0</v>
      </c>
      <c r="N21" s="72">
        <v>3</v>
      </c>
      <c r="O21" s="72">
        <v>0</v>
      </c>
      <c r="P21" s="72">
        <v>4</v>
      </c>
      <c r="Q21" s="90">
        <f t="shared" si="1"/>
        <v>7</v>
      </c>
      <c r="R21" s="90" t="str">
        <f t="shared" si="17"/>
        <v/>
      </c>
      <c r="S21" s="90">
        <f t="shared" si="18"/>
        <v>0</v>
      </c>
      <c r="T21" s="91">
        <f t="shared" si="2"/>
        <v>0</v>
      </c>
      <c r="U21" s="91">
        <f t="shared" si="3"/>
        <v>0</v>
      </c>
      <c r="V21" s="91">
        <f t="shared" si="4"/>
        <v>84</v>
      </c>
      <c r="W21" s="91">
        <f t="shared" si="5"/>
        <v>0</v>
      </c>
      <c r="X21" s="91">
        <f t="shared" si="6"/>
        <v>190</v>
      </c>
      <c r="Y21" s="263">
        <f t="shared" si="19"/>
        <v>1</v>
      </c>
      <c r="Z21" s="263">
        <f t="shared" si="20"/>
        <v>1</v>
      </c>
      <c r="AA21" s="263">
        <f t="shared" si="21"/>
        <v>120</v>
      </c>
      <c r="AB21" s="263">
        <f t="shared" si="22"/>
        <v>1</v>
      </c>
      <c r="AC21" s="263">
        <f t="shared" si="23"/>
        <v>210</v>
      </c>
      <c r="AD21" s="93">
        <f t="shared" si="24"/>
        <v>25200</v>
      </c>
      <c r="AE21" s="101">
        <f t="shared" si="25"/>
        <v>3.2564541370303494E-4</v>
      </c>
      <c r="AF21" s="91">
        <f t="shared" si="8"/>
        <v>274</v>
      </c>
      <c r="AG21" s="90"/>
      <c r="AH21" s="90">
        <f t="shared" si="9"/>
        <v>0</v>
      </c>
      <c r="AI21" s="90">
        <f t="shared" si="10"/>
        <v>0</v>
      </c>
      <c r="AJ21" s="90">
        <f t="shared" si="11"/>
        <v>63</v>
      </c>
      <c r="AK21" s="90">
        <f t="shared" si="12"/>
        <v>0</v>
      </c>
      <c r="AL21" s="90">
        <f t="shared" si="13"/>
        <v>166</v>
      </c>
      <c r="AM21" s="91">
        <f t="shared" si="14"/>
        <v>229</v>
      </c>
      <c r="AO21" s="94">
        <f t="shared" si="26"/>
        <v>45</v>
      </c>
      <c r="AP21">
        <f>COUNTIF(F:F,AQ21)</f>
        <v>1</v>
      </c>
      <c r="AQ21" t="s">
        <v>506</v>
      </c>
      <c r="AS21" t="str">
        <f t="shared" si="27"/>
        <v>0-0-3-0-4</v>
      </c>
      <c r="AT21" s="265">
        <f t="shared" si="28"/>
        <v>0</v>
      </c>
      <c r="AU21" s="265">
        <f t="shared" si="28"/>
        <v>0</v>
      </c>
      <c r="AV21" s="265">
        <f t="shared" si="28"/>
        <v>3</v>
      </c>
      <c r="AW21" s="265">
        <f t="shared" si="28"/>
        <v>0</v>
      </c>
      <c r="AX21" s="265">
        <f t="shared" si="28"/>
        <v>4</v>
      </c>
      <c r="AY21" s="265">
        <f t="shared" si="29"/>
        <v>0</v>
      </c>
      <c r="AZ21" s="265">
        <f t="shared" si="30"/>
        <v>0</v>
      </c>
      <c r="BA21" s="265">
        <f t="shared" si="31"/>
        <v>0</v>
      </c>
      <c r="BB21" s="265">
        <f t="shared" si="32"/>
        <v>0</v>
      </c>
      <c r="BC21" s="265">
        <f t="shared" si="33"/>
        <v>0</v>
      </c>
      <c r="BD21" s="265">
        <f t="shared" si="34"/>
        <v>0</v>
      </c>
      <c r="BE21" s="265">
        <f t="shared" si="35"/>
        <v>0</v>
      </c>
      <c r="BF21" s="265">
        <f t="shared" si="36"/>
        <v>0</v>
      </c>
      <c r="BG21" s="265">
        <f t="shared" si="37"/>
        <v>0</v>
      </c>
      <c r="BH21" s="265">
        <f t="shared" si="38"/>
        <v>0</v>
      </c>
      <c r="BI21" s="265">
        <f t="shared" si="39"/>
        <v>0</v>
      </c>
      <c r="BJ21" s="265">
        <f t="shared" si="40"/>
        <v>0</v>
      </c>
      <c r="BK21" s="265">
        <f t="shared" si="41"/>
        <v>0</v>
      </c>
      <c r="BO21">
        <f>LARGE(A21:E21,1)</f>
        <v>3</v>
      </c>
      <c r="BP21">
        <f>LARGE(A21:E21,2)</f>
        <v>2</v>
      </c>
      <c r="BQ21">
        <f>LARGE(A21:E21,3)</f>
        <v>1</v>
      </c>
      <c r="BR21">
        <f>LARGE(A21:E21,4)</f>
        <v>1</v>
      </c>
      <c r="BS21">
        <f>LARGE(A21:E21,5)</f>
        <v>0</v>
      </c>
    </row>
    <row r="22" spans="1:71" x14ac:dyDescent="0.25">
      <c r="A22" s="72">
        <v>3</v>
      </c>
      <c r="B22" s="72">
        <v>0</v>
      </c>
      <c r="C22" s="72">
        <v>2</v>
      </c>
      <c r="D22" s="72">
        <v>1</v>
      </c>
      <c r="E22" s="72">
        <v>1</v>
      </c>
      <c r="F22" s="123" t="s">
        <v>357</v>
      </c>
      <c r="G22" s="293" t="str">
        <f>CONCATENATE(BO22,"–",BP22,"–",BQ22,"–",BR22,"–",BS22)</f>
        <v>3–2–1–1–0</v>
      </c>
      <c r="H22" s="293"/>
      <c r="I22" s="293"/>
      <c r="J22" s="72" t="s">
        <v>744</v>
      </c>
      <c r="K22" t="str">
        <f t="shared" si="16"/>
        <v>1-0-1-0-5</v>
      </c>
      <c r="L22" s="72">
        <v>1</v>
      </c>
      <c r="M22" s="72">
        <v>0</v>
      </c>
      <c r="N22" s="72">
        <v>1</v>
      </c>
      <c r="O22" s="72">
        <v>0</v>
      </c>
      <c r="P22" s="72">
        <v>5</v>
      </c>
      <c r="Q22" s="90">
        <f t="shared" si="1"/>
        <v>7</v>
      </c>
      <c r="R22" s="90" t="str">
        <f t="shared" si="17"/>
        <v/>
      </c>
      <c r="S22" s="90">
        <f t="shared" si="18"/>
        <v>0</v>
      </c>
      <c r="T22" s="91">
        <f t="shared" si="2"/>
        <v>9</v>
      </c>
      <c r="U22" s="91">
        <f t="shared" si="3"/>
        <v>0</v>
      </c>
      <c r="V22" s="91">
        <f t="shared" si="4"/>
        <v>29</v>
      </c>
      <c r="W22" s="91">
        <f t="shared" si="5"/>
        <v>0</v>
      </c>
      <c r="X22" s="91">
        <f t="shared" si="6"/>
        <v>235</v>
      </c>
      <c r="Y22" s="263">
        <f t="shared" si="19"/>
        <v>9</v>
      </c>
      <c r="Z22" s="263">
        <f t="shared" si="20"/>
        <v>1</v>
      </c>
      <c r="AA22" s="263">
        <f t="shared" si="21"/>
        <v>10</v>
      </c>
      <c r="AB22" s="263">
        <f t="shared" si="22"/>
        <v>1</v>
      </c>
      <c r="AC22" s="263">
        <f t="shared" si="23"/>
        <v>252</v>
      </c>
      <c r="AD22" s="93">
        <f t="shared" si="24"/>
        <v>22680</v>
      </c>
      <c r="AE22" s="101">
        <f t="shared" si="25"/>
        <v>2.9308087233273147E-4</v>
      </c>
      <c r="AF22" s="91">
        <f t="shared" si="8"/>
        <v>273</v>
      </c>
      <c r="AG22" s="90"/>
      <c r="AH22" s="90">
        <f t="shared" si="9"/>
        <v>1</v>
      </c>
      <c r="AI22" s="90">
        <f t="shared" si="10"/>
        <v>0</v>
      </c>
      <c r="AJ22" s="90">
        <f t="shared" si="11"/>
        <v>20</v>
      </c>
      <c r="AK22" s="90">
        <f t="shared" si="12"/>
        <v>0</v>
      </c>
      <c r="AL22" s="90">
        <f t="shared" si="13"/>
        <v>210</v>
      </c>
      <c r="AM22" s="91">
        <f t="shared" si="14"/>
        <v>231</v>
      </c>
      <c r="AO22" s="94">
        <f t="shared" si="26"/>
        <v>42</v>
      </c>
      <c r="AP22">
        <f t="shared" ref="AP22:AP40" si="42">COUNTIF(F:F,AQ22)</f>
        <v>7</v>
      </c>
      <c r="AQ22" t="s">
        <v>35</v>
      </c>
      <c r="AS22" t="str">
        <f t="shared" si="27"/>
        <v>1-0-1-0-5</v>
      </c>
      <c r="AT22" s="265">
        <f t="shared" si="28"/>
        <v>1</v>
      </c>
      <c r="AU22" s="265">
        <f t="shared" si="28"/>
        <v>0</v>
      </c>
      <c r="AV22" s="265">
        <f t="shared" si="28"/>
        <v>1</v>
      </c>
      <c r="AW22" s="265">
        <f t="shared" si="28"/>
        <v>0</v>
      </c>
      <c r="AX22" s="265">
        <f t="shared" si="28"/>
        <v>5</v>
      </c>
      <c r="AY22" s="265">
        <f t="shared" si="29"/>
        <v>0</v>
      </c>
      <c r="AZ22" s="265">
        <f t="shared" si="30"/>
        <v>0</v>
      </c>
      <c r="BA22" s="265">
        <f t="shared" si="31"/>
        <v>0</v>
      </c>
      <c r="BB22" s="265">
        <f t="shared" si="32"/>
        <v>0</v>
      </c>
      <c r="BC22" s="265">
        <f t="shared" si="33"/>
        <v>0</v>
      </c>
      <c r="BD22" s="265">
        <f t="shared" si="34"/>
        <v>0</v>
      </c>
      <c r="BE22" s="265">
        <f t="shared" si="35"/>
        <v>0</v>
      </c>
      <c r="BF22" s="265">
        <f t="shared" si="36"/>
        <v>0</v>
      </c>
      <c r="BG22" s="265">
        <f t="shared" si="37"/>
        <v>0</v>
      </c>
      <c r="BH22" s="265">
        <f t="shared" si="38"/>
        <v>0</v>
      </c>
      <c r="BI22" s="265">
        <f t="shared" si="39"/>
        <v>0</v>
      </c>
      <c r="BJ22" s="265">
        <f t="shared" si="40"/>
        <v>0</v>
      </c>
      <c r="BK22" s="265">
        <f t="shared" si="41"/>
        <v>0</v>
      </c>
      <c r="BO22">
        <f>LARGE(A22:E22,1)</f>
        <v>3</v>
      </c>
      <c r="BP22">
        <f>LARGE(A22:E22,2)</f>
        <v>2</v>
      </c>
      <c r="BQ22">
        <f>LARGE(A22:E22,3)</f>
        <v>1</v>
      </c>
      <c r="BR22">
        <f>LARGE(A22:E22,4)</f>
        <v>1</v>
      </c>
      <c r="BS22">
        <f>LARGE(A22:E22,5)</f>
        <v>0</v>
      </c>
    </row>
    <row r="23" spans="1:71" x14ac:dyDescent="0.25">
      <c r="A23" s="72">
        <v>0</v>
      </c>
      <c r="B23" s="72">
        <v>2</v>
      </c>
      <c r="C23" s="72">
        <v>3</v>
      </c>
      <c r="D23" s="72">
        <v>1</v>
      </c>
      <c r="E23" s="72">
        <v>1</v>
      </c>
      <c r="F23" s="123" t="s">
        <v>489</v>
      </c>
      <c r="G23" s="293" t="str">
        <f>CONCATENATE(BO23,"–",BP23,"–",BQ23,"–",BR23,"–",BS23)</f>
        <v>3–2–1–1–0</v>
      </c>
      <c r="H23" s="293"/>
      <c r="I23" s="293"/>
      <c r="J23" s="72" t="s">
        <v>746</v>
      </c>
      <c r="K23" t="str">
        <f t="shared" si="16"/>
        <v>0-2-0-0-5</v>
      </c>
      <c r="L23" s="72">
        <v>0</v>
      </c>
      <c r="M23" s="72">
        <v>2</v>
      </c>
      <c r="N23" s="72">
        <v>0</v>
      </c>
      <c r="O23" s="72">
        <v>0</v>
      </c>
      <c r="P23" s="72">
        <v>5</v>
      </c>
      <c r="Q23" s="90">
        <f t="shared" si="1"/>
        <v>7</v>
      </c>
      <c r="R23" s="90" t="str">
        <f t="shared" si="17"/>
        <v/>
      </c>
      <c r="S23" s="90">
        <f t="shared" si="18"/>
        <v>0</v>
      </c>
      <c r="T23" s="91">
        <f t="shared" si="2"/>
        <v>0</v>
      </c>
      <c r="U23" s="91">
        <f t="shared" si="3"/>
        <v>37</v>
      </c>
      <c r="V23" s="91">
        <f t="shared" si="4"/>
        <v>0</v>
      </c>
      <c r="W23" s="91">
        <f t="shared" si="5"/>
        <v>0</v>
      </c>
      <c r="X23" s="91">
        <f t="shared" si="6"/>
        <v>235</v>
      </c>
      <c r="Y23" s="263">
        <f t="shared" si="19"/>
        <v>1</v>
      </c>
      <c r="Z23" s="263">
        <f t="shared" si="20"/>
        <v>45</v>
      </c>
      <c r="AA23" s="263">
        <f t="shared" si="21"/>
        <v>1</v>
      </c>
      <c r="AB23" s="263">
        <f t="shared" si="22"/>
        <v>1</v>
      </c>
      <c r="AC23" s="263">
        <f t="shared" si="23"/>
        <v>252</v>
      </c>
      <c r="AD23" s="93">
        <f t="shared" si="24"/>
        <v>11340</v>
      </c>
      <c r="AE23" s="101">
        <f t="shared" si="25"/>
        <v>1.4654043616636574E-4</v>
      </c>
      <c r="AF23" s="91">
        <f t="shared" si="8"/>
        <v>272</v>
      </c>
      <c r="AG23" s="90"/>
      <c r="AH23" s="90">
        <f t="shared" si="9"/>
        <v>0</v>
      </c>
      <c r="AI23" s="90">
        <f t="shared" si="10"/>
        <v>21</v>
      </c>
      <c r="AJ23" s="90">
        <f t="shared" si="11"/>
        <v>0</v>
      </c>
      <c r="AK23" s="90">
        <f t="shared" si="12"/>
        <v>0</v>
      </c>
      <c r="AL23" s="90">
        <f t="shared" si="13"/>
        <v>210</v>
      </c>
      <c r="AM23" s="91">
        <f t="shared" si="14"/>
        <v>231</v>
      </c>
      <c r="AO23" s="94">
        <f t="shared" si="26"/>
        <v>41</v>
      </c>
      <c r="AP23">
        <f t="shared" si="42"/>
        <v>2</v>
      </c>
      <c r="AQ23" t="s">
        <v>640</v>
      </c>
      <c r="AS23" t="str">
        <f t="shared" si="27"/>
        <v>0-2-0-0-5</v>
      </c>
      <c r="AT23" s="265">
        <f t="shared" si="28"/>
        <v>0</v>
      </c>
      <c r="AU23" s="265">
        <f t="shared" si="28"/>
        <v>2</v>
      </c>
      <c r="AV23" s="265">
        <f t="shared" si="28"/>
        <v>0</v>
      </c>
      <c r="AW23" s="265">
        <f t="shared" si="28"/>
        <v>0</v>
      </c>
      <c r="AX23" s="265">
        <f t="shared" si="28"/>
        <v>5</v>
      </c>
      <c r="AY23" s="265">
        <f t="shared" si="29"/>
        <v>0</v>
      </c>
      <c r="AZ23" s="265">
        <f t="shared" si="30"/>
        <v>0</v>
      </c>
      <c r="BA23" s="265">
        <f t="shared" si="31"/>
        <v>0</v>
      </c>
      <c r="BB23" s="265">
        <f t="shared" si="32"/>
        <v>0</v>
      </c>
      <c r="BC23" s="265">
        <f t="shared" si="33"/>
        <v>0</v>
      </c>
      <c r="BD23" s="265">
        <f t="shared" si="34"/>
        <v>0</v>
      </c>
      <c r="BE23" s="265">
        <f t="shared" si="35"/>
        <v>0</v>
      </c>
      <c r="BF23" s="265">
        <f t="shared" si="36"/>
        <v>0</v>
      </c>
      <c r="BG23" s="265">
        <f t="shared" si="37"/>
        <v>0</v>
      </c>
      <c r="BH23" s="265">
        <f t="shared" si="38"/>
        <v>0</v>
      </c>
      <c r="BI23" s="265">
        <f t="shared" si="39"/>
        <v>0</v>
      </c>
      <c r="BJ23" s="265">
        <f t="shared" si="40"/>
        <v>0</v>
      </c>
      <c r="BK23" s="265">
        <f t="shared" si="41"/>
        <v>0</v>
      </c>
      <c r="BO23">
        <f>LARGE(A23:E23,1)</f>
        <v>3</v>
      </c>
      <c r="BP23">
        <f>LARGE(A23:E23,2)</f>
        <v>2</v>
      </c>
      <c r="BQ23">
        <f>LARGE(A23:E23,3)</f>
        <v>1</v>
      </c>
      <c r="BR23">
        <f>LARGE(A23:E23,4)</f>
        <v>1</v>
      </c>
      <c r="BS23">
        <f>LARGE(A23:E23,5)</f>
        <v>0</v>
      </c>
    </row>
    <row r="24" spans="1:71" x14ac:dyDescent="0.25">
      <c r="A24" s="72">
        <v>2</v>
      </c>
      <c r="B24" s="72">
        <v>2</v>
      </c>
      <c r="C24" s="72">
        <v>1</v>
      </c>
      <c r="D24" s="72">
        <v>0</v>
      </c>
      <c r="E24" s="72">
        <v>2</v>
      </c>
      <c r="F24" s="123" t="s">
        <v>672</v>
      </c>
      <c r="G24" s="293" t="str">
        <f>CONCATENATE(BO24,"–",BP24,"–",BQ24,"–",BR24,"–",BS24)</f>
        <v>2–2–2–1–0</v>
      </c>
      <c r="H24" s="293"/>
      <c r="I24" s="293"/>
      <c r="J24" s="72" t="s">
        <v>748</v>
      </c>
      <c r="K24" t="str">
        <f t="shared" si="16"/>
        <v>0-1-1-2-3</v>
      </c>
      <c r="L24" s="72">
        <v>0</v>
      </c>
      <c r="M24" s="72">
        <v>1</v>
      </c>
      <c r="N24" s="72">
        <v>1</v>
      </c>
      <c r="O24" s="72">
        <v>2</v>
      </c>
      <c r="P24" s="72">
        <v>3</v>
      </c>
      <c r="Q24" s="90">
        <f t="shared" si="1"/>
        <v>7</v>
      </c>
      <c r="R24" s="90" t="str">
        <f t="shared" si="17"/>
        <v/>
      </c>
      <c r="S24" s="90">
        <f t="shared" si="18"/>
        <v>1</v>
      </c>
      <c r="T24" s="91">
        <f t="shared" si="2"/>
        <v>0</v>
      </c>
      <c r="U24" s="91">
        <f t="shared" si="3"/>
        <v>19</v>
      </c>
      <c r="V24" s="91">
        <f t="shared" si="4"/>
        <v>29</v>
      </c>
      <c r="W24" s="91">
        <f t="shared" si="5"/>
        <v>77</v>
      </c>
      <c r="X24" s="91">
        <f t="shared" si="6"/>
        <v>144</v>
      </c>
      <c r="Y24" s="263">
        <f t="shared" si="19"/>
        <v>1</v>
      </c>
      <c r="Z24" s="263">
        <f t="shared" si="20"/>
        <v>10</v>
      </c>
      <c r="AA24" s="263">
        <f t="shared" si="21"/>
        <v>10</v>
      </c>
      <c r="AB24" s="263">
        <f t="shared" si="22"/>
        <v>45</v>
      </c>
      <c r="AC24" s="263">
        <f t="shared" si="23"/>
        <v>120</v>
      </c>
      <c r="AD24" s="93">
        <f t="shared" si="24"/>
        <v>540000</v>
      </c>
      <c r="AE24" s="101">
        <f t="shared" si="25"/>
        <v>6.9781160079221772E-3</v>
      </c>
      <c r="AF24" s="91">
        <f t="shared" si="8"/>
        <v>269</v>
      </c>
      <c r="AG24" s="90"/>
      <c r="AH24" s="90">
        <f t="shared" si="9"/>
        <v>0</v>
      </c>
      <c r="AI24" s="90">
        <f t="shared" si="10"/>
        <v>10</v>
      </c>
      <c r="AJ24" s="90">
        <f t="shared" si="11"/>
        <v>20</v>
      </c>
      <c r="AK24" s="90">
        <f t="shared" si="12"/>
        <v>61</v>
      </c>
      <c r="AL24" s="90">
        <f t="shared" si="13"/>
        <v>123</v>
      </c>
      <c r="AM24" s="91">
        <f t="shared" si="14"/>
        <v>214</v>
      </c>
      <c r="AO24" s="94">
        <f t="shared" si="26"/>
        <v>55</v>
      </c>
      <c r="AP24">
        <f t="shared" si="42"/>
        <v>3</v>
      </c>
      <c r="AQ24" t="s">
        <v>426</v>
      </c>
      <c r="AS24" t="str">
        <f t="shared" si="27"/>
        <v>0-1-1-2-3</v>
      </c>
      <c r="AT24" s="265">
        <f t="shared" si="28"/>
        <v>0</v>
      </c>
      <c r="AU24" s="265">
        <f t="shared" si="28"/>
        <v>1</v>
      </c>
      <c r="AV24" s="265">
        <f t="shared" si="28"/>
        <v>1</v>
      </c>
      <c r="AW24" s="265">
        <f t="shared" si="28"/>
        <v>2</v>
      </c>
      <c r="AX24" s="265">
        <f t="shared" si="28"/>
        <v>3</v>
      </c>
      <c r="AY24" s="265">
        <f t="shared" si="29"/>
        <v>0</v>
      </c>
      <c r="AZ24" s="265">
        <f t="shared" si="30"/>
        <v>0</v>
      </c>
      <c r="BA24" s="265">
        <f t="shared" si="31"/>
        <v>0</v>
      </c>
      <c r="BB24" s="265">
        <f t="shared" si="32"/>
        <v>0</v>
      </c>
      <c r="BC24" s="265">
        <f t="shared" si="33"/>
        <v>0</v>
      </c>
      <c r="BD24" s="265">
        <f t="shared" si="34"/>
        <v>0</v>
      </c>
      <c r="BE24" s="265">
        <f t="shared" si="35"/>
        <v>0</v>
      </c>
      <c r="BF24" s="265">
        <f t="shared" si="36"/>
        <v>0</v>
      </c>
      <c r="BG24" s="265">
        <f t="shared" si="37"/>
        <v>0</v>
      </c>
      <c r="BH24" s="265">
        <f t="shared" si="38"/>
        <v>1</v>
      </c>
      <c r="BI24" s="265">
        <f t="shared" si="39"/>
        <v>0</v>
      </c>
      <c r="BJ24" s="265">
        <f t="shared" si="40"/>
        <v>0</v>
      </c>
      <c r="BK24" s="265">
        <f t="shared" si="41"/>
        <v>0</v>
      </c>
      <c r="BO24">
        <f>LARGE(A24:E24,1)</f>
        <v>2</v>
      </c>
      <c r="BP24">
        <f>LARGE(A24:E24,2)</f>
        <v>2</v>
      </c>
      <c r="BQ24">
        <f>LARGE(A24:E24,3)</f>
        <v>2</v>
      </c>
      <c r="BR24">
        <f>LARGE(A24:E24,4)</f>
        <v>1</v>
      </c>
      <c r="BS24">
        <f>LARGE(A24:E24,5)</f>
        <v>0</v>
      </c>
    </row>
    <row r="25" spans="1:71" x14ac:dyDescent="0.25">
      <c r="A25" s="72">
        <v>0</v>
      </c>
      <c r="B25" s="72">
        <v>3</v>
      </c>
      <c r="C25" s="72">
        <v>2</v>
      </c>
      <c r="D25" s="72">
        <v>1</v>
      </c>
      <c r="E25" s="72">
        <v>1</v>
      </c>
      <c r="F25" s="123" t="s">
        <v>361</v>
      </c>
      <c r="G25" s="293" t="str">
        <f>CONCATENATE(BO25,"–",BP25,"–",BQ25,"–",BR25,"–",BS25)</f>
        <v>3–2–1–1–0</v>
      </c>
      <c r="H25" s="293"/>
      <c r="I25" s="293"/>
      <c r="J25" s="72" t="s">
        <v>744</v>
      </c>
      <c r="K25" t="str">
        <f t="shared" si="16"/>
        <v>0-0-0-6-1</v>
      </c>
      <c r="L25" s="72">
        <v>0</v>
      </c>
      <c r="M25" s="72">
        <v>0</v>
      </c>
      <c r="N25" s="72">
        <v>0</v>
      </c>
      <c r="O25" s="72">
        <v>6</v>
      </c>
      <c r="P25" s="72">
        <v>1</v>
      </c>
      <c r="Q25" s="90">
        <f t="shared" si="1"/>
        <v>7</v>
      </c>
      <c r="R25" s="90" t="str">
        <f t="shared" si="17"/>
        <v/>
      </c>
      <c r="S25" s="90">
        <f t="shared" si="18"/>
        <v>0</v>
      </c>
      <c r="T25" s="91">
        <f t="shared" si="2"/>
        <v>0</v>
      </c>
      <c r="U25" s="91">
        <f t="shared" si="3"/>
        <v>0</v>
      </c>
      <c r="V25" s="91">
        <f t="shared" si="4"/>
        <v>0</v>
      </c>
      <c r="W25" s="91">
        <f t="shared" si="5"/>
        <v>219</v>
      </c>
      <c r="X25" s="91">
        <f t="shared" si="6"/>
        <v>49</v>
      </c>
      <c r="Y25" s="263">
        <f t="shared" si="19"/>
        <v>1</v>
      </c>
      <c r="Z25" s="263">
        <f t="shared" si="20"/>
        <v>1</v>
      </c>
      <c r="AA25" s="263">
        <f t="shared" si="21"/>
        <v>1</v>
      </c>
      <c r="AB25" s="263">
        <f t="shared" si="22"/>
        <v>210</v>
      </c>
      <c r="AC25" s="263">
        <f t="shared" si="23"/>
        <v>10</v>
      </c>
      <c r="AD25" s="93">
        <f t="shared" si="24"/>
        <v>2100</v>
      </c>
      <c r="AE25" s="101">
        <f t="shared" si="25"/>
        <v>2.7137117808586245E-5</v>
      </c>
      <c r="AF25" s="91">
        <f t="shared" si="8"/>
        <v>268</v>
      </c>
      <c r="AG25" s="90"/>
      <c r="AH25" s="90">
        <f t="shared" si="9"/>
        <v>0</v>
      </c>
      <c r="AI25" s="90">
        <f t="shared" si="10"/>
        <v>0</v>
      </c>
      <c r="AJ25" s="90">
        <f t="shared" si="11"/>
        <v>0</v>
      </c>
      <c r="AK25" s="90">
        <f t="shared" si="12"/>
        <v>195</v>
      </c>
      <c r="AL25" s="90">
        <f t="shared" si="13"/>
        <v>40</v>
      </c>
      <c r="AM25" s="91">
        <f t="shared" si="14"/>
        <v>235</v>
      </c>
      <c r="AO25" s="94">
        <f t="shared" si="26"/>
        <v>33</v>
      </c>
      <c r="AP25">
        <f t="shared" si="42"/>
        <v>1</v>
      </c>
      <c r="AQ25" t="s">
        <v>644</v>
      </c>
      <c r="AS25" t="str">
        <f t="shared" si="27"/>
        <v>0-0-0-6-1</v>
      </c>
      <c r="AT25" s="265">
        <f t="shared" si="28"/>
        <v>0</v>
      </c>
      <c r="AU25" s="265">
        <f t="shared" si="28"/>
        <v>0</v>
      </c>
      <c r="AV25" s="265">
        <f t="shared" si="28"/>
        <v>0</v>
      </c>
      <c r="AW25" s="265">
        <f t="shared" si="28"/>
        <v>6</v>
      </c>
      <c r="AX25" s="265">
        <f t="shared" si="28"/>
        <v>1</v>
      </c>
      <c r="AY25" s="265">
        <f t="shared" si="29"/>
        <v>0</v>
      </c>
      <c r="AZ25" s="265">
        <f t="shared" si="30"/>
        <v>0</v>
      </c>
      <c r="BA25" s="265">
        <f t="shared" si="31"/>
        <v>0</v>
      </c>
      <c r="BB25" s="265">
        <f t="shared" si="32"/>
        <v>0</v>
      </c>
      <c r="BC25" s="265">
        <f t="shared" si="33"/>
        <v>0</v>
      </c>
      <c r="BD25" s="265">
        <f t="shared" si="34"/>
        <v>0</v>
      </c>
      <c r="BE25" s="265">
        <f t="shared" si="35"/>
        <v>0</v>
      </c>
      <c r="BF25" s="265">
        <f t="shared" si="36"/>
        <v>0</v>
      </c>
      <c r="BG25" s="265">
        <f t="shared" si="37"/>
        <v>0</v>
      </c>
      <c r="BH25" s="265">
        <f t="shared" si="38"/>
        <v>0</v>
      </c>
      <c r="BI25" s="265">
        <f t="shared" si="39"/>
        <v>0</v>
      </c>
      <c r="BJ25" s="265">
        <f t="shared" si="40"/>
        <v>0</v>
      </c>
      <c r="BK25" s="265">
        <f t="shared" si="41"/>
        <v>0</v>
      </c>
      <c r="BO25">
        <f>LARGE(A25:E25,1)</f>
        <v>3</v>
      </c>
      <c r="BP25">
        <f>LARGE(A25:E25,2)</f>
        <v>2</v>
      </c>
      <c r="BQ25">
        <f>LARGE(A25:E25,3)</f>
        <v>1</v>
      </c>
      <c r="BR25">
        <f>LARGE(A25:E25,4)</f>
        <v>1</v>
      </c>
      <c r="BS25">
        <f>LARGE(A25:E25,5)</f>
        <v>0</v>
      </c>
    </row>
    <row r="26" spans="1:71" x14ac:dyDescent="0.25">
      <c r="A26" s="72">
        <v>2</v>
      </c>
      <c r="B26" s="72">
        <v>2</v>
      </c>
      <c r="C26" s="72">
        <v>0</v>
      </c>
      <c r="D26" s="72">
        <v>1</v>
      </c>
      <c r="E26" s="72">
        <v>2</v>
      </c>
      <c r="F26" s="123" t="s">
        <v>350</v>
      </c>
      <c r="G26" s="293" t="str">
        <f>CONCATENATE(BO26,"–",BP26,"–",BQ26,"–",BR26,"–",BS26)</f>
        <v>2–2–2–1–0</v>
      </c>
      <c r="H26" s="293"/>
      <c r="I26" s="293"/>
      <c r="J26" s="72" t="s">
        <v>746</v>
      </c>
      <c r="K26" t="str">
        <f t="shared" si="16"/>
        <v>0-0-2-3-2</v>
      </c>
      <c r="L26" s="72">
        <v>0</v>
      </c>
      <c r="M26" s="72">
        <v>0</v>
      </c>
      <c r="N26" s="72">
        <v>2</v>
      </c>
      <c r="O26" s="72">
        <v>3</v>
      </c>
      <c r="P26" s="72">
        <v>2</v>
      </c>
      <c r="Q26" s="90">
        <f t="shared" si="1"/>
        <v>7</v>
      </c>
      <c r="R26" s="90" t="str">
        <f t="shared" si="17"/>
        <v/>
      </c>
      <c r="S26" s="90">
        <f t="shared" si="18"/>
        <v>2</v>
      </c>
      <c r="T26" s="91">
        <f t="shared" si="2"/>
        <v>0</v>
      </c>
      <c r="U26" s="91">
        <f t="shared" si="3"/>
        <v>0</v>
      </c>
      <c r="V26" s="91">
        <f t="shared" si="4"/>
        <v>57</v>
      </c>
      <c r="W26" s="91">
        <f t="shared" si="5"/>
        <v>114</v>
      </c>
      <c r="X26" s="91">
        <f t="shared" si="6"/>
        <v>97</v>
      </c>
      <c r="Y26" s="263">
        <f t="shared" si="19"/>
        <v>1</v>
      </c>
      <c r="Z26" s="263">
        <f t="shared" si="20"/>
        <v>1</v>
      </c>
      <c r="AA26" s="263">
        <f t="shared" si="21"/>
        <v>45</v>
      </c>
      <c r="AB26" s="263">
        <f t="shared" si="22"/>
        <v>120</v>
      </c>
      <c r="AC26" s="263">
        <f t="shared" si="23"/>
        <v>45</v>
      </c>
      <c r="AD26" s="93">
        <f t="shared" si="24"/>
        <v>243000</v>
      </c>
      <c r="AE26" s="101">
        <f t="shared" si="25"/>
        <v>3.1401522035649798E-3</v>
      </c>
      <c r="AF26" s="91">
        <f t="shared" si="8"/>
        <v>268</v>
      </c>
      <c r="AG26" s="90"/>
      <c r="AH26" s="90">
        <f t="shared" si="9"/>
        <v>0</v>
      </c>
      <c r="AI26" s="90">
        <f t="shared" si="10"/>
        <v>0</v>
      </c>
      <c r="AJ26" s="90">
        <f t="shared" si="11"/>
        <v>41</v>
      </c>
      <c r="AK26" s="90">
        <f t="shared" si="12"/>
        <v>93</v>
      </c>
      <c r="AL26" s="90">
        <f t="shared" si="13"/>
        <v>81</v>
      </c>
      <c r="AM26" s="91">
        <f t="shared" si="14"/>
        <v>215</v>
      </c>
      <c r="AO26" s="94">
        <f t="shared" si="26"/>
        <v>53</v>
      </c>
      <c r="AP26">
        <f t="shared" si="42"/>
        <v>6</v>
      </c>
      <c r="AQ26" t="s">
        <v>9</v>
      </c>
      <c r="AS26" t="str">
        <f t="shared" si="27"/>
        <v>0-0-2-3-2</v>
      </c>
      <c r="AT26" s="265">
        <f t="shared" si="28"/>
        <v>0</v>
      </c>
      <c r="AU26" s="265">
        <f t="shared" si="28"/>
        <v>0</v>
      </c>
      <c r="AV26" s="265">
        <f t="shared" si="28"/>
        <v>2</v>
      </c>
      <c r="AW26" s="265">
        <f t="shared" si="28"/>
        <v>3</v>
      </c>
      <c r="AX26" s="265">
        <f t="shared" si="28"/>
        <v>2</v>
      </c>
      <c r="AY26" s="265">
        <f t="shared" si="29"/>
        <v>0</v>
      </c>
      <c r="AZ26" s="265">
        <f t="shared" si="30"/>
        <v>0</v>
      </c>
      <c r="BA26" s="265">
        <f t="shared" si="31"/>
        <v>0</v>
      </c>
      <c r="BB26" s="265">
        <f t="shared" si="32"/>
        <v>0</v>
      </c>
      <c r="BC26" s="265">
        <f t="shared" si="33"/>
        <v>0</v>
      </c>
      <c r="BD26" s="265">
        <f t="shared" si="34"/>
        <v>0</v>
      </c>
      <c r="BE26" s="265">
        <f t="shared" si="35"/>
        <v>0</v>
      </c>
      <c r="BF26" s="265">
        <f t="shared" si="36"/>
        <v>0</v>
      </c>
      <c r="BG26" s="265">
        <f t="shared" si="37"/>
        <v>2</v>
      </c>
      <c r="BH26" s="265">
        <f t="shared" si="38"/>
        <v>0</v>
      </c>
      <c r="BI26" s="265">
        <f t="shared" si="39"/>
        <v>0</v>
      </c>
      <c r="BJ26" s="265">
        <f t="shared" si="40"/>
        <v>0</v>
      </c>
      <c r="BK26" s="265">
        <f t="shared" si="41"/>
        <v>0</v>
      </c>
      <c r="BO26">
        <f>LARGE(A26:E26,1)</f>
        <v>2</v>
      </c>
      <c r="BP26">
        <f>LARGE(A26:E26,2)</f>
        <v>2</v>
      </c>
      <c r="BQ26">
        <f>LARGE(A26:E26,3)</f>
        <v>2</v>
      </c>
      <c r="BR26">
        <f>LARGE(A26:E26,4)</f>
        <v>1</v>
      </c>
      <c r="BS26">
        <f>LARGE(A26:E26,5)</f>
        <v>0</v>
      </c>
    </row>
    <row r="27" spans="1:71" x14ac:dyDescent="0.25">
      <c r="A27" s="72">
        <v>0</v>
      </c>
      <c r="B27" s="72">
        <v>0</v>
      </c>
      <c r="C27" s="72">
        <v>2</v>
      </c>
      <c r="D27" s="72">
        <v>3</v>
      </c>
      <c r="E27" s="72">
        <v>2</v>
      </c>
      <c r="F27" s="123" t="s">
        <v>699</v>
      </c>
      <c r="G27" s="293" t="str">
        <f>CONCATENATE(BO27,"–",BP27,"–",BQ27,"–",BR27,"–",BS27)</f>
        <v>3–2–2–0–0</v>
      </c>
      <c r="H27" s="293"/>
      <c r="I27" s="293"/>
      <c r="J27" s="72" t="s">
        <v>746</v>
      </c>
      <c r="K27" t="str">
        <f t="shared" si="16"/>
        <v>1-0-1-1-4</v>
      </c>
      <c r="L27" s="72">
        <v>1</v>
      </c>
      <c r="M27" s="72">
        <v>0</v>
      </c>
      <c r="N27" s="72">
        <v>1</v>
      </c>
      <c r="O27" s="72">
        <v>1</v>
      </c>
      <c r="P27" s="72">
        <v>4</v>
      </c>
      <c r="Q27" s="90">
        <f t="shared" si="1"/>
        <v>7</v>
      </c>
      <c r="R27" s="90" t="str">
        <f t="shared" si="17"/>
        <v/>
      </c>
      <c r="S27" s="90">
        <f t="shared" si="18"/>
        <v>1</v>
      </c>
      <c r="T27" s="91">
        <f t="shared" si="2"/>
        <v>9</v>
      </c>
      <c r="U27" s="91">
        <f t="shared" si="3"/>
        <v>0</v>
      </c>
      <c r="V27" s="91">
        <f t="shared" si="4"/>
        <v>29</v>
      </c>
      <c r="W27" s="91">
        <f t="shared" si="5"/>
        <v>39</v>
      </c>
      <c r="X27" s="91">
        <f t="shared" si="6"/>
        <v>190</v>
      </c>
      <c r="Y27" s="263">
        <f t="shared" si="19"/>
        <v>9</v>
      </c>
      <c r="Z27" s="263">
        <f t="shared" si="20"/>
        <v>1</v>
      </c>
      <c r="AA27" s="263">
        <f t="shared" si="21"/>
        <v>10</v>
      </c>
      <c r="AB27" s="263">
        <f t="shared" si="22"/>
        <v>10</v>
      </c>
      <c r="AC27" s="263">
        <f t="shared" si="23"/>
        <v>210</v>
      </c>
      <c r="AD27" s="93">
        <f t="shared" si="24"/>
        <v>189000</v>
      </c>
      <c r="AE27" s="101">
        <f t="shared" si="25"/>
        <v>2.4423406027727621E-3</v>
      </c>
      <c r="AF27" s="91">
        <f t="shared" si="8"/>
        <v>267</v>
      </c>
      <c r="AG27" s="90"/>
      <c r="AH27" s="90">
        <f t="shared" si="9"/>
        <v>1</v>
      </c>
      <c r="AI27" s="90">
        <f t="shared" si="10"/>
        <v>0</v>
      </c>
      <c r="AJ27" s="90">
        <f t="shared" si="11"/>
        <v>20</v>
      </c>
      <c r="AK27" s="90">
        <f t="shared" si="12"/>
        <v>30</v>
      </c>
      <c r="AL27" s="90">
        <f t="shared" si="13"/>
        <v>166</v>
      </c>
      <c r="AM27" s="91">
        <f t="shared" si="14"/>
        <v>217</v>
      </c>
      <c r="AO27" s="94">
        <f t="shared" si="26"/>
        <v>50</v>
      </c>
      <c r="AP27">
        <f t="shared" si="42"/>
        <v>1</v>
      </c>
      <c r="AQ27" t="s">
        <v>7</v>
      </c>
      <c r="AS27" t="str">
        <f t="shared" si="27"/>
        <v>1-0-1-1-4</v>
      </c>
      <c r="AT27" s="265">
        <f t="shared" si="28"/>
        <v>1</v>
      </c>
      <c r="AU27" s="265">
        <f t="shared" si="28"/>
        <v>0</v>
      </c>
      <c r="AV27" s="265">
        <f t="shared" si="28"/>
        <v>1</v>
      </c>
      <c r="AW27" s="265">
        <f t="shared" si="28"/>
        <v>1</v>
      </c>
      <c r="AX27" s="265">
        <f t="shared" si="28"/>
        <v>4</v>
      </c>
      <c r="AY27" s="265">
        <f t="shared" si="29"/>
        <v>0</v>
      </c>
      <c r="AZ27" s="265">
        <f t="shared" si="30"/>
        <v>0</v>
      </c>
      <c r="BA27" s="265">
        <f t="shared" si="31"/>
        <v>0</v>
      </c>
      <c r="BB27" s="265">
        <f t="shared" si="32"/>
        <v>0</v>
      </c>
      <c r="BC27" s="265">
        <f t="shared" si="33"/>
        <v>0</v>
      </c>
      <c r="BD27" s="265">
        <f t="shared" si="34"/>
        <v>0</v>
      </c>
      <c r="BE27" s="265">
        <f t="shared" si="35"/>
        <v>1</v>
      </c>
      <c r="BF27" s="265">
        <f t="shared" si="36"/>
        <v>0</v>
      </c>
      <c r="BG27" s="265">
        <f t="shared" si="37"/>
        <v>0</v>
      </c>
      <c r="BH27" s="265">
        <f t="shared" si="38"/>
        <v>0</v>
      </c>
      <c r="BI27" s="265">
        <f t="shared" si="39"/>
        <v>0</v>
      </c>
      <c r="BJ27" s="265">
        <f t="shared" si="40"/>
        <v>0</v>
      </c>
      <c r="BK27" s="265">
        <f t="shared" si="41"/>
        <v>0</v>
      </c>
      <c r="BO27">
        <f>LARGE(A27:E27,1)</f>
        <v>3</v>
      </c>
      <c r="BP27">
        <f>LARGE(A27:E27,2)</f>
        <v>2</v>
      </c>
      <c r="BQ27">
        <f>LARGE(A27:E27,3)</f>
        <v>2</v>
      </c>
      <c r="BR27">
        <f>LARGE(A27:E27,4)</f>
        <v>0</v>
      </c>
      <c r="BS27">
        <f>LARGE(A27:E27,5)</f>
        <v>0</v>
      </c>
    </row>
    <row r="28" spans="1:71" x14ac:dyDescent="0.25">
      <c r="A28" s="72">
        <v>1</v>
      </c>
      <c r="B28" s="72">
        <v>1</v>
      </c>
      <c r="C28" s="72">
        <v>1</v>
      </c>
      <c r="D28" s="72">
        <v>0</v>
      </c>
      <c r="E28" s="72">
        <v>4</v>
      </c>
      <c r="F28" s="123" t="s">
        <v>720</v>
      </c>
      <c r="G28" s="293" t="str">
        <f>CONCATENATE(BO28,"–",BP28,"–",BQ28,"–",BR28,"–",BS28)</f>
        <v>4–1–1–1–0</v>
      </c>
      <c r="H28" s="293"/>
      <c r="I28" s="293"/>
      <c r="J28" s="72" t="s">
        <v>746</v>
      </c>
      <c r="K28" t="str">
        <f t="shared" si="16"/>
        <v>1-0-0-3-3</v>
      </c>
      <c r="L28" s="72">
        <v>1</v>
      </c>
      <c r="M28" s="72">
        <v>0</v>
      </c>
      <c r="N28" s="72">
        <v>0</v>
      </c>
      <c r="O28" s="72">
        <v>3</v>
      </c>
      <c r="P28" s="72">
        <v>3</v>
      </c>
      <c r="Q28" s="90">
        <f t="shared" si="1"/>
        <v>7</v>
      </c>
      <c r="R28" s="90" t="str">
        <f t="shared" si="17"/>
        <v/>
      </c>
      <c r="S28" s="90">
        <f t="shared" si="18"/>
        <v>2</v>
      </c>
      <c r="T28" s="91">
        <f t="shared" si="2"/>
        <v>9</v>
      </c>
      <c r="U28" s="91">
        <f t="shared" si="3"/>
        <v>0</v>
      </c>
      <c r="V28" s="91">
        <f t="shared" si="4"/>
        <v>0</v>
      </c>
      <c r="W28" s="91">
        <f t="shared" si="5"/>
        <v>114</v>
      </c>
      <c r="X28" s="91">
        <f t="shared" si="6"/>
        <v>144</v>
      </c>
      <c r="Y28" s="263">
        <f t="shared" si="19"/>
        <v>9</v>
      </c>
      <c r="Z28" s="263">
        <f t="shared" si="20"/>
        <v>1</v>
      </c>
      <c r="AA28" s="263">
        <f t="shared" si="21"/>
        <v>1</v>
      </c>
      <c r="AB28" s="263">
        <f t="shared" si="22"/>
        <v>120</v>
      </c>
      <c r="AC28" s="263">
        <f t="shared" si="23"/>
        <v>120</v>
      </c>
      <c r="AD28" s="93">
        <f t="shared" si="24"/>
        <v>129600</v>
      </c>
      <c r="AE28" s="101">
        <f t="shared" si="25"/>
        <v>1.6747478419013226E-3</v>
      </c>
      <c r="AF28" s="91">
        <f t="shared" si="8"/>
        <v>267</v>
      </c>
      <c r="AG28" s="90"/>
      <c r="AH28" s="90">
        <f t="shared" si="9"/>
        <v>1</v>
      </c>
      <c r="AI28" s="90">
        <f t="shared" si="10"/>
        <v>0</v>
      </c>
      <c r="AJ28" s="90">
        <f t="shared" si="11"/>
        <v>0</v>
      </c>
      <c r="AK28" s="90">
        <f t="shared" si="12"/>
        <v>93</v>
      </c>
      <c r="AL28" s="90">
        <f t="shared" si="13"/>
        <v>123</v>
      </c>
      <c r="AM28" s="91">
        <f t="shared" si="14"/>
        <v>217</v>
      </c>
      <c r="AO28" s="94">
        <f t="shared" si="26"/>
        <v>50</v>
      </c>
      <c r="AP28">
        <f t="shared" si="42"/>
        <v>1</v>
      </c>
      <c r="AQ28" t="s">
        <v>596</v>
      </c>
      <c r="AS28" t="str">
        <f t="shared" si="27"/>
        <v>1-0-0-3-3</v>
      </c>
      <c r="AT28" s="265">
        <f t="shared" si="28"/>
        <v>1</v>
      </c>
      <c r="AU28" s="265">
        <f t="shared" si="28"/>
        <v>0</v>
      </c>
      <c r="AV28" s="265">
        <f t="shared" si="28"/>
        <v>0</v>
      </c>
      <c r="AW28" s="265">
        <f t="shared" si="28"/>
        <v>3</v>
      </c>
      <c r="AX28" s="265">
        <f t="shared" si="28"/>
        <v>3</v>
      </c>
      <c r="AY28" s="265">
        <f t="shared" si="29"/>
        <v>0</v>
      </c>
      <c r="AZ28" s="265">
        <f t="shared" si="30"/>
        <v>0</v>
      </c>
      <c r="BA28" s="265">
        <f t="shared" si="31"/>
        <v>0</v>
      </c>
      <c r="BB28" s="265">
        <f t="shared" si="32"/>
        <v>0</v>
      </c>
      <c r="BC28" s="265">
        <f t="shared" si="33"/>
        <v>0</v>
      </c>
      <c r="BD28" s="265">
        <f t="shared" si="34"/>
        <v>0</v>
      </c>
      <c r="BE28" s="265">
        <f t="shared" si="35"/>
        <v>0</v>
      </c>
      <c r="BF28" s="265">
        <f t="shared" si="36"/>
        <v>2</v>
      </c>
      <c r="BG28" s="265">
        <f t="shared" si="37"/>
        <v>0</v>
      </c>
      <c r="BH28" s="265">
        <f t="shared" si="38"/>
        <v>0</v>
      </c>
      <c r="BI28" s="265">
        <f t="shared" si="39"/>
        <v>0</v>
      </c>
      <c r="BJ28" s="265">
        <f t="shared" si="40"/>
        <v>0</v>
      </c>
      <c r="BK28" s="265">
        <f t="shared" si="41"/>
        <v>0</v>
      </c>
      <c r="BO28">
        <f>LARGE(A28:E28,1)</f>
        <v>4</v>
      </c>
      <c r="BP28">
        <f>LARGE(A28:E28,2)</f>
        <v>1</v>
      </c>
      <c r="BQ28">
        <f>LARGE(A28:E28,3)</f>
        <v>1</v>
      </c>
      <c r="BR28">
        <f>LARGE(A28:E28,4)</f>
        <v>1</v>
      </c>
      <c r="BS28">
        <f>LARGE(A28:E28,5)</f>
        <v>0</v>
      </c>
    </row>
    <row r="29" spans="1:71" x14ac:dyDescent="0.25">
      <c r="A29" s="72">
        <v>2</v>
      </c>
      <c r="B29" s="72">
        <v>2</v>
      </c>
      <c r="C29" s="72">
        <v>3</v>
      </c>
      <c r="D29" s="72">
        <v>0</v>
      </c>
      <c r="E29" s="72">
        <v>0</v>
      </c>
      <c r="F29" s="123" t="s">
        <v>29</v>
      </c>
      <c r="G29" s="293" t="str">
        <f>CONCATENATE(BO29,"–",BP29,"–",BQ29,"–",BR29,"–",BS29)</f>
        <v>3–2–2–0–0</v>
      </c>
      <c r="H29" s="293"/>
      <c r="I29" s="293"/>
      <c r="J29" s="72" t="s">
        <v>746</v>
      </c>
      <c r="K29" t="str">
        <f t="shared" si="16"/>
        <v>0-0-3-1-3</v>
      </c>
      <c r="L29" s="72">
        <v>0</v>
      </c>
      <c r="M29" s="72">
        <v>0</v>
      </c>
      <c r="N29" s="72">
        <v>3</v>
      </c>
      <c r="O29" s="72">
        <v>1</v>
      </c>
      <c r="P29" s="72">
        <v>3</v>
      </c>
      <c r="Q29" s="90">
        <f t="shared" si="1"/>
        <v>7</v>
      </c>
      <c r="R29" s="90" t="str">
        <f t="shared" si="17"/>
        <v/>
      </c>
      <c r="S29" s="90">
        <f t="shared" si="18"/>
        <v>0</v>
      </c>
      <c r="T29" s="91">
        <f t="shared" si="2"/>
        <v>0</v>
      </c>
      <c r="U29" s="91">
        <f t="shared" si="3"/>
        <v>0</v>
      </c>
      <c r="V29" s="91">
        <f t="shared" si="4"/>
        <v>84</v>
      </c>
      <c r="W29" s="91">
        <f t="shared" si="5"/>
        <v>39</v>
      </c>
      <c r="X29" s="91">
        <f t="shared" si="6"/>
        <v>144</v>
      </c>
      <c r="Y29" s="263">
        <f t="shared" si="19"/>
        <v>1</v>
      </c>
      <c r="Z29" s="263">
        <f t="shared" si="20"/>
        <v>1</v>
      </c>
      <c r="AA29" s="263">
        <f t="shared" si="21"/>
        <v>120</v>
      </c>
      <c r="AB29" s="263">
        <f t="shared" si="22"/>
        <v>10</v>
      </c>
      <c r="AC29" s="263">
        <f t="shared" si="23"/>
        <v>120</v>
      </c>
      <c r="AD29" s="93">
        <f t="shared" si="24"/>
        <v>144000</v>
      </c>
      <c r="AE29" s="101">
        <f t="shared" si="25"/>
        <v>1.860830935445914E-3</v>
      </c>
      <c r="AF29" s="91">
        <f t="shared" si="8"/>
        <v>267</v>
      </c>
      <c r="AG29" s="90"/>
      <c r="AH29" s="90">
        <f t="shared" si="9"/>
        <v>0</v>
      </c>
      <c r="AI29" s="90">
        <f t="shared" si="10"/>
        <v>0</v>
      </c>
      <c r="AJ29" s="90">
        <f t="shared" si="11"/>
        <v>63</v>
      </c>
      <c r="AK29" s="90">
        <f t="shared" si="12"/>
        <v>30</v>
      </c>
      <c r="AL29" s="90">
        <f t="shared" si="13"/>
        <v>123</v>
      </c>
      <c r="AM29" s="91">
        <f t="shared" si="14"/>
        <v>216</v>
      </c>
      <c r="AO29" s="94">
        <f t="shared" si="26"/>
        <v>51</v>
      </c>
      <c r="AP29">
        <f t="shared" si="42"/>
        <v>0</v>
      </c>
      <c r="AQ29" t="s">
        <v>673</v>
      </c>
      <c r="AS29" t="str">
        <f t="shared" si="27"/>
        <v>0-0-3-1-3</v>
      </c>
      <c r="AT29" s="265">
        <f t="shared" si="28"/>
        <v>0</v>
      </c>
      <c r="AU29" s="265">
        <f t="shared" si="28"/>
        <v>0</v>
      </c>
      <c r="AV29" s="265">
        <f t="shared" si="28"/>
        <v>3</v>
      </c>
      <c r="AW29" s="265">
        <f t="shared" si="28"/>
        <v>1</v>
      </c>
      <c r="AX29" s="265">
        <f t="shared" si="28"/>
        <v>3</v>
      </c>
      <c r="AY29" s="265">
        <f t="shared" si="29"/>
        <v>0</v>
      </c>
      <c r="AZ29" s="265">
        <f t="shared" si="30"/>
        <v>0</v>
      </c>
      <c r="BA29" s="265">
        <f t="shared" si="31"/>
        <v>0</v>
      </c>
      <c r="BB29" s="265">
        <f t="shared" si="32"/>
        <v>0</v>
      </c>
      <c r="BC29" s="265">
        <f t="shared" si="33"/>
        <v>0</v>
      </c>
      <c r="BD29" s="265">
        <f t="shared" si="34"/>
        <v>0</v>
      </c>
      <c r="BE29" s="265">
        <f t="shared" si="35"/>
        <v>0</v>
      </c>
      <c r="BF29" s="265">
        <f t="shared" si="36"/>
        <v>0</v>
      </c>
      <c r="BG29" s="265">
        <f t="shared" si="37"/>
        <v>0</v>
      </c>
      <c r="BH29" s="265">
        <f t="shared" si="38"/>
        <v>0</v>
      </c>
      <c r="BI29" s="265">
        <f t="shared" si="39"/>
        <v>0</v>
      </c>
      <c r="BJ29" s="265">
        <f t="shared" si="40"/>
        <v>0</v>
      </c>
      <c r="BK29" s="265">
        <f t="shared" si="41"/>
        <v>0</v>
      </c>
      <c r="BO29">
        <f>LARGE(A29:E29,1)</f>
        <v>3</v>
      </c>
      <c r="BP29">
        <f>LARGE(A29:E29,2)</f>
        <v>2</v>
      </c>
      <c r="BQ29">
        <f>LARGE(A29:E29,3)</f>
        <v>2</v>
      </c>
      <c r="BR29">
        <f>LARGE(A29:E29,4)</f>
        <v>0</v>
      </c>
      <c r="BS29">
        <f>LARGE(A29:E29,5)</f>
        <v>0</v>
      </c>
    </row>
    <row r="30" spans="1:71" x14ac:dyDescent="0.25">
      <c r="A30" s="72">
        <v>2</v>
      </c>
      <c r="B30" s="72">
        <v>3</v>
      </c>
      <c r="C30" s="72">
        <v>1</v>
      </c>
      <c r="D30" s="72">
        <v>0</v>
      </c>
      <c r="E30" s="72">
        <v>1</v>
      </c>
      <c r="F30" s="123" t="s">
        <v>652</v>
      </c>
      <c r="G30" s="293" t="str">
        <f>CONCATENATE(BO30,"–",BP30,"–",BQ30,"–",BR30,"–",BS30)</f>
        <v>3–2–1–1–0</v>
      </c>
      <c r="H30" s="293"/>
      <c r="I30" s="293"/>
      <c r="J30" s="72" t="s">
        <v>746</v>
      </c>
      <c r="K30" t="str">
        <f t="shared" si="16"/>
        <v>1-1-0-0-5</v>
      </c>
      <c r="L30" s="72">
        <v>1</v>
      </c>
      <c r="M30" s="72">
        <v>1</v>
      </c>
      <c r="N30" s="72">
        <v>0</v>
      </c>
      <c r="O30" s="72">
        <v>0</v>
      </c>
      <c r="P30" s="72">
        <v>5</v>
      </c>
      <c r="Q30" s="90">
        <f t="shared" si="1"/>
        <v>7</v>
      </c>
      <c r="R30" s="90" t="str">
        <f t="shared" si="17"/>
        <v/>
      </c>
      <c r="S30" s="90">
        <f t="shared" si="18"/>
        <v>0</v>
      </c>
      <c r="T30" s="91">
        <f t="shared" si="2"/>
        <v>9</v>
      </c>
      <c r="U30" s="91">
        <f t="shared" si="3"/>
        <v>19</v>
      </c>
      <c r="V30" s="91">
        <f t="shared" si="4"/>
        <v>0</v>
      </c>
      <c r="W30" s="91">
        <f t="shared" si="5"/>
        <v>0</v>
      </c>
      <c r="X30" s="91">
        <f t="shared" si="6"/>
        <v>235</v>
      </c>
      <c r="Y30" s="263">
        <f t="shared" si="19"/>
        <v>9</v>
      </c>
      <c r="Z30" s="263">
        <f t="shared" si="20"/>
        <v>10</v>
      </c>
      <c r="AA30" s="263">
        <f t="shared" si="21"/>
        <v>1</v>
      </c>
      <c r="AB30" s="263">
        <f t="shared" si="22"/>
        <v>1</v>
      </c>
      <c r="AC30" s="263">
        <f t="shared" si="23"/>
        <v>252</v>
      </c>
      <c r="AD30" s="93">
        <f t="shared" si="24"/>
        <v>22680</v>
      </c>
      <c r="AE30" s="101">
        <f t="shared" si="25"/>
        <v>2.9308087233273147E-4</v>
      </c>
      <c r="AF30" s="91">
        <f t="shared" si="8"/>
        <v>263</v>
      </c>
      <c r="AG30" s="90"/>
      <c r="AH30" s="90">
        <f t="shared" si="9"/>
        <v>1</v>
      </c>
      <c r="AI30" s="90">
        <f t="shared" si="10"/>
        <v>10</v>
      </c>
      <c r="AJ30" s="90">
        <f t="shared" si="11"/>
        <v>0</v>
      </c>
      <c r="AK30" s="90">
        <f t="shared" si="12"/>
        <v>0</v>
      </c>
      <c r="AL30" s="90">
        <f t="shared" si="13"/>
        <v>210</v>
      </c>
      <c r="AM30" s="91">
        <f t="shared" si="14"/>
        <v>221</v>
      </c>
      <c r="AO30" s="94">
        <f t="shared" si="26"/>
        <v>42</v>
      </c>
      <c r="AP30">
        <f t="shared" si="42"/>
        <v>0</v>
      </c>
      <c r="AQ30" t="s">
        <v>674</v>
      </c>
      <c r="AS30" t="str">
        <f t="shared" si="27"/>
        <v>1-1-0-0-5</v>
      </c>
      <c r="AT30" s="265">
        <f t="shared" si="28"/>
        <v>1</v>
      </c>
      <c r="AU30" s="265">
        <f t="shared" si="28"/>
        <v>1</v>
      </c>
      <c r="AV30" s="265">
        <f t="shared" si="28"/>
        <v>0</v>
      </c>
      <c r="AW30" s="265">
        <f t="shared" si="28"/>
        <v>0</v>
      </c>
      <c r="AX30" s="265">
        <f t="shared" si="28"/>
        <v>5</v>
      </c>
      <c r="AY30" s="265">
        <f t="shared" si="29"/>
        <v>0</v>
      </c>
      <c r="AZ30" s="265">
        <f t="shared" si="30"/>
        <v>0</v>
      </c>
      <c r="BA30" s="265">
        <f t="shared" si="31"/>
        <v>0</v>
      </c>
      <c r="BB30" s="265">
        <f t="shared" si="32"/>
        <v>0</v>
      </c>
      <c r="BC30" s="265">
        <f t="shared" si="33"/>
        <v>0</v>
      </c>
      <c r="BD30" s="265">
        <f t="shared" si="34"/>
        <v>0</v>
      </c>
      <c r="BE30" s="265">
        <f t="shared" si="35"/>
        <v>0</v>
      </c>
      <c r="BF30" s="265">
        <f t="shared" si="36"/>
        <v>0</v>
      </c>
      <c r="BG30" s="265">
        <f t="shared" si="37"/>
        <v>0</v>
      </c>
      <c r="BH30" s="265">
        <f t="shared" si="38"/>
        <v>0</v>
      </c>
      <c r="BI30" s="265">
        <f t="shared" si="39"/>
        <v>0</v>
      </c>
      <c r="BJ30" s="265">
        <f t="shared" si="40"/>
        <v>0</v>
      </c>
      <c r="BK30" s="265">
        <f t="shared" si="41"/>
        <v>0</v>
      </c>
      <c r="BO30">
        <f>LARGE(A30:E30,1)</f>
        <v>3</v>
      </c>
      <c r="BP30">
        <f>LARGE(A30:E30,2)</f>
        <v>2</v>
      </c>
      <c r="BQ30">
        <f>LARGE(A30:E30,3)</f>
        <v>1</v>
      </c>
      <c r="BR30">
        <f>LARGE(A30:E30,4)</f>
        <v>1</v>
      </c>
      <c r="BS30">
        <f>LARGE(A30:E30,5)</f>
        <v>0</v>
      </c>
    </row>
    <row r="31" spans="1:71" x14ac:dyDescent="0.25">
      <c r="A31" s="72">
        <v>2</v>
      </c>
      <c r="B31" s="72">
        <v>0</v>
      </c>
      <c r="C31" s="72">
        <v>2</v>
      </c>
      <c r="D31" s="72">
        <v>2</v>
      </c>
      <c r="E31" s="72">
        <v>1</v>
      </c>
      <c r="F31" s="123" t="s">
        <v>352</v>
      </c>
      <c r="G31" s="293" t="str">
        <f>CONCATENATE(BO31,"–",BP31,"–",BQ31,"–",BR31,"–",BS31)</f>
        <v>2–2–2–1–0</v>
      </c>
      <c r="H31" s="293"/>
      <c r="I31" s="293"/>
      <c r="J31" s="72" t="s">
        <v>746</v>
      </c>
      <c r="K31" t="str">
        <f t="shared" si="16"/>
        <v>0-0-1-5-1</v>
      </c>
      <c r="L31" s="72">
        <v>0</v>
      </c>
      <c r="M31" s="72">
        <v>0</v>
      </c>
      <c r="N31" s="72">
        <v>1</v>
      </c>
      <c r="O31" s="72">
        <v>5</v>
      </c>
      <c r="P31" s="72">
        <v>1</v>
      </c>
      <c r="Q31" s="90">
        <f t="shared" si="1"/>
        <v>7</v>
      </c>
      <c r="R31" s="90" t="str">
        <f t="shared" si="17"/>
        <v/>
      </c>
      <c r="S31" s="90">
        <f t="shared" si="18"/>
        <v>0</v>
      </c>
      <c r="T31" s="91">
        <f t="shared" si="2"/>
        <v>0</v>
      </c>
      <c r="U31" s="91">
        <f t="shared" si="3"/>
        <v>0</v>
      </c>
      <c r="V31" s="91">
        <f t="shared" si="4"/>
        <v>29</v>
      </c>
      <c r="W31" s="91">
        <f t="shared" si="5"/>
        <v>185</v>
      </c>
      <c r="X31" s="91">
        <f t="shared" si="6"/>
        <v>49</v>
      </c>
      <c r="Y31" s="263">
        <f t="shared" si="19"/>
        <v>1</v>
      </c>
      <c r="Z31" s="263">
        <f t="shared" si="20"/>
        <v>1</v>
      </c>
      <c r="AA31" s="263">
        <f t="shared" si="21"/>
        <v>10</v>
      </c>
      <c r="AB31" s="263">
        <f t="shared" si="22"/>
        <v>252</v>
      </c>
      <c r="AC31" s="263">
        <f t="shared" si="23"/>
        <v>10</v>
      </c>
      <c r="AD31" s="93">
        <f t="shared" si="24"/>
        <v>25200</v>
      </c>
      <c r="AE31" s="101">
        <f t="shared" si="25"/>
        <v>3.2564541370303494E-4</v>
      </c>
      <c r="AF31" s="91">
        <f t="shared" si="8"/>
        <v>263</v>
      </c>
      <c r="AG31" s="90"/>
      <c r="AH31" s="90">
        <f t="shared" si="9"/>
        <v>0</v>
      </c>
      <c r="AI31" s="90">
        <f t="shared" si="10"/>
        <v>0</v>
      </c>
      <c r="AJ31" s="90">
        <f t="shared" si="11"/>
        <v>20</v>
      </c>
      <c r="AK31" s="90">
        <f t="shared" si="12"/>
        <v>160</v>
      </c>
      <c r="AL31" s="90">
        <f t="shared" si="13"/>
        <v>40</v>
      </c>
      <c r="AM31" s="91">
        <f t="shared" si="14"/>
        <v>220</v>
      </c>
      <c r="AO31" s="94">
        <f t="shared" si="26"/>
        <v>43</v>
      </c>
      <c r="AP31">
        <f t="shared" si="42"/>
        <v>5</v>
      </c>
      <c r="AQ31" t="s">
        <v>352</v>
      </c>
      <c r="AS31" t="str">
        <f t="shared" si="27"/>
        <v>0-0-1-5-1</v>
      </c>
      <c r="AT31" s="265">
        <f t="shared" si="28"/>
        <v>0</v>
      </c>
      <c r="AU31" s="265">
        <f t="shared" si="28"/>
        <v>0</v>
      </c>
      <c r="AV31" s="265">
        <f t="shared" si="28"/>
        <v>1</v>
      </c>
      <c r="AW31" s="265">
        <f t="shared" si="28"/>
        <v>5</v>
      </c>
      <c r="AX31" s="265">
        <f t="shared" si="28"/>
        <v>1</v>
      </c>
      <c r="AY31" s="265">
        <f t="shared" si="29"/>
        <v>0</v>
      </c>
      <c r="AZ31" s="265">
        <f t="shared" si="30"/>
        <v>0</v>
      </c>
      <c r="BA31" s="265">
        <f t="shared" si="31"/>
        <v>0</v>
      </c>
      <c r="BB31" s="265">
        <f t="shared" si="32"/>
        <v>0</v>
      </c>
      <c r="BC31" s="265">
        <f t="shared" si="33"/>
        <v>0</v>
      </c>
      <c r="BD31" s="265">
        <f t="shared" si="34"/>
        <v>0</v>
      </c>
      <c r="BE31" s="265">
        <f t="shared" si="35"/>
        <v>0</v>
      </c>
      <c r="BF31" s="265">
        <f t="shared" si="36"/>
        <v>0</v>
      </c>
      <c r="BG31" s="265">
        <f t="shared" si="37"/>
        <v>0</v>
      </c>
      <c r="BH31" s="265">
        <f t="shared" si="38"/>
        <v>0</v>
      </c>
      <c r="BI31" s="265">
        <f t="shared" si="39"/>
        <v>0</v>
      </c>
      <c r="BJ31" s="265">
        <f t="shared" si="40"/>
        <v>0</v>
      </c>
      <c r="BK31" s="265">
        <f t="shared" si="41"/>
        <v>0</v>
      </c>
      <c r="BO31">
        <f>LARGE(A31:E31,1)</f>
        <v>2</v>
      </c>
      <c r="BP31">
        <f>LARGE(A31:E31,2)</f>
        <v>2</v>
      </c>
      <c r="BQ31">
        <f>LARGE(A31:E31,3)</f>
        <v>2</v>
      </c>
      <c r="BR31">
        <f>LARGE(A31:E31,4)</f>
        <v>1</v>
      </c>
      <c r="BS31">
        <f>LARGE(A31:E31,5)</f>
        <v>0</v>
      </c>
    </row>
    <row r="32" spans="1:71" x14ac:dyDescent="0.25">
      <c r="A32" s="72">
        <v>1</v>
      </c>
      <c r="B32" s="72">
        <v>2</v>
      </c>
      <c r="C32" s="72">
        <v>0</v>
      </c>
      <c r="D32" s="72">
        <v>1</v>
      </c>
      <c r="E32" s="72">
        <v>3</v>
      </c>
      <c r="F32" s="123" t="s">
        <v>17</v>
      </c>
      <c r="G32" s="293" t="str">
        <f>CONCATENATE(BO32,"–",BP32,"–",BQ32,"–",BR32,"–",BS32)</f>
        <v>3–2–1–1–0</v>
      </c>
      <c r="H32" s="293"/>
      <c r="I32" s="293"/>
      <c r="J32" s="72" t="s">
        <v>749</v>
      </c>
      <c r="K32" t="str">
        <f t="shared" si="16"/>
        <v>1-0-1-2-3</v>
      </c>
      <c r="L32" s="72">
        <v>1</v>
      </c>
      <c r="M32" s="72">
        <v>0</v>
      </c>
      <c r="N32" s="72">
        <v>1</v>
      </c>
      <c r="O32" s="72">
        <v>2</v>
      </c>
      <c r="P32" s="72">
        <v>3</v>
      </c>
      <c r="Q32" s="90">
        <f t="shared" si="1"/>
        <v>7</v>
      </c>
      <c r="R32" s="90" t="str">
        <f t="shared" si="17"/>
        <v/>
      </c>
      <c r="S32" s="90">
        <f t="shared" si="18"/>
        <v>3</v>
      </c>
      <c r="T32" s="91">
        <f t="shared" si="2"/>
        <v>9</v>
      </c>
      <c r="U32" s="91">
        <f t="shared" si="3"/>
        <v>0</v>
      </c>
      <c r="V32" s="91">
        <f t="shared" si="4"/>
        <v>29</v>
      </c>
      <c r="W32" s="91">
        <f t="shared" si="5"/>
        <v>77</v>
      </c>
      <c r="X32" s="91">
        <f t="shared" si="6"/>
        <v>144</v>
      </c>
      <c r="Y32" s="263">
        <f t="shared" si="19"/>
        <v>9</v>
      </c>
      <c r="Z32" s="263">
        <f t="shared" si="20"/>
        <v>1</v>
      </c>
      <c r="AA32" s="263">
        <f t="shared" si="21"/>
        <v>10</v>
      </c>
      <c r="AB32" s="263">
        <f t="shared" si="22"/>
        <v>45</v>
      </c>
      <c r="AC32" s="263">
        <f t="shared" si="23"/>
        <v>120</v>
      </c>
      <c r="AD32" s="93">
        <f t="shared" si="24"/>
        <v>486000</v>
      </c>
      <c r="AE32" s="101">
        <f t="shared" si="25"/>
        <v>6.2803044071299595E-3</v>
      </c>
      <c r="AF32" s="91">
        <f t="shared" si="8"/>
        <v>259</v>
      </c>
      <c r="AG32" s="90"/>
      <c r="AH32" s="90">
        <f t="shared" si="9"/>
        <v>1</v>
      </c>
      <c r="AI32" s="90">
        <f t="shared" si="10"/>
        <v>0</v>
      </c>
      <c r="AJ32" s="90">
        <f t="shared" si="11"/>
        <v>20</v>
      </c>
      <c r="AK32" s="90">
        <f t="shared" si="12"/>
        <v>61</v>
      </c>
      <c r="AL32" s="90">
        <f t="shared" si="13"/>
        <v>123</v>
      </c>
      <c r="AM32" s="91">
        <f t="shared" si="14"/>
        <v>205</v>
      </c>
      <c r="AO32" s="94">
        <f t="shared" si="26"/>
        <v>54</v>
      </c>
      <c r="AP32">
        <f t="shared" si="42"/>
        <v>3</v>
      </c>
      <c r="AQ32" t="s">
        <v>21</v>
      </c>
      <c r="AS32" t="str">
        <f t="shared" si="27"/>
        <v>1-0-1-2-3</v>
      </c>
      <c r="AT32" s="265">
        <f t="shared" si="28"/>
        <v>1</v>
      </c>
      <c r="AU32" s="265">
        <f t="shared" si="28"/>
        <v>0</v>
      </c>
      <c r="AV32" s="265">
        <f t="shared" si="28"/>
        <v>1</v>
      </c>
      <c r="AW32" s="265">
        <f t="shared" si="28"/>
        <v>2</v>
      </c>
      <c r="AX32" s="265">
        <f t="shared" si="28"/>
        <v>3</v>
      </c>
      <c r="AY32" s="265">
        <f t="shared" si="29"/>
        <v>0</v>
      </c>
      <c r="AZ32" s="265">
        <f t="shared" si="30"/>
        <v>0</v>
      </c>
      <c r="BA32" s="265">
        <f t="shared" si="31"/>
        <v>0</v>
      </c>
      <c r="BB32" s="265">
        <f t="shared" si="32"/>
        <v>0</v>
      </c>
      <c r="BC32" s="265">
        <f t="shared" si="33"/>
        <v>0</v>
      </c>
      <c r="BD32" s="265">
        <f t="shared" si="34"/>
        <v>0</v>
      </c>
      <c r="BE32" s="265">
        <f t="shared" si="35"/>
        <v>0</v>
      </c>
      <c r="BF32" s="265">
        <f t="shared" si="36"/>
        <v>0</v>
      </c>
      <c r="BG32" s="265">
        <f t="shared" si="37"/>
        <v>0</v>
      </c>
      <c r="BH32" s="265">
        <f t="shared" si="38"/>
        <v>3</v>
      </c>
      <c r="BI32" s="265">
        <f t="shared" si="39"/>
        <v>0</v>
      </c>
      <c r="BJ32" s="265">
        <f t="shared" si="40"/>
        <v>0</v>
      </c>
      <c r="BK32" s="265">
        <f t="shared" si="41"/>
        <v>0</v>
      </c>
      <c r="BO32">
        <f>LARGE(A32:E32,1)</f>
        <v>3</v>
      </c>
      <c r="BP32">
        <f>LARGE(A32:E32,2)</f>
        <v>2</v>
      </c>
      <c r="BQ32">
        <f>LARGE(A32:E32,3)</f>
        <v>1</v>
      </c>
      <c r="BR32">
        <f>LARGE(A32:E32,4)</f>
        <v>1</v>
      </c>
      <c r="BS32">
        <f>LARGE(A32:E32,5)</f>
        <v>0</v>
      </c>
    </row>
    <row r="33" spans="1:71" x14ac:dyDescent="0.25">
      <c r="A33" s="72">
        <v>1</v>
      </c>
      <c r="B33" s="72">
        <v>2</v>
      </c>
      <c r="C33" s="72">
        <v>2</v>
      </c>
      <c r="D33" s="72">
        <v>1</v>
      </c>
      <c r="E33" s="72">
        <v>1</v>
      </c>
      <c r="F33" s="123" t="s">
        <v>101</v>
      </c>
      <c r="G33" s="293" t="str">
        <f>CONCATENATE(BO33,"–",BP33,"–",BQ33,"–",BR33,"–",BS33)</f>
        <v>2–2–1–1–1</v>
      </c>
      <c r="H33" s="293"/>
      <c r="I33" s="293"/>
      <c r="J33" s="72" t="s">
        <v>743</v>
      </c>
      <c r="K33" t="str">
        <f t="shared" si="16"/>
        <v>0-1-1-3-2</v>
      </c>
      <c r="L33" s="72">
        <v>0</v>
      </c>
      <c r="M33" s="72">
        <v>1</v>
      </c>
      <c r="N33" s="72">
        <v>1</v>
      </c>
      <c r="O33" s="72">
        <v>3</v>
      </c>
      <c r="P33" s="72">
        <v>2</v>
      </c>
      <c r="Q33" s="90">
        <f t="shared" si="1"/>
        <v>7</v>
      </c>
      <c r="R33" s="90" t="str">
        <f t="shared" si="17"/>
        <v/>
      </c>
      <c r="S33" s="90">
        <f t="shared" si="18"/>
        <v>2</v>
      </c>
      <c r="T33" s="91">
        <f t="shared" si="2"/>
        <v>0</v>
      </c>
      <c r="U33" s="91">
        <f t="shared" si="3"/>
        <v>19</v>
      </c>
      <c r="V33" s="91">
        <f t="shared" si="4"/>
        <v>29</v>
      </c>
      <c r="W33" s="91">
        <f t="shared" si="5"/>
        <v>114</v>
      </c>
      <c r="X33" s="91">
        <f t="shared" si="6"/>
        <v>97</v>
      </c>
      <c r="Y33" s="263">
        <f t="shared" si="19"/>
        <v>1</v>
      </c>
      <c r="Z33" s="263">
        <f t="shared" si="20"/>
        <v>10</v>
      </c>
      <c r="AA33" s="263">
        <f t="shared" si="21"/>
        <v>10</v>
      </c>
      <c r="AB33" s="263">
        <f t="shared" si="22"/>
        <v>120</v>
      </c>
      <c r="AC33" s="263">
        <f t="shared" si="23"/>
        <v>45</v>
      </c>
      <c r="AD33" s="93">
        <f t="shared" si="24"/>
        <v>540000</v>
      </c>
      <c r="AE33" s="101">
        <f t="shared" si="25"/>
        <v>6.9781160079221772E-3</v>
      </c>
      <c r="AF33" s="91">
        <f t="shared" si="8"/>
        <v>259</v>
      </c>
      <c r="AG33" s="90"/>
      <c r="AH33" s="90">
        <f t="shared" si="9"/>
        <v>0</v>
      </c>
      <c r="AI33" s="90">
        <f t="shared" si="10"/>
        <v>10</v>
      </c>
      <c r="AJ33" s="90">
        <f t="shared" si="11"/>
        <v>20</v>
      </c>
      <c r="AK33" s="90">
        <f t="shared" si="12"/>
        <v>93</v>
      </c>
      <c r="AL33" s="90">
        <f t="shared" si="13"/>
        <v>81</v>
      </c>
      <c r="AM33" s="91">
        <f t="shared" si="14"/>
        <v>204</v>
      </c>
      <c r="AO33" s="94">
        <f t="shared" si="26"/>
        <v>55</v>
      </c>
      <c r="AP33">
        <f t="shared" si="42"/>
        <v>2</v>
      </c>
      <c r="AQ33" t="s">
        <v>59</v>
      </c>
      <c r="AS33" t="str">
        <f t="shared" si="27"/>
        <v>0-1-1-3-2</v>
      </c>
      <c r="AT33" s="265">
        <f t="shared" si="28"/>
        <v>0</v>
      </c>
      <c r="AU33" s="265">
        <f t="shared" si="28"/>
        <v>1</v>
      </c>
      <c r="AV33" s="265">
        <f t="shared" si="28"/>
        <v>1</v>
      </c>
      <c r="AW33" s="265">
        <f t="shared" si="28"/>
        <v>3</v>
      </c>
      <c r="AX33" s="265">
        <f t="shared" si="28"/>
        <v>2</v>
      </c>
      <c r="AY33" s="265">
        <f t="shared" si="29"/>
        <v>0</v>
      </c>
      <c r="AZ33" s="265">
        <f t="shared" si="30"/>
        <v>0</v>
      </c>
      <c r="BA33" s="265">
        <f t="shared" si="31"/>
        <v>0</v>
      </c>
      <c r="BB33" s="265">
        <f t="shared" si="32"/>
        <v>0</v>
      </c>
      <c r="BC33" s="265">
        <f t="shared" si="33"/>
        <v>0</v>
      </c>
      <c r="BD33" s="265">
        <f t="shared" si="34"/>
        <v>0</v>
      </c>
      <c r="BE33" s="265">
        <f t="shared" si="35"/>
        <v>0</v>
      </c>
      <c r="BF33" s="265">
        <f t="shared" si="36"/>
        <v>0</v>
      </c>
      <c r="BG33" s="265">
        <f t="shared" si="37"/>
        <v>0</v>
      </c>
      <c r="BH33" s="265">
        <f t="shared" si="38"/>
        <v>2</v>
      </c>
      <c r="BI33" s="265">
        <f t="shared" si="39"/>
        <v>0</v>
      </c>
      <c r="BJ33" s="265">
        <f t="shared" si="40"/>
        <v>0</v>
      </c>
      <c r="BK33" s="265">
        <f t="shared" si="41"/>
        <v>0</v>
      </c>
      <c r="BO33">
        <f>LARGE(A33:E33,1)</f>
        <v>2</v>
      </c>
      <c r="BP33">
        <f>LARGE(A33:E33,2)</f>
        <v>2</v>
      </c>
      <c r="BQ33">
        <f>LARGE(A33:E33,3)</f>
        <v>1</v>
      </c>
      <c r="BR33">
        <f>LARGE(A33:E33,4)</f>
        <v>1</v>
      </c>
      <c r="BS33">
        <f>LARGE(A33:E33,5)</f>
        <v>1</v>
      </c>
    </row>
    <row r="34" spans="1:71" x14ac:dyDescent="0.25">
      <c r="A34" s="72">
        <v>2</v>
      </c>
      <c r="B34" s="72">
        <v>1</v>
      </c>
      <c r="C34" s="72">
        <v>0</v>
      </c>
      <c r="D34" s="72">
        <v>3</v>
      </c>
      <c r="E34" s="72">
        <v>1</v>
      </c>
      <c r="F34" s="123" t="s">
        <v>705</v>
      </c>
      <c r="G34" s="293" t="str">
        <f>CONCATENATE(BO34,"–",BP34,"–",BQ34,"–",BR34,"–",BS34)</f>
        <v>3–2–1–1–0</v>
      </c>
      <c r="H34" s="293"/>
      <c r="I34" s="293"/>
      <c r="J34" s="72" t="s">
        <v>748</v>
      </c>
      <c r="K34" t="str">
        <f t="shared" si="16"/>
        <v>0-1-2-1-3</v>
      </c>
      <c r="L34" s="72">
        <v>0</v>
      </c>
      <c r="M34" s="72">
        <v>1</v>
      </c>
      <c r="N34" s="72">
        <v>2</v>
      </c>
      <c r="O34" s="72">
        <v>1</v>
      </c>
      <c r="P34" s="72">
        <v>3</v>
      </c>
      <c r="Q34" s="90">
        <f t="shared" si="1"/>
        <v>7</v>
      </c>
      <c r="R34" s="90" t="str">
        <f t="shared" si="17"/>
        <v/>
      </c>
      <c r="S34" s="90">
        <f t="shared" si="18"/>
        <v>1</v>
      </c>
      <c r="T34" s="91">
        <f t="shared" si="2"/>
        <v>0</v>
      </c>
      <c r="U34" s="91">
        <f t="shared" si="3"/>
        <v>19</v>
      </c>
      <c r="V34" s="91">
        <f t="shared" si="4"/>
        <v>57</v>
      </c>
      <c r="W34" s="91">
        <f t="shared" si="5"/>
        <v>39</v>
      </c>
      <c r="X34" s="91">
        <f t="shared" si="6"/>
        <v>144</v>
      </c>
      <c r="Y34" s="263">
        <f t="shared" si="19"/>
        <v>1</v>
      </c>
      <c r="Z34" s="263">
        <f t="shared" si="20"/>
        <v>10</v>
      </c>
      <c r="AA34" s="263">
        <f t="shared" si="21"/>
        <v>45</v>
      </c>
      <c r="AB34" s="263">
        <f t="shared" si="22"/>
        <v>10</v>
      </c>
      <c r="AC34" s="263">
        <f t="shared" si="23"/>
        <v>120</v>
      </c>
      <c r="AD34" s="93">
        <f t="shared" si="24"/>
        <v>540000</v>
      </c>
      <c r="AE34" s="101">
        <f t="shared" si="25"/>
        <v>6.9781160079221772E-3</v>
      </c>
      <c r="AF34" s="91">
        <f t="shared" si="8"/>
        <v>259</v>
      </c>
      <c r="AG34" s="90"/>
      <c r="AH34" s="90">
        <f t="shared" si="9"/>
        <v>0</v>
      </c>
      <c r="AI34" s="90">
        <f t="shared" si="10"/>
        <v>10</v>
      </c>
      <c r="AJ34" s="90">
        <f t="shared" si="11"/>
        <v>41</v>
      </c>
      <c r="AK34" s="90">
        <f t="shared" si="12"/>
        <v>30</v>
      </c>
      <c r="AL34" s="90">
        <f t="shared" si="13"/>
        <v>123</v>
      </c>
      <c r="AM34" s="91">
        <f t="shared" si="14"/>
        <v>204</v>
      </c>
      <c r="AO34" s="94">
        <f t="shared" si="26"/>
        <v>55</v>
      </c>
      <c r="AP34">
        <f t="shared" si="42"/>
        <v>5</v>
      </c>
      <c r="AQ34" t="s">
        <v>343</v>
      </c>
      <c r="AS34" t="str">
        <f t="shared" si="27"/>
        <v>0-1-2-1-3</v>
      </c>
      <c r="AT34" s="265">
        <f t="shared" si="28"/>
        <v>0</v>
      </c>
      <c r="AU34" s="265">
        <f t="shared" si="28"/>
        <v>1</v>
      </c>
      <c r="AV34" s="265">
        <f t="shared" si="28"/>
        <v>2</v>
      </c>
      <c r="AW34" s="265">
        <f t="shared" si="28"/>
        <v>1</v>
      </c>
      <c r="AX34" s="265">
        <f t="shared" si="28"/>
        <v>3</v>
      </c>
      <c r="AY34" s="265">
        <f t="shared" si="29"/>
        <v>0</v>
      </c>
      <c r="AZ34" s="265">
        <f t="shared" si="30"/>
        <v>0</v>
      </c>
      <c r="BA34" s="265">
        <f t="shared" si="31"/>
        <v>0</v>
      </c>
      <c r="BB34" s="265">
        <f t="shared" si="32"/>
        <v>0</v>
      </c>
      <c r="BC34" s="265">
        <f t="shared" si="33"/>
        <v>0</v>
      </c>
      <c r="BD34" s="265">
        <f t="shared" si="34"/>
        <v>0</v>
      </c>
      <c r="BE34" s="265">
        <f t="shared" si="35"/>
        <v>0</v>
      </c>
      <c r="BF34" s="265">
        <f t="shared" si="36"/>
        <v>0</v>
      </c>
      <c r="BG34" s="265">
        <f t="shared" si="37"/>
        <v>0</v>
      </c>
      <c r="BH34" s="265">
        <f t="shared" si="38"/>
        <v>1</v>
      </c>
      <c r="BI34" s="265">
        <f t="shared" si="39"/>
        <v>0</v>
      </c>
      <c r="BJ34" s="265">
        <f t="shared" si="40"/>
        <v>0</v>
      </c>
      <c r="BK34" s="265">
        <f t="shared" si="41"/>
        <v>0</v>
      </c>
      <c r="BO34">
        <f>LARGE(A34:E34,1)</f>
        <v>3</v>
      </c>
      <c r="BP34">
        <f>LARGE(A34:E34,2)</f>
        <v>2</v>
      </c>
      <c r="BQ34">
        <f>LARGE(A34:E34,3)</f>
        <v>1</v>
      </c>
      <c r="BR34">
        <f>LARGE(A34:E34,4)</f>
        <v>1</v>
      </c>
      <c r="BS34">
        <f>LARGE(A34:E34,5)</f>
        <v>0</v>
      </c>
    </row>
    <row r="35" spans="1:71" x14ac:dyDescent="0.25">
      <c r="A35" s="72">
        <v>2</v>
      </c>
      <c r="B35" s="72">
        <v>0</v>
      </c>
      <c r="C35" s="72">
        <v>1</v>
      </c>
      <c r="D35" s="72">
        <v>4</v>
      </c>
      <c r="E35" s="72">
        <v>0</v>
      </c>
      <c r="F35" s="123" t="s">
        <v>706</v>
      </c>
      <c r="G35" s="293" t="str">
        <f>CONCATENATE(BO35,"–",BP35,"–",BQ35,"–",BR35,"–",BS35)</f>
        <v>4–2–1–0–0</v>
      </c>
      <c r="H35" s="293"/>
      <c r="I35" s="293"/>
      <c r="J35" s="72" t="s">
        <v>743</v>
      </c>
      <c r="K35" t="str">
        <f t="shared" si="16"/>
        <v>0-0-3-2-2</v>
      </c>
      <c r="L35" s="72">
        <v>0</v>
      </c>
      <c r="M35" s="72">
        <v>0</v>
      </c>
      <c r="N35" s="72">
        <v>3</v>
      </c>
      <c r="O35" s="72">
        <v>2</v>
      </c>
      <c r="P35" s="72">
        <v>2</v>
      </c>
      <c r="Q35" s="90">
        <f t="shared" si="1"/>
        <v>7</v>
      </c>
      <c r="R35" s="90" t="str">
        <f t="shared" si="17"/>
        <v/>
      </c>
      <c r="S35" s="90">
        <f t="shared" si="18"/>
        <v>0</v>
      </c>
      <c r="T35" s="91">
        <f t="shared" si="2"/>
        <v>0</v>
      </c>
      <c r="U35" s="91">
        <f t="shared" si="3"/>
        <v>0</v>
      </c>
      <c r="V35" s="91">
        <f t="shared" si="4"/>
        <v>84</v>
      </c>
      <c r="W35" s="91">
        <f t="shared" si="5"/>
        <v>77</v>
      </c>
      <c r="X35" s="91">
        <f t="shared" si="6"/>
        <v>97</v>
      </c>
      <c r="Y35" s="263">
        <f t="shared" si="19"/>
        <v>1</v>
      </c>
      <c r="Z35" s="263">
        <f t="shared" si="20"/>
        <v>1</v>
      </c>
      <c r="AA35" s="263">
        <f t="shared" si="21"/>
        <v>120</v>
      </c>
      <c r="AB35" s="263">
        <f t="shared" si="22"/>
        <v>45</v>
      </c>
      <c r="AC35" s="263">
        <f t="shared" si="23"/>
        <v>45</v>
      </c>
      <c r="AD35" s="93">
        <f t="shared" si="24"/>
        <v>243000</v>
      </c>
      <c r="AE35" s="101">
        <f t="shared" si="25"/>
        <v>3.1401522035649798E-3</v>
      </c>
      <c r="AF35" s="91">
        <f t="shared" si="8"/>
        <v>258</v>
      </c>
      <c r="AG35" s="90"/>
      <c r="AH35" s="90">
        <f t="shared" si="9"/>
        <v>0</v>
      </c>
      <c r="AI35" s="90">
        <f t="shared" si="10"/>
        <v>0</v>
      </c>
      <c r="AJ35" s="90">
        <f t="shared" si="11"/>
        <v>63</v>
      </c>
      <c r="AK35" s="90">
        <f t="shared" si="12"/>
        <v>61</v>
      </c>
      <c r="AL35" s="90">
        <f t="shared" si="13"/>
        <v>81</v>
      </c>
      <c r="AM35" s="91">
        <f t="shared" si="14"/>
        <v>205</v>
      </c>
      <c r="AO35" s="94">
        <f t="shared" si="26"/>
        <v>53</v>
      </c>
      <c r="AP35">
        <f t="shared" si="42"/>
        <v>3</v>
      </c>
      <c r="AQ35" t="s">
        <v>350</v>
      </c>
      <c r="AS35" t="str">
        <f t="shared" si="27"/>
        <v>0-0-3-2-2</v>
      </c>
      <c r="AT35" s="265">
        <f t="shared" si="28"/>
        <v>0</v>
      </c>
      <c r="AU35" s="265">
        <f t="shared" si="28"/>
        <v>0</v>
      </c>
      <c r="AV35" s="265">
        <f t="shared" si="28"/>
        <v>3</v>
      </c>
      <c r="AW35" s="265">
        <f t="shared" si="28"/>
        <v>2</v>
      </c>
      <c r="AX35" s="265">
        <f t="shared" si="28"/>
        <v>2</v>
      </c>
      <c r="AY35" s="265">
        <f t="shared" si="29"/>
        <v>0</v>
      </c>
      <c r="AZ35" s="265">
        <f t="shared" si="30"/>
        <v>0</v>
      </c>
      <c r="BA35" s="265">
        <f t="shared" si="31"/>
        <v>0</v>
      </c>
      <c r="BB35" s="265">
        <f t="shared" si="32"/>
        <v>0</v>
      </c>
      <c r="BC35" s="265">
        <f t="shared" si="33"/>
        <v>0</v>
      </c>
      <c r="BD35" s="265">
        <f t="shared" si="34"/>
        <v>0</v>
      </c>
      <c r="BE35" s="265">
        <f t="shared" si="35"/>
        <v>0</v>
      </c>
      <c r="BF35" s="265">
        <f t="shared" si="36"/>
        <v>0</v>
      </c>
      <c r="BG35" s="265">
        <f t="shared" si="37"/>
        <v>0</v>
      </c>
      <c r="BH35" s="265">
        <f t="shared" si="38"/>
        <v>0</v>
      </c>
      <c r="BI35" s="265">
        <f t="shared" si="39"/>
        <v>0</v>
      </c>
      <c r="BJ35" s="265">
        <f t="shared" si="40"/>
        <v>0</v>
      </c>
      <c r="BK35" s="265">
        <f t="shared" si="41"/>
        <v>0</v>
      </c>
      <c r="BO35">
        <f>LARGE(A35:E35,1)</f>
        <v>4</v>
      </c>
      <c r="BP35">
        <f>LARGE(A35:E35,2)</f>
        <v>2</v>
      </c>
      <c r="BQ35">
        <f>LARGE(A35:E35,3)</f>
        <v>1</v>
      </c>
      <c r="BR35">
        <f>LARGE(A35:E35,4)</f>
        <v>0</v>
      </c>
      <c r="BS35">
        <f>LARGE(A35:E35,5)</f>
        <v>0</v>
      </c>
    </row>
    <row r="36" spans="1:71" x14ac:dyDescent="0.25">
      <c r="A36" s="72">
        <v>1</v>
      </c>
      <c r="B36" s="72">
        <v>1</v>
      </c>
      <c r="C36" s="72">
        <v>3</v>
      </c>
      <c r="D36" s="72">
        <v>2</v>
      </c>
      <c r="E36" s="72">
        <v>0</v>
      </c>
      <c r="F36" s="123" t="s">
        <v>372</v>
      </c>
      <c r="G36" s="293" t="str">
        <f>CONCATENATE(BO36,"–",BP36,"–",BQ36,"–",BR36,"–",BS36)</f>
        <v>3–2–1–1–0</v>
      </c>
      <c r="H36" s="293"/>
      <c r="I36" s="293"/>
      <c r="J36" s="72" t="s">
        <v>748</v>
      </c>
      <c r="K36" t="str">
        <f t="shared" si="16"/>
        <v>0-2-0-2-3</v>
      </c>
      <c r="L36" s="72">
        <v>0</v>
      </c>
      <c r="M36" s="72">
        <v>2</v>
      </c>
      <c r="N36" s="72">
        <v>0</v>
      </c>
      <c r="O36" s="72">
        <v>2</v>
      </c>
      <c r="P36" s="72">
        <v>3</v>
      </c>
      <c r="Q36" s="90">
        <f t="shared" si="1"/>
        <v>7</v>
      </c>
      <c r="R36" s="90" t="str">
        <f t="shared" si="17"/>
        <v/>
      </c>
      <c r="S36" s="90">
        <f t="shared" si="18"/>
        <v>1</v>
      </c>
      <c r="T36" s="91">
        <f t="shared" si="2"/>
        <v>0</v>
      </c>
      <c r="U36" s="91">
        <f t="shared" si="3"/>
        <v>37</v>
      </c>
      <c r="V36" s="91">
        <f t="shared" si="4"/>
        <v>0</v>
      </c>
      <c r="W36" s="91">
        <f t="shared" si="5"/>
        <v>77</v>
      </c>
      <c r="X36" s="91">
        <f t="shared" si="6"/>
        <v>144</v>
      </c>
      <c r="Y36" s="263">
        <f t="shared" si="19"/>
        <v>1</v>
      </c>
      <c r="Z36" s="263">
        <f t="shared" si="20"/>
        <v>45</v>
      </c>
      <c r="AA36" s="263">
        <f t="shared" si="21"/>
        <v>1</v>
      </c>
      <c r="AB36" s="263">
        <f t="shared" si="22"/>
        <v>45</v>
      </c>
      <c r="AC36" s="263">
        <f t="shared" si="23"/>
        <v>120</v>
      </c>
      <c r="AD36" s="93">
        <f t="shared" si="24"/>
        <v>243000</v>
      </c>
      <c r="AE36" s="101">
        <f t="shared" si="25"/>
        <v>3.1401522035649798E-3</v>
      </c>
      <c r="AF36" s="91">
        <f t="shared" si="8"/>
        <v>258</v>
      </c>
      <c r="AG36" s="90"/>
      <c r="AH36" s="90">
        <f t="shared" si="9"/>
        <v>0</v>
      </c>
      <c r="AI36" s="90">
        <f t="shared" si="10"/>
        <v>21</v>
      </c>
      <c r="AJ36" s="90">
        <f t="shared" si="11"/>
        <v>0</v>
      </c>
      <c r="AK36" s="90">
        <f t="shared" si="12"/>
        <v>61</v>
      </c>
      <c r="AL36" s="90">
        <f t="shared" si="13"/>
        <v>123</v>
      </c>
      <c r="AM36" s="91">
        <f t="shared" si="14"/>
        <v>205</v>
      </c>
      <c r="AO36" s="94">
        <f t="shared" si="26"/>
        <v>53</v>
      </c>
      <c r="AP36">
        <f t="shared" si="42"/>
        <v>0</v>
      </c>
      <c r="AQ36" t="s">
        <v>675</v>
      </c>
      <c r="AS36" t="str">
        <f t="shared" si="27"/>
        <v>0-2-0-2-3</v>
      </c>
      <c r="AT36" s="265">
        <f t="shared" si="28"/>
        <v>0</v>
      </c>
      <c r="AU36" s="265">
        <f t="shared" si="28"/>
        <v>2</v>
      </c>
      <c r="AV36" s="265">
        <f t="shared" si="28"/>
        <v>0</v>
      </c>
      <c r="AW36" s="265">
        <f t="shared" si="28"/>
        <v>2</v>
      </c>
      <c r="AX36" s="265">
        <f t="shared" si="28"/>
        <v>3</v>
      </c>
      <c r="AY36" s="265">
        <f t="shared" si="29"/>
        <v>0</v>
      </c>
      <c r="AZ36" s="265">
        <f t="shared" si="30"/>
        <v>0</v>
      </c>
      <c r="BA36" s="265">
        <f t="shared" si="31"/>
        <v>0</v>
      </c>
      <c r="BB36" s="265">
        <f t="shared" si="32"/>
        <v>0</v>
      </c>
      <c r="BC36" s="265">
        <f t="shared" si="33"/>
        <v>0</v>
      </c>
      <c r="BD36" s="265">
        <f t="shared" si="34"/>
        <v>0</v>
      </c>
      <c r="BE36" s="265">
        <f t="shared" si="35"/>
        <v>0</v>
      </c>
      <c r="BF36" s="265">
        <f t="shared" si="36"/>
        <v>0</v>
      </c>
      <c r="BG36" s="265">
        <f t="shared" si="37"/>
        <v>1</v>
      </c>
      <c r="BH36" s="265">
        <f t="shared" si="38"/>
        <v>0</v>
      </c>
      <c r="BI36" s="265">
        <f t="shared" si="39"/>
        <v>0</v>
      </c>
      <c r="BJ36" s="265">
        <f t="shared" si="40"/>
        <v>0</v>
      </c>
      <c r="BK36" s="265">
        <f t="shared" si="41"/>
        <v>0</v>
      </c>
      <c r="BO36">
        <f>LARGE(A36:E36,1)</f>
        <v>3</v>
      </c>
      <c r="BP36">
        <f>LARGE(A36:E36,2)</f>
        <v>2</v>
      </c>
      <c r="BQ36">
        <f>LARGE(A36:E36,3)</f>
        <v>1</v>
      </c>
      <c r="BR36">
        <f>LARGE(A36:E36,4)</f>
        <v>1</v>
      </c>
      <c r="BS36">
        <f>LARGE(A36:E36,5)</f>
        <v>0</v>
      </c>
    </row>
    <row r="37" spans="1:71" x14ac:dyDescent="0.25">
      <c r="A37" s="72">
        <v>1</v>
      </c>
      <c r="B37" s="72">
        <v>2</v>
      </c>
      <c r="C37" s="72">
        <v>2</v>
      </c>
      <c r="D37" s="72">
        <v>1</v>
      </c>
      <c r="E37" s="72">
        <v>1</v>
      </c>
      <c r="F37" s="123" t="s">
        <v>101</v>
      </c>
      <c r="G37" s="293" t="str">
        <f>CONCATENATE(BO37,"–",BP37,"–",BQ37,"–",BR37,"–",BS37)</f>
        <v>2–2–1–1–1</v>
      </c>
      <c r="H37" s="293"/>
      <c r="I37" s="293"/>
      <c r="J37" s="72" t="s">
        <v>749</v>
      </c>
      <c r="K37" t="str">
        <f t="shared" si="16"/>
        <v>1-1-0-1-4</v>
      </c>
      <c r="L37" s="72">
        <v>1</v>
      </c>
      <c r="M37" s="72">
        <v>1</v>
      </c>
      <c r="N37" s="72">
        <v>0</v>
      </c>
      <c r="O37" s="72">
        <v>1</v>
      </c>
      <c r="P37" s="72">
        <v>4</v>
      </c>
      <c r="Q37" s="90">
        <f t="shared" si="1"/>
        <v>7</v>
      </c>
      <c r="R37" s="90" t="str">
        <f t="shared" si="17"/>
        <v/>
      </c>
      <c r="S37" s="90">
        <f t="shared" si="18"/>
        <v>1</v>
      </c>
      <c r="T37" s="91">
        <f t="shared" si="2"/>
        <v>9</v>
      </c>
      <c r="U37" s="91">
        <f t="shared" si="3"/>
        <v>19</v>
      </c>
      <c r="V37" s="91">
        <f t="shared" si="4"/>
        <v>0</v>
      </c>
      <c r="W37" s="91">
        <f t="shared" si="5"/>
        <v>39</v>
      </c>
      <c r="X37" s="91">
        <f t="shared" si="6"/>
        <v>190</v>
      </c>
      <c r="Y37" s="263">
        <f t="shared" si="19"/>
        <v>9</v>
      </c>
      <c r="Z37" s="263">
        <f t="shared" si="20"/>
        <v>10</v>
      </c>
      <c r="AA37" s="263">
        <f t="shared" si="21"/>
        <v>1</v>
      </c>
      <c r="AB37" s="263">
        <f t="shared" si="22"/>
        <v>10</v>
      </c>
      <c r="AC37" s="263">
        <f t="shared" si="23"/>
        <v>210</v>
      </c>
      <c r="AD37" s="93">
        <f t="shared" si="24"/>
        <v>189000</v>
      </c>
      <c r="AE37" s="101">
        <f t="shared" si="25"/>
        <v>2.4423406027727621E-3</v>
      </c>
      <c r="AF37" s="91">
        <f t="shared" si="8"/>
        <v>257</v>
      </c>
      <c r="AG37" s="90"/>
      <c r="AH37" s="90">
        <f t="shared" si="9"/>
        <v>1</v>
      </c>
      <c r="AI37" s="90">
        <f t="shared" si="10"/>
        <v>10</v>
      </c>
      <c r="AJ37" s="90">
        <f t="shared" si="11"/>
        <v>0</v>
      </c>
      <c r="AK37" s="90">
        <f t="shared" si="12"/>
        <v>30</v>
      </c>
      <c r="AL37" s="90">
        <f t="shared" si="13"/>
        <v>166</v>
      </c>
      <c r="AM37" s="91">
        <f t="shared" si="14"/>
        <v>207</v>
      </c>
      <c r="AO37" s="94">
        <f t="shared" si="26"/>
        <v>50</v>
      </c>
      <c r="AP37">
        <f t="shared" si="42"/>
        <v>2</v>
      </c>
      <c r="AQ37" t="s">
        <v>672</v>
      </c>
      <c r="AS37" t="str">
        <f t="shared" si="27"/>
        <v>1-1-0-1-4</v>
      </c>
      <c r="AT37" s="265">
        <f t="shared" si="28"/>
        <v>1</v>
      </c>
      <c r="AU37" s="265">
        <f t="shared" si="28"/>
        <v>1</v>
      </c>
      <c r="AV37" s="265">
        <f t="shared" si="28"/>
        <v>0</v>
      </c>
      <c r="AW37" s="265">
        <f t="shared" si="28"/>
        <v>1</v>
      </c>
      <c r="AX37" s="265">
        <f t="shared" si="28"/>
        <v>4</v>
      </c>
      <c r="AY37" s="265">
        <f t="shared" si="29"/>
        <v>0</v>
      </c>
      <c r="AZ37" s="265">
        <f t="shared" si="30"/>
        <v>0</v>
      </c>
      <c r="BA37" s="265">
        <f t="shared" si="31"/>
        <v>0</v>
      </c>
      <c r="BB37" s="265">
        <f t="shared" si="32"/>
        <v>0</v>
      </c>
      <c r="BC37" s="265">
        <f t="shared" si="33"/>
        <v>0</v>
      </c>
      <c r="BD37" s="265">
        <f t="shared" si="34"/>
        <v>0</v>
      </c>
      <c r="BE37" s="265">
        <f t="shared" si="35"/>
        <v>1</v>
      </c>
      <c r="BF37" s="265">
        <f t="shared" si="36"/>
        <v>0</v>
      </c>
      <c r="BG37" s="265">
        <f t="shared" si="37"/>
        <v>0</v>
      </c>
      <c r="BH37" s="265">
        <f t="shared" si="38"/>
        <v>0</v>
      </c>
      <c r="BI37" s="265">
        <f t="shared" si="39"/>
        <v>0</v>
      </c>
      <c r="BJ37" s="265">
        <f t="shared" si="40"/>
        <v>0</v>
      </c>
      <c r="BK37" s="265">
        <f t="shared" si="41"/>
        <v>0</v>
      </c>
      <c r="BO37">
        <f>LARGE(A37:E37,1)</f>
        <v>2</v>
      </c>
      <c r="BP37">
        <f>LARGE(A37:E37,2)</f>
        <v>2</v>
      </c>
      <c r="BQ37">
        <f>LARGE(A37:E37,3)</f>
        <v>1</v>
      </c>
      <c r="BR37">
        <f>LARGE(A37:E37,4)</f>
        <v>1</v>
      </c>
      <c r="BS37">
        <f>LARGE(A37:E37,5)</f>
        <v>1</v>
      </c>
    </row>
    <row r="38" spans="1:71" x14ac:dyDescent="0.25">
      <c r="A38" s="72">
        <v>2</v>
      </c>
      <c r="B38" s="72">
        <v>1</v>
      </c>
      <c r="C38" s="72">
        <v>1</v>
      </c>
      <c r="D38" s="72">
        <v>2</v>
      </c>
      <c r="E38" s="72">
        <v>1</v>
      </c>
      <c r="F38" s="123" t="s">
        <v>358</v>
      </c>
      <c r="G38" s="293" t="str">
        <f>CONCATENATE(BO38,"–",BP38,"–",BQ38,"–",BR38,"–",BS38)</f>
        <v>2–2–1–1–1</v>
      </c>
      <c r="H38" s="293"/>
      <c r="I38" s="293"/>
      <c r="J38" s="72" t="s">
        <v>746</v>
      </c>
      <c r="K38" t="str">
        <f t="shared" si="16"/>
        <v>0-0-4-0-3</v>
      </c>
      <c r="L38" s="72">
        <v>0</v>
      </c>
      <c r="M38" s="72">
        <v>0</v>
      </c>
      <c r="N38" s="72">
        <v>4</v>
      </c>
      <c r="O38" s="72">
        <v>0</v>
      </c>
      <c r="P38" s="72">
        <v>3</v>
      </c>
      <c r="Q38" s="90">
        <f t="shared" si="1"/>
        <v>7</v>
      </c>
      <c r="R38" s="90" t="str">
        <f t="shared" si="17"/>
        <v/>
      </c>
      <c r="S38" s="90">
        <f t="shared" si="18"/>
        <v>0</v>
      </c>
      <c r="T38" s="91">
        <f t="shared" si="2"/>
        <v>0</v>
      </c>
      <c r="U38" s="91">
        <f t="shared" si="3"/>
        <v>0</v>
      </c>
      <c r="V38" s="91">
        <f t="shared" si="4"/>
        <v>110</v>
      </c>
      <c r="W38" s="91">
        <f t="shared" si="5"/>
        <v>0</v>
      </c>
      <c r="X38" s="91">
        <f t="shared" si="6"/>
        <v>144</v>
      </c>
      <c r="Y38" s="263">
        <f t="shared" si="19"/>
        <v>1</v>
      </c>
      <c r="Z38" s="263">
        <f t="shared" si="20"/>
        <v>1</v>
      </c>
      <c r="AA38" s="263">
        <f t="shared" si="21"/>
        <v>210</v>
      </c>
      <c r="AB38" s="263">
        <f t="shared" si="22"/>
        <v>1</v>
      </c>
      <c r="AC38" s="263">
        <f t="shared" si="23"/>
        <v>120</v>
      </c>
      <c r="AD38" s="93">
        <f t="shared" si="24"/>
        <v>25200</v>
      </c>
      <c r="AE38" s="101">
        <f t="shared" si="25"/>
        <v>3.2564541370303494E-4</v>
      </c>
      <c r="AF38" s="91">
        <f t="shared" si="8"/>
        <v>254</v>
      </c>
      <c r="AG38" s="90"/>
      <c r="AH38" s="90">
        <f t="shared" si="9"/>
        <v>0</v>
      </c>
      <c r="AI38" s="90">
        <f t="shared" si="10"/>
        <v>0</v>
      </c>
      <c r="AJ38" s="90">
        <f t="shared" si="11"/>
        <v>86</v>
      </c>
      <c r="AK38" s="90">
        <f t="shared" si="12"/>
        <v>0</v>
      </c>
      <c r="AL38" s="90">
        <f t="shared" si="13"/>
        <v>123</v>
      </c>
      <c r="AM38" s="91">
        <f t="shared" si="14"/>
        <v>209</v>
      </c>
      <c r="AO38" s="94">
        <f t="shared" si="26"/>
        <v>45</v>
      </c>
      <c r="AP38">
        <f t="shared" si="42"/>
        <v>2</v>
      </c>
      <c r="AQ38" t="s">
        <v>389</v>
      </c>
      <c r="AS38" t="str">
        <f t="shared" si="27"/>
        <v>0-0-4-0-3</v>
      </c>
      <c r="AT38" s="265">
        <f t="shared" si="28"/>
        <v>0</v>
      </c>
      <c r="AU38" s="265">
        <f t="shared" si="28"/>
        <v>0</v>
      </c>
      <c r="AV38" s="265">
        <f t="shared" si="28"/>
        <v>4</v>
      </c>
      <c r="AW38" s="265">
        <f t="shared" si="28"/>
        <v>0</v>
      </c>
      <c r="AX38" s="265">
        <f t="shared" si="28"/>
        <v>3</v>
      </c>
      <c r="AY38" s="265">
        <f t="shared" si="29"/>
        <v>0</v>
      </c>
      <c r="AZ38" s="265">
        <f t="shared" si="30"/>
        <v>0</v>
      </c>
      <c r="BA38" s="265">
        <f t="shared" si="31"/>
        <v>0</v>
      </c>
      <c r="BB38" s="265">
        <f t="shared" si="32"/>
        <v>0</v>
      </c>
      <c r="BC38" s="265">
        <f t="shared" si="33"/>
        <v>0</v>
      </c>
      <c r="BD38" s="265">
        <f t="shared" si="34"/>
        <v>0</v>
      </c>
      <c r="BE38" s="265">
        <f t="shared" si="35"/>
        <v>0</v>
      </c>
      <c r="BF38" s="265">
        <f t="shared" si="36"/>
        <v>0</v>
      </c>
      <c r="BG38" s="265">
        <f t="shared" si="37"/>
        <v>0</v>
      </c>
      <c r="BH38" s="265">
        <f t="shared" si="38"/>
        <v>0</v>
      </c>
      <c r="BI38" s="265">
        <f t="shared" si="39"/>
        <v>0</v>
      </c>
      <c r="BJ38" s="265">
        <f t="shared" si="40"/>
        <v>0</v>
      </c>
      <c r="BK38" s="265">
        <f t="shared" si="41"/>
        <v>0</v>
      </c>
      <c r="BO38">
        <f>LARGE(A38:E38,1)</f>
        <v>2</v>
      </c>
      <c r="BP38">
        <f>LARGE(A38:E38,2)</f>
        <v>2</v>
      </c>
      <c r="BQ38">
        <f>LARGE(A38:E38,3)</f>
        <v>1</v>
      </c>
      <c r="BR38">
        <f>LARGE(A38:E38,4)</f>
        <v>1</v>
      </c>
      <c r="BS38">
        <f>LARGE(A38:E38,5)</f>
        <v>1</v>
      </c>
    </row>
    <row r="39" spans="1:71" x14ac:dyDescent="0.25">
      <c r="A39" s="72">
        <v>0</v>
      </c>
      <c r="B39" s="72">
        <v>2</v>
      </c>
      <c r="C39" s="72">
        <v>3</v>
      </c>
      <c r="D39" s="72">
        <v>1</v>
      </c>
      <c r="E39" s="72">
        <v>1</v>
      </c>
      <c r="F39" s="123" t="s">
        <v>489</v>
      </c>
      <c r="G39" s="293" t="str">
        <f>CONCATENATE(BO39,"–",BP39,"–",BQ39,"–",BR39,"–",BS39)</f>
        <v>3–2–1–1–0</v>
      </c>
      <c r="H39" s="293"/>
      <c r="I39" s="293"/>
      <c r="J39" s="72" t="s">
        <v>743</v>
      </c>
      <c r="K39" t="str">
        <f t="shared" si="16"/>
        <v>0-1-0-5-1</v>
      </c>
      <c r="L39" s="72">
        <v>0</v>
      </c>
      <c r="M39" s="72">
        <v>1</v>
      </c>
      <c r="N39" s="72">
        <v>0</v>
      </c>
      <c r="O39" s="72">
        <v>5</v>
      </c>
      <c r="P39" s="72">
        <v>1</v>
      </c>
      <c r="Q39" s="90">
        <f t="shared" si="1"/>
        <v>7</v>
      </c>
      <c r="R39" s="90" t="str">
        <f t="shared" si="17"/>
        <v/>
      </c>
      <c r="S39" s="90">
        <f t="shared" si="18"/>
        <v>0</v>
      </c>
      <c r="T39" s="91">
        <f t="shared" si="2"/>
        <v>0</v>
      </c>
      <c r="U39" s="91">
        <f t="shared" si="3"/>
        <v>19</v>
      </c>
      <c r="V39" s="91">
        <f t="shared" si="4"/>
        <v>0</v>
      </c>
      <c r="W39" s="91">
        <f t="shared" si="5"/>
        <v>185</v>
      </c>
      <c r="X39" s="91">
        <f t="shared" si="6"/>
        <v>49</v>
      </c>
      <c r="Y39" s="263">
        <f t="shared" si="19"/>
        <v>1</v>
      </c>
      <c r="Z39" s="263">
        <f t="shared" si="20"/>
        <v>10</v>
      </c>
      <c r="AA39" s="263">
        <f t="shared" si="21"/>
        <v>1</v>
      </c>
      <c r="AB39" s="263">
        <f t="shared" si="22"/>
        <v>252</v>
      </c>
      <c r="AC39" s="263">
        <f t="shared" si="23"/>
        <v>10</v>
      </c>
      <c r="AD39" s="93">
        <f t="shared" si="24"/>
        <v>25200</v>
      </c>
      <c r="AE39" s="101">
        <f t="shared" si="25"/>
        <v>3.2564541370303494E-4</v>
      </c>
      <c r="AF39" s="91">
        <f t="shared" si="8"/>
        <v>253</v>
      </c>
      <c r="AG39" s="90"/>
      <c r="AH39" s="90">
        <f t="shared" si="9"/>
        <v>0</v>
      </c>
      <c r="AI39" s="90">
        <f t="shared" si="10"/>
        <v>10</v>
      </c>
      <c r="AJ39" s="90">
        <f t="shared" si="11"/>
        <v>0</v>
      </c>
      <c r="AK39" s="90">
        <f t="shared" si="12"/>
        <v>160</v>
      </c>
      <c r="AL39" s="90">
        <f t="shared" si="13"/>
        <v>40</v>
      </c>
      <c r="AM39" s="91">
        <f t="shared" si="14"/>
        <v>210</v>
      </c>
      <c r="AO39" s="94">
        <f t="shared" si="26"/>
        <v>43</v>
      </c>
      <c r="AP39">
        <f t="shared" si="42"/>
        <v>2</v>
      </c>
      <c r="AQ39" t="s">
        <v>385</v>
      </c>
      <c r="AS39" t="str">
        <f t="shared" si="27"/>
        <v>0-1-0-5-1</v>
      </c>
      <c r="AT39" s="265">
        <f t="shared" si="28"/>
        <v>0</v>
      </c>
      <c r="AU39" s="265">
        <f t="shared" si="28"/>
        <v>1</v>
      </c>
      <c r="AV39" s="265">
        <f t="shared" si="28"/>
        <v>0</v>
      </c>
      <c r="AW39" s="265">
        <f t="shared" si="28"/>
        <v>5</v>
      </c>
      <c r="AX39" s="265">
        <f t="shared" si="28"/>
        <v>1</v>
      </c>
      <c r="AY39" s="265">
        <f t="shared" si="29"/>
        <v>0</v>
      </c>
      <c r="AZ39" s="265">
        <f t="shared" si="30"/>
        <v>0</v>
      </c>
      <c r="BA39" s="265">
        <f t="shared" si="31"/>
        <v>0</v>
      </c>
      <c r="BB39" s="265">
        <f t="shared" si="32"/>
        <v>0</v>
      </c>
      <c r="BC39" s="265">
        <f t="shared" si="33"/>
        <v>0</v>
      </c>
      <c r="BD39" s="265">
        <f t="shared" si="34"/>
        <v>0</v>
      </c>
      <c r="BE39" s="265">
        <f t="shared" si="35"/>
        <v>0</v>
      </c>
      <c r="BF39" s="265">
        <f t="shared" si="36"/>
        <v>0</v>
      </c>
      <c r="BG39" s="265">
        <f t="shared" si="37"/>
        <v>0</v>
      </c>
      <c r="BH39" s="265">
        <f t="shared" si="38"/>
        <v>0</v>
      </c>
      <c r="BI39" s="265">
        <f t="shared" si="39"/>
        <v>0</v>
      </c>
      <c r="BJ39" s="265">
        <f t="shared" si="40"/>
        <v>0</v>
      </c>
      <c r="BK39" s="265">
        <f t="shared" si="41"/>
        <v>0</v>
      </c>
      <c r="BO39">
        <f>LARGE(A39:E39,1)</f>
        <v>3</v>
      </c>
      <c r="BP39">
        <f>LARGE(A39:E39,2)</f>
        <v>2</v>
      </c>
      <c r="BQ39">
        <f>LARGE(A39:E39,3)</f>
        <v>1</v>
      </c>
      <c r="BR39">
        <f>LARGE(A39:E39,4)</f>
        <v>1</v>
      </c>
      <c r="BS39">
        <f>LARGE(A39:E39,5)</f>
        <v>0</v>
      </c>
    </row>
    <row r="40" spans="1:71" x14ac:dyDescent="0.25">
      <c r="A40" s="72">
        <v>0</v>
      </c>
      <c r="B40" s="72">
        <v>2</v>
      </c>
      <c r="C40" s="72">
        <v>3</v>
      </c>
      <c r="D40" s="72">
        <v>0</v>
      </c>
      <c r="E40" s="72">
        <v>2</v>
      </c>
      <c r="F40" s="123" t="s">
        <v>698</v>
      </c>
      <c r="G40" s="293" t="str">
        <f>CONCATENATE(BO40,"–",BP40,"–",BQ40,"–",BR40,"–",BS40)</f>
        <v>3–2–2–0–0</v>
      </c>
      <c r="H40" s="293"/>
      <c r="I40" s="293"/>
      <c r="J40" s="72" t="s">
        <v>750</v>
      </c>
      <c r="K40" t="str">
        <f t="shared" si="16"/>
        <v>0-0-0-7-0</v>
      </c>
      <c r="L40" s="72">
        <v>0</v>
      </c>
      <c r="M40" s="72">
        <v>0</v>
      </c>
      <c r="N40" s="72">
        <v>0</v>
      </c>
      <c r="O40" s="72">
        <v>7</v>
      </c>
      <c r="P40" s="72">
        <v>0</v>
      </c>
      <c r="Q40" s="90">
        <f t="shared" si="1"/>
        <v>7</v>
      </c>
      <c r="R40" s="90" t="str">
        <f t="shared" si="17"/>
        <v/>
      </c>
      <c r="S40" s="90">
        <f t="shared" si="18"/>
        <v>0</v>
      </c>
      <c r="T40" s="91">
        <f t="shared" si="2"/>
        <v>0</v>
      </c>
      <c r="U40" s="91">
        <f t="shared" si="3"/>
        <v>0</v>
      </c>
      <c r="V40" s="91">
        <f t="shared" si="4"/>
        <v>0</v>
      </c>
      <c r="W40" s="91">
        <f t="shared" si="5"/>
        <v>252</v>
      </c>
      <c r="X40" s="91">
        <f t="shared" si="6"/>
        <v>0</v>
      </c>
      <c r="Y40" s="263">
        <f t="shared" si="19"/>
        <v>1</v>
      </c>
      <c r="Z40" s="263">
        <f t="shared" si="20"/>
        <v>1</v>
      </c>
      <c r="AA40" s="263">
        <f t="shared" si="21"/>
        <v>1</v>
      </c>
      <c r="AB40" s="263">
        <f t="shared" si="22"/>
        <v>120</v>
      </c>
      <c r="AC40" s="263">
        <f t="shared" si="23"/>
        <v>1</v>
      </c>
      <c r="AD40" s="93">
        <f t="shared" si="24"/>
        <v>120</v>
      </c>
      <c r="AE40" s="101">
        <f t="shared" si="25"/>
        <v>1.5506924462049283E-6</v>
      </c>
      <c r="AF40" s="91">
        <f t="shared" si="8"/>
        <v>252</v>
      </c>
      <c r="AG40" s="90"/>
      <c r="AH40" s="90">
        <f t="shared" si="9"/>
        <v>0</v>
      </c>
      <c r="AI40" s="90">
        <f t="shared" si="10"/>
        <v>0</v>
      </c>
      <c r="AJ40" s="90">
        <f t="shared" si="11"/>
        <v>0</v>
      </c>
      <c r="AK40" s="90">
        <f t="shared" si="12"/>
        <v>231</v>
      </c>
      <c r="AL40" s="90">
        <f t="shared" si="13"/>
        <v>0</v>
      </c>
      <c r="AM40" s="91">
        <f t="shared" si="14"/>
        <v>231</v>
      </c>
      <c r="AO40" s="94">
        <f t="shared" si="26"/>
        <v>21</v>
      </c>
      <c r="AP40">
        <f t="shared" si="42"/>
        <v>7</v>
      </c>
      <c r="AQ40" t="s">
        <v>79</v>
      </c>
      <c r="AS40" t="str">
        <f t="shared" si="27"/>
        <v>0-0-0-7-0</v>
      </c>
      <c r="AT40" s="265">
        <f t="shared" si="28"/>
        <v>0</v>
      </c>
      <c r="AU40" s="265">
        <f t="shared" si="28"/>
        <v>0</v>
      </c>
      <c r="AV40" s="265">
        <f t="shared" si="28"/>
        <v>0</v>
      </c>
      <c r="AW40" s="265">
        <f t="shared" si="28"/>
        <v>7</v>
      </c>
      <c r="AX40" s="265">
        <f t="shared" si="28"/>
        <v>0</v>
      </c>
      <c r="AY40" s="265">
        <f t="shared" si="29"/>
        <v>0</v>
      </c>
      <c r="AZ40" s="265">
        <f t="shared" si="30"/>
        <v>0</v>
      </c>
      <c r="BA40" s="265">
        <f t="shared" si="31"/>
        <v>0</v>
      </c>
      <c r="BB40" s="265">
        <f t="shared" si="32"/>
        <v>0</v>
      </c>
      <c r="BC40" s="265">
        <f t="shared" si="33"/>
        <v>0</v>
      </c>
      <c r="BD40" s="265">
        <f t="shared" si="34"/>
        <v>0</v>
      </c>
      <c r="BE40" s="265">
        <f t="shared" si="35"/>
        <v>0</v>
      </c>
      <c r="BF40" s="265">
        <f t="shared" si="36"/>
        <v>0</v>
      </c>
      <c r="BG40" s="265">
        <f t="shared" si="37"/>
        <v>0</v>
      </c>
      <c r="BH40" s="265">
        <f t="shared" si="38"/>
        <v>0</v>
      </c>
      <c r="BI40" s="265">
        <f t="shared" si="39"/>
        <v>0</v>
      </c>
      <c r="BJ40" s="265">
        <f t="shared" si="40"/>
        <v>0</v>
      </c>
      <c r="BK40" s="265">
        <f t="shared" si="41"/>
        <v>0</v>
      </c>
      <c r="BO40">
        <f>LARGE(A40:E40,1)</f>
        <v>3</v>
      </c>
      <c r="BP40">
        <f>LARGE(A40:E40,2)</f>
        <v>2</v>
      </c>
      <c r="BQ40">
        <f>LARGE(A40:E40,3)</f>
        <v>2</v>
      </c>
      <c r="BR40">
        <f>LARGE(A40:E40,4)</f>
        <v>0</v>
      </c>
      <c r="BS40">
        <f>LARGE(A40:E40,5)</f>
        <v>0</v>
      </c>
    </row>
    <row r="41" spans="1:71" x14ac:dyDescent="0.25">
      <c r="A41" s="72">
        <v>1</v>
      </c>
      <c r="B41" s="72">
        <v>0</v>
      </c>
      <c r="C41" s="72">
        <v>1</v>
      </c>
      <c r="D41" s="72">
        <v>3</v>
      </c>
      <c r="E41" s="72">
        <v>2</v>
      </c>
      <c r="F41" s="123" t="s">
        <v>11</v>
      </c>
      <c r="G41" s="293" t="str">
        <f>CONCATENATE(BO41,"–",BP41,"–",BQ41,"–",BR41,"–",BS41)</f>
        <v>3–2–1–1–0</v>
      </c>
      <c r="H41" s="293"/>
      <c r="I41" s="293"/>
      <c r="J41" s="72" t="s">
        <v>746</v>
      </c>
      <c r="K41" t="str">
        <f t="shared" si="16"/>
        <v>2-0-0-0-5</v>
      </c>
      <c r="L41" s="72">
        <v>2</v>
      </c>
      <c r="M41" s="72">
        <v>0</v>
      </c>
      <c r="N41" s="72">
        <v>0</v>
      </c>
      <c r="O41" s="72">
        <v>0</v>
      </c>
      <c r="P41" s="72">
        <v>5</v>
      </c>
      <c r="Q41" s="90">
        <f t="shared" si="1"/>
        <v>7</v>
      </c>
      <c r="R41" s="90" t="str">
        <f t="shared" si="17"/>
        <v/>
      </c>
      <c r="S41" s="90">
        <f t="shared" si="18"/>
        <v>0</v>
      </c>
      <c r="T41" s="91">
        <f t="shared" si="2"/>
        <v>17</v>
      </c>
      <c r="U41" s="91">
        <f t="shared" si="3"/>
        <v>0</v>
      </c>
      <c r="V41" s="91">
        <f t="shared" si="4"/>
        <v>0</v>
      </c>
      <c r="W41" s="91">
        <f t="shared" si="5"/>
        <v>0</v>
      </c>
      <c r="X41" s="91">
        <f t="shared" si="6"/>
        <v>235</v>
      </c>
      <c r="Y41" s="263">
        <f t="shared" si="19"/>
        <v>36</v>
      </c>
      <c r="Z41" s="263">
        <f t="shared" si="20"/>
        <v>1</v>
      </c>
      <c r="AA41" s="263">
        <f t="shared" si="21"/>
        <v>1</v>
      </c>
      <c r="AB41" s="263">
        <f t="shared" si="22"/>
        <v>1</v>
      </c>
      <c r="AC41" s="263">
        <f t="shared" si="23"/>
        <v>252</v>
      </c>
      <c r="AD41" s="93">
        <f t="shared" si="24"/>
        <v>9072</v>
      </c>
      <c r="AE41" s="101">
        <f t="shared" si="25"/>
        <v>1.1723234893309259E-4</v>
      </c>
      <c r="AF41" s="91">
        <f t="shared" si="8"/>
        <v>252</v>
      </c>
      <c r="AG41" s="90"/>
      <c r="AH41" s="90">
        <f t="shared" si="9"/>
        <v>3</v>
      </c>
      <c r="AI41" s="90">
        <f t="shared" si="10"/>
        <v>0</v>
      </c>
      <c r="AJ41" s="90">
        <f t="shared" si="11"/>
        <v>0</v>
      </c>
      <c r="AK41" s="90">
        <f t="shared" si="12"/>
        <v>0</v>
      </c>
      <c r="AL41" s="90">
        <f t="shared" si="13"/>
        <v>210</v>
      </c>
      <c r="AM41" s="91">
        <f t="shared" si="14"/>
        <v>213</v>
      </c>
      <c r="AO41" s="94">
        <f t="shared" si="26"/>
        <v>39</v>
      </c>
      <c r="AS41" t="str">
        <f t="shared" si="27"/>
        <v>2-0-0-0-5</v>
      </c>
      <c r="AT41" s="265">
        <f t="shared" si="28"/>
        <v>2</v>
      </c>
      <c r="AU41" s="265">
        <f t="shared" si="28"/>
        <v>0</v>
      </c>
      <c r="AV41" s="265">
        <f t="shared" si="28"/>
        <v>0</v>
      </c>
      <c r="AW41" s="265">
        <f t="shared" si="28"/>
        <v>0</v>
      </c>
      <c r="AX41" s="265">
        <f t="shared" si="28"/>
        <v>5</v>
      </c>
      <c r="AY41" s="265">
        <f t="shared" si="29"/>
        <v>0</v>
      </c>
      <c r="AZ41" s="265">
        <f t="shared" si="30"/>
        <v>0</v>
      </c>
      <c r="BA41" s="265">
        <f t="shared" si="31"/>
        <v>0</v>
      </c>
      <c r="BB41" s="265">
        <f t="shared" si="32"/>
        <v>0</v>
      </c>
      <c r="BC41" s="265">
        <f t="shared" si="33"/>
        <v>0</v>
      </c>
      <c r="BD41" s="265">
        <f t="shared" si="34"/>
        <v>0</v>
      </c>
      <c r="BE41" s="265">
        <f t="shared" si="35"/>
        <v>0</v>
      </c>
      <c r="BF41" s="265">
        <f t="shared" si="36"/>
        <v>0</v>
      </c>
      <c r="BG41" s="265">
        <f t="shared" si="37"/>
        <v>0</v>
      </c>
      <c r="BH41" s="265">
        <f t="shared" si="38"/>
        <v>0</v>
      </c>
      <c r="BI41" s="265">
        <f t="shared" si="39"/>
        <v>0</v>
      </c>
      <c r="BJ41" s="265">
        <f t="shared" si="40"/>
        <v>0</v>
      </c>
      <c r="BK41" s="265">
        <f t="shared" si="41"/>
        <v>0</v>
      </c>
      <c r="BO41">
        <f>LARGE(A41:E41,1)</f>
        <v>3</v>
      </c>
      <c r="BP41">
        <f>LARGE(A41:E41,2)</f>
        <v>2</v>
      </c>
      <c r="BQ41">
        <f>LARGE(A41:E41,3)</f>
        <v>1</v>
      </c>
      <c r="BR41">
        <f>LARGE(A41:E41,4)</f>
        <v>1</v>
      </c>
      <c r="BS41">
        <f>LARGE(A41:E41,5)</f>
        <v>0</v>
      </c>
    </row>
    <row r="42" spans="1:71" x14ac:dyDescent="0.25">
      <c r="A42" s="72">
        <v>0</v>
      </c>
      <c r="B42" s="72">
        <v>0</v>
      </c>
      <c r="C42" s="72">
        <v>2</v>
      </c>
      <c r="D42" s="72">
        <v>3</v>
      </c>
      <c r="E42" s="72">
        <v>2</v>
      </c>
      <c r="F42" s="123" t="s">
        <v>699</v>
      </c>
      <c r="G42" s="293" t="str">
        <f>CONCATENATE(BO42,"–",BP42,"–",BQ42,"–",BR42,"–",BS42)</f>
        <v>3–2–2–0–0</v>
      </c>
      <c r="H42" s="293"/>
      <c r="I42" s="293"/>
      <c r="J42" s="72" t="s">
        <v>748</v>
      </c>
      <c r="K42" t="str">
        <f t="shared" si="16"/>
        <v>0-1-2-2-2</v>
      </c>
      <c r="L42" s="72">
        <v>0</v>
      </c>
      <c r="M42" s="72">
        <v>1</v>
      </c>
      <c r="N42" s="72">
        <v>2</v>
      </c>
      <c r="O42" s="72">
        <v>2</v>
      </c>
      <c r="P42" s="72">
        <v>2</v>
      </c>
      <c r="Q42" s="90">
        <f t="shared" si="1"/>
        <v>7</v>
      </c>
      <c r="R42" s="90" t="str">
        <f t="shared" si="17"/>
        <v/>
      </c>
      <c r="S42" s="90">
        <f t="shared" si="18"/>
        <v>1</v>
      </c>
      <c r="T42" s="91">
        <f t="shared" si="2"/>
        <v>0</v>
      </c>
      <c r="U42" s="91">
        <f t="shared" si="3"/>
        <v>19</v>
      </c>
      <c r="V42" s="91">
        <f t="shared" si="4"/>
        <v>57</v>
      </c>
      <c r="W42" s="91">
        <f t="shared" si="5"/>
        <v>77</v>
      </c>
      <c r="X42" s="91">
        <f t="shared" si="6"/>
        <v>97</v>
      </c>
      <c r="Y42" s="263">
        <f t="shared" si="19"/>
        <v>1</v>
      </c>
      <c r="Z42" s="263">
        <f t="shared" si="20"/>
        <v>10</v>
      </c>
      <c r="AA42" s="263">
        <f t="shared" si="21"/>
        <v>45</v>
      </c>
      <c r="AB42" s="263">
        <f t="shared" si="22"/>
        <v>45</v>
      </c>
      <c r="AC42" s="263">
        <f t="shared" si="23"/>
        <v>45</v>
      </c>
      <c r="AD42" s="93">
        <f t="shared" si="24"/>
        <v>911250</v>
      </c>
      <c r="AE42" s="101">
        <f t="shared" si="25"/>
        <v>1.1775570763368675E-2</v>
      </c>
      <c r="AF42" s="91">
        <f t="shared" si="8"/>
        <v>250</v>
      </c>
      <c r="AG42" s="90"/>
      <c r="AH42" s="90">
        <f t="shared" si="9"/>
        <v>0</v>
      </c>
      <c r="AI42" s="90">
        <f t="shared" si="10"/>
        <v>10</v>
      </c>
      <c r="AJ42" s="90">
        <f t="shared" si="11"/>
        <v>41</v>
      </c>
      <c r="AK42" s="90">
        <f t="shared" si="12"/>
        <v>61</v>
      </c>
      <c r="AL42" s="90">
        <f t="shared" si="13"/>
        <v>81</v>
      </c>
      <c r="AM42" s="91">
        <f t="shared" si="14"/>
        <v>193</v>
      </c>
      <c r="AO42" s="94">
        <f t="shared" si="26"/>
        <v>57</v>
      </c>
      <c r="AP42">
        <f>SUM(AP21:AP40)</f>
        <v>53</v>
      </c>
      <c r="AS42" t="str">
        <f t="shared" si="27"/>
        <v>0-1-2-2-2</v>
      </c>
      <c r="AT42" s="265">
        <f t="shared" si="28"/>
        <v>0</v>
      </c>
      <c r="AU42" s="265">
        <f t="shared" si="28"/>
        <v>1</v>
      </c>
      <c r="AV42" s="265">
        <f t="shared" si="28"/>
        <v>2</v>
      </c>
      <c r="AW42" s="265">
        <f t="shared" si="28"/>
        <v>2</v>
      </c>
      <c r="AX42" s="265">
        <f t="shared" si="28"/>
        <v>2</v>
      </c>
      <c r="AY42" s="265">
        <f t="shared" si="29"/>
        <v>0</v>
      </c>
      <c r="AZ42" s="265">
        <f t="shared" si="30"/>
        <v>0</v>
      </c>
      <c r="BA42" s="265">
        <f t="shared" si="31"/>
        <v>0</v>
      </c>
      <c r="BB42" s="265">
        <f t="shared" si="32"/>
        <v>0</v>
      </c>
      <c r="BC42" s="265">
        <f t="shared" si="33"/>
        <v>0</v>
      </c>
      <c r="BD42" s="265">
        <f t="shared" si="34"/>
        <v>0</v>
      </c>
      <c r="BE42" s="265">
        <f t="shared" si="35"/>
        <v>0</v>
      </c>
      <c r="BF42" s="265">
        <f t="shared" si="36"/>
        <v>0</v>
      </c>
      <c r="BG42" s="265">
        <f t="shared" si="37"/>
        <v>0</v>
      </c>
      <c r="BH42" s="265">
        <f t="shared" si="38"/>
        <v>0</v>
      </c>
      <c r="BI42" s="265">
        <f t="shared" si="39"/>
        <v>0</v>
      </c>
      <c r="BJ42" s="265">
        <f t="shared" si="40"/>
        <v>1</v>
      </c>
      <c r="BK42" s="265">
        <f t="shared" si="41"/>
        <v>0</v>
      </c>
      <c r="BO42">
        <f>LARGE(A42:E42,1)</f>
        <v>3</v>
      </c>
      <c r="BP42">
        <f>LARGE(A42:E42,2)</f>
        <v>2</v>
      </c>
      <c r="BQ42">
        <f>LARGE(A42:E42,3)</f>
        <v>2</v>
      </c>
      <c r="BR42">
        <f>LARGE(A42:E42,4)</f>
        <v>0</v>
      </c>
      <c r="BS42">
        <f>LARGE(A42:E42,5)</f>
        <v>0</v>
      </c>
    </row>
    <row r="43" spans="1:71" x14ac:dyDescent="0.25">
      <c r="A43" s="72">
        <v>1</v>
      </c>
      <c r="B43" s="72">
        <v>0</v>
      </c>
      <c r="C43" s="72">
        <v>2</v>
      </c>
      <c r="D43" s="72">
        <v>1</v>
      </c>
      <c r="E43" s="72">
        <v>3</v>
      </c>
      <c r="F43" s="123" t="s">
        <v>366</v>
      </c>
      <c r="G43" s="293" t="str">
        <f>CONCATENATE(BO43,"–",BP43,"–",BQ43,"–",BR43,"–",BS43)</f>
        <v>3–2–1–1–0</v>
      </c>
      <c r="H43" s="293"/>
      <c r="I43" s="293"/>
      <c r="J43" s="72" t="s">
        <v>745</v>
      </c>
      <c r="K43" t="str">
        <f t="shared" si="16"/>
        <v>1-0-1-3-2</v>
      </c>
      <c r="L43" s="72">
        <v>1</v>
      </c>
      <c r="M43" s="72">
        <v>0</v>
      </c>
      <c r="N43" s="72">
        <v>1</v>
      </c>
      <c r="O43" s="72">
        <v>3</v>
      </c>
      <c r="P43" s="72">
        <v>2</v>
      </c>
      <c r="Q43" s="90">
        <f t="shared" si="1"/>
        <v>7</v>
      </c>
      <c r="R43" s="90" t="str">
        <f t="shared" si="17"/>
        <v/>
      </c>
      <c r="S43" s="90">
        <f t="shared" si="18"/>
        <v>2</v>
      </c>
      <c r="T43" s="91">
        <f t="shared" si="2"/>
        <v>9</v>
      </c>
      <c r="U43" s="91">
        <f t="shared" si="3"/>
        <v>0</v>
      </c>
      <c r="V43" s="91">
        <f t="shared" si="4"/>
        <v>29</v>
      </c>
      <c r="W43" s="91">
        <f t="shared" si="5"/>
        <v>114</v>
      </c>
      <c r="X43" s="91">
        <f t="shared" si="6"/>
        <v>97</v>
      </c>
      <c r="Y43" s="263">
        <f t="shared" si="19"/>
        <v>9</v>
      </c>
      <c r="Z43" s="263">
        <f t="shared" si="20"/>
        <v>1</v>
      </c>
      <c r="AA43" s="263">
        <f t="shared" si="21"/>
        <v>10</v>
      </c>
      <c r="AB43" s="263">
        <f t="shared" si="22"/>
        <v>120</v>
      </c>
      <c r="AC43" s="263">
        <f t="shared" si="23"/>
        <v>45</v>
      </c>
      <c r="AD43" s="93">
        <f t="shared" si="24"/>
        <v>486000</v>
      </c>
      <c r="AE43" s="101">
        <f t="shared" si="25"/>
        <v>6.2803044071299595E-3</v>
      </c>
      <c r="AF43" s="91">
        <f t="shared" si="8"/>
        <v>249</v>
      </c>
      <c r="AG43" s="90"/>
      <c r="AH43" s="90">
        <f t="shared" si="9"/>
        <v>1</v>
      </c>
      <c r="AI43" s="90">
        <f t="shared" si="10"/>
        <v>0</v>
      </c>
      <c r="AJ43" s="90">
        <f t="shared" si="11"/>
        <v>20</v>
      </c>
      <c r="AK43" s="90">
        <f t="shared" si="12"/>
        <v>93</v>
      </c>
      <c r="AL43" s="90">
        <f t="shared" si="13"/>
        <v>81</v>
      </c>
      <c r="AM43" s="91">
        <f t="shared" si="14"/>
        <v>195</v>
      </c>
      <c r="AO43" s="94">
        <f t="shared" si="26"/>
        <v>54</v>
      </c>
      <c r="AS43" t="str">
        <f t="shared" si="27"/>
        <v>1-0-1-3-2</v>
      </c>
      <c r="AT43" s="265">
        <f t="shared" si="28"/>
        <v>1</v>
      </c>
      <c r="AU43" s="265">
        <f t="shared" si="28"/>
        <v>0</v>
      </c>
      <c r="AV43" s="265">
        <f t="shared" si="28"/>
        <v>1</v>
      </c>
      <c r="AW43" s="265">
        <f t="shared" si="28"/>
        <v>3</v>
      </c>
      <c r="AX43" s="265">
        <f t="shared" si="28"/>
        <v>2</v>
      </c>
      <c r="AY43" s="265">
        <f t="shared" si="29"/>
        <v>0</v>
      </c>
      <c r="AZ43" s="265">
        <f t="shared" si="30"/>
        <v>0</v>
      </c>
      <c r="BA43" s="265">
        <f t="shared" si="31"/>
        <v>0</v>
      </c>
      <c r="BB43" s="265">
        <f t="shared" si="32"/>
        <v>0</v>
      </c>
      <c r="BC43" s="265">
        <f t="shared" si="33"/>
        <v>0</v>
      </c>
      <c r="BD43" s="265">
        <f t="shared" si="34"/>
        <v>0</v>
      </c>
      <c r="BE43" s="265">
        <f t="shared" si="35"/>
        <v>0</v>
      </c>
      <c r="BF43" s="265">
        <f t="shared" si="36"/>
        <v>0</v>
      </c>
      <c r="BG43" s="265">
        <f t="shared" si="37"/>
        <v>0</v>
      </c>
      <c r="BH43" s="265">
        <f t="shared" si="38"/>
        <v>2</v>
      </c>
      <c r="BI43" s="265">
        <f t="shared" si="39"/>
        <v>0</v>
      </c>
      <c r="BJ43" s="265">
        <f t="shared" si="40"/>
        <v>0</v>
      </c>
      <c r="BK43" s="265">
        <f t="shared" si="41"/>
        <v>0</v>
      </c>
      <c r="BO43">
        <f>LARGE(A43:E43,1)</f>
        <v>3</v>
      </c>
      <c r="BP43">
        <f>LARGE(A43:E43,2)</f>
        <v>2</v>
      </c>
      <c r="BQ43">
        <f>LARGE(A43:E43,3)</f>
        <v>1</v>
      </c>
      <c r="BR43">
        <f>LARGE(A43:E43,4)</f>
        <v>1</v>
      </c>
      <c r="BS43">
        <f>LARGE(A43:E43,5)</f>
        <v>0</v>
      </c>
    </row>
    <row r="44" spans="1:71" x14ac:dyDescent="0.25">
      <c r="A44" s="72">
        <v>1</v>
      </c>
      <c r="B44" s="72">
        <v>3</v>
      </c>
      <c r="C44" s="72">
        <v>2</v>
      </c>
      <c r="D44" s="72">
        <v>0</v>
      </c>
      <c r="E44" s="72">
        <v>1</v>
      </c>
      <c r="F44" s="123" t="s">
        <v>351</v>
      </c>
      <c r="G44" s="293" t="str">
        <f>CONCATENATE(BO44,"–",BP44,"–",BQ44,"–",BR44,"–",BS44)</f>
        <v>3–2–1–1–0</v>
      </c>
      <c r="H44" s="293"/>
      <c r="I44" s="293"/>
      <c r="J44" s="72" t="s">
        <v>744</v>
      </c>
      <c r="K44" t="str">
        <f t="shared" si="16"/>
        <v>1-0-2-1-3</v>
      </c>
      <c r="L44" s="72">
        <v>1</v>
      </c>
      <c r="M44" s="72">
        <v>0</v>
      </c>
      <c r="N44" s="72">
        <v>2</v>
      </c>
      <c r="O44" s="72">
        <v>1</v>
      </c>
      <c r="P44" s="72">
        <v>3</v>
      </c>
      <c r="Q44" s="90">
        <f t="shared" si="1"/>
        <v>7</v>
      </c>
      <c r="R44" s="90" t="str">
        <f t="shared" si="17"/>
        <v/>
      </c>
      <c r="S44" s="90">
        <f t="shared" si="18"/>
        <v>2</v>
      </c>
      <c r="T44" s="91">
        <f t="shared" si="2"/>
        <v>9</v>
      </c>
      <c r="U44" s="91">
        <f t="shared" si="3"/>
        <v>0</v>
      </c>
      <c r="V44" s="91">
        <f t="shared" si="4"/>
        <v>57</v>
      </c>
      <c r="W44" s="91">
        <f t="shared" si="5"/>
        <v>39</v>
      </c>
      <c r="X44" s="91">
        <f t="shared" si="6"/>
        <v>144</v>
      </c>
      <c r="Y44" s="263">
        <f t="shared" si="19"/>
        <v>9</v>
      </c>
      <c r="Z44" s="263">
        <f t="shared" si="20"/>
        <v>1</v>
      </c>
      <c r="AA44" s="263">
        <f t="shared" si="21"/>
        <v>45</v>
      </c>
      <c r="AB44" s="263">
        <f t="shared" si="22"/>
        <v>10</v>
      </c>
      <c r="AC44" s="263">
        <f t="shared" si="23"/>
        <v>120</v>
      </c>
      <c r="AD44" s="93">
        <f t="shared" si="24"/>
        <v>486000</v>
      </c>
      <c r="AE44" s="101">
        <f t="shared" si="25"/>
        <v>6.2803044071299595E-3</v>
      </c>
      <c r="AF44" s="91">
        <f t="shared" si="8"/>
        <v>249</v>
      </c>
      <c r="AG44" s="90"/>
      <c r="AH44" s="90">
        <f t="shared" si="9"/>
        <v>1</v>
      </c>
      <c r="AI44" s="90">
        <f t="shared" si="10"/>
        <v>0</v>
      </c>
      <c r="AJ44" s="90">
        <f t="shared" si="11"/>
        <v>41</v>
      </c>
      <c r="AK44" s="90">
        <f t="shared" si="12"/>
        <v>30</v>
      </c>
      <c r="AL44" s="90">
        <f t="shared" si="13"/>
        <v>123</v>
      </c>
      <c r="AM44" s="91">
        <f t="shared" si="14"/>
        <v>195</v>
      </c>
      <c r="AO44" s="94">
        <f t="shared" si="26"/>
        <v>54</v>
      </c>
      <c r="AS44" t="str">
        <f t="shared" si="27"/>
        <v>1-0-2-1-3</v>
      </c>
      <c r="AT44" s="265">
        <f t="shared" si="28"/>
        <v>1</v>
      </c>
      <c r="AU44" s="265">
        <f t="shared" si="28"/>
        <v>0</v>
      </c>
      <c r="AV44" s="265">
        <f t="shared" si="28"/>
        <v>2</v>
      </c>
      <c r="AW44" s="265">
        <f t="shared" si="28"/>
        <v>1</v>
      </c>
      <c r="AX44" s="265">
        <f t="shared" si="28"/>
        <v>3</v>
      </c>
      <c r="AY44" s="265">
        <f t="shared" si="29"/>
        <v>0</v>
      </c>
      <c r="AZ44" s="265">
        <f t="shared" si="30"/>
        <v>0</v>
      </c>
      <c r="BA44" s="265">
        <f t="shared" si="31"/>
        <v>0</v>
      </c>
      <c r="BB44" s="265">
        <f t="shared" si="32"/>
        <v>0</v>
      </c>
      <c r="BC44" s="265">
        <f t="shared" si="33"/>
        <v>0</v>
      </c>
      <c r="BD44" s="265">
        <f t="shared" si="34"/>
        <v>0</v>
      </c>
      <c r="BE44" s="265">
        <f t="shared" si="35"/>
        <v>0</v>
      </c>
      <c r="BF44" s="265">
        <f t="shared" si="36"/>
        <v>0</v>
      </c>
      <c r="BG44" s="265">
        <f t="shared" si="37"/>
        <v>0</v>
      </c>
      <c r="BH44" s="265">
        <f t="shared" si="38"/>
        <v>2</v>
      </c>
      <c r="BI44" s="265">
        <f t="shared" si="39"/>
        <v>0</v>
      </c>
      <c r="BJ44" s="265">
        <f t="shared" si="40"/>
        <v>0</v>
      </c>
      <c r="BK44" s="265">
        <f t="shared" si="41"/>
        <v>0</v>
      </c>
      <c r="BO44">
        <f>LARGE(A44:E44,1)</f>
        <v>3</v>
      </c>
      <c r="BP44">
        <f>LARGE(A44:E44,2)</f>
        <v>2</v>
      </c>
      <c r="BQ44">
        <f>LARGE(A44:E44,3)</f>
        <v>1</v>
      </c>
      <c r="BR44">
        <f>LARGE(A44:E44,4)</f>
        <v>1</v>
      </c>
      <c r="BS44">
        <f>LARGE(A44:E44,5)</f>
        <v>0</v>
      </c>
    </row>
    <row r="45" spans="1:71" x14ac:dyDescent="0.25">
      <c r="A45" s="72">
        <v>1</v>
      </c>
      <c r="B45" s="72">
        <v>0</v>
      </c>
      <c r="C45" s="72">
        <v>1</v>
      </c>
      <c r="D45" s="72">
        <v>2</v>
      </c>
      <c r="E45" s="72">
        <v>3</v>
      </c>
      <c r="F45" s="123" t="s">
        <v>388</v>
      </c>
      <c r="G45" s="293" t="str">
        <f>CONCATENATE(BO45,"–",BP45,"–",BQ45,"–",BR45,"–",BS45)</f>
        <v>3–2–1–1–0</v>
      </c>
      <c r="H45" s="293"/>
      <c r="I45" s="293"/>
      <c r="J45" s="72" t="s">
        <v>746</v>
      </c>
      <c r="K45" t="str">
        <f t="shared" si="16"/>
        <v>1-1-0-2-3</v>
      </c>
      <c r="L45" s="72">
        <v>1</v>
      </c>
      <c r="M45" s="72">
        <v>1</v>
      </c>
      <c r="N45" s="72">
        <v>0</v>
      </c>
      <c r="O45" s="72">
        <v>2</v>
      </c>
      <c r="P45" s="72">
        <v>3</v>
      </c>
      <c r="Q45" s="90">
        <f t="shared" si="1"/>
        <v>7</v>
      </c>
      <c r="R45" s="90" t="str">
        <f t="shared" si="17"/>
        <v/>
      </c>
      <c r="S45" s="90">
        <f t="shared" si="18"/>
        <v>1</v>
      </c>
      <c r="T45" s="91">
        <f t="shared" si="2"/>
        <v>9</v>
      </c>
      <c r="U45" s="91">
        <f t="shared" si="3"/>
        <v>19</v>
      </c>
      <c r="V45" s="91">
        <f t="shared" si="4"/>
        <v>0</v>
      </c>
      <c r="W45" s="91">
        <f t="shared" si="5"/>
        <v>77</v>
      </c>
      <c r="X45" s="91">
        <f t="shared" si="6"/>
        <v>144</v>
      </c>
      <c r="Y45" s="263">
        <f t="shared" si="19"/>
        <v>9</v>
      </c>
      <c r="Z45" s="263">
        <f t="shared" si="20"/>
        <v>10</v>
      </c>
      <c r="AA45" s="263">
        <f t="shared" si="21"/>
        <v>1</v>
      </c>
      <c r="AB45" s="263">
        <f t="shared" si="22"/>
        <v>45</v>
      </c>
      <c r="AC45" s="263">
        <f t="shared" si="23"/>
        <v>120</v>
      </c>
      <c r="AD45" s="93">
        <f t="shared" si="24"/>
        <v>486000</v>
      </c>
      <c r="AE45" s="101">
        <f t="shared" si="25"/>
        <v>6.2803044071299595E-3</v>
      </c>
      <c r="AF45" s="91">
        <f t="shared" si="8"/>
        <v>249</v>
      </c>
      <c r="AG45" s="90"/>
      <c r="AH45" s="90">
        <f t="shared" si="9"/>
        <v>1</v>
      </c>
      <c r="AI45" s="90">
        <f t="shared" si="10"/>
        <v>10</v>
      </c>
      <c r="AJ45" s="90">
        <f t="shared" si="11"/>
        <v>0</v>
      </c>
      <c r="AK45" s="90">
        <f t="shared" si="12"/>
        <v>61</v>
      </c>
      <c r="AL45" s="90">
        <f t="shared" si="13"/>
        <v>123</v>
      </c>
      <c r="AM45" s="91">
        <f t="shared" si="14"/>
        <v>195</v>
      </c>
      <c r="AO45" s="94">
        <f t="shared" si="26"/>
        <v>54</v>
      </c>
      <c r="AS45" t="str">
        <f t="shared" si="27"/>
        <v>1-1-0-2-3</v>
      </c>
      <c r="AT45" s="265">
        <f t="shared" si="28"/>
        <v>1</v>
      </c>
      <c r="AU45" s="265">
        <f t="shared" si="28"/>
        <v>1</v>
      </c>
      <c r="AV45" s="265">
        <f t="shared" si="28"/>
        <v>0</v>
      </c>
      <c r="AW45" s="265">
        <f t="shared" si="28"/>
        <v>2</v>
      </c>
      <c r="AX45" s="265">
        <f t="shared" si="28"/>
        <v>3</v>
      </c>
      <c r="AY45" s="265">
        <f t="shared" si="29"/>
        <v>0</v>
      </c>
      <c r="AZ45" s="265">
        <f t="shared" si="30"/>
        <v>0</v>
      </c>
      <c r="BA45" s="265">
        <f t="shared" si="31"/>
        <v>0</v>
      </c>
      <c r="BB45" s="265">
        <f t="shared" si="32"/>
        <v>0</v>
      </c>
      <c r="BC45" s="265">
        <f t="shared" si="33"/>
        <v>0</v>
      </c>
      <c r="BD45" s="265">
        <f t="shared" si="34"/>
        <v>0</v>
      </c>
      <c r="BE45" s="265">
        <f t="shared" si="35"/>
        <v>0</v>
      </c>
      <c r="BF45" s="265">
        <f t="shared" si="36"/>
        <v>0</v>
      </c>
      <c r="BG45" s="265">
        <f t="shared" si="37"/>
        <v>0</v>
      </c>
      <c r="BH45" s="265">
        <f t="shared" si="38"/>
        <v>1</v>
      </c>
      <c r="BI45" s="265">
        <f t="shared" si="39"/>
        <v>0</v>
      </c>
      <c r="BJ45" s="265">
        <f t="shared" si="40"/>
        <v>0</v>
      </c>
      <c r="BK45" s="265">
        <f t="shared" si="41"/>
        <v>0</v>
      </c>
      <c r="BO45">
        <f>LARGE(A45:E45,1)</f>
        <v>3</v>
      </c>
      <c r="BP45">
        <f>LARGE(A45:E45,2)</f>
        <v>2</v>
      </c>
      <c r="BQ45">
        <f>LARGE(A45:E45,3)</f>
        <v>1</v>
      </c>
      <c r="BR45">
        <f>LARGE(A45:E45,4)</f>
        <v>1</v>
      </c>
      <c r="BS45">
        <f>LARGE(A45:E45,5)</f>
        <v>0</v>
      </c>
    </row>
    <row r="46" spans="1:71" x14ac:dyDescent="0.25">
      <c r="A46" s="72">
        <v>2</v>
      </c>
      <c r="B46" s="72">
        <v>2</v>
      </c>
      <c r="C46" s="72">
        <v>2</v>
      </c>
      <c r="D46" s="72">
        <v>1</v>
      </c>
      <c r="E46" s="72">
        <v>0</v>
      </c>
      <c r="F46" s="123" t="s">
        <v>79</v>
      </c>
      <c r="G46" s="293" t="str">
        <f>CONCATENATE(BO46,"–",BP46,"–",BQ46,"–",BR46,"–",BS46)</f>
        <v>2–2–2–1–0</v>
      </c>
      <c r="H46" s="293"/>
      <c r="I46" s="293"/>
      <c r="J46" s="72" t="s">
        <v>743</v>
      </c>
      <c r="K46" t="str">
        <f t="shared" si="16"/>
        <v>0-2-1-1-3</v>
      </c>
      <c r="L46" s="72">
        <v>0</v>
      </c>
      <c r="M46" s="72">
        <v>2</v>
      </c>
      <c r="N46" s="72">
        <v>1</v>
      </c>
      <c r="O46" s="72">
        <v>1</v>
      </c>
      <c r="P46" s="72">
        <v>3</v>
      </c>
      <c r="Q46" s="90">
        <f t="shared" si="1"/>
        <v>7</v>
      </c>
      <c r="R46" s="90" t="str">
        <f t="shared" si="17"/>
        <v/>
      </c>
      <c r="S46" s="90">
        <f t="shared" si="18"/>
        <v>0</v>
      </c>
      <c r="T46" s="91">
        <f t="shared" si="2"/>
        <v>0</v>
      </c>
      <c r="U46" s="91">
        <f t="shared" si="3"/>
        <v>37</v>
      </c>
      <c r="V46" s="91">
        <f t="shared" si="4"/>
        <v>29</v>
      </c>
      <c r="W46" s="91">
        <f t="shared" si="5"/>
        <v>39</v>
      </c>
      <c r="X46" s="91">
        <f t="shared" si="6"/>
        <v>144</v>
      </c>
      <c r="Y46" s="263">
        <f t="shared" si="19"/>
        <v>1</v>
      </c>
      <c r="Z46" s="263">
        <f t="shared" si="20"/>
        <v>45</v>
      </c>
      <c r="AA46" s="263">
        <f t="shared" si="21"/>
        <v>10</v>
      </c>
      <c r="AB46" s="263">
        <f t="shared" si="22"/>
        <v>10</v>
      </c>
      <c r="AC46" s="263">
        <f t="shared" si="23"/>
        <v>120</v>
      </c>
      <c r="AD46" s="93">
        <f t="shared" si="24"/>
        <v>540000</v>
      </c>
      <c r="AE46" s="101">
        <f t="shared" si="25"/>
        <v>6.9781160079221772E-3</v>
      </c>
      <c r="AF46" s="91">
        <f t="shared" si="8"/>
        <v>249</v>
      </c>
      <c r="AG46" s="90"/>
      <c r="AH46" s="90">
        <f t="shared" si="9"/>
        <v>0</v>
      </c>
      <c r="AI46" s="90">
        <f t="shared" si="10"/>
        <v>21</v>
      </c>
      <c r="AJ46" s="90">
        <f t="shared" si="11"/>
        <v>20</v>
      </c>
      <c r="AK46" s="90">
        <f t="shared" si="12"/>
        <v>30</v>
      </c>
      <c r="AL46" s="90">
        <f t="shared" si="13"/>
        <v>123</v>
      </c>
      <c r="AM46" s="91">
        <f t="shared" si="14"/>
        <v>194</v>
      </c>
      <c r="AO46" s="94">
        <f t="shared" si="26"/>
        <v>55</v>
      </c>
      <c r="AS46" t="str">
        <f t="shared" si="27"/>
        <v>0-2-1-1-3</v>
      </c>
      <c r="AT46" s="265">
        <f t="shared" si="28"/>
        <v>0</v>
      </c>
      <c r="AU46" s="265">
        <f t="shared" si="28"/>
        <v>2</v>
      </c>
      <c r="AV46" s="265">
        <f t="shared" si="28"/>
        <v>1</v>
      </c>
      <c r="AW46" s="265">
        <f t="shared" si="28"/>
        <v>1</v>
      </c>
      <c r="AX46" s="265">
        <f t="shared" si="28"/>
        <v>3</v>
      </c>
      <c r="AY46" s="265">
        <f t="shared" si="29"/>
        <v>0</v>
      </c>
      <c r="AZ46" s="265">
        <f t="shared" si="30"/>
        <v>0</v>
      </c>
      <c r="BA46" s="265">
        <f t="shared" si="31"/>
        <v>0</v>
      </c>
      <c r="BB46" s="265">
        <f t="shared" si="32"/>
        <v>0</v>
      </c>
      <c r="BC46" s="265">
        <f t="shared" si="33"/>
        <v>0</v>
      </c>
      <c r="BD46" s="265">
        <f t="shared" si="34"/>
        <v>0</v>
      </c>
      <c r="BE46" s="265">
        <f t="shared" si="35"/>
        <v>0</v>
      </c>
      <c r="BF46" s="265">
        <f t="shared" si="36"/>
        <v>0</v>
      </c>
      <c r="BG46" s="265">
        <f t="shared" si="37"/>
        <v>0</v>
      </c>
      <c r="BH46" s="265">
        <f t="shared" si="38"/>
        <v>0</v>
      </c>
      <c r="BI46" s="265">
        <f t="shared" si="39"/>
        <v>0</v>
      </c>
      <c r="BJ46" s="265">
        <f t="shared" si="40"/>
        <v>0</v>
      </c>
      <c r="BK46" s="265">
        <f t="shared" si="41"/>
        <v>0</v>
      </c>
      <c r="BO46">
        <f>LARGE(A46:E46,1)</f>
        <v>2</v>
      </c>
      <c r="BP46">
        <f>LARGE(A46:E46,2)</f>
        <v>2</v>
      </c>
      <c r="BQ46">
        <f>LARGE(A46:E46,3)</f>
        <v>2</v>
      </c>
      <c r="BR46">
        <f>LARGE(A46:E46,4)</f>
        <v>1</v>
      </c>
      <c r="BS46">
        <f>LARGE(A46:E46,5)</f>
        <v>0</v>
      </c>
    </row>
    <row r="47" spans="1:71" x14ac:dyDescent="0.25">
      <c r="A47" s="72">
        <v>1</v>
      </c>
      <c r="B47" s="72">
        <v>0</v>
      </c>
      <c r="C47" s="72">
        <v>1</v>
      </c>
      <c r="D47" s="72">
        <v>4</v>
      </c>
      <c r="E47" s="72">
        <v>1</v>
      </c>
      <c r="F47" s="123" t="s">
        <v>625</v>
      </c>
      <c r="G47" s="293" t="str">
        <f>CONCATENATE(BO47,"–",BP47,"–",BQ47,"–",BR47,"–",BS47)</f>
        <v>4–1–1–1–0</v>
      </c>
      <c r="H47" s="293"/>
      <c r="I47" s="293"/>
      <c r="J47" s="72" t="s">
        <v>746</v>
      </c>
      <c r="K47" t="str">
        <f t="shared" si="16"/>
        <v>0-0-1-6-0</v>
      </c>
      <c r="L47" s="72">
        <v>0</v>
      </c>
      <c r="M47" s="72">
        <v>0</v>
      </c>
      <c r="N47" s="72">
        <v>1</v>
      </c>
      <c r="O47" s="72">
        <v>6</v>
      </c>
      <c r="P47" s="72">
        <v>0</v>
      </c>
      <c r="Q47" s="90">
        <f t="shared" si="1"/>
        <v>7</v>
      </c>
      <c r="R47" s="90" t="str">
        <f t="shared" si="17"/>
        <v/>
      </c>
      <c r="S47" s="90">
        <f t="shared" si="18"/>
        <v>0</v>
      </c>
      <c r="T47" s="91">
        <f t="shared" si="2"/>
        <v>0</v>
      </c>
      <c r="U47" s="91">
        <f t="shared" si="3"/>
        <v>0</v>
      </c>
      <c r="V47" s="91">
        <f t="shared" si="4"/>
        <v>29</v>
      </c>
      <c r="W47" s="91">
        <f t="shared" si="5"/>
        <v>219</v>
      </c>
      <c r="X47" s="91">
        <f t="shared" si="6"/>
        <v>0</v>
      </c>
      <c r="Y47" s="263">
        <f t="shared" si="19"/>
        <v>1</v>
      </c>
      <c r="Z47" s="263">
        <f t="shared" si="20"/>
        <v>1</v>
      </c>
      <c r="AA47" s="263">
        <f t="shared" si="21"/>
        <v>10</v>
      </c>
      <c r="AB47" s="263">
        <f t="shared" si="22"/>
        <v>210</v>
      </c>
      <c r="AC47" s="263">
        <f t="shared" si="23"/>
        <v>1</v>
      </c>
      <c r="AD47" s="93">
        <f t="shared" si="24"/>
        <v>2100</v>
      </c>
      <c r="AE47" s="101">
        <f t="shared" si="25"/>
        <v>2.7137117808586245E-5</v>
      </c>
      <c r="AF47" s="91">
        <f t="shared" si="8"/>
        <v>248</v>
      </c>
      <c r="AG47" s="90"/>
      <c r="AH47" s="90">
        <f t="shared" si="9"/>
        <v>0</v>
      </c>
      <c r="AI47" s="90">
        <f t="shared" si="10"/>
        <v>0</v>
      </c>
      <c r="AJ47" s="90">
        <f t="shared" si="11"/>
        <v>20</v>
      </c>
      <c r="AK47" s="90">
        <f t="shared" si="12"/>
        <v>195</v>
      </c>
      <c r="AL47" s="90">
        <f t="shared" si="13"/>
        <v>0</v>
      </c>
      <c r="AM47" s="91">
        <f t="shared" si="14"/>
        <v>215</v>
      </c>
      <c r="AO47" s="94">
        <f t="shared" si="26"/>
        <v>33</v>
      </c>
      <c r="AS47" t="str">
        <f t="shared" si="27"/>
        <v>0-0-1-6-0</v>
      </c>
      <c r="AT47" s="265">
        <f t="shared" si="28"/>
        <v>0</v>
      </c>
      <c r="AU47" s="265">
        <f t="shared" si="28"/>
        <v>0</v>
      </c>
      <c r="AV47" s="265">
        <f t="shared" si="28"/>
        <v>1</v>
      </c>
      <c r="AW47" s="265">
        <f t="shared" si="28"/>
        <v>6</v>
      </c>
      <c r="AX47" s="265">
        <f t="shared" si="28"/>
        <v>0</v>
      </c>
      <c r="AY47" s="265">
        <f t="shared" si="29"/>
        <v>0</v>
      </c>
      <c r="AZ47" s="265">
        <f t="shared" si="30"/>
        <v>0</v>
      </c>
      <c r="BA47" s="265">
        <f t="shared" si="31"/>
        <v>0</v>
      </c>
      <c r="BB47" s="265">
        <f t="shared" si="32"/>
        <v>0</v>
      </c>
      <c r="BC47" s="265">
        <f t="shared" si="33"/>
        <v>0</v>
      </c>
      <c r="BD47" s="265">
        <f t="shared" si="34"/>
        <v>0</v>
      </c>
      <c r="BE47" s="265">
        <f t="shared" si="35"/>
        <v>0</v>
      </c>
      <c r="BF47" s="265">
        <f t="shared" si="36"/>
        <v>0</v>
      </c>
      <c r="BG47" s="265">
        <f t="shared" si="37"/>
        <v>0</v>
      </c>
      <c r="BH47" s="265">
        <f t="shared" si="38"/>
        <v>0</v>
      </c>
      <c r="BI47" s="265">
        <f t="shared" si="39"/>
        <v>0</v>
      </c>
      <c r="BJ47" s="265">
        <f t="shared" si="40"/>
        <v>0</v>
      </c>
      <c r="BK47" s="265">
        <f t="shared" si="41"/>
        <v>0</v>
      </c>
      <c r="BO47">
        <f>LARGE(A47:E47,1)</f>
        <v>4</v>
      </c>
      <c r="BP47">
        <f>LARGE(A47:E47,2)</f>
        <v>1</v>
      </c>
      <c r="BQ47">
        <f>LARGE(A47:E47,3)</f>
        <v>1</v>
      </c>
      <c r="BR47">
        <f>LARGE(A47:E47,4)</f>
        <v>1</v>
      </c>
      <c r="BS47">
        <f>LARGE(A47:E47,5)</f>
        <v>0</v>
      </c>
    </row>
    <row r="48" spans="1:71" x14ac:dyDescent="0.25">
      <c r="A48" s="72">
        <v>3</v>
      </c>
      <c r="B48" s="72">
        <v>2</v>
      </c>
      <c r="C48" s="72">
        <v>1</v>
      </c>
      <c r="D48" s="72">
        <v>0</v>
      </c>
      <c r="E48" s="72">
        <v>1</v>
      </c>
      <c r="F48" s="123" t="s">
        <v>380</v>
      </c>
      <c r="G48" s="293" t="str">
        <f>CONCATENATE(BO48,"–",BP48,"–",BQ48,"–",BR48,"–",BS48)</f>
        <v>3–2–1–1–0</v>
      </c>
      <c r="H48" s="293"/>
      <c r="I48" s="293"/>
      <c r="J48" s="72" t="s">
        <v>743</v>
      </c>
      <c r="K48" t="str">
        <f t="shared" si="16"/>
        <v>0-2-0-3-2</v>
      </c>
      <c r="L48" s="72">
        <v>0</v>
      </c>
      <c r="M48" s="72">
        <v>2</v>
      </c>
      <c r="N48" s="72">
        <v>0</v>
      </c>
      <c r="O48" s="72">
        <v>3</v>
      </c>
      <c r="P48" s="72">
        <v>2</v>
      </c>
      <c r="Q48" s="90">
        <f t="shared" si="1"/>
        <v>7</v>
      </c>
      <c r="R48" s="90" t="str">
        <f t="shared" si="17"/>
        <v/>
      </c>
      <c r="S48" s="90">
        <f t="shared" si="18"/>
        <v>0</v>
      </c>
      <c r="T48" s="91">
        <f t="shared" si="2"/>
        <v>0</v>
      </c>
      <c r="U48" s="91">
        <f t="shared" si="3"/>
        <v>37</v>
      </c>
      <c r="V48" s="91">
        <f t="shared" si="4"/>
        <v>0</v>
      </c>
      <c r="W48" s="91">
        <f t="shared" si="5"/>
        <v>114</v>
      </c>
      <c r="X48" s="91">
        <f t="shared" si="6"/>
        <v>97</v>
      </c>
      <c r="Y48" s="263">
        <f t="shared" si="19"/>
        <v>1</v>
      </c>
      <c r="Z48" s="263">
        <f t="shared" si="20"/>
        <v>45</v>
      </c>
      <c r="AA48" s="263">
        <f t="shared" si="21"/>
        <v>1</v>
      </c>
      <c r="AB48" s="263">
        <f t="shared" si="22"/>
        <v>120</v>
      </c>
      <c r="AC48" s="263">
        <f t="shared" si="23"/>
        <v>45</v>
      </c>
      <c r="AD48" s="93">
        <f t="shared" si="24"/>
        <v>243000</v>
      </c>
      <c r="AE48" s="101">
        <f t="shared" si="25"/>
        <v>3.1401522035649798E-3</v>
      </c>
      <c r="AF48" s="91">
        <f t="shared" si="8"/>
        <v>248</v>
      </c>
      <c r="AG48" s="90"/>
      <c r="AH48" s="90">
        <f t="shared" si="9"/>
        <v>0</v>
      </c>
      <c r="AI48" s="90">
        <f t="shared" si="10"/>
        <v>21</v>
      </c>
      <c r="AJ48" s="90">
        <f t="shared" si="11"/>
        <v>0</v>
      </c>
      <c r="AK48" s="90">
        <f t="shared" si="12"/>
        <v>93</v>
      </c>
      <c r="AL48" s="90">
        <f t="shared" si="13"/>
        <v>81</v>
      </c>
      <c r="AM48" s="91">
        <f t="shared" si="14"/>
        <v>195</v>
      </c>
      <c r="AO48" s="94">
        <f t="shared" si="26"/>
        <v>53</v>
      </c>
      <c r="AS48" t="str">
        <f t="shared" si="27"/>
        <v>0-2-0-3-2</v>
      </c>
      <c r="AT48" s="265">
        <f t="shared" si="28"/>
        <v>0</v>
      </c>
      <c r="AU48" s="265">
        <f t="shared" si="28"/>
        <v>2</v>
      </c>
      <c r="AV48" s="265">
        <f t="shared" si="28"/>
        <v>0</v>
      </c>
      <c r="AW48" s="265">
        <f t="shared" si="28"/>
        <v>3</v>
      </c>
      <c r="AX48" s="265">
        <f t="shared" si="28"/>
        <v>2</v>
      </c>
      <c r="AY48" s="265">
        <f t="shared" si="29"/>
        <v>0</v>
      </c>
      <c r="AZ48" s="265">
        <f t="shared" si="30"/>
        <v>0</v>
      </c>
      <c r="BA48" s="265">
        <f t="shared" si="31"/>
        <v>0</v>
      </c>
      <c r="BB48" s="265">
        <f t="shared" si="32"/>
        <v>0</v>
      </c>
      <c r="BC48" s="265">
        <f t="shared" si="33"/>
        <v>0</v>
      </c>
      <c r="BD48" s="265">
        <f t="shared" si="34"/>
        <v>0</v>
      </c>
      <c r="BE48" s="265">
        <f t="shared" si="35"/>
        <v>0</v>
      </c>
      <c r="BF48" s="265">
        <f t="shared" si="36"/>
        <v>0</v>
      </c>
      <c r="BG48" s="265">
        <f t="shared" si="37"/>
        <v>0</v>
      </c>
      <c r="BH48" s="265">
        <f t="shared" si="38"/>
        <v>0</v>
      </c>
      <c r="BI48" s="265">
        <f t="shared" si="39"/>
        <v>0</v>
      </c>
      <c r="BJ48" s="265">
        <f t="shared" si="40"/>
        <v>0</v>
      </c>
      <c r="BK48" s="265">
        <f t="shared" si="41"/>
        <v>0</v>
      </c>
      <c r="BO48">
        <f>LARGE(A48:E48,1)</f>
        <v>3</v>
      </c>
      <c r="BP48">
        <f>LARGE(A48:E48,2)</f>
        <v>2</v>
      </c>
      <c r="BQ48">
        <f>LARGE(A48:E48,3)</f>
        <v>1</v>
      </c>
      <c r="BR48">
        <f>LARGE(A48:E48,4)</f>
        <v>1</v>
      </c>
      <c r="BS48">
        <f>LARGE(A48:E48,5)</f>
        <v>0</v>
      </c>
    </row>
    <row r="49" spans="1:71" x14ac:dyDescent="0.25">
      <c r="A49" s="72">
        <v>1</v>
      </c>
      <c r="B49" s="72">
        <v>1</v>
      </c>
      <c r="C49" s="72">
        <v>2</v>
      </c>
      <c r="D49" s="72">
        <v>2</v>
      </c>
      <c r="E49" s="72">
        <v>1</v>
      </c>
      <c r="F49" s="123" t="s">
        <v>31</v>
      </c>
      <c r="G49" s="293" t="str">
        <f>CONCATENATE(BO49,"–",BP49,"–",BQ49,"–",BR49,"–",BS49)</f>
        <v>2–2–1–1–1</v>
      </c>
      <c r="H49" s="293"/>
      <c r="I49" s="293"/>
      <c r="J49" s="72" t="s">
        <v>750</v>
      </c>
      <c r="K49" t="str">
        <f t="shared" si="16"/>
        <v>1-1-1-0-4</v>
      </c>
      <c r="L49" s="72">
        <v>1</v>
      </c>
      <c r="M49" s="72">
        <v>1</v>
      </c>
      <c r="N49" s="72">
        <v>1</v>
      </c>
      <c r="O49" s="72">
        <v>0</v>
      </c>
      <c r="P49" s="72">
        <v>4</v>
      </c>
      <c r="Q49" s="90">
        <f t="shared" si="1"/>
        <v>7</v>
      </c>
      <c r="R49" s="90" t="str">
        <f t="shared" si="17"/>
        <v/>
      </c>
      <c r="S49" s="90">
        <f t="shared" si="18"/>
        <v>1</v>
      </c>
      <c r="T49" s="91">
        <f t="shared" si="2"/>
        <v>9</v>
      </c>
      <c r="U49" s="91">
        <f t="shared" si="3"/>
        <v>19</v>
      </c>
      <c r="V49" s="91">
        <f t="shared" si="4"/>
        <v>29</v>
      </c>
      <c r="W49" s="91">
        <f t="shared" si="5"/>
        <v>0</v>
      </c>
      <c r="X49" s="91">
        <f t="shared" si="6"/>
        <v>190</v>
      </c>
      <c r="Y49" s="263">
        <f t="shared" si="19"/>
        <v>9</v>
      </c>
      <c r="Z49" s="263">
        <f t="shared" si="20"/>
        <v>10</v>
      </c>
      <c r="AA49" s="263">
        <f t="shared" si="21"/>
        <v>10</v>
      </c>
      <c r="AB49" s="263">
        <f t="shared" si="22"/>
        <v>1</v>
      </c>
      <c r="AC49" s="263">
        <f t="shared" si="23"/>
        <v>210</v>
      </c>
      <c r="AD49" s="93">
        <f t="shared" si="24"/>
        <v>189000</v>
      </c>
      <c r="AE49" s="101">
        <f t="shared" si="25"/>
        <v>2.4423406027727621E-3</v>
      </c>
      <c r="AF49" s="91">
        <f t="shared" si="8"/>
        <v>247</v>
      </c>
      <c r="AG49" s="90"/>
      <c r="AH49" s="90">
        <f t="shared" si="9"/>
        <v>1</v>
      </c>
      <c r="AI49" s="90">
        <f t="shared" si="10"/>
        <v>10</v>
      </c>
      <c r="AJ49" s="90">
        <f t="shared" si="11"/>
        <v>20</v>
      </c>
      <c r="AK49" s="90">
        <f t="shared" si="12"/>
        <v>0</v>
      </c>
      <c r="AL49" s="90">
        <f t="shared" si="13"/>
        <v>166</v>
      </c>
      <c r="AM49" s="91">
        <f t="shared" si="14"/>
        <v>197</v>
      </c>
      <c r="AO49" s="94">
        <f t="shared" si="26"/>
        <v>50</v>
      </c>
      <c r="AS49" t="str">
        <f t="shared" si="27"/>
        <v>1-1-1-0-4</v>
      </c>
      <c r="AT49" s="265">
        <f t="shared" si="28"/>
        <v>1</v>
      </c>
      <c r="AU49" s="265">
        <f t="shared" si="28"/>
        <v>1</v>
      </c>
      <c r="AV49" s="265">
        <f t="shared" si="28"/>
        <v>1</v>
      </c>
      <c r="AW49" s="265">
        <f t="shared" si="28"/>
        <v>0</v>
      </c>
      <c r="AX49" s="265">
        <f t="shared" si="28"/>
        <v>4</v>
      </c>
      <c r="AY49" s="265">
        <f t="shared" si="29"/>
        <v>0</v>
      </c>
      <c r="AZ49" s="265">
        <f t="shared" si="30"/>
        <v>0</v>
      </c>
      <c r="BA49" s="265">
        <f t="shared" si="31"/>
        <v>0</v>
      </c>
      <c r="BB49" s="265">
        <f t="shared" si="32"/>
        <v>0</v>
      </c>
      <c r="BC49" s="265">
        <f t="shared" si="33"/>
        <v>0</v>
      </c>
      <c r="BD49" s="265">
        <f t="shared" si="34"/>
        <v>0</v>
      </c>
      <c r="BE49" s="265">
        <f t="shared" si="35"/>
        <v>1</v>
      </c>
      <c r="BF49" s="265">
        <f t="shared" si="36"/>
        <v>0</v>
      </c>
      <c r="BG49" s="265">
        <f t="shared" si="37"/>
        <v>0</v>
      </c>
      <c r="BH49" s="265">
        <f t="shared" si="38"/>
        <v>0</v>
      </c>
      <c r="BI49" s="265">
        <f t="shared" si="39"/>
        <v>0</v>
      </c>
      <c r="BJ49" s="265">
        <f t="shared" si="40"/>
        <v>0</v>
      </c>
      <c r="BK49" s="265">
        <f t="shared" si="41"/>
        <v>0</v>
      </c>
      <c r="BO49">
        <f>LARGE(A49:E49,1)</f>
        <v>2</v>
      </c>
      <c r="BP49">
        <f>LARGE(A49:E49,2)</f>
        <v>2</v>
      </c>
      <c r="BQ49">
        <f>LARGE(A49:E49,3)</f>
        <v>1</v>
      </c>
      <c r="BR49">
        <f>LARGE(A49:E49,4)</f>
        <v>1</v>
      </c>
      <c r="BS49">
        <f>LARGE(A49:E49,5)</f>
        <v>1</v>
      </c>
    </row>
    <row r="50" spans="1:71" x14ac:dyDescent="0.25">
      <c r="A50" s="72">
        <v>1</v>
      </c>
      <c r="B50" s="72">
        <v>1</v>
      </c>
      <c r="C50" s="72">
        <v>1</v>
      </c>
      <c r="D50" s="72">
        <v>3</v>
      </c>
      <c r="E50" s="72">
        <v>1</v>
      </c>
      <c r="F50" s="123" t="s">
        <v>33</v>
      </c>
      <c r="G50" s="293" t="str">
        <f>CONCATENATE(BO50,"–",BP50,"–",BQ50,"–",BR50,"–",BS50)</f>
        <v>3–1–1–1–1</v>
      </c>
      <c r="H50" s="293"/>
      <c r="I50" s="293"/>
      <c r="J50" s="72" t="s">
        <v>743</v>
      </c>
      <c r="K50" t="str">
        <f t="shared" si="16"/>
        <v>0-1-1-4-1</v>
      </c>
      <c r="L50" s="72">
        <v>0</v>
      </c>
      <c r="M50" s="72">
        <v>1</v>
      </c>
      <c r="N50" s="72">
        <v>1</v>
      </c>
      <c r="O50" s="72">
        <v>4</v>
      </c>
      <c r="P50" s="72">
        <v>1</v>
      </c>
      <c r="Q50" s="90">
        <f t="shared" si="1"/>
        <v>7</v>
      </c>
      <c r="R50" s="90" t="str">
        <f t="shared" si="17"/>
        <v/>
      </c>
      <c r="S50" s="90">
        <f t="shared" si="18"/>
        <v>0</v>
      </c>
      <c r="T50" s="91">
        <f t="shared" si="2"/>
        <v>0</v>
      </c>
      <c r="U50" s="91">
        <f t="shared" si="3"/>
        <v>19</v>
      </c>
      <c r="V50" s="91">
        <f t="shared" si="4"/>
        <v>29</v>
      </c>
      <c r="W50" s="91">
        <f t="shared" si="5"/>
        <v>150</v>
      </c>
      <c r="X50" s="91">
        <f t="shared" si="6"/>
        <v>49</v>
      </c>
      <c r="Y50" s="263">
        <f t="shared" si="19"/>
        <v>1</v>
      </c>
      <c r="Z50" s="263">
        <f t="shared" si="20"/>
        <v>10</v>
      </c>
      <c r="AA50" s="263">
        <f t="shared" si="21"/>
        <v>10</v>
      </c>
      <c r="AB50" s="263">
        <f t="shared" si="22"/>
        <v>210</v>
      </c>
      <c r="AC50" s="263">
        <f t="shared" si="23"/>
        <v>10</v>
      </c>
      <c r="AD50" s="93">
        <f t="shared" si="24"/>
        <v>210000</v>
      </c>
      <c r="AE50" s="101">
        <f t="shared" si="25"/>
        <v>2.7137117808586244E-3</v>
      </c>
      <c r="AF50" s="91">
        <f t="shared" si="8"/>
        <v>247</v>
      </c>
      <c r="AG50" s="90"/>
      <c r="AH50" s="90">
        <f t="shared" si="9"/>
        <v>0</v>
      </c>
      <c r="AI50" s="90">
        <f t="shared" si="10"/>
        <v>10</v>
      </c>
      <c r="AJ50" s="90">
        <f t="shared" si="11"/>
        <v>20</v>
      </c>
      <c r="AK50" s="90">
        <f t="shared" si="12"/>
        <v>126</v>
      </c>
      <c r="AL50" s="90">
        <f t="shared" si="13"/>
        <v>40</v>
      </c>
      <c r="AM50" s="91">
        <f t="shared" si="14"/>
        <v>196</v>
      </c>
      <c r="AO50" s="94">
        <f t="shared" si="26"/>
        <v>51</v>
      </c>
      <c r="AS50" t="str">
        <f t="shared" si="27"/>
        <v>0-1-1-4-1</v>
      </c>
      <c r="AT50" s="265">
        <f t="shared" si="28"/>
        <v>0</v>
      </c>
      <c r="AU50" s="265">
        <f t="shared" si="28"/>
        <v>1</v>
      </c>
      <c r="AV50" s="265">
        <f t="shared" si="28"/>
        <v>1</v>
      </c>
      <c r="AW50" s="265">
        <f t="shared" si="28"/>
        <v>4</v>
      </c>
      <c r="AX50" s="265">
        <f t="shared" si="28"/>
        <v>1</v>
      </c>
      <c r="AY50" s="265">
        <f t="shared" si="29"/>
        <v>0</v>
      </c>
      <c r="AZ50" s="265">
        <f t="shared" si="30"/>
        <v>0</v>
      </c>
      <c r="BA50" s="265">
        <f t="shared" si="31"/>
        <v>0</v>
      </c>
      <c r="BB50" s="265">
        <f t="shared" si="32"/>
        <v>0</v>
      </c>
      <c r="BC50" s="265">
        <f t="shared" si="33"/>
        <v>0</v>
      </c>
      <c r="BD50" s="265">
        <f t="shared" si="34"/>
        <v>0</v>
      </c>
      <c r="BE50" s="265">
        <f t="shared" si="35"/>
        <v>0</v>
      </c>
      <c r="BF50" s="265">
        <f t="shared" si="36"/>
        <v>0</v>
      </c>
      <c r="BG50" s="265">
        <f t="shared" si="37"/>
        <v>0</v>
      </c>
      <c r="BH50" s="265">
        <f t="shared" si="38"/>
        <v>0</v>
      </c>
      <c r="BI50" s="265">
        <f t="shared" si="39"/>
        <v>0</v>
      </c>
      <c r="BJ50" s="265">
        <f t="shared" si="40"/>
        <v>0</v>
      </c>
      <c r="BK50" s="265">
        <f t="shared" si="41"/>
        <v>0</v>
      </c>
      <c r="BO50">
        <f>LARGE(A50:E50,1)</f>
        <v>3</v>
      </c>
      <c r="BP50">
        <f>LARGE(A50:E50,2)</f>
        <v>1</v>
      </c>
      <c r="BQ50">
        <f>LARGE(A50:E50,3)</f>
        <v>1</v>
      </c>
      <c r="BR50">
        <f>LARGE(A50:E50,4)</f>
        <v>1</v>
      </c>
      <c r="BS50">
        <f>LARGE(A50:E50,5)</f>
        <v>1</v>
      </c>
    </row>
    <row r="51" spans="1:71" x14ac:dyDescent="0.25">
      <c r="A51" s="72">
        <v>0</v>
      </c>
      <c r="B51" s="72">
        <v>0</v>
      </c>
      <c r="C51" s="72">
        <v>4</v>
      </c>
      <c r="D51" s="72">
        <v>2</v>
      </c>
      <c r="E51" s="72">
        <v>1</v>
      </c>
      <c r="F51" s="123" t="s">
        <v>684</v>
      </c>
      <c r="G51" s="293" t="str">
        <f>CONCATENATE(BO51,"–",BP51,"–",BQ51,"–",BR51,"–",BS51)</f>
        <v>4–2–1–0–0</v>
      </c>
      <c r="H51" s="293"/>
      <c r="I51" s="293"/>
      <c r="J51" s="72" t="s">
        <v>748</v>
      </c>
      <c r="K51" t="str">
        <f t="shared" si="16"/>
        <v>0-0-3-3-1</v>
      </c>
      <c r="L51" s="72">
        <v>0</v>
      </c>
      <c r="M51" s="72">
        <v>0</v>
      </c>
      <c r="N51" s="72">
        <v>3</v>
      </c>
      <c r="O51" s="72">
        <v>3</v>
      </c>
      <c r="P51" s="72">
        <v>1</v>
      </c>
      <c r="Q51" s="90">
        <f t="shared" si="1"/>
        <v>7</v>
      </c>
      <c r="R51" s="90" t="str">
        <f t="shared" si="17"/>
        <v/>
      </c>
      <c r="S51" s="90">
        <f t="shared" si="18"/>
        <v>2</v>
      </c>
      <c r="T51" s="91">
        <f t="shared" si="2"/>
        <v>0</v>
      </c>
      <c r="U51" s="91">
        <f t="shared" si="3"/>
        <v>0</v>
      </c>
      <c r="V51" s="91">
        <f t="shared" si="4"/>
        <v>84</v>
      </c>
      <c r="W51" s="91">
        <f t="shared" si="5"/>
        <v>114</v>
      </c>
      <c r="X51" s="91">
        <f t="shared" si="6"/>
        <v>49</v>
      </c>
      <c r="Y51" s="263">
        <f t="shared" si="19"/>
        <v>1</v>
      </c>
      <c r="Z51" s="263">
        <f t="shared" si="20"/>
        <v>1</v>
      </c>
      <c r="AA51" s="263">
        <f t="shared" si="21"/>
        <v>120</v>
      </c>
      <c r="AB51" s="263">
        <f t="shared" si="22"/>
        <v>120</v>
      </c>
      <c r="AC51" s="263">
        <f t="shared" si="23"/>
        <v>10</v>
      </c>
      <c r="AD51" s="93">
        <f t="shared" si="24"/>
        <v>144000</v>
      </c>
      <c r="AE51" s="101">
        <f t="shared" si="25"/>
        <v>1.860830935445914E-3</v>
      </c>
      <c r="AF51" s="91">
        <f t="shared" si="8"/>
        <v>247</v>
      </c>
      <c r="AG51" s="90"/>
      <c r="AH51" s="90">
        <f t="shared" si="9"/>
        <v>0</v>
      </c>
      <c r="AI51" s="90">
        <f t="shared" si="10"/>
        <v>0</v>
      </c>
      <c r="AJ51" s="90">
        <f t="shared" si="11"/>
        <v>63</v>
      </c>
      <c r="AK51" s="90">
        <f t="shared" si="12"/>
        <v>93</v>
      </c>
      <c r="AL51" s="90">
        <f t="shared" si="13"/>
        <v>40</v>
      </c>
      <c r="AM51" s="91">
        <f t="shared" si="14"/>
        <v>196</v>
      </c>
      <c r="AO51" s="94">
        <f t="shared" si="26"/>
        <v>51</v>
      </c>
      <c r="AS51" t="str">
        <f t="shared" si="27"/>
        <v>0-0-3-3-1</v>
      </c>
      <c r="AT51" s="265">
        <f t="shared" si="28"/>
        <v>0</v>
      </c>
      <c r="AU51" s="265">
        <f t="shared" si="28"/>
        <v>0</v>
      </c>
      <c r="AV51" s="265">
        <f t="shared" si="28"/>
        <v>3</v>
      </c>
      <c r="AW51" s="265">
        <f t="shared" si="28"/>
        <v>3</v>
      </c>
      <c r="AX51" s="265">
        <f t="shared" si="28"/>
        <v>1</v>
      </c>
      <c r="AY51" s="265">
        <f t="shared" si="29"/>
        <v>0</v>
      </c>
      <c r="AZ51" s="265">
        <f t="shared" si="30"/>
        <v>0</v>
      </c>
      <c r="BA51" s="265">
        <f t="shared" si="31"/>
        <v>0</v>
      </c>
      <c r="BB51" s="265">
        <f t="shared" si="32"/>
        <v>0</v>
      </c>
      <c r="BC51" s="265">
        <f t="shared" si="33"/>
        <v>0</v>
      </c>
      <c r="BD51" s="265">
        <f t="shared" si="34"/>
        <v>0</v>
      </c>
      <c r="BE51" s="265">
        <f t="shared" si="35"/>
        <v>0</v>
      </c>
      <c r="BF51" s="265">
        <f t="shared" si="36"/>
        <v>2</v>
      </c>
      <c r="BG51" s="265">
        <f t="shared" si="37"/>
        <v>0</v>
      </c>
      <c r="BH51" s="265">
        <f t="shared" si="38"/>
        <v>0</v>
      </c>
      <c r="BI51" s="265">
        <f t="shared" si="39"/>
        <v>0</v>
      </c>
      <c r="BJ51" s="265">
        <f t="shared" si="40"/>
        <v>0</v>
      </c>
      <c r="BK51" s="265">
        <f t="shared" si="41"/>
        <v>0</v>
      </c>
      <c r="BO51">
        <f>LARGE(A51:E51,1)</f>
        <v>4</v>
      </c>
      <c r="BP51">
        <f>LARGE(A51:E51,2)</f>
        <v>2</v>
      </c>
      <c r="BQ51">
        <f>LARGE(A51:E51,3)</f>
        <v>1</v>
      </c>
      <c r="BR51">
        <f>LARGE(A51:E51,4)</f>
        <v>0</v>
      </c>
      <c r="BS51">
        <f>LARGE(A51:E51,5)</f>
        <v>0</v>
      </c>
    </row>
    <row r="52" spans="1:71" x14ac:dyDescent="0.25">
      <c r="A52" s="72">
        <v>3</v>
      </c>
      <c r="B52" s="72">
        <v>0</v>
      </c>
      <c r="C52" s="72">
        <v>2</v>
      </c>
      <c r="D52" s="72">
        <v>0</v>
      </c>
      <c r="E52" s="72">
        <v>2</v>
      </c>
      <c r="F52" s="123" t="s">
        <v>370</v>
      </c>
      <c r="G52" t="str">
        <f>CONCATENATE(BO52,"–",BP52,"–",BQ52,"–",BR52,"–",BS52)</f>
        <v>3–2–2–0–0</v>
      </c>
      <c r="H52" s="293"/>
      <c r="I52" s="293"/>
      <c r="J52" s="72" t="s">
        <v>746</v>
      </c>
      <c r="K52" t="str">
        <f t="shared" si="16"/>
        <v>0-1-3-0-3</v>
      </c>
      <c r="L52" s="72">
        <v>0</v>
      </c>
      <c r="M52" s="72">
        <v>1</v>
      </c>
      <c r="N52" s="72">
        <v>3</v>
      </c>
      <c r="O52" s="72">
        <v>0</v>
      </c>
      <c r="P52" s="72">
        <v>3</v>
      </c>
      <c r="Q52" s="90">
        <f t="shared" si="1"/>
        <v>7</v>
      </c>
      <c r="R52" s="90" t="str">
        <f t="shared" si="17"/>
        <v/>
      </c>
      <c r="S52" s="90">
        <f t="shared" si="18"/>
        <v>0</v>
      </c>
      <c r="T52" s="91">
        <f t="shared" si="2"/>
        <v>0</v>
      </c>
      <c r="U52" s="91">
        <f t="shared" si="3"/>
        <v>19</v>
      </c>
      <c r="V52" s="91">
        <f t="shared" si="4"/>
        <v>84</v>
      </c>
      <c r="W52" s="91">
        <f t="shared" si="5"/>
        <v>0</v>
      </c>
      <c r="X52" s="91">
        <f t="shared" si="6"/>
        <v>144</v>
      </c>
      <c r="Y52" s="263">
        <f t="shared" si="19"/>
        <v>1</v>
      </c>
      <c r="Z52" s="263">
        <f t="shared" si="20"/>
        <v>10</v>
      </c>
      <c r="AA52" s="263">
        <f t="shared" si="21"/>
        <v>120</v>
      </c>
      <c r="AB52" s="263">
        <f t="shared" si="22"/>
        <v>1</v>
      </c>
      <c r="AC52" s="263">
        <f t="shared" si="23"/>
        <v>120</v>
      </c>
      <c r="AD52" s="93">
        <f t="shared" si="24"/>
        <v>144000</v>
      </c>
      <c r="AE52" s="101">
        <f t="shared" si="25"/>
        <v>1.860830935445914E-3</v>
      </c>
      <c r="AF52" s="91">
        <f t="shared" si="8"/>
        <v>247</v>
      </c>
      <c r="AG52" s="90"/>
      <c r="AH52" s="90">
        <f t="shared" si="9"/>
        <v>0</v>
      </c>
      <c r="AI52" s="90">
        <f t="shared" si="10"/>
        <v>10</v>
      </c>
      <c r="AJ52" s="90">
        <f t="shared" si="11"/>
        <v>63</v>
      </c>
      <c r="AK52" s="90">
        <f t="shared" si="12"/>
        <v>0</v>
      </c>
      <c r="AL52" s="90">
        <f t="shared" si="13"/>
        <v>123</v>
      </c>
      <c r="AM52" s="91">
        <f t="shared" si="14"/>
        <v>196</v>
      </c>
      <c r="AO52" s="94">
        <f t="shared" si="26"/>
        <v>51</v>
      </c>
      <c r="AS52" t="str">
        <f t="shared" si="27"/>
        <v>0-1-3-0-3</v>
      </c>
      <c r="AT52" s="265">
        <f t="shared" si="28"/>
        <v>0</v>
      </c>
      <c r="AU52" s="265">
        <f t="shared" si="28"/>
        <v>1</v>
      </c>
      <c r="AV52" s="265">
        <f t="shared" si="28"/>
        <v>3</v>
      </c>
      <c r="AW52" s="265">
        <f t="shared" si="28"/>
        <v>0</v>
      </c>
      <c r="AX52" s="265">
        <f t="shared" si="28"/>
        <v>3</v>
      </c>
      <c r="AY52" s="265">
        <f t="shared" si="29"/>
        <v>0</v>
      </c>
      <c r="AZ52" s="265">
        <f t="shared" si="30"/>
        <v>0</v>
      </c>
      <c r="BA52" s="265">
        <f t="shared" si="31"/>
        <v>0</v>
      </c>
      <c r="BB52" s="265">
        <f t="shared" si="32"/>
        <v>0</v>
      </c>
      <c r="BC52" s="265">
        <f t="shared" si="33"/>
        <v>0</v>
      </c>
      <c r="BD52" s="265">
        <f t="shared" si="34"/>
        <v>0</v>
      </c>
      <c r="BE52" s="265">
        <f t="shared" si="35"/>
        <v>0</v>
      </c>
      <c r="BF52" s="265">
        <f t="shared" si="36"/>
        <v>0</v>
      </c>
      <c r="BG52" s="265">
        <f t="shared" si="37"/>
        <v>0</v>
      </c>
      <c r="BH52" s="265">
        <f t="shared" si="38"/>
        <v>0</v>
      </c>
      <c r="BI52" s="265">
        <f t="shared" si="39"/>
        <v>0</v>
      </c>
      <c r="BJ52" s="265">
        <f t="shared" si="40"/>
        <v>0</v>
      </c>
      <c r="BK52" s="265">
        <f t="shared" si="41"/>
        <v>0</v>
      </c>
      <c r="BO52">
        <f>LARGE(A52:E52,1)</f>
        <v>3</v>
      </c>
      <c r="BP52">
        <f>LARGE(A52:E52,2)</f>
        <v>2</v>
      </c>
      <c r="BQ52">
        <f>LARGE(A52:E52,3)</f>
        <v>2</v>
      </c>
      <c r="BR52">
        <f>LARGE(A52:E52,4)</f>
        <v>0</v>
      </c>
      <c r="BS52">
        <f>LARGE(A52:E52,5)</f>
        <v>0</v>
      </c>
    </row>
    <row r="53" spans="1:71" x14ac:dyDescent="0.25">
      <c r="A53" s="72">
        <v>3</v>
      </c>
      <c r="B53" s="72">
        <v>2</v>
      </c>
      <c r="C53" s="72">
        <v>1</v>
      </c>
      <c r="D53" s="72">
        <v>0</v>
      </c>
      <c r="E53" s="72">
        <v>1</v>
      </c>
      <c r="F53" s="123" t="s">
        <v>380</v>
      </c>
      <c r="G53" t="str">
        <f>CONCATENATE(BO53,"–",BP53,"–",BQ53,"–",BR53,"–",BS53)</f>
        <v>3–2–1–1–0</v>
      </c>
      <c r="H53" s="293"/>
      <c r="I53" s="293"/>
      <c r="J53" s="72" t="s">
        <v>746</v>
      </c>
      <c r="K53" t="str">
        <f t="shared" si="16"/>
        <v>0-3-0-0-4</v>
      </c>
      <c r="L53" s="72">
        <v>0</v>
      </c>
      <c r="M53" s="72">
        <v>3</v>
      </c>
      <c r="N53" s="72">
        <v>0</v>
      </c>
      <c r="O53" s="72">
        <v>0</v>
      </c>
      <c r="P53" s="72">
        <v>4</v>
      </c>
      <c r="Q53" s="90">
        <f t="shared" si="1"/>
        <v>7</v>
      </c>
      <c r="R53" s="90" t="str">
        <f t="shared" si="17"/>
        <v/>
      </c>
      <c r="S53" s="90">
        <f t="shared" si="18"/>
        <v>0</v>
      </c>
      <c r="T53" s="91">
        <f t="shared" si="2"/>
        <v>0</v>
      </c>
      <c r="U53" s="91">
        <f t="shared" si="3"/>
        <v>54</v>
      </c>
      <c r="V53" s="91">
        <f t="shared" si="4"/>
        <v>0</v>
      </c>
      <c r="W53" s="91">
        <f t="shared" si="5"/>
        <v>0</v>
      </c>
      <c r="X53" s="91">
        <f t="shared" si="6"/>
        <v>190</v>
      </c>
      <c r="Y53" s="263">
        <f t="shared" si="19"/>
        <v>1</v>
      </c>
      <c r="Z53" s="263">
        <f t="shared" si="20"/>
        <v>120</v>
      </c>
      <c r="AA53" s="263">
        <f t="shared" si="21"/>
        <v>1</v>
      </c>
      <c r="AB53" s="263">
        <f t="shared" si="22"/>
        <v>1</v>
      </c>
      <c r="AC53" s="263">
        <f t="shared" si="23"/>
        <v>210</v>
      </c>
      <c r="AD53" s="93">
        <f t="shared" si="24"/>
        <v>25200</v>
      </c>
      <c r="AE53" s="101">
        <f t="shared" si="25"/>
        <v>3.2564541370303494E-4</v>
      </c>
      <c r="AF53" s="91">
        <f t="shared" si="8"/>
        <v>244</v>
      </c>
      <c r="AG53" s="90"/>
      <c r="AH53" s="90">
        <f t="shared" si="9"/>
        <v>0</v>
      </c>
      <c r="AI53" s="90">
        <f t="shared" si="10"/>
        <v>33</v>
      </c>
      <c r="AJ53" s="90">
        <f t="shared" si="11"/>
        <v>0</v>
      </c>
      <c r="AK53" s="90">
        <f t="shared" si="12"/>
        <v>0</v>
      </c>
      <c r="AL53" s="90">
        <f t="shared" si="13"/>
        <v>166</v>
      </c>
      <c r="AM53" s="91">
        <f t="shared" si="14"/>
        <v>199</v>
      </c>
      <c r="AO53" s="94">
        <f t="shared" si="26"/>
        <v>45</v>
      </c>
      <c r="AS53" t="str">
        <f t="shared" si="27"/>
        <v>0-3-0-0-4</v>
      </c>
      <c r="AT53" s="265">
        <f t="shared" si="28"/>
        <v>0</v>
      </c>
      <c r="AU53" s="265">
        <f t="shared" si="28"/>
        <v>3</v>
      </c>
      <c r="AV53" s="265">
        <f t="shared" si="28"/>
        <v>0</v>
      </c>
      <c r="AW53" s="265">
        <f t="shared" si="28"/>
        <v>0</v>
      </c>
      <c r="AX53" s="265">
        <f t="shared" si="28"/>
        <v>4</v>
      </c>
      <c r="AY53" s="265">
        <f t="shared" si="29"/>
        <v>0</v>
      </c>
      <c r="AZ53" s="265">
        <f t="shared" si="30"/>
        <v>0</v>
      </c>
      <c r="BA53" s="265">
        <f t="shared" si="31"/>
        <v>0</v>
      </c>
      <c r="BB53" s="265">
        <f t="shared" si="32"/>
        <v>0</v>
      </c>
      <c r="BC53" s="265">
        <f t="shared" si="33"/>
        <v>0</v>
      </c>
      <c r="BD53" s="265">
        <f t="shared" si="34"/>
        <v>0</v>
      </c>
      <c r="BE53" s="265">
        <f t="shared" si="35"/>
        <v>0</v>
      </c>
      <c r="BF53" s="265">
        <f t="shared" si="36"/>
        <v>0</v>
      </c>
      <c r="BG53" s="265">
        <f t="shared" si="37"/>
        <v>0</v>
      </c>
      <c r="BH53" s="265">
        <f t="shared" si="38"/>
        <v>0</v>
      </c>
      <c r="BI53" s="265">
        <f t="shared" si="39"/>
        <v>0</v>
      </c>
      <c r="BJ53" s="265">
        <f t="shared" si="40"/>
        <v>0</v>
      </c>
      <c r="BK53" s="265">
        <f t="shared" si="41"/>
        <v>0</v>
      </c>
      <c r="BO53">
        <f>LARGE(A53:E53,1)</f>
        <v>3</v>
      </c>
      <c r="BP53">
        <f>LARGE(A53:E53,2)</f>
        <v>2</v>
      </c>
      <c r="BQ53">
        <f>LARGE(A53:E53,3)</f>
        <v>1</v>
      </c>
      <c r="BR53">
        <f>LARGE(A53:E53,4)</f>
        <v>1</v>
      </c>
      <c r="BS53">
        <f>LARGE(A53:E53,5)</f>
        <v>0</v>
      </c>
    </row>
    <row r="54" spans="1:71" x14ac:dyDescent="0.25">
      <c r="A54" s="72">
        <v>1</v>
      </c>
      <c r="B54" s="72">
        <v>1</v>
      </c>
      <c r="C54" s="72">
        <v>0</v>
      </c>
      <c r="D54" s="72">
        <v>1</v>
      </c>
      <c r="E54" s="72">
        <v>4</v>
      </c>
      <c r="F54" s="123" t="s">
        <v>677</v>
      </c>
      <c r="G54" t="str">
        <f>CONCATENATE(BO54,"–",BP54,"–",BQ54,"–",BR54,"–",BS54)</f>
        <v>4–1–1–1–0</v>
      </c>
      <c r="H54" s="293"/>
      <c r="I54" s="293"/>
      <c r="J54" s="72" t="s">
        <v>746</v>
      </c>
      <c r="K54" t="str">
        <f t="shared" si="16"/>
        <v>1-0-0-5-1</v>
      </c>
      <c r="L54" s="72">
        <v>1</v>
      </c>
      <c r="M54" s="72">
        <v>0</v>
      </c>
      <c r="N54" s="72">
        <v>0</v>
      </c>
      <c r="O54" s="72">
        <v>5</v>
      </c>
      <c r="P54" s="72">
        <v>1</v>
      </c>
      <c r="Q54" s="90">
        <f t="shared" si="1"/>
        <v>7</v>
      </c>
      <c r="R54" s="90" t="str">
        <f t="shared" si="17"/>
        <v/>
      </c>
      <c r="S54" s="90">
        <f t="shared" si="18"/>
        <v>1</v>
      </c>
      <c r="T54" s="91">
        <f t="shared" si="2"/>
        <v>9</v>
      </c>
      <c r="U54" s="91">
        <f t="shared" si="3"/>
        <v>0</v>
      </c>
      <c r="V54" s="91">
        <f t="shared" si="4"/>
        <v>0</v>
      </c>
      <c r="W54" s="91">
        <f t="shared" si="5"/>
        <v>185</v>
      </c>
      <c r="X54" s="91">
        <f t="shared" si="6"/>
        <v>49</v>
      </c>
      <c r="Y54" s="263">
        <f t="shared" si="19"/>
        <v>9</v>
      </c>
      <c r="Z54" s="263">
        <f t="shared" si="20"/>
        <v>1</v>
      </c>
      <c r="AA54" s="263">
        <f t="shared" si="21"/>
        <v>1</v>
      </c>
      <c r="AB54" s="263">
        <f t="shared" si="22"/>
        <v>252</v>
      </c>
      <c r="AC54" s="263">
        <f t="shared" si="23"/>
        <v>10</v>
      </c>
      <c r="AD54" s="93">
        <f t="shared" si="24"/>
        <v>22680</v>
      </c>
      <c r="AE54" s="101">
        <f t="shared" si="25"/>
        <v>2.9308087233273147E-4</v>
      </c>
      <c r="AF54" s="91">
        <f t="shared" si="8"/>
        <v>243</v>
      </c>
      <c r="AG54" s="90"/>
      <c r="AH54" s="90">
        <f t="shared" si="9"/>
        <v>1</v>
      </c>
      <c r="AI54" s="90">
        <f t="shared" si="10"/>
        <v>0</v>
      </c>
      <c r="AJ54" s="90">
        <f t="shared" si="11"/>
        <v>0</v>
      </c>
      <c r="AK54" s="90">
        <f t="shared" si="12"/>
        <v>160</v>
      </c>
      <c r="AL54" s="90">
        <f t="shared" si="13"/>
        <v>40</v>
      </c>
      <c r="AM54" s="91">
        <f t="shared" si="14"/>
        <v>201</v>
      </c>
      <c r="AO54" s="94">
        <f t="shared" si="26"/>
        <v>42</v>
      </c>
      <c r="AS54" t="str">
        <f t="shared" si="27"/>
        <v>1-0-0-5-1</v>
      </c>
      <c r="AT54" s="265">
        <f t="shared" si="28"/>
        <v>1</v>
      </c>
      <c r="AU54" s="265">
        <f t="shared" si="28"/>
        <v>0</v>
      </c>
      <c r="AV54" s="265">
        <f t="shared" si="28"/>
        <v>0</v>
      </c>
      <c r="AW54" s="265">
        <f t="shared" si="28"/>
        <v>5</v>
      </c>
      <c r="AX54" s="265">
        <f t="shared" si="28"/>
        <v>1</v>
      </c>
      <c r="AY54" s="265">
        <f t="shared" si="29"/>
        <v>0</v>
      </c>
      <c r="AZ54" s="265">
        <f t="shared" si="30"/>
        <v>0</v>
      </c>
      <c r="BA54" s="265">
        <f t="shared" si="31"/>
        <v>0</v>
      </c>
      <c r="BB54" s="265">
        <f t="shared" si="32"/>
        <v>1</v>
      </c>
      <c r="BC54" s="265">
        <f t="shared" si="33"/>
        <v>0</v>
      </c>
      <c r="BD54" s="265">
        <f t="shared" si="34"/>
        <v>0</v>
      </c>
      <c r="BE54" s="265">
        <f t="shared" si="35"/>
        <v>0</v>
      </c>
      <c r="BF54" s="265">
        <f t="shared" si="36"/>
        <v>0</v>
      </c>
      <c r="BG54" s="265">
        <f t="shared" si="37"/>
        <v>0</v>
      </c>
      <c r="BH54" s="265">
        <f t="shared" si="38"/>
        <v>0</v>
      </c>
      <c r="BI54" s="265">
        <f t="shared" si="39"/>
        <v>0</v>
      </c>
      <c r="BJ54" s="265">
        <f t="shared" si="40"/>
        <v>0</v>
      </c>
      <c r="BK54" s="265">
        <f t="shared" si="41"/>
        <v>0</v>
      </c>
      <c r="BO54">
        <f>LARGE(A54:E54,1)</f>
        <v>4</v>
      </c>
      <c r="BP54">
        <f>LARGE(A54:E54,2)</f>
        <v>1</v>
      </c>
      <c r="BQ54">
        <f>LARGE(A54:E54,3)</f>
        <v>1</v>
      </c>
      <c r="BR54">
        <f>LARGE(A54:E54,4)</f>
        <v>1</v>
      </c>
      <c r="BS54">
        <f>LARGE(A54:E54,5)</f>
        <v>0</v>
      </c>
    </row>
    <row r="55" spans="1:71" x14ac:dyDescent="0.25">
      <c r="A55" s="72">
        <v>2</v>
      </c>
      <c r="B55" s="72">
        <v>2</v>
      </c>
      <c r="C55" s="72">
        <v>2</v>
      </c>
      <c r="D55" s="72">
        <v>1</v>
      </c>
      <c r="E55" s="72">
        <v>0</v>
      </c>
      <c r="F55" s="123" t="s">
        <v>79</v>
      </c>
      <c r="G55" t="str">
        <f>CONCATENATE(BO55,"–",BP55,"–",BQ55,"–",BR55,"–",BS55)</f>
        <v>2–2–2–1–0</v>
      </c>
      <c r="H55" s="293"/>
      <c r="I55" s="293"/>
      <c r="J55" s="72" t="s">
        <v>743</v>
      </c>
      <c r="K55" t="str">
        <f t="shared" si="16"/>
        <v>0-0-2-5-0</v>
      </c>
      <c r="L55" s="72">
        <v>0</v>
      </c>
      <c r="M55" s="72">
        <v>0</v>
      </c>
      <c r="N55" s="72">
        <v>2</v>
      </c>
      <c r="O55" s="72">
        <v>5</v>
      </c>
      <c r="P55" s="72">
        <v>0</v>
      </c>
      <c r="Q55" s="90">
        <f t="shared" si="1"/>
        <v>7</v>
      </c>
      <c r="R55" s="90" t="str">
        <f t="shared" si="17"/>
        <v/>
      </c>
      <c r="S55" s="90">
        <f t="shared" si="18"/>
        <v>0</v>
      </c>
      <c r="T55" s="91">
        <f t="shared" si="2"/>
        <v>0</v>
      </c>
      <c r="U55" s="91">
        <f t="shared" si="3"/>
        <v>0</v>
      </c>
      <c r="V55" s="91">
        <f t="shared" si="4"/>
        <v>57</v>
      </c>
      <c r="W55" s="91">
        <f t="shared" si="5"/>
        <v>185</v>
      </c>
      <c r="X55" s="91">
        <f t="shared" si="6"/>
        <v>0</v>
      </c>
      <c r="Y55" s="263">
        <f t="shared" si="19"/>
        <v>1</v>
      </c>
      <c r="Z55" s="263">
        <f t="shared" si="20"/>
        <v>1</v>
      </c>
      <c r="AA55" s="263">
        <f t="shared" si="21"/>
        <v>45</v>
      </c>
      <c r="AB55" s="263">
        <f t="shared" si="22"/>
        <v>252</v>
      </c>
      <c r="AC55" s="263">
        <f t="shared" si="23"/>
        <v>1</v>
      </c>
      <c r="AD55" s="93">
        <f t="shared" si="24"/>
        <v>11340</v>
      </c>
      <c r="AE55" s="101">
        <f t="shared" si="25"/>
        <v>1.4654043616636574E-4</v>
      </c>
      <c r="AF55" s="91">
        <f t="shared" si="8"/>
        <v>242</v>
      </c>
      <c r="AG55" s="90"/>
      <c r="AH55" s="90">
        <f t="shared" si="9"/>
        <v>0</v>
      </c>
      <c r="AI55" s="90">
        <f t="shared" si="10"/>
        <v>0</v>
      </c>
      <c r="AJ55" s="90">
        <f t="shared" si="11"/>
        <v>41</v>
      </c>
      <c r="AK55" s="90">
        <f t="shared" si="12"/>
        <v>160</v>
      </c>
      <c r="AL55" s="90">
        <f t="shared" si="13"/>
        <v>0</v>
      </c>
      <c r="AM55" s="91">
        <f t="shared" si="14"/>
        <v>201</v>
      </c>
      <c r="AO55" s="94">
        <f t="shared" si="26"/>
        <v>41</v>
      </c>
      <c r="AS55" t="str">
        <f t="shared" si="27"/>
        <v>0-0-2-5-0</v>
      </c>
      <c r="AT55" s="265">
        <f t="shared" si="28"/>
        <v>0</v>
      </c>
      <c r="AU55" s="265">
        <f t="shared" si="28"/>
        <v>0</v>
      </c>
      <c r="AV55" s="265">
        <f t="shared" si="28"/>
        <v>2</v>
      </c>
      <c r="AW55" s="265">
        <f t="shared" si="28"/>
        <v>5</v>
      </c>
      <c r="AX55" s="265">
        <f t="shared" si="28"/>
        <v>0</v>
      </c>
      <c r="AY55" s="265">
        <f t="shared" si="29"/>
        <v>0</v>
      </c>
      <c r="AZ55" s="265">
        <f t="shared" si="30"/>
        <v>0</v>
      </c>
      <c r="BA55" s="265">
        <f t="shared" si="31"/>
        <v>0</v>
      </c>
      <c r="BB55" s="265">
        <f t="shared" si="32"/>
        <v>0</v>
      </c>
      <c r="BC55" s="265">
        <f t="shared" si="33"/>
        <v>0</v>
      </c>
      <c r="BD55" s="265">
        <f t="shared" si="34"/>
        <v>0</v>
      </c>
      <c r="BE55" s="265">
        <f t="shared" si="35"/>
        <v>0</v>
      </c>
      <c r="BF55" s="265">
        <f t="shared" si="36"/>
        <v>0</v>
      </c>
      <c r="BG55" s="265">
        <f t="shared" si="37"/>
        <v>0</v>
      </c>
      <c r="BH55" s="265">
        <f t="shared" si="38"/>
        <v>0</v>
      </c>
      <c r="BI55" s="265">
        <f t="shared" si="39"/>
        <v>0</v>
      </c>
      <c r="BJ55" s="265">
        <f t="shared" si="40"/>
        <v>0</v>
      </c>
      <c r="BK55" s="265">
        <f t="shared" si="41"/>
        <v>0</v>
      </c>
      <c r="BO55">
        <f>LARGE(A55:E55,1)</f>
        <v>2</v>
      </c>
      <c r="BP55">
        <f>LARGE(A55:E55,2)</f>
        <v>2</v>
      </c>
      <c r="BQ55">
        <f>LARGE(A55:E55,3)</f>
        <v>2</v>
      </c>
      <c r="BR55">
        <f>LARGE(A55:E55,4)</f>
        <v>1</v>
      </c>
      <c r="BS55">
        <f>LARGE(A55:E55,5)</f>
        <v>0</v>
      </c>
    </row>
    <row r="56" spans="1:71" x14ac:dyDescent="0.25">
      <c r="A56" s="72">
        <v>2</v>
      </c>
      <c r="B56" s="72">
        <v>0</v>
      </c>
      <c r="C56" s="72">
        <v>4</v>
      </c>
      <c r="D56" s="72">
        <v>1</v>
      </c>
      <c r="E56" s="72">
        <v>0</v>
      </c>
      <c r="F56" s="123" t="s">
        <v>670</v>
      </c>
      <c r="G56" t="str">
        <f>CONCATENATE(BO56,"–",BP56,"–",BQ56,"–",BR56,"–",BS56)</f>
        <v>4–2–1–0–0</v>
      </c>
      <c r="H56" s="293"/>
      <c r="I56" s="293"/>
      <c r="J56" s="72" t="s">
        <v>747</v>
      </c>
      <c r="K56" t="str">
        <f t="shared" si="16"/>
        <v>1-0-2-2-2</v>
      </c>
      <c r="L56" s="72">
        <v>1</v>
      </c>
      <c r="M56" s="72">
        <v>0</v>
      </c>
      <c r="N56" s="72">
        <v>2</v>
      </c>
      <c r="O56" s="72">
        <v>2</v>
      </c>
      <c r="P56" s="72">
        <v>2</v>
      </c>
      <c r="Q56" s="90">
        <f t="shared" si="1"/>
        <v>7</v>
      </c>
      <c r="R56" s="90" t="str">
        <f t="shared" si="17"/>
        <v/>
      </c>
      <c r="S56" s="90">
        <f t="shared" si="18"/>
        <v>1</v>
      </c>
      <c r="T56" s="91">
        <f t="shared" si="2"/>
        <v>9</v>
      </c>
      <c r="U56" s="91">
        <f t="shared" si="3"/>
        <v>0</v>
      </c>
      <c r="V56" s="91">
        <f t="shared" si="4"/>
        <v>57</v>
      </c>
      <c r="W56" s="91">
        <f t="shared" si="5"/>
        <v>77</v>
      </c>
      <c r="X56" s="91">
        <f t="shared" si="6"/>
        <v>97</v>
      </c>
      <c r="Y56" s="263">
        <f t="shared" si="19"/>
        <v>9</v>
      </c>
      <c r="Z56" s="263">
        <f t="shared" si="20"/>
        <v>1</v>
      </c>
      <c r="AA56" s="263">
        <f t="shared" si="21"/>
        <v>45</v>
      </c>
      <c r="AB56" s="263">
        <f t="shared" si="22"/>
        <v>45</v>
      </c>
      <c r="AC56" s="263">
        <f t="shared" si="23"/>
        <v>45</v>
      </c>
      <c r="AD56" s="93">
        <f t="shared" si="24"/>
        <v>820125</v>
      </c>
      <c r="AE56" s="101">
        <f t="shared" si="25"/>
        <v>1.0598013687031806E-2</v>
      </c>
      <c r="AF56" s="91">
        <f t="shared" si="8"/>
        <v>240</v>
      </c>
      <c r="AG56" s="90"/>
      <c r="AH56" s="90">
        <f t="shared" si="9"/>
        <v>1</v>
      </c>
      <c r="AI56" s="90">
        <f t="shared" si="10"/>
        <v>0</v>
      </c>
      <c r="AJ56" s="90">
        <f t="shared" si="11"/>
        <v>41</v>
      </c>
      <c r="AK56" s="90">
        <f t="shared" si="12"/>
        <v>61</v>
      </c>
      <c r="AL56" s="90">
        <f t="shared" si="13"/>
        <v>81</v>
      </c>
      <c r="AM56" s="91">
        <f t="shared" si="14"/>
        <v>184</v>
      </c>
      <c r="AO56" s="94">
        <f t="shared" si="26"/>
        <v>56</v>
      </c>
      <c r="AS56" t="str">
        <f t="shared" si="27"/>
        <v>1-0-2-2-2</v>
      </c>
      <c r="AT56" s="265">
        <f t="shared" si="28"/>
        <v>1</v>
      </c>
      <c r="AU56" s="265">
        <f t="shared" si="28"/>
        <v>0</v>
      </c>
      <c r="AV56" s="265">
        <f t="shared" si="28"/>
        <v>2</v>
      </c>
      <c r="AW56" s="265">
        <f t="shared" si="28"/>
        <v>2</v>
      </c>
      <c r="AX56" s="265">
        <f t="shared" si="28"/>
        <v>2</v>
      </c>
      <c r="AY56" s="265">
        <f t="shared" si="29"/>
        <v>0</v>
      </c>
      <c r="AZ56" s="265">
        <f t="shared" si="30"/>
        <v>0</v>
      </c>
      <c r="BA56" s="265">
        <f t="shared" si="31"/>
        <v>0</v>
      </c>
      <c r="BB56" s="265">
        <f t="shared" si="32"/>
        <v>0</v>
      </c>
      <c r="BC56" s="265">
        <f t="shared" si="33"/>
        <v>0</v>
      </c>
      <c r="BD56" s="265">
        <f t="shared" si="34"/>
        <v>0</v>
      </c>
      <c r="BE56" s="265">
        <f t="shared" si="35"/>
        <v>0</v>
      </c>
      <c r="BF56" s="265">
        <f t="shared" si="36"/>
        <v>0</v>
      </c>
      <c r="BG56" s="265">
        <f t="shared" si="37"/>
        <v>0</v>
      </c>
      <c r="BH56" s="265">
        <f t="shared" si="38"/>
        <v>0</v>
      </c>
      <c r="BI56" s="265">
        <f t="shared" si="39"/>
        <v>0</v>
      </c>
      <c r="BJ56" s="265">
        <f t="shared" si="40"/>
        <v>1</v>
      </c>
      <c r="BK56" s="265">
        <f t="shared" si="41"/>
        <v>0</v>
      </c>
      <c r="BO56">
        <f>LARGE(A56:E56,1)</f>
        <v>4</v>
      </c>
      <c r="BP56">
        <f>LARGE(A56:E56,2)</f>
        <v>2</v>
      </c>
      <c r="BQ56">
        <f>LARGE(A56:E56,3)</f>
        <v>1</v>
      </c>
      <c r="BR56">
        <f>LARGE(A56:E56,4)</f>
        <v>0</v>
      </c>
      <c r="BS56">
        <f>LARGE(A56:E56,5)</f>
        <v>0</v>
      </c>
    </row>
    <row r="57" spans="1:71" x14ac:dyDescent="0.25">
      <c r="A57" s="72">
        <v>1</v>
      </c>
      <c r="B57" s="72">
        <v>2</v>
      </c>
      <c r="C57" s="72">
        <v>1</v>
      </c>
      <c r="D57" s="72">
        <v>2</v>
      </c>
      <c r="E57" s="72">
        <v>1</v>
      </c>
      <c r="F57" s="123" t="s">
        <v>347</v>
      </c>
      <c r="G57" t="str">
        <f>CONCATENATE(BO57,"–",BP57,"–",BQ57,"–",BR57,"–",BS57)</f>
        <v>2–2–1–1–1</v>
      </c>
      <c r="H57" s="293"/>
      <c r="I57" s="293"/>
      <c r="J57" s="72" t="s">
        <v>744</v>
      </c>
      <c r="K57" t="str">
        <f t="shared" si="16"/>
        <v>0-2-1-2-2</v>
      </c>
      <c r="L57" s="72">
        <v>0</v>
      </c>
      <c r="M57" s="72">
        <v>2</v>
      </c>
      <c r="N57" s="72">
        <v>1</v>
      </c>
      <c r="O57" s="72">
        <v>2</v>
      </c>
      <c r="P57" s="72">
        <v>2</v>
      </c>
      <c r="Q57" s="90">
        <f t="shared" si="1"/>
        <v>7</v>
      </c>
      <c r="R57" s="90" t="str">
        <f t="shared" si="17"/>
        <v/>
      </c>
      <c r="S57" s="90">
        <f t="shared" si="18"/>
        <v>7</v>
      </c>
      <c r="T57" s="91">
        <f t="shared" si="2"/>
        <v>0</v>
      </c>
      <c r="U57" s="91">
        <f t="shared" si="3"/>
        <v>37</v>
      </c>
      <c r="V57" s="91">
        <f t="shared" si="4"/>
        <v>29</v>
      </c>
      <c r="W57" s="91">
        <f t="shared" si="5"/>
        <v>77</v>
      </c>
      <c r="X57" s="91">
        <f t="shared" si="6"/>
        <v>97</v>
      </c>
      <c r="Y57" s="263">
        <f t="shared" si="19"/>
        <v>1</v>
      </c>
      <c r="Z57" s="263">
        <f t="shared" si="20"/>
        <v>45</v>
      </c>
      <c r="AA57" s="263">
        <f t="shared" si="21"/>
        <v>10</v>
      </c>
      <c r="AB57" s="263">
        <f t="shared" si="22"/>
        <v>45</v>
      </c>
      <c r="AC57" s="263">
        <f t="shared" si="23"/>
        <v>45</v>
      </c>
      <c r="AD57" s="93">
        <f t="shared" si="24"/>
        <v>911250</v>
      </c>
      <c r="AE57" s="101">
        <f t="shared" si="25"/>
        <v>1.1775570763368675E-2</v>
      </c>
      <c r="AF57" s="91">
        <f t="shared" si="8"/>
        <v>240</v>
      </c>
      <c r="AG57" s="90"/>
      <c r="AH57" s="90">
        <f t="shared" si="9"/>
        <v>0</v>
      </c>
      <c r="AI57" s="90">
        <f t="shared" si="10"/>
        <v>21</v>
      </c>
      <c r="AJ57" s="90">
        <f t="shared" si="11"/>
        <v>20</v>
      </c>
      <c r="AK57" s="90">
        <f t="shared" si="12"/>
        <v>61</v>
      </c>
      <c r="AL57" s="90">
        <f t="shared" si="13"/>
        <v>81</v>
      </c>
      <c r="AM57" s="91">
        <f t="shared" si="14"/>
        <v>183</v>
      </c>
      <c r="AO57" s="94">
        <f t="shared" si="26"/>
        <v>57</v>
      </c>
      <c r="AS57" t="str">
        <f t="shared" si="27"/>
        <v>0-2-1-2-2</v>
      </c>
      <c r="AT57" s="265">
        <f t="shared" si="28"/>
        <v>0</v>
      </c>
      <c r="AU57" s="265">
        <f t="shared" si="28"/>
        <v>2</v>
      </c>
      <c r="AV57" s="265">
        <f t="shared" si="28"/>
        <v>1</v>
      </c>
      <c r="AW57" s="265">
        <f t="shared" si="28"/>
        <v>2</v>
      </c>
      <c r="AX57" s="265">
        <f t="shared" si="28"/>
        <v>2</v>
      </c>
      <c r="AY57" s="265">
        <f t="shared" si="29"/>
        <v>0</v>
      </c>
      <c r="AZ57" s="265">
        <f t="shared" si="30"/>
        <v>0</v>
      </c>
      <c r="BA57" s="265">
        <f t="shared" si="31"/>
        <v>0</v>
      </c>
      <c r="BB57" s="265">
        <f t="shared" si="32"/>
        <v>0</v>
      </c>
      <c r="BC57" s="265">
        <f t="shared" si="33"/>
        <v>0</v>
      </c>
      <c r="BD57" s="265">
        <f t="shared" si="34"/>
        <v>0</v>
      </c>
      <c r="BE57" s="265">
        <f t="shared" si="35"/>
        <v>0</v>
      </c>
      <c r="BF57" s="265">
        <f t="shared" si="36"/>
        <v>0</v>
      </c>
      <c r="BG57" s="265">
        <f t="shared" si="37"/>
        <v>0</v>
      </c>
      <c r="BH57" s="265">
        <f t="shared" si="38"/>
        <v>0</v>
      </c>
      <c r="BI57" s="265">
        <f t="shared" si="39"/>
        <v>0</v>
      </c>
      <c r="BJ57" s="265">
        <f t="shared" si="40"/>
        <v>7</v>
      </c>
      <c r="BK57" s="265">
        <f t="shared" si="41"/>
        <v>0</v>
      </c>
      <c r="BO57">
        <f>LARGE(A57:E57,1)</f>
        <v>2</v>
      </c>
      <c r="BP57">
        <f>LARGE(A57:E57,2)</f>
        <v>2</v>
      </c>
      <c r="BQ57">
        <f>LARGE(A57:E57,3)</f>
        <v>1</v>
      </c>
      <c r="BR57">
        <f>LARGE(A57:E57,4)</f>
        <v>1</v>
      </c>
      <c r="BS57">
        <f>LARGE(A57:E57,5)</f>
        <v>1</v>
      </c>
    </row>
    <row r="58" spans="1:71" x14ac:dyDescent="0.25">
      <c r="A58" s="72">
        <v>0</v>
      </c>
      <c r="B58" s="72">
        <v>1</v>
      </c>
      <c r="C58" s="72">
        <v>4</v>
      </c>
      <c r="D58" s="72">
        <v>1</v>
      </c>
      <c r="E58" s="72">
        <v>1</v>
      </c>
      <c r="F58" s="123" t="s">
        <v>666</v>
      </c>
      <c r="G58" t="str">
        <f>CONCATENATE(BO58,"–",BP58,"–",BQ58,"–",BR58,"–",BS58)</f>
        <v>4–1–1–1–0</v>
      </c>
      <c r="H58" s="293"/>
      <c r="I58" s="293"/>
      <c r="J58" s="72" t="s">
        <v>746</v>
      </c>
      <c r="K58" t="str">
        <f t="shared" si="16"/>
        <v>1-1-0-3-2</v>
      </c>
      <c r="L58" s="72">
        <v>1</v>
      </c>
      <c r="M58" s="72">
        <v>1</v>
      </c>
      <c r="N58" s="72">
        <v>0</v>
      </c>
      <c r="O58" s="72">
        <v>3</v>
      </c>
      <c r="P58" s="72">
        <v>2</v>
      </c>
      <c r="Q58" s="90">
        <f t="shared" si="1"/>
        <v>7</v>
      </c>
      <c r="R58" s="90" t="str">
        <f t="shared" si="17"/>
        <v/>
      </c>
      <c r="S58" s="90">
        <f t="shared" si="18"/>
        <v>1</v>
      </c>
      <c r="T58" s="91">
        <f t="shared" si="2"/>
        <v>9</v>
      </c>
      <c r="U58" s="91">
        <f t="shared" si="3"/>
        <v>19</v>
      </c>
      <c r="V58" s="91">
        <f t="shared" si="4"/>
        <v>0</v>
      </c>
      <c r="W58" s="91">
        <f t="shared" si="5"/>
        <v>114</v>
      </c>
      <c r="X58" s="91">
        <f t="shared" si="6"/>
        <v>97</v>
      </c>
      <c r="Y58" s="263">
        <f t="shared" si="19"/>
        <v>9</v>
      </c>
      <c r="Z58" s="263">
        <f t="shared" si="20"/>
        <v>10</v>
      </c>
      <c r="AA58" s="263">
        <f t="shared" si="21"/>
        <v>1</v>
      </c>
      <c r="AB58" s="263">
        <f t="shared" si="22"/>
        <v>120</v>
      </c>
      <c r="AC58" s="263">
        <f t="shared" si="23"/>
        <v>45</v>
      </c>
      <c r="AD58" s="93">
        <f t="shared" si="24"/>
        <v>486000</v>
      </c>
      <c r="AE58" s="101">
        <f t="shared" si="25"/>
        <v>6.2803044071299595E-3</v>
      </c>
      <c r="AF58" s="91">
        <f t="shared" si="8"/>
        <v>239</v>
      </c>
      <c r="AG58" s="90"/>
      <c r="AH58" s="90">
        <f t="shared" si="9"/>
        <v>1</v>
      </c>
      <c r="AI58" s="90">
        <f t="shared" si="10"/>
        <v>10</v>
      </c>
      <c r="AJ58" s="90">
        <f t="shared" si="11"/>
        <v>0</v>
      </c>
      <c r="AK58" s="90">
        <f t="shared" si="12"/>
        <v>93</v>
      </c>
      <c r="AL58" s="90">
        <f t="shared" si="13"/>
        <v>81</v>
      </c>
      <c r="AM58" s="91">
        <f t="shared" si="14"/>
        <v>185</v>
      </c>
      <c r="AO58" s="94">
        <f t="shared" si="26"/>
        <v>54</v>
      </c>
      <c r="AS58" t="str">
        <f t="shared" si="27"/>
        <v>1-1-0-3-2</v>
      </c>
      <c r="AT58" s="265">
        <f t="shared" si="28"/>
        <v>1</v>
      </c>
      <c r="AU58" s="265">
        <f t="shared" si="28"/>
        <v>1</v>
      </c>
      <c r="AV58" s="265">
        <f t="shared" si="28"/>
        <v>0</v>
      </c>
      <c r="AW58" s="265">
        <f t="shared" si="28"/>
        <v>3</v>
      </c>
      <c r="AX58" s="265">
        <f t="shared" si="28"/>
        <v>2</v>
      </c>
      <c r="AY58" s="265">
        <f t="shared" si="29"/>
        <v>0</v>
      </c>
      <c r="AZ58" s="265">
        <f t="shared" si="30"/>
        <v>0</v>
      </c>
      <c r="BA58" s="265">
        <f t="shared" si="31"/>
        <v>0</v>
      </c>
      <c r="BB58" s="265">
        <f t="shared" si="32"/>
        <v>0</v>
      </c>
      <c r="BC58" s="265">
        <f t="shared" si="33"/>
        <v>0</v>
      </c>
      <c r="BD58" s="265">
        <f t="shared" si="34"/>
        <v>0</v>
      </c>
      <c r="BE58" s="265">
        <f t="shared" si="35"/>
        <v>0</v>
      </c>
      <c r="BF58" s="265">
        <f t="shared" si="36"/>
        <v>0</v>
      </c>
      <c r="BG58" s="265">
        <f t="shared" si="37"/>
        <v>0</v>
      </c>
      <c r="BH58" s="265">
        <f t="shared" si="38"/>
        <v>1</v>
      </c>
      <c r="BI58" s="265">
        <f t="shared" si="39"/>
        <v>0</v>
      </c>
      <c r="BJ58" s="265">
        <f t="shared" si="40"/>
        <v>0</v>
      </c>
      <c r="BK58" s="265">
        <f t="shared" si="41"/>
        <v>0</v>
      </c>
      <c r="BO58">
        <f>LARGE(A58:E58,1)</f>
        <v>4</v>
      </c>
      <c r="BP58">
        <f>LARGE(A58:E58,2)</f>
        <v>1</v>
      </c>
      <c r="BQ58">
        <f>LARGE(A58:E58,3)</f>
        <v>1</v>
      </c>
      <c r="BR58">
        <f>LARGE(A58:E58,4)</f>
        <v>1</v>
      </c>
      <c r="BS58">
        <f>LARGE(A58:E58,5)</f>
        <v>0</v>
      </c>
    </row>
    <row r="59" spans="1:71" x14ac:dyDescent="0.25">
      <c r="A59" s="72">
        <v>1</v>
      </c>
      <c r="B59" s="72">
        <v>0</v>
      </c>
      <c r="C59" s="72">
        <v>4</v>
      </c>
      <c r="D59" s="72">
        <v>2</v>
      </c>
      <c r="E59" s="72">
        <v>0</v>
      </c>
      <c r="F59" s="123" t="s">
        <v>654</v>
      </c>
      <c r="G59" t="str">
        <f>CONCATENATE(BO59,"–",BP59,"–",BQ59,"–",BR59,"–",BS59)</f>
        <v>4–2–1–0–0</v>
      </c>
      <c r="H59" s="293"/>
      <c r="I59" s="293"/>
      <c r="K59" t="str">
        <f t="shared" si="16"/>
        <v>0-1-3-1-2</v>
      </c>
      <c r="L59" s="72">
        <v>0</v>
      </c>
      <c r="M59" s="72">
        <v>1</v>
      </c>
      <c r="N59" s="72">
        <v>3</v>
      </c>
      <c r="O59" s="72">
        <v>1</v>
      </c>
      <c r="P59" s="72">
        <v>2</v>
      </c>
      <c r="Q59" s="90">
        <f t="shared" si="1"/>
        <v>7</v>
      </c>
      <c r="R59" s="90" t="str">
        <f t="shared" si="17"/>
        <v/>
      </c>
      <c r="S59" s="90">
        <f t="shared" si="18"/>
        <v>1</v>
      </c>
      <c r="T59" s="91">
        <f t="shared" si="2"/>
        <v>0</v>
      </c>
      <c r="U59" s="91">
        <f t="shared" si="3"/>
        <v>19</v>
      </c>
      <c r="V59" s="91">
        <f t="shared" si="4"/>
        <v>84</v>
      </c>
      <c r="W59" s="91">
        <f t="shared" si="5"/>
        <v>39</v>
      </c>
      <c r="X59" s="91">
        <f t="shared" si="6"/>
        <v>97</v>
      </c>
      <c r="Y59" s="263">
        <f t="shared" si="19"/>
        <v>1</v>
      </c>
      <c r="Z59" s="263">
        <f t="shared" si="20"/>
        <v>10</v>
      </c>
      <c r="AA59" s="263">
        <f t="shared" si="21"/>
        <v>120</v>
      </c>
      <c r="AB59" s="263">
        <f t="shared" si="22"/>
        <v>10</v>
      </c>
      <c r="AC59" s="263">
        <f t="shared" si="23"/>
        <v>45</v>
      </c>
      <c r="AD59" s="93">
        <f t="shared" si="24"/>
        <v>540000</v>
      </c>
      <c r="AE59" s="101">
        <f t="shared" si="25"/>
        <v>6.9781160079221772E-3</v>
      </c>
      <c r="AF59" s="91">
        <f t="shared" si="8"/>
        <v>239</v>
      </c>
      <c r="AG59" s="90"/>
      <c r="AH59" s="90">
        <f t="shared" si="9"/>
        <v>0</v>
      </c>
      <c r="AI59" s="90">
        <f t="shared" si="10"/>
        <v>10</v>
      </c>
      <c r="AJ59" s="90">
        <f t="shared" si="11"/>
        <v>63</v>
      </c>
      <c r="AK59" s="90">
        <f t="shared" si="12"/>
        <v>30</v>
      </c>
      <c r="AL59" s="90">
        <f t="shared" si="13"/>
        <v>81</v>
      </c>
      <c r="AM59" s="91">
        <f t="shared" si="14"/>
        <v>184</v>
      </c>
      <c r="AO59" s="94">
        <f t="shared" si="26"/>
        <v>55</v>
      </c>
      <c r="AS59" t="str">
        <f t="shared" si="27"/>
        <v>0-1-3-1-2</v>
      </c>
      <c r="AT59" s="265">
        <f t="shared" si="28"/>
        <v>0</v>
      </c>
      <c r="AU59" s="265">
        <f t="shared" si="28"/>
        <v>1</v>
      </c>
      <c r="AV59" s="265">
        <f t="shared" si="28"/>
        <v>3</v>
      </c>
      <c r="AW59" s="265">
        <f t="shared" si="28"/>
        <v>1</v>
      </c>
      <c r="AX59" s="265">
        <f t="shared" si="28"/>
        <v>2</v>
      </c>
      <c r="AY59" s="265">
        <f t="shared" si="29"/>
        <v>0</v>
      </c>
      <c r="AZ59" s="265">
        <f t="shared" si="30"/>
        <v>0</v>
      </c>
      <c r="BA59" s="265">
        <f t="shared" si="31"/>
        <v>0</v>
      </c>
      <c r="BB59" s="265">
        <f t="shared" si="32"/>
        <v>0</v>
      </c>
      <c r="BC59" s="265">
        <f t="shared" si="33"/>
        <v>0</v>
      </c>
      <c r="BD59" s="265">
        <f t="shared" si="34"/>
        <v>0</v>
      </c>
      <c r="BE59" s="265">
        <f t="shared" si="35"/>
        <v>0</v>
      </c>
      <c r="BF59" s="265">
        <f t="shared" si="36"/>
        <v>0</v>
      </c>
      <c r="BG59" s="265">
        <f t="shared" si="37"/>
        <v>0</v>
      </c>
      <c r="BH59" s="265">
        <f t="shared" si="38"/>
        <v>1</v>
      </c>
      <c r="BI59" s="265">
        <f t="shared" si="39"/>
        <v>0</v>
      </c>
      <c r="BJ59" s="265">
        <f t="shared" si="40"/>
        <v>0</v>
      </c>
      <c r="BK59" s="265">
        <f t="shared" si="41"/>
        <v>0</v>
      </c>
      <c r="BO59">
        <f>LARGE(A59:E59,1)</f>
        <v>4</v>
      </c>
      <c r="BP59">
        <f>LARGE(A59:E59,2)</f>
        <v>2</v>
      </c>
      <c r="BQ59">
        <f>LARGE(A59:E59,3)</f>
        <v>1</v>
      </c>
      <c r="BR59">
        <f>LARGE(A59:E59,4)</f>
        <v>0</v>
      </c>
      <c r="BS59">
        <f>LARGE(A59:E59,5)</f>
        <v>0</v>
      </c>
    </row>
    <row r="60" spans="1:71" x14ac:dyDescent="0.25">
      <c r="A60" s="72">
        <v>2</v>
      </c>
      <c r="B60" s="72">
        <v>3</v>
      </c>
      <c r="C60" s="72">
        <v>1</v>
      </c>
      <c r="D60" s="72">
        <v>0</v>
      </c>
      <c r="E60" s="72">
        <v>1</v>
      </c>
      <c r="F60" s="123" t="s">
        <v>652</v>
      </c>
      <c r="G60" t="str">
        <f>CONCATENATE(BO60,"–",BP60,"–",BQ60,"–",BR60,"–",BS60)</f>
        <v>3–2–1–1–0</v>
      </c>
      <c r="H60" s="293"/>
      <c r="I60" s="293"/>
      <c r="K60" t="str">
        <f t="shared" si="16"/>
        <v>0-1-2-3-1</v>
      </c>
      <c r="L60" s="72">
        <v>0</v>
      </c>
      <c r="M60" s="72">
        <v>1</v>
      </c>
      <c r="N60" s="72">
        <v>2</v>
      </c>
      <c r="O60" s="72">
        <v>3</v>
      </c>
      <c r="P60" s="72">
        <v>1</v>
      </c>
      <c r="Q60" s="90">
        <f t="shared" si="1"/>
        <v>7</v>
      </c>
      <c r="R60" s="90" t="str">
        <f t="shared" si="17"/>
        <v/>
      </c>
      <c r="S60" s="90">
        <f t="shared" si="18"/>
        <v>2</v>
      </c>
      <c r="T60" s="91">
        <f t="shared" si="2"/>
        <v>0</v>
      </c>
      <c r="U60" s="91">
        <f t="shared" si="3"/>
        <v>19</v>
      </c>
      <c r="V60" s="91">
        <f t="shared" si="4"/>
        <v>57</v>
      </c>
      <c r="W60" s="91">
        <f t="shared" si="5"/>
        <v>114</v>
      </c>
      <c r="X60" s="91">
        <f t="shared" si="6"/>
        <v>49</v>
      </c>
      <c r="Y60" s="263">
        <f t="shared" si="19"/>
        <v>1</v>
      </c>
      <c r="Z60" s="263">
        <f t="shared" si="20"/>
        <v>10</v>
      </c>
      <c r="AA60" s="263">
        <f t="shared" si="21"/>
        <v>45</v>
      </c>
      <c r="AB60" s="263">
        <f t="shared" si="22"/>
        <v>120</v>
      </c>
      <c r="AC60" s="263">
        <f t="shared" si="23"/>
        <v>10</v>
      </c>
      <c r="AD60" s="93">
        <f t="shared" si="24"/>
        <v>540000</v>
      </c>
      <c r="AE60" s="101">
        <f t="shared" si="25"/>
        <v>6.9781160079221772E-3</v>
      </c>
      <c r="AF60" s="91">
        <f t="shared" si="8"/>
        <v>239</v>
      </c>
      <c r="AG60" s="90"/>
      <c r="AH60" s="90">
        <f t="shared" si="9"/>
        <v>0</v>
      </c>
      <c r="AI60" s="90">
        <f t="shared" si="10"/>
        <v>10</v>
      </c>
      <c r="AJ60" s="90">
        <f t="shared" si="11"/>
        <v>41</v>
      </c>
      <c r="AK60" s="90">
        <f t="shared" si="12"/>
        <v>93</v>
      </c>
      <c r="AL60" s="90">
        <f t="shared" si="13"/>
        <v>40</v>
      </c>
      <c r="AM60" s="91">
        <f t="shared" si="14"/>
        <v>184</v>
      </c>
      <c r="AO60" s="94">
        <f t="shared" si="26"/>
        <v>55</v>
      </c>
      <c r="AS60" t="str">
        <f t="shared" si="27"/>
        <v>0-1-2-3-1</v>
      </c>
      <c r="AT60" s="265">
        <f t="shared" si="28"/>
        <v>0</v>
      </c>
      <c r="AU60" s="265">
        <f t="shared" si="28"/>
        <v>1</v>
      </c>
      <c r="AV60" s="265">
        <f t="shared" si="28"/>
        <v>2</v>
      </c>
      <c r="AW60" s="265">
        <f t="shared" si="28"/>
        <v>3</v>
      </c>
      <c r="AX60" s="265">
        <f t="shared" si="28"/>
        <v>1</v>
      </c>
      <c r="AY60" s="265">
        <f t="shared" si="29"/>
        <v>0</v>
      </c>
      <c r="AZ60" s="265">
        <f t="shared" si="30"/>
        <v>0</v>
      </c>
      <c r="BA60" s="265">
        <f t="shared" si="31"/>
        <v>0</v>
      </c>
      <c r="BB60" s="265">
        <f t="shared" si="32"/>
        <v>0</v>
      </c>
      <c r="BC60" s="265">
        <f t="shared" si="33"/>
        <v>0</v>
      </c>
      <c r="BD60" s="265">
        <f t="shared" si="34"/>
        <v>0</v>
      </c>
      <c r="BE60" s="265">
        <f t="shared" si="35"/>
        <v>0</v>
      </c>
      <c r="BF60" s="265">
        <f t="shared" si="36"/>
        <v>0</v>
      </c>
      <c r="BG60" s="265">
        <f t="shared" si="37"/>
        <v>0</v>
      </c>
      <c r="BH60" s="265">
        <f t="shared" si="38"/>
        <v>2</v>
      </c>
      <c r="BI60" s="265">
        <f t="shared" si="39"/>
        <v>0</v>
      </c>
      <c r="BJ60" s="265">
        <f t="shared" si="40"/>
        <v>0</v>
      </c>
      <c r="BK60" s="265">
        <f t="shared" si="41"/>
        <v>0</v>
      </c>
      <c r="BO60">
        <f>LARGE(A60:E60,1)</f>
        <v>3</v>
      </c>
      <c r="BP60">
        <f>LARGE(A60:E60,2)</f>
        <v>2</v>
      </c>
      <c r="BQ60">
        <f>LARGE(A60:E60,3)</f>
        <v>1</v>
      </c>
      <c r="BR60">
        <f>LARGE(A60:E60,4)</f>
        <v>1</v>
      </c>
      <c r="BS60">
        <f>LARGE(A60:E60,5)</f>
        <v>0</v>
      </c>
    </row>
    <row r="61" spans="1:71" x14ac:dyDescent="0.25">
      <c r="A61" s="72">
        <v>1</v>
      </c>
      <c r="B61" s="72">
        <v>1</v>
      </c>
      <c r="C61" s="72">
        <v>2</v>
      </c>
      <c r="D61" s="72">
        <v>1</v>
      </c>
      <c r="E61" s="72">
        <v>2</v>
      </c>
      <c r="F61" s="123" t="s">
        <v>15</v>
      </c>
      <c r="G61" t="str">
        <f>CONCATENATE(BO61,"–",BP61,"–",BQ61,"–",BR61,"–",BS61)</f>
        <v>2–2–1–1–1</v>
      </c>
      <c r="H61" s="293"/>
      <c r="I61" s="293"/>
      <c r="K61" t="str">
        <f t="shared" si="16"/>
        <v>0-1-0-6-0</v>
      </c>
      <c r="L61" s="72">
        <v>0</v>
      </c>
      <c r="M61" s="72">
        <v>1</v>
      </c>
      <c r="N61" s="72">
        <v>0</v>
      </c>
      <c r="O61" s="72">
        <v>6</v>
      </c>
      <c r="P61" s="72">
        <v>0</v>
      </c>
      <c r="Q61" s="90">
        <f t="shared" si="1"/>
        <v>7</v>
      </c>
      <c r="R61" s="90" t="str">
        <f t="shared" si="17"/>
        <v/>
      </c>
      <c r="S61" s="90">
        <f t="shared" si="18"/>
        <v>0</v>
      </c>
      <c r="T61" s="91">
        <f t="shared" si="2"/>
        <v>0</v>
      </c>
      <c r="U61" s="91">
        <f t="shared" si="3"/>
        <v>19</v>
      </c>
      <c r="V61" s="91">
        <f t="shared" si="4"/>
        <v>0</v>
      </c>
      <c r="W61" s="91">
        <f t="shared" si="5"/>
        <v>219</v>
      </c>
      <c r="X61" s="91">
        <f t="shared" si="6"/>
        <v>0</v>
      </c>
      <c r="Y61" s="263">
        <f t="shared" si="19"/>
        <v>1</v>
      </c>
      <c r="Z61" s="263">
        <f t="shared" si="20"/>
        <v>10</v>
      </c>
      <c r="AA61" s="263">
        <f t="shared" si="21"/>
        <v>1</v>
      </c>
      <c r="AB61" s="263">
        <f t="shared" si="22"/>
        <v>210</v>
      </c>
      <c r="AC61" s="263">
        <f t="shared" si="23"/>
        <v>1</v>
      </c>
      <c r="AD61" s="93">
        <f t="shared" si="24"/>
        <v>2100</v>
      </c>
      <c r="AE61" s="101">
        <f t="shared" si="25"/>
        <v>2.7137117808586245E-5</v>
      </c>
      <c r="AF61" s="91">
        <f t="shared" si="8"/>
        <v>238</v>
      </c>
      <c r="AG61" s="90"/>
      <c r="AH61" s="90">
        <f t="shared" si="9"/>
        <v>0</v>
      </c>
      <c r="AI61" s="90">
        <f t="shared" si="10"/>
        <v>10</v>
      </c>
      <c r="AJ61" s="90">
        <f t="shared" si="11"/>
        <v>0</v>
      </c>
      <c r="AK61" s="90">
        <f t="shared" si="12"/>
        <v>195</v>
      </c>
      <c r="AL61" s="90">
        <f t="shared" si="13"/>
        <v>0</v>
      </c>
      <c r="AM61" s="91">
        <f t="shared" si="14"/>
        <v>205</v>
      </c>
      <c r="AO61" s="94">
        <f t="shared" si="26"/>
        <v>33</v>
      </c>
      <c r="AS61" t="str">
        <f t="shared" si="27"/>
        <v>0-1-0-6-0</v>
      </c>
      <c r="AT61" s="265">
        <f t="shared" si="28"/>
        <v>0</v>
      </c>
      <c r="AU61" s="265">
        <f t="shared" si="28"/>
        <v>1</v>
      </c>
      <c r="AV61" s="265">
        <f t="shared" si="28"/>
        <v>0</v>
      </c>
      <c r="AW61" s="265">
        <f t="shared" si="28"/>
        <v>6</v>
      </c>
      <c r="AX61" s="265">
        <f t="shared" si="28"/>
        <v>0</v>
      </c>
      <c r="AY61" s="265">
        <f t="shared" si="29"/>
        <v>0</v>
      </c>
      <c r="AZ61" s="265">
        <f t="shared" si="30"/>
        <v>0</v>
      </c>
      <c r="BA61" s="265">
        <f t="shared" si="31"/>
        <v>0</v>
      </c>
      <c r="BB61" s="265">
        <f t="shared" si="32"/>
        <v>0</v>
      </c>
      <c r="BC61" s="265">
        <f t="shared" si="33"/>
        <v>0</v>
      </c>
      <c r="BD61" s="265">
        <f t="shared" si="34"/>
        <v>0</v>
      </c>
      <c r="BE61" s="265">
        <f t="shared" si="35"/>
        <v>0</v>
      </c>
      <c r="BF61" s="265">
        <f t="shared" si="36"/>
        <v>0</v>
      </c>
      <c r="BG61" s="265">
        <f t="shared" si="37"/>
        <v>0</v>
      </c>
      <c r="BH61" s="265">
        <f t="shared" si="38"/>
        <v>0</v>
      </c>
      <c r="BI61" s="265">
        <f t="shared" si="39"/>
        <v>0</v>
      </c>
      <c r="BJ61" s="265">
        <f t="shared" si="40"/>
        <v>0</v>
      </c>
      <c r="BK61" s="265">
        <f t="shared" si="41"/>
        <v>0</v>
      </c>
      <c r="BO61">
        <f>LARGE(A61:E61,1)</f>
        <v>2</v>
      </c>
      <c r="BP61">
        <f>LARGE(A61:E61,2)</f>
        <v>2</v>
      </c>
      <c r="BQ61">
        <f>LARGE(A61:E61,3)</f>
        <v>1</v>
      </c>
      <c r="BR61">
        <f>LARGE(A61:E61,4)</f>
        <v>1</v>
      </c>
      <c r="BS61">
        <f>LARGE(A61:E61,5)</f>
        <v>1</v>
      </c>
    </row>
    <row r="62" spans="1:71" x14ac:dyDescent="0.25">
      <c r="A62" s="72">
        <v>2</v>
      </c>
      <c r="B62" s="72">
        <v>1</v>
      </c>
      <c r="C62" s="72">
        <v>0</v>
      </c>
      <c r="D62" s="72">
        <v>1</v>
      </c>
      <c r="E62" s="72">
        <v>3</v>
      </c>
      <c r="F62" s="123" t="s">
        <v>648</v>
      </c>
      <c r="G62" t="str">
        <f>CONCATENATE(BO62,"–",BP62,"–",BQ62,"–",BR62,"–",BS62)</f>
        <v>3–2–1–1–0</v>
      </c>
      <c r="H62" s="293"/>
      <c r="I62" s="293"/>
      <c r="K62" t="str">
        <f t="shared" si="16"/>
        <v>2-0-0-2-3</v>
      </c>
      <c r="L62" s="72">
        <v>2</v>
      </c>
      <c r="M62" s="72">
        <v>0</v>
      </c>
      <c r="N62" s="72">
        <v>0</v>
      </c>
      <c r="O62" s="72">
        <v>2</v>
      </c>
      <c r="P62" s="72">
        <v>3</v>
      </c>
      <c r="Q62" s="90">
        <f t="shared" si="1"/>
        <v>7</v>
      </c>
      <c r="R62" s="90" t="str">
        <f t="shared" si="17"/>
        <v/>
      </c>
      <c r="S62" s="90">
        <f t="shared" si="18"/>
        <v>0</v>
      </c>
      <c r="T62" s="91">
        <f t="shared" si="2"/>
        <v>17</v>
      </c>
      <c r="U62" s="91">
        <f t="shared" si="3"/>
        <v>0</v>
      </c>
      <c r="V62" s="91">
        <f t="shared" si="4"/>
        <v>0</v>
      </c>
      <c r="W62" s="91">
        <f t="shared" si="5"/>
        <v>77</v>
      </c>
      <c r="X62" s="91">
        <f t="shared" si="6"/>
        <v>144</v>
      </c>
      <c r="Y62" s="263">
        <f t="shared" si="19"/>
        <v>36</v>
      </c>
      <c r="Z62" s="263">
        <f t="shared" si="20"/>
        <v>1</v>
      </c>
      <c r="AA62" s="263">
        <f t="shared" si="21"/>
        <v>1</v>
      </c>
      <c r="AB62" s="263">
        <f t="shared" si="22"/>
        <v>45</v>
      </c>
      <c r="AC62" s="263">
        <f t="shared" si="23"/>
        <v>120</v>
      </c>
      <c r="AD62" s="93">
        <f t="shared" si="24"/>
        <v>194400</v>
      </c>
      <c r="AE62" s="101">
        <f t="shared" si="25"/>
        <v>2.5121217628519838E-3</v>
      </c>
      <c r="AF62" s="91">
        <f t="shared" si="8"/>
        <v>238</v>
      </c>
      <c r="AG62" s="90"/>
      <c r="AH62" s="90">
        <f t="shared" si="9"/>
        <v>3</v>
      </c>
      <c r="AI62" s="90">
        <f t="shared" si="10"/>
        <v>0</v>
      </c>
      <c r="AJ62" s="90">
        <f t="shared" si="11"/>
        <v>0</v>
      </c>
      <c r="AK62" s="90">
        <f t="shared" si="12"/>
        <v>61</v>
      </c>
      <c r="AL62" s="90">
        <f t="shared" si="13"/>
        <v>123</v>
      </c>
      <c r="AM62" s="91">
        <f t="shared" si="14"/>
        <v>187</v>
      </c>
      <c r="AO62" s="94">
        <f t="shared" si="26"/>
        <v>51</v>
      </c>
      <c r="AS62" t="str">
        <f t="shared" si="27"/>
        <v>2-0-0-2-3</v>
      </c>
      <c r="AT62" s="265">
        <f t="shared" si="28"/>
        <v>2</v>
      </c>
      <c r="AU62" s="265">
        <f t="shared" si="28"/>
        <v>0</v>
      </c>
      <c r="AV62" s="265">
        <f t="shared" si="28"/>
        <v>0</v>
      </c>
      <c r="AW62" s="265">
        <f t="shared" si="28"/>
        <v>2</v>
      </c>
      <c r="AX62" s="265">
        <f t="shared" si="28"/>
        <v>3</v>
      </c>
      <c r="AY62" s="265">
        <f t="shared" si="29"/>
        <v>0</v>
      </c>
      <c r="AZ62" s="265">
        <f t="shared" si="30"/>
        <v>0</v>
      </c>
      <c r="BA62" s="265">
        <f t="shared" si="31"/>
        <v>0</v>
      </c>
      <c r="BB62" s="265">
        <f t="shared" si="32"/>
        <v>0</v>
      </c>
      <c r="BC62" s="265">
        <f t="shared" si="33"/>
        <v>0</v>
      </c>
      <c r="BD62" s="265">
        <f t="shared" si="34"/>
        <v>0</v>
      </c>
      <c r="BE62" s="265">
        <f t="shared" si="35"/>
        <v>0</v>
      </c>
      <c r="BF62" s="265">
        <f t="shared" si="36"/>
        <v>0</v>
      </c>
      <c r="BG62" s="265">
        <f t="shared" si="37"/>
        <v>0</v>
      </c>
      <c r="BH62" s="265">
        <f t="shared" si="38"/>
        <v>0</v>
      </c>
      <c r="BI62" s="265">
        <f t="shared" si="39"/>
        <v>0</v>
      </c>
      <c r="BJ62" s="265">
        <f t="shared" si="40"/>
        <v>0</v>
      </c>
      <c r="BK62" s="265">
        <f t="shared" si="41"/>
        <v>0</v>
      </c>
      <c r="BO62">
        <f>LARGE(A62:E62,1)</f>
        <v>3</v>
      </c>
      <c r="BP62">
        <f>LARGE(A62:E62,2)</f>
        <v>2</v>
      </c>
      <c r="BQ62">
        <f>LARGE(A62:E62,3)</f>
        <v>1</v>
      </c>
      <c r="BR62">
        <f>LARGE(A62:E62,4)</f>
        <v>1</v>
      </c>
      <c r="BS62">
        <f>LARGE(A62:E62,5)</f>
        <v>0</v>
      </c>
    </row>
    <row r="63" spans="1:71" x14ac:dyDescent="0.25">
      <c r="A63" s="72">
        <v>2</v>
      </c>
      <c r="B63" s="72">
        <v>2</v>
      </c>
      <c r="C63" s="72">
        <v>1</v>
      </c>
      <c r="D63" s="72">
        <v>1</v>
      </c>
      <c r="E63" s="72">
        <v>1</v>
      </c>
      <c r="F63" s="123" t="s">
        <v>491</v>
      </c>
      <c r="G63" t="str">
        <f>CONCATENATE(BO63,"–",BP63,"–",BQ63,"–",BR63,"–",BS63)</f>
        <v>2–2–1–1–1</v>
      </c>
      <c r="H63" s="293"/>
      <c r="I63" s="293"/>
      <c r="K63" t="str">
        <f t="shared" si="16"/>
        <v>0-2-2-0-3</v>
      </c>
      <c r="L63" s="72">
        <v>0</v>
      </c>
      <c r="M63" s="72">
        <v>2</v>
      </c>
      <c r="N63" s="72">
        <v>2</v>
      </c>
      <c r="O63" s="72">
        <v>0</v>
      </c>
      <c r="P63" s="72">
        <v>3</v>
      </c>
      <c r="Q63" s="90">
        <f t="shared" si="1"/>
        <v>7</v>
      </c>
      <c r="R63" s="90" t="str">
        <f t="shared" si="17"/>
        <v/>
      </c>
      <c r="S63" s="90">
        <f t="shared" si="18"/>
        <v>0</v>
      </c>
      <c r="T63" s="91">
        <f t="shared" si="2"/>
        <v>0</v>
      </c>
      <c r="U63" s="91">
        <f t="shared" si="3"/>
        <v>37</v>
      </c>
      <c r="V63" s="91">
        <f t="shared" si="4"/>
        <v>57</v>
      </c>
      <c r="W63" s="91">
        <f t="shared" si="5"/>
        <v>0</v>
      </c>
      <c r="X63" s="91">
        <f t="shared" si="6"/>
        <v>144</v>
      </c>
      <c r="Y63" s="263">
        <f t="shared" si="19"/>
        <v>1</v>
      </c>
      <c r="Z63" s="263">
        <f t="shared" si="20"/>
        <v>45</v>
      </c>
      <c r="AA63" s="263">
        <f t="shared" si="21"/>
        <v>45</v>
      </c>
      <c r="AB63" s="263">
        <f t="shared" si="22"/>
        <v>1</v>
      </c>
      <c r="AC63" s="263">
        <f t="shared" si="23"/>
        <v>120</v>
      </c>
      <c r="AD63" s="93">
        <f t="shared" si="24"/>
        <v>243000</v>
      </c>
      <c r="AE63" s="101">
        <f t="shared" si="25"/>
        <v>3.1401522035649798E-3</v>
      </c>
      <c r="AF63" s="91">
        <f t="shared" si="8"/>
        <v>238</v>
      </c>
      <c r="AG63" s="90"/>
      <c r="AH63" s="90">
        <f t="shared" si="9"/>
        <v>0</v>
      </c>
      <c r="AI63" s="90">
        <f t="shared" si="10"/>
        <v>21</v>
      </c>
      <c r="AJ63" s="90">
        <f t="shared" si="11"/>
        <v>41</v>
      </c>
      <c r="AK63" s="90">
        <f t="shared" si="12"/>
        <v>0</v>
      </c>
      <c r="AL63" s="90">
        <f t="shared" si="13"/>
        <v>123</v>
      </c>
      <c r="AM63" s="91">
        <f t="shared" si="14"/>
        <v>185</v>
      </c>
      <c r="AO63" s="94">
        <f t="shared" si="26"/>
        <v>53</v>
      </c>
      <c r="AS63" t="str">
        <f t="shared" si="27"/>
        <v>0-2-2-0-3</v>
      </c>
      <c r="AT63" s="265">
        <f t="shared" si="28"/>
        <v>0</v>
      </c>
      <c r="AU63" s="265">
        <f t="shared" si="28"/>
        <v>2</v>
      </c>
      <c r="AV63" s="265">
        <f t="shared" si="28"/>
        <v>2</v>
      </c>
      <c r="AW63" s="265">
        <f t="shared" si="28"/>
        <v>0</v>
      </c>
      <c r="AX63" s="265">
        <f t="shared" si="28"/>
        <v>3</v>
      </c>
      <c r="AY63" s="265">
        <f t="shared" si="29"/>
        <v>0</v>
      </c>
      <c r="AZ63" s="265">
        <f t="shared" si="30"/>
        <v>0</v>
      </c>
      <c r="BA63" s="265">
        <f t="shared" si="31"/>
        <v>0</v>
      </c>
      <c r="BB63" s="265">
        <f t="shared" si="32"/>
        <v>0</v>
      </c>
      <c r="BC63" s="265">
        <f t="shared" si="33"/>
        <v>0</v>
      </c>
      <c r="BD63" s="265">
        <f t="shared" si="34"/>
        <v>0</v>
      </c>
      <c r="BE63" s="265">
        <f t="shared" si="35"/>
        <v>0</v>
      </c>
      <c r="BF63" s="265">
        <f t="shared" si="36"/>
        <v>0</v>
      </c>
      <c r="BG63" s="265">
        <f t="shared" si="37"/>
        <v>0</v>
      </c>
      <c r="BH63" s="265">
        <f t="shared" si="38"/>
        <v>0</v>
      </c>
      <c r="BI63" s="265">
        <f t="shared" si="39"/>
        <v>0</v>
      </c>
      <c r="BJ63" s="265">
        <f t="shared" si="40"/>
        <v>0</v>
      </c>
      <c r="BK63" s="265">
        <f t="shared" si="41"/>
        <v>0</v>
      </c>
      <c r="BO63">
        <f>LARGE(A63:E63,1)</f>
        <v>2</v>
      </c>
      <c r="BP63">
        <f>LARGE(A63:E63,2)</f>
        <v>2</v>
      </c>
      <c r="BQ63">
        <f>LARGE(A63:E63,3)</f>
        <v>1</v>
      </c>
      <c r="BR63">
        <f>LARGE(A63:E63,4)</f>
        <v>1</v>
      </c>
      <c r="BS63">
        <f>LARGE(A63:E63,5)</f>
        <v>1</v>
      </c>
    </row>
    <row r="64" spans="1:71" x14ac:dyDescent="0.25">
      <c r="A64" s="72">
        <v>2</v>
      </c>
      <c r="B64" s="72">
        <v>1</v>
      </c>
      <c r="C64" s="72">
        <v>1</v>
      </c>
      <c r="D64" s="72">
        <v>0</v>
      </c>
      <c r="E64" s="72">
        <v>3</v>
      </c>
      <c r="F64" s="123" t="s">
        <v>57</v>
      </c>
      <c r="G64" t="str">
        <f>CONCATENATE(BO64,"–",BP64,"–",BQ64,"–",BR64,"–",BS64)</f>
        <v>3–2–1–1–0</v>
      </c>
      <c r="H64" s="293"/>
      <c r="I64" s="293"/>
      <c r="K64" t="str">
        <f t="shared" si="16"/>
        <v>1-0-1-4-1</v>
      </c>
      <c r="L64" s="72">
        <v>1</v>
      </c>
      <c r="M64" s="72">
        <v>0</v>
      </c>
      <c r="N64" s="72">
        <v>1</v>
      </c>
      <c r="O64" s="72">
        <v>4</v>
      </c>
      <c r="P64" s="72">
        <v>1</v>
      </c>
      <c r="Q64" s="90">
        <f t="shared" si="1"/>
        <v>7</v>
      </c>
      <c r="R64" s="90" t="str">
        <f t="shared" si="17"/>
        <v/>
      </c>
      <c r="S64" s="90">
        <f t="shared" si="18"/>
        <v>2</v>
      </c>
      <c r="T64" s="91">
        <f t="shared" si="2"/>
        <v>9</v>
      </c>
      <c r="U64" s="91">
        <f t="shared" si="3"/>
        <v>0</v>
      </c>
      <c r="V64" s="91">
        <f t="shared" si="4"/>
        <v>29</v>
      </c>
      <c r="W64" s="91">
        <f t="shared" si="5"/>
        <v>150</v>
      </c>
      <c r="X64" s="91">
        <f t="shared" si="6"/>
        <v>49</v>
      </c>
      <c r="Y64" s="263">
        <f t="shared" si="19"/>
        <v>9</v>
      </c>
      <c r="Z64" s="263">
        <f t="shared" si="20"/>
        <v>1</v>
      </c>
      <c r="AA64" s="263">
        <f t="shared" si="21"/>
        <v>10</v>
      </c>
      <c r="AB64" s="263">
        <f t="shared" si="22"/>
        <v>210</v>
      </c>
      <c r="AC64" s="263">
        <f t="shared" si="23"/>
        <v>10</v>
      </c>
      <c r="AD64" s="93">
        <f t="shared" si="24"/>
        <v>189000</v>
      </c>
      <c r="AE64" s="101">
        <f t="shared" si="25"/>
        <v>2.4423406027727621E-3</v>
      </c>
      <c r="AF64" s="91">
        <f t="shared" si="8"/>
        <v>237</v>
      </c>
      <c r="AG64" s="90"/>
      <c r="AH64" s="90">
        <f t="shared" si="9"/>
        <v>1</v>
      </c>
      <c r="AI64" s="90">
        <f t="shared" si="10"/>
        <v>0</v>
      </c>
      <c r="AJ64" s="90">
        <f t="shared" si="11"/>
        <v>20</v>
      </c>
      <c r="AK64" s="90">
        <f t="shared" si="12"/>
        <v>126</v>
      </c>
      <c r="AL64" s="90">
        <f t="shared" si="13"/>
        <v>40</v>
      </c>
      <c r="AM64" s="91">
        <f t="shared" si="14"/>
        <v>187</v>
      </c>
      <c r="AO64" s="94">
        <f t="shared" si="26"/>
        <v>50</v>
      </c>
      <c r="AS64" t="str">
        <f t="shared" si="27"/>
        <v>1-0-1-4-1</v>
      </c>
      <c r="AT64" s="265">
        <f t="shared" si="28"/>
        <v>1</v>
      </c>
      <c r="AU64" s="265">
        <f t="shared" si="28"/>
        <v>0</v>
      </c>
      <c r="AV64" s="265">
        <f t="shared" si="28"/>
        <v>1</v>
      </c>
      <c r="AW64" s="265">
        <f t="shared" si="28"/>
        <v>4</v>
      </c>
      <c r="AX64" s="265">
        <f t="shared" si="28"/>
        <v>1</v>
      </c>
      <c r="AY64" s="265">
        <f t="shared" si="29"/>
        <v>0</v>
      </c>
      <c r="AZ64" s="265">
        <f t="shared" si="30"/>
        <v>0</v>
      </c>
      <c r="BA64" s="265">
        <f t="shared" si="31"/>
        <v>0</v>
      </c>
      <c r="BB64" s="265">
        <f t="shared" si="32"/>
        <v>0</v>
      </c>
      <c r="BC64" s="265">
        <f t="shared" si="33"/>
        <v>0</v>
      </c>
      <c r="BD64" s="265">
        <f t="shared" si="34"/>
        <v>0</v>
      </c>
      <c r="BE64" s="265">
        <f t="shared" si="35"/>
        <v>2</v>
      </c>
      <c r="BF64" s="265">
        <f t="shared" si="36"/>
        <v>0</v>
      </c>
      <c r="BG64" s="265">
        <f t="shared" si="37"/>
        <v>0</v>
      </c>
      <c r="BH64" s="265">
        <f t="shared" si="38"/>
        <v>0</v>
      </c>
      <c r="BI64" s="265">
        <f t="shared" si="39"/>
        <v>0</v>
      </c>
      <c r="BJ64" s="265">
        <f t="shared" si="40"/>
        <v>0</v>
      </c>
      <c r="BK64" s="265">
        <f t="shared" si="41"/>
        <v>0</v>
      </c>
      <c r="BO64">
        <f>LARGE(A64:E64,1)</f>
        <v>3</v>
      </c>
      <c r="BP64">
        <f>LARGE(A64:E64,2)</f>
        <v>2</v>
      </c>
      <c r="BQ64">
        <f>LARGE(A64:E64,3)</f>
        <v>1</v>
      </c>
      <c r="BR64">
        <f>LARGE(A64:E64,4)</f>
        <v>1</v>
      </c>
      <c r="BS64">
        <f>LARGE(A64:E64,5)</f>
        <v>0</v>
      </c>
    </row>
    <row r="65" spans="1:71" x14ac:dyDescent="0.25">
      <c r="A65" s="72">
        <v>1</v>
      </c>
      <c r="B65" s="72">
        <v>0</v>
      </c>
      <c r="C65" s="72">
        <v>2</v>
      </c>
      <c r="D65" s="72">
        <v>2</v>
      </c>
      <c r="E65" s="72">
        <v>2</v>
      </c>
      <c r="F65" s="123" t="s">
        <v>644</v>
      </c>
      <c r="G65" t="str">
        <f>CONCATENATE(BO65,"–",BP65,"–",BQ65,"–",BR65,"–",BS65)</f>
        <v>2–2–2–1–0</v>
      </c>
      <c r="H65" s="293"/>
      <c r="I65" s="293"/>
      <c r="K65" t="str">
        <f t="shared" si="16"/>
        <v>1-0-3-0-3</v>
      </c>
      <c r="L65" s="72">
        <v>1</v>
      </c>
      <c r="M65" s="72">
        <v>0</v>
      </c>
      <c r="N65" s="72">
        <v>3</v>
      </c>
      <c r="O65" s="72">
        <v>0</v>
      </c>
      <c r="P65" s="72">
        <v>3</v>
      </c>
      <c r="Q65" s="90">
        <f t="shared" si="1"/>
        <v>7</v>
      </c>
      <c r="R65" s="90" t="str">
        <f t="shared" si="17"/>
        <v/>
      </c>
      <c r="S65" s="90">
        <f t="shared" si="18"/>
        <v>1</v>
      </c>
      <c r="T65" s="91">
        <f t="shared" si="2"/>
        <v>9</v>
      </c>
      <c r="U65" s="91">
        <f t="shared" si="3"/>
        <v>0</v>
      </c>
      <c r="V65" s="91">
        <f t="shared" si="4"/>
        <v>84</v>
      </c>
      <c r="W65" s="91">
        <f t="shared" si="5"/>
        <v>0</v>
      </c>
      <c r="X65" s="91">
        <f t="shared" si="6"/>
        <v>144</v>
      </c>
      <c r="Y65" s="263">
        <f t="shared" si="19"/>
        <v>9</v>
      </c>
      <c r="Z65" s="263">
        <f t="shared" si="20"/>
        <v>1</v>
      </c>
      <c r="AA65" s="263">
        <f t="shared" si="21"/>
        <v>120</v>
      </c>
      <c r="AB65" s="263">
        <f t="shared" si="22"/>
        <v>1</v>
      </c>
      <c r="AC65" s="263">
        <f t="shared" si="23"/>
        <v>120</v>
      </c>
      <c r="AD65" s="93">
        <f t="shared" si="24"/>
        <v>129600</v>
      </c>
      <c r="AE65" s="101">
        <f t="shared" si="25"/>
        <v>1.6747478419013226E-3</v>
      </c>
      <c r="AF65" s="91">
        <f t="shared" si="8"/>
        <v>237</v>
      </c>
      <c r="AG65" s="90"/>
      <c r="AH65" s="90">
        <f t="shared" si="9"/>
        <v>1</v>
      </c>
      <c r="AI65" s="90">
        <f t="shared" si="10"/>
        <v>0</v>
      </c>
      <c r="AJ65" s="90">
        <f t="shared" si="11"/>
        <v>63</v>
      </c>
      <c r="AK65" s="90">
        <f t="shared" si="12"/>
        <v>0</v>
      </c>
      <c r="AL65" s="90">
        <f t="shared" si="13"/>
        <v>123</v>
      </c>
      <c r="AM65" s="91">
        <f t="shared" si="14"/>
        <v>187</v>
      </c>
      <c r="AO65" s="94">
        <f t="shared" si="26"/>
        <v>50</v>
      </c>
      <c r="AS65" t="str">
        <f t="shared" si="27"/>
        <v>1-0-3-0-3</v>
      </c>
      <c r="AT65" s="265">
        <f t="shared" si="28"/>
        <v>1</v>
      </c>
      <c r="AU65" s="265">
        <f t="shared" si="28"/>
        <v>0</v>
      </c>
      <c r="AV65" s="265">
        <f t="shared" si="28"/>
        <v>3</v>
      </c>
      <c r="AW65" s="265">
        <f t="shared" si="28"/>
        <v>0</v>
      </c>
      <c r="AX65" s="265">
        <f t="shared" si="28"/>
        <v>3</v>
      </c>
      <c r="AY65" s="265">
        <f t="shared" si="29"/>
        <v>0</v>
      </c>
      <c r="AZ65" s="265">
        <f t="shared" si="30"/>
        <v>0</v>
      </c>
      <c r="BA65" s="265">
        <f t="shared" si="31"/>
        <v>0</v>
      </c>
      <c r="BB65" s="265">
        <f t="shared" si="32"/>
        <v>0</v>
      </c>
      <c r="BC65" s="265">
        <f t="shared" si="33"/>
        <v>0</v>
      </c>
      <c r="BD65" s="265">
        <f t="shared" si="34"/>
        <v>0</v>
      </c>
      <c r="BE65" s="265">
        <f t="shared" si="35"/>
        <v>0</v>
      </c>
      <c r="BF65" s="265">
        <f t="shared" si="36"/>
        <v>1</v>
      </c>
      <c r="BG65" s="265">
        <f t="shared" si="37"/>
        <v>0</v>
      </c>
      <c r="BH65" s="265">
        <f t="shared" si="38"/>
        <v>0</v>
      </c>
      <c r="BI65" s="265">
        <f t="shared" si="39"/>
        <v>0</v>
      </c>
      <c r="BJ65" s="265">
        <f t="shared" si="40"/>
        <v>0</v>
      </c>
      <c r="BK65" s="265">
        <f t="shared" si="41"/>
        <v>0</v>
      </c>
      <c r="BO65">
        <f>LARGE(A65:E65,1)</f>
        <v>2</v>
      </c>
      <c r="BP65">
        <f>LARGE(A65:E65,2)</f>
        <v>2</v>
      </c>
      <c r="BQ65">
        <f>LARGE(A65:E65,3)</f>
        <v>2</v>
      </c>
      <c r="BR65">
        <f>LARGE(A65:E65,4)</f>
        <v>1</v>
      </c>
      <c r="BS65">
        <f>LARGE(A65:E65,5)</f>
        <v>0</v>
      </c>
    </row>
    <row r="66" spans="1:71" x14ac:dyDescent="0.25">
      <c r="A66" s="72">
        <v>1</v>
      </c>
      <c r="B66" s="72">
        <v>1</v>
      </c>
      <c r="C66" s="72">
        <v>1</v>
      </c>
      <c r="D66" s="72">
        <v>2</v>
      </c>
      <c r="E66" s="72">
        <v>2</v>
      </c>
      <c r="F66" s="123" t="s">
        <v>345</v>
      </c>
      <c r="G66" t="str">
        <f>CONCATENATE(BO66,"–",BP66,"–",BQ66,"–",BR66,"–",BS66)</f>
        <v>2–2–1–1–1</v>
      </c>
      <c r="H66" s="293"/>
      <c r="I66" s="293"/>
      <c r="K66" t="str">
        <f t="shared" si="16"/>
        <v>0-3-0-1-3</v>
      </c>
      <c r="L66" s="72">
        <v>0</v>
      </c>
      <c r="M66" s="72">
        <v>3</v>
      </c>
      <c r="N66" s="72">
        <v>0</v>
      </c>
      <c r="O66" s="72">
        <v>1</v>
      </c>
      <c r="P66" s="72">
        <v>3</v>
      </c>
      <c r="Q66" s="90">
        <f t="shared" si="1"/>
        <v>7</v>
      </c>
      <c r="R66" s="90" t="str">
        <f t="shared" si="17"/>
        <v/>
      </c>
      <c r="S66" s="90">
        <f t="shared" si="18"/>
        <v>0</v>
      </c>
      <c r="T66" s="91">
        <f t="shared" si="2"/>
        <v>0</v>
      </c>
      <c r="U66" s="91">
        <f t="shared" si="3"/>
        <v>54</v>
      </c>
      <c r="V66" s="91">
        <f t="shared" si="4"/>
        <v>0</v>
      </c>
      <c r="W66" s="91">
        <f t="shared" si="5"/>
        <v>39</v>
      </c>
      <c r="X66" s="91">
        <f t="shared" si="6"/>
        <v>144</v>
      </c>
      <c r="Y66" s="263">
        <f t="shared" si="19"/>
        <v>1</v>
      </c>
      <c r="Z66" s="263">
        <f t="shared" si="20"/>
        <v>120</v>
      </c>
      <c r="AA66" s="263">
        <f t="shared" si="21"/>
        <v>1</v>
      </c>
      <c r="AB66" s="263">
        <f t="shared" si="22"/>
        <v>10</v>
      </c>
      <c r="AC66" s="263">
        <f t="shared" si="23"/>
        <v>120</v>
      </c>
      <c r="AD66" s="93">
        <f t="shared" si="24"/>
        <v>144000</v>
      </c>
      <c r="AE66" s="101">
        <f t="shared" si="25"/>
        <v>1.860830935445914E-3</v>
      </c>
      <c r="AF66" s="91">
        <f t="shared" si="8"/>
        <v>237</v>
      </c>
      <c r="AG66" s="90"/>
      <c r="AH66" s="90">
        <f t="shared" si="9"/>
        <v>0</v>
      </c>
      <c r="AI66" s="90">
        <f t="shared" si="10"/>
        <v>33</v>
      </c>
      <c r="AJ66" s="90">
        <f t="shared" si="11"/>
        <v>0</v>
      </c>
      <c r="AK66" s="90">
        <f t="shared" si="12"/>
        <v>30</v>
      </c>
      <c r="AL66" s="90">
        <f t="shared" si="13"/>
        <v>123</v>
      </c>
      <c r="AM66" s="91">
        <f t="shared" si="14"/>
        <v>186</v>
      </c>
      <c r="AO66" s="94">
        <f t="shared" si="26"/>
        <v>51</v>
      </c>
      <c r="AS66" t="str">
        <f t="shared" si="27"/>
        <v>0-3-0-1-3</v>
      </c>
      <c r="AT66" s="265">
        <f t="shared" si="28"/>
        <v>0</v>
      </c>
      <c r="AU66" s="265">
        <f t="shared" si="28"/>
        <v>3</v>
      </c>
      <c r="AV66" s="265">
        <f t="shared" si="28"/>
        <v>0</v>
      </c>
      <c r="AW66" s="265">
        <f t="shared" si="28"/>
        <v>1</v>
      </c>
      <c r="AX66" s="265">
        <f t="shared" si="28"/>
        <v>3</v>
      </c>
      <c r="AY66" s="265">
        <f t="shared" si="29"/>
        <v>0</v>
      </c>
      <c r="AZ66" s="265">
        <f t="shared" si="30"/>
        <v>0</v>
      </c>
      <c r="BA66" s="265">
        <f t="shared" si="31"/>
        <v>0</v>
      </c>
      <c r="BB66" s="265">
        <f t="shared" si="32"/>
        <v>0</v>
      </c>
      <c r="BC66" s="265">
        <f t="shared" si="33"/>
        <v>0</v>
      </c>
      <c r="BD66" s="265">
        <f t="shared" si="34"/>
        <v>0</v>
      </c>
      <c r="BE66" s="265">
        <f t="shared" si="35"/>
        <v>0</v>
      </c>
      <c r="BF66" s="265">
        <f t="shared" si="36"/>
        <v>0</v>
      </c>
      <c r="BG66" s="265">
        <f t="shared" si="37"/>
        <v>0</v>
      </c>
      <c r="BH66" s="265">
        <f t="shared" si="38"/>
        <v>0</v>
      </c>
      <c r="BI66" s="265">
        <f t="shared" si="39"/>
        <v>0</v>
      </c>
      <c r="BJ66" s="265">
        <f t="shared" si="40"/>
        <v>0</v>
      </c>
      <c r="BK66" s="265">
        <f t="shared" si="41"/>
        <v>0</v>
      </c>
      <c r="BO66">
        <f>LARGE(A66:E66,1)</f>
        <v>2</v>
      </c>
      <c r="BP66">
        <f>LARGE(A66:E66,2)</f>
        <v>2</v>
      </c>
      <c r="BQ66">
        <f>LARGE(A66:E66,3)</f>
        <v>1</v>
      </c>
      <c r="BR66">
        <f>LARGE(A66:E66,4)</f>
        <v>1</v>
      </c>
      <c r="BS66">
        <f>LARGE(A66:E66,5)</f>
        <v>1</v>
      </c>
    </row>
    <row r="67" spans="1:71" x14ac:dyDescent="0.25">
      <c r="A67" s="72">
        <v>1</v>
      </c>
      <c r="B67" s="72">
        <v>1</v>
      </c>
      <c r="C67" s="72">
        <v>1</v>
      </c>
      <c r="D67" s="72">
        <v>3</v>
      </c>
      <c r="E67" s="72">
        <v>1</v>
      </c>
      <c r="F67" s="123" t="s">
        <v>33</v>
      </c>
      <c r="G67" t="str">
        <f>CONCATENATE(BO67,"–",BP67,"–",BQ67,"–",BR67,"–",BS67)</f>
        <v>3–1–1–1–1</v>
      </c>
      <c r="H67" s="293"/>
      <c r="I67" s="293"/>
      <c r="K67" t="str">
        <f t="shared" si="16"/>
        <v>0-0-3-4-0</v>
      </c>
      <c r="L67" s="72">
        <v>0</v>
      </c>
      <c r="M67" s="72">
        <v>0</v>
      </c>
      <c r="N67" s="72">
        <v>3</v>
      </c>
      <c r="O67" s="72">
        <v>4</v>
      </c>
      <c r="P67" s="72">
        <v>0</v>
      </c>
      <c r="Q67" s="90">
        <f t="shared" ref="Q67:Q130" si="43">SUM(L67:P67)</f>
        <v>7</v>
      </c>
      <c r="R67" s="90" t="str">
        <f t="shared" si="17"/>
        <v/>
      </c>
      <c r="S67" s="90">
        <f t="shared" si="18"/>
        <v>0</v>
      </c>
      <c r="T67" s="91">
        <f t="shared" ref="T67:T130" si="44">(9*L67)-((L67-1)*(L67))/2</f>
        <v>0</v>
      </c>
      <c r="U67" s="91">
        <f t="shared" ref="U67:U130" si="45">(19*M67)-((M67-1)*(M67))/2</f>
        <v>0</v>
      </c>
      <c r="V67" s="91">
        <f t="shared" ref="V67:V130" si="46">(29*N67)-((N67-1)*(N67))/2</f>
        <v>84</v>
      </c>
      <c r="W67" s="91">
        <f t="shared" ref="W67:W130" si="47">(39*O67)-((O67-1)*(O67))/2</f>
        <v>150</v>
      </c>
      <c r="X67" s="91">
        <f t="shared" ref="X67:X130" si="48">(49*P67)-((P67-1)*(P67))/2</f>
        <v>0</v>
      </c>
      <c r="Y67" s="263">
        <f t="shared" si="19"/>
        <v>1</v>
      </c>
      <c r="Z67" s="263">
        <f t="shared" si="20"/>
        <v>1</v>
      </c>
      <c r="AA67" s="263">
        <f t="shared" si="21"/>
        <v>120</v>
      </c>
      <c r="AB67" s="263">
        <f t="shared" si="22"/>
        <v>210</v>
      </c>
      <c r="AC67" s="263">
        <f t="shared" si="23"/>
        <v>1</v>
      </c>
      <c r="AD67" s="93">
        <f t="shared" si="24"/>
        <v>25200</v>
      </c>
      <c r="AE67" s="101">
        <f t="shared" si="25"/>
        <v>3.2564541370303494E-4</v>
      </c>
      <c r="AF67" s="91">
        <f t="shared" ref="AF67:AF130" si="49">SUM(T67:X67)</f>
        <v>234</v>
      </c>
      <c r="AG67" s="90"/>
      <c r="AH67" s="90">
        <f t="shared" ref="AH67:AH130" si="50">((1*L67)+((L67-1)*(L67))/2)</f>
        <v>0</v>
      </c>
      <c r="AI67" s="90">
        <f t="shared" ref="AI67:AI130" si="51">((10*M67)+((M67-1)*(M67))/2)</f>
        <v>0</v>
      </c>
      <c r="AJ67" s="90">
        <f t="shared" ref="AJ67:AJ130" si="52">((20*N67)+((N67-1)*(N67))/2)</f>
        <v>63</v>
      </c>
      <c r="AK67" s="90">
        <f t="shared" ref="AK67:AK130" si="53">((30*O67)+((O67-1)*(O67))/2)</f>
        <v>126</v>
      </c>
      <c r="AL67" s="90">
        <f t="shared" ref="AL67:AL130" si="54">((40*P67)+((P67-1)*(P67))/2)</f>
        <v>0</v>
      </c>
      <c r="AM67" s="91">
        <f t="shared" ref="AM67:AM130" si="55">SUM(AH67:AL67)</f>
        <v>189</v>
      </c>
      <c r="AO67" s="94">
        <f t="shared" si="26"/>
        <v>45</v>
      </c>
      <c r="AS67" t="str">
        <f t="shared" si="27"/>
        <v>0-0-3-4-0</v>
      </c>
      <c r="AT67" s="265">
        <f t="shared" ref="AT67:AX117" si="56">VALUE(MID($K67,AT$2,1))</f>
        <v>0</v>
      </c>
      <c r="AU67" s="265">
        <f t="shared" si="56"/>
        <v>0</v>
      </c>
      <c r="AV67" s="265">
        <f t="shared" si="56"/>
        <v>3</v>
      </c>
      <c r="AW67" s="265">
        <f t="shared" si="56"/>
        <v>4</v>
      </c>
      <c r="AX67" s="265">
        <f t="shared" si="56"/>
        <v>0</v>
      </c>
      <c r="AY67" s="265">
        <f t="shared" si="29"/>
        <v>0</v>
      </c>
      <c r="AZ67" s="265">
        <f t="shared" si="30"/>
        <v>0</v>
      </c>
      <c r="BA67" s="265">
        <f t="shared" si="31"/>
        <v>0</v>
      </c>
      <c r="BB67" s="265">
        <f t="shared" si="32"/>
        <v>0</v>
      </c>
      <c r="BC67" s="265">
        <f t="shared" si="33"/>
        <v>0</v>
      </c>
      <c r="BD67" s="265">
        <f t="shared" si="34"/>
        <v>0</v>
      </c>
      <c r="BE67" s="265">
        <f t="shared" si="35"/>
        <v>0</v>
      </c>
      <c r="BF67" s="265">
        <f t="shared" si="36"/>
        <v>0</v>
      </c>
      <c r="BG67" s="265">
        <f t="shared" si="37"/>
        <v>0</v>
      </c>
      <c r="BH67" s="265">
        <f t="shared" si="38"/>
        <v>0</v>
      </c>
      <c r="BI67" s="265">
        <f t="shared" si="39"/>
        <v>0</v>
      </c>
      <c r="BJ67" s="265">
        <f t="shared" si="40"/>
        <v>0</v>
      </c>
      <c r="BK67" s="265">
        <f t="shared" si="41"/>
        <v>0</v>
      </c>
      <c r="BO67">
        <f>LARGE(A67:E67,1)</f>
        <v>3</v>
      </c>
      <c r="BP67">
        <f>LARGE(A67:E67,2)</f>
        <v>1</v>
      </c>
      <c r="BQ67">
        <f>LARGE(A67:E67,3)</f>
        <v>1</v>
      </c>
      <c r="BR67">
        <f>LARGE(A67:E67,4)</f>
        <v>1</v>
      </c>
      <c r="BS67">
        <f>LARGE(A67:E67,5)</f>
        <v>1</v>
      </c>
    </row>
    <row r="68" spans="1:71" x14ac:dyDescent="0.25">
      <c r="A68" s="72">
        <v>2</v>
      </c>
      <c r="B68" s="72">
        <v>1</v>
      </c>
      <c r="C68" s="72">
        <v>0</v>
      </c>
      <c r="D68" s="72">
        <v>2</v>
      </c>
      <c r="E68" s="72">
        <v>2</v>
      </c>
      <c r="F68" s="123" t="s">
        <v>21</v>
      </c>
      <c r="G68" t="str">
        <f>CONCATENATE(BO68,"–",BP68,"–",BQ68,"–",BR68,"–",BS68)</f>
        <v>2–2–2–1–0</v>
      </c>
      <c r="H68" s="293"/>
      <c r="I68" s="293"/>
      <c r="K68" t="str">
        <f t="shared" ref="K68:K131" si="57">CONCATENATE(L68,"-",M68,"-",N68,"-",O68,"-",P68)</f>
        <v>0-1-1-5-0</v>
      </c>
      <c r="L68" s="72">
        <v>0</v>
      </c>
      <c r="M68" s="72">
        <v>1</v>
      </c>
      <c r="N68" s="72">
        <v>1</v>
      </c>
      <c r="O68" s="72">
        <v>5</v>
      </c>
      <c r="P68" s="72">
        <v>0</v>
      </c>
      <c r="Q68" s="90">
        <f t="shared" si="43"/>
        <v>7</v>
      </c>
      <c r="R68" s="90" t="str">
        <f t="shared" ref="R68:R131" si="58">IF(S68=S$1,K68,IF(S68=S$2,K68,""))</f>
        <v/>
      </c>
      <c r="S68" s="90">
        <f t="shared" ref="S68:S131" si="59">COUNTIF(F:F,K68)</f>
        <v>0</v>
      </c>
      <c r="T68" s="91">
        <f t="shared" si="44"/>
        <v>0</v>
      </c>
      <c r="U68" s="91">
        <f t="shared" si="45"/>
        <v>19</v>
      </c>
      <c r="V68" s="91">
        <f t="shared" si="46"/>
        <v>29</v>
      </c>
      <c r="W68" s="91">
        <f t="shared" si="47"/>
        <v>185</v>
      </c>
      <c r="X68" s="91">
        <f t="shared" si="48"/>
        <v>0</v>
      </c>
      <c r="Y68" s="263">
        <f t="shared" ref="Y68:Y131" si="60">(PERMUT(9,(9-L68))/(FACT(9-L68)))</f>
        <v>1</v>
      </c>
      <c r="Z68" s="263">
        <f t="shared" ref="Z68:Z131" si="61">(PERMUT(10,(10-M68))/(FACT(10-M68)))</f>
        <v>10</v>
      </c>
      <c r="AA68" s="263">
        <f t="shared" ref="AA68:AA131" si="62">(PERMUT(10,(10-N68))/(FACT(10-N68)))</f>
        <v>10</v>
      </c>
      <c r="AB68" s="263">
        <f t="shared" ref="AB68:AB131" si="63">(PERMUT(10,(10-O68))/(FACT(10-O68)))</f>
        <v>252</v>
      </c>
      <c r="AC68" s="263">
        <f t="shared" ref="AC68:AC131" si="64">(PERMUT(10,(10-P68))/(FACT(10-P68)))</f>
        <v>1</v>
      </c>
      <c r="AD68" s="93">
        <f t="shared" ref="AD68:AD131" si="65">Y68*Z68*AA68*AB68*AC68</f>
        <v>25200</v>
      </c>
      <c r="AE68" s="101">
        <f t="shared" ref="AE68:AE131" si="66">AD68/AD$1</f>
        <v>3.2564541370303494E-4</v>
      </c>
      <c r="AF68" s="91">
        <f t="shared" si="49"/>
        <v>233</v>
      </c>
      <c r="AG68" s="90"/>
      <c r="AH68" s="90">
        <f t="shared" si="50"/>
        <v>0</v>
      </c>
      <c r="AI68" s="90">
        <f t="shared" si="51"/>
        <v>10</v>
      </c>
      <c r="AJ68" s="90">
        <f t="shared" si="52"/>
        <v>20</v>
      </c>
      <c r="AK68" s="90">
        <f t="shared" si="53"/>
        <v>160</v>
      </c>
      <c r="AL68" s="90">
        <f t="shared" si="54"/>
        <v>0</v>
      </c>
      <c r="AM68" s="91">
        <f t="shared" si="55"/>
        <v>190</v>
      </c>
      <c r="AO68" s="94">
        <f t="shared" ref="AO68:AO131" si="67">AF68-AM68</f>
        <v>43</v>
      </c>
      <c r="AS68" t="str">
        <f t="shared" ref="AS68:AS131" si="68">K68</f>
        <v>0-1-1-5-0</v>
      </c>
      <c r="AT68" s="265">
        <f t="shared" si="56"/>
        <v>0</v>
      </c>
      <c r="AU68" s="265">
        <f t="shared" si="56"/>
        <v>1</v>
      </c>
      <c r="AV68" s="265">
        <f t="shared" si="56"/>
        <v>1</v>
      </c>
      <c r="AW68" s="265">
        <f t="shared" si="56"/>
        <v>5</v>
      </c>
      <c r="AX68" s="265">
        <f t="shared" si="56"/>
        <v>0</v>
      </c>
      <c r="AY68" s="265">
        <f t="shared" ref="AY68:AY131" si="69">IF(COUNTIF($AT68:$AX68,7),$S68,0)</f>
        <v>0</v>
      </c>
      <c r="AZ68" s="265">
        <f t="shared" ref="AZ68:AZ131" si="70">IF(COUNTIF($AT68:$AX68,6),$S68,0)</f>
        <v>0</v>
      </c>
      <c r="BA68" s="265">
        <f t="shared" ref="BA68:BA131" si="71">IF(COUNTIF($AT68:$AX68,5),IF(COUNTIF($AT68:$AX68,2),$S68,0),0)</f>
        <v>0</v>
      </c>
      <c r="BB68" s="265">
        <f t="shared" ref="BB68:BB131" si="72">IF(COUNTIF($AT68:$AX68,5),IF(COUNTIF($AT68:$AX68,1),$S68,0),0)</f>
        <v>0</v>
      </c>
      <c r="BC68" s="265">
        <f t="shared" ref="BC68:BC131" si="73">IF(COUNTIF($AT68:$AX68,4),IF(COUNTIF($AT68:$AX68,3),$S68,0),0)</f>
        <v>0</v>
      </c>
      <c r="BD68" s="265">
        <f t="shared" ref="BD68:BD131" si="74">IF(COUNTIF($AT68:$AX68,4),IF(COUNTIF($AT68:$AX68,2),$S68,0),0)</f>
        <v>0</v>
      </c>
      <c r="BE68" s="265">
        <f t="shared" ref="BE68:BE131" si="75">IF(COUNTIF($AT68:$AX68,4),IF(LARGE($AT68:$AX68,2)=1,$S68,0),0)</f>
        <v>0</v>
      </c>
      <c r="BF68" s="265">
        <f t="shared" ref="BF68:BF131" si="76">IF(COUNTIF($AT68:$AX68,3),IF(LARGE($AT68:$AX68,2)=3,$S68,0),0)</f>
        <v>0</v>
      </c>
      <c r="BG68" s="265">
        <f t="shared" ref="BG68:BG131" si="77">IF(COUNTIF($AT68:$AX68,3),IF(LARGE($AT68:$AX68,2)=2,IF(LARGE($AT68:$AX68,3)=2,$S68,0),0),0)</f>
        <v>0</v>
      </c>
      <c r="BH68" s="265">
        <f t="shared" ref="BH68:BH131" si="78">IF(COUNTIF($AT68:$AX68,3),IF(LARGE($AT68:$AX68,2)=2,IF(LARGE($AT68:$AX68,3)=1,$S68,0),0),0)</f>
        <v>0</v>
      </c>
      <c r="BI68" s="265">
        <f t="shared" ref="BI68:BI131" si="79">IF(COUNTIF($AT68:$AX68,3),IF(LARGE($AT68:$AX68,2)=1,$S68,0),0)</f>
        <v>0</v>
      </c>
      <c r="BJ68" s="265">
        <f t="shared" ref="BJ68:BJ131" si="80">IF(LARGE($AT68:$AX68,1)=2,IF(LARGE($AT68:$AX68,2)=2,IF(LARGE($AT68:$AX68,3)=2,$S68,0),0),0)</f>
        <v>0</v>
      </c>
      <c r="BK68" s="265">
        <f t="shared" ref="BK68:BK131" si="81">IF(LARGE($AT68:$AX68,1)=2,IF(LARGE($AT68:$AX68,2)=2,IF(LARGE($AT68:$AX68,3)=1,$S68,0),0),0)</f>
        <v>0</v>
      </c>
      <c r="BO68">
        <f>LARGE(A68:E68,1)</f>
        <v>2</v>
      </c>
      <c r="BP68">
        <f>LARGE(A68:E68,2)</f>
        <v>2</v>
      </c>
      <c r="BQ68">
        <f>LARGE(A68:E68,3)</f>
        <v>2</v>
      </c>
      <c r="BR68">
        <f>LARGE(A68:E68,4)</f>
        <v>1</v>
      </c>
      <c r="BS68">
        <f>LARGE(A68:E68,5)</f>
        <v>0</v>
      </c>
    </row>
    <row r="69" spans="1:71" x14ac:dyDescent="0.25">
      <c r="A69" s="72">
        <v>1</v>
      </c>
      <c r="B69" s="72">
        <v>2</v>
      </c>
      <c r="C69" s="72">
        <v>3</v>
      </c>
      <c r="D69" s="72">
        <v>0</v>
      </c>
      <c r="E69" s="72">
        <v>1</v>
      </c>
      <c r="F69" s="123" t="s">
        <v>639</v>
      </c>
      <c r="G69" t="str">
        <f>CONCATENATE(BO69,"–",BP69,"–",BQ69,"–",BR69,"–",BS69)</f>
        <v>3–2–1–1–0</v>
      </c>
      <c r="H69" s="293"/>
      <c r="I69" s="293"/>
      <c r="K69" t="str">
        <f t="shared" si="57"/>
        <v>0-0-5-0-2</v>
      </c>
      <c r="L69" s="72">
        <v>0</v>
      </c>
      <c r="M69" s="72">
        <v>0</v>
      </c>
      <c r="N69" s="72">
        <v>5</v>
      </c>
      <c r="O69" s="72">
        <v>0</v>
      </c>
      <c r="P69" s="72">
        <v>2</v>
      </c>
      <c r="Q69" s="90">
        <f t="shared" si="43"/>
        <v>7</v>
      </c>
      <c r="R69" s="90" t="str">
        <f t="shared" si="58"/>
        <v/>
      </c>
      <c r="S69" s="90">
        <f t="shared" si="59"/>
        <v>0</v>
      </c>
      <c r="T69" s="91">
        <f t="shared" si="44"/>
        <v>0</v>
      </c>
      <c r="U69" s="91">
        <f t="shared" si="45"/>
        <v>0</v>
      </c>
      <c r="V69" s="91">
        <f t="shared" si="46"/>
        <v>135</v>
      </c>
      <c r="W69" s="91">
        <f t="shared" si="47"/>
        <v>0</v>
      </c>
      <c r="X69" s="91">
        <f t="shared" si="48"/>
        <v>97</v>
      </c>
      <c r="Y69" s="263">
        <f t="shared" si="60"/>
        <v>1</v>
      </c>
      <c r="Z69" s="263">
        <f t="shared" si="61"/>
        <v>1</v>
      </c>
      <c r="AA69" s="263">
        <f t="shared" si="62"/>
        <v>252</v>
      </c>
      <c r="AB69" s="263">
        <f t="shared" si="63"/>
        <v>1</v>
      </c>
      <c r="AC69" s="263">
        <f t="shared" si="64"/>
        <v>45</v>
      </c>
      <c r="AD69" s="93">
        <f t="shared" si="65"/>
        <v>11340</v>
      </c>
      <c r="AE69" s="101">
        <f t="shared" si="66"/>
        <v>1.4654043616636574E-4</v>
      </c>
      <c r="AF69" s="91">
        <f t="shared" si="49"/>
        <v>232</v>
      </c>
      <c r="AG69" s="90"/>
      <c r="AH69" s="90">
        <f t="shared" si="50"/>
        <v>0</v>
      </c>
      <c r="AI69" s="90">
        <f t="shared" si="51"/>
        <v>0</v>
      </c>
      <c r="AJ69" s="90">
        <f t="shared" si="52"/>
        <v>110</v>
      </c>
      <c r="AK69" s="90">
        <f t="shared" si="53"/>
        <v>0</v>
      </c>
      <c r="AL69" s="90">
        <f t="shared" si="54"/>
        <v>81</v>
      </c>
      <c r="AM69" s="91">
        <f t="shared" si="55"/>
        <v>191</v>
      </c>
      <c r="AO69" s="94">
        <f t="shared" si="67"/>
        <v>41</v>
      </c>
      <c r="AS69" t="str">
        <f t="shared" si="68"/>
        <v>0-0-5-0-2</v>
      </c>
      <c r="AT69" s="265">
        <f t="shared" si="56"/>
        <v>0</v>
      </c>
      <c r="AU69" s="265">
        <f t="shared" si="56"/>
        <v>0</v>
      </c>
      <c r="AV69" s="265">
        <f t="shared" si="56"/>
        <v>5</v>
      </c>
      <c r="AW69" s="265">
        <f t="shared" si="56"/>
        <v>0</v>
      </c>
      <c r="AX69" s="265">
        <f t="shared" si="56"/>
        <v>2</v>
      </c>
      <c r="AY69" s="265">
        <f t="shared" si="69"/>
        <v>0</v>
      </c>
      <c r="AZ69" s="265">
        <f t="shared" si="70"/>
        <v>0</v>
      </c>
      <c r="BA69" s="265">
        <f t="shared" si="71"/>
        <v>0</v>
      </c>
      <c r="BB69" s="265">
        <f t="shared" si="72"/>
        <v>0</v>
      </c>
      <c r="BC69" s="265">
        <f t="shared" si="73"/>
        <v>0</v>
      </c>
      <c r="BD69" s="265">
        <f t="shared" si="74"/>
        <v>0</v>
      </c>
      <c r="BE69" s="265">
        <f t="shared" si="75"/>
        <v>0</v>
      </c>
      <c r="BF69" s="265">
        <f t="shared" si="76"/>
        <v>0</v>
      </c>
      <c r="BG69" s="265">
        <f t="shared" si="77"/>
        <v>0</v>
      </c>
      <c r="BH69" s="265">
        <f t="shared" si="78"/>
        <v>0</v>
      </c>
      <c r="BI69" s="265">
        <f t="shared" si="79"/>
        <v>0</v>
      </c>
      <c r="BJ69" s="265">
        <f t="shared" si="80"/>
        <v>0</v>
      </c>
      <c r="BK69" s="265">
        <f t="shared" si="81"/>
        <v>0</v>
      </c>
      <c r="BO69">
        <f>LARGE(A69:E69,1)</f>
        <v>3</v>
      </c>
      <c r="BP69">
        <f>LARGE(A69:E69,2)</f>
        <v>2</v>
      </c>
      <c r="BQ69">
        <f>LARGE(A69:E69,3)</f>
        <v>1</v>
      </c>
      <c r="BR69">
        <f>LARGE(A69:E69,4)</f>
        <v>1</v>
      </c>
      <c r="BS69">
        <f>LARGE(A69:E69,5)</f>
        <v>0</v>
      </c>
    </row>
    <row r="70" spans="1:71" x14ac:dyDescent="0.25">
      <c r="A70" s="72">
        <v>1</v>
      </c>
      <c r="B70" s="72">
        <v>0</v>
      </c>
      <c r="C70" s="72">
        <v>1</v>
      </c>
      <c r="D70" s="72">
        <v>2</v>
      </c>
      <c r="E70" s="72">
        <v>3</v>
      </c>
      <c r="F70" s="123" t="s">
        <v>388</v>
      </c>
      <c r="G70" t="str">
        <f>CONCATENATE(BO70,"–",BP70,"–",BQ70,"–",BR70,"–",BS70)</f>
        <v>3–2–1–1–0</v>
      </c>
      <c r="H70" s="293"/>
      <c r="I70" s="293"/>
      <c r="K70" t="str">
        <f t="shared" si="57"/>
        <v>1-1-1-2-2</v>
      </c>
      <c r="L70" s="72">
        <v>1</v>
      </c>
      <c r="M70" s="72">
        <v>1</v>
      </c>
      <c r="N70" s="72">
        <v>1</v>
      </c>
      <c r="O70" s="72">
        <v>2</v>
      </c>
      <c r="P70" s="72">
        <v>2</v>
      </c>
      <c r="Q70" s="90">
        <f t="shared" si="43"/>
        <v>7</v>
      </c>
      <c r="R70" s="90" t="str">
        <f t="shared" si="58"/>
        <v/>
      </c>
      <c r="S70" s="90">
        <f t="shared" si="59"/>
        <v>5</v>
      </c>
      <c r="T70" s="91">
        <f t="shared" si="44"/>
        <v>9</v>
      </c>
      <c r="U70" s="91">
        <f t="shared" si="45"/>
        <v>19</v>
      </c>
      <c r="V70" s="91">
        <f t="shared" si="46"/>
        <v>29</v>
      </c>
      <c r="W70" s="91">
        <f t="shared" si="47"/>
        <v>77</v>
      </c>
      <c r="X70" s="91">
        <f t="shared" si="48"/>
        <v>97</v>
      </c>
      <c r="Y70" s="263">
        <f t="shared" si="60"/>
        <v>9</v>
      </c>
      <c r="Z70" s="263">
        <f t="shared" si="61"/>
        <v>10</v>
      </c>
      <c r="AA70" s="263">
        <f t="shared" si="62"/>
        <v>10</v>
      </c>
      <c r="AB70" s="263">
        <f t="shared" si="63"/>
        <v>45</v>
      </c>
      <c r="AC70" s="263">
        <f t="shared" si="64"/>
        <v>45</v>
      </c>
      <c r="AD70" s="93">
        <f t="shared" si="65"/>
        <v>1822500</v>
      </c>
      <c r="AE70" s="101">
        <f t="shared" si="66"/>
        <v>2.3551141526737349E-2</v>
      </c>
      <c r="AF70" s="91">
        <f t="shared" si="49"/>
        <v>231</v>
      </c>
      <c r="AG70" s="90"/>
      <c r="AH70" s="90">
        <f t="shared" si="50"/>
        <v>1</v>
      </c>
      <c r="AI70" s="90">
        <f t="shared" si="51"/>
        <v>10</v>
      </c>
      <c r="AJ70" s="90">
        <f t="shared" si="52"/>
        <v>20</v>
      </c>
      <c r="AK70" s="90">
        <f t="shared" si="53"/>
        <v>61</v>
      </c>
      <c r="AL70" s="90">
        <f t="shared" si="54"/>
        <v>81</v>
      </c>
      <c r="AM70" s="91">
        <f t="shared" si="55"/>
        <v>173</v>
      </c>
      <c r="AO70" s="94">
        <f t="shared" si="67"/>
        <v>58</v>
      </c>
      <c r="AS70" t="str">
        <f t="shared" si="68"/>
        <v>1-1-1-2-2</v>
      </c>
      <c r="AT70" s="265">
        <f t="shared" si="56"/>
        <v>1</v>
      </c>
      <c r="AU70" s="265">
        <f t="shared" si="56"/>
        <v>1</v>
      </c>
      <c r="AV70" s="265">
        <f t="shared" si="56"/>
        <v>1</v>
      </c>
      <c r="AW70" s="265">
        <f t="shared" si="56"/>
        <v>2</v>
      </c>
      <c r="AX70" s="265">
        <f t="shared" si="56"/>
        <v>2</v>
      </c>
      <c r="AY70" s="265">
        <f t="shared" si="69"/>
        <v>0</v>
      </c>
      <c r="AZ70" s="265">
        <f t="shared" si="70"/>
        <v>0</v>
      </c>
      <c r="BA70" s="265">
        <f t="shared" si="71"/>
        <v>0</v>
      </c>
      <c r="BB70" s="265">
        <f t="shared" si="72"/>
        <v>0</v>
      </c>
      <c r="BC70" s="265">
        <f t="shared" si="73"/>
        <v>0</v>
      </c>
      <c r="BD70" s="265">
        <f t="shared" si="74"/>
        <v>0</v>
      </c>
      <c r="BE70" s="265">
        <f t="shared" si="75"/>
        <v>0</v>
      </c>
      <c r="BF70" s="265">
        <f t="shared" si="76"/>
        <v>0</v>
      </c>
      <c r="BG70" s="265">
        <f t="shared" si="77"/>
        <v>0</v>
      </c>
      <c r="BH70" s="265">
        <f t="shared" si="78"/>
        <v>0</v>
      </c>
      <c r="BI70" s="265">
        <f t="shared" si="79"/>
        <v>0</v>
      </c>
      <c r="BJ70" s="265">
        <f t="shared" si="80"/>
        <v>0</v>
      </c>
      <c r="BK70" s="265">
        <f t="shared" si="81"/>
        <v>5</v>
      </c>
      <c r="BO70">
        <f>LARGE(A70:E70,1)</f>
        <v>3</v>
      </c>
      <c r="BP70">
        <f>LARGE(A70:E70,2)</f>
        <v>2</v>
      </c>
      <c r="BQ70">
        <f>LARGE(A70:E70,3)</f>
        <v>1</v>
      </c>
      <c r="BR70">
        <f>LARGE(A70:E70,4)</f>
        <v>1</v>
      </c>
      <c r="BS70">
        <f>LARGE(A70:E70,5)</f>
        <v>0</v>
      </c>
    </row>
    <row r="71" spans="1:71" x14ac:dyDescent="0.25">
      <c r="A71" s="72">
        <v>0</v>
      </c>
      <c r="B71" s="72">
        <v>2</v>
      </c>
      <c r="C71" s="72">
        <v>2</v>
      </c>
      <c r="D71" s="72">
        <v>1</v>
      </c>
      <c r="E71" s="72">
        <v>2</v>
      </c>
      <c r="F71" s="123" t="s">
        <v>640</v>
      </c>
      <c r="G71" t="str">
        <f>CONCATENATE(BO71,"–",BP71,"–",BQ71,"–",BR71,"–",BS71)</f>
        <v>2–2–2–1–0</v>
      </c>
      <c r="H71" s="293"/>
      <c r="I71" s="293"/>
      <c r="K71" t="str">
        <f t="shared" si="57"/>
        <v>0-2-2-1-2</v>
      </c>
      <c r="L71" s="72">
        <v>0</v>
      </c>
      <c r="M71" s="72">
        <v>2</v>
      </c>
      <c r="N71" s="72">
        <v>2</v>
      </c>
      <c r="O71" s="72">
        <v>1</v>
      </c>
      <c r="P71" s="72">
        <v>2</v>
      </c>
      <c r="Q71" s="90">
        <f t="shared" si="43"/>
        <v>7</v>
      </c>
      <c r="R71" s="90" t="str">
        <f t="shared" si="58"/>
        <v/>
      </c>
      <c r="S71" s="90">
        <f t="shared" si="59"/>
        <v>2</v>
      </c>
      <c r="T71" s="91">
        <f t="shared" si="44"/>
        <v>0</v>
      </c>
      <c r="U71" s="91">
        <f t="shared" si="45"/>
        <v>37</v>
      </c>
      <c r="V71" s="91">
        <f t="shared" si="46"/>
        <v>57</v>
      </c>
      <c r="W71" s="91">
        <f t="shared" si="47"/>
        <v>39</v>
      </c>
      <c r="X71" s="91">
        <f t="shared" si="48"/>
        <v>97</v>
      </c>
      <c r="Y71" s="263">
        <f t="shared" si="60"/>
        <v>1</v>
      </c>
      <c r="Z71" s="263">
        <f t="shared" si="61"/>
        <v>45</v>
      </c>
      <c r="AA71" s="263">
        <f t="shared" si="62"/>
        <v>45</v>
      </c>
      <c r="AB71" s="263">
        <f t="shared" si="63"/>
        <v>10</v>
      </c>
      <c r="AC71" s="263">
        <f t="shared" si="64"/>
        <v>45</v>
      </c>
      <c r="AD71" s="93">
        <f t="shared" si="65"/>
        <v>911250</v>
      </c>
      <c r="AE71" s="101">
        <f t="shared" si="66"/>
        <v>1.1775570763368675E-2</v>
      </c>
      <c r="AF71" s="91">
        <f t="shared" si="49"/>
        <v>230</v>
      </c>
      <c r="AG71" s="90"/>
      <c r="AH71" s="90">
        <f t="shared" si="50"/>
        <v>0</v>
      </c>
      <c r="AI71" s="90">
        <f t="shared" si="51"/>
        <v>21</v>
      </c>
      <c r="AJ71" s="90">
        <f t="shared" si="52"/>
        <v>41</v>
      </c>
      <c r="AK71" s="90">
        <f t="shared" si="53"/>
        <v>30</v>
      </c>
      <c r="AL71" s="90">
        <f t="shared" si="54"/>
        <v>81</v>
      </c>
      <c r="AM71" s="91">
        <f t="shared" si="55"/>
        <v>173</v>
      </c>
      <c r="AO71" s="94">
        <f t="shared" si="67"/>
        <v>57</v>
      </c>
      <c r="AS71" t="str">
        <f t="shared" si="68"/>
        <v>0-2-2-1-2</v>
      </c>
      <c r="AT71" s="265">
        <f t="shared" si="56"/>
        <v>0</v>
      </c>
      <c r="AU71" s="265">
        <f t="shared" si="56"/>
        <v>2</v>
      </c>
      <c r="AV71" s="265">
        <f t="shared" si="56"/>
        <v>2</v>
      </c>
      <c r="AW71" s="265">
        <f t="shared" si="56"/>
        <v>1</v>
      </c>
      <c r="AX71" s="265">
        <f t="shared" si="56"/>
        <v>2</v>
      </c>
      <c r="AY71" s="265">
        <f t="shared" si="69"/>
        <v>0</v>
      </c>
      <c r="AZ71" s="265">
        <f t="shared" si="70"/>
        <v>0</v>
      </c>
      <c r="BA71" s="265">
        <f t="shared" si="71"/>
        <v>0</v>
      </c>
      <c r="BB71" s="265">
        <f t="shared" si="72"/>
        <v>0</v>
      </c>
      <c r="BC71" s="265">
        <f t="shared" si="73"/>
        <v>0</v>
      </c>
      <c r="BD71" s="265">
        <f t="shared" si="74"/>
        <v>0</v>
      </c>
      <c r="BE71" s="265">
        <f t="shared" si="75"/>
        <v>0</v>
      </c>
      <c r="BF71" s="265">
        <f t="shared" si="76"/>
        <v>0</v>
      </c>
      <c r="BG71" s="265">
        <f t="shared" si="77"/>
        <v>0</v>
      </c>
      <c r="BH71" s="265">
        <f t="shared" si="78"/>
        <v>0</v>
      </c>
      <c r="BI71" s="265">
        <f t="shared" si="79"/>
        <v>0</v>
      </c>
      <c r="BJ71" s="265">
        <f t="shared" si="80"/>
        <v>2</v>
      </c>
      <c r="BK71" s="265">
        <f t="shared" si="81"/>
        <v>0</v>
      </c>
      <c r="BO71">
        <f>LARGE(A71:E71,1)</f>
        <v>2</v>
      </c>
      <c r="BP71">
        <f>LARGE(A71:E71,2)</f>
        <v>2</v>
      </c>
      <c r="BQ71">
        <f>LARGE(A71:E71,3)</f>
        <v>2</v>
      </c>
      <c r="BR71">
        <f>LARGE(A71:E71,4)</f>
        <v>1</v>
      </c>
      <c r="BS71">
        <f>LARGE(A71:E71,5)</f>
        <v>0</v>
      </c>
    </row>
    <row r="72" spans="1:71" x14ac:dyDescent="0.25">
      <c r="A72" s="72">
        <v>1</v>
      </c>
      <c r="B72" s="72">
        <v>2</v>
      </c>
      <c r="C72" s="72">
        <v>1</v>
      </c>
      <c r="D72" s="72">
        <v>1</v>
      </c>
      <c r="E72" s="72">
        <v>2</v>
      </c>
      <c r="F72" s="123" t="s">
        <v>23</v>
      </c>
      <c r="G72" t="str">
        <f>CONCATENATE(BO72,"–",BP72,"–",BQ72,"–",BR72,"–",BS72)</f>
        <v>2–2–1–1–1</v>
      </c>
      <c r="H72" s="293"/>
      <c r="I72" s="293"/>
      <c r="K72" t="str">
        <f t="shared" si="57"/>
        <v>2-0-1-1-3</v>
      </c>
      <c r="L72" s="72">
        <v>2</v>
      </c>
      <c r="M72" s="72">
        <v>0</v>
      </c>
      <c r="N72" s="72">
        <v>1</v>
      </c>
      <c r="O72" s="72">
        <v>1</v>
      </c>
      <c r="P72" s="72">
        <v>3</v>
      </c>
      <c r="Q72" s="90">
        <f t="shared" si="43"/>
        <v>7</v>
      </c>
      <c r="R72" s="90" t="str">
        <f t="shared" si="58"/>
        <v/>
      </c>
      <c r="S72" s="90">
        <f t="shared" si="59"/>
        <v>1</v>
      </c>
      <c r="T72" s="91">
        <f t="shared" si="44"/>
        <v>17</v>
      </c>
      <c r="U72" s="91">
        <f t="shared" si="45"/>
        <v>0</v>
      </c>
      <c r="V72" s="91">
        <f t="shared" si="46"/>
        <v>29</v>
      </c>
      <c r="W72" s="91">
        <f t="shared" si="47"/>
        <v>39</v>
      </c>
      <c r="X72" s="91">
        <f t="shared" si="48"/>
        <v>144</v>
      </c>
      <c r="Y72" s="263">
        <f t="shared" si="60"/>
        <v>36</v>
      </c>
      <c r="Z72" s="263">
        <f t="shared" si="61"/>
        <v>1</v>
      </c>
      <c r="AA72" s="263">
        <f t="shared" si="62"/>
        <v>10</v>
      </c>
      <c r="AB72" s="263">
        <f t="shared" si="63"/>
        <v>10</v>
      </c>
      <c r="AC72" s="263">
        <f t="shared" si="64"/>
        <v>120</v>
      </c>
      <c r="AD72" s="93">
        <f t="shared" si="65"/>
        <v>432000</v>
      </c>
      <c r="AE72" s="101">
        <f t="shared" si="66"/>
        <v>5.5824928063377419E-3</v>
      </c>
      <c r="AF72" s="91">
        <f t="shared" si="49"/>
        <v>229</v>
      </c>
      <c r="AG72" s="90"/>
      <c r="AH72" s="90">
        <f t="shared" si="50"/>
        <v>3</v>
      </c>
      <c r="AI72" s="90">
        <f t="shared" si="51"/>
        <v>0</v>
      </c>
      <c r="AJ72" s="90">
        <f t="shared" si="52"/>
        <v>20</v>
      </c>
      <c r="AK72" s="90">
        <f t="shared" si="53"/>
        <v>30</v>
      </c>
      <c r="AL72" s="90">
        <f t="shared" si="54"/>
        <v>123</v>
      </c>
      <c r="AM72" s="91">
        <f t="shared" si="55"/>
        <v>176</v>
      </c>
      <c r="AO72" s="94">
        <f t="shared" si="67"/>
        <v>53</v>
      </c>
      <c r="AS72" t="str">
        <f t="shared" si="68"/>
        <v>2-0-1-1-3</v>
      </c>
      <c r="AT72" s="265">
        <f t="shared" si="56"/>
        <v>2</v>
      </c>
      <c r="AU72" s="265">
        <f t="shared" si="56"/>
        <v>0</v>
      </c>
      <c r="AV72" s="265">
        <f t="shared" si="56"/>
        <v>1</v>
      </c>
      <c r="AW72" s="265">
        <f t="shared" si="56"/>
        <v>1</v>
      </c>
      <c r="AX72" s="265">
        <f t="shared" si="56"/>
        <v>3</v>
      </c>
      <c r="AY72" s="265">
        <f t="shared" si="69"/>
        <v>0</v>
      </c>
      <c r="AZ72" s="265">
        <f t="shared" si="70"/>
        <v>0</v>
      </c>
      <c r="BA72" s="265">
        <f t="shared" si="71"/>
        <v>0</v>
      </c>
      <c r="BB72" s="265">
        <f t="shared" si="72"/>
        <v>0</v>
      </c>
      <c r="BC72" s="265">
        <f t="shared" si="73"/>
        <v>0</v>
      </c>
      <c r="BD72" s="265">
        <f t="shared" si="74"/>
        <v>0</v>
      </c>
      <c r="BE72" s="265">
        <f t="shared" si="75"/>
        <v>0</v>
      </c>
      <c r="BF72" s="265">
        <f t="shared" si="76"/>
        <v>0</v>
      </c>
      <c r="BG72" s="265">
        <f t="shared" si="77"/>
        <v>0</v>
      </c>
      <c r="BH72" s="265">
        <f t="shared" si="78"/>
        <v>1</v>
      </c>
      <c r="BI72" s="265">
        <f t="shared" si="79"/>
        <v>0</v>
      </c>
      <c r="BJ72" s="265">
        <f t="shared" si="80"/>
        <v>0</v>
      </c>
      <c r="BK72" s="265">
        <f t="shared" si="81"/>
        <v>0</v>
      </c>
      <c r="BO72">
        <f>LARGE(A72:E72,1)</f>
        <v>2</v>
      </c>
      <c r="BP72">
        <f>LARGE(A72:E72,2)</f>
        <v>2</v>
      </c>
      <c r="BQ72">
        <f>LARGE(A72:E72,3)</f>
        <v>1</v>
      </c>
      <c r="BR72">
        <f>LARGE(A72:E72,4)</f>
        <v>1</v>
      </c>
      <c r="BS72">
        <f>LARGE(A72:E72,5)</f>
        <v>1</v>
      </c>
    </row>
    <row r="73" spans="1:71" x14ac:dyDescent="0.25">
      <c r="A73" s="72">
        <v>1</v>
      </c>
      <c r="B73" s="72">
        <v>1</v>
      </c>
      <c r="C73" s="72">
        <v>0</v>
      </c>
      <c r="D73" s="72">
        <v>3</v>
      </c>
      <c r="E73" s="72">
        <v>2</v>
      </c>
      <c r="F73" s="123" t="s">
        <v>641</v>
      </c>
      <c r="G73" t="str">
        <f>CONCATENATE(BO73,"–",BP73,"–",BQ73,"–",BR73,"–",BS73)</f>
        <v>3–2–1–1–0</v>
      </c>
      <c r="H73" s="293"/>
      <c r="I73" s="293"/>
      <c r="K73" t="str">
        <f t="shared" si="57"/>
        <v>1-0-3-1-2</v>
      </c>
      <c r="L73" s="72">
        <v>1</v>
      </c>
      <c r="M73" s="72">
        <v>0</v>
      </c>
      <c r="N73" s="72">
        <v>3</v>
      </c>
      <c r="O73" s="72">
        <v>1</v>
      </c>
      <c r="P73" s="72">
        <v>2</v>
      </c>
      <c r="Q73" s="90">
        <f t="shared" si="43"/>
        <v>7</v>
      </c>
      <c r="R73" s="90" t="str">
        <f t="shared" si="58"/>
        <v/>
      </c>
      <c r="S73" s="90">
        <f t="shared" si="59"/>
        <v>0</v>
      </c>
      <c r="T73" s="91">
        <f t="shared" si="44"/>
        <v>9</v>
      </c>
      <c r="U73" s="91">
        <f t="shared" si="45"/>
        <v>0</v>
      </c>
      <c r="V73" s="91">
        <f t="shared" si="46"/>
        <v>84</v>
      </c>
      <c r="W73" s="91">
        <f t="shared" si="47"/>
        <v>39</v>
      </c>
      <c r="X73" s="91">
        <f t="shared" si="48"/>
        <v>97</v>
      </c>
      <c r="Y73" s="263">
        <f t="shared" si="60"/>
        <v>9</v>
      </c>
      <c r="Z73" s="263">
        <f t="shared" si="61"/>
        <v>1</v>
      </c>
      <c r="AA73" s="263">
        <f t="shared" si="62"/>
        <v>120</v>
      </c>
      <c r="AB73" s="263">
        <f t="shared" si="63"/>
        <v>10</v>
      </c>
      <c r="AC73" s="263">
        <f t="shared" si="64"/>
        <v>45</v>
      </c>
      <c r="AD73" s="93">
        <f t="shared" si="65"/>
        <v>486000</v>
      </c>
      <c r="AE73" s="101">
        <f t="shared" si="66"/>
        <v>6.2803044071299595E-3</v>
      </c>
      <c r="AF73" s="91">
        <f t="shared" si="49"/>
        <v>229</v>
      </c>
      <c r="AG73" s="90"/>
      <c r="AH73" s="90">
        <f t="shared" si="50"/>
        <v>1</v>
      </c>
      <c r="AI73" s="90">
        <f t="shared" si="51"/>
        <v>0</v>
      </c>
      <c r="AJ73" s="90">
        <f t="shared" si="52"/>
        <v>63</v>
      </c>
      <c r="AK73" s="90">
        <f t="shared" si="53"/>
        <v>30</v>
      </c>
      <c r="AL73" s="90">
        <f t="shared" si="54"/>
        <v>81</v>
      </c>
      <c r="AM73" s="91">
        <f t="shared" si="55"/>
        <v>175</v>
      </c>
      <c r="AO73" s="94">
        <f t="shared" si="67"/>
        <v>54</v>
      </c>
      <c r="AS73" t="str">
        <f t="shared" si="68"/>
        <v>1-0-3-1-2</v>
      </c>
      <c r="AT73" s="265">
        <f t="shared" si="56"/>
        <v>1</v>
      </c>
      <c r="AU73" s="265">
        <f t="shared" si="56"/>
        <v>0</v>
      </c>
      <c r="AV73" s="265">
        <f t="shared" si="56"/>
        <v>3</v>
      </c>
      <c r="AW73" s="265">
        <f t="shared" si="56"/>
        <v>1</v>
      </c>
      <c r="AX73" s="265">
        <f t="shared" si="56"/>
        <v>2</v>
      </c>
      <c r="AY73" s="265">
        <f t="shared" si="69"/>
        <v>0</v>
      </c>
      <c r="AZ73" s="265">
        <f t="shared" si="70"/>
        <v>0</v>
      </c>
      <c r="BA73" s="265">
        <f t="shared" si="71"/>
        <v>0</v>
      </c>
      <c r="BB73" s="265">
        <f t="shared" si="72"/>
        <v>0</v>
      </c>
      <c r="BC73" s="265">
        <f t="shared" si="73"/>
        <v>0</v>
      </c>
      <c r="BD73" s="265">
        <f t="shared" si="74"/>
        <v>0</v>
      </c>
      <c r="BE73" s="265">
        <f t="shared" si="75"/>
        <v>0</v>
      </c>
      <c r="BF73" s="265">
        <f t="shared" si="76"/>
        <v>0</v>
      </c>
      <c r="BG73" s="265">
        <f t="shared" si="77"/>
        <v>0</v>
      </c>
      <c r="BH73" s="265">
        <f t="shared" si="78"/>
        <v>0</v>
      </c>
      <c r="BI73" s="265">
        <f t="shared" si="79"/>
        <v>0</v>
      </c>
      <c r="BJ73" s="265">
        <f t="shared" si="80"/>
        <v>0</v>
      </c>
      <c r="BK73" s="265">
        <f t="shared" si="81"/>
        <v>0</v>
      </c>
      <c r="BO73">
        <f>LARGE(A73:E73,1)</f>
        <v>3</v>
      </c>
      <c r="BP73">
        <f>LARGE(A73:E73,2)</f>
        <v>2</v>
      </c>
      <c r="BQ73">
        <f>LARGE(A73:E73,3)</f>
        <v>1</v>
      </c>
      <c r="BR73">
        <f>LARGE(A73:E73,4)</f>
        <v>1</v>
      </c>
      <c r="BS73">
        <f>LARGE(A73:E73,5)</f>
        <v>0</v>
      </c>
    </row>
    <row r="74" spans="1:71" x14ac:dyDescent="0.25">
      <c r="A74" s="72">
        <v>2</v>
      </c>
      <c r="B74" s="72">
        <v>1</v>
      </c>
      <c r="C74" s="72">
        <v>2</v>
      </c>
      <c r="D74" s="72">
        <v>1</v>
      </c>
      <c r="E74" s="72">
        <v>1</v>
      </c>
      <c r="F74" s="123" t="s">
        <v>442</v>
      </c>
      <c r="G74" t="str">
        <f>CONCATENATE(BO74,"–",BP74,"–",BQ74,"–",BR74,"–",BS74)</f>
        <v>2–2–1–1–1</v>
      </c>
      <c r="H74" s="293"/>
      <c r="I74" s="293"/>
      <c r="K74" t="str">
        <f t="shared" si="57"/>
        <v>1-0-2-3-1</v>
      </c>
      <c r="L74" s="72">
        <v>1</v>
      </c>
      <c r="M74" s="72">
        <v>0</v>
      </c>
      <c r="N74" s="72">
        <v>2</v>
      </c>
      <c r="O74" s="72">
        <v>3</v>
      </c>
      <c r="P74" s="72">
        <v>1</v>
      </c>
      <c r="Q74" s="90">
        <f t="shared" si="43"/>
        <v>7</v>
      </c>
      <c r="R74" s="90" t="str">
        <f t="shared" si="58"/>
        <v/>
      </c>
      <c r="S74" s="90">
        <f t="shared" si="59"/>
        <v>3</v>
      </c>
      <c r="T74" s="91">
        <f t="shared" si="44"/>
        <v>9</v>
      </c>
      <c r="U74" s="91">
        <f t="shared" si="45"/>
        <v>0</v>
      </c>
      <c r="V74" s="91">
        <f t="shared" si="46"/>
        <v>57</v>
      </c>
      <c r="W74" s="91">
        <f t="shared" si="47"/>
        <v>114</v>
      </c>
      <c r="X74" s="91">
        <f t="shared" si="48"/>
        <v>49</v>
      </c>
      <c r="Y74" s="263">
        <f t="shared" si="60"/>
        <v>9</v>
      </c>
      <c r="Z74" s="263">
        <f t="shared" si="61"/>
        <v>1</v>
      </c>
      <c r="AA74" s="263">
        <f t="shared" si="62"/>
        <v>45</v>
      </c>
      <c r="AB74" s="263">
        <f t="shared" si="63"/>
        <v>120</v>
      </c>
      <c r="AC74" s="263">
        <f t="shared" si="64"/>
        <v>10</v>
      </c>
      <c r="AD74" s="93">
        <f t="shared" si="65"/>
        <v>486000</v>
      </c>
      <c r="AE74" s="101">
        <f t="shared" si="66"/>
        <v>6.2803044071299595E-3</v>
      </c>
      <c r="AF74" s="91">
        <f t="shared" si="49"/>
        <v>229</v>
      </c>
      <c r="AG74" s="90"/>
      <c r="AH74" s="90">
        <f t="shared" si="50"/>
        <v>1</v>
      </c>
      <c r="AI74" s="90">
        <f t="shared" si="51"/>
        <v>0</v>
      </c>
      <c r="AJ74" s="90">
        <f t="shared" si="52"/>
        <v>41</v>
      </c>
      <c r="AK74" s="90">
        <f t="shared" si="53"/>
        <v>93</v>
      </c>
      <c r="AL74" s="90">
        <f t="shared" si="54"/>
        <v>40</v>
      </c>
      <c r="AM74" s="91">
        <f t="shared" si="55"/>
        <v>175</v>
      </c>
      <c r="AO74" s="94">
        <f t="shared" si="67"/>
        <v>54</v>
      </c>
      <c r="AS74" t="str">
        <f t="shared" si="68"/>
        <v>1-0-2-3-1</v>
      </c>
      <c r="AT74" s="265">
        <f t="shared" si="56"/>
        <v>1</v>
      </c>
      <c r="AU74" s="265">
        <f t="shared" si="56"/>
        <v>0</v>
      </c>
      <c r="AV74" s="265">
        <f t="shared" si="56"/>
        <v>2</v>
      </c>
      <c r="AW74" s="265">
        <f t="shared" si="56"/>
        <v>3</v>
      </c>
      <c r="AX74" s="265">
        <f t="shared" si="56"/>
        <v>1</v>
      </c>
      <c r="AY74" s="265">
        <f t="shared" si="69"/>
        <v>0</v>
      </c>
      <c r="AZ74" s="265">
        <f t="shared" si="70"/>
        <v>0</v>
      </c>
      <c r="BA74" s="265">
        <f t="shared" si="71"/>
        <v>0</v>
      </c>
      <c r="BB74" s="265">
        <f t="shared" si="72"/>
        <v>0</v>
      </c>
      <c r="BC74" s="265">
        <f t="shared" si="73"/>
        <v>0</v>
      </c>
      <c r="BD74" s="265">
        <f t="shared" si="74"/>
        <v>0</v>
      </c>
      <c r="BE74" s="265">
        <f t="shared" si="75"/>
        <v>0</v>
      </c>
      <c r="BF74" s="265">
        <f t="shared" si="76"/>
        <v>0</v>
      </c>
      <c r="BG74" s="265">
        <f t="shared" si="77"/>
        <v>0</v>
      </c>
      <c r="BH74" s="265">
        <f t="shared" si="78"/>
        <v>3</v>
      </c>
      <c r="BI74" s="265">
        <f t="shared" si="79"/>
        <v>0</v>
      </c>
      <c r="BJ74" s="265">
        <f t="shared" si="80"/>
        <v>0</v>
      </c>
      <c r="BK74" s="265">
        <f t="shared" si="81"/>
        <v>0</v>
      </c>
      <c r="BO74">
        <f>LARGE(A74:E74,1)</f>
        <v>2</v>
      </c>
      <c r="BP74">
        <f>LARGE(A74:E74,2)</f>
        <v>2</v>
      </c>
      <c r="BQ74">
        <f>LARGE(A74:E74,3)</f>
        <v>1</v>
      </c>
      <c r="BR74">
        <f>LARGE(A74:E74,4)</f>
        <v>1</v>
      </c>
      <c r="BS74">
        <f>LARGE(A74:E74,5)</f>
        <v>1</v>
      </c>
    </row>
    <row r="75" spans="1:71" x14ac:dyDescent="0.25">
      <c r="A75" s="72">
        <v>2</v>
      </c>
      <c r="B75" s="72">
        <v>2</v>
      </c>
      <c r="C75" s="72">
        <v>1</v>
      </c>
      <c r="D75" s="72">
        <v>2</v>
      </c>
      <c r="E75" s="72">
        <v>0</v>
      </c>
      <c r="F75" s="123" t="s">
        <v>389</v>
      </c>
      <c r="G75" t="str">
        <f>CONCATENATE(BO75,"–",BP75,"–",BQ75,"–",BR75,"–",BS75)</f>
        <v>2–2–2–1–0</v>
      </c>
      <c r="H75" s="293"/>
      <c r="I75" s="293"/>
      <c r="K75" t="str">
        <f t="shared" si="57"/>
        <v>1-2-0-1-3</v>
      </c>
      <c r="L75" s="72">
        <v>1</v>
      </c>
      <c r="M75" s="72">
        <v>2</v>
      </c>
      <c r="N75" s="72">
        <v>0</v>
      </c>
      <c r="O75" s="72">
        <v>1</v>
      </c>
      <c r="P75" s="72">
        <v>3</v>
      </c>
      <c r="Q75" s="90">
        <f t="shared" si="43"/>
        <v>7</v>
      </c>
      <c r="R75" s="90" t="str">
        <f t="shared" si="58"/>
        <v/>
      </c>
      <c r="S75" s="90">
        <f t="shared" si="59"/>
        <v>3</v>
      </c>
      <c r="T75" s="91">
        <f t="shared" si="44"/>
        <v>9</v>
      </c>
      <c r="U75" s="91">
        <f t="shared" si="45"/>
        <v>37</v>
      </c>
      <c r="V75" s="91">
        <f t="shared" si="46"/>
        <v>0</v>
      </c>
      <c r="W75" s="91">
        <f t="shared" si="47"/>
        <v>39</v>
      </c>
      <c r="X75" s="91">
        <f t="shared" si="48"/>
        <v>144</v>
      </c>
      <c r="Y75" s="263">
        <f t="shared" si="60"/>
        <v>9</v>
      </c>
      <c r="Z75" s="263">
        <f t="shared" si="61"/>
        <v>45</v>
      </c>
      <c r="AA75" s="263">
        <f t="shared" si="62"/>
        <v>1</v>
      </c>
      <c r="AB75" s="263">
        <f t="shared" si="63"/>
        <v>10</v>
      </c>
      <c r="AC75" s="263">
        <f t="shared" si="64"/>
        <v>120</v>
      </c>
      <c r="AD75" s="93">
        <f t="shared" si="65"/>
        <v>486000</v>
      </c>
      <c r="AE75" s="101">
        <f t="shared" si="66"/>
        <v>6.2803044071299595E-3</v>
      </c>
      <c r="AF75" s="91">
        <f t="shared" si="49"/>
        <v>229</v>
      </c>
      <c r="AG75" s="90"/>
      <c r="AH75" s="90">
        <f t="shared" si="50"/>
        <v>1</v>
      </c>
      <c r="AI75" s="90">
        <f t="shared" si="51"/>
        <v>21</v>
      </c>
      <c r="AJ75" s="90">
        <f t="shared" si="52"/>
        <v>0</v>
      </c>
      <c r="AK75" s="90">
        <f t="shared" si="53"/>
        <v>30</v>
      </c>
      <c r="AL75" s="90">
        <f t="shared" si="54"/>
        <v>123</v>
      </c>
      <c r="AM75" s="91">
        <f t="shared" si="55"/>
        <v>175</v>
      </c>
      <c r="AO75" s="94">
        <f t="shared" si="67"/>
        <v>54</v>
      </c>
      <c r="AS75" t="str">
        <f t="shared" si="68"/>
        <v>1-2-0-1-3</v>
      </c>
      <c r="AT75" s="265">
        <f t="shared" si="56"/>
        <v>1</v>
      </c>
      <c r="AU75" s="265">
        <f t="shared" si="56"/>
        <v>2</v>
      </c>
      <c r="AV75" s="265">
        <f t="shared" si="56"/>
        <v>0</v>
      </c>
      <c r="AW75" s="265">
        <f t="shared" si="56"/>
        <v>1</v>
      </c>
      <c r="AX75" s="265">
        <f t="shared" si="56"/>
        <v>3</v>
      </c>
      <c r="AY75" s="265">
        <f t="shared" si="69"/>
        <v>0</v>
      </c>
      <c r="AZ75" s="265">
        <f t="shared" si="70"/>
        <v>0</v>
      </c>
      <c r="BA75" s="265">
        <f t="shared" si="71"/>
        <v>0</v>
      </c>
      <c r="BB75" s="265">
        <f t="shared" si="72"/>
        <v>0</v>
      </c>
      <c r="BC75" s="265">
        <f t="shared" si="73"/>
        <v>0</v>
      </c>
      <c r="BD75" s="265">
        <f t="shared" si="74"/>
        <v>0</v>
      </c>
      <c r="BE75" s="265">
        <f t="shared" si="75"/>
        <v>0</v>
      </c>
      <c r="BF75" s="265">
        <f t="shared" si="76"/>
        <v>0</v>
      </c>
      <c r="BG75" s="265">
        <f t="shared" si="77"/>
        <v>0</v>
      </c>
      <c r="BH75" s="265">
        <f t="shared" si="78"/>
        <v>3</v>
      </c>
      <c r="BI75" s="265">
        <f t="shared" si="79"/>
        <v>0</v>
      </c>
      <c r="BJ75" s="265">
        <f t="shared" si="80"/>
        <v>0</v>
      </c>
      <c r="BK75" s="265">
        <f t="shared" si="81"/>
        <v>0</v>
      </c>
      <c r="BO75">
        <f>LARGE(A75:E75,1)</f>
        <v>2</v>
      </c>
      <c r="BP75">
        <f>LARGE(A75:E75,2)</f>
        <v>2</v>
      </c>
      <c r="BQ75">
        <f>LARGE(A75:E75,3)</f>
        <v>2</v>
      </c>
      <c r="BR75">
        <f>LARGE(A75:E75,4)</f>
        <v>1</v>
      </c>
      <c r="BS75">
        <f>LARGE(A75:E75,5)</f>
        <v>0</v>
      </c>
    </row>
    <row r="76" spans="1:71" x14ac:dyDescent="0.25">
      <c r="A76" s="72">
        <v>3</v>
      </c>
      <c r="B76" s="72">
        <v>2</v>
      </c>
      <c r="C76" s="72">
        <v>1</v>
      </c>
      <c r="D76" s="72">
        <v>0</v>
      </c>
      <c r="E76" s="72">
        <v>1</v>
      </c>
      <c r="F76" s="123" t="s">
        <v>380</v>
      </c>
      <c r="G76" t="str">
        <f>CONCATENATE(BO76,"–",BP76,"–",BQ76,"–",BR76,"–",BS76)</f>
        <v>3–2–1–1–0</v>
      </c>
      <c r="H76" s="293"/>
      <c r="I76" s="293"/>
      <c r="K76" t="str">
        <f t="shared" si="57"/>
        <v>1-1-2-0-3</v>
      </c>
      <c r="L76" s="72">
        <v>1</v>
      </c>
      <c r="M76" s="72">
        <v>1</v>
      </c>
      <c r="N76" s="72">
        <v>2</v>
      </c>
      <c r="O76" s="72">
        <v>0</v>
      </c>
      <c r="P76" s="72">
        <v>3</v>
      </c>
      <c r="Q76" s="90">
        <f t="shared" si="43"/>
        <v>7</v>
      </c>
      <c r="R76" s="90" t="str">
        <f t="shared" si="58"/>
        <v/>
      </c>
      <c r="S76" s="90">
        <f t="shared" si="59"/>
        <v>2</v>
      </c>
      <c r="T76" s="91">
        <f t="shared" si="44"/>
        <v>9</v>
      </c>
      <c r="U76" s="91">
        <f t="shared" si="45"/>
        <v>19</v>
      </c>
      <c r="V76" s="91">
        <f t="shared" si="46"/>
        <v>57</v>
      </c>
      <c r="W76" s="91">
        <f t="shared" si="47"/>
        <v>0</v>
      </c>
      <c r="X76" s="91">
        <f t="shared" si="48"/>
        <v>144</v>
      </c>
      <c r="Y76" s="263">
        <f t="shared" si="60"/>
        <v>9</v>
      </c>
      <c r="Z76" s="263">
        <f t="shared" si="61"/>
        <v>10</v>
      </c>
      <c r="AA76" s="263">
        <f t="shared" si="62"/>
        <v>45</v>
      </c>
      <c r="AB76" s="263">
        <f t="shared" si="63"/>
        <v>1</v>
      </c>
      <c r="AC76" s="263">
        <f t="shared" si="64"/>
        <v>120</v>
      </c>
      <c r="AD76" s="93">
        <f t="shared" si="65"/>
        <v>486000</v>
      </c>
      <c r="AE76" s="101">
        <f t="shared" si="66"/>
        <v>6.2803044071299595E-3</v>
      </c>
      <c r="AF76" s="91">
        <f t="shared" si="49"/>
        <v>229</v>
      </c>
      <c r="AG76" s="90"/>
      <c r="AH76" s="90">
        <f t="shared" si="50"/>
        <v>1</v>
      </c>
      <c r="AI76" s="90">
        <f t="shared" si="51"/>
        <v>10</v>
      </c>
      <c r="AJ76" s="90">
        <f t="shared" si="52"/>
        <v>41</v>
      </c>
      <c r="AK76" s="90">
        <f t="shared" si="53"/>
        <v>0</v>
      </c>
      <c r="AL76" s="90">
        <f t="shared" si="54"/>
        <v>123</v>
      </c>
      <c r="AM76" s="91">
        <f t="shared" si="55"/>
        <v>175</v>
      </c>
      <c r="AO76" s="94">
        <f t="shared" si="67"/>
        <v>54</v>
      </c>
      <c r="AS76" t="str">
        <f t="shared" si="68"/>
        <v>1-1-2-0-3</v>
      </c>
      <c r="AT76" s="265">
        <f t="shared" si="56"/>
        <v>1</v>
      </c>
      <c r="AU76" s="265">
        <f t="shared" si="56"/>
        <v>1</v>
      </c>
      <c r="AV76" s="265">
        <f t="shared" si="56"/>
        <v>2</v>
      </c>
      <c r="AW76" s="265">
        <f t="shared" si="56"/>
        <v>0</v>
      </c>
      <c r="AX76" s="265">
        <f t="shared" si="56"/>
        <v>3</v>
      </c>
      <c r="AY76" s="265">
        <f t="shared" si="69"/>
        <v>0</v>
      </c>
      <c r="AZ76" s="265">
        <f t="shared" si="70"/>
        <v>0</v>
      </c>
      <c r="BA76" s="265">
        <f t="shared" si="71"/>
        <v>0</v>
      </c>
      <c r="BB76" s="265">
        <f t="shared" si="72"/>
        <v>0</v>
      </c>
      <c r="BC76" s="265">
        <f t="shared" si="73"/>
        <v>0</v>
      </c>
      <c r="BD76" s="265">
        <f t="shared" si="74"/>
        <v>0</v>
      </c>
      <c r="BE76" s="265">
        <f t="shared" si="75"/>
        <v>0</v>
      </c>
      <c r="BF76" s="265">
        <f t="shared" si="76"/>
        <v>0</v>
      </c>
      <c r="BG76" s="265">
        <f t="shared" si="77"/>
        <v>0</v>
      </c>
      <c r="BH76" s="265">
        <f t="shared" si="78"/>
        <v>2</v>
      </c>
      <c r="BI76" s="265">
        <f t="shared" si="79"/>
        <v>0</v>
      </c>
      <c r="BJ76" s="265">
        <f t="shared" si="80"/>
        <v>0</v>
      </c>
      <c r="BK76" s="265">
        <f t="shared" si="81"/>
        <v>0</v>
      </c>
      <c r="BO76">
        <f>LARGE(A76:E76,1)</f>
        <v>3</v>
      </c>
      <c r="BP76">
        <f>LARGE(A76:E76,2)</f>
        <v>2</v>
      </c>
      <c r="BQ76">
        <f>LARGE(A76:E76,3)</f>
        <v>1</v>
      </c>
      <c r="BR76">
        <f>LARGE(A76:E76,4)</f>
        <v>1</v>
      </c>
      <c r="BS76">
        <f>LARGE(A76:E76,5)</f>
        <v>0</v>
      </c>
    </row>
    <row r="77" spans="1:71" x14ac:dyDescent="0.25">
      <c r="A77" s="72">
        <v>3</v>
      </c>
      <c r="B77" s="72">
        <v>1</v>
      </c>
      <c r="C77" s="72">
        <v>1</v>
      </c>
      <c r="D77" s="72">
        <v>1</v>
      </c>
      <c r="E77" s="72">
        <v>1</v>
      </c>
      <c r="F77" s="123" t="s">
        <v>571</v>
      </c>
      <c r="G77" t="str">
        <f>CONCATENATE(BO77,"–",BP77,"–",BQ77,"–",BR77,"–",BS77)</f>
        <v>3–1–1–1–1</v>
      </c>
      <c r="H77" s="293"/>
      <c r="I77" s="293"/>
      <c r="K77" t="str">
        <f t="shared" si="57"/>
        <v>0-1-3-2-1</v>
      </c>
      <c r="L77" s="72">
        <v>0</v>
      </c>
      <c r="M77" s="72">
        <v>1</v>
      </c>
      <c r="N77" s="72">
        <v>3</v>
      </c>
      <c r="O77" s="72">
        <v>2</v>
      </c>
      <c r="P77" s="72">
        <v>1</v>
      </c>
      <c r="Q77" s="90">
        <f t="shared" si="43"/>
        <v>7</v>
      </c>
      <c r="R77" s="90" t="str">
        <f t="shared" si="58"/>
        <v/>
      </c>
      <c r="S77" s="90">
        <f t="shared" si="59"/>
        <v>1</v>
      </c>
      <c r="T77" s="91">
        <f t="shared" si="44"/>
        <v>0</v>
      </c>
      <c r="U77" s="91">
        <f t="shared" si="45"/>
        <v>19</v>
      </c>
      <c r="V77" s="91">
        <f t="shared" si="46"/>
        <v>84</v>
      </c>
      <c r="W77" s="91">
        <f t="shared" si="47"/>
        <v>77</v>
      </c>
      <c r="X77" s="91">
        <f t="shared" si="48"/>
        <v>49</v>
      </c>
      <c r="Y77" s="263">
        <f t="shared" si="60"/>
        <v>1</v>
      </c>
      <c r="Z77" s="263">
        <f t="shared" si="61"/>
        <v>10</v>
      </c>
      <c r="AA77" s="263">
        <f t="shared" si="62"/>
        <v>120</v>
      </c>
      <c r="AB77" s="263">
        <f t="shared" si="63"/>
        <v>45</v>
      </c>
      <c r="AC77" s="263">
        <f t="shared" si="64"/>
        <v>10</v>
      </c>
      <c r="AD77" s="93">
        <f t="shared" si="65"/>
        <v>540000</v>
      </c>
      <c r="AE77" s="101">
        <f t="shared" si="66"/>
        <v>6.9781160079221772E-3</v>
      </c>
      <c r="AF77" s="91">
        <f t="shared" si="49"/>
        <v>229</v>
      </c>
      <c r="AG77" s="90"/>
      <c r="AH77" s="90">
        <f t="shared" si="50"/>
        <v>0</v>
      </c>
      <c r="AI77" s="90">
        <f t="shared" si="51"/>
        <v>10</v>
      </c>
      <c r="AJ77" s="90">
        <f t="shared" si="52"/>
        <v>63</v>
      </c>
      <c r="AK77" s="90">
        <f t="shared" si="53"/>
        <v>61</v>
      </c>
      <c r="AL77" s="90">
        <f t="shared" si="54"/>
        <v>40</v>
      </c>
      <c r="AM77" s="91">
        <f t="shared" si="55"/>
        <v>174</v>
      </c>
      <c r="AO77" s="94">
        <f t="shared" si="67"/>
        <v>55</v>
      </c>
      <c r="AS77" t="str">
        <f t="shared" si="68"/>
        <v>0-1-3-2-1</v>
      </c>
      <c r="AT77" s="265">
        <f t="shared" si="56"/>
        <v>0</v>
      </c>
      <c r="AU77" s="265">
        <f t="shared" si="56"/>
        <v>1</v>
      </c>
      <c r="AV77" s="265">
        <f t="shared" si="56"/>
        <v>3</v>
      </c>
      <c r="AW77" s="265">
        <f t="shared" si="56"/>
        <v>2</v>
      </c>
      <c r="AX77" s="265">
        <f t="shared" si="56"/>
        <v>1</v>
      </c>
      <c r="AY77" s="265">
        <f t="shared" si="69"/>
        <v>0</v>
      </c>
      <c r="AZ77" s="265">
        <f t="shared" si="70"/>
        <v>0</v>
      </c>
      <c r="BA77" s="265">
        <f t="shared" si="71"/>
        <v>0</v>
      </c>
      <c r="BB77" s="265">
        <f t="shared" si="72"/>
        <v>0</v>
      </c>
      <c r="BC77" s="265">
        <f t="shared" si="73"/>
        <v>0</v>
      </c>
      <c r="BD77" s="265">
        <f t="shared" si="74"/>
        <v>0</v>
      </c>
      <c r="BE77" s="265">
        <f t="shared" si="75"/>
        <v>0</v>
      </c>
      <c r="BF77" s="265">
        <f t="shared" si="76"/>
        <v>0</v>
      </c>
      <c r="BG77" s="265">
        <f t="shared" si="77"/>
        <v>0</v>
      </c>
      <c r="BH77" s="265">
        <f t="shared" si="78"/>
        <v>1</v>
      </c>
      <c r="BI77" s="265">
        <f t="shared" si="79"/>
        <v>0</v>
      </c>
      <c r="BJ77" s="265">
        <f t="shared" si="80"/>
        <v>0</v>
      </c>
      <c r="BK77" s="265">
        <f t="shared" si="81"/>
        <v>0</v>
      </c>
      <c r="BO77">
        <f>LARGE(A77:E77,1)</f>
        <v>3</v>
      </c>
      <c r="BP77">
        <f>LARGE(A77:E77,2)</f>
        <v>1</v>
      </c>
      <c r="BQ77">
        <f>LARGE(A77:E77,3)</f>
        <v>1</v>
      </c>
      <c r="BR77">
        <f>LARGE(A77:E77,4)</f>
        <v>1</v>
      </c>
      <c r="BS77">
        <f>LARGE(A77:E77,5)</f>
        <v>1</v>
      </c>
    </row>
    <row r="78" spans="1:71" x14ac:dyDescent="0.25">
      <c r="A78" s="72">
        <v>2</v>
      </c>
      <c r="B78" s="72">
        <v>2</v>
      </c>
      <c r="C78" s="72">
        <v>2</v>
      </c>
      <c r="D78" s="72">
        <v>0</v>
      </c>
      <c r="E78" s="72">
        <v>1</v>
      </c>
      <c r="F78" s="123" t="s">
        <v>385</v>
      </c>
      <c r="G78" t="str">
        <f>CONCATENATE(BO78,"–",BP78,"–",BQ78,"–",BR78,"–",BS78)</f>
        <v>2–2–2–1–0</v>
      </c>
      <c r="H78" s="293"/>
      <c r="I78" s="293"/>
      <c r="K78" t="str">
        <f t="shared" si="57"/>
        <v>0-2-1-3-1</v>
      </c>
      <c r="L78" s="72">
        <v>0</v>
      </c>
      <c r="M78" s="72">
        <v>2</v>
      </c>
      <c r="N78" s="72">
        <v>1</v>
      </c>
      <c r="O78" s="72">
        <v>3</v>
      </c>
      <c r="P78" s="72">
        <v>1</v>
      </c>
      <c r="Q78" s="90">
        <f t="shared" si="43"/>
        <v>7</v>
      </c>
      <c r="R78" s="90" t="str">
        <f t="shared" si="58"/>
        <v/>
      </c>
      <c r="S78" s="90">
        <f t="shared" si="59"/>
        <v>1</v>
      </c>
      <c r="T78" s="91">
        <f t="shared" si="44"/>
        <v>0</v>
      </c>
      <c r="U78" s="91">
        <f t="shared" si="45"/>
        <v>37</v>
      </c>
      <c r="V78" s="91">
        <f t="shared" si="46"/>
        <v>29</v>
      </c>
      <c r="W78" s="91">
        <f t="shared" si="47"/>
        <v>114</v>
      </c>
      <c r="X78" s="91">
        <f t="shared" si="48"/>
        <v>49</v>
      </c>
      <c r="Y78" s="263">
        <f t="shared" si="60"/>
        <v>1</v>
      </c>
      <c r="Z78" s="263">
        <f t="shared" si="61"/>
        <v>45</v>
      </c>
      <c r="AA78" s="263">
        <f t="shared" si="62"/>
        <v>10</v>
      </c>
      <c r="AB78" s="263">
        <f t="shared" si="63"/>
        <v>120</v>
      </c>
      <c r="AC78" s="263">
        <f t="shared" si="64"/>
        <v>10</v>
      </c>
      <c r="AD78" s="93">
        <f t="shared" si="65"/>
        <v>540000</v>
      </c>
      <c r="AE78" s="101">
        <f t="shared" si="66"/>
        <v>6.9781160079221772E-3</v>
      </c>
      <c r="AF78" s="91">
        <f t="shared" si="49"/>
        <v>229</v>
      </c>
      <c r="AG78" s="90"/>
      <c r="AH78" s="90">
        <f t="shared" si="50"/>
        <v>0</v>
      </c>
      <c r="AI78" s="90">
        <f t="shared" si="51"/>
        <v>21</v>
      </c>
      <c r="AJ78" s="90">
        <f t="shared" si="52"/>
        <v>20</v>
      </c>
      <c r="AK78" s="90">
        <f t="shared" si="53"/>
        <v>93</v>
      </c>
      <c r="AL78" s="90">
        <f t="shared" si="54"/>
        <v>40</v>
      </c>
      <c r="AM78" s="91">
        <f t="shared" si="55"/>
        <v>174</v>
      </c>
      <c r="AO78" s="94">
        <f t="shared" si="67"/>
        <v>55</v>
      </c>
      <c r="AS78" t="str">
        <f t="shared" si="68"/>
        <v>0-2-1-3-1</v>
      </c>
      <c r="AT78" s="265">
        <f t="shared" si="56"/>
        <v>0</v>
      </c>
      <c r="AU78" s="265">
        <f t="shared" si="56"/>
        <v>2</v>
      </c>
      <c r="AV78" s="265">
        <f t="shared" si="56"/>
        <v>1</v>
      </c>
      <c r="AW78" s="265">
        <f t="shared" si="56"/>
        <v>3</v>
      </c>
      <c r="AX78" s="265">
        <f t="shared" si="56"/>
        <v>1</v>
      </c>
      <c r="AY78" s="265">
        <f t="shared" si="69"/>
        <v>0</v>
      </c>
      <c r="AZ78" s="265">
        <f t="shared" si="70"/>
        <v>0</v>
      </c>
      <c r="BA78" s="265">
        <f t="shared" si="71"/>
        <v>0</v>
      </c>
      <c r="BB78" s="265">
        <f t="shared" si="72"/>
        <v>0</v>
      </c>
      <c r="BC78" s="265">
        <f t="shared" si="73"/>
        <v>0</v>
      </c>
      <c r="BD78" s="265">
        <f t="shared" si="74"/>
        <v>0</v>
      </c>
      <c r="BE78" s="265">
        <f t="shared" si="75"/>
        <v>0</v>
      </c>
      <c r="BF78" s="265">
        <f t="shared" si="76"/>
        <v>0</v>
      </c>
      <c r="BG78" s="265">
        <f t="shared" si="77"/>
        <v>0</v>
      </c>
      <c r="BH78" s="265">
        <f t="shared" si="78"/>
        <v>1</v>
      </c>
      <c r="BI78" s="265">
        <f t="shared" si="79"/>
        <v>0</v>
      </c>
      <c r="BJ78" s="265">
        <f t="shared" si="80"/>
        <v>0</v>
      </c>
      <c r="BK78" s="265">
        <f t="shared" si="81"/>
        <v>0</v>
      </c>
      <c r="BO78">
        <f>LARGE(A78:E78,1)</f>
        <v>2</v>
      </c>
      <c r="BP78">
        <f>LARGE(A78:E78,2)</f>
        <v>2</v>
      </c>
      <c r="BQ78">
        <f>LARGE(A78:E78,3)</f>
        <v>2</v>
      </c>
      <c r="BR78">
        <f>LARGE(A78:E78,4)</f>
        <v>1</v>
      </c>
      <c r="BS78">
        <f>LARGE(A78:E78,5)</f>
        <v>0</v>
      </c>
    </row>
    <row r="79" spans="1:71" x14ac:dyDescent="0.25">
      <c r="A79" s="72">
        <v>1</v>
      </c>
      <c r="B79" s="72">
        <v>0</v>
      </c>
      <c r="C79" s="72">
        <v>2</v>
      </c>
      <c r="D79" s="72">
        <v>0</v>
      </c>
      <c r="E79" s="72">
        <v>4</v>
      </c>
      <c r="F79" s="123" t="s">
        <v>437</v>
      </c>
      <c r="G79" t="str">
        <f>CONCATENATE(BO79,"–",BP79,"–",BQ79,"–",BR79,"–",BS79)</f>
        <v>4–2–1–0–0</v>
      </c>
      <c r="H79" s="293"/>
      <c r="I79" s="293"/>
      <c r="K79" t="str">
        <f t="shared" si="57"/>
        <v>1-0-0-6-0</v>
      </c>
      <c r="L79" s="72">
        <v>1</v>
      </c>
      <c r="M79" s="72">
        <v>0</v>
      </c>
      <c r="N79" s="72">
        <v>0</v>
      </c>
      <c r="O79" s="72">
        <v>6</v>
      </c>
      <c r="P79" s="72">
        <v>0</v>
      </c>
      <c r="Q79" s="90">
        <f t="shared" si="43"/>
        <v>7</v>
      </c>
      <c r="R79" s="90" t="str">
        <f t="shared" si="58"/>
        <v/>
      </c>
      <c r="S79" s="90">
        <f t="shared" si="59"/>
        <v>0</v>
      </c>
      <c r="T79" s="91">
        <f t="shared" si="44"/>
        <v>9</v>
      </c>
      <c r="U79" s="91">
        <f t="shared" si="45"/>
        <v>0</v>
      </c>
      <c r="V79" s="91">
        <f t="shared" si="46"/>
        <v>0</v>
      </c>
      <c r="W79" s="91">
        <f t="shared" si="47"/>
        <v>219</v>
      </c>
      <c r="X79" s="91">
        <f t="shared" si="48"/>
        <v>0</v>
      </c>
      <c r="Y79" s="263">
        <f t="shared" si="60"/>
        <v>9</v>
      </c>
      <c r="Z79" s="263">
        <f t="shared" si="61"/>
        <v>1</v>
      </c>
      <c r="AA79" s="263">
        <f t="shared" si="62"/>
        <v>1</v>
      </c>
      <c r="AB79" s="263">
        <f t="shared" si="63"/>
        <v>210</v>
      </c>
      <c r="AC79" s="263">
        <f t="shared" si="64"/>
        <v>1</v>
      </c>
      <c r="AD79" s="93">
        <f t="shared" si="65"/>
        <v>1890</v>
      </c>
      <c r="AE79" s="101">
        <f t="shared" si="66"/>
        <v>2.4423406027727621E-5</v>
      </c>
      <c r="AF79" s="91">
        <f t="shared" si="49"/>
        <v>228</v>
      </c>
      <c r="AG79" s="90"/>
      <c r="AH79" s="90">
        <f t="shared" si="50"/>
        <v>1</v>
      </c>
      <c r="AI79" s="90">
        <f t="shared" si="51"/>
        <v>0</v>
      </c>
      <c r="AJ79" s="90">
        <f t="shared" si="52"/>
        <v>0</v>
      </c>
      <c r="AK79" s="90">
        <f t="shared" si="53"/>
        <v>195</v>
      </c>
      <c r="AL79" s="90">
        <f t="shared" si="54"/>
        <v>0</v>
      </c>
      <c r="AM79" s="91">
        <f t="shared" si="55"/>
        <v>196</v>
      </c>
      <c r="AO79" s="94">
        <f t="shared" si="67"/>
        <v>32</v>
      </c>
      <c r="AS79" t="str">
        <f t="shared" si="68"/>
        <v>1-0-0-6-0</v>
      </c>
      <c r="AT79" s="265">
        <f t="shared" si="56"/>
        <v>1</v>
      </c>
      <c r="AU79" s="265">
        <f t="shared" si="56"/>
        <v>0</v>
      </c>
      <c r="AV79" s="265">
        <f t="shared" si="56"/>
        <v>0</v>
      </c>
      <c r="AW79" s="265">
        <f t="shared" si="56"/>
        <v>6</v>
      </c>
      <c r="AX79" s="265">
        <f t="shared" si="56"/>
        <v>0</v>
      </c>
      <c r="AY79" s="265">
        <f t="shared" si="69"/>
        <v>0</v>
      </c>
      <c r="AZ79" s="265">
        <f t="shared" si="70"/>
        <v>0</v>
      </c>
      <c r="BA79" s="265">
        <f t="shared" si="71"/>
        <v>0</v>
      </c>
      <c r="BB79" s="265">
        <f t="shared" si="72"/>
        <v>0</v>
      </c>
      <c r="BC79" s="265">
        <f t="shared" si="73"/>
        <v>0</v>
      </c>
      <c r="BD79" s="265">
        <f t="shared" si="74"/>
        <v>0</v>
      </c>
      <c r="BE79" s="265">
        <f t="shared" si="75"/>
        <v>0</v>
      </c>
      <c r="BF79" s="265">
        <f t="shared" si="76"/>
        <v>0</v>
      </c>
      <c r="BG79" s="265">
        <f t="shared" si="77"/>
        <v>0</v>
      </c>
      <c r="BH79" s="265">
        <f t="shared" si="78"/>
        <v>0</v>
      </c>
      <c r="BI79" s="265">
        <f t="shared" si="79"/>
        <v>0</v>
      </c>
      <c r="BJ79" s="265">
        <f t="shared" si="80"/>
        <v>0</v>
      </c>
      <c r="BK79" s="265">
        <f t="shared" si="81"/>
        <v>0</v>
      </c>
      <c r="BO79">
        <f>LARGE(A79:E79,1)</f>
        <v>4</v>
      </c>
      <c r="BP79">
        <f>LARGE(A79:E79,2)</f>
        <v>2</v>
      </c>
      <c r="BQ79">
        <f>LARGE(A79:E79,3)</f>
        <v>1</v>
      </c>
      <c r="BR79">
        <f>LARGE(A79:E79,4)</f>
        <v>0</v>
      </c>
      <c r="BS79">
        <f>LARGE(A79:E79,5)</f>
        <v>0</v>
      </c>
    </row>
    <row r="80" spans="1:71" x14ac:dyDescent="0.25">
      <c r="A80" s="72">
        <v>1</v>
      </c>
      <c r="B80" s="72">
        <v>0</v>
      </c>
      <c r="C80" s="72">
        <v>1</v>
      </c>
      <c r="D80" s="72">
        <v>4</v>
      </c>
      <c r="E80" s="72">
        <v>1</v>
      </c>
      <c r="F80" s="123" t="s">
        <v>625</v>
      </c>
      <c r="G80" t="str">
        <f>CONCATENATE(BO80,"–",BP80,"–",BQ80,"–",BR80,"–",BS80)</f>
        <v>4–1–1–1–0</v>
      </c>
      <c r="H80" s="293"/>
      <c r="I80" s="293"/>
      <c r="K80" t="str">
        <f t="shared" si="57"/>
        <v>2-0-0-3-2</v>
      </c>
      <c r="L80" s="72">
        <v>2</v>
      </c>
      <c r="M80" s="72">
        <v>0</v>
      </c>
      <c r="N80" s="72">
        <v>0</v>
      </c>
      <c r="O80" s="72">
        <v>3</v>
      </c>
      <c r="P80" s="72">
        <v>2</v>
      </c>
      <c r="Q80" s="90">
        <f t="shared" si="43"/>
        <v>7</v>
      </c>
      <c r="R80" s="90" t="str">
        <f t="shared" si="58"/>
        <v/>
      </c>
      <c r="S80" s="90">
        <f t="shared" si="59"/>
        <v>0</v>
      </c>
      <c r="T80" s="91">
        <f t="shared" si="44"/>
        <v>17</v>
      </c>
      <c r="U80" s="91">
        <f t="shared" si="45"/>
        <v>0</v>
      </c>
      <c r="V80" s="91">
        <f t="shared" si="46"/>
        <v>0</v>
      </c>
      <c r="W80" s="91">
        <f t="shared" si="47"/>
        <v>114</v>
      </c>
      <c r="X80" s="91">
        <f t="shared" si="48"/>
        <v>97</v>
      </c>
      <c r="Y80" s="263">
        <f t="shared" si="60"/>
        <v>36</v>
      </c>
      <c r="Z80" s="263">
        <f t="shared" si="61"/>
        <v>1</v>
      </c>
      <c r="AA80" s="263">
        <f t="shared" si="62"/>
        <v>1</v>
      </c>
      <c r="AB80" s="263">
        <f t="shared" si="63"/>
        <v>120</v>
      </c>
      <c r="AC80" s="263">
        <f t="shared" si="64"/>
        <v>45</v>
      </c>
      <c r="AD80" s="93">
        <f t="shared" si="65"/>
        <v>194400</v>
      </c>
      <c r="AE80" s="101">
        <f t="shared" si="66"/>
        <v>2.5121217628519838E-3</v>
      </c>
      <c r="AF80" s="91">
        <f t="shared" si="49"/>
        <v>228</v>
      </c>
      <c r="AG80" s="90"/>
      <c r="AH80" s="90">
        <f t="shared" si="50"/>
        <v>3</v>
      </c>
      <c r="AI80" s="90">
        <f t="shared" si="51"/>
        <v>0</v>
      </c>
      <c r="AJ80" s="90">
        <f t="shared" si="52"/>
        <v>0</v>
      </c>
      <c r="AK80" s="90">
        <f t="shared" si="53"/>
        <v>93</v>
      </c>
      <c r="AL80" s="90">
        <f t="shared" si="54"/>
        <v>81</v>
      </c>
      <c r="AM80" s="91">
        <f t="shared" si="55"/>
        <v>177</v>
      </c>
      <c r="AO80" s="94">
        <f t="shared" si="67"/>
        <v>51</v>
      </c>
      <c r="AS80" t="str">
        <f t="shared" si="68"/>
        <v>2-0-0-3-2</v>
      </c>
      <c r="AT80" s="265">
        <f t="shared" si="56"/>
        <v>2</v>
      </c>
      <c r="AU80" s="265">
        <f t="shared" si="56"/>
        <v>0</v>
      </c>
      <c r="AV80" s="265">
        <f t="shared" si="56"/>
        <v>0</v>
      </c>
      <c r="AW80" s="265">
        <f t="shared" si="56"/>
        <v>3</v>
      </c>
      <c r="AX80" s="265">
        <f t="shared" si="56"/>
        <v>2</v>
      </c>
      <c r="AY80" s="265">
        <f t="shared" si="69"/>
        <v>0</v>
      </c>
      <c r="AZ80" s="265">
        <f t="shared" si="70"/>
        <v>0</v>
      </c>
      <c r="BA80" s="265">
        <f t="shared" si="71"/>
        <v>0</v>
      </c>
      <c r="BB80" s="265">
        <f t="shared" si="72"/>
        <v>0</v>
      </c>
      <c r="BC80" s="265">
        <f t="shared" si="73"/>
        <v>0</v>
      </c>
      <c r="BD80" s="265">
        <f t="shared" si="74"/>
        <v>0</v>
      </c>
      <c r="BE80" s="265">
        <f t="shared" si="75"/>
        <v>0</v>
      </c>
      <c r="BF80" s="265">
        <f t="shared" si="76"/>
        <v>0</v>
      </c>
      <c r="BG80" s="265">
        <f t="shared" si="77"/>
        <v>0</v>
      </c>
      <c r="BH80" s="265">
        <f t="shared" si="78"/>
        <v>0</v>
      </c>
      <c r="BI80" s="265">
        <f t="shared" si="79"/>
        <v>0</v>
      </c>
      <c r="BJ80" s="265">
        <f t="shared" si="80"/>
        <v>0</v>
      </c>
      <c r="BK80" s="265">
        <f t="shared" si="81"/>
        <v>0</v>
      </c>
      <c r="BO80">
        <f>LARGE(A80:E80,1)</f>
        <v>4</v>
      </c>
      <c r="BP80">
        <f>LARGE(A80:E80,2)</f>
        <v>1</v>
      </c>
      <c r="BQ80">
        <f>LARGE(A80:E80,3)</f>
        <v>1</v>
      </c>
      <c r="BR80">
        <f>LARGE(A80:E80,4)</f>
        <v>1</v>
      </c>
      <c r="BS80">
        <f>LARGE(A80:E80,5)</f>
        <v>0</v>
      </c>
    </row>
    <row r="81" spans="1:71" x14ac:dyDescent="0.25">
      <c r="A81" s="72">
        <v>1</v>
      </c>
      <c r="B81" s="72">
        <v>3</v>
      </c>
      <c r="C81" s="72">
        <v>0</v>
      </c>
      <c r="D81" s="72">
        <v>2</v>
      </c>
      <c r="E81" s="72">
        <v>1</v>
      </c>
      <c r="F81" s="123" t="s">
        <v>61</v>
      </c>
      <c r="G81" t="str">
        <f>CONCATENATE(BO81,"–",BP81,"–",BQ81,"–",BR81,"–",BS81)</f>
        <v>3–2–1–1–0</v>
      </c>
      <c r="H81" s="293"/>
      <c r="I81" s="293"/>
      <c r="K81" t="str">
        <f t="shared" si="57"/>
        <v>0-3-0-2-2</v>
      </c>
      <c r="L81" s="72">
        <v>0</v>
      </c>
      <c r="M81" s="72">
        <v>3</v>
      </c>
      <c r="N81" s="72">
        <v>0</v>
      </c>
      <c r="O81" s="72">
        <v>2</v>
      </c>
      <c r="P81" s="72">
        <v>2</v>
      </c>
      <c r="Q81" s="90">
        <f t="shared" si="43"/>
        <v>7</v>
      </c>
      <c r="R81" s="90" t="str">
        <f t="shared" si="58"/>
        <v/>
      </c>
      <c r="S81" s="90">
        <f t="shared" si="59"/>
        <v>2</v>
      </c>
      <c r="T81" s="91">
        <f t="shared" si="44"/>
        <v>0</v>
      </c>
      <c r="U81" s="91">
        <f t="shared" si="45"/>
        <v>54</v>
      </c>
      <c r="V81" s="91">
        <f t="shared" si="46"/>
        <v>0</v>
      </c>
      <c r="W81" s="91">
        <f t="shared" si="47"/>
        <v>77</v>
      </c>
      <c r="X81" s="91">
        <f t="shared" si="48"/>
        <v>97</v>
      </c>
      <c r="Y81" s="263">
        <f t="shared" si="60"/>
        <v>1</v>
      </c>
      <c r="Z81" s="263">
        <f t="shared" si="61"/>
        <v>120</v>
      </c>
      <c r="AA81" s="263">
        <f t="shared" si="62"/>
        <v>1</v>
      </c>
      <c r="AB81" s="263">
        <f t="shared" si="63"/>
        <v>45</v>
      </c>
      <c r="AC81" s="263">
        <f t="shared" si="64"/>
        <v>45</v>
      </c>
      <c r="AD81" s="93">
        <f t="shared" si="65"/>
        <v>243000</v>
      </c>
      <c r="AE81" s="101">
        <f t="shared" si="66"/>
        <v>3.1401522035649798E-3</v>
      </c>
      <c r="AF81" s="91">
        <f t="shared" si="49"/>
        <v>228</v>
      </c>
      <c r="AG81" s="90"/>
      <c r="AH81" s="90">
        <f t="shared" si="50"/>
        <v>0</v>
      </c>
      <c r="AI81" s="90">
        <f t="shared" si="51"/>
        <v>33</v>
      </c>
      <c r="AJ81" s="90">
        <f t="shared" si="52"/>
        <v>0</v>
      </c>
      <c r="AK81" s="90">
        <f t="shared" si="53"/>
        <v>61</v>
      </c>
      <c r="AL81" s="90">
        <f t="shared" si="54"/>
        <v>81</v>
      </c>
      <c r="AM81" s="91">
        <f t="shared" si="55"/>
        <v>175</v>
      </c>
      <c r="AO81" s="94">
        <f t="shared" si="67"/>
        <v>53</v>
      </c>
      <c r="AS81" t="str">
        <f t="shared" si="68"/>
        <v>0-3-0-2-2</v>
      </c>
      <c r="AT81" s="265">
        <f t="shared" si="56"/>
        <v>0</v>
      </c>
      <c r="AU81" s="265">
        <f t="shared" si="56"/>
        <v>3</v>
      </c>
      <c r="AV81" s="265">
        <f t="shared" si="56"/>
        <v>0</v>
      </c>
      <c r="AW81" s="265">
        <f t="shared" si="56"/>
        <v>2</v>
      </c>
      <c r="AX81" s="265">
        <f t="shared" si="56"/>
        <v>2</v>
      </c>
      <c r="AY81" s="265">
        <f t="shared" si="69"/>
        <v>0</v>
      </c>
      <c r="AZ81" s="265">
        <f t="shared" si="70"/>
        <v>0</v>
      </c>
      <c r="BA81" s="265">
        <f t="shared" si="71"/>
        <v>0</v>
      </c>
      <c r="BB81" s="265">
        <f t="shared" si="72"/>
        <v>0</v>
      </c>
      <c r="BC81" s="265">
        <f t="shared" si="73"/>
        <v>0</v>
      </c>
      <c r="BD81" s="265">
        <f t="shared" si="74"/>
        <v>0</v>
      </c>
      <c r="BE81" s="265">
        <f t="shared" si="75"/>
        <v>0</v>
      </c>
      <c r="BF81" s="265">
        <f t="shared" si="76"/>
        <v>0</v>
      </c>
      <c r="BG81" s="265">
        <f t="shared" si="77"/>
        <v>2</v>
      </c>
      <c r="BH81" s="265">
        <f t="shared" si="78"/>
        <v>0</v>
      </c>
      <c r="BI81" s="265">
        <f t="shared" si="79"/>
        <v>0</v>
      </c>
      <c r="BJ81" s="265">
        <f t="shared" si="80"/>
        <v>0</v>
      </c>
      <c r="BK81" s="265">
        <f t="shared" si="81"/>
        <v>0</v>
      </c>
      <c r="BO81">
        <f>LARGE(A81:E81,1)</f>
        <v>3</v>
      </c>
      <c r="BP81">
        <f>LARGE(A81:E81,2)</f>
        <v>2</v>
      </c>
      <c r="BQ81">
        <f>LARGE(A81:E81,3)</f>
        <v>1</v>
      </c>
      <c r="BR81">
        <f>LARGE(A81:E81,4)</f>
        <v>1</v>
      </c>
      <c r="BS81">
        <f>LARGE(A81:E81,5)</f>
        <v>0</v>
      </c>
    </row>
    <row r="82" spans="1:71" x14ac:dyDescent="0.25">
      <c r="A82" s="72">
        <v>0</v>
      </c>
      <c r="B82" s="72">
        <v>1</v>
      </c>
      <c r="C82" s="72">
        <v>2</v>
      </c>
      <c r="D82" s="72">
        <v>1</v>
      </c>
      <c r="E82" s="72">
        <v>3</v>
      </c>
      <c r="F82" s="123" t="s">
        <v>622</v>
      </c>
      <c r="G82" t="str">
        <f>CONCATENATE(BO82,"–",BP82,"–",BQ82,"–",BR82,"–",BS82)</f>
        <v>3–2–1–1–0</v>
      </c>
      <c r="H82" s="293"/>
      <c r="I82" s="293"/>
      <c r="K82" t="str">
        <f t="shared" si="57"/>
        <v>1-1-0-4-1</v>
      </c>
      <c r="L82" s="72">
        <v>1</v>
      </c>
      <c r="M82" s="72">
        <v>1</v>
      </c>
      <c r="N82" s="72">
        <v>0</v>
      </c>
      <c r="O82" s="72">
        <v>4</v>
      </c>
      <c r="P82" s="72">
        <v>1</v>
      </c>
      <c r="Q82" s="90">
        <f t="shared" si="43"/>
        <v>7</v>
      </c>
      <c r="R82" s="90" t="str">
        <f t="shared" si="58"/>
        <v/>
      </c>
      <c r="S82" s="90">
        <f t="shared" si="59"/>
        <v>0</v>
      </c>
      <c r="T82" s="91">
        <f t="shared" si="44"/>
        <v>9</v>
      </c>
      <c r="U82" s="91">
        <f t="shared" si="45"/>
        <v>19</v>
      </c>
      <c r="V82" s="91">
        <f t="shared" si="46"/>
        <v>0</v>
      </c>
      <c r="W82" s="91">
        <f t="shared" si="47"/>
        <v>150</v>
      </c>
      <c r="X82" s="91">
        <f t="shared" si="48"/>
        <v>49</v>
      </c>
      <c r="Y82" s="263">
        <f t="shared" si="60"/>
        <v>9</v>
      </c>
      <c r="Z82" s="263">
        <f t="shared" si="61"/>
        <v>10</v>
      </c>
      <c r="AA82" s="263">
        <f t="shared" si="62"/>
        <v>1</v>
      </c>
      <c r="AB82" s="263">
        <f t="shared" si="63"/>
        <v>210</v>
      </c>
      <c r="AC82" s="263">
        <f t="shared" si="64"/>
        <v>10</v>
      </c>
      <c r="AD82" s="93">
        <f t="shared" si="65"/>
        <v>189000</v>
      </c>
      <c r="AE82" s="101">
        <f t="shared" si="66"/>
        <v>2.4423406027727621E-3</v>
      </c>
      <c r="AF82" s="91">
        <f t="shared" si="49"/>
        <v>227</v>
      </c>
      <c r="AG82" s="90"/>
      <c r="AH82" s="90">
        <f t="shared" si="50"/>
        <v>1</v>
      </c>
      <c r="AI82" s="90">
        <f t="shared" si="51"/>
        <v>10</v>
      </c>
      <c r="AJ82" s="90">
        <f t="shared" si="52"/>
        <v>0</v>
      </c>
      <c r="AK82" s="90">
        <f t="shared" si="53"/>
        <v>126</v>
      </c>
      <c r="AL82" s="90">
        <f t="shared" si="54"/>
        <v>40</v>
      </c>
      <c r="AM82" s="91">
        <f t="shared" si="55"/>
        <v>177</v>
      </c>
      <c r="AO82" s="94">
        <f t="shared" si="67"/>
        <v>50</v>
      </c>
      <c r="AS82" t="str">
        <f t="shared" si="68"/>
        <v>1-1-0-4-1</v>
      </c>
      <c r="AT82" s="265">
        <f t="shared" si="56"/>
        <v>1</v>
      </c>
      <c r="AU82" s="265">
        <f t="shared" si="56"/>
        <v>1</v>
      </c>
      <c r="AV82" s="265">
        <f t="shared" si="56"/>
        <v>0</v>
      </c>
      <c r="AW82" s="265">
        <f t="shared" si="56"/>
        <v>4</v>
      </c>
      <c r="AX82" s="265">
        <f t="shared" si="56"/>
        <v>1</v>
      </c>
      <c r="AY82" s="265">
        <f t="shared" si="69"/>
        <v>0</v>
      </c>
      <c r="AZ82" s="265">
        <f t="shared" si="70"/>
        <v>0</v>
      </c>
      <c r="BA82" s="265">
        <f t="shared" si="71"/>
        <v>0</v>
      </c>
      <c r="BB82" s="265">
        <f t="shared" si="72"/>
        <v>0</v>
      </c>
      <c r="BC82" s="265">
        <f t="shared" si="73"/>
        <v>0</v>
      </c>
      <c r="BD82" s="265">
        <f t="shared" si="74"/>
        <v>0</v>
      </c>
      <c r="BE82" s="265">
        <f t="shared" si="75"/>
        <v>0</v>
      </c>
      <c r="BF82" s="265">
        <f t="shared" si="76"/>
        <v>0</v>
      </c>
      <c r="BG82" s="265">
        <f t="shared" si="77"/>
        <v>0</v>
      </c>
      <c r="BH82" s="265">
        <f t="shared" si="78"/>
        <v>0</v>
      </c>
      <c r="BI82" s="265">
        <f t="shared" si="79"/>
        <v>0</v>
      </c>
      <c r="BJ82" s="265">
        <f t="shared" si="80"/>
        <v>0</v>
      </c>
      <c r="BK82" s="265">
        <f t="shared" si="81"/>
        <v>0</v>
      </c>
      <c r="BO82">
        <f>LARGE(A82:E82,1)</f>
        <v>3</v>
      </c>
      <c r="BP82">
        <f>LARGE(A82:E82,2)</f>
        <v>2</v>
      </c>
      <c r="BQ82">
        <f>LARGE(A82:E82,3)</f>
        <v>1</v>
      </c>
      <c r="BR82">
        <f>LARGE(A82:E82,4)</f>
        <v>1</v>
      </c>
      <c r="BS82">
        <f>LARGE(A82:E82,5)</f>
        <v>0</v>
      </c>
    </row>
    <row r="83" spans="1:71" x14ac:dyDescent="0.25">
      <c r="A83" s="72">
        <v>1</v>
      </c>
      <c r="B83" s="72">
        <v>1</v>
      </c>
      <c r="C83" s="72">
        <v>2</v>
      </c>
      <c r="D83" s="72">
        <v>0</v>
      </c>
      <c r="E83" s="72">
        <v>3</v>
      </c>
      <c r="F83" s="123" t="s">
        <v>73</v>
      </c>
      <c r="G83" t="str">
        <f>CONCATENATE(BO83,"–",BP83,"–",BQ83,"–",BR83,"–",BS83)</f>
        <v>3–2–1–1–0</v>
      </c>
      <c r="H83" s="293"/>
      <c r="I83" s="293"/>
      <c r="K83" t="str">
        <f t="shared" si="57"/>
        <v>0-3-1-0-3</v>
      </c>
      <c r="L83" s="72">
        <v>0</v>
      </c>
      <c r="M83" s="72">
        <v>3</v>
      </c>
      <c r="N83" s="72">
        <v>1</v>
      </c>
      <c r="O83" s="72">
        <v>0</v>
      </c>
      <c r="P83" s="72">
        <v>3</v>
      </c>
      <c r="Q83" s="90">
        <f t="shared" si="43"/>
        <v>7</v>
      </c>
      <c r="R83" s="90" t="str">
        <f t="shared" si="58"/>
        <v/>
      </c>
      <c r="S83" s="90">
        <f t="shared" si="59"/>
        <v>0</v>
      </c>
      <c r="T83" s="91">
        <f t="shared" si="44"/>
        <v>0</v>
      </c>
      <c r="U83" s="91">
        <f t="shared" si="45"/>
        <v>54</v>
      </c>
      <c r="V83" s="91">
        <f t="shared" si="46"/>
        <v>29</v>
      </c>
      <c r="W83" s="91">
        <f t="shared" si="47"/>
        <v>0</v>
      </c>
      <c r="X83" s="91">
        <f t="shared" si="48"/>
        <v>144</v>
      </c>
      <c r="Y83" s="263">
        <f t="shared" si="60"/>
        <v>1</v>
      </c>
      <c r="Z83" s="263">
        <f t="shared" si="61"/>
        <v>120</v>
      </c>
      <c r="AA83" s="263">
        <f t="shared" si="62"/>
        <v>10</v>
      </c>
      <c r="AB83" s="263">
        <f t="shared" si="63"/>
        <v>1</v>
      </c>
      <c r="AC83" s="263">
        <f t="shared" si="64"/>
        <v>120</v>
      </c>
      <c r="AD83" s="93">
        <f t="shared" si="65"/>
        <v>144000</v>
      </c>
      <c r="AE83" s="101">
        <f t="shared" si="66"/>
        <v>1.860830935445914E-3</v>
      </c>
      <c r="AF83" s="91">
        <f t="shared" si="49"/>
        <v>227</v>
      </c>
      <c r="AG83" s="90"/>
      <c r="AH83" s="90">
        <f t="shared" si="50"/>
        <v>0</v>
      </c>
      <c r="AI83" s="90">
        <f t="shared" si="51"/>
        <v>33</v>
      </c>
      <c r="AJ83" s="90">
        <f t="shared" si="52"/>
        <v>20</v>
      </c>
      <c r="AK83" s="90">
        <f t="shared" si="53"/>
        <v>0</v>
      </c>
      <c r="AL83" s="90">
        <f t="shared" si="54"/>
        <v>123</v>
      </c>
      <c r="AM83" s="91">
        <f t="shared" si="55"/>
        <v>176</v>
      </c>
      <c r="AO83" s="94">
        <f t="shared" si="67"/>
        <v>51</v>
      </c>
      <c r="AS83" t="str">
        <f t="shared" si="68"/>
        <v>0-3-1-0-3</v>
      </c>
      <c r="AT83" s="265">
        <f t="shared" si="56"/>
        <v>0</v>
      </c>
      <c r="AU83" s="265">
        <f t="shared" si="56"/>
        <v>3</v>
      </c>
      <c r="AV83" s="265">
        <f t="shared" si="56"/>
        <v>1</v>
      </c>
      <c r="AW83" s="265">
        <f t="shared" si="56"/>
        <v>0</v>
      </c>
      <c r="AX83" s="265">
        <f t="shared" si="56"/>
        <v>3</v>
      </c>
      <c r="AY83" s="265">
        <f t="shared" si="69"/>
        <v>0</v>
      </c>
      <c r="AZ83" s="265">
        <f t="shared" si="70"/>
        <v>0</v>
      </c>
      <c r="BA83" s="265">
        <f t="shared" si="71"/>
        <v>0</v>
      </c>
      <c r="BB83" s="265">
        <f t="shared" si="72"/>
        <v>0</v>
      </c>
      <c r="BC83" s="265">
        <f t="shared" si="73"/>
        <v>0</v>
      </c>
      <c r="BD83" s="265">
        <f t="shared" si="74"/>
        <v>0</v>
      </c>
      <c r="BE83" s="265">
        <f t="shared" si="75"/>
        <v>0</v>
      </c>
      <c r="BF83" s="265">
        <f t="shared" si="76"/>
        <v>0</v>
      </c>
      <c r="BG83" s="265">
        <f t="shared" si="77"/>
        <v>0</v>
      </c>
      <c r="BH83" s="265">
        <f t="shared" si="78"/>
        <v>0</v>
      </c>
      <c r="BI83" s="265">
        <f t="shared" si="79"/>
        <v>0</v>
      </c>
      <c r="BJ83" s="265">
        <f t="shared" si="80"/>
        <v>0</v>
      </c>
      <c r="BK83" s="265">
        <f t="shared" si="81"/>
        <v>0</v>
      </c>
      <c r="BO83">
        <f>LARGE(A83:E83,1)</f>
        <v>3</v>
      </c>
      <c r="BP83">
        <f>LARGE(A83:E83,2)</f>
        <v>2</v>
      </c>
      <c r="BQ83">
        <f>LARGE(A83:E83,3)</f>
        <v>1</v>
      </c>
      <c r="BR83">
        <f>LARGE(A83:E83,4)</f>
        <v>1</v>
      </c>
      <c r="BS83">
        <f>LARGE(A83:E83,5)</f>
        <v>0</v>
      </c>
    </row>
    <row r="84" spans="1:71" x14ac:dyDescent="0.25">
      <c r="A84" s="72">
        <v>1</v>
      </c>
      <c r="B84" s="72">
        <v>3</v>
      </c>
      <c r="C84" s="72">
        <v>1</v>
      </c>
      <c r="D84" s="72">
        <v>2</v>
      </c>
      <c r="E84" s="72">
        <v>0</v>
      </c>
      <c r="F84" s="123" t="s">
        <v>619</v>
      </c>
      <c r="G84" t="str">
        <f>CONCATENATE(BO84,"–",BP84,"–",BQ84,"–",BR84,"–",BS84)</f>
        <v>3–2–1–1–0</v>
      </c>
      <c r="H84" s="293"/>
      <c r="I84" s="293"/>
      <c r="K84" t="str">
        <f t="shared" si="57"/>
        <v>0-0-4-3-0</v>
      </c>
      <c r="L84" s="72">
        <v>0</v>
      </c>
      <c r="M84" s="72">
        <v>0</v>
      </c>
      <c r="N84" s="72">
        <v>4</v>
      </c>
      <c r="O84" s="72">
        <v>3</v>
      </c>
      <c r="P84" s="72">
        <v>0</v>
      </c>
      <c r="Q84" s="90">
        <f t="shared" si="43"/>
        <v>7</v>
      </c>
      <c r="R84" s="90" t="str">
        <f t="shared" si="58"/>
        <v/>
      </c>
      <c r="S84" s="90">
        <f t="shared" si="59"/>
        <v>0</v>
      </c>
      <c r="T84" s="91">
        <f t="shared" si="44"/>
        <v>0</v>
      </c>
      <c r="U84" s="91">
        <f t="shared" si="45"/>
        <v>0</v>
      </c>
      <c r="V84" s="91">
        <f t="shared" si="46"/>
        <v>110</v>
      </c>
      <c r="W84" s="91">
        <f t="shared" si="47"/>
        <v>114</v>
      </c>
      <c r="X84" s="91">
        <f t="shared" si="48"/>
        <v>0</v>
      </c>
      <c r="Y84" s="263">
        <f t="shared" si="60"/>
        <v>1</v>
      </c>
      <c r="Z84" s="263">
        <f t="shared" si="61"/>
        <v>1</v>
      </c>
      <c r="AA84" s="263">
        <f t="shared" si="62"/>
        <v>210</v>
      </c>
      <c r="AB84" s="263">
        <f t="shared" si="63"/>
        <v>120</v>
      </c>
      <c r="AC84" s="263">
        <f t="shared" si="64"/>
        <v>1</v>
      </c>
      <c r="AD84" s="93">
        <f t="shared" si="65"/>
        <v>25200</v>
      </c>
      <c r="AE84" s="101">
        <f t="shared" si="66"/>
        <v>3.2564541370303494E-4</v>
      </c>
      <c r="AF84" s="91">
        <f t="shared" si="49"/>
        <v>224</v>
      </c>
      <c r="AG84" s="90"/>
      <c r="AH84" s="90">
        <f t="shared" si="50"/>
        <v>0</v>
      </c>
      <c r="AI84" s="90">
        <f t="shared" si="51"/>
        <v>0</v>
      </c>
      <c r="AJ84" s="90">
        <f t="shared" si="52"/>
        <v>86</v>
      </c>
      <c r="AK84" s="90">
        <f t="shared" si="53"/>
        <v>93</v>
      </c>
      <c r="AL84" s="90">
        <f t="shared" si="54"/>
        <v>0</v>
      </c>
      <c r="AM84" s="91">
        <f t="shared" si="55"/>
        <v>179</v>
      </c>
      <c r="AO84" s="94">
        <f t="shared" si="67"/>
        <v>45</v>
      </c>
      <c r="AS84" t="str">
        <f t="shared" si="68"/>
        <v>0-0-4-3-0</v>
      </c>
      <c r="AT84" s="265">
        <f t="shared" si="56"/>
        <v>0</v>
      </c>
      <c r="AU84" s="265">
        <f t="shared" si="56"/>
        <v>0</v>
      </c>
      <c r="AV84" s="265">
        <f t="shared" si="56"/>
        <v>4</v>
      </c>
      <c r="AW84" s="265">
        <f t="shared" si="56"/>
        <v>3</v>
      </c>
      <c r="AX84" s="265">
        <f t="shared" si="56"/>
        <v>0</v>
      </c>
      <c r="AY84" s="265">
        <f t="shared" si="69"/>
        <v>0</v>
      </c>
      <c r="AZ84" s="265">
        <f t="shared" si="70"/>
        <v>0</v>
      </c>
      <c r="BA84" s="265">
        <f t="shared" si="71"/>
        <v>0</v>
      </c>
      <c r="BB84" s="265">
        <f t="shared" si="72"/>
        <v>0</v>
      </c>
      <c r="BC84" s="265">
        <f t="shared" si="73"/>
        <v>0</v>
      </c>
      <c r="BD84" s="265">
        <f t="shared" si="74"/>
        <v>0</v>
      </c>
      <c r="BE84" s="265">
        <f t="shared" si="75"/>
        <v>0</v>
      </c>
      <c r="BF84" s="265">
        <f t="shared" si="76"/>
        <v>0</v>
      </c>
      <c r="BG84" s="265">
        <f t="shared" si="77"/>
        <v>0</v>
      </c>
      <c r="BH84" s="265">
        <f t="shared" si="78"/>
        <v>0</v>
      </c>
      <c r="BI84" s="265">
        <f t="shared" si="79"/>
        <v>0</v>
      </c>
      <c r="BJ84" s="265">
        <f t="shared" si="80"/>
        <v>0</v>
      </c>
      <c r="BK84" s="265">
        <f t="shared" si="81"/>
        <v>0</v>
      </c>
      <c r="BO84">
        <f>LARGE(A84:E84,1)</f>
        <v>3</v>
      </c>
      <c r="BP84">
        <f>LARGE(A84:E84,2)</f>
        <v>2</v>
      </c>
      <c r="BQ84">
        <f>LARGE(A84:E84,3)</f>
        <v>1</v>
      </c>
      <c r="BR84">
        <f>LARGE(A84:E84,4)</f>
        <v>1</v>
      </c>
      <c r="BS84">
        <f>LARGE(A84:E84,5)</f>
        <v>0</v>
      </c>
    </row>
    <row r="85" spans="1:71" x14ac:dyDescent="0.25">
      <c r="A85" s="72">
        <v>0</v>
      </c>
      <c r="B85" s="72">
        <v>2</v>
      </c>
      <c r="C85" s="72">
        <v>1</v>
      </c>
      <c r="D85" s="72">
        <v>3</v>
      </c>
      <c r="E85" s="72">
        <v>1</v>
      </c>
      <c r="F85" s="123" t="s">
        <v>617</v>
      </c>
      <c r="G85" t="str">
        <f>CONCATENATE(BO85,"–",BP85,"–",BQ85,"–",BR85,"–",BS85)</f>
        <v>3–2–1–1–0</v>
      </c>
      <c r="H85" s="293"/>
      <c r="I85" s="293"/>
      <c r="K85" t="str">
        <f t="shared" si="57"/>
        <v>1-0-1-5-0</v>
      </c>
      <c r="L85" s="72">
        <v>1</v>
      </c>
      <c r="M85" s="72">
        <v>0</v>
      </c>
      <c r="N85" s="72">
        <v>1</v>
      </c>
      <c r="O85" s="72">
        <v>5</v>
      </c>
      <c r="P85" s="72">
        <v>0</v>
      </c>
      <c r="Q85" s="90">
        <f t="shared" si="43"/>
        <v>7</v>
      </c>
      <c r="R85" s="90" t="str">
        <f t="shared" si="58"/>
        <v/>
      </c>
      <c r="S85" s="90">
        <f t="shared" si="59"/>
        <v>0</v>
      </c>
      <c r="T85" s="91">
        <f t="shared" si="44"/>
        <v>9</v>
      </c>
      <c r="U85" s="91">
        <f t="shared" si="45"/>
        <v>0</v>
      </c>
      <c r="V85" s="91">
        <f t="shared" si="46"/>
        <v>29</v>
      </c>
      <c r="W85" s="91">
        <f t="shared" si="47"/>
        <v>185</v>
      </c>
      <c r="X85" s="91">
        <f t="shared" si="48"/>
        <v>0</v>
      </c>
      <c r="Y85" s="263">
        <f t="shared" si="60"/>
        <v>9</v>
      </c>
      <c r="Z85" s="263">
        <f t="shared" si="61"/>
        <v>1</v>
      </c>
      <c r="AA85" s="263">
        <f t="shared" si="62"/>
        <v>10</v>
      </c>
      <c r="AB85" s="263">
        <f t="shared" si="63"/>
        <v>252</v>
      </c>
      <c r="AC85" s="263">
        <f t="shared" si="64"/>
        <v>1</v>
      </c>
      <c r="AD85" s="93">
        <f t="shared" si="65"/>
        <v>22680</v>
      </c>
      <c r="AE85" s="101">
        <f t="shared" si="66"/>
        <v>2.9308087233273147E-4</v>
      </c>
      <c r="AF85" s="91">
        <f t="shared" si="49"/>
        <v>223</v>
      </c>
      <c r="AG85" s="90"/>
      <c r="AH85" s="90">
        <f t="shared" si="50"/>
        <v>1</v>
      </c>
      <c r="AI85" s="90">
        <f t="shared" si="51"/>
        <v>0</v>
      </c>
      <c r="AJ85" s="90">
        <f t="shared" si="52"/>
        <v>20</v>
      </c>
      <c r="AK85" s="90">
        <f t="shared" si="53"/>
        <v>160</v>
      </c>
      <c r="AL85" s="90">
        <f t="shared" si="54"/>
        <v>0</v>
      </c>
      <c r="AM85" s="91">
        <f t="shared" si="55"/>
        <v>181</v>
      </c>
      <c r="AO85" s="94">
        <f t="shared" si="67"/>
        <v>42</v>
      </c>
      <c r="AS85" t="str">
        <f t="shared" si="68"/>
        <v>1-0-1-5-0</v>
      </c>
      <c r="AT85" s="265">
        <f t="shared" si="56"/>
        <v>1</v>
      </c>
      <c r="AU85" s="265">
        <f t="shared" si="56"/>
        <v>0</v>
      </c>
      <c r="AV85" s="265">
        <f t="shared" si="56"/>
        <v>1</v>
      </c>
      <c r="AW85" s="265">
        <f t="shared" si="56"/>
        <v>5</v>
      </c>
      <c r="AX85" s="265">
        <f t="shared" si="56"/>
        <v>0</v>
      </c>
      <c r="AY85" s="265">
        <f t="shared" si="69"/>
        <v>0</v>
      </c>
      <c r="AZ85" s="265">
        <f t="shared" si="70"/>
        <v>0</v>
      </c>
      <c r="BA85" s="265">
        <f t="shared" si="71"/>
        <v>0</v>
      </c>
      <c r="BB85" s="265">
        <f t="shared" si="72"/>
        <v>0</v>
      </c>
      <c r="BC85" s="265">
        <f t="shared" si="73"/>
        <v>0</v>
      </c>
      <c r="BD85" s="265">
        <f t="shared" si="74"/>
        <v>0</v>
      </c>
      <c r="BE85" s="265">
        <f t="shared" si="75"/>
        <v>0</v>
      </c>
      <c r="BF85" s="265">
        <f t="shared" si="76"/>
        <v>0</v>
      </c>
      <c r="BG85" s="265">
        <f t="shared" si="77"/>
        <v>0</v>
      </c>
      <c r="BH85" s="265">
        <f t="shared" si="78"/>
        <v>0</v>
      </c>
      <c r="BI85" s="265">
        <f t="shared" si="79"/>
        <v>0</v>
      </c>
      <c r="BJ85" s="265">
        <f t="shared" si="80"/>
        <v>0</v>
      </c>
      <c r="BK85" s="265">
        <f t="shared" si="81"/>
        <v>0</v>
      </c>
      <c r="BO85">
        <f>LARGE(A85:E85,1)</f>
        <v>3</v>
      </c>
      <c r="BP85">
        <f>LARGE(A85:E85,2)</f>
        <v>2</v>
      </c>
      <c r="BQ85">
        <f>LARGE(A85:E85,3)</f>
        <v>1</v>
      </c>
      <c r="BR85">
        <f>LARGE(A85:E85,4)</f>
        <v>1</v>
      </c>
      <c r="BS85">
        <f>LARGE(A85:E85,5)</f>
        <v>0</v>
      </c>
    </row>
    <row r="86" spans="1:71" x14ac:dyDescent="0.25">
      <c r="A86" s="72">
        <v>3</v>
      </c>
      <c r="B86" s="72">
        <v>0</v>
      </c>
      <c r="C86" s="72">
        <v>1</v>
      </c>
      <c r="D86" s="72">
        <v>1</v>
      </c>
      <c r="E86" s="72">
        <v>2</v>
      </c>
      <c r="F86" s="123" t="s">
        <v>600</v>
      </c>
      <c r="G86" t="str">
        <f>CONCATENATE(BO86,"–",BP86,"–",BQ86,"–",BR86,"–",BS86)</f>
        <v>3–2–1–1–0</v>
      </c>
      <c r="H86" s="293"/>
      <c r="I86" s="293"/>
      <c r="K86" t="str">
        <f t="shared" si="57"/>
        <v>0-0-5-1-1</v>
      </c>
      <c r="L86" s="72">
        <v>0</v>
      </c>
      <c r="M86" s="72">
        <v>0</v>
      </c>
      <c r="N86" s="72">
        <v>5</v>
      </c>
      <c r="O86" s="72">
        <v>1</v>
      </c>
      <c r="P86" s="72">
        <v>1</v>
      </c>
      <c r="Q86" s="90">
        <f t="shared" si="43"/>
        <v>7</v>
      </c>
      <c r="R86" s="90" t="str">
        <f t="shared" si="58"/>
        <v/>
      </c>
      <c r="S86" s="90">
        <f t="shared" si="59"/>
        <v>0</v>
      </c>
      <c r="T86" s="91">
        <f t="shared" si="44"/>
        <v>0</v>
      </c>
      <c r="U86" s="91">
        <f t="shared" si="45"/>
        <v>0</v>
      </c>
      <c r="V86" s="91">
        <f t="shared" si="46"/>
        <v>135</v>
      </c>
      <c r="W86" s="91">
        <f t="shared" si="47"/>
        <v>39</v>
      </c>
      <c r="X86" s="91">
        <f t="shared" si="48"/>
        <v>49</v>
      </c>
      <c r="Y86" s="263">
        <f t="shared" si="60"/>
        <v>1</v>
      </c>
      <c r="Z86" s="263">
        <f t="shared" si="61"/>
        <v>1</v>
      </c>
      <c r="AA86" s="263">
        <f t="shared" si="62"/>
        <v>252</v>
      </c>
      <c r="AB86" s="263">
        <f t="shared" si="63"/>
        <v>10</v>
      </c>
      <c r="AC86" s="263">
        <f t="shared" si="64"/>
        <v>10</v>
      </c>
      <c r="AD86" s="93">
        <f t="shared" si="65"/>
        <v>25200</v>
      </c>
      <c r="AE86" s="101">
        <f t="shared" si="66"/>
        <v>3.2564541370303494E-4</v>
      </c>
      <c r="AF86" s="91">
        <f t="shared" si="49"/>
        <v>223</v>
      </c>
      <c r="AG86" s="90"/>
      <c r="AH86" s="90">
        <f t="shared" si="50"/>
        <v>0</v>
      </c>
      <c r="AI86" s="90">
        <f t="shared" si="51"/>
        <v>0</v>
      </c>
      <c r="AJ86" s="90">
        <f t="shared" si="52"/>
        <v>110</v>
      </c>
      <c r="AK86" s="90">
        <f t="shared" si="53"/>
        <v>30</v>
      </c>
      <c r="AL86" s="90">
        <f t="shared" si="54"/>
        <v>40</v>
      </c>
      <c r="AM86" s="91">
        <f t="shared" si="55"/>
        <v>180</v>
      </c>
      <c r="AO86" s="94">
        <f t="shared" si="67"/>
        <v>43</v>
      </c>
      <c r="AS86" t="str">
        <f t="shared" si="68"/>
        <v>0-0-5-1-1</v>
      </c>
      <c r="AT86" s="265">
        <f t="shared" si="56"/>
        <v>0</v>
      </c>
      <c r="AU86" s="265">
        <f t="shared" si="56"/>
        <v>0</v>
      </c>
      <c r="AV86" s="265">
        <f t="shared" si="56"/>
        <v>5</v>
      </c>
      <c r="AW86" s="265">
        <f t="shared" si="56"/>
        <v>1</v>
      </c>
      <c r="AX86" s="265">
        <f t="shared" si="56"/>
        <v>1</v>
      </c>
      <c r="AY86" s="265">
        <f t="shared" si="69"/>
        <v>0</v>
      </c>
      <c r="AZ86" s="265">
        <f t="shared" si="70"/>
        <v>0</v>
      </c>
      <c r="BA86" s="265">
        <f t="shared" si="71"/>
        <v>0</v>
      </c>
      <c r="BB86" s="265">
        <f t="shared" si="72"/>
        <v>0</v>
      </c>
      <c r="BC86" s="265">
        <f t="shared" si="73"/>
        <v>0</v>
      </c>
      <c r="BD86" s="265">
        <f t="shared" si="74"/>
        <v>0</v>
      </c>
      <c r="BE86" s="265">
        <f t="shared" si="75"/>
        <v>0</v>
      </c>
      <c r="BF86" s="265">
        <f t="shared" si="76"/>
        <v>0</v>
      </c>
      <c r="BG86" s="265">
        <f t="shared" si="77"/>
        <v>0</v>
      </c>
      <c r="BH86" s="265">
        <f t="shared" si="78"/>
        <v>0</v>
      </c>
      <c r="BI86" s="265">
        <f t="shared" si="79"/>
        <v>0</v>
      </c>
      <c r="BJ86" s="265">
        <f t="shared" si="80"/>
        <v>0</v>
      </c>
      <c r="BK86" s="265">
        <f t="shared" si="81"/>
        <v>0</v>
      </c>
      <c r="BO86">
        <f>LARGE(A86:E86,1)</f>
        <v>3</v>
      </c>
      <c r="BP86">
        <f>LARGE(A86:E86,2)</f>
        <v>2</v>
      </c>
      <c r="BQ86">
        <f>LARGE(A86:E86,3)</f>
        <v>1</v>
      </c>
      <c r="BR86">
        <f>LARGE(A86:E86,4)</f>
        <v>1</v>
      </c>
      <c r="BS86">
        <f>LARGE(A86:E86,5)</f>
        <v>0</v>
      </c>
    </row>
    <row r="87" spans="1:71" x14ac:dyDescent="0.25">
      <c r="A87" s="72">
        <v>1</v>
      </c>
      <c r="B87" s="72">
        <v>2</v>
      </c>
      <c r="C87" s="72">
        <v>1</v>
      </c>
      <c r="D87" s="72">
        <v>2</v>
      </c>
      <c r="E87" s="72">
        <v>1</v>
      </c>
      <c r="F87" s="123" t="s">
        <v>347</v>
      </c>
      <c r="G87" t="str">
        <f>CONCATENATE(BO87,"–",BP87,"–",BQ87,"–",BR87,"–",BS87)</f>
        <v>2–2–1–1–1</v>
      </c>
      <c r="H87" s="293"/>
      <c r="I87" s="293"/>
      <c r="K87" t="str">
        <f t="shared" si="57"/>
        <v>0-2-0-5-0</v>
      </c>
      <c r="L87" s="72">
        <v>0</v>
      </c>
      <c r="M87" s="72">
        <v>2</v>
      </c>
      <c r="N87" s="72">
        <v>0</v>
      </c>
      <c r="O87" s="72">
        <v>5</v>
      </c>
      <c r="P87" s="72">
        <v>0</v>
      </c>
      <c r="Q87" s="90">
        <f t="shared" si="43"/>
        <v>7</v>
      </c>
      <c r="R87" s="90" t="str">
        <f t="shared" si="58"/>
        <v/>
      </c>
      <c r="S87" s="90">
        <f t="shared" si="59"/>
        <v>0</v>
      </c>
      <c r="T87" s="91">
        <f t="shared" si="44"/>
        <v>0</v>
      </c>
      <c r="U87" s="91">
        <f t="shared" si="45"/>
        <v>37</v>
      </c>
      <c r="V87" s="91">
        <f t="shared" si="46"/>
        <v>0</v>
      </c>
      <c r="W87" s="91">
        <f t="shared" si="47"/>
        <v>185</v>
      </c>
      <c r="X87" s="91">
        <f t="shared" si="48"/>
        <v>0</v>
      </c>
      <c r="Y87" s="263">
        <f t="shared" si="60"/>
        <v>1</v>
      </c>
      <c r="Z87" s="263">
        <f t="shared" si="61"/>
        <v>45</v>
      </c>
      <c r="AA87" s="263">
        <f t="shared" si="62"/>
        <v>1</v>
      </c>
      <c r="AB87" s="263">
        <f t="shared" si="63"/>
        <v>252</v>
      </c>
      <c r="AC87" s="263">
        <f t="shared" si="64"/>
        <v>1</v>
      </c>
      <c r="AD87" s="93">
        <f t="shared" si="65"/>
        <v>11340</v>
      </c>
      <c r="AE87" s="101">
        <f t="shared" si="66"/>
        <v>1.4654043616636574E-4</v>
      </c>
      <c r="AF87" s="91">
        <f t="shared" si="49"/>
        <v>222</v>
      </c>
      <c r="AG87" s="90"/>
      <c r="AH87" s="90">
        <f t="shared" si="50"/>
        <v>0</v>
      </c>
      <c r="AI87" s="90">
        <f t="shared" si="51"/>
        <v>21</v>
      </c>
      <c r="AJ87" s="90">
        <f t="shared" si="52"/>
        <v>0</v>
      </c>
      <c r="AK87" s="90">
        <f t="shared" si="53"/>
        <v>160</v>
      </c>
      <c r="AL87" s="90">
        <f t="shared" si="54"/>
        <v>0</v>
      </c>
      <c r="AM87" s="91">
        <f t="shared" si="55"/>
        <v>181</v>
      </c>
      <c r="AO87" s="94">
        <f t="shared" si="67"/>
        <v>41</v>
      </c>
      <c r="AS87" t="str">
        <f t="shared" si="68"/>
        <v>0-2-0-5-0</v>
      </c>
      <c r="AT87" s="265">
        <f t="shared" si="56"/>
        <v>0</v>
      </c>
      <c r="AU87" s="265">
        <f t="shared" si="56"/>
        <v>2</v>
      </c>
      <c r="AV87" s="265">
        <f t="shared" si="56"/>
        <v>0</v>
      </c>
      <c r="AW87" s="265">
        <f t="shared" si="56"/>
        <v>5</v>
      </c>
      <c r="AX87" s="265">
        <f t="shared" si="56"/>
        <v>0</v>
      </c>
      <c r="AY87" s="265">
        <f t="shared" si="69"/>
        <v>0</v>
      </c>
      <c r="AZ87" s="265">
        <f t="shared" si="70"/>
        <v>0</v>
      </c>
      <c r="BA87" s="265">
        <f t="shared" si="71"/>
        <v>0</v>
      </c>
      <c r="BB87" s="265">
        <f t="shared" si="72"/>
        <v>0</v>
      </c>
      <c r="BC87" s="265">
        <f t="shared" si="73"/>
        <v>0</v>
      </c>
      <c r="BD87" s="265">
        <f t="shared" si="74"/>
        <v>0</v>
      </c>
      <c r="BE87" s="265">
        <f t="shared" si="75"/>
        <v>0</v>
      </c>
      <c r="BF87" s="265">
        <f t="shared" si="76"/>
        <v>0</v>
      </c>
      <c r="BG87" s="265">
        <f t="shared" si="77"/>
        <v>0</v>
      </c>
      <c r="BH87" s="265">
        <f t="shared" si="78"/>
        <v>0</v>
      </c>
      <c r="BI87" s="265">
        <f t="shared" si="79"/>
        <v>0</v>
      </c>
      <c r="BJ87" s="265">
        <f t="shared" si="80"/>
        <v>0</v>
      </c>
      <c r="BK87" s="265">
        <f t="shared" si="81"/>
        <v>0</v>
      </c>
      <c r="BO87">
        <f>LARGE(A87:E87,1)</f>
        <v>2</v>
      </c>
      <c r="BP87">
        <f>LARGE(A87:E87,2)</f>
        <v>2</v>
      </c>
      <c r="BQ87">
        <f>LARGE(A87:E87,3)</f>
        <v>1</v>
      </c>
      <c r="BR87">
        <f>LARGE(A87:E87,4)</f>
        <v>1</v>
      </c>
      <c r="BS87">
        <f>LARGE(A87:E87,5)</f>
        <v>1</v>
      </c>
    </row>
    <row r="88" spans="1:71" x14ac:dyDescent="0.25">
      <c r="A88" s="72">
        <v>1</v>
      </c>
      <c r="B88" s="72">
        <v>1</v>
      </c>
      <c r="C88" s="72">
        <v>2</v>
      </c>
      <c r="D88" s="72">
        <v>2</v>
      </c>
      <c r="E88" s="72">
        <v>1</v>
      </c>
      <c r="F88" s="123" t="s">
        <v>31</v>
      </c>
      <c r="G88" t="str">
        <f>CONCATENATE(BO88,"–",BP88,"–",BQ88,"–",BR88,"–",BS88)</f>
        <v>2–2–1–1–1</v>
      </c>
      <c r="H88" s="293"/>
      <c r="I88" s="293"/>
      <c r="K88" t="str">
        <f t="shared" si="57"/>
        <v>1-1-2-1-2</v>
      </c>
      <c r="L88" s="72">
        <v>1</v>
      </c>
      <c r="M88" s="72">
        <v>1</v>
      </c>
      <c r="N88" s="72">
        <v>2</v>
      </c>
      <c r="O88" s="72">
        <v>1</v>
      </c>
      <c r="P88" s="72">
        <v>2</v>
      </c>
      <c r="Q88" s="90">
        <f t="shared" si="43"/>
        <v>7</v>
      </c>
      <c r="R88" s="90" t="str">
        <f t="shared" si="58"/>
        <v/>
      </c>
      <c r="S88" s="90">
        <f t="shared" si="59"/>
        <v>6</v>
      </c>
      <c r="T88" s="91">
        <f t="shared" si="44"/>
        <v>9</v>
      </c>
      <c r="U88" s="91">
        <f t="shared" si="45"/>
        <v>19</v>
      </c>
      <c r="V88" s="91">
        <f t="shared" si="46"/>
        <v>57</v>
      </c>
      <c r="W88" s="91">
        <f t="shared" si="47"/>
        <v>39</v>
      </c>
      <c r="X88" s="91">
        <f t="shared" si="48"/>
        <v>97</v>
      </c>
      <c r="Y88" s="263">
        <f t="shared" si="60"/>
        <v>9</v>
      </c>
      <c r="Z88" s="263">
        <f t="shared" si="61"/>
        <v>10</v>
      </c>
      <c r="AA88" s="263">
        <f t="shared" si="62"/>
        <v>45</v>
      </c>
      <c r="AB88" s="263">
        <f t="shared" si="63"/>
        <v>10</v>
      </c>
      <c r="AC88" s="263">
        <f t="shared" si="64"/>
        <v>45</v>
      </c>
      <c r="AD88" s="93">
        <f t="shared" si="65"/>
        <v>1822500</v>
      </c>
      <c r="AE88" s="101">
        <f t="shared" si="66"/>
        <v>2.3551141526737349E-2</v>
      </c>
      <c r="AF88" s="91">
        <f t="shared" si="49"/>
        <v>221</v>
      </c>
      <c r="AG88" s="90"/>
      <c r="AH88" s="90">
        <f t="shared" si="50"/>
        <v>1</v>
      </c>
      <c r="AI88" s="90">
        <f t="shared" si="51"/>
        <v>10</v>
      </c>
      <c r="AJ88" s="90">
        <f t="shared" si="52"/>
        <v>41</v>
      </c>
      <c r="AK88" s="90">
        <f t="shared" si="53"/>
        <v>30</v>
      </c>
      <c r="AL88" s="90">
        <f t="shared" si="54"/>
        <v>81</v>
      </c>
      <c r="AM88" s="91">
        <f t="shared" si="55"/>
        <v>163</v>
      </c>
      <c r="AO88" s="94">
        <f t="shared" si="67"/>
        <v>58</v>
      </c>
      <c r="AS88" t="str">
        <f t="shared" si="68"/>
        <v>1-1-2-1-2</v>
      </c>
      <c r="AT88" s="265">
        <f t="shared" si="56"/>
        <v>1</v>
      </c>
      <c r="AU88" s="265">
        <f t="shared" si="56"/>
        <v>1</v>
      </c>
      <c r="AV88" s="265">
        <f t="shared" si="56"/>
        <v>2</v>
      </c>
      <c r="AW88" s="265">
        <f t="shared" si="56"/>
        <v>1</v>
      </c>
      <c r="AX88" s="265">
        <f t="shared" si="56"/>
        <v>2</v>
      </c>
      <c r="AY88" s="265">
        <f t="shared" si="69"/>
        <v>0</v>
      </c>
      <c r="AZ88" s="265">
        <f t="shared" si="70"/>
        <v>0</v>
      </c>
      <c r="BA88" s="265">
        <f t="shared" si="71"/>
        <v>0</v>
      </c>
      <c r="BB88" s="265">
        <f t="shared" si="72"/>
        <v>0</v>
      </c>
      <c r="BC88" s="265">
        <f t="shared" si="73"/>
        <v>0</v>
      </c>
      <c r="BD88" s="265">
        <f t="shared" si="74"/>
        <v>0</v>
      </c>
      <c r="BE88" s="265">
        <f t="shared" si="75"/>
        <v>0</v>
      </c>
      <c r="BF88" s="265">
        <f t="shared" si="76"/>
        <v>0</v>
      </c>
      <c r="BG88" s="265">
        <f t="shared" si="77"/>
        <v>0</v>
      </c>
      <c r="BH88" s="265">
        <f t="shared" si="78"/>
        <v>0</v>
      </c>
      <c r="BI88" s="265">
        <f t="shared" si="79"/>
        <v>0</v>
      </c>
      <c r="BJ88" s="265">
        <f t="shared" si="80"/>
        <v>0</v>
      </c>
      <c r="BK88" s="265">
        <f t="shared" si="81"/>
        <v>6</v>
      </c>
      <c r="BO88">
        <f>LARGE(A88:E88,1)</f>
        <v>2</v>
      </c>
      <c r="BP88">
        <f>LARGE(A88:E88,2)</f>
        <v>2</v>
      </c>
      <c r="BQ88">
        <f>LARGE(A88:E88,3)</f>
        <v>1</v>
      </c>
      <c r="BR88">
        <f>LARGE(A88:E88,4)</f>
        <v>1</v>
      </c>
      <c r="BS88">
        <f>LARGE(A88:E88,5)</f>
        <v>1</v>
      </c>
    </row>
    <row r="89" spans="1:71" x14ac:dyDescent="0.25">
      <c r="A89" s="72">
        <v>3</v>
      </c>
      <c r="B89" s="72">
        <v>0</v>
      </c>
      <c r="C89" s="72">
        <v>1</v>
      </c>
      <c r="D89" s="72">
        <v>1</v>
      </c>
      <c r="E89" s="72">
        <v>2</v>
      </c>
      <c r="F89" s="123" t="s">
        <v>600</v>
      </c>
      <c r="G89" t="str">
        <f>CONCATENATE(BO89,"–",BP89,"–",BQ89,"–",BR89,"–",BS89)</f>
        <v>3–2–1–1–0</v>
      </c>
      <c r="H89" s="293"/>
      <c r="I89" s="293"/>
      <c r="K89" t="str">
        <f t="shared" si="57"/>
        <v>2-0-1-2-2</v>
      </c>
      <c r="L89" s="72">
        <v>2</v>
      </c>
      <c r="M89" s="72">
        <v>0</v>
      </c>
      <c r="N89" s="72">
        <v>1</v>
      </c>
      <c r="O89" s="72">
        <v>2</v>
      </c>
      <c r="P89" s="72">
        <v>2</v>
      </c>
      <c r="Q89" s="90">
        <f t="shared" si="43"/>
        <v>7</v>
      </c>
      <c r="R89" s="90" t="str">
        <f t="shared" si="58"/>
        <v/>
      </c>
      <c r="S89" s="90">
        <f t="shared" si="59"/>
        <v>0</v>
      </c>
      <c r="T89" s="91">
        <f t="shared" si="44"/>
        <v>17</v>
      </c>
      <c r="U89" s="91">
        <f t="shared" si="45"/>
        <v>0</v>
      </c>
      <c r="V89" s="91">
        <f t="shared" si="46"/>
        <v>29</v>
      </c>
      <c r="W89" s="91">
        <f t="shared" si="47"/>
        <v>77</v>
      </c>
      <c r="X89" s="91">
        <f t="shared" si="48"/>
        <v>97</v>
      </c>
      <c r="Y89" s="263">
        <f t="shared" si="60"/>
        <v>36</v>
      </c>
      <c r="Z89" s="263">
        <f t="shared" si="61"/>
        <v>1</v>
      </c>
      <c r="AA89" s="263">
        <f t="shared" si="62"/>
        <v>10</v>
      </c>
      <c r="AB89" s="263">
        <f t="shared" si="63"/>
        <v>45</v>
      </c>
      <c r="AC89" s="263">
        <f t="shared" si="64"/>
        <v>45</v>
      </c>
      <c r="AD89" s="93">
        <f t="shared" si="65"/>
        <v>729000</v>
      </c>
      <c r="AE89" s="101">
        <f t="shared" si="66"/>
        <v>9.4204566106949397E-3</v>
      </c>
      <c r="AF89" s="91">
        <f t="shared" si="49"/>
        <v>220</v>
      </c>
      <c r="AG89" s="90"/>
      <c r="AH89" s="90">
        <f t="shared" si="50"/>
        <v>3</v>
      </c>
      <c r="AI89" s="90">
        <f t="shared" si="51"/>
        <v>0</v>
      </c>
      <c r="AJ89" s="90">
        <f t="shared" si="52"/>
        <v>20</v>
      </c>
      <c r="AK89" s="90">
        <f t="shared" si="53"/>
        <v>61</v>
      </c>
      <c r="AL89" s="90">
        <f t="shared" si="54"/>
        <v>81</v>
      </c>
      <c r="AM89" s="91">
        <f t="shared" si="55"/>
        <v>165</v>
      </c>
      <c r="AO89" s="94">
        <f t="shared" si="67"/>
        <v>55</v>
      </c>
      <c r="AS89" t="str">
        <f t="shared" si="68"/>
        <v>2-0-1-2-2</v>
      </c>
      <c r="AT89" s="265">
        <f t="shared" si="56"/>
        <v>2</v>
      </c>
      <c r="AU89" s="265">
        <f t="shared" si="56"/>
        <v>0</v>
      </c>
      <c r="AV89" s="265">
        <f t="shared" si="56"/>
        <v>1</v>
      </c>
      <c r="AW89" s="265">
        <f t="shared" si="56"/>
        <v>2</v>
      </c>
      <c r="AX89" s="265">
        <f t="shared" si="56"/>
        <v>2</v>
      </c>
      <c r="AY89" s="265">
        <f t="shared" si="69"/>
        <v>0</v>
      </c>
      <c r="AZ89" s="265">
        <f t="shared" si="70"/>
        <v>0</v>
      </c>
      <c r="BA89" s="265">
        <f t="shared" si="71"/>
        <v>0</v>
      </c>
      <c r="BB89" s="265">
        <f t="shared" si="72"/>
        <v>0</v>
      </c>
      <c r="BC89" s="265">
        <f t="shared" si="73"/>
        <v>0</v>
      </c>
      <c r="BD89" s="265">
        <f t="shared" si="74"/>
        <v>0</v>
      </c>
      <c r="BE89" s="265">
        <f t="shared" si="75"/>
        <v>0</v>
      </c>
      <c r="BF89" s="265">
        <f t="shared" si="76"/>
        <v>0</v>
      </c>
      <c r="BG89" s="265">
        <f t="shared" si="77"/>
        <v>0</v>
      </c>
      <c r="BH89" s="265">
        <f t="shared" si="78"/>
        <v>0</v>
      </c>
      <c r="BI89" s="265">
        <f t="shared" si="79"/>
        <v>0</v>
      </c>
      <c r="BJ89" s="265">
        <f t="shared" si="80"/>
        <v>0</v>
      </c>
      <c r="BK89" s="265">
        <f t="shared" si="81"/>
        <v>0</v>
      </c>
      <c r="BO89">
        <f>LARGE(A89:E89,1)</f>
        <v>3</v>
      </c>
      <c r="BP89">
        <f>LARGE(A89:E89,2)</f>
        <v>2</v>
      </c>
      <c r="BQ89">
        <f>LARGE(A89:E89,3)</f>
        <v>1</v>
      </c>
      <c r="BR89">
        <f>LARGE(A89:E89,4)</f>
        <v>1</v>
      </c>
      <c r="BS89">
        <f>LARGE(A89:E89,5)</f>
        <v>0</v>
      </c>
    </row>
    <row r="90" spans="1:71" x14ac:dyDescent="0.25">
      <c r="A90" s="72">
        <v>0</v>
      </c>
      <c r="B90" s="72">
        <v>2</v>
      </c>
      <c r="C90" s="72">
        <v>1</v>
      </c>
      <c r="D90" s="72">
        <v>2</v>
      </c>
      <c r="E90" s="72">
        <v>2</v>
      </c>
      <c r="F90" s="123" t="s">
        <v>35</v>
      </c>
      <c r="G90" t="str">
        <f>CONCATENATE(BO90,"–",BP90,"–",BQ90,"–",BR90,"–",BS90)</f>
        <v>2–2–2–1–0</v>
      </c>
      <c r="H90" s="293"/>
      <c r="I90" s="293"/>
      <c r="K90" t="str">
        <f t="shared" si="57"/>
        <v>1-2-0-2-2</v>
      </c>
      <c r="L90" s="72">
        <v>1</v>
      </c>
      <c r="M90" s="72">
        <v>2</v>
      </c>
      <c r="N90" s="72">
        <v>0</v>
      </c>
      <c r="O90" s="72">
        <v>2</v>
      </c>
      <c r="P90" s="72">
        <v>2</v>
      </c>
      <c r="Q90" s="90">
        <f t="shared" si="43"/>
        <v>7</v>
      </c>
      <c r="R90" s="90" t="str">
        <f t="shared" si="58"/>
        <v/>
      </c>
      <c r="S90" s="90">
        <f t="shared" si="59"/>
        <v>6</v>
      </c>
      <c r="T90" s="91">
        <f t="shared" si="44"/>
        <v>9</v>
      </c>
      <c r="U90" s="91">
        <f t="shared" si="45"/>
        <v>37</v>
      </c>
      <c r="V90" s="91">
        <f t="shared" si="46"/>
        <v>0</v>
      </c>
      <c r="W90" s="91">
        <f t="shared" si="47"/>
        <v>77</v>
      </c>
      <c r="X90" s="91">
        <f t="shared" si="48"/>
        <v>97</v>
      </c>
      <c r="Y90" s="263">
        <f t="shared" si="60"/>
        <v>9</v>
      </c>
      <c r="Z90" s="263">
        <f t="shared" si="61"/>
        <v>45</v>
      </c>
      <c r="AA90" s="263">
        <f t="shared" si="62"/>
        <v>1</v>
      </c>
      <c r="AB90" s="263">
        <f t="shared" si="63"/>
        <v>45</v>
      </c>
      <c r="AC90" s="263">
        <f t="shared" si="64"/>
        <v>45</v>
      </c>
      <c r="AD90" s="93">
        <f t="shared" si="65"/>
        <v>820125</v>
      </c>
      <c r="AE90" s="101">
        <f t="shared" si="66"/>
        <v>1.0598013687031806E-2</v>
      </c>
      <c r="AF90" s="91">
        <f t="shared" si="49"/>
        <v>220</v>
      </c>
      <c r="AG90" s="90"/>
      <c r="AH90" s="90">
        <f t="shared" si="50"/>
        <v>1</v>
      </c>
      <c r="AI90" s="90">
        <f t="shared" si="51"/>
        <v>21</v>
      </c>
      <c r="AJ90" s="90">
        <f t="shared" si="52"/>
        <v>0</v>
      </c>
      <c r="AK90" s="90">
        <f t="shared" si="53"/>
        <v>61</v>
      </c>
      <c r="AL90" s="90">
        <f t="shared" si="54"/>
        <v>81</v>
      </c>
      <c r="AM90" s="91">
        <f t="shared" si="55"/>
        <v>164</v>
      </c>
      <c r="AO90" s="94">
        <f t="shared" si="67"/>
        <v>56</v>
      </c>
      <c r="AS90" t="str">
        <f t="shared" si="68"/>
        <v>1-2-0-2-2</v>
      </c>
      <c r="AT90" s="265">
        <f t="shared" si="56"/>
        <v>1</v>
      </c>
      <c r="AU90" s="265">
        <f t="shared" si="56"/>
        <v>2</v>
      </c>
      <c r="AV90" s="265">
        <f t="shared" si="56"/>
        <v>0</v>
      </c>
      <c r="AW90" s="265">
        <f t="shared" si="56"/>
        <v>2</v>
      </c>
      <c r="AX90" s="265">
        <f t="shared" si="56"/>
        <v>2</v>
      </c>
      <c r="AY90" s="265">
        <f t="shared" si="69"/>
        <v>0</v>
      </c>
      <c r="AZ90" s="265">
        <f t="shared" si="70"/>
        <v>0</v>
      </c>
      <c r="BA90" s="265">
        <f t="shared" si="71"/>
        <v>0</v>
      </c>
      <c r="BB90" s="265">
        <f t="shared" si="72"/>
        <v>0</v>
      </c>
      <c r="BC90" s="265">
        <f t="shared" si="73"/>
        <v>0</v>
      </c>
      <c r="BD90" s="265">
        <f t="shared" si="74"/>
        <v>0</v>
      </c>
      <c r="BE90" s="265">
        <f t="shared" si="75"/>
        <v>0</v>
      </c>
      <c r="BF90" s="265">
        <f t="shared" si="76"/>
        <v>0</v>
      </c>
      <c r="BG90" s="265">
        <f t="shared" si="77"/>
        <v>0</v>
      </c>
      <c r="BH90" s="265">
        <f t="shared" si="78"/>
        <v>0</v>
      </c>
      <c r="BI90" s="265">
        <f t="shared" si="79"/>
        <v>0</v>
      </c>
      <c r="BJ90" s="265">
        <f t="shared" si="80"/>
        <v>6</v>
      </c>
      <c r="BK90" s="265">
        <f t="shared" si="81"/>
        <v>0</v>
      </c>
      <c r="BO90">
        <f>LARGE(A90:E90,1)</f>
        <v>2</v>
      </c>
      <c r="BP90">
        <f>LARGE(A90:E90,2)</f>
        <v>2</v>
      </c>
      <c r="BQ90">
        <f>LARGE(A90:E90,3)</f>
        <v>2</v>
      </c>
      <c r="BR90">
        <f>LARGE(A90:E90,4)</f>
        <v>1</v>
      </c>
      <c r="BS90">
        <f>LARGE(A90:E90,5)</f>
        <v>0</v>
      </c>
    </row>
    <row r="91" spans="1:71" x14ac:dyDescent="0.25">
      <c r="A91" s="72">
        <v>1</v>
      </c>
      <c r="B91" s="72">
        <v>1</v>
      </c>
      <c r="C91" s="72">
        <v>1</v>
      </c>
      <c r="D91" s="72">
        <v>2</v>
      </c>
      <c r="E91" s="72">
        <v>2</v>
      </c>
      <c r="F91" s="123" t="s">
        <v>345</v>
      </c>
      <c r="G91" t="str">
        <f>CONCATENATE(BO91,"–",BP91,"–",BQ91,"–",BR91,"–",BS91)</f>
        <v>2–2–1–1–1</v>
      </c>
      <c r="H91" s="293"/>
      <c r="I91" s="293"/>
      <c r="K91" t="str">
        <f t="shared" si="57"/>
        <v>0-2-2-2-1</v>
      </c>
      <c r="L91" s="72">
        <v>0</v>
      </c>
      <c r="M91" s="72">
        <v>2</v>
      </c>
      <c r="N91" s="72">
        <v>2</v>
      </c>
      <c r="O91" s="72">
        <v>2</v>
      </c>
      <c r="P91" s="72">
        <v>1</v>
      </c>
      <c r="Q91" s="90">
        <f t="shared" si="43"/>
        <v>7</v>
      </c>
      <c r="R91" s="90" t="str">
        <f t="shared" si="58"/>
        <v/>
      </c>
      <c r="S91" s="90">
        <f t="shared" si="59"/>
        <v>3</v>
      </c>
      <c r="T91" s="91">
        <f t="shared" si="44"/>
        <v>0</v>
      </c>
      <c r="U91" s="91">
        <f t="shared" si="45"/>
        <v>37</v>
      </c>
      <c r="V91" s="91">
        <f t="shared" si="46"/>
        <v>57</v>
      </c>
      <c r="W91" s="91">
        <f t="shared" si="47"/>
        <v>77</v>
      </c>
      <c r="X91" s="91">
        <f t="shared" si="48"/>
        <v>49</v>
      </c>
      <c r="Y91" s="263">
        <f t="shared" si="60"/>
        <v>1</v>
      </c>
      <c r="Z91" s="263">
        <f t="shared" si="61"/>
        <v>45</v>
      </c>
      <c r="AA91" s="263">
        <f t="shared" si="62"/>
        <v>45</v>
      </c>
      <c r="AB91" s="263">
        <f t="shared" si="63"/>
        <v>45</v>
      </c>
      <c r="AC91" s="263">
        <f t="shared" si="64"/>
        <v>10</v>
      </c>
      <c r="AD91" s="93">
        <f t="shared" si="65"/>
        <v>911250</v>
      </c>
      <c r="AE91" s="101">
        <f t="shared" si="66"/>
        <v>1.1775570763368675E-2</v>
      </c>
      <c r="AF91" s="91">
        <f t="shared" si="49"/>
        <v>220</v>
      </c>
      <c r="AG91" s="90"/>
      <c r="AH91" s="90">
        <f t="shared" si="50"/>
        <v>0</v>
      </c>
      <c r="AI91" s="90">
        <f t="shared" si="51"/>
        <v>21</v>
      </c>
      <c r="AJ91" s="90">
        <f t="shared" si="52"/>
        <v>41</v>
      </c>
      <c r="AK91" s="90">
        <f t="shared" si="53"/>
        <v>61</v>
      </c>
      <c r="AL91" s="90">
        <f t="shared" si="54"/>
        <v>40</v>
      </c>
      <c r="AM91" s="91">
        <f t="shared" si="55"/>
        <v>163</v>
      </c>
      <c r="AO91" s="94">
        <f t="shared" si="67"/>
        <v>57</v>
      </c>
      <c r="AS91" t="str">
        <f t="shared" si="68"/>
        <v>0-2-2-2-1</v>
      </c>
      <c r="AT91" s="265">
        <f t="shared" si="56"/>
        <v>0</v>
      </c>
      <c r="AU91" s="265">
        <f t="shared" si="56"/>
        <v>2</v>
      </c>
      <c r="AV91" s="265">
        <f t="shared" si="56"/>
        <v>2</v>
      </c>
      <c r="AW91" s="265">
        <f t="shared" si="56"/>
        <v>2</v>
      </c>
      <c r="AX91" s="265">
        <f t="shared" si="56"/>
        <v>1</v>
      </c>
      <c r="AY91" s="265">
        <f t="shared" si="69"/>
        <v>0</v>
      </c>
      <c r="AZ91" s="265">
        <f t="shared" si="70"/>
        <v>0</v>
      </c>
      <c r="BA91" s="265">
        <f t="shared" si="71"/>
        <v>0</v>
      </c>
      <c r="BB91" s="265">
        <f t="shared" si="72"/>
        <v>0</v>
      </c>
      <c r="BC91" s="265">
        <f t="shared" si="73"/>
        <v>0</v>
      </c>
      <c r="BD91" s="265">
        <f t="shared" si="74"/>
        <v>0</v>
      </c>
      <c r="BE91" s="265">
        <f t="shared" si="75"/>
        <v>0</v>
      </c>
      <c r="BF91" s="265">
        <f t="shared" si="76"/>
        <v>0</v>
      </c>
      <c r="BG91" s="265">
        <f t="shared" si="77"/>
        <v>0</v>
      </c>
      <c r="BH91" s="265">
        <f t="shared" si="78"/>
        <v>0</v>
      </c>
      <c r="BI91" s="265">
        <f t="shared" si="79"/>
        <v>0</v>
      </c>
      <c r="BJ91" s="265">
        <f t="shared" si="80"/>
        <v>3</v>
      </c>
      <c r="BK91" s="265">
        <f t="shared" si="81"/>
        <v>0</v>
      </c>
      <c r="BO91">
        <f>LARGE(A91:E91,1)</f>
        <v>2</v>
      </c>
      <c r="BP91">
        <f>LARGE(A91:E91,2)</f>
        <v>2</v>
      </c>
      <c r="BQ91">
        <f>LARGE(A91:E91,3)</f>
        <v>1</v>
      </c>
      <c r="BR91">
        <f>LARGE(A91:E91,4)</f>
        <v>1</v>
      </c>
      <c r="BS91">
        <f>LARGE(A91:E91,5)</f>
        <v>1</v>
      </c>
    </row>
    <row r="92" spans="1:71" x14ac:dyDescent="0.25">
      <c r="A92" s="72">
        <v>1</v>
      </c>
      <c r="B92" s="72">
        <v>2</v>
      </c>
      <c r="C92" s="72">
        <v>2</v>
      </c>
      <c r="D92" s="72">
        <v>2</v>
      </c>
      <c r="E92" s="72">
        <v>0</v>
      </c>
      <c r="F92" s="123" t="s">
        <v>596</v>
      </c>
      <c r="G92" t="str">
        <f>CONCATENATE(BO92,"–",BP92,"–",BQ92,"–",BR92,"–",BS92)</f>
        <v>2–2–2–1–0</v>
      </c>
      <c r="H92" s="293"/>
      <c r="I92" s="293"/>
      <c r="K92" t="str">
        <f t="shared" si="57"/>
        <v>2-1-0-1-3</v>
      </c>
      <c r="L92" s="72">
        <v>2</v>
      </c>
      <c r="M92" s="72">
        <v>1</v>
      </c>
      <c r="N92" s="72">
        <v>0</v>
      </c>
      <c r="O92" s="72">
        <v>1</v>
      </c>
      <c r="P92" s="72">
        <v>3</v>
      </c>
      <c r="Q92" s="90">
        <f t="shared" si="43"/>
        <v>7</v>
      </c>
      <c r="R92" s="90" t="str">
        <f t="shared" si="58"/>
        <v/>
      </c>
      <c r="S92" s="90">
        <f t="shared" si="59"/>
        <v>1</v>
      </c>
      <c r="T92" s="91">
        <f t="shared" si="44"/>
        <v>17</v>
      </c>
      <c r="U92" s="91">
        <f t="shared" si="45"/>
        <v>19</v>
      </c>
      <c r="V92" s="91">
        <f t="shared" si="46"/>
        <v>0</v>
      </c>
      <c r="W92" s="91">
        <f t="shared" si="47"/>
        <v>39</v>
      </c>
      <c r="X92" s="91">
        <f t="shared" si="48"/>
        <v>144</v>
      </c>
      <c r="Y92" s="263">
        <f t="shared" si="60"/>
        <v>36</v>
      </c>
      <c r="Z92" s="263">
        <f t="shared" si="61"/>
        <v>10</v>
      </c>
      <c r="AA92" s="263">
        <f t="shared" si="62"/>
        <v>1</v>
      </c>
      <c r="AB92" s="263">
        <f t="shared" si="63"/>
        <v>10</v>
      </c>
      <c r="AC92" s="263">
        <f t="shared" si="64"/>
        <v>120</v>
      </c>
      <c r="AD92" s="93">
        <f t="shared" si="65"/>
        <v>432000</v>
      </c>
      <c r="AE92" s="101">
        <f t="shared" si="66"/>
        <v>5.5824928063377419E-3</v>
      </c>
      <c r="AF92" s="91">
        <f t="shared" si="49"/>
        <v>219</v>
      </c>
      <c r="AG92" s="90"/>
      <c r="AH92" s="90">
        <f t="shared" si="50"/>
        <v>3</v>
      </c>
      <c r="AI92" s="90">
        <f t="shared" si="51"/>
        <v>10</v>
      </c>
      <c r="AJ92" s="90">
        <f t="shared" si="52"/>
        <v>0</v>
      </c>
      <c r="AK92" s="90">
        <f t="shared" si="53"/>
        <v>30</v>
      </c>
      <c r="AL92" s="90">
        <f t="shared" si="54"/>
        <v>123</v>
      </c>
      <c r="AM92" s="91">
        <f t="shared" si="55"/>
        <v>166</v>
      </c>
      <c r="AO92" s="94">
        <f t="shared" si="67"/>
        <v>53</v>
      </c>
      <c r="AS92" t="str">
        <f t="shared" si="68"/>
        <v>2-1-0-1-3</v>
      </c>
      <c r="AT92" s="265">
        <f t="shared" si="56"/>
        <v>2</v>
      </c>
      <c r="AU92" s="265">
        <f t="shared" si="56"/>
        <v>1</v>
      </c>
      <c r="AV92" s="265">
        <f t="shared" si="56"/>
        <v>0</v>
      </c>
      <c r="AW92" s="265">
        <f t="shared" si="56"/>
        <v>1</v>
      </c>
      <c r="AX92" s="265">
        <f t="shared" si="56"/>
        <v>3</v>
      </c>
      <c r="AY92" s="265">
        <f t="shared" si="69"/>
        <v>0</v>
      </c>
      <c r="AZ92" s="265">
        <f t="shared" si="70"/>
        <v>0</v>
      </c>
      <c r="BA92" s="265">
        <f t="shared" si="71"/>
        <v>0</v>
      </c>
      <c r="BB92" s="265">
        <f t="shared" si="72"/>
        <v>0</v>
      </c>
      <c r="BC92" s="265">
        <f t="shared" si="73"/>
        <v>0</v>
      </c>
      <c r="BD92" s="265">
        <f t="shared" si="74"/>
        <v>0</v>
      </c>
      <c r="BE92" s="265">
        <f t="shared" si="75"/>
        <v>0</v>
      </c>
      <c r="BF92" s="265">
        <f t="shared" si="76"/>
        <v>0</v>
      </c>
      <c r="BG92" s="265">
        <f t="shared" si="77"/>
        <v>0</v>
      </c>
      <c r="BH92" s="265">
        <f t="shared" si="78"/>
        <v>1</v>
      </c>
      <c r="BI92" s="265">
        <f t="shared" si="79"/>
        <v>0</v>
      </c>
      <c r="BJ92" s="265">
        <f t="shared" si="80"/>
        <v>0</v>
      </c>
      <c r="BK92" s="265">
        <f t="shared" si="81"/>
        <v>0</v>
      </c>
      <c r="BO92">
        <f>LARGE(A92:E92,1)</f>
        <v>2</v>
      </c>
      <c r="BP92">
        <f>LARGE(A92:E92,2)</f>
        <v>2</v>
      </c>
      <c r="BQ92">
        <f>LARGE(A92:E92,3)</f>
        <v>2</v>
      </c>
      <c r="BR92">
        <f>LARGE(A92:E92,4)</f>
        <v>1</v>
      </c>
      <c r="BS92">
        <f>LARGE(A92:E92,5)</f>
        <v>0</v>
      </c>
    </row>
    <row r="93" spans="1:71" x14ac:dyDescent="0.25">
      <c r="A93" s="72">
        <v>3</v>
      </c>
      <c r="B93" s="72">
        <v>1</v>
      </c>
      <c r="C93" s="72">
        <v>2</v>
      </c>
      <c r="D93" s="72">
        <v>0</v>
      </c>
      <c r="E93" s="72">
        <v>1</v>
      </c>
      <c r="F93" s="123" t="s">
        <v>594</v>
      </c>
      <c r="G93" t="str">
        <f>CONCATENATE(BO93,"–",BP93,"–",BQ93,"–",BR93,"–",BS93)</f>
        <v>3–2–1–1–0</v>
      </c>
      <c r="H93" s="293"/>
      <c r="I93" s="293"/>
      <c r="K93" t="str">
        <f t="shared" si="57"/>
        <v>1-0-3-2-1</v>
      </c>
      <c r="L93" s="72">
        <v>1</v>
      </c>
      <c r="M93" s="72">
        <v>0</v>
      </c>
      <c r="N93" s="72">
        <v>3</v>
      </c>
      <c r="O93" s="72">
        <v>2</v>
      </c>
      <c r="P93" s="72">
        <v>1</v>
      </c>
      <c r="Q93" s="90">
        <f t="shared" si="43"/>
        <v>7</v>
      </c>
      <c r="R93" s="90" t="str">
        <f t="shared" si="58"/>
        <v/>
      </c>
      <c r="S93" s="90">
        <f t="shared" si="59"/>
        <v>1</v>
      </c>
      <c r="T93" s="91">
        <f t="shared" si="44"/>
        <v>9</v>
      </c>
      <c r="U93" s="91">
        <f t="shared" si="45"/>
        <v>0</v>
      </c>
      <c r="V93" s="91">
        <f t="shared" si="46"/>
        <v>84</v>
      </c>
      <c r="W93" s="91">
        <f t="shared" si="47"/>
        <v>77</v>
      </c>
      <c r="X93" s="91">
        <f t="shared" si="48"/>
        <v>49</v>
      </c>
      <c r="Y93" s="263">
        <f t="shared" si="60"/>
        <v>9</v>
      </c>
      <c r="Z93" s="263">
        <f t="shared" si="61"/>
        <v>1</v>
      </c>
      <c r="AA93" s="263">
        <f t="shared" si="62"/>
        <v>120</v>
      </c>
      <c r="AB93" s="263">
        <f t="shared" si="63"/>
        <v>45</v>
      </c>
      <c r="AC93" s="263">
        <f t="shared" si="64"/>
        <v>10</v>
      </c>
      <c r="AD93" s="93">
        <f t="shared" si="65"/>
        <v>486000</v>
      </c>
      <c r="AE93" s="101">
        <f t="shared" si="66"/>
        <v>6.2803044071299595E-3</v>
      </c>
      <c r="AF93" s="91">
        <f t="shared" si="49"/>
        <v>219</v>
      </c>
      <c r="AG93" s="90"/>
      <c r="AH93" s="90">
        <f t="shared" si="50"/>
        <v>1</v>
      </c>
      <c r="AI93" s="90">
        <f t="shared" si="51"/>
        <v>0</v>
      </c>
      <c r="AJ93" s="90">
        <f t="shared" si="52"/>
        <v>63</v>
      </c>
      <c r="AK93" s="90">
        <f t="shared" si="53"/>
        <v>61</v>
      </c>
      <c r="AL93" s="90">
        <f t="shared" si="54"/>
        <v>40</v>
      </c>
      <c r="AM93" s="91">
        <f t="shared" si="55"/>
        <v>165</v>
      </c>
      <c r="AO93" s="94">
        <f t="shared" si="67"/>
        <v>54</v>
      </c>
      <c r="AS93" t="str">
        <f t="shared" si="68"/>
        <v>1-0-3-2-1</v>
      </c>
      <c r="AT93" s="265">
        <f t="shared" si="56"/>
        <v>1</v>
      </c>
      <c r="AU93" s="265">
        <f t="shared" si="56"/>
        <v>0</v>
      </c>
      <c r="AV93" s="265">
        <f t="shared" si="56"/>
        <v>3</v>
      </c>
      <c r="AW93" s="265">
        <f t="shared" si="56"/>
        <v>2</v>
      </c>
      <c r="AX93" s="265">
        <f t="shared" si="56"/>
        <v>1</v>
      </c>
      <c r="AY93" s="265">
        <f t="shared" si="69"/>
        <v>0</v>
      </c>
      <c r="AZ93" s="265">
        <f t="shared" si="70"/>
        <v>0</v>
      </c>
      <c r="BA93" s="265">
        <f t="shared" si="71"/>
        <v>0</v>
      </c>
      <c r="BB93" s="265">
        <f t="shared" si="72"/>
        <v>0</v>
      </c>
      <c r="BC93" s="265">
        <f t="shared" si="73"/>
        <v>0</v>
      </c>
      <c r="BD93" s="265">
        <f t="shared" si="74"/>
        <v>0</v>
      </c>
      <c r="BE93" s="265">
        <f t="shared" si="75"/>
        <v>0</v>
      </c>
      <c r="BF93" s="265">
        <f t="shared" si="76"/>
        <v>0</v>
      </c>
      <c r="BG93" s="265">
        <f t="shared" si="77"/>
        <v>0</v>
      </c>
      <c r="BH93" s="265">
        <f t="shared" si="78"/>
        <v>1</v>
      </c>
      <c r="BI93" s="265">
        <f t="shared" si="79"/>
        <v>0</v>
      </c>
      <c r="BJ93" s="265">
        <f t="shared" si="80"/>
        <v>0</v>
      </c>
      <c r="BK93" s="265">
        <f t="shared" si="81"/>
        <v>0</v>
      </c>
      <c r="BO93">
        <f>LARGE(A93:E93,1)</f>
        <v>3</v>
      </c>
      <c r="BP93">
        <f>LARGE(A93:E93,2)</f>
        <v>2</v>
      </c>
      <c r="BQ93">
        <f>LARGE(A93:E93,3)</f>
        <v>1</v>
      </c>
      <c r="BR93">
        <f>LARGE(A93:E93,4)</f>
        <v>1</v>
      </c>
      <c r="BS93">
        <f>LARGE(A93:E93,5)</f>
        <v>0</v>
      </c>
    </row>
    <row r="94" spans="1:71" x14ac:dyDescent="0.25">
      <c r="A94" s="72">
        <v>3</v>
      </c>
      <c r="B94" s="72">
        <v>0</v>
      </c>
      <c r="C94" s="72">
        <v>2</v>
      </c>
      <c r="D94" s="72">
        <v>1</v>
      </c>
      <c r="E94" s="72">
        <v>1</v>
      </c>
      <c r="F94" s="123" t="s">
        <v>357</v>
      </c>
      <c r="G94" t="str">
        <f>CONCATENATE(BO94,"–",BP94,"–",BQ94,"–",BR94,"–",BS94)</f>
        <v>3–2–1–1–0</v>
      </c>
      <c r="H94" s="293"/>
      <c r="I94" s="293"/>
      <c r="K94" t="str">
        <f t="shared" si="57"/>
        <v>1-2-1-0-3</v>
      </c>
      <c r="L94" s="72">
        <v>1</v>
      </c>
      <c r="M94" s="72">
        <v>2</v>
      </c>
      <c r="N94" s="72">
        <v>1</v>
      </c>
      <c r="O94" s="72">
        <v>0</v>
      </c>
      <c r="P94" s="72">
        <v>3</v>
      </c>
      <c r="Q94" s="90">
        <f t="shared" si="43"/>
        <v>7</v>
      </c>
      <c r="R94" s="90" t="str">
        <f t="shared" si="58"/>
        <v/>
      </c>
      <c r="S94" s="90">
        <f t="shared" si="59"/>
        <v>1</v>
      </c>
      <c r="T94" s="91">
        <f t="shared" si="44"/>
        <v>9</v>
      </c>
      <c r="U94" s="91">
        <f t="shared" si="45"/>
        <v>37</v>
      </c>
      <c r="V94" s="91">
        <f t="shared" si="46"/>
        <v>29</v>
      </c>
      <c r="W94" s="91">
        <f t="shared" si="47"/>
        <v>0</v>
      </c>
      <c r="X94" s="91">
        <f t="shared" si="48"/>
        <v>144</v>
      </c>
      <c r="Y94" s="263">
        <f t="shared" si="60"/>
        <v>9</v>
      </c>
      <c r="Z94" s="263">
        <f t="shared" si="61"/>
        <v>45</v>
      </c>
      <c r="AA94" s="263">
        <f t="shared" si="62"/>
        <v>10</v>
      </c>
      <c r="AB94" s="263">
        <f t="shared" si="63"/>
        <v>1</v>
      </c>
      <c r="AC94" s="263">
        <f t="shared" si="64"/>
        <v>120</v>
      </c>
      <c r="AD94" s="93">
        <f t="shared" si="65"/>
        <v>486000</v>
      </c>
      <c r="AE94" s="101">
        <f t="shared" si="66"/>
        <v>6.2803044071299595E-3</v>
      </c>
      <c r="AF94" s="91">
        <f t="shared" si="49"/>
        <v>219</v>
      </c>
      <c r="AG94" s="90"/>
      <c r="AH94" s="90">
        <f t="shared" si="50"/>
        <v>1</v>
      </c>
      <c r="AI94" s="90">
        <f t="shared" si="51"/>
        <v>21</v>
      </c>
      <c r="AJ94" s="90">
        <f t="shared" si="52"/>
        <v>20</v>
      </c>
      <c r="AK94" s="90">
        <f t="shared" si="53"/>
        <v>0</v>
      </c>
      <c r="AL94" s="90">
        <f t="shared" si="54"/>
        <v>123</v>
      </c>
      <c r="AM94" s="91">
        <f t="shared" si="55"/>
        <v>165</v>
      </c>
      <c r="AO94" s="94">
        <f t="shared" si="67"/>
        <v>54</v>
      </c>
      <c r="AS94" t="str">
        <f t="shared" si="68"/>
        <v>1-2-1-0-3</v>
      </c>
      <c r="AT94" s="265">
        <f t="shared" si="56"/>
        <v>1</v>
      </c>
      <c r="AU94" s="265">
        <f t="shared" si="56"/>
        <v>2</v>
      </c>
      <c r="AV94" s="265">
        <f t="shared" si="56"/>
        <v>1</v>
      </c>
      <c r="AW94" s="265">
        <f t="shared" si="56"/>
        <v>0</v>
      </c>
      <c r="AX94" s="265">
        <f t="shared" si="56"/>
        <v>3</v>
      </c>
      <c r="AY94" s="265">
        <f t="shared" si="69"/>
        <v>0</v>
      </c>
      <c r="AZ94" s="265">
        <f t="shared" si="70"/>
        <v>0</v>
      </c>
      <c r="BA94" s="265">
        <f t="shared" si="71"/>
        <v>0</v>
      </c>
      <c r="BB94" s="265">
        <f t="shared" si="72"/>
        <v>0</v>
      </c>
      <c r="BC94" s="265">
        <f t="shared" si="73"/>
        <v>0</v>
      </c>
      <c r="BD94" s="265">
        <f t="shared" si="74"/>
        <v>0</v>
      </c>
      <c r="BE94" s="265">
        <f t="shared" si="75"/>
        <v>0</v>
      </c>
      <c r="BF94" s="265">
        <f t="shared" si="76"/>
        <v>0</v>
      </c>
      <c r="BG94" s="265">
        <f t="shared" si="77"/>
        <v>0</v>
      </c>
      <c r="BH94" s="265">
        <f t="shared" si="78"/>
        <v>1</v>
      </c>
      <c r="BI94" s="265">
        <f t="shared" si="79"/>
        <v>0</v>
      </c>
      <c r="BJ94" s="265">
        <f t="shared" si="80"/>
        <v>0</v>
      </c>
      <c r="BK94" s="265">
        <f t="shared" si="81"/>
        <v>0</v>
      </c>
      <c r="BO94">
        <f>LARGE(A94:E94,1)</f>
        <v>3</v>
      </c>
      <c r="BP94">
        <f>LARGE(A94:E94,2)</f>
        <v>2</v>
      </c>
      <c r="BQ94">
        <f>LARGE(A94:E94,3)</f>
        <v>1</v>
      </c>
      <c r="BR94">
        <f>LARGE(A94:E94,4)</f>
        <v>1</v>
      </c>
      <c r="BS94">
        <f>LARGE(A94:E94,5)</f>
        <v>0</v>
      </c>
    </row>
    <row r="95" spans="1:71" x14ac:dyDescent="0.25">
      <c r="A95" s="72">
        <v>2</v>
      </c>
      <c r="B95" s="72">
        <v>1</v>
      </c>
      <c r="C95" s="72">
        <v>2</v>
      </c>
      <c r="D95" s="72">
        <v>1</v>
      </c>
      <c r="E95" s="72">
        <v>1</v>
      </c>
      <c r="F95" s="123" t="s">
        <v>442</v>
      </c>
      <c r="G95" t="str">
        <f>CONCATENATE(BO95,"–",BP95,"–",BQ95,"–",BR95,"–",BS95)</f>
        <v>2–2–1–1–1</v>
      </c>
      <c r="H95" s="293"/>
      <c r="I95" s="293"/>
      <c r="K95" t="str">
        <f t="shared" si="57"/>
        <v>0-3-1-1-2</v>
      </c>
      <c r="L95" s="72">
        <v>0</v>
      </c>
      <c r="M95" s="72">
        <v>3</v>
      </c>
      <c r="N95" s="72">
        <v>1</v>
      </c>
      <c r="O95" s="72">
        <v>1</v>
      </c>
      <c r="P95" s="72">
        <v>2</v>
      </c>
      <c r="Q95" s="90">
        <f t="shared" si="43"/>
        <v>7</v>
      </c>
      <c r="R95" s="90" t="str">
        <f t="shared" si="58"/>
        <v/>
      </c>
      <c r="S95" s="90">
        <f t="shared" si="59"/>
        <v>0</v>
      </c>
      <c r="T95" s="91">
        <f t="shared" si="44"/>
        <v>0</v>
      </c>
      <c r="U95" s="91">
        <f t="shared" si="45"/>
        <v>54</v>
      </c>
      <c r="V95" s="91">
        <f t="shared" si="46"/>
        <v>29</v>
      </c>
      <c r="W95" s="91">
        <f t="shared" si="47"/>
        <v>39</v>
      </c>
      <c r="X95" s="91">
        <f t="shared" si="48"/>
        <v>97</v>
      </c>
      <c r="Y95" s="263">
        <f t="shared" si="60"/>
        <v>1</v>
      </c>
      <c r="Z95" s="263">
        <f t="shared" si="61"/>
        <v>120</v>
      </c>
      <c r="AA95" s="263">
        <f t="shared" si="62"/>
        <v>10</v>
      </c>
      <c r="AB95" s="263">
        <f t="shared" si="63"/>
        <v>10</v>
      </c>
      <c r="AC95" s="263">
        <f t="shared" si="64"/>
        <v>45</v>
      </c>
      <c r="AD95" s="93">
        <f t="shared" si="65"/>
        <v>540000</v>
      </c>
      <c r="AE95" s="101">
        <f t="shared" si="66"/>
        <v>6.9781160079221772E-3</v>
      </c>
      <c r="AF95" s="91">
        <f t="shared" si="49"/>
        <v>219</v>
      </c>
      <c r="AG95" s="90"/>
      <c r="AH95" s="90">
        <f t="shared" si="50"/>
        <v>0</v>
      </c>
      <c r="AI95" s="90">
        <f t="shared" si="51"/>
        <v>33</v>
      </c>
      <c r="AJ95" s="90">
        <f t="shared" si="52"/>
        <v>20</v>
      </c>
      <c r="AK95" s="90">
        <f t="shared" si="53"/>
        <v>30</v>
      </c>
      <c r="AL95" s="90">
        <f t="shared" si="54"/>
        <v>81</v>
      </c>
      <c r="AM95" s="91">
        <f t="shared" si="55"/>
        <v>164</v>
      </c>
      <c r="AO95" s="94">
        <f t="shared" si="67"/>
        <v>55</v>
      </c>
      <c r="AS95" t="str">
        <f t="shared" si="68"/>
        <v>0-3-1-1-2</v>
      </c>
      <c r="AT95" s="265">
        <f t="shared" si="56"/>
        <v>0</v>
      </c>
      <c r="AU95" s="265">
        <f t="shared" si="56"/>
        <v>3</v>
      </c>
      <c r="AV95" s="265">
        <f t="shared" si="56"/>
        <v>1</v>
      </c>
      <c r="AW95" s="265">
        <f t="shared" si="56"/>
        <v>1</v>
      </c>
      <c r="AX95" s="265">
        <f t="shared" si="56"/>
        <v>2</v>
      </c>
      <c r="AY95" s="265">
        <f t="shared" si="69"/>
        <v>0</v>
      </c>
      <c r="AZ95" s="265">
        <f t="shared" si="70"/>
        <v>0</v>
      </c>
      <c r="BA95" s="265">
        <f t="shared" si="71"/>
        <v>0</v>
      </c>
      <c r="BB95" s="265">
        <f t="shared" si="72"/>
        <v>0</v>
      </c>
      <c r="BC95" s="265">
        <f t="shared" si="73"/>
        <v>0</v>
      </c>
      <c r="BD95" s="265">
        <f t="shared" si="74"/>
        <v>0</v>
      </c>
      <c r="BE95" s="265">
        <f t="shared" si="75"/>
        <v>0</v>
      </c>
      <c r="BF95" s="265">
        <f t="shared" si="76"/>
        <v>0</v>
      </c>
      <c r="BG95" s="265">
        <f t="shared" si="77"/>
        <v>0</v>
      </c>
      <c r="BH95" s="265">
        <f t="shared" si="78"/>
        <v>0</v>
      </c>
      <c r="BI95" s="265">
        <f t="shared" si="79"/>
        <v>0</v>
      </c>
      <c r="BJ95" s="265">
        <f t="shared" si="80"/>
        <v>0</v>
      </c>
      <c r="BK95" s="265">
        <f t="shared" si="81"/>
        <v>0</v>
      </c>
      <c r="BO95">
        <f>LARGE(A95:E95,1)</f>
        <v>2</v>
      </c>
      <c r="BP95">
        <f>LARGE(A95:E95,2)</f>
        <v>2</v>
      </c>
      <c r="BQ95">
        <f>LARGE(A95:E95,3)</f>
        <v>1</v>
      </c>
      <c r="BR95">
        <f>LARGE(A95:E95,4)</f>
        <v>1</v>
      </c>
      <c r="BS95">
        <f>LARGE(A95:E95,5)</f>
        <v>1</v>
      </c>
    </row>
    <row r="96" spans="1:71" x14ac:dyDescent="0.25">
      <c r="A96" s="72">
        <v>1</v>
      </c>
      <c r="B96" s="72">
        <v>1</v>
      </c>
      <c r="C96" s="72">
        <v>1</v>
      </c>
      <c r="D96" s="72">
        <v>1</v>
      </c>
      <c r="E96" s="72">
        <v>3</v>
      </c>
      <c r="F96" s="123" t="s">
        <v>41</v>
      </c>
      <c r="G96" t="str">
        <f>CONCATENATE(BO96,"–",BP96,"–",BQ96,"–",BR96,"–",BS96)</f>
        <v>3–1–1–1–1</v>
      </c>
      <c r="H96" s="293"/>
      <c r="I96" s="293"/>
      <c r="K96" t="str">
        <f t="shared" si="57"/>
        <v>2-0-2-0-3</v>
      </c>
      <c r="L96" s="72">
        <v>2</v>
      </c>
      <c r="M96" s="72">
        <v>0</v>
      </c>
      <c r="N96" s="72">
        <v>2</v>
      </c>
      <c r="O96" s="72">
        <v>0</v>
      </c>
      <c r="P96" s="72">
        <v>3</v>
      </c>
      <c r="Q96" s="90">
        <f t="shared" si="43"/>
        <v>7</v>
      </c>
      <c r="R96" s="90" t="str">
        <f t="shared" si="58"/>
        <v/>
      </c>
      <c r="S96" s="90">
        <f t="shared" si="59"/>
        <v>1</v>
      </c>
      <c r="T96" s="91">
        <f t="shared" si="44"/>
        <v>17</v>
      </c>
      <c r="U96" s="91">
        <f t="shared" si="45"/>
        <v>0</v>
      </c>
      <c r="V96" s="91">
        <f t="shared" si="46"/>
        <v>57</v>
      </c>
      <c r="W96" s="91">
        <f t="shared" si="47"/>
        <v>0</v>
      </c>
      <c r="X96" s="91">
        <f t="shared" si="48"/>
        <v>144</v>
      </c>
      <c r="Y96" s="263">
        <f t="shared" si="60"/>
        <v>36</v>
      </c>
      <c r="Z96" s="263">
        <f t="shared" si="61"/>
        <v>1</v>
      </c>
      <c r="AA96" s="263">
        <f t="shared" si="62"/>
        <v>45</v>
      </c>
      <c r="AB96" s="263">
        <f t="shared" si="63"/>
        <v>1</v>
      </c>
      <c r="AC96" s="263">
        <f t="shared" si="64"/>
        <v>120</v>
      </c>
      <c r="AD96" s="93">
        <f t="shared" si="65"/>
        <v>194400</v>
      </c>
      <c r="AE96" s="101">
        <f t="shared" si="66"/>
        <v>2.5121217628519838E-3</v>
      </c>
      <c r="AF96" s="91">
        <f t="shared" si="49"/>
        <v>218</v>
      </c>
      <c r="AG96" s="90"/>
      <c r="AH96" s="90">
        <f t="shared" si="50"/>
        <v>3</v>
      </c>
      <c r="AI96" s="90">
        <f t="shared" si="51"/>
        <v>0</v>
      </c>
      <c r="AJ96" s="90">
        <f t="shared" si="52"/>
        <v>41</v>
      </c>
      <c r="AK96" s="90">
        <f t="shared" si="53"/>
        <v>0</v>
      </c>
      <c r="AL96" s="90">
        <f t="shared" si="54"/>
        <v>123</v>
      </c>
      <c r="AM96" s="91">
        <f t="shared" si="55"/>
        <v>167</v>
      </c>
      <c r="AO96" s="94">
        <f t="shared" si="67"/>
        <v>51</v>
      </c>
      <c r="AS96" t="str">
        <f t="shared" si="68"/>
        <v>2-0-2-0-3</v>
      </c>
      <c r="AT96" s="265">
        <f t="shared" si="56"/>
        <v>2</v>
      </c>
      <c r="AU96" s="265">
        <f t="shared" si="56"/>
        <v>0</v>
      </c>
      <c r="AV96" s="265">
        <f t="shared" si="56"/>
        <v>2</v>
      </c>
      <c r="AW96" s="265">
        <f t="shared" si="56"/>
        <v>0</v>
      </c>
      <c r="AX96" s="265">
        <f t="shared" si="56"/>
        <v>3</v>
      </c>
      <c r="AY96" s="265">
        <f t="shared" si="69"/>
        <v>0</v>
      </c>
      <c r="AZ96" s="265">
        <f t="shared" si="70"/>
        <v>0</v>
      </c>
      <c r="BA96" s="265">
        <f t="shared" si="71"/>
        <v>0</v>
      </c>
      <c r="BB96" s="265">
        <f t="shared" si="72"/>
        <v>0</v>
      </c>
      <c r="BC96" s="265">
        <f t="shared" si="73"/>
        <v>0</v>
      </c>
      <c r="BD96" s="265">
        <f t="shared" si="74"/>
        <v>0</v>
      </c>
      <c r="BE96" s="265">
        <f t="shared" si="75"/>
        <v>0</v>
      </c>
      <c r="BF96" s="265">
        <f t="shared" si="76"/>
        <v>0</v>
      </c>
      <c r="BG96" s="265">
        <f t="shared" si="77"/>
        <v>1</v>
      </c>
      <c r="BH96" s="265">
        <f t="shared" si="78"/>
        <v>0</v>
      </c>
      <c r="BI96" s="265">
        <f t="shared" si="79"/>
        <v>0</v>
      </c>
      <c r="BJ96" s="265">
        <f t="shared" si="80"/>
        <v>0</v>
      </c>
      <c r="BK96" s="265">
        <f t="shared" si="81"/>
        <v>0</v>
      </c>
      <c r="BO96">
        <f>LARGE(A96:E96,1)</f>
        <v>3</v>
      </c>
      <c r="BP96">
        <f>LARGE(A96:E96,2)</f>
        <v>1</v>
      </c>
      <c r="BQ96">
        <f>LARGE(A96:E96,3)</f>
        <v>1</v>
      </c>
      <c r="BR96">
        <f>LARGE(A96:E96,4)</f>
        <v>1</v>
      </c>
      <c r="BS96">
        <f>LARGE(A96:E96,5)</f>
        <v>1</v>
      </c>
    </row>
    <row r="97" spans="1:71" x14ac:dyDescent="0.25">
      <c r="A97" s="72">
        <v>0</v>
      </c>
      <c r="B97" s="72">
        <v>2</v>
      </c>
      <c r="C97" s="72">
        <v>1</v>
      </c>
      <c r="D97" s="72">
        <v>2</v>
      </c>
      <c r="E97" s="72">
        <v>2</v>
      </c>
      <c r="F97" s="123" t="s">
        <v>35</v>
      </c>
      <c r="G97" t="str">
        <f>CONCATENATE(BO97,"–",BP97,"–",BQ97,"–",BR97,"–",BS97)</f>
        <v>2–2–2–1–0</v>
      </c>
      <c r="H97" s="293"/>
      <c r="I97" s="293"/>
      <c r="K97" t="str">
        <f t="shared" si="57"/>
        <v>0-2-3-0-2</v>
      </c>
      <c r="L97" s="72">
        <v>0</v>
      </c>
      <c r="M97" s="72">
        <v>2</v>
      </c>
      <c r="N97" s="72">
        <v>3</v>
      </c>
      <c r="O97" s="72">
        <v>0</v>
      </c>
      <c r="P97" s="72">
        <v>2</v>
      </c>
      <c r="Q97" s="90">
        <f t="shared" si="43"/>
        <v>7</v>
      </c>
      <c r="R97" s="90" t="str">
        <f t="shared" si="58"/>
        <v/>
      </c>
      <c r="S97" s="90">
        <f t="shared" si="59"/>
        <v>1</v>
      </c>
      <c r="T97" s="91">
        <f t="shared" si="44"/>
        <v>0</v>
      </c>
      <c r="U97" s="91">
        <f t="shared" si="45"/>
        <v>37</v>
      </c>
      <c r="V97" s="91">
        <f t="shared" si="46"/>
        <v>84</v>
      </c>
      <c r="W97" s="91">
        <f t="shared" si="47"/>
        <v>0</v>
      </c>
      <c r="X97" s="91">
        <f t="shared" si="48"/>
        <v>97</v>
      </c>
      <c r="Y97" s="263">
        <f t="shared" si="60"/>
        <v>1</v>
      </c>
      <c r="Z97" s="263">
        <f t="shared" si="61"/>
        <v>45</v>
      </c>
      <c r="AA97" s="263">
        <f t="shared" si="62"/>
        <v>120</v>
      </c>
      <c r="AB97" s="263">
        <f t="shared" si="63"/>
        <v>1</v>
      </c>
      <c r="AC97" s="263">
        <f t="shared" si="64"/>
        <v>45</v>
      </c>
      <c r="AD97" s="93">
        <f t="shared" si="65"/>
        <v>243000</v>
      </c>
      <c r="AE97" s="101">
        <f t="shared" si="66"/>
        <v>3.1401522035649798E-3</v>
      </c>
      <c r="AF97" s="91">
        <f t="shared" si="49"/>
        <v>218</v>
      </c>
      <c r="AG97" s="90"/>
      <c r="AH97" s="90">
        <f t="shared" si="50"/>
        <v>0</v>
      </c>
      <c r="AI97" s="90">
        <f t="shared" si="51"/>
        <v>21</v>
      </c>
      <c r="AJ97" s="90">
        <f t="shared" si="52"/>
        <v>63</v>
      </c>
      <c r="AK97" s="90">
        <f t="shared" si="53"/>
        <v>0</v>
      </c>
      <c r="AL97" s="90">
        <f t="shared" si="54"/>
        <v>81</v>
      </c>
      <c r="AM97" s="91">
        <f t="shared" si="55"/>
        <v>165</v>
      </c>
      <c r="AO97" s="94">
        <f t="shared" si="67"/>
        <v>53</v>
      </c>
      <c r="AS97" t="str">
        <f t="shared" si="68"/>
        <v>0-2-3-0-2</v>
      </c>
      <c r="AT97" s="265">
        <f t="shared" si="56"/>
        <v>0</v>
      </c>
      <c r="AU97" s="265">
        <f t="shared" si="56"/>
        <v>2</v>
      </c>
      <c r="AV97" s="265">
        <f t="shared" si="56"/>
        <v>3</v>
      </c>
      <c r="AW97" s="265">
        <f t="shared" si="56"/>
        <v>0</v>
      </c>
      <c r="AX97" s="265">
        <f t="shared" si="56"/>
        <v>2</v>
      </c>
      <c r="AY97" s="265">
        <f t="shared" si="69"/>
        <v>0</v>
      </c>
      <c r="AZ97" s="265">
        <f t="shared" si="70"/>
        <v>0</v>
      </c>
      <c r="BA97" s="265">
        <f t="shared" si="71"/>
        <v>0</v>
      </c>
      <c r="BB97" s="265">
        <f t="shared" si="72"/>
        <v>0</v>
      </c>
      <c r="BC97" s="265">
        <f t="shared" si="73"/>
        <v>0</v>
      </c>
      <c r="BD97" s="265">
        <f t="shared" si="74"/>
        <v>0</v>
      </c>
      <c r="BE97" s="265">
        <f t="shared" si="75"/>
        <v>0</v>
      </c>
      <c r="BF97" s="265">
        <f t="shared" si="76"/>
        <v>0</v>
      </c>
      <c r="BG97" s="265">
        <f t="shared" si="77"/>
        <v>1</v>
      </c>
      <c r="BH97" s="265">
        <f t="shared" si="78"/>
        <v>0</v>
      </c>
      <c r="BI97" s="265">
        <f t="shared" si="79"/>
        <v>0</v>
      </c>
      <c r="BJ97" s="265">
        <f t="shared" si="80"/>
        <v>0</v>
      </c>
      <c r="BK97" s="265">
        <f t="shared" si="81"/>
        <v>0</v>
      </c>
      <c r="BO97">
        <f>LARGE(A97:E97,1)</f>
        <v>2</v>
      </c>
      <c r="BP97">
        <f>LARGE(A97:E97,2)</f>
        <v>2</v>
      </c>
      <c r="BQ97">
        <f>LARGE(A97:E97,3)</f>
        <v>2</v>
      </c>
      <c r="BR97">
        <f>LARGE(A97:E97,4)</f>
        <v>1</v>
      </c>
      <c r="BS97">
        <f>LARGE(A97:E97,5)</f>
        <v>0</v>
      </c>
    </row>
    <row r="98" spans="1:71" x14ac:dyDescent="0.25">
      <c r="A98" s="72">
        <v>1</v>
      </c>
      <c r="B98" s="72">
        <v>0</v>
      </c>
      <c r="C98" s="72">
        <v>5</v>
      </c>
      <c r="D98" s="72">
        <v>1</v>
      </c>
      <c r="E98" s="72">
        <v>0</v>
      </c>
      <c r="F98" s="123" t="s">
        <v>576</v>
      </c>
      <c r="G98" t="str">
        <f>CONCATENATE(BO98,"–",BP98,"–",BQ98,"–",BR98,"–",BS98)</f>
        <v>5–1–1–0–0</v>
      </c>
      <c r="H98" s="293"/>
      <c r="I98" s="293"/>
      <c r="K98" t="str">
        <f t="shared" si="57"/>
        <v>0-1-4-1-1</v>
      </c>
      <c r="L98" s="72">
        <v>0</v>
      </c>
      <c r="M98" s="72">
        <v>1</v>
      </c>
      <c r="N98" s="72">
        <v>4</v>
      </c>
      <c r="O98" s="72">
        <v>1</v>
      </c>
      <c r="P98" s="72">
        <v>1</v>
      </c>
      <c r="Q98" s="90">
        <f t="shared" si="43"/>
        <v>7</v>
      </c>
      <c r="R98" s="90" t="str">
        <f t="shared" si="58"/>
        <v/>
      </c>
      <c r="S98" s="90">
        <f t="shared" si="59"/>
        <v>1</v>
      </c>
      <c r="T98" s="91">
        <f t="shared" si="44"/>
        <v>0</v>
      </c>
      <c r="U98" s="91">
        <f t="shared" si="45"/>
        <v>19</v>
      </c>
      <c r="V98" s="91">
        <f t="shared" si="46"/>
        <v>110</v>
      </c>
      <c r="W98" s="91">
        <f t="shared" si="47"/>
        <v>39</v>
      </c>
      <c r="X98" s="91">
        <f t="shared" si="48"/>
        <v>49</v>
      </c>
      <c r="Y98" s="263">
        <f t="shared" si="60"/>
        <v>1</v>
      </c>
      <c r="Z98" s="263">
        <f t="shared" si="61"/>
        <v>10</v>
      </c>
      <c r="AA98" s="263">
        <f t="shared" si="62"/>
        <v>210</v>
      </c>
      <c r="AB98" s="263">
        <f t="shared" si="63"/>
        <v>10</v>
      </c>
      <c r="AC98" s="263">
        <f t="shared" si="64"/>
        <v>10</v>
      </c>
      <c r="AD98" s="93">
        <f t="shared" si="65"/>
        <v>210000</v>
      </c>
      <c r="AE98" s="101">
        <f t="shared" si="66"/>
        <v>2.7137117808586244E-3</v>
      </c>
      <c r="AF98" s="91">
        <f t="shared" si="49"/>
        <v>217</v>
      </c>
      <c r="AG98" s="90"/>
      <c r="AH98" s="90">
        <f t="shared" si="50"/>
        <v>0</v>
      </c>
      <c r="AI98" s="90">
        <f t="shared" si="51"/>
        <v>10</v>
      </c>
      <c r="AJ98" s="90">
        <f t="shared" si="52"/>
        <v>86</v>
      </c>
      <c r="AK98" s="90">
        <f t="shared" si="53"/>
        <v>30</v>
      </c>
      <c r="AL98" s="90">
        <f t="shared" si="54"/>
        <v>40</v>
      </c>
      <c r="AM98" s="91">
        <f t="shared" si="55"/>
        <v>166</v>
      </c>
      <c r="AO98" s="94">
        <f t="shared" si="67"/>
        <v>51</v>
      </c>
      <c r="AS98" t="str">
        <f t="shared" si="68"/>
        <v>0-1-4-1-1</v>
      </c>
      <c r="AT98" s="265">
        <f t="shared" si="56"/>
        <v>0</v>
      </c>
      <c r="AU98" s="265">
        <f t="shared" si="56"/>
        <v>1</v>
      </c>
      <c r="AV98" s="265">
        <f t="shared" si="56"/>
        <v>4</v>
      </c>
      <c r="AW98" s="265">
        <f t="shared" si="56"/>
        <v>1</v>
      </c>
      <c r="AX98" s="265">
        <f t="shared" si="56"/>
        <v>1</v>
      </c>
      <c r="AY98" s="265">
        <f t="shared" si="69"/>
        <v>0</v>
      </c>
      <c r="AZ98" s="265">
        <f t="shared" si="70"/>
        <v>0</v>
      </c>
      <c r="BA98" s="265">
        <f t="shared" si="71"/>
        <v>0</v>
      </c>
      <c r="BB98" s="265">
        <f t="shared" si="72"/>
        <v>0</v>
      </c>
      <c r="BC98" s="265">
        <f t="shared" si="73"/>
        <v>0</v>
      </c>
      <c r="BD98" s="265">
        <f t="shared" si="74"/>
        <v>0</v>
      </c>
      <c r="BE98" s="265">
        <f t="shared" si="75"/>
        <v>1</v>
      </c>
      <c r="BF98" s="265">
        <f t="shared" si="76"/>
        <v>0</v>
      </c>
      <c r="BG98" s="265">
        <f t="shared" si="77"/>
        <v>0</v>
      </c>
      <c r="BH98" s="265">
        <f t="shared" si="78"/>
        <v>0</v>
      </c>
      <c r="BI98" s="265">
        <f t="shared" si="79"/>
        <v>0</v>
      </c>
      <c r="BJ98" s="265">
        <f t="shared" si="80"/>
        <v>0</v>
      </c>
      <c r="BK98" s="265">
        <f t="shared" si="81"/>
        <v>0</v>
      </c>
      <c r="BO98">
        <f>LARGE(A98:E98,1)</f>
        <v>5</v>
      </c>
      <c r="BP98">
        <f>LARGE(A98:E98,2)</f>
        <v>1</v>
      </c>
      <c r="BQ98">
        <f>LARGE(A98:E98,3)</f>
        <v>1</v>
      </c>
      <c r="BR98">
        <f>LARGE(A98:E98,4)</f>
        <v>0</v>
      </c>
      <c r="BS98">
        <f>LARGE(A98:E98,5)</f>
        <v>0</v>
      </c>
    </row>
    <row r="99" spans="1:71" x14ac:dyDescent="0.25">
      <c r="A99" s="72">
        <v>1</v>
      </c>
      <c r="B99" s="72">
        <v>2</v>
      </c>
      <c r="C99" s="72">
        <v>1</v>
      </c>
      <c r="D99" s="72">
        <v>0</v>
      </c>
      <c r="E99" s="72">
        <v>3</v>
      </c>
      <c r="F99" s="123" t="s">
        <v>574</v>
      </c>
      <c r="G99" t="str">
        <f>CONCATENATE(BO99,"–",BP99,"–",BQ99,"–",BR99,"–",BS99)</f>
        <v>3–2–1–1–0</v>
      </c>
      <c r="H99" s="293"/>
      <c r="I99" s="293"/>
      <c r="K99" t="str">
        <f t="shared" si="57"/>
        <v>0-3-0-3-1</v>
      </c>
      <c r="L99" s="72">
        <v>0</v>
      </c>
      <c r="M99" s="72">
        <v>3</v>
      </c>
      <c r="N99" s="72">
        <v>0</v>
      </c>
      <c r="O99" s="72">
        <v>3</v>
      </c>
      <c r="P99" s="72">
        <v>1</v>
      </c>
      <c r="Q99" s="90">
        <f t="shared" si="43"/>
        <v>7</v>
      </c>
      <c r="R99" s="90" t="str">
        <f t="shared" si="58"/>
        <v/>
      </c>
      <c r="S99" s="90">
        <f t="shared" si="59"/>
        <v>0</v>
      </c>
      <c r="T99" s="91">
        <f t="shared" si="44"/>
        <v>0</v>
      </c>
      <c r="U99" s="91">
        <f t="shared" si="45"/>
        <v>54</v>
      </c>
      <c r="V99" s="91">
        <f t="shared" si="46"/>
        <v>0</v>
      </c>
      <c r="W99" s="91">
        <f t="shared" si="47"/>
        <v>114</v>
      </c>
      <c r="X99" s="91">
        <f t="shared" si="48"/>
        <v>49</v>
      </c>
      <c r="Y99" s="263">
        <f t="shared" si="60"/>
        <v>1</v>
      </c>
      <c r="Z99" s="263">
        <f t="shared" si="61"/>
        <v>120</v>
      </c>
      <c r="AA99" s="263">
        <f t="shared" si="62"/>
        <v>1</v>
      </c>
      <c r="AB99" s="263">
        <f t="shared" si="63"/>
        <v>120</v>
      </c>
      <c r="AC99" s="263">
        <f t="shared" si="64"/>
        <v>10</v>
      </c>
      <c r="AD99" s="93">
        <f t="shared" si="65"/>
        <v>144000</v>
      </c>
      <c r="AE99" s="101">
        <f t="shared" si="66"/>
        <v>1.860830935445914E-3</v>
      </c>
      <c r="AF99" s="91">
        <f t="shared" si="49"/>
        <v>217</v>
      </c>
      <c r="AG99" s="90"/>
      <c r="AH99" s="90">
        <f t="shared" si="50"/>
        <v>0</v>
      </c>
      <c r="AI99" s="90">
        <f t="shared" si="51"/>
        <v>33</v>
      </c>
      <c r="AJ99" s="90">
        <f t="shared" si="52"/>
        <v>0</v>
      </c>
      <c r="AK99" s="90">
        <f t="shared" si="53"/>
        <v>93</v>
      </c>
      <c r="AL99" s="90">
        <f t="shared" si="54"/>
        <v>40</v>
      </c>
      <c r="AM99" s="91">
        <f t="shared" si="55"/>
        <v>166</v>
      </c>
      <c r="AO99" s="94">
        <f t="shared" si="67"/>
        <v>51</v>
      </c>
      <c r="AS99" t="str">
        <f t="shared" si="68"/>
        <v>0-3-0-3-1</v>
      </c>
      <c r="AT99" s="265">
        <f t="shared" si="56"/>
        <v>0</v>
      </c>
      <c r="AU99" s="265">
        <f t="shared" si="56"/>
        <v>3</v>
      </c>
      <c r="AV99" s="265">
        <f t="shared" si="56"/>
        <v>0</v>
      </c>
      <c r="AW99" s="265">
        <f t="shared" si="56"/>
        <v>3</v>
      </c>
      <c r="AX99" s="265">
        <f t="shared" si="56"/>
        <v>1</v>
      </c>
      <c r="AY99" s="265">
        <f t="shared" si="69"/>
        <v>0</v>
      </c>
      <c r="AZ99" s="265">
        <f t="shared" si="70"/>
        <v>0</v>
      </c>
      <c r="BA99" s="265">
        <f t="shared" si="71"/>
        <v>0</v>
      </c>
      <c r="BB99" s="265">
        <f t="shared" si="72"/>
        <v>0</v>
      </c>
      <c r="BC99" s="265">
        <f t="shared" si="73"/>
        <v>0</v>
      </c>
      <c r="BD99" s="265">
        <f t="shared" si="74"/>
        <v>0</v>
      </c>
      <c r="BE99" s="265">
        <f t="shared" si="75"/>
        <v>0</v>
      </c>
      <c r="BF99" s="265">
        <f t="shared" si="76"/>
        <v>0</v>
      </c>
      <c r="BG99" s="265">
        <f t="shared" si="77"/>
        <v>0</v>
      </c>
      <c r="BH99" s="265">
        <f t="shared" si="78"/>
        <v>0</v>
      </c>
      <c r="BI99" s="265">
        <f t="shared" si="79"/>
        <v>0</v>
      </c>
      <c r="BJ99" s="265">
        <f t="shared" si="80"/>
        <v>0</v>
      </c>
      <c r="BK99" s="265">
        <f t="shared" si="81"/>
        <v>0</v>
      </c>
      <c r="BO99">
        <f>LARGE(A99:E99,1)</f>
        <v>3</v>
      </c>
      <c r="BP99">
        <f>LARGE(A99:E99,2)</f>
        <v>2</v>
      </c>
      <c r="BQ99">
        <f>LARGE(A99:E99,3)</f>
        <v>1</v>
      </c>
      <c r="BR99">
        <f>LARGE(A99:E99,4)</f>
        <v>1</v>
      </c>
      <c r="BS99">
        <f>LARGE(A99:E99,5)</f>
        <v>0</v>
      </c>
    </row>
    <row r="100" spans="1:71" x14ac:dyDescent="0.25">
      <c r="A100" s="72">
        <v>2</v>
      </c>
      <c r="B100" s="72">
        <v>3</v>
      </c>
      <c r="C100" s="72">
        <v>1</v>
      </c>
      <c r="D100" s="72">
        <v>1</v>
      </c>
      <c r="E100" s="72">
        <v>0</v>
      </c>
      <c r="F100" s="123" t="s">
        <v>378</v>
      </c>
      <c r="G100" t="str">
        <f>CONCATENATE(BO100,"–",BP100,"–",BQ100,"–",BR100,"–",BS100)</f>
        <v>3–2–1–1–0</v>
      </c>
      <c r="H100" s="293"/>
      <c r="I100" s="293"/>
      <c r="K100" t="str">
        <f t="shared" si="57"/>
        <v>0-1-3-3-0</v>
      </c>
      <c r="L100" s="72">
        <v>0</v>
      </c>
      <c r="M100" s="72">
        <v>1</v>
      </c>
      <c r="N100" s="72">
        <v>3</v>
      </c>
      <c r="O100" s="72">
        <v>3</v>
      </c>
      <c r="P100" s="72">
        <v>0</v>
      </c>
      <c r="Q100" s="90">
        <f t="shared" si="43"/>
        <v>7</v>
      </c>
      <c r="R100" s="90" t="str">
        <f t="shared" si="58"/>
        <v/>
      </c>
      <c r="S100" s="90">
        <f t="shared" si="59"/>
        <v>2</v>
      </c>
      <c r="T100" s="91">
        <f t="shared" si="44"/>
        <v>0</v>
      </c>
      <c r="U100" s="91">
        <f t="shared" si="45"/>
        <v>19</v>
      </c>
      <c r="V100" s="91">
        <f t="shared" si="46"/>
        <v>84</v>
      </c>
      <c r="W100" s="91">
        <f t="shared" si="47"/>
        <v>114</v>
      </c>
      <c r="X100" s="91">
        <f t="shared" si="48"/>
        <v>0</v>
      </c>
      <c r="Y100" s="263">
        <f t="shared" si="60"/>
        <v>1</v>
      </c>
      <c r="Z100" s="263">
        <f t="shared" si="61"/>
        <v>10</v>
      </c>
      <c r="AA100" s="263">
        <f t="shared" si="62"/>
        <v>120</v>
      </c>
      <c r="AB100" s="263">
        <f t="shared" si="63"/>
        <v>120</v>
      </c>
      <c r="AC100" s="263">
        <f t="shared" si="64"/>
        <v>1</v>
      </c>
      <c r="AD100" s="93">
        <f t="shared" si="65"/>
        <v>144000</v>
      </c>
      <c r="AE100" s="101">
        <f t="shared" si="66"/>
        <v>1.860830935445914E-3</v>
      </c>
      <c r="AF100" s="91">
        <f t="shared" si="49"/>
        <v>217</v>
      </c>
      <c r="AG100" s="90"/>
      <c r="AH100" s="90">
        <f t="shared" si="50"/>
        <v>0</v>
      </c>
      <c r="AI100" s="90">
        <f t="shared" si="51"/>
        <v>10</v>
      </c>
      <c r="AJ100" s="90">
        <f t="shared" si="52"/>
        <v>63</v>
      </c>
      <c r="AK100" s="90">
        <f t="shared" si="53"/>
        <v>93</v>
      </c>
      <c r="AL100" s="90">
        <f t="shared" si="54"/>
        <v>0</v>
      </c>
      <c r="AM100" s="91">
        <f t="shared" si="55"/>
        <v>166</v>
      </c>
      <c r="AO100" s="94">
        <f t="shared" si="67"/>
        <v>51</v>
      </c>
      <c r="AS100" t="str">
        <f t="shared" si="68"/>
        <v>0-1-3-3-0</v>
      </c>
      <c r="AT100" s="265">
        <f t="shared" si="56"/>
        <v>0</v>
      </c>
      <c r="AU100" s="265">
        <f t="shared" si="56"/>
        <v>1</v>
      </c>
      <c r="AV100" s="265">
        <f t="shared" si="56"/>
        <v>3</v>
      </c>
      <c r="AW100" s="265">
        <f t="shared" si="56"/>
        <v>3</v>
      </c>
      <c r="AX100" s="265">
        <f t="shared" si="56"/>
        <v>0</v>
      </c>
      <c r="AY100" s="265">
        <f t="shared" si="69"/>
        <v>0</v>
      </c>
      <c r="AZ100" s="265">
        <f t="shared" si="70"/>
        <v>0</v>
      </c>
      <c r="BA100" s="265">
        <f t="shared" si="71"/>
        <v>0</v>
      </c>
      <c r="BB100" s="265">
        <f t="shared" si="72"/>
        <v>0</v>
      </c>
      <c r="BC100" s="265">
        <f t="shared" si="73"/>
        <v>0</v>
      </c>
      <c r="BD100" s="265">
        <f t="shared" si="74"/>
        <v>0</v>
      </c>
      <c r="BE100" s="265">
        <f t="shared" si="75"/>
        <v>0</v>
      </c>
      <c r="BF100" s="265">
        <f t="shared" si="76"/>
        <v>2</v>
      </c>
      <c r="BG100" s="265">
        <f t="shared" si="77"/>
        <v>0</v>
      </c>
      <c r="BH100" s="265">
        <f t="shared" si="78"/>
        <v>0</v>
      </c>
      <c r="BI100" s="265">
        <f t="shared" si="79"/>
        <v>0</v>
      </c>
      <c r="BJ100" s="265">
        <f t="shared" si="80"/>
        <v>0</v>
      </c>
      <c r="BK100" s="265">
        <f t="shared" si="81"/>
        <v>0</v>
      </c>
      <c r="BO100">
        <f>LARGE(A100:E100,1)</f>
        <v>3</v>
      </c>
      <c r="BP100">
        <f>LARGE(A100:E100,2)</f>
        <v>2</v>
      </c>
      <c r="BQ100">
        <f>LARGE(A100:E100,3)</f>
        <v>1</v>
      </c>
      <c r="BR100">
        <f>LARGE(A100:E100,4)</f>
        <v>1</v>
      </c>
      <c r="BS100">
        <f>LARGE(A100:E100,5)</f>
        <v>0</v>
      </c>
    </row>
    <row r="101" spans="1:71" x14ac:dyDescent="0.25">
      <c r="A101" s="72">
        <v>3</v>
      </c>
      <c r="B101" s="72">
        <v>1</v>
      </c>
      <c r="C101" s="72">
        <v>1</v>
      </c>
      <c r="D101" s="72">
        <v>1</v>
      </c>
      <c r="E101" s="72">
        <v>1</v>
      </c>
      <c r="F101" s="123" t="s">
        <v>571</v>
      </c>
      <c r="G101" t="str">
        <f>CONCATENATE(BO101,"–",BP101,"–",BQ101,"–",BR101,"–",BS101)</f>
        <v>3–1–1–1–1</v>
      </c>
      <c r="H101" s="293"/>
      <c r="I101" s="293"/>
      <c r="K101" t="str">
        <f t="shared" si="57"/>
        <v>3-0-0-0-4</v>
      </c>
      <c r="L101" s="72">
        <v>3</v>
      </c>
      <c r="M101" s="72">
        <v>0</v>
      </c>
      <c r="N101" s="72">
        <v>0</v>
      </c>
      <c r="O101" s="72">
        <v>0</v>
      </c>
      <c r="P101" s="72">
        <v>4</v>
      </c>
      <c r="Q101" s="90">
        <f t="shared" si="43"/>
        <v>7</v>
      </c>
      <c r="R101" s="90" t="str">
        <f t="shared" si="58"/>
        <v/>
      </c>
      <c r="S101" s="90">
        <f t="shared" si="59"/>
        <v>0</v>
      </c>
      <c r="T101" s="91">
        <f t="shared" si="44"/>
        <v>24</v>
      </c>
      <c r="U101" s="91">
        <f t="shared" si="45"/>
        <v>0</v>
      </c>
      <c r="V101" s="91">
        <f t="shared" si="46"/>
        <v>0</v>
      </c>
      <c r="W101" s="91">
        <f t="shared" si="47"/>
        <v>0</v>
      </c>
      <c r="X101" s="91">
        <f t="shared" si="48"/>
        <v>190</v>
      </c>
      <c r="Y101" s="263">
        <f t="shared" si="60"/>
        <v>84</v>
      </c>
      <c r="Z101" s="263">
        <f t="shared" si="61"/>
        <v>1</v>
      </c>
      <c r="AA101" s="263">
        <f t="shared" si="62"/>
        <v>1</v>
      </c>
      <c r="AB101" s="263">
        <f t="shared" si="63"/>
        <v>1</v>
      </c>
      <c r="AC101" s="263">
        <f t="shared" si="64"/>
        <v>210</v>
      </c>
      <c r="AD101" s="93">
        <f t="shared" si="65"/>
        <v>17640</v>
      </c>
      <c r="AE101" s="101">
        <f t="shared" si="66"/>
        <v>2.2795178959212446E-4</v>
      </c>
      <c r="AF101" s="91">
        <f t="shared" si="49"/>
        <v>214</v>
      </c>
      <c r="AG101" s="90"/>
      <c r="AH101" s="90">
        <f t="shared" si="50"/>
        <v>6</v>
      </c>
      <c r="AI101" s="90">
        <f t="shared" si="51"/>
        <v>0</v>
      </c>
      <c r="AJ101" s="90">
        <f t="shared" si="52"/>
        <v>0</v>
      </c>
      <c r="AK101" s="90">
        <f t="shared" si="53"/>
        <v>0</v>
      </c>
      <c r="AL101" s="90">
        <f t="shared" si="54"/>
        <v>166</v>
      </c>
      <c r="AM101" s="91">
        <f t="shared" si="55"/>
        <v>172</v>
      </c>
      <c r="AO101" s="94">
        <f t="shared" si="67"/>
        <v>42</v>
      </c>
      <c r="AS101" t="str">
        <f t="shared" si="68"/>
        <v>3-0-0-0-4</v>
      </c>
      <c r="AT101" s="265">
        <f t="shared" si="56"/>
        <v>3</v>
      </c>
      <c r="AU101" s="265">
        <f t="shared" si="56"/>
        <v>0</v>
      </c>
      <c r="AV101" s="265">
        <f t="shared" si="56"/>
        <v>0</v>
      </c>
      <c r="AW101" s="265">
        <f t="shared" si="56"/>
        <v>0</v>
      </c>
      <c r="AX101" s="265">
        <f t="shared" si="56"/>
        <v>4</v>
      </c>
      <c r="AY101" s="265">
        <f t="shared" si="69"/>
        <v>0</v>
      </c>
      <c r="AZ101" s="265">
        <f t="shared" si="70"/>
        <v>0</v>
      </c>
      <c r="BA101" s="265">
        <f t="shared" si="71"/>
        <v>0</v>
      </c>
      <c r="BB101" s="265">
        <f t="shared" si="72"/>
        <v>0</v>
      </c>
      <c r="BC101" s="265">
        <f t="shared" si="73"/>
        <v>0</v>
      </c>
      <c r="BD101" s="265">
        <f t="shared" si="74"/>
        <v>0</v>
      </c>
      <c r="BE101" s="265">
        <f t="shared" si="75"/>
        <v>0</v>
      </c>
      <c r="BF101" s="265">
        <f t="shared" si="76"/>
        <v>0</v>
      </c>
      <c r="BG101" s="265">
        <f t="shared" si="77"/>
        <v>0</v>
      </c>
      <c r="BH101" s="265">
        <f t="shared" si="78"/>
        <v>0</v>
      </c>
      <c r="BI101" s="265">
        <f t="shared" si="79"/>
        <v>0</v>
      </c>
      <c r="BJ101" s="265">
        <f t="shared" si="80"/>
        <v>0</v>
      </c>
      <c r="BK101" s="265">
        <f t="shared" si="81"/>
        <v>0</v>
      </c>
      <c r="BO101">
        <f>LARGE(A101:E101,1)</f>
        <v>3</v>
      </c>
      <c r="BP101">
        <f>LARGE(A101:E101,2)</f>
        <v>1</v>
      </c>
      <c r="BQ101">
        <f>LARGE(A101:E101,3)</f>
        <v>1</v>
      </c>
      <c r="BR101">
        <f>LARGE(A101:E101,4)</f>
        <v>1</v>
      </c>
      <c r="BS101">
        <f>LARGE(A101:E101,5)</f>
        <v>1</v>
      </c>
    </row>
    <row r="102" spans="1:71" x14ac:dyDescent="0.25">
      <c r="A102" s="72">
        <v>3</v>
      </c>
      <c r="B102" s="72">
        <v>2</v>
      </c>
      <c r="C102" s="72">
        <v>1</v>
      </c>
      <c r="D102" s="72">
        <v>0</v>
      </c>
      <c r="E102" s="72">
        <v>1</v>
      </c>
      <c r="F102" s="123" t="s">
        <v>380</v>
      </c>
      <c r="G102" t="str">
        <f>CONCATENATE(BO102,"–",BP102,"–",BQ102,"–",BR102,"–",BS102)</f>
        <v>3–2–1–1–0</v>
      </c>
      <c r="H102" s="293"/>
      <c r="I102" s="293"/>
      <c r="K102" t="str">
        <f t="shared" si="57"/>
        <v>0-4-0-0-3</v>
      </c>
      <c r="L102" s="72">
        <v>0</v>
      </c>
      <c r="M102" s="72">
        <v>4</v>
      </c>
      <c r="N102" s="72">
        <v>0</v>
      </c>
      <c r="O102" s="72">
        <v>0</v>
      </c>
      <c r="P102" s="72">
        <v>3</v>
      </c>
      <c r="Q102" s="90">
        <f t="shared" si="43"/>
        <v>7</v>
      </c>
      <c r="R102" s="90" t="str">
        <f t="shared" si="58"/>
        <v/>
      </c>
      <c r="S102" s="90">
        <f t="shared" si="59"/>
        <v>0</v>
      </c>
      <c r="T102" s="91">
        <f t="shared" si="44"/>
        <v>0</v>
      </c>
      <c r="U102" s="91">
        <f t="shared" si="45"/>
        <v>70</v>
      </c>
      <c r="V102" s="91">
        <f t="shared" si="46"/>
        <v>0</v>
      </c>
      <c r="W102" s="91">
        <f t="shared" si="47"/>
        <v>0</v>
      </c>
      <c r="X102" s="91">
        <f t="shared" si="48"/>
        <v>144</v>
      </c>
      <c r="Y102" s="263">
        <f t="shared" si="60"/>
        <v>1</v>
      </c>
      <c r="Z102" s="263">
        <f t="shared" si="61"/>
        <v>210</v>
      </c>
      <c r="AA102" s="263">
        <f t="shared" si="62"/>
        <v>1</v>
      </c>
      <c r="AB102" s="263">
        <f t="shared" si="63"/>
        <v>1</v>
      </c>
      <c r="AC102" s="263">
        <f t="shared" si="64"/>
        <v>120</v>
      </c>
      <c r="AD102" s="93">
        <f t="shared" si="65"/>
        <v>25200</v>
      </c>
      <c r="AE102" s="101">
        <f t="shared" si="66"/>
        <v>3.2564541370303494E-4</v>
      </c>
      <c r="AF102" s="91">
        <f t="shared" si="49"/>
        <v>214</v>
      </c>
      <c r="AG102" s="90"/>
      <c r="AH102" s="90">
        <f t="shared" si="50"/>
        <v>0</v>
      </c>
      <c r="AI102" s="90">
        <f t="shared" si="51"/>
        <v>46</v>
      </c>
      <c r="AJ102" s="90">
        <f t="shared" si="52"/>
        <v>0</v>
      </c>
      <c r="AK102" s="90">
        <f t="shared" si="53"/>
        <v>0</v>
      </c>
      <c r="AL102" s="90">
        <f t="shared" si="54"/>
        <v>123</v>
      </c>
      <c r="AM102" s="91">
        <f t="shared" si="55"/>
        <v>169</v>
      </c>
      <c r="AO102" s="94">
        <f t="shared" si="67"/>
        <v>45</v>
      </c>
      <c r="AS102" t="str">
        <f t="shared" si="68"/>
        <v>0-4-0-0-3</v>
      </c>
      <c r="AT102" s="265">
        <f t="shared" si="56"/>
        <v>0</v>
      </c>
      <c r="AU102" s="265">
        <f t="shared" si="56"/>
        <v>4</v>
      </c>
      <c r="AV102" s="265">
        <f t="shared" si="56"/>
        <v>0</v>
      </c>
      <c r="AW102" s="265">
        <f t="shared" si="56"/>
        <v>0</v>
      </c>
      <c r="AX102" s="265">
        <f t="shared" si="56"/>
        <v>3</v>
      </c>
      <c r="AY102" s="265">
        <f t="shared" si="69"/>
        <v>0</v>
      </c>
      <c r="AZ102" s="265">
        <f t="shared" si="70"/>
        <v>0</v>
      </c>
      <c r="BA102" s="265">
        <f t="shared" si="71"/>
        <v>0</v>
      </c>
      <c r="BB102" s="265">
        <f t="shared" si="72"/>
        <v>0</v>
      </c>
      <c r="BC102" s="265">
        <f t="shared" si="73"/>
        <v>0</v>
      </c>
      <c r="BD102" s="265">
        <f t="shared" si="74"/>
        <v>0</v>
      </c>
      <c r="BE102" s="265">
        <f t="shared" si="75"/>
        <v>0</v>
      </c>
      <c r="BF102" s="265">
        <f t="shared" si="76"/>
        <v>0</v>
      </c>
      <c r="BG102" s="265">
        <f t="shared" si="77"/>
        <v>0</v>
      </c>
      <c r="BH102" s="265">
        <f t="shared" si="78"/>
        <v>0</v>
      </c>
      <c r="BI102" s="265">
        <f t="shared" si="79"/>
        <v>0</v>
      </c>
      <c r="BJ102" s="265">
        <f t="shared" si="80"/>
        <v>0</v>
      </c>
      <c r="BK102" s="265">
        <f t="shared" si="81"/>
        <v>0</v>
      </c>
      <c r="BO102">
        <f>LARGE(A102:E102,1)</f>
        <v>3</v>
      </c>
      <c r="BP102">
        <f>LARGE(A102:E102,2)</f>
        <v>2</v>
      </c>
      <c r="BQ102">
        <f>LARGE(A102:E102,3)</f>
        <v>1</v>
      </c>
      <c r="BR102">
        <f>LARGE(A102:E102,4)</f>
        <v>1</v>
      </c>
      <c r="BS102">
        <f>LARGE(A102:E102,5)</f>
        <v>0</v>
      </c>
    </row>
    <row r="103" spans="1:71" x14ac:dyDescent="0.25">
      <c r="A103" s="72">
        <v>0</v>
      </c>
      <c r="B103" s="72">
        <v>2</v>
      </c>
      <c r="C103" s="72">
        <v>1</v>
      </c>
      <c r="D103" s="72">
        <v>2</v>
      </c>
      <c r="E103" s="72">
        <v>2</v>
      </c>
      <c r="F103" s="123" t="s">
        <v>35</v>
      </c>
      <c r="G103" t="str">
        <f>CONCATENATE(BO103,"–",BP103,"–",BQ103,"–",BR103,"–",BS103)</f>
        <v>2–2–2–1–0</v>
      </c>
      <c r="H103" s="293"/>
      <c r="I103" s="293"/>
      <c r="K103" t="str">
        <f t="shared" si="57"/>
        <v>1-1-0-5-0</v>
      </c>
      <c r="L103" s="72">
        <v>1</v>
      </c>
      <c r="M103" s="72">
        <v>1</v>
      </c>
      <c r="N103" s="72">
        <v>0</v>
      </c>
      <c r="O103" s="72">
        <v>5</v>
      </c>
      <c r="P103" s="72">
        <v>0</v>
      </c>
      <c r="Q103" s="90">
        <f t="shared" si="43"/>
        <v>7</v>
      </c>
      <c r="R103" s="90" t="str">
        <f t="shared" si="58"/>
        <v/>
      </c>
      <c r="S103" s="90">
        <f t="shared" si="59"/>
        <v>0</v>
      </c>
      <c r="T103" s="91">
        <f t="shared" si="44"/>
        <v>9</v>
      </c>
      <c r="U103" s="91">
        <f t="shared" si="45"/>
        <v>19</v>
      </c>
      <c r="V103" s="91">
        <f t="shared" si="46"/>
        <v>0</v>
      </c>
      <c r="W103" s="91">
        <f t="shared" si="47"/>
        <v>185</v>
      </c>
      <c r="X103" s="91">
        <f t="shared" si="48"/>
        <v>0</v>
      </c>
      <c r="Y103" s="263">
        <f t="shared" si="60"/>
        <v>9</v>
      </c>
      <c r="Z103" s="263">
        <f t="shared" si="61"/>
        <v>10</v>
      </c>
      <c r="AA103" s="263">
        <f t="shared" si="62"/>
        <v>1</v>
      </c>
      <c r="AB103" s="263">
        <f t="shared" si="63"/>
        <v>252</v>
      </c>
      <c r="AC103" s="263">
        <f t="shared" si="64"/>
        <v>1</v>
      </c>
      <c r="AD103" s="93">
        <f t="shared" si="65"/>
        <v>22680</v>
      </c>
      <c r="AE103" s="101">
        <f t="shared" si="66"/>
        <v>2.9308087233273147E-4</v>
      </c>
      <c r="AF103" s="91">
        <f t="shared" si="49"/>
        <v>213</v>
      </c>
      <c r="AG103" s="90"/>
      <c r="AH103" s="90">
        <f t="shared" si="50"/>
        <v>1</v>
      </c>
      <c r="AI103" s="90">
        <f t="shared" si="51"/>
        <v>10</v>
      </c>
      <c r="AJ103" s="90">
        <f t="shared" si="52"/>
        <v>0</v>
      </c>
      <c r="AK103" s="90">
        <f t="shared" si="53"/>
        <v>160</v>
      </c>
      <c r="AL103" s="90">
        <f t="shared" si="54"/>
        <v>0</v>
      </c>
      <c r="AM103" s="91">
        <f t="shared" si="55"/>
        <v>171</v>
      </c>
      <c r="AO103" s="94">
        <f t="shared" si="67"/>
        <v>42</v>
      </c>
      <c r="AS103" t="str">
        <f t="shared" si="68"/>
        <v>1-1-0-5-0</v>
      </c>
      <c r="AT103" s="265">
        <f t="shared" si="56"/>
        <v>1</v>
      </c>
      <c r="AU103" s="265">
        <f t="shared" si="56"/>
        <v>1</v>
      </c>
      <c r="AV103" s="265">
        <f t="shared" si="56"/>
        <v>0</v>
      </c>
      <c r="AW103" s="265">
        <f t="shared" si="56"/>
        <v>5</v>
      </c>
      <c r="AX103" s="265">
        <f t="shared" si="56"/>
        <v>0</v>
      </c>
      <c r="AY103" s="265">
        <f t="shared" si="69"/>
        <v>0</v>
      </c>
      <c r="AZ103" s="265">
        <f t="shared" si="70"/>
        <v>0</v>
      </c>
      <c r="BA103" s="265">
        <f t="shared" si="71"/>
        <v>0</v>
      </c>
      <c r="BB103" s="265">
        <f t="shared" si="72"/>
        <v>0</v>
      </c>
      <c r="BC103" s="265">
        <f t="shared" si="73"/>
        <v>0</v>
      </c>
      <c r="BD103" s="265">
        <f t="shared" si="74"/>
        <v>0</v>
      </c>
      <c r="BE103" s="265">
        <f t="shared" si="75"/>
        <v>0</v>
      </c>
      <c r="BF103" s="265">
        <f t="shared" si="76"/>
        <v>0</v>
      </c>
      <c r="BG103" s="265">
        <f t="shared" si="77"/>
        <v>0</v>
      </c>
      <c r="BH103" s="265">
        <f t="shared" si="78"/>
        <v>0</v>
      </c>
      <c r="BI103" s="265">
        <f t="shared" si="79"/>
        <v>0</v>
      </c>
      <c r="BJ103" s="265">
        <f t="shared" si="80"/>
        <v>0</v>
      </c>
      <c r="BK103" s="265">
        <f t="shared" si="81"/>
        <v>0</v>
      </c>
      <c r="BO103">
        <f>LARGE(A103:E103,1)</f>
        <v>2</v>
      </c>
      <c r="BP103">
        <f>LARGE(A103:E103,2)</f>
        <v>2</v>
      </c>
      <c r="BQ103">
        <f>LARGE(A103:E103,3)</f>
        <v>2</v>
      </c>
      <c r="BR103">
        <f>LARGE(A103:E103,4)</f>
        <v>1</v>
      </c>
      <c r="BS103">
        <f>LARGE(A103:E103,5)</f>
        <v>0</v>
      </c>
    </row>
    <row r="104" spans="1:71" x14ac:dyDescent="0.25">
      <c r="A104" s="72">
        <v>2</v>
      </c>
      <c r="B104" s="72">
        <v>1</v>
      </c>
      <c r="C104" s="72">
        <v>1</v>
      </c>
      <c r="D104" s="72">
        <v>1</v>
      </c>
      <c r="E104" s="72">
        <v>2</v>
      </c>
      <c r="F104" s="123" t="s">
        <v>13</v>
      </c>
      <c r="G104" t="str">
        <f>CONCATENATE(BO104,"–",BP104,"–",BQ104,"–",BR104,"–",BS104)</f>
        <v>2–2–1–1–1</v>
      </c>
      <c r="H104" s="293"/>
      <c r="I104" s="293"/>
      <c r="K104" t="str">
        <f t="shared" si="57"/>
        <v>0-0-5-2-0</v>
      </c>
      <c r="L104" s="72">
        <v>0</v>
      </c>
      <c r="M104" s="72">
        <v>0</v>
      </c>
      <c r="N104" s="72">
        <v>5</v>
      </c>
      <c r="O104" s="72">
        <v>2</v>
      </c>
      <c r="P104" s="72">
        <v>0</v>
      </c>
      <c r="Q104" s="90">
        <f t="shared" si="43"/>
        <v>7</v>
      </c>
      <c r="R104" s="90" t="str">
        <f t="shared" si="58"/>
        <v/>
      </c>
      <c r="S104" s="90">
        <f t="shared" si="59"/>
        <v>0</v>
      </c>
      <c r="T104" s="91">
        <f t="shared" si="44"/>
        <v>0</v>
      </c>
      <c r="U104" s="91">
        <f t="shared" si="45"/>
        <v>0</v>
      </c>
      <c r="V104" s="91">
        <f t="shared" si="46"/>
        <v>135</v>
      </c>
      <c r="W104" s="91">
        <f t="shared" si="47"/>
        <v>77</v>
      </c>
      <c r="X104" s="91">
        <f t="shared" si="48"/>
        <v>0</v>
      </c>
      <c r="Y104" s="263">
        <f t="shared" si="60"/>
        <v>1</v>
      </c>
      <c r="Z104" s="263">
        <f t="shared" si="61"/>
        <v>1</v>
      </c>
      <c r="AA104" s="263">
        <f t="shared" si="62"/>
        <v>252</v>
      </c>
      <c r="AB104" s="263">
        <f t="shared" si="63"/>
        <v>45</v>
      </c>
      <c r="AC104" s="263">
        <f t="shared" si="64"/>
        <v>1</v>
      </c>
      <c r="AD104" s="93">
        <f t="shared" si="65"/>
        <v>11340</v>
      </c>
      <c r="AE104" s="101">
        <f t="shared" si="66"/>
        <v>1.4654043616636574E-4</v>
      </c>
      <c r="AF104" s="91">
        <f t="shared" si="49"/>
        <v>212</v>
      </c>
      <c r="AG104" s="90"/>
      <c r="AH104" s="90">
        <f t="shared" si="50"/>
        <v>0</v>
      </c>
      <c r="AI104" s="90">
        <f t="shared" si="51"/>
        <v>0</v>
      </c>
      <c r="AJ104" s="90">
        <f t="shared" si="52"/>
        <v>110</v>
      </c>
      <c r="AK104" s="90">
        <f t="shared" si="53"/>
        <v>61</v>
      </c>
      <c r="AL104" s="90">
        <f t="shared" si="54"/>
        <v>0</v>
      </c>
      <c r="AM104" s="91">
        <f t="shared" si="55"/>
        <v>171</v>
      </c>
      <c r="AO104" s="94">
        <f t="shared" si="67"/>
        <v>41</v>
      </c>
      <c r="AS104" t="str">
        <f t="shared" si="68"/>
        <v>0-0-5-2-0</v>
      </c>
      <c r="AT104" s="265">
        <f t="shared" si="56"/>
        <v>0</v>
      </c>
      <c r="AU104" s="265">
        <f t="shared" si="56"/>
        <v>0</v>
      </c>
      <c r="AV104" s="265">
        <f t="shared" si="56"/>
        <v>5</v>
      </c>
      <c r="AW104" s="265">
        <f t="shared" si="56"/>
        <v>2</v>
      </c>
      <c r="AX104" s="265">
        <f t="shared" si="56"/>
        <v>0</v>
      </c>
      <c r="AY104" s="265">
        <f t="shared" si="69"/>
        <v>0</v>
      </c>
      <c r="AZ104" s="265">
        <f t="shared" si="70"/>
        <v>0</v>
      </c>
      <c r="BA104" s="265">
        <f t="shared" si="71"/>
        <v>0</v>
      </c>
      <c r="BB104" s="265">
        <f t="shared" si="72"/>
        <v>0</v>
      </c>
      <c r="BC104" s="265">
        <f t="shared" si="73"/>
        <v>0</v>
      </c>
      <c r="BD104" s="265">
        <f t="shared" si="74"/>
        <v>0</v>
      </c>
      <c r="BE104" s="265">
        <f t="shared" si="75"/>
        <v>0</v>
      </c>
      <c r="BF104" s="265">
        <f t="shared" si="76"/>
        <v>0</v>
      </c>
      <c r="BG104" s="265">
        <f t="shared" si="77"/>
        <v>0</v>
      </c>
      <c r="BH104" s="265">
        <f t="shared" si="78"/>
        <v>0</v>
      </c>
      <c r="BI104" s="265">
        <f t="shared" si="79"/>
        <v>0</v>
      </c>
      <c r="BJ104" s="265">
        <f t="shared" si="80"/>
        <v>0</v>
      </c>
      <c r="BK104" s="265">
        <f t="shared" si="81"/>
        <v>0</v>
      </c>
      <c r="BO104">
        <f>LARGE(A104:E104,1)</f>
        <v>2</v>
      </c>
      <c r="BP104">
        <f>LARGE(A104:E104,2)</f>
        <v>2</v>
      </c>
      <c r="BQ104">
        <f>LARGE(A104:E104,3)</f>
        <v>1</v>
      </c>
      <c r="BR104">
        <f>LARGE(A104:E104,4)</f>
        <v>1</v>
      </c>
      <c r="BS104">
        <f>LARGE(A104:E104,5)</f>
        <v>1</v>
      </c>
    </row>
    <row r="105" spans="1:71" x14ac:dyDescent="0.25">
      <c r="A105" s="72">
        <v>1</v>
      </c>
      <c r="B105" s="72">
        <v>1</v>
      </c>
      <c r="C105" s="72">
        <v>0</v>
      </c>
      <c r="D105" s="72">
        <v>2</v>
      </c>
      <c r="E105" s="72">
        <v>3</v>
      </c>
      <c r="F105" s="123" t="s">
        <v>512</v>
      </c>
      <c r="G105" t="str">
        <f>CONCATENATE(BO105,"–",BP105,"–",BQ105,"–",BR105,"–",BS105)</f>
        <v>3–2–1–1–0</v>
      </c>
      <c r="H105" s="293"/>
      <c r="I105" s="293"/>
      <c r="K105" t="str">
        <f t="shared" si="57"/>
        <v>1-2-1-1-2</v>
      </c>
      <c r="L105" s="72">
        <v>1</v>
      </c>
      <c r="M105" s="72">
        <v>2</v>
      </c>
      <c r="N105" s="72">
        <v>1</v>
      </c>
      <c r="O105" s="72">
        <v>1</v>
      </c>
      <c r="P105" s="72">
        <v>2</v>
      </c>
      <c r="Q105" s="90">
        <f t="shared" si="43"/>
        <v>7</v>
      </c>
      <c r="R105" s="90" t="str">
        <f t="shared" si="58"/>
        <v/>
      </c>
      <c r="S105" s="90">
        <f t="shared" si="59"/>
        <v>2</v>
      </c>
      <c r="T105" s="91">
        <f t="shared" si="44"/>
        <v>9</v>
      </c>
      <c r="U105" s="91">
        <f t="shared" si="45"/>
        <v>37</v>
      </c>
      <c r="V105" s="91">
        <f t="shared" si="46"/>
        <v>29</v>
      </c>
      <c r="W105" s="91">
        <f t="shared" si="47"/>
        <v>39</v>
      </c>
      <c r="X105" s="91">
        <f t="shared" si="48"/>
        <v>97</v>
      </c>
      <c r="Y105" s="263">
        <f t="shared" si="60"/>
        <v>9</v>
      </c>
      <c r="Z105" s="263">
        <f t="shared" si="61"/>
        <v>45</v>
      </c>
      <c r="AA105" s="263">
        <f t="shared" si="62"/>
        <v>10</v>
      </c>
      <c r="AB105" s="263">
        <f t="shared" si="63"/>
        <v>10</v>
      </c>
      <c r="AC105" s="263">
        <f t="shared" si="64"/>
        <v>45</v>
      </c>
      <c r="AD105" s="93">
        <f t="shared" si="65"/>
        <v>1822500</v>
      </c>
      <c r="AE105" s="101">
        <f t="shared" si="66"/>
        <v>2.3551141526737349E-2</v>
      </c>
      <c r="AF105" s="91">
        <f t="shared" si="49"/>
        <v>211</v>
      </c>
      <c r="AG105" s="90"/>
      <c r="AH105" s="90">
        <f t="shared" si="50"/>
        <v>1</v>
      </c>
      <c r="AI105" s="90">
        <f t="shared" si="51"/>
        <v>21</v>
      </c>
      <c r="AJ105" s="90">
        <f t="shared" si="52"/>
        <v>20</v>
      </c>
      <c r="AK105" s="90">
        <f t="shared" si="53"/>
        <v>30</v>
      </c>
      <c r="AL105" s="90">
        <f t="shared" si="54"/>
        <v>81</v>
      </c>
      <c r="AM105" s="91">
        <f t="shared" si="55"/>
        <v>153</v>
      </c>
      <c r="AO105" s="94">
        <f t="shared" si="67"/>
        <v>58</v>
      </c>
      <c r="AS105" t="str">
        <f t="shared" si="68"/>
        <v>1-2-1-1-2</v>
      </c>
      <c r="AT105" s="265">
        <f t="shared" si="56"/>
        <v>1</v>
      </c>
      <c r="AU105" s="265">
        <f t="shared" si="56"/>
        <v>2</v>
      </c>
      <c r="AV105" s="265">
        <f t="shared" si="56"/>
        <v>1</v>
      </c>
      <c r="AW105" s="265">
        <f t="shared" si="56"/>
        <v>1</v>
      </c>
      <c r="AX105" s="265">
        <f t="shared" si="56"/>
        <v>2</v>
      </c>
      <c r="AY105" s="265">
        <f t="shared" si="69"/>
        <v>0</v>
      </c>
      <c r="AZ105" s="265">
        <f t="shared" si="70"/>
        <v>0</v>
      </c>
      <c r="BA105" s="265">
        <f t="shared" si="71"/>
        <v>0</v>
      </c>
      <c r="BB105" s="265">
        <f t="shared" si="72"/>
        <v>0</v>
      </c>
      <c r="BC105" s="265">
        <f t="shared" si="73"/>
        <v>0</v>
      </c>
      <c r="BD105" s="265">
        <f t="shared" si="74"/>
        <v>0</v>
      </c>
      <c r="BE105" s="265">
        <f t="shared" si="75"/>
        <v>0</v>
      </c>
      <c r="BF105" s="265">
        <f t="shared" si="76"/>
        <v>0</v>
      </c>
      <c r="BG105" s="265">
        <f t="shared" si="77"/>
        <v>0</v>
      </c>
      <c r="BH105" s="265">
        <f t="shared" si="78"/>
        <v>0</v>
      </c>
      <c r="BI105" s="265">
        <f t="shared" si="79"/>
        <v>0</v>
      </c>
      <c r="BJ105" s="265">
        <f t="shared" si="80"/>
        <v>0</v>
      </c>
      <c r="BK105" s="265">
        <f t="shared" si="81"/>
        <v>2</v>
      </c>
      <c r="BO105">
        <f>LARGE(A105:E105,1)</f>
        <v>3</v>
      </c>
      <c r="BP105">
        <f>LARGE(A105:E105,2)</f>
        <v>2</v>
      </c>
      <c r="BQ105">
        <f>LARGE(A105:E105,3)</f>
        <v>1</v>
      </c>
      <c r="BR105">
        <f>LARGE(A105:E105,4)</f>
        <v>1</v>
      </c>
      <c r="BS105">
        <f>LARGE(A105:E105,5)</f>
        <v>0</v>
      </c>
    </row>
    <row r="106" spans="1:71" x14ac:dyDescent="0.25">
      <c r="A106" s="72">
        <v>1</v>
      </c>
      <c r="B106" s="72">
        <v>3</v>
      </c>
      <c r="C106" s="72">
        <v>2</v>
      </c>
      <c r="D106" s="72">
        <v>1</v>
      </c>
      <c r="E106" s="72">
        <v>0</v>
      </c>
      <c r="F106" s="123" t="s">
        <v>362</v>
      </c>
      <c r="G106" t="str">
        <f>CONCATENATE(BO106,"–",BP106,"–",BQ106,"–",BR106,"–",BS106)</f>
        <v>3–2–1–1–0</v>
      </c>
      <c r="H106" s="293"/>
      <c r="I106" s="293"/>
      <c r="K106" t="str">
        <f t="shared" si="57"/>
        <v>1-1-2-2-1</v>
      </c>
      <c r="L106" s="72">
        <v>1</v>
      </c>
      <c r="M106" s="72">
        <v>1</v>
      </c>
      <c r="N106" s="72">
        <v>2</v>
      </c>
      <c r="O106" s="72">
        <v>2</v>
      </c>
      <c r="P106" s="72">
        <v>1</v>
      </c>
      <c r="Q106" s="90">
        <f t="shared" si="43"/>
        <v>7</v>
      </c>
      <c r="R106" s="90" t="str">
        <f t="shared" si="58"/>
        <v>1-1-2-2-1</v>
      </c>
      <c r="S106" s="90">
        <f t="shared" si="59"/>
        <v>8</v>
      </c>
      <c r="T106" s="91">
        <f t="shared" si="44"/>
        <v>9</v>
      </c>
      <c r="U106" s="91">
        <f t="shared" si="45"/>
        <v>19</v>
      </c>
      <c r="V106" s="91">
        <f t="shared" si="46"/>
        <v>57</v>
      </c>
      <c r="W106" s="91">
        <f t="shared" si="47"/>
        <v>77</v>
      </c>
      <c r="X106" s="91">
        <f t="shared" si="48"/>
        <v>49</v>
      </c>
      <c r="Y106" s="263">
        <f t="shared" si="60"/>
        <v>9</v>
      </c>
      <c r="Z106" s="263">
        <f t="shared" si="61"/>
        <v>10</v>
      </c>
      <c r="AA106" s="263">
        <f t="shared" si="62"/>
        <v>45</v>
      </c>
      <c r="AB106" s="263">
        <f t="shared" si="63"/>
        <v>45</v>
      </c>
      <c r="AC106" s="263">
        <f t="shared" si="64"/>
        <v>10</v>
      </c>
      <c r="AD106" s="93">
        <f t="shared" si="65"/>
        <v>1822500</v>
      </c>
      <c r="AE106" s="101">
        <f t="shared" si="66"/>
        <v>2.3551141526737349E-2</v>
      </c>
      <c r="AF106" s="91">
        <f t="shared" si="49"/>
        <v>211</v>
      </c>
      <c r="AG106" s="90"/>
      <c r="AH106" s="90">
        <f t="shared" si="50"/>
        <v>1</v>
      </c>
      <c r="AI106" s="90">
        <f t="shared" si="51"/>
        <v>10</v>
      </c>
      <c r="AJ106" s="90">
        <f t="shared" si="52"/>
        <v>41</v>
      </c>
      <c r="AK106" s="90">
        <f t="shared" si="53"/>
        <v>61</v>
      </c>
      <c r="AL106" s="90">
        <f t="shared" si="54"/>
        <v>40</v>
      </c>
      <c r="AM106" s="91">
        <f t="shared" si="55"/>
        <v>153</v>
      </c>
      <c r="AO106" s="94">
        <f t="shared" si="67"/>
        <v>58</v>
      </c>
      <c r="AS106" t="str">
        <f t="shared" si="68"/>
        <v>1-1-2-2-1</v>
      </c>
      <c r="AT106" s="265">
        <f t="shared" si="56"/>
        <v>1</v>
      </c>
      <c r="AU106" s="265">
        <f t="shared" si="56"/>
        <v>1</v>
      </c>
      <c r="AV106" s="265">
        <f t="shared" si="56"/>
        <v>2</v>
      </c>
      <c r="AW106" s="265">
        <f t="shared" si="56"/>
        <v>2</v>
      </c>
      <c r="AX106" s="265">
        <f t="shared" si="56"/>
        <v>1</v>
      </c>
      <c r="AY106" s="265">
        <f t="shared" si="69"/>
        <v>0</v>
      </c>
      <c r="AZ106" s="265">
        <f t="shared" si="70"/>
        <v>0</v>
      </c>
      <c r="BA106" s="265">
        <f t="shared" si="71"/>
        <v>0</v>
      </c>
      <c r="BB106" s="265">
        <f t="shared" si="72"/>
        <v>0</v>
      </c>
      <c r="BC106" s="265">
        <f t="shared" si="73"/>
        <v>0</v>
      </c>
      <c r="BD106" s="265">
        <f t="shared" si="74"/>
        <v>0</v>
      </c>
      <c r="BE106" s="265">
        <f t="shared" si="75"/>
        <v>0</v>
      </c>
      <c r="BF106" s="265">
        <f t="shared" si="76"/>
        <v>0</v>
      </c>
      <c r="BG106" s="265">
        <f t="shared" si="77"/>
        <v>0</v>
      </c>
      <c r="BH106" s="265">
        <f t="shared" si="78"/>
        <v>0</v>
      </c>
      <c r="BI106" s="265">
        <f t="shared" si="79"/>
        <v>0</v>
      </c>
      <c r="BJ106" s="265">
        <f t="shared" si="80"/>
        <v>0</v>
      </c>
      <c r="BK106" s="265">
        <f t="shared" si="81"/>
        <v>8</v>
      </c>
      <c r="BO106">
        <f>LARGE(A106:E106,1)</f>
        <v>3</v>
      </c>
      <c r="BP106">
        <f>LARGE(A106:E106,2)</f>
        <v>2</v>
      </c>
      <c r="BQ106">
        <f>LARGE(A106:E106,3)</f>
        <v>1</v>
      </c>
      <c r="BR106">
        <f>LARGE(A106:E106,4)</f>
        <v>1</v>
      </c>
      <c r="BS106">
        <f>LARGE(A106:E106,5)</f>
        <v>0</v>
      </c>
    </row>
    <row r="107" spans="1:71" x14ac:dyDescent="0.25">
      <c r="A107" s="72">
        <v>1</v>
      </c>
      <c r="B107" s="72">
        <v>2</v>
      </c>
      <c r="C107" s="72">
        <v>1</v>
      </c>
      <c r="D107" s="72">
        <v>3</v>
      </c>
      <c r="E107" s="72">
        <v>0</v>
      </c>
      <c r="F107" s="123" t="s">
        <v>509</v>
      </c>
      <c r="G107" t="str">
        <f>CONCATENATE(BO107,"–",BP107,"–",BQ107,"–",BR107,"–",BS107)</f>
        <v>3–2–1–1–0</v>
      </c>
      <c r="H107" s="293"/>
      <c r="I107" s="293"/>
      <c r="K107" t="str">
        <f t="shared" si="57"/>
        <v>2-1-0-2-2</v>
      </c>
      <c r="L107" s="72">
        <v>2</v>
      </c>
      <c r="M107" s="72">
        <v>1</v>
      </c>
      <c r="N107" s="72">
        <v>0</v>
      </c>
      <c r="O107" s="72">
        <v>2</v>
      </c>
      <c r="P107" s="72">
        <v>2</v>
      </c>
      <c r="Q107" s="90">
        <f t="shared" si="43"/>
        <v>7</v>
      </c>
      <c r="R107" s="90" t="str">
        <f t="shared" si="58"/>
        <v/>
      </c>
      <c r="S107" s="90">
        <f t="shared" si="59"/>
        <v>3</v>
      </c>
      <c r="T107" s="91">
        <f t="shared" si="44"/>
        <v>17</v>
      </c>
      <c r="U107" s="91">
        <f t="shared" si="45"/>
        <v>19</v>
      </c>
      <c r="V107" s="91">
        <f t="shared" si="46"/>
        <v>0</v>
      </c>
      <c r="W107" s="91">
        <f t="shared" si="47"/>
        <v>77</v>
      </c>
      <c r="X107" s="91">
        <f t="shared" si="48"/>
        <v>97</v>
      </c>
      <c r="Y107" s="263">
        <f t="shared" si="60"/>
        <v>36</v>
      </c>
      <c r="Z107" s="263">
        <f t="shared" si="61"/>
        <v>10</v>
      </c>
      <c r="AA107" s="263">
        <f t="shared" si="62"/>
        <v>1</v>
      </c>
      <c r="AB107" s="263">
        <f t="shared" si="63"/>
        <v>45</v>
      </c>
      <c r="AC107" s="263">
        <f t="shared" si="64"/>
        <v>45</v>
      </c>
      <c r="AD107" s="93">
        <f t="shared" si="65"/>
        <v>729000</v>
      </c>
      <c r="AE107" s="101">
        <f t="shared" si="66"/>
        <v>9.4204566106949397E-3</v>
      </c>
      <c r="AF107" s="91">
        <f t="shared" si="49"/>
        <v>210</v>
      </c>
      <c r="AG107" s="90"/>
      <c r="AH107" s="90">
        <f t="shared" si="50"/>
        <v>3</v>
      </c>
      <c r="AI107" s="90">
        <f t="shared" si="51"/>
        <v>10</v>
      </c>
      <c r="AJ107" s="90">
        <f t="shared" si="52"/>
        <v>0</v>
      </c>
      <c r="AK107" s="90">
        <f t="shared" si="53"/>
        <v>61</v>
      </c>
      <c r="AL107" s="90">
        <f t="shared" si="54"/>
        <v>81</v>
      </c>
      <c r="AM107" s="91">
        <f t="shared" si="55"/>
        <v>155</v>
      </c>
      <c r="AO107" s="94">
        <f t="shared" si="67"/>
        <v>55</v>
      </c>
      <c r="AS107" t="str">
        <f t="shared" si="68"/>
        <v>2-1-0-2-2</v>
      </c>
      <c r="AT107" s="265">
        <f t="shared" si="56"/>
        <v>2</v>
      </c>
      <c r="AU107" s="265">
        <f t="shared" si="56"/>
        <v>1</v>
      </c>
      <c r="AV107" s="265">
        <f t="shared" si="56"/>
        <v>0</v>
      </c>
      <c r="AW107" s="265">
        <f t="shared" si="56"/>
        <v>2</v>
      </c>
      <c r="AX107" s="265">
        <f t="shared" si="56"/>
        <v>2</v>
      </c>
      <c r="AY107" s="265">
        <f t="shared" si="69"/>
        <v>0</v>
      </c>
      <c r="AZ107" s="265">
        <f t="shared" si="70"/>
        <v>0</v>
      </c>
      <c r="BA107" s="265">
        <f t="shared" si="71"/>
        <v>0</v>
      </c>
      <c r="BB107" s="265">
        <f t="shared" si="72"/>
        <v>0</v>
      </c>
      <c r="BC107" s="265">
        <f t="shared" si="73"/>
        <v>0</v>
      </c>
      <c r="BD107" s="265">
        <f t="shared" si="74"/>
        <v>0</v>
      </c>
      <c r="BE107" s="265">
        <f t="shared" si="75"/>
        <v>0</v>
      </c>
      <c r="BF107" s="265">
        <f t="shared" si="76"/>
        <v>0</v>
      </c>
      <c r="BG107" s="265">
        <f t="shared" si="77"/>
        <v>0</v>
      </c>
      <c r="BH107" s="265">
        <f t="shared" si="78"/>
        <v>0</v>
      </c>
      <c r="BI107" s="265">
        <f t="shared" si="79"/>
        <v>0</v>
      </c>
      <c r="BJ107" s="265">
        <f t="shared" si="80"/>
        <v>3</v>
      </c>
      <c r="BK107" s="265">
        <f t="shared" si="81"/>
        <v>0</v>
      </c>
      <c r="BO107">
        <f>LARGE(A107:E107,1)</f>
        <v>3</v>
      </c>
      <c r="BP107">
        <f>LARGE(A107:E107,2)</f>
        <v>2</v>
      </c>
      <c r="BQ107">
        <f>LARGE(A107:E107,3)</f>
        <v>1</v>
      </c>
      <c r="BR107">
        <f>LARGE(A107:E107,4)</f>
        <v>1</v>
      </c>
      <c r="BS107">
        <f>LARGE(A107:E107,5)</f>
        <v>0</v>
      </c>
    </row>
    <row r="108" spans="1:71" x14ac:dyDescent="0.25">
      <c r="A108" s="72">
        <v>0</v>
      </c>
      <c r="B108" s="72">
        <v>1</v>
      </c>
      <c r="C108" s="72">
        <v>2</v>
      </c>
      <c r="D108" s="72">
        <v>2</v>
      </c>
      <c r="E108" s="72">
        <v>2</v>
      </c>
      <c r="F108" s="123" t="s">
        <v>506</v>
      </c>
      <c r="G108" t="str">
        <f>CONCATENATE(BO108,"–",BP108,"–",BQ108,"–",BR108,"–",BS108)</f>
        <v>2–2–2–1–0</v>
      </c>
      <c r="H108" s="293"/>
      <c r="I108" s="293"/>
      <c r="K108" t="str">
        <f t="shared" si="57"/>
        <v>2-0-2-1-2</v>
      </c>
      <c r="L108" s="72">
        <v>2</v>
      </c>
      <c r="M108" s="72">
        <v>0</v>
      </c>
      <c r="N108" s="72">
        <v>2</v>
      </c>
      <c r="O108" s="72">
        <v>1</v>
      </c>
      <c r="P108" s="72">
        <v>2</v>
      </c>
      <c r="Q108" s="90">
        <f t="shared" si="43"/>
        <v>7</v>
      </c>
      <c r="R108" s="90" t="str">
        <f t="shared" si="58"/>
        <v/>
      </c>
      <c r="S108" s="90">
        <f t="shared" si="59"/>
        <v>0</v>
      </c>
      <c r="T108" s="91">
        <f t="shared" si="44"/>
        <v>17</v>
      </c>
      <c r="U108" s="91">
        <f t="shared" si="45"/>
        <v>0</v>
      </c>
      <c r="V108" s="91">
        <f t="shared" si="46"/>
        <v>57</v>
      </c>
      <c r="W108" s="91">
        <f t="shared" si="47"/>
        <v>39</v>
      </c>
      <c r="X108" s="91">
        <f t="shared" si="48"/>
        <v>97</v>
      </c>
      <c r="Y108" s="263">
        <f t="shared" si="60"/>
        <v>36</v>
      </c>
      <c r="Z108" s="263">
        <f t="shared" si="61"/>
        <v>1</v>
      </c>
      <c r="AA108" s="263">
        <f t="shared" si="62"/>
        <v>45</v>
      </c>
      <c r="AB108" s="263">
        <f t="shared" si="63"/>
        <v>10</v>
      </c>
      <c r="AC108" s="263">
        <f t="shared" si="64"/>
        <v>45</v>
      </c>
      <c r="AD108" s="93">
        <f t="shared" si="65"/>
        <v>729000</v>
      </c>
      <c r="AE108" s="101">
        <f t="shared" si="66"/>
        <v>9.4204566106949397E-3</v>
      </c>
      <c r="AF108" s="91">
        <f t="shared" si="49"/>
        <v>210</v>
      </c>
      <c r="AG108" s="90"/>
      <c r="AH108" s="90">
        <f t="shared" si="50"/>
        <v>3</v>
      </c>
      <c r="AI108" s="90">
        <f t="shared" si="51"/>
        <v>0</v>
      </c>
      <c r="AJ108" s="90">
        <f t="shared" si="52"/>
        <v>41</v>
      </c>
      <c r="AK108" s="90">
        <f t="shared" si="53"/>
        <v>30</v>
      </c>
      <c r="AL108" s="90">
        <f t="shared" si="54"/>
        <v>81</v>
      </c>
      <c r="AM108" s="91">
        <f t="shared" si="55"/>
        <v>155</v>
      </c>
      <c r="AO108" s="94">
        <f t="shared" si="67"/>
        <v>55</v>
      </c>
      <c r="AS108" t="str">
        <f t="shared" si="68"/>
        <v>2-0-2-1-2</v>
      </c>
      <c r="AT108" s="265">
        <f t="shared" si="56"/>
        <v>2</v>
      </c>
      <c r="AU108" s="265">
        <f t="shared" si="56"/>
        <v>0</v>
      </c>
      <c r="AV108" s="265">
        <f t="shared" si="56"/>
        <v>2</v>
      </c>
      <c r="AW108" s="265">
        <f t="shared" si="56"/>
        <v>1</v>
      </c>
      <c r="AX108" s="265">
        <f t="shared" si="56"/>
        <v>2</v>
      </c>
      <c r="AY108" s="265">
        <f t="shared" si="69"/>
        <v>0</v>
      </c>
      <c r="AZ108" s="265">
        <f t="shared" si="70"/>
        <v>0</v>
      </c>
      <c r="BA108" s="265">
        <f t="shared" si="71"/>
        <v>0</v>
      </c>
      <c r="BB108" s="265">
        <f t="shared" si="72"/>
        <v>0</v>
      </c>
      <c r="BC108" s="265">
        <f t="shared" si="73"/>
        <v>0</v>
      </c>
      <c r="BD108" s="265">
        <f t="shared" si="74"/>
        <v>0</v>
      </c>
      <c r="BE108" s="265">
        <f t="shared" si="75"/>
        <v>0</v>
      </c>
      <c r="BF108" s="265">
        <f t="shared" si="76"/>
        <v>0</v>
      </c>
      <c r="BG108" s="265">
        <f t="shared" si="77"/>
        <v>0</v>
      </c>
      <c r="BH108" s="265">
        <f t="shared" si="78"/>
        <v>0</v>
      </c>
      <c r="BI108" s="265">
        <f t="shared" si="79"/>
        <v>0</v>
      </c>
      <c r="BJ108" s="265">
        <f t="shared" si="80"/>
        <v>0</v>
      </c>
      <c r="BK108" s="265">
        <f t="shared" si="81"/>
        <v>0</v>
      </c>
      <c r="BO108">
        <f>LARGE(A108:E108,1)</f>
        <v>2</v>
      </c>
      <c r="BP108">
        <f>LARGE(A108:E108,2)</f>
        <v>2</v>
      </c>
      <c r="BQ108">
        <f>LARGE(A108:E108,3)</f>
        <v>2</v>
      </c>
      <c r="BR108">
        <f>LARGE(A108:E108,4)</f>
        <v>1</v>
      </c>
      <c r="BS108">
        <f>LARGE(A108:E108,5)</f>
        <v>0</v>
      </c>
    </row>
    <row r="109" spans="1:71" x14ac:dyDescent="0.25">
      <c r="A109" s="72">
        <v>2</v>
      </c>
      <c r="B109" s="72">
        <v>0</v>
      </c>
      <c r="C109" s="72">
        <v>3</v>
      </c>
      <c r="D109" s="72">
        <v>1</v>
      </c>
      <c r="E109" s="72">
        <v>1</v>
      </c>
      <c r="F109" s="123" t="s">
        <v>504</v>
      </c>
      <c r="G109" t="str">
        <f>CONCATENATE(BO109,"–",BP109,"–",BQ109,"–",BR109,"–",BS109)</f>
        <v>3–2–1–1–0</v>
      </c>
      <c r="H109" s="293"/>
      <c r="I109" s="293"/>
      <c r="K109" t="str">
        <f t="shared" si="57"/>
        <v>2-0-1-3-1</v>
      </c>
      <c r="L109" s="72">
        <v>2</v>
      </c>
      <c r="M109" s="72">
        <v>0</v>
      </c>
      <c r="N109" s="72">
        <v>1</v>
      </c>
      <c r="O109" s="72">
        <v>3</v>
      </c>
      <c r="P109" s="72">
        <v>1</v>
      </c>
      <c r="Q109" s="90">
        <f t="shared" si="43"/>
        <v>7</v>
      </c>
      <c r="R109" s="90" t="str">
        <f t="shared" si="58"/>
        <v/>
      </c>
      <c r="S109" s="90">
        <f t="shared" si="59"/>
        <v>2</v>
      </c>
      <c r="T109" s="91">
        <f t="shared" si="44"/>
        <v>17</v>
      </c>
      <c r="U109" s="91">
        <f t="shared" si="45"/>
        <v>0</v>
      </c>
      <c r="V109" s="91">
        <f t="shared" si="46"/>
        <v>29</v>
      </c>
      <c r="W109" s="91">
        <f t="shared" si="47"/>
        <v>114</v>
      </c>
      <c r="X109" s="91">
        <f t="shared" si="48"/>
        <v>49</v>
      </c>
      <c r="Y109" s="263">
        <f t="shared" si="60"/>
        <v>36</v>
      </c>
      <c r="Z109" s="263">
        <f t="shared" si="61"/>
        <v>1</v>
      </c>
      <c r="AA109" s="263">
        <f t="shared" si="62"/>
        <v>10</v>
      </c>
      <c r="AB109" s="263">
        <f t="shared" si="63"/>
        <v>120</v>
      </c>
      <c r="AC109" s="263">
        <f t="shared" si="64"/>
        <v>10</v>
      </c>
      <c r="AD109" s="93">
        <f t="shared" si="65"/>
        <v>432000</v>
      </c>
      <c r="AE109" s="101">
        <f t="shared" si="66"/>
        <v>5.5824928063377419E-3</v>
      </c>
      <c r="AF109" s="91">
        <f t="shared" si="49"/>
        <v>209</v>
      </c>
      <c r="AG109" s="90"/>
      <c r="AH109" s="90">
        <f t="shared" si="50"/>
        <v>3</v>
      </c>
      <c r="AI109" s="90">
        <f t="shared" si="51"/>
        <v>0</v>
      </c>
      <c r="AJ109" s="90">
        <f t="shared" si="52"/>
        <v>20</v>
      </c>
      <c r="AK109" s="90">
        <f t="shared" si="53"/>
        <v>93</v>
      </c>
      <c r="AL109" s="90">
        <f t="shared" si="54"/>
        <v>40</v>
      </c>
      <c r="AM109" s="91">
        <f t="shared" si="55"/>
        <v>156</v>
      </c>
      <c r="AO109" s="94">
        <f t="shared" si="67"/>
        <v>53</v>
      </c>
      <c r="AS109" t="str">
        <f t="shared" si="68"/>
        <v>2-0-1-3-1</v>
      </c>
      <c r="AT109" s="265">
        <f t="shared" si="56"/>
        <v>2</v>
      </c>
      <c r="AU109" s="265">
        <f t="shared" si="56"/>
        <v>0</v>
      </c>
      <c r="AV109" s="265">
        <f t="shared" si="56"/>
        <v>1</v>
      </c>
      <c r="AW109" s="265">
        <f t="shared" si="56"/>
        <v>3</v>
      </c>
      <c r="AX109" s="265">
        <f t="shared" si="56"/>
        <v>1</v>
      </c>
      <c r="AY109" s="265">
        <f t="shared" si="69"/>
        <v>0</v>
      </c>
      <c r="AZ109" s="265">
        <f t="shared" si="70"/>
        <v>0</v>
      </c>
      <c r="BA109" s="265">
        <f t="shared" si="71"/>
        <v>0</v>
      </c>
      <c r="BB109" s="265">
        <f t="shared" si="72"/>
        <v>0</v>
      </c>
      <c r="BC109" s="265">
        <f t="shared" si="73"/>
        <v>0</v>
      </c>
      <c r="BD109" s="265">
        <f t="shared" si="74"/>
        <v>0</v>
      </c>
      <c r="BE109" s="265">
        <f t="shared" si="75"/>
        <v>0</v>
      </c>
      <c r="BF109" s="265">
        <f t="shared" si="76"/>
        <v>0</v>
      </c>
      <c r="BG109" s="265">
        <f t="shared" si="77"/>
        <v>0</v>
      </c>
      <c r="BH109" s="265">
        <f t="shared" si="78"/>
        <v>2</v>
      </c>
      <c r="BI109" s="265">
        <f t="shared" si="79"/>
        <v>0</v>
      </c>
      <c r="BJ109" s="265">
        <f t="shared" si="80"/>
        <v>0</v>
      </c>
      <c r="BK109" s="265">
        <f t="shared" si="81"/>
        <v>0</v>
      </c>
      <c r="BO109">
        <f>LARGE(A109:E109,1)</f>
        <v>3</v>
      </c>
      <c r="BP109">
        <f>LARGE(A109:E109,2)</f>
        <v>2</v>
      </c>
      <c r="BQ109">
        <f>LARGE(A109:E109,3)</f>
        <v>1</v>
      </c>
      <c r="BR109">
        <f>LARGE(A109:E109,4)</f>
        <v>1</v>
      </c>
      <c r="BS109">
        <f>LARGE(A109:E109,5)</f>
        <v>0</v>
      </c>
    </row>
    <row r="110" spans="1:71" x14ac:dyDescent="0.25">
      <c r="A110" s="72">
        <v>2</v>
      </c>
      <c r="B110" s="72">
        <v>0</v>
      </c>
      <c r="C110" s="72">
        <v>2</v>
      </c>
      <c r="D110" s="72">
        <v>2</v>
      </c>
      <c r="E110" s="72">
        <v>1</v>
      </c>
      <c r="F110" s="123" t="s">
        <v>352</v>
      </c>
      <c r="G110" t="str">
        <f>CONCATENATE(BO110,"–",BP110,"–",BQ110,"–",BR110,"–",BS110)</f>
        <v>2–2–2–1–0</v>
      </c>
      <c r="H110" s="293"/>
      <c r="I110" s="293"/>
      <c r="K110" t="str">
        <f t="shared" si="57"/>
        <v>2-1-1-0-3</v>
      </c>
      <c r="L110" s="72">
        <v>2</v>
      </c>
      <c r="M110" s="72">
        <v>1</v>
      </c>
      <c r="N110" s="72">
        <v>1</v>
      </c>
      <c r="O110" s="72">
        <v>0</v>
      </c>
      <c r="P110" s="72">
        <v>3</v>
      </c>
      <c r="Q110" s="90">
        <f t="shared" si="43"/>
        <v>7</v>
      </c>
      <c r="R110" s="90" t="str">
        <f t="shared" si="58"/>
        <v/>
      </c>
      <c r="S110" s="90">
        <f t="shared" si="59"/>
        <v>2</v>
      </c>
      <c r="T110" s="91">
        <f t="shared" si="44"/>
        <v>17</v>
      </c>
      <c r="U110" s="91">
        <f t="shared" si="45"/>
        <v>19</v>
      </c>
      <c r="V110" s="91">
        <f t="shared" si="46"/>
        <v>29</v>
      </c>
      <c r="W110" s="91">
        <f t="shared" si="47"/>
        <v>0</v>
      </c>
      <c r="X110" s="91">
        <f t="shared" si="48"/>
        <v>144</v>
      </c>
      <c r="Y110" s="263">
        <f t="shared" si="60"/>
        <v>36</v>
      </c>
      <c r="Z110" s="263">
        <f t="shared" si="61"/>
        <v>10</v>
      </c>
      <c r="AA110" s="263">
        <f t="shared" si="62"/>
        <v>10</v>
      </c>
      <c r="AB110" s="263">
        <f t="shared" si="63"/>
        <v>1</v>
      </c>
      <c r="AC110" s="263">
        <f t="shared" si="64"/>
        <v>120</v>
      </c>
      <c r="AD110" s="93">
        <f t="shared" si="65"/>
        <v>432000</v>
      </c>
      <c r="AE110" s="101">
        <f t="shared" si="66"/>
        <v>5.5824928063377419E-3</v>
      </c>
      <c r="AF110" s="91">
        <f t="shared" si="49"/>
        <v>209</v>
      </c>
      <c r="AG110" s="90"/>
      <c r="AH110" s="90">
        <f t="shared" si="50"/>
        <v>3</v>
      </c>
      <c r="AI110" s="90">
        <f t="shared" si="51"/>
        <v>10</v>
      </c>
      <c r="AJ110" s="90">
        <f t="shared" si="52"/>
        <v>20</v>
      </c>
      <c r="AK110" s="90">
        <f t="shared" si="53"/>
        <v>0</v>
      </c>
      <c r="AL110" s="90">
        <f t="shared" si="54"/>
        <v>123</v>
      </c>
      <c r="AM110" s="91">
        <f t="shared" si="55"/>
        <v>156</v>
      </c>
      <c r="AO110" s="94">
        <f t="shared" si="67"/>
        <v>53</v>
      </c>
      <c r="AS110" t="str">
        <f t="shared" si="68"/>
        <v>2-1-1-0-3</v>
      </c>
      <c r="AT110" s="265">
        <f t="shared" si="56"/>
        <v>2</v>
      </c>
      <c r="AU110" s="265">
        <f t="shared" si="56"/>
        <v>1</v>
      </c>
      <c r="AV110" s="265">
        <f t="shared" si="56"/>
        <v>1</v>
      </c>
      <c r="AW110" s="265">
        <f t="shared" si="56"/>
        <v>0</v>
      </c>
      <c r="AX110" s="265">
        <f t="shared" si="56"/>
        <v>3</v>
      </c>
      <c r="AY110" s="265">
        <f t="shared" si="69"/>
        <v>0</v>
      </c>
      <c r="AZ110" s="265">
        <f t="shared" si="70"/>
        <v>0</v>
      </c>
      <c r="BA110" s="265">
        <f t="shared" si="71"/>
        <v>0</v>
      </c>
      <c r="BB110" s="265">
        <f t="shared" si="72"/>
        <v>0</v>
      </c>
      <c r="BC110" s="265">
        <f t="shared" si="73"/>
        <v>0</v>
      </c>
      <c r="BD110" s="265">
        <f t="shared" si="74"/>
        <v>0</v>
      </c>
      <c r="BE110" s="265">
        <f t="shared" si="75"/>
        <v>0</v>
      </c>
      <c r="BF110" s="265">
        <f t="shared" si="76"/>
        <v>0</v>
      </c>
      <c r="BG110" s="265">
        <f t="shared" si="77"/>
        <v>0</v>
      </c>
      <c r="BH110" s="265">
        <f t="shared" si="78"/>
        <v>2</v>
      </c>
      <c r="BI110" s="265">
        <f t="shared" si="79"/>
        <v>0</v>
      </c>
      <c r="BJ110" s="265">
        <f t="shared" si="80"/>
        <v>0</v>
      </c>
      <c r="BK110" s="265">
        <f t="shared" si="81"/>
        <v>0</v>
      </c>
      <c r="BO110">
        <f>LARGE(A110:E110,1)</f>
        <v>2</v>
      </c>
      <c r="BP110">
        <f>LARGE(A110:E110,2)</f>
        <v>2</v>
      </c>
      <c r="BQ110">
        <f>LARGE(A110:E110,3)</f>
        <v>2</v>
      </c>
      <c r="BR110">
        <f>LARGE(A110:E110,4)</f>
        <v>1</v>
      </c>
      <c r="BS110">
        <f>LARGE(A110:E110,5)</f>
        <v>0</v>
      </c>
    </row>
    <row r="111" spans="1:71" x14ac:dyDescent="0.25">
      <c r="A111" s="72">
        <v>1</v>
      </c>
      <c r="B111" s="72">
        <v>1</v>
      </c>
      <c r="C111" s="72">
        <v>2</v>
      </c>
      <c r="D111" s="72">
        <v>3</v>
      </c>
      <c r="E111" s="72">
        <v>0</v>
      </c>
      <c r="F111" s="123" t="s">
        <v>476</v>
      </c>
      <c r="G111" t="str">
        <f>CONCATENATE(BO111,"–",BP111,"–",BQ111,"–",BR111,"–",BS111)</f>
        <v>3–2–1–1–0</v>
      </c>
      <c r="H111" s="293"/>
      <c r="I111" s="293"/>
      <c r="K111" t="str">
        <f t="shared" si="57"/>
        <v>1-1-3-0-2</v>
      </c>
      <c r="L111" s="72">
        <v>1</v>
      </c>
      <c r="M111" s="72">
        <v>1</v>
      </c>
      <c r="N111" s="72">
        <v>3</v>
      </c>
      <c r="O111" s="72">
        <v>0</v>
      </c>
      <c r="P111" s="72">
        <v>2</v>
      </c>
      <c r="Q111" s="90">
        <f t="shared" si="43"/>
        <v>7</v>
      </c>
      <c r="R111" s="90" t="str">
        <f t="shared" si="58"/>
        <v/>
      </c>
      <c r="S111" s="90">
        <f t="shared" si="59"/>
        <v>1</v>
      </c>
      <c r="T111" s="91">
        <f t="shared" si="44"/>
        <v>9</v>
      </c>
      <c r="U111" s="91">
        <f t="shared" si="45"/>
        <v>19</v>
      </c>
      <c r="V111" s="91">
        <f t="shared" si="46"/>
        <v>84</v>
      </c>
      <c r="W111" s="91">
        <f t="shared" si="47"/>
        <v>0</v>
      </c>
      <c r="X111" s="91">
        <f t="shared" si="48"/>
        <v>97</v>
      </c>
      <c r="Y111" s="263">
        <f t="shared" si="60"/>
        <v>9</v>
      </c>
      <c r="Z111" s="263">
        <f t="shared" si="61"/>
        <v>10</v>
      </c>
      <c r="AA111" s="263">
        <f t="shared" si="62"/>
        <v>120</v>
      </c>
      <c r="AB111" s="263">
        <f t="shared" si="63"/>
        <v>1</v>
      </c>
      <c r="AC111" s="263">
        <f t="shared" si="64"/>
        <v>45</v>
      </c>
      <c r="AD111" s="93">
        <f t="shared" si="65"/>
        <v>486000</v>
      </c>
      <c r="AE111" s="101">
        <f t="shared" si="66"/>
        <v>6.2803044071299595E-3</v>
      </c>
      <c r="AF111" s="91">
        <f t="shared" si="49"/>
        <v>209</v>
      </c>
      <c r="AG111" s="90"/>
      <c r="AH111" s="90">
        <f t="shared" si="50"/>
        <v>1</v>
      </c>
      <c r="AI111" s="90">
        <f t="shared" si="51"/>
        <v>10</v>
      </c>
      <c r="AJ111" s="90">
        <f t="shared" si="52"/>
        <v>63</v>
      </c>
      <c r="AK111" s="90">
        <f t="shared" si="53"/>
        <v>0</v>
      </c>
      <c r="AL111" s="90">
        <f t="shared" si="54"/>
        <v>81</v>
      </c>
      <c r="AM111" s="91">
        <f t="shared" si="55"/>
        <v>155</v>
      </c>
      <c r="AO111" s="94">
        <f t="shared" si="67"/>
        <v>54</v>
      </c>
      <c r="AS111" t="str">
        <f t="shared" si="68"/>
        <v>1-1-3-0-2</v>
      </c>
      <c r="AT111" s="265">
        <f t="shared" si="56"/>
        <v>1</v>
      </c>
      <c r="AU111" s="265">
        <f t="shared" si="56"/>
        <v>1</v>
      </c>
      <c r="AV111" s="265">
        <f t="shared" si="56"/>
        <v>3</v>
      </c>
      <c r="AW111" s="265">
        <f t="shared" si="56"/>
        <v>0</v>
      </c>
      <c r="AX111" s="265">
        <f t="shared" si="56"/>
        <v>2</v>
      </c>
      <c r="AY111" s="265">
        <f t="shared" si="69"/>
        <v>0</v>
      </c>
      <c r="AZ111" s="265">
        <f t="shared" si="70"/>
        <v>0</v>
      </c>
      <c r="BA111" s="265">
        <f t="shared" si="71"/>
        <v>0</v>
      </c>
      <c r="BB111" s="265">
        <f t="shared" si="72"/>
        <v>0</v>
      </c>
      <c r="BC111" s="265">
        <f t="shared" si="73"/>
        <v>0</v>
      </c>
      <c r="BD111" s="265">
        <f t="shared" si="74"/>
        <v>0</v>
      </c>
      <c r="BE111" s="265">
        <f t="shared" si="75"/>
        <v>0</v>
      </c>
      <c r="BF111" s="265">
        <f t="shared" si="76"/>
        <v>0</v>
      </c>
      <c r="BG111" s="265">
        <f t="shared" si="77"/>
        <v>0</v>
      </c>
      <c r="BH111" s="265">
        <f t="shared" si="78"/>
        <v>1</v>
      </c>
      <c r="BI111" s="265">
        <f t="shared" si="79"/>
        <v>0</v>
      </c>
      <c r="BJ111" s="265">
        <f t="shared" si="80"/>
        <v>0</v>
      </c>
      <c r="BK111" s="265">
        <f t="shared" si="81"/>
        <v>0</v>
      </c>
      <c r="BO111">
        <f>LARGE(A111:E111,1)</f>
        <v>3</v>
      </c>
      <c r="BP111">
        <f>LARGE(A111:E111,2)</f>
        <v>2</v>
      </c>
      <c r="BQ111">
        <f>LARGE(A111:E111,3)</f>
        <v>1</v>
      </c>
      <c r="BR111">
        <f>LARGE(A111:E111,4)</f>
        <v>1</v>
      </c>
      <c r="BS111">
        <f>LARGE(A111:E111,5)</f>
        <v>0</v>
      </c>
    </row>
    <row r="112" spans="1:71" x14ac:dyDescent="0.25">
      <c r="A112" s="72">
        <v>4</v>
      </c>
      <c r="B112" s="72">
        <v>1</v>
      </c>
      <c r="C112" s="72">
        <v>1</v>
      </c>
      <c r="D112" s="72">
        <v>1</v>
      </c>
      <c r="E112" s="72">
        <v>0</v>
      </c>
      <c r="F112" s="123" t="s">
        <v>499</v>
      </c>
      <c r="G112" t="str">
        <f>CONCATENATE(BO112,"–",BP112,"–",BQ112,"–",BR112,"–",BS112)</f>
        <v>4–1–1–1–0</v>
      </c>
      <c r="H112" s="293"/>
      <c r="I112" s="293"/>
      <c r="K112" t="str">
        <f t="shared" si="57"/>
        <v>1-2-0-3-1</v>
      </c>
      <c r="L112" s="72">
        <v>1</v>
      </c>
      <c r="M112" s="72">
        <v>2</v>
      </c>
      <c r="N112" s="72">
        <v>0</v>
      </c>
      <c r="O112" s="72">
        <v>3</v>
      </c>
      <c r="P112" s="72">
        <v>1</v>
      </c>
      <c r="Q112" s="90">
        <f t="shared" si="43"/>
        <v>7</v>
      </c>
      <c r="R112" s="90" t="str">
        <f t="shared" si="58"/>
        <v/>
      </c>
      <c r="S112" s="90">
        <f t="shared" si="59"/>
        <v>0</v>
      </c>
      <c r="T112" s="91">
        <f t="shared" si="44"/>
        <v>9</v>
      </c>
      <c r="U112" s="91">
        <f t="shared" si="45"/>
        <v>37</v>
      </c>
      <c r="V112" s="91">
        <f t="shared" si="46"/>
        <v>0</v>
      </c>
      <c r="W112" s="91">
        <f t="shared" si="47"/>
        <v>114</v>
      </c>
      <c r="X112" s="91">
        <f t="shared" si="48"/>
        <v>49</v>
      </c>
      <c r="Y112" s="263">
        <f t="shared" si="60"/>
        <v>9</v>
      </c>
      <c r="Z112" s="263">
        <f t="shared" si="61"/>
        <v>45</v>
      </c>
      <c r="AA112" s="263">
        <f t="shared" si="62"/>
        <v>1</v>
      </c>
      <c r="AB112" s="263">
        <f t="shared" si="63"/>
        <v>120</v>
      </c>
      <c r="AC112" s="263">
        <f t="shared" si="64"/>
        <v>10</v>
      </c>
      <c r="AD112" s="93">
        <f t="shared" si="65"/>
        <v>486000</v>
      </c>
      <c r="AE112" s="101">
        <f t="shared" si="66"/>
        <v>6.2803044071299595E-3</v>
      </c>
      <c r="AF112" s="91">
        <f t="shared" si="49"/>
        <v>209</v>
      </c>
      <c r="AG112" s="90"/>
      <c r="AH112" s="90">
        <f t="shared" si="50"/>
        <v>1</v>
      </c>
      <c r="AI112" s="90">
        <f t="shared" si="51"/>
        <v>21</v>
      </c>
      <c r="AJ112" s="90">
        <f t="shared" si="52"/>
        <v>0</v>
      </c>
      <c r="AK112" s="90">
        <f t="shared" si="53"/>
        <v>93</v>
      </c>
      <c r="AL112" s="90">
        <f t="shared" si="54"/>
        <v>40</v>
      </c>
      <c r="AM112" s="91">
        <f t="shared" si="55"/>
        <v>155</v>
      </c>
      <c r="AO112" s="94">
        <f t="shared" si="67"/>
        <v>54</v>
      </c>
      <c r="AS112" t="str">
        <f t="shared" si="68"/>
        <v>1-2-0-3-1</v>
      </c>
      <c r="AT112" s="265">
        <f t="shared" si="56"/>
        <v>1</v>
      </c>
      <c r="AU112" s="265">
        <f t="shared" si="56"/>
        <v>2</v>
      </c>
      <c r="AV112" s="265">
        <f t="shared" si="56"/>
        <v>0</v>
      </c>
      <c r="AW112" s="265">
        <f t="shared" si="56"/>
        <v>3</v>
      </c>
      <c r="AX112" s="265">
        <f t="shared" si="56"/>
        <v>1</v>
      </c>
      <c r="AY112" s="265">
        <f t="shared" si="69"/>
        <v>0</v>
      </c>
      <c r="AZ112" s="265">
        <f t="shared" si="70"/>
        <v>0</v>
      </c>
      <c r="BA112" s="265">
        <f t="shared" si="71"/>
        <v>0</v>
      </c>
      <c r="BB112" s="265">
        <f t="shared" si="72"/>
        <v>0</v>
      </c>
      <c r="BC112" s="265">
        <f t="shared" si="73"/>
        <v>0</v>
      </c>
      <c r="BD112" s="265">
        <f t="shared" si="74"/>
        <v>0</v>
      </c>
      <c r="BE112" s="265">
        <f t="shared" si="75"/>
        <v>0</v>
      </c>
      <c r="BF112" s="265">
        <f t="shared" si="76"/>
        <v>0</v>
      </c>
      <c r="BG112" s="265">
        <f t="shared" si="77"/>
        <v>0</v>
      </c>
      <c r="BH112" s="265">
        <f t="shared" si="78"/>
        <v>0</v>
      </c>
      <c r="BI112" s="265">
        <f t="shared" si="79"/>
        <v>0</v>
      </c>
      <c r="BJ112" s="265">
        <f t="shared" si="80"/>
        <v>0</v>
      </c>
      <c r="BK112" s="265">
        <f t="shared" si="81"/>
        <v>0</v>
      </c>
      <c r="BO112">
        <f>LARGE(A112:E112,1)</f>
        <v>4</v>
      </c>
      <c r="BP112">
        <f>LARGE(A112:E112,2)</f>
        <v>1</v>
      </c>
      <c r="BQ112">
        <f>LARGE(A112:E112,3)</f>
        <v>1</v>
      </c>
      <c r="BR112">
        <f>LARGE(A112:E112,4)</f>
        <v>1</v>
      </c>
      <c r="BS112">
        <f>LARGE(A112:E112,5)</f>
        <v>0</v>
      </c>
    </row>
    <row r="113" spans="1:71" x14ac:dyDescent="0.25">
      <c r="A113" s="72">
        <v>1</v>
      </c>
      <c r="B113" s="72">
        <v>1</v>
      </c>
      <c r="C113" s="72">
        <v>1</v>
      </c>
      <c r="D113" s="72">
        <v>1</v>
      </c>
      <c r="E113" s="72">
        <v>3</v>
      </c>
      <c r="F113" s="123" t="s">
        <v>41</v>
      </c>
      <c r="G113" t="str">
        <f>CONCATENATE(BO113,"–",BP113,"–",BQ113,"–",BR113,"–",BS113)</f>
        <v>3–1–1–1–1</v>
      </c>
      <c r="H113" s="293"/>
      <c r="I113" s="293"/>
      <c r="K113" t="str">
        <f t="shared" si="57"/>
        <v>0-3-1-2-1</v>
      </c>
      <c r="L113" s="72">
        <v>0</v>
      </c>
      <c r="M113" s="72">
        <v>3</v>
      </c>
      <c r="N113" s="72">
        <v>1</v>
      </c>
      <c r="O113" s="72">
        <v>2</v>
      </c>
      <c r="P113" s="72">
        <v>1</v>
      </c>
      <c r="Q113" s="90">
        <f t="shared" si="43"/>
        <v>7</v>
      </c>
      <c r="R113" s="90" t="str">
        <f t="shared" si="58"/>
        <v/>
      </c>
      <c r="S113" s="90">
        <f t="shared" si="59"/>
        <v>0</v>
      </c>
      <c r="T113" s="91">
        <f t="shared" si="44"/>
        <v>0</v>
      </c>
      <c r="U113" s="91">
        <f t="shared" si="45"/>
        <v>54</v>
      </c>
      <c r="V113" s="91">
        <f t="shared" si="46"/>
        <v>29</v>
      </c>
      <c r="W113" s="91">
        <f t="shared" si="47"/>
        <v>77</v>
      </c>
      <c r="X113" s="91">
        <f t="shared" si="48"/>
        <v>49</v>
      </c>
      <c r="Y113" s="263">
        <f t="shared" si="60"/>
        <v>1</v>
      </c>
      <c r="Z113" s="263">
        <f t="shared" si="61"/>
        <v>120</v>
      </c>
      <c r="AA113" s="263">
        <f t="shared" si="62"/>
        <v>10</v>
      </c>
      <c r="AB113" s="263">
        <f t="shared" si="63"/>
        <v>45</v>
      </c>
      <c r="AC113" s="263">
        <f t="shared" si="64"/>
        <v>10</v>
      </c>
      <c r="AD113" s="93">
        <f t="shared" si="65"/>
        <v>540000</v>
      </c>
      <c r="AE113" s="101">
        <f t="shared" si="66"/>
        <v>6.9781160079221772E-3</v>
      </c>
      <c r="AF113" s="91">
        <f t="shared" si="49"/>
        <v>209</v>
      </c>
      <c r="AG113" s="90"/>
      <c r="AH113" s="90">
        <f t="shared" si="50"/>
        <v>0</v>
      </c>
      <c r="AI113" s="90">
        <f t="shared" si="51"/>
        <v>33</v>
      </c>
      <c r="AJ113" s="90">
        <f t="shared" si="52"/>
        <v>20</v>
      </c>
      <c r="AK113" s="90">
        <f t="shared" si="53"/>
        <v>61</v>
      </c>
      <c r="AL113" s="90">
        <f t="shared" si="54"/>
        <v>40</v>
      </c>
      <c r="AM113" s="91">
        <f t="shared" si="55"/>
        <v>154</v>
      </c>
      <c r="AO113" s="94">
        <f t="shared" si="67"/>
        <v>55</v>
      </c>
      <c r="AS113" t="str">
        <f t="shared" si="68"/>
        <v>0-3-1-2-1</v>
      </c>
      <c r="AT113" s="265">
        <f t="shared" si="56"/>
        <v>0</v>
      </c>
      <c r="AU113" s="265">
        <f t="shared" si="56"/>
        <v>3</v>
      </c>
      <c r="AV113" s="265">
        <f t="shared" si="56"/>
        <v>1</v>
      </c>
      <c r="AW113" s="265">
        <f t="shared" si="56"/>
        <v>2</v>
      </c>
      <c r="AX113" s="265">
        <f t="shared" si="56"/>
        <v>1</v>
      </c>
      <c r="AY113" s="265">
        <f t="shared" si="69"/>
        <v>0</v>
      </c>
      <c r="AZ113" s="265">
        <f t="shared" si="70"/>
        <v>0</v>
      </c>
      <c r="BA113" s="265">
        <f t="shared" si="71"/>
        <v>0</v>
      </c>
      <c r="BB113" s="265">
        <f t="shared" si="72"/>
        <v>0</v>
      </c>
      <c r="BC113" s="265">
        <f t="shared" si="73"/>
        <v>0</v>
      </c>
      <c r="BD113" s="265">
        <f t="shared" si="74"/>
        <v>0</v>
      </c>
      <c r="BE113" s="265">
        <f t="shared" si="75"/>
        <v>0</v>
      </c>
      <c r="BF113" s="265">
        <f t="shared" si="76"/>
        <v>0</v>
      </c>
      <c r="BG113" s="265">
        <f t="shared" si="77"/>
        <v>0</v>
      </c>
      <c r="BH113" s="265">
        <f t="shared" si="78"/>
        <v>0</v>
      </c>
      <c r="BI113" s="265">
        <f t="shared" si="79"/>
        <v>0</v>
      </c>
      <c r="BJ113" s="265">
        <f t="shared" si="80"/>
        <v>0</v>
      </c>
      <c r="BK113" s="265">
        <f t="shared" si="81"/>
        <v>0</v>
      </c>
      <c r="BO113">
        <f>LARGE(A113:E113,1)</f>
        <v>3</v>
      </c>
      <c r="BP113">
        <f>LARGE(A113:E113,2)</f>
        <v>1</v>
      </c>
      <c r="BQ113">
        <f>LARGE(A113:E113,3)</f>
        <v>1</v>
      </c>
      <c r="BR113">
        <f>LARGE(A113:E113,4)</f>
        <v>1</v>
      </c>
      <c r="BS113">
        <f>LARGE(A113:E113,5)</f>
        <v>1</v>
      </c>
    </row>
    <row r="114" spans="1:71" x14ac:dyDescent="0.25">
      <c r="A114" s="72">
        <v>1</v>
      </c>
      <c r="B114" s="72">
        <v>2</v>
      </c>
      <c r="C114" s="72">
        <v>2</v>
      </c>
      <c r="D114" s="72">
        <v>1</v>
      </c>
      <c r="E114" s="72">
        <v>1</v>
      </c>
      <c r="F114" s="123" t="s">
        <v>101</v>
      </c>
      <c r="G114" t="str">
        <f>CONCATENATE(BO114,"–",BP114,"–",BQ114,"–",BR114,"–",BS114)</f>
        <v>2–2–1–1–1</v>
      </c>
      <c r="H114" s="293"/>
      <c r="I114" s="293"/>
      <c r="K114" t="str">
        <f t="shared" si="57"/>
        <v>0-2-3-1-1</v>
      </c>
      <c r="L114" s="72">
        <v>0</v>
      </c>
      <c r="M114" s="72">
        <v>2</v>
      </c>
      <c r="N114" s="72">
        <v>3</v>
      </c>
      <c r="O114" s="72">
        <v>1</v>
      </c>
      <c r="P114" s="72">
        <v>1</v>
      </c>
      <c r="Q114" s="90">
        <f t="shared" si="43"/>
        <v>7</v>
      </c>
      <c r="R114" s="90" t="str">
        <f t="shared" si="58"/>
        <v/>
      </c>
      <c r="S114" s="90">
        <f t="shared" si="59"/>
        <v>3</v>
      </c>
      <c r="T114" s="91">
        <f t="shared" si="44"/>
        <v>0</v>
      </c>
      <c r="U114" s="91">
        <f t="shared" si="45"/>
        <v>37</v>
      </c>
      <c r="V114" s="91">
        <f t="shared" si="46"/>
        <v>84</v>
      </c>
      <c r="W114" s="91">
        <f t="shared" si="47"/>
        <v>39</v>
      </c>
      <c r="X114" s="91">
        <f t="shared" si="48"/>
        <v>49</v>
      </c>
      <c r="Y114" s="263">
        <f t="shared" si="60"/>
        <v>1</v>
      </c>
      <c r="Z114" s="263">
        <f t="shared" si="61"/>
        <v>45</v>
      </c>
      <c r="AA114" s="263">
        <f t="shared" si="62"/>
        <v>120</v>
      </c>
      <c r="AB114" s="263">
        <f t="shared" si="63"/>
        <v>10</v>
      </c>
      <c r="AC114" s="263">
        <f t="shared" si="64"/>
        <v>10</v>
      </c>
      <c r="AD114" s="93">
        <f t="shared" si="65"/>
        <v>540000</v>
      </c>
      <c r="AE114" s="101">
        <f t="shared" si="66"/>
        <v>6.9781160079221772E-3</v>
      </c>
      <c r="AF114" s="91">
        <f t="shared" si="49"/>
        <v>209</v>
      </c>
      <c r="AG114" s="90"/>
      <c r="AH114" s="90">
        <f t="shared" si="50"/>
        <v>0</v>
      </c>
      <c r="AI114" s="90">
        <f t="shared" si="51"/>
        <v>21</v>
      </c>
      <c r="AJ114" s="90">
        <f t="shared" si="52"/>
        <v>63</v>
      </c>
      <c r="AK114" s="90">
        <f t="shared" si="53"/>
        <v>30</v>
      </c>
      <c r="AL114" s="90">
        <f t="shared" si="54"/>
        <v>40</v>
      </c>
      <c r="AM114" s="91">
        <f t="shared" si="55"/>
        <v>154</v>
      </c>
      <c r="AO114" s="94">
        <f t="shared" si="67"/>
        <v>55</v>
      </c>
      <c r="AS114" t="str">
        <f t="shared" si="68"/>
        <v>0-2-3-1-1</v>
      </c>
      <c r="AT114" s="265">
        <f t="shared" si="56"/>
        <v>0</v>
      </c>
      <c r="AU114" s="265">
        <f t="shared" si="56"/>
        <v>2</v>
      </c>
      <c r="AV114" s="265">
        <f t="shared" si="56"/>
        <v>3</v>
      </c>
      <c r="AW114" s="265">
        <f t="shared" si="56"/>
        <v>1</v>
      </c>
      <c r="AX114" s="265">
        <f t="shared" si="56"/>
        <v>1</v>
      </c>
      <c r="AY114" s="265">
        <f t="shared" si="69"/>
        <v>0</v>
      </c>
      <c r="AZ114" s="265">
        <f t="shared" si="70"/>
        <v>0</v>
      </c>
      <c r="BA114" s="265">
        <f t="shared" si="71"/>
        <v>0</v>
      </c>
      <c r="BB114" s="265">
        <f t="shared" si="72"/>
        <v>0</v>
      </c>
      <c r="BC114" s="265">
        <f t="shared" si="73"/>
        <v>0</v>
      </c>
      <c r="BD114" s="265">
        <f t="shared" si="74"/>
        <v>0</v>
      </c>
      <c r="BE114" s="265">
        <f t="shared" si="75"/>
        <v>0</v>
      </c>
      <c r="BF114" s="265">
        <f t="shared" si="76"/>
        <v>0</v>
      </c>
      <c r="BG114" s="265">
        <f t="shared" si="77"/>
        <v>0</v>
      </c>
      <c r="BH114" s="265">
        <f t="shared" si="78"/>
        <v>3</v>
      </c>
      <c r="BI114" s="265">
        <f t="shared" si="79"/>
        <v>0</v>
      </c>
      <c r="BJ114" s="265">
        <f t="shared" si="80"/>
        <v>0</v>
      </c>
      <c r="BK114" s="265">
        <f t="shared" si="81"/>
        <v>0</v>
      </c>
      <c r="BO114">
        <f>LARGE(A114:E114,1)</f>
        <v>2</v>
      </c>
      <c r="BP114">
        <f>LARGE(A114:E114,2)</f>
        <v>2</v>
      </c>
      <c r="BQ114">
        <f>LARGE(A114:E114,3)</f>
        <v>1</v>
      </c>
      <c r="BR114">
        <f>LARGE(A114:E114,4)</f>
        <v>1</v>
      </c>
      <c r="BS114">
        <f>LARGE(A114:E114,5)</f>
        <v>1</v>
      </c>
    </row>
    <row r="115" spans="1:71" x14ac:dyDescent="0.25">
      <c r="A115" s="72">
        <v>1</v>
      </c>
      <c r="B115" s="72">
        <v>1</v>
      </c>
      <c r="C115" s="72">
        <v>1</v>
      </c>
      <c r="D115" s="72">
        <v>2</v>
      </c>
      <c r="E115" s="72">
        <v>2</v>
      </c>
      <c r="F115" s="123" t="s">
        <v>345</v>
      </c>
      <c r="G115" t="str">
        <f>CONCATENATE(BO115,"–",BP115,"–",BQ115,"–",BR115,"–",BS115)</f>
        <v>2–2–1–1–1</v>
      </c>
      <c r="H115" s="293"/>
      <c r="I115" s="293"/>
      <c r="K115" t="str">
        <f t="shared" si="57"/>
        <v>0-0-6-0-1</v>
      </c>
      <c r="L115" s="72">
        <v>0</v>
      </c>
      <c r="M115" s="72">
        <v>0</v>
      </c>
      <c r="N115" s="72">
        <v>6</v>
      </c>
      <c r="O115" s="72">
        <v>0</v>
      </c>
      <c r="P115" s="72">
        <v>1</v>
      </c>
      <c r="Q115" s="90">
        <f t="shared" si="43"/>
        <v>7</v>
      </c>
      <c r="R115" s="90" t="str">
        <f t="shared" si="58"/>
        <v/>
      </c>
      <c r="S115" s="90">
        <f t="shared" si="59"/>
        <v>0</v>
      </c>
      <c r="T115" s="91">
        <f t="shared" si="44"/>
        <v>0</v>
      </c>
      <c r="U115" s="91">
        <f t="shared" si="45"/>
        <v>0</v>
      </c>
      <c r="V115" s="91">
        <f t="shared" si="46"/>
        <v>159</v>
      </c>
      <c r="W115" s="91">
        <f t="shared" si="47"/>
        <v>0</v>
      </c>
      <c r="X115" s="91">
        <f t="shared" si="48"/>
        <v>49</v>
      </c>
      <c r="Y115" s="263">
        <f t="shared" si="60"/>
        <v>1</v>
      </c>
      <c r="Z115" s="263">
        <f t="shared" si="61"/>
        <v>1</v>
      </c>
      <c r="AA115" s="263">
        <f t="shared" si="62"/>
        <v>210</v>
      </c>
      <c r="AB115" s="263">
        <f t="shared" si="63"/>
        <v>1</v>
      </c>
      <c r="AC115" s="263">
        <f t="shared" si="64"/>
        <v>10</v>
      </c>
      <c r="AD115" s="93">
        <f t="shared" si="65"/>
        <v>2100</v>
      </c>
      <c r="AE115" s="101">
        <f t="shared" si="66"/>
        <v>2.7137117808586245E-5</v>
      </c>
      <c r="AF115" s="91">
        <f t="shared" si="49"/>
        <v>208</v>
      </c>
      <c r="AG115" s="90"/>
      <c r="AH115" s="90">
        <f t="shared" si="50"/>
        <v>0</v>
      </c>
      <c r="AI115" s="90">
        <f t="shared" si="51"/>
        <v>0</v>
      </c>
      <c r="AJ115" s="90">
        <f t="shared" si="52"/>
        <v>135</v>
      </c>
      <c r="AK115" s="90">
        <f t="shared" si="53"/>
        <v>0</v>
      </c>
      <c r="AL115" s="90">
        <f t="shared" si="54"/>
        <v>40</v>
      </c>
      <c r="AM115" s="91">
        <f t="shared" si="55"/>
        <v>175</v>
      </c>
      <c r="AO115" s="94">
        <f t="shared" si="67"/>
        <v>33</v>
      </c>
      <c r="AS115" t="str">
        <f t="shared" si="68"/>
        <v>0-0-6-0-1</v>
      </c>
      <c r="AT115" s="265">
        <f t="shared" si="56"/>
        <v>0</v>
      </c>
      <c r="AU115" s="265">
        <f t="shared" si="56"/>
        <v>0</v>
      </c>
      <c r="AV115" s="265">
        <f t="shared" si="56"/>
        <v>6</v>
      </c>
      <c r="AW115" s="265">
        <f t="shared" si="56"/>
        <v>0</v>
      </c>
      <c r="AX115" s="265">
        <f t="shared" si="56"/>
        <v>1</v>
      </c>
      <c r="AY115" s="265">
        <f t="shared" si="69"/>
        <v>0</v>
      </c>
      <c r="AZ115" s="265">
        <f t="shared" si="70"/>
        <v>0</v>
      </c>
      <c r="BA115" s="265">
        <f t="shared" si="71"/>
        <v>0</v>
      </c>
      <c r="BB115" s="265">
        <f t="shared" si="72"/>
        <v>0</v>
      </c>
      <c r="BC115" s="265">
        <f t="shared" si="73"/>
        <v>0</v>
      </c>
      <c r="BD115" s="265">
        <f t="shared" si="74"/>
        <v>0</v>
      </c>
      <c r="BE115" s="265">
        <f t="shared" si="75"/>
        <v>0</v>
      </c>
      <c r="BF115" s="265">
        <f t="shared" si="76"/>
        <v>0</v>
      </c>
      <c r="BG115" s="265">
        <f t="shared" si="77"/>
        <v>0</v>
      </c>
      <c r="BH115" s="265">
        <f t="shared" si="78"/>
        <v>0</v>
      </c>
      <c r="BI115" s="265">
        <f t="shared" si="79"/>
        <v>0</v>
      </c>
      <c r="BJ115" s="265">
        <f t="shared" si="80"/>
        <v>0</v>
      </c>
      <c r="BK115" s="265">
        <f t="shared" si="81"/>
        <v>0</v>
      </c>
      <c r="BO115">
        <f>LARGE(A115:E115,1)</f>
        <v>2</v>
      </c>
      <c r="BP115">
        <f>LARGE(A115:E115,2)</f>
        <v>2</v>
      </c>
      <c r="BQ115">
        <f>LARGE(A115:E115,3)</f>
        <v>1</v>
      </c>
      <c r="BR115">
        <f>LARGE(A115:E115,4)</f>
        <v>1</v>
      </c>
      <c r="BS115">
        <f>LARGE(A115:E115,5)</f>
        <v>1</v>
      </c>
    </row>
    <row r="116" spans="1:71" x14ac:dyDescent="0.25">
      <c r="A116" s="72">
        <v>1</v>
      </c>
      <c r="B116" s="72">
        <v>4</v>
      </c>
      <c r="C116" s="72">
        <v>0</v>
      </c>
      <c r="D116" s="72">
        <v>1</v>
      </c>
      <c r="E116" s="72">
        <v>1</v>
      </c>
      <c r="F116" s="123" t="s">
        <v>494</v>
      </c>
      <c r="G116" t="str">
        <f>CONCATENATE(BO116,"–",BP116,"–",BQ116,"–",BR116,"–",BS116)</f>
        <v>4–1–1–1–0</v>
      </c>
      <c r="H116" s="293"/>
      <c r="I116" s="293"/>
      <c r="K116" t="str">
        <f t="shared" si="57"/>
        <v>0-3-2-0-2</v>
      </c>
      <c r="L116" s="72">
        <v>0</v>
      </c>
      <c r="M116" s="72">
        <v>3</v>
      </c>
      <c r="N116" s="72">
        <v>2</v>
      </c>
      <c r="O116" s="72">
        <v>0</v>
      </c>
      <c r="P116" s="72">
        <v>2</v>
      </c>
      <c r="Q116" s="90">
        <f t="shared" si="43"/>
        <v>7</v>
      </c>
      <c r="R116" s="90" t="str">
        <f t="shared" si="58"/>
        <v/>
      </c>
      <c r="S116" s="90">
        <f t="shared" si="59"/>
        <v>0</v>
      </c>
      <c r="T116" s="91">
        <f t="shared" si="44"/>
        <v>0</v>
      </c>
      <c r="U116" s="91">
        <f t="shared" si="45"/>
        <v>54</v>
      </c>
      <c r="V116" s="91">
        <f t="shared" si="46"/>
        <v>57</v>
      </c>
      <c r="W116" s="91">
        <f t="shared" si="47"/>
        <v>0</v>
      </c>
      <c r="X116" s="91">
        <f t="shared" si="48"/>
        <v>97</v>
      </c>
      <c r="Y116" s="263">
        <f t="shared" si="60"/>
        <v>1</v>
      </c>
      <c r="Z116" s="263">
        <f t="shared" si="61"/>
        <v>120</v>
      </c>
      <c r="AA116" s="263">
        <f t="shared" si="62"/>
        <v>45</v>
      </c>
      <c r="AB116" s="263">
        <f t="shared" si="63"/>
        <v>1</v>
      </c>
      <c r="AC116" s="263">
        <f t="shared" si="64"/>
        <v>45</v>
      </c>
      <c r="AD116" s="93">
        <f t="shared" si="65"/>
        <v>243000</v>
      </c>
      <c r="AE116" s="101">
        <f t="shared" si="66"/>
        <v>3.1401522035649798E-3</v>
      </c>
      <c r="AF116" s="91">
        <f t="shared" si="49"/>
        <v>208</v>
      </c>
      <c r="AG116" s="90"/>
      <c r="AH116" s="90">
        <f t="shared" si="50"/>
        <v>0</v>
      </c>
      <c r="AI116" s="90">
        <f t="shared" si="51"/>
        <v>33</v>
      </c>
      <c r="AJ116" s="90">
        <f t="shared" si="52"/>
        <v>41</v>
      </c>
      <c r="AK116" s="90">
        <f t="shared" si="53"/>
        <v>0</v>
      </c>
      <c r="AL116" s="90">
        <f t="shared" si="54"/>
        <v>81</v>
      </c>
      <c r="AM116" s="91">
        <f t="shared" si="55"/>
        <v>155</v>
      </c>
      <c r="AO116" s="94">
        <f t="shared" si="67"/>
        <v>53</v>
      </c>
      <c r="AS116" t="str">
        <f t="shared" si="68"/>
        <v>0-3-2-0-2</v>
      </c>
      <c r="AT116" s="265">
        <f t="shared" si="56"/>
        <v>0</v>
      </c>
      <c r="AU116" s="265">
        <f t="shared" si="56"/>
        <v>3</v>
      </c>
      <c r="AV116" s="265">
        <f t="shared" si="56"/>
        <v>2</v>
      </c>
      <c r="AW116" s="265">
        <f t="shared" si="56"/>
        <v>0</v>
      </c>
      <c r="AX116" s="265">
        <f t="shared" si="56"/>
        <v>2</v>
      </c>
      <c r="AY116" s="265">
        <f t="shared" si="69"/>
        <v>0</v>
      </c>
      <c r="AZ116" s="265">
        <f t="shared" si="70"/>
        <v>0</v>
      </c>
      <c r="BA116" s="265">
        <f t="shared" si="71"/>
        <v>0</v>
      </c>
      <c r="BB116" s="265">
        <f t="shared" si="72"/>
        <v>0</v>
      </c>
      <c r="BC116" s="265">
        <f t="shared" si="73"/>
        <v>0</v>
      </c>
      <c r="BD116" s="265">
        <f t="shared" si="74"/>
        <v>0</v>
      </c>
      <c r="BE116" s="265">
        <f t="shared" si="75"/>
        <v>0</v>
      </c>
      <c r="BF116" s="265">
        <f t="shared" si="76"/>
        <v>0</v>
      </c>
      <c r="BG116" s="265">
        <f t="shared" si="77"/>
        <v>0</v>
      </c>
      <c r="BH116" s="265">
        <f t="shared" si="78"/>
        <v>0</v>
      </c>
      <c r="BI116" s="265">
        <f t="shared" si="79"/>
        <v>0</v>
      </c>
      <c r="BJ116" s="265">
        <f t="shared" si="80"/>
        <v>0</v>
      </c>
      <c r="BK116" s="265">
        <f t="shared" si="81"/>
        <v>0</v>
      </c>
      <c r="BO116">
        <f>LARGE(A116:E116,1)</f>
        <v>4</v>
      </c>
      <c r="BP116">
        <f>LARGE(A116:E116,2)</f>
        <v>1</v>
      </c>
      <c r="BQ116">
        <f>LARGE(A116:E116,3)</f>
        <v>1</v>
      </c>
      <c r="BR116">
        <f>LARGE(A116:E116,4)</f>
        <v>1</v>
      </c>
      <c r="BS116">
        <f>LARGE(A116:E116,5)</f>
        <v>0</v>
      </c>
    </row>
    <row r="117" spans="1:71" x14ac:dyDescent="0.25">
      <c r="A117" s="72">
        <v>1</v>
      </c>
      <c r="B117" s="72">
        <v>1</v>
      </c>
      <c r="C117" s="72">
        <v>2</v>
      </c>
      <c r="D117" s="72">
        <v>3</v>
      </c>
      <c r="E117" s="72">
        <v>0</v>
      </c>
      <c r="F117" s="123" t="s">
        <v>476</v>
      </c>
      <c r="G117" t="str">
        <f>CONCATENATE(BO117,"–",BP117,"–",BQ117,"–",BR117,"–",BS117)</f>
        <v>3–2–1–1–0</v>
      </c>
      <c r="H117" s="293"/>
      <c r="I117" s="293"/>
      <c r="K117" t="str">
        <f t="shared" si="57"/>
        <v>0-2-2-3-0</v>
      </c>
      <c r="L117" s="72">
        <v>0</v>
      </c>
      <c r="M117" s="72">
        <v>2</v>
      </c>
      <c r="N117" s="72">
        <v>2</v>
      </c>
      <c r="O117" s="72">
        <v>3</v>
      </c>
      <c r="P117" s="72">
        <v>0</v>
      </c>
      <c r="Q117" s="90">
        <f t="shared" si="43"/>
        <v>7</v>
      </c>
      <c r="R117" s="90" t="str">
        <f t="shared" si="58"/>
        <v/>
      </c>
      <c r="S117" s="90">
        <f t="shared" si="59"/>
        <v>0</v>
      </c>
      <c r="T117" s="91">
        <f t="shared" si="44"/>
        <v>0</v>
      </c>
      <c r="U117" s="91">
        <f t="shared" si="45"/>
        <v>37</v>
      </c>
      <c r="V117" s="91">
        <f t="shared" si="46"/>
        <v>57</v>
      </c>
      <c r="W117" s="91">
        <f t="shared" si="47"/>
        <v>114</v>
      </c>
      <c r="X117" s="91">
        <f t="shared" si="48"/>
        <v>0</v>
      </c>
      <c r="Y117" s="263">
        <f t="shared" si="60"/>
        <v>1</v>
      </c>
      <c r="Z117" s="263">
        <f t="shared" si="61"/>
        <v>45</v>
      </c>
      <c r="AA117" s="263">
        <f t="shared" si="62"/>
        <v>45</v>
      </c>
      <c r="AB117" s="263">
        <f t="shared" si="63"/>
        <v>120</v>
      </c>
      <c r="AC117" s="263">
        <f t="shared" si="64"/>
        <v>1</v>
      </c>
      <c r="AD117" s="93">
        <f t="shared" si="65"/>
        <v>243000</v>
      </c>
      <c r="AE117" s="101">
        <f t="shared" si="66"/>
        <v>3.1401522035649798E-3</v>
      </c>
      <c r="AF117" s="91">
        <f t="shared" si="49"/>
        <v>208</v>
      </c>
      <c r="AG117" s="90"/>
      <c r="AH117" s="90">
        <f t="shared" si="50"/>
        <v>0</v>
      </c>
      <c r="AI117" s="90">
        <f t="shared" si="51"/>
        <v>21</v>
      </c>
      <c r="AJ117" s="90">
        <f t="shared" si="52"/>
        <v>41</v>
      </c>
      <c r="AK117" s="90">
        <f t="shared" si="53"/>
        <v>93</v>
      </c>
      <c r="AL117" s="90">
        <f t="shared" si="54"/>
        <v>0</v>
      </c>
      <c r="AM117" s="91">
        <f t="shared" si="55"/>
        <v>155</v>
      </c>
      <c r="AO117" s="94">
        <f t="shared" si="67"/>
        <v>53</v>
      </c>
      <c r="AS117" t="str">
        <f t="shared" si="68"/>
        <v>0-2-2-3-0</v>
      </c>
      <c r="AT117" s="265">
        <f t="shared" si="56"/>
        <v>0</v>
      </c>
      <c r="AU117" s="265">
        <f t="shared" si="56"/>
        <v>2</v>
      </c>
      <c r="AV117" s="265">
        <f t="shared" si="56"/>
        <v>2</v>
      </c>
      <c r="AW117" s="265">
        <f t="shared" si="56"/>
        <v>3</v>
      </c>
      <c r="AX117" s="265">
        <f t="shared" si="56"/>
        <v>0</v>
      </c>
      <c r="AY117" s="265">
        <f t="shared" si="69"/>
        <v>0</v>
      </c>
      <c r="AZ117" s="265">
        <f t="shared" si="70"/>
        <v>0</v>
      </c>
      <c r="BA117" s="265">
        <f t="shared" si="71"/>
        <v>0</v>
      </c>
      <c r="BB117" s="265">
        <f t="shared" si="72"/>
        <v>0</v>
      </c>
      <c r="BC117" s="265">
        <f t="shared" si="73"/>
        <v>0</v>
      </c>
      <c r="BD117" s="265">
        <f t="shared" si="74"/>
        <v>0</v>
      </c>
      <c r="BE117" s="265">
        <f t="shared" si="75"/>
        <v>0</v>
      </c>
      <c r="BF117" s="265">
        <f t="shared" si="76"/>
        <v>0</v>
      </c>
      <c r="BG117" s="265">
        <f t="shared" si="77"/>
        <v>0</v>
      </c>
      <c r="BH117" s="265">
        <f t="shared" si="78"/>
        <v>0</v>
      </c>
      <c r="BI117" s="265">
        <f t="shared" si="79"/>
        <v>0</v>
      </c>
      <c r="BJ117" s="265">
        <f t="shared" si="80"/>
        <v>0</v>
      </c>
      <c r="BK117" s="265">
        <f t="shared" si="81"/>
        <v>0</v>
      </c>
      <c r="BO117">
        <f>LARGE(A117:E117,1)</f>
        <v>3</v>
      </c>
      <c r="BP117">
        <f>LARGE(A117:E117,2)</f>
        <v>2</v>
      </c>
      <c r="BQ117">
        <f>LARGE(A117:E117,3)</f>
        <v>1</v>
      </c>
      <c r="BR117">
        <f>LARGE(A117:E117,4)</f>
        <v>1</v>
      </c>
      <c r="BS117">
        <f>LARGE(A117:E117,5)</f>
        <v>0</v>
      </c>
    </row>
    <row r="118" spans="1:71" x14ac:dyDescent="0.25">
      <c r="A118" s="72">
        <v>2</v>
      </c>
      <c r="B118" s="72">
        <v>2</v>
      </c>
      <c r="C118" s="72">
        <v>1</v>
      </c>
      <c r="D118" s="72">
        <v>1</v>
      </c>
      <c r="E118" s="72">
        <v>1</v>
      </c>
      <c r="F118" s="123" t="s">
        <v>491</v>
      </c>
      <c r="G118" t="str">
        <f>CONCATENATE(BO118,"–",BP118,"–",BQ118,"–",BR118,"–",BS118)</f>
        <v>2–2–1–1–1</v>
      </c>
      <c r="H118" s="293"/>
      <c r="I118" s="293"/>
      <c r="K118" t="str">
        <f t="shared" si="57"/>
        <v>3-0-0-1-3</v>
      </c>
      <c r="L118" s="72">
        <v>3</v>
      </c>
      <c r="M118" s="72">
        <v>0</v>
      </c>
      <c r="N118" s="72">
        <v>0</v>
      </c>
      <c r="O118" s="72">
        <v>1</v>
      </c>
      <c r="P118" s="72">
        <v>3</v>
      </c>
      <c r="Q118" s="90">
        <f t="shared" si="43"/>
        <v>7</v>
      </c>
      <c r="R118" s="90" t="str">
        <f t="shared" si="58"/>
        <v/>
      </c>
      <c r="S118" s="90">
        <f t="shared" si="59"/>
        <v>0</v>
      </c>
      <c r="T118" s="91">
        <f t="shared" si="44"/>
        <v>24</v>
      </c>
      <c r="U118" s="91">
        <f t="shared" si="45"/>
        <v>0</v>
      </c>
      <c r="V118" s="91">
        <f t="shared" si="46"/>
        <v>0</v>
      </c>
      <c r="W118" s="91">
        <f t="shared" si="47"/>
        <v>39</v>
      </c>
      <c r="X118" s="91">
        <f t="shared" si="48"/>
        <v>144</v>
      </c>
      <c r="Y118" s="263">
        <f t="shared" si="60"/>
        <v>84</v>
      </c>
      <c r="Z118" s="263">
        <f t="shared" si="61"/>
        <v>1</v>
      </c>
      <c r="AA118" s="263">
        <f t="shared" si="62"/>
        <v>1</v>
      </c>
      <c r="AB118" s="263">
        <f t="shared" si="63"/>
        <v>10</v>
      </c>
      <c r="AC118" s="263">
        <f t="shared" si="64"/>
        <v>120</v>
      </c>
      <c r="AD118" s="93">
        <f t="shared" si="65"/>
        <v>100800</v>
      </c>
      <c r="AE118" s="101">
        <f t="shared" si="66"/>
        <v>1.3025816548121398E-3</v>
      </c>
      <c r="AF118" s="91">
        <f t="shared" si="49"/>
        <v>207</v>
      </c>
      <c r="AG118" s="90"/>
      <c r="AH118" s="90">
        <f t="shared" si="50"/>
        <v>6</v>
      </c>
      <c r="AI118" s="90">
        <f t="shared" si="51"/>
        <v>0</v>
      </c>
      <c r="AJ118" s="90">
        <f t="shared" si="52"/>
        <v>0</v>
      </c>
      <c r="AK118" s="90">
        <f t="shared" si="53"/>
        <v>30</v>
      </c>
      <c r="AL118" s="90">
        <f t="shared" si="54"/>
        <v>123</v>
      </c>
      <c r="AM118" s="91">
        <f t="shared" si="55"/>
        <v>159</v>
      </c>
      <c r="AO118" s="94">
        <f t="shared" si="67"/>
        <v>48</v>
      </c>
      <c r="AS118" t="str">
        <f t="shared" si="68"/>
        <v>3-0-0-1-3</v>
      </c>
      <c r="AT118" s="265">
        <f t="shared" ref="AT118:AX149" si="82">VALUE(MID($K118,AT$2,1))</f>
        <v>3</v>
      </c>
      <c r="AU118" s="265">
        <f t="shared" si="82"/>
        <v>0</v>
      </c>
      <c r="AV118" s="265">
        <f t="shared" si="82"/>
        <v>0</v>
      </c>
      <c r="AW118" s="265">
        <f t="shared" si="82"/>
        <v>1</v>
      </c>
      <c r="AX118" s="265">
        <f t="shared" si="82"/>
        <v>3</v>
      </c>
      <c r="AY118" s="265">
        <f t="shared" si="69"/>
        <v>0</v>
      </c>
      <c r="AZ118" s="265">
        <f t="shared" si="70"/>
        <v>0</v>
      </c>
      <c r="BA118" s="265">
        <f t="shared" si="71"/>
        <v>0</v>
      </c>
      <c r="BB118" s="265">
        <f t="shared" si="72"/>
        <v>0</v>
      </c>
      <c r="BC118" s="265">
        <f t="shared" si="73"/>
        <v>0</v>
      </c>
      <c r="BD118" s="265">
        <f t="shared" si="74"/>
        <v>0</v>
      </c>
      <c r="BE118" s="265">
        <f t="shared" si="75"/>
        <v>0</v>
      </c>
      <c r="BF118" s="265">
        <f t="shared" si="76"/>
        <v>0</v>
      </c>
      <c r="BG118" s="265">
        <f t="shared" si="77"/>
        <v>0</v>
      </c>
      <c r="BH118" s="265">
        <f t="shared" si="78"/>
        <v>0</v>
      </c>
      <c r="BI118" s="265">
        <f t="shared" si="79"/>
        <v>0</v>
      </c>
      <c r="BJ118" s="265">
        <f t="shared" si="80"/>
        <v>0</v>
      </c>
      <c r="BK118" s="265">
        <f t="shared" si="81"/>
        <v>0</v>
      </c>
      <c r="BO118">
        <f>LARGE(A118:E118,1)</f>
        <v>2</v>
      </c>
      <c r="BP118">
        <f>LARGE(A118:E118,2)</f>
        <v>2</v>
      </c>
      <c r="BQ118">
        <f>LARGE(A118:E118,3)</f>
        <v>1</v>
      </c>
      <c r="BR118">
        <f>LARGE(A118:E118,4)</f>
        <v>1</v>
      </c>
      <c r="BS118">
        <f>LARGE(A118:E118,5)</f>
        <v>1</v>
      </c>
    </row>
    <row r="119" spans="1:71" x14ac:dyDescent="0.25">
      <c r="A119" s="72">
        <v>0</v>
      </c>
      <c r="B119" s="72">
        <v>2</v>
      </c>
      <c r="C119" s="72">
        <v>3</v>
      </c>
      <c r="D119" s="72">
        <v>1</v>
      </c>
      <c r="E119" s="72">
        <v>1</v>
      </c>
      <c r="F119" s="123" t="s">
        <v>489</v>
      </c>
      <c r="G119" t="str">
        <f>CONCATENATE(BO119,"–",BP119,"–",BQ119,"–",BR119,"–",BS119)</f>
        <v>3–2–1–1–0</v>
      </c>
      <c r="H119" s="293"/>
      <c r="I119" s="293"/>
      <c r="K119" t="str">
        <f t="shared" si="57"/>
        <v>1-0-4-1-1</v>
      </c>
      <c r="L119" s="72">
        <v>1</v>
      </c>
      <c r="M119" s="72">
        <v>0</v>
      </c>
      <c r="N119" s="72">
        <v>4</v>
      </c>
      <c r="O119" s="72">
        <v>1</v>
      </c>
      <c r="P119" s="72">
        <v>1</v>
      </c>
      <c r="Q119" s="90">
        <f t="shared" si="43"/>
        <v>7</v>
      </c>
      <c r="R119" s="90" t="str">
        <f t="shared" si="58"/>
        <v/>
      </c>
      <c r="S119" s="90">
        <f t="shared" si="59"/>
        <v>0</v>
      </c>
      <c r="T119" s="91">
        <f t="shared" si="44"/>
        <v>9</v>
      </c>
      <c r="U119" s="91">
        <f t="shared" si="45"/>
        <v>0</v>
      </c>
      <c r="V119" s="91">
        <f t="shared" si="46"/>
        <v>110</v>
      </c>
      <c r="W119" s="91">
        <f t="shared" si="47"/>
        <v>39</v>
      </c>
      <c r="X119" s="91">
        <f t="shared" si="48"/>
        <v>49</v>
      </c>
      <c r="Y119" s="263">
        <f t="shared" si="60"/>
        <v>9</v>
      </c>
      <c r="Z119" s="263">
        <f t="shared" si="61"/>
        <v>1</v>
      </c>
      <c r="AA119" s="263">
        <f t="shared" si="62"/>
        <v>210</v>
      </c>
      <c r="AB119" s="263">
        <f t="shared" si="63"/>
        <v>10</v>
      </c>
      <c r="AC119" s="263">
        <f t="shared" si="64"/>
        <v>10</v>
      </c>
      <c r="AD119" s="93">
        <f t="shared" si="65"/>
        <v>189000</v>
      </c>
      <c r="AE119" s="101">
        <f t="shared" si="66"/>
        <v>2.4423406027727621E-3</v>
      </c>
      <c r="AF119" s="91">
        <f t="shared" si="49"/>
        <v>207</v>
      </c>
      <c r="AG119" s="90"/>
      <c r="AH119" s="90">
        <f t="shared" si="50"/>
        <v>1</v>
      </c>
      <c r="AI119" s="90">
        <f t="shared" si="51"/>
        <v>0</v>
      </c>
      <c r="AJ119" s="90">
        <f t="shared" si="52"/>
        <v>86</v>
      </c>
      <c r="AK119" s="90">
        <f t="shared" si="53"/>
        <v>30</v>
      </c>
      <c r="AL119" s="90">
        <f t="shared" si="54"/>
        <v>40</v>
      </c>
      <c r="AM119" s="91">
        <f t="shared" si="55"/>
        <v>157</v>
      </c>
      <c r="AO119" s="94">
        <f t="shared" si="67"/>
        <v>50</v>
      </c>
      <c r="AS119" t="str">
        <f t="shared" si="68"/>
        <v>1-0-4-1-1</v>
      </c>
      <c r="AT119" s="265">
        <f t="shared" si="82"/>
        <v>1</v>
      </c>
      <c r="AU119" s="265">
        <f t="shared" si="82"/>
        <v>0</v>
      </c>
      <c r="AV119" s="265">
        <f t="shared" si="82"/>
        <v>4</v>
      </c>
      <c r="AW119" s="265">
        <f t="shared" si="82"/>
        <v>1</v>
      </c>
      <c r="AX119" s="265">
        <f t="shared" si="82"/>
        <v>1</v>
      </c>
      <c r="AY119" s="265">
        <f t="shared" si="69"/>
        <v>0</v>
      </c>
      <c r="AZ119" s="265">
        <f t="shared" si="70"/>
        <v>0</v>
      </c>
      <c r="BA119" s="265">
        <f t="shared" si="71"/>
        <v>0</v>
      </c>
      <c r="BB119" s="265">
        <f t="shared" si="72"/>
        <v>0</v>
      </c>
      <c r="BC119" s="265">
        <f t="shared" si="73"/>
        <v>0</v>
      </c>
      <c r="BD119" s="265">
        <f t="shared" si="74"/>
        <v>0</v>
      </c>
      <c r="BE119" s="265">
        <f t="shared" si="75"/>
        <v>0</v>
      </c>
      <c r="BF119" s="265">
        <f t="shared" si="76"/>
        <v>0</v>
      </c>
      <c r="BG119" s="265">
        <f t="shared" si="77"/>
        <v>0</v>
      </c>
      <c r="BH119" s="265">
        <f t="shared" si="78"/>
        <v>0</v>
      </c>
      <c r="BI119" s="265">
        <f t="shared" si="79"/>
        <v>0</v>
      </c>
      <c r="BJ119" s="265">
        <f t="shared" si="80"/>
        <v>0</v>
      </c>
      <c r="BK119" s="265">
        <f t="shared" si="81"/>
        <v>0</v>
      </c>
      <c r="BO119">
        <f>LARGE(A119:E119,1)</f>
        <v>3</v>
      </c>
      <c r="BP119">
        <f>LARGE(A119:E119,2)</f>
        <v>2</v>
      </c>
      <c r="BQ119">
        <f>LARGE(A119:E119,3)</f>
        <v>1</v>
      </c>
      <c r="BR119">
        <f>LARGE(A119:E119,4)</f>
        <v>1</v>
      </c>
      <c r="BS119">
        <f>LARGE(A119:E119,5)</f>
        <v>0</v>
      </c>
    </row>
    <row r="120" spans="1:71" x14ac:dyDescent="0.25">
      <c r="A120" s="72">
        <v>0</v>
      </c>
      <c r="B120" s="72">
        <v>4</v>
      </c>
      <c r="C120" s="72">
        <v>1</v>
      </c>
      <c r="D120" s="72">
        <v>1</v>
      </c>
      <c r="E120" s="72">
        <v>1</v>
      </c>
      <c r="F120" s="123" t="s">
        <v>19</v>
      </c>
      <c r="G120" t="str">
        <f>CONCATENATE(BO120,"–",BP120,"–",BQ120,"–",BR120,"–",BS120)</f>
        <v>4–1–1–1–0</v>
      </c>
      <c r="H120" s="293"/>
      <c r="I120" s="293"/>
      <c r="K120" t="str">
        <f t="shared" si="57"/>
        <v>1-1-1-4-0</v>
      </c>
      <c r="L120" s="72">
        <v>1</v>
      </c>
      <c r="M120" s="72">
        <v>1</v>
      </c>
      <c r="N120" s="72">
        <v>1</v>
      </c>
      <c r="O120" s="72">
        <v>4</v>
      </c>
      <c r="P120" s="72">
        <v>0</v>
      </c>
      <c r="Q120" s="90">
        <f t="shared" si="43"/>
        <v>7</v>
      </c>
      <c r="R120" s="90" t="str">
        <f t="shared" si="58"/>
        <v/>
      </c>
      <c r="S120" s="90">
        <f t="shared" si="59"/>
        <v>0</v>
      </c>
      <c r="T120" s="91">
        <f t="shared" si="44"/>
        <v>9</v>
      </c>
      <c r="U120" s="91">
        <f t="shared" si="45"/>
        <v>19</v>
      </c>
      <c r="V120" s="91">
        <f t="shared" si="46"/>
        <v>29</v>
      </c>
      <c r="W120" s="91">
        <f t="shared" si="47"/>
        <v>150</v>
      </c>
      <c r="X120" s="91">
        <f t="shared" si="48"/>
        <v>0</v>
      </c>
      <c r="Y120" s="263">
        <f t="shared" si="60"/>
        <v>9</v>
      </c>
      <c r="Z120" s="263">
        <f t="shared" si="61"/>
        <v>10</v>
      </c>
      <c r="AA120" s="263">
        <f t="shared" si="62"/>
        <v>10</v>
      </c>
      <c r="AB120" s="263">
        <f t="shared" si="63"/>
        <v>210</v>
      </c>
      <c r="AC120" s="263">
        <f t="shared" si="64"/>
        <v>1</v>
      </c>
      <c r="AD120" s="93">
        <f t="shared" si="65"/>
        <v>189000</v>
      </c>
      <c r="AE120" s="101">
        <f t="shared" si="66"/>
        <v>2.4423406027727621E-3</v>
      </c>
      <c r="AF120" s="91">
        <f t="shared" si="49"/>
        <v>207</v>
      </c>
      <c r="AG120" s="90"/>
      <c r="AH120" s="90">
        <f t="shared" si="50"/>
        <v>1</v>
      </c>
      <c r="AI120" s="90">
        <f t="shared" si="51"/>
        <v>10</v>
      </c>
      <c r="AJ120" s="90">
        <f t="shared" si="52"/>
        <v>20</v>
      </c>
      <c r="AK120" s="90">
        <f t="shared" si="53"/>
        <v>126</v>
      </c>
      <c r="AL120" s="90">
        <f t="shared" si="54"/>
        <v>0</v>
      </c>
      <c r="AM120" s="91">
        <f t="shared" si="55"/>
        <v>157</v>
      </c>
      <c r="AO120" s="94">
        <f t="shared" si="67"/>
        <v>50</v>
      </c>
      <c r="AS120" t="str">
        <f t="shared" si="68"/>
        <v>1-1-1-4-0</v>
      </c>
      <c r="AT120" s="265">
        <f t="shared" si="82"/>
        <v>1</v>
      </c>
      <c r="AU120" s="265">
        <f t="shared" si="82"/>
        <v>1</v>
      </c>
      <c r="AV120" s="265">
        <f t="shared" si="82"/>
        <v>1</v>
      </c>
      <c r="AW120" s="265">
        <f t="shared" si="82"/>
        <v>4</v>
      </c>
      <c r="AX120" s="265">
        <f t="shared" si="82"/>
        <v>0</v>
      </c>
      <c r="AY120" s="265">
        <f t="shared" si="69"/>
        <v>0</v>
      </c>
      <c r="AZ120" s="265">
        <f t="shared" si="70"/>
        <v>0</v>
      </c>
      <c r="BA120" s="265">
        <f t="shared" si="71"/>
        <v>0</v>
      </c>
      <c r="BB120" s="265">
        <f t="shared" si="72"/>
        <v>0</v>
      </c>
      <c r="BC120" s="265">
        <f t="shared" si="73"/>
        <v>0</v>
      </c>
      <c r="BD120" s="265">
        <f t="shared" si="74"/>
        <v>0</v>
      </c>
      <c r="BE120" s="265">
        <f t="shared" si="75"/>
        <v>0</v>
      </c>
      <c r="BF120" s="265">
        <f t="shared" si="76"/>
        <v>0</v>
      </c>
      <c r="BG120" s="265">
        <f t="shared" si="77"/>
        <v>0</v>
      </c>
      <c r="BH120" s="265">
        <f t="shared" si="78"/>
        <v>0</v>
      </c>
      <c r="BI120" s="265">
        <f t="shared" si="79"/>
        <v>0</v>
      </c>
      <c r="BJ120" s="265">
        <f t="shared" si="80"/>
        <v>0</v>
      </c>
      <c r="BK120" s="265">
        <f t="shared" si="81"/>
        <v>0</v>
      </c>
      <c r="BO120">
        <f>LARGE(A120:E120,1)</f>
        <v>4</v>
      </c>
      <c r="BP120">
        <f>LARGE(A120:E120,2)</f>
        <v>1</v>
      </c>
      <c r="BQ120">
        <f>LARGE(A120:E120,3)</f>
        <v>1</v>
      </c>
      <c r="BR120">
        <f>LARGE(A120:E120,4)</f>
        <v>1</v>
      </c>
      <c r="BS120">
        <f>LARGE(A120:E120,5)</f>
        <v>0</v>
      </c>
    </row>
    <row r="121" spans="1:71" x14ac:dyDescent="0.25">
      <c r="A121" s="72">
        <v>1</v>
      </c>
      <c r="B121" s="72">
        <v>1</v>
      </c>
      <c r="C121" s="72">
        <v>2</v>
      </c>
      <c r="D121" s="72">
        <v>2</v>
      </c>
      <c r="E121" s="72">
        <v>1</v>
      </c>
      <c r="F121" s="123" t="s">
        <v>31</v>
      </c>
      <c r="G121" t="str">
        <f>CONCATENATE(BO121,"–",BP121,"–",BQ121,"–",BR121,"–",BS121)</f>
        <v>2–2–1–1–1</v>
      </c>
      <c r="H121" s="293"/>
      <c r="I121" s="293"/>
      <c r="K121" t="str">
        <f t="shared" si="57"/>
        <v>1-3-0-0-3</v>
      </c>
      <c r="L121" s="72">
        <v>1</v>
      </c>
      <c r="M121" s="72">
        <v>3</v>
      </c>
      <c r="N121" s="72">
        <v>0</v>
      </c>
      <c r="O121" s="72">
        <v>0</v>
      </c>
      <c r="P121" s="72">
        <v>3</v>
      </c>
      <c r="Q121" s="90">
        <f t="shared" si="43"/>
        <v>7</v>
      </c>
      <c r="R121" s="90" t="str">
        <f t="shared" si="58"/>
        <v/>
      </c>
      <c r="S121" s="90">
        <f t="shared" si="59"/>
        <v>2</v>
      </c>
      <c r="T121" s="91">
        <f t="shared" si="44"/>
        <v>9</v>
      </c>
      <c r="U121" s="91">
        <f t="shared" si="45"/>
        <v>54</v>
      </c>
      <c r="V121" s="91">
        <f t="shared" si="46"/>
        <v>0</v>
      </c>
      <c r="W121" s="91">
        <f t="shared" si="47"/>
        <v>0</v>
      </c>
      <c r="X121" s="91">
        <f t="shared" si="48"/>
        <v>144</v>
      </c>
      <c r="Y121" s="263">
        <f t="shared" si="60"/>
        <v>9</v>
      </c>
      <c r="Z121" s="263">
        <f t="shared" si="61"/>
        <v>120</v>
      </c>
      <c r="AA121" s="263">
        <f t="shared" si="62"/>
        <v>1</v>
      </c>
      <c r="AB121" s="263">
        <f t="shared" si="63"/>
        <v>1</v>
      </c>
      <c r="AC121" s="263">
        <f t="shared" si="64"/>
        <v>120</v>
      </c>
      <c r="AD121" s="93">
        <f t="shared" si="65"/>
        <v>129600</v>
      </c>
      <c r="AE121" s="101">
        <f t="shared" si="66"/>
        <v>1.6747478419013226E-3</v>
      </c>
      <c r="AF121" s="91">
        <f t="shared" si="49"/>
        <v>207</v>
      </c>
      <c r="AG121" s="90"/>
      <c r="AH121" s="90">
        <f t="shared" si="50"/>
        <v>1</v>
      </c>
      <c r="AI121" s="90">
        <f t="shared" si="51"/>
        <v>33</v>
      </c>
      <c r="AJ121" s="90">
        <f t="shared" si="52"/>
        <v>0</v>
      </c>
      <c r="AK121" s="90">
        <f t="shared" si="53"/>
        <v>0</v>
      </c>
      <c r="AL121" s="90">
        <f t="shared" si="54"/>
        <v>123</v>
      </c>
      <c r="AM121" s="91">
        <f t="shared" si="55"/>
        <v>157</v>
      </c>
      <c r="AO121" s="94">
        <f t="shared" si="67"/>
        <v>50</v>
      </c>
      <c r="AS121" t="str">
        <f t="shared" si="68"/>
        <v>1-3-0-0-3</v>
      </c>
      <c r="AT121" s="265">
        <f t="shared" si="82"/>
        <v>1</v>
      </c>
      <c r="AU121" s="265">
        <f t="shared" si="82"/>
        <v>3</v>
      </c>
      <c r="AV121" s="265">
        <f t="shared" si="82"/>
        <v>0</v>
      </c>
      <c r="AW121" s="265">
        <f t="shared" si="82"/>
        <v>0</v>
      </c>
      <c r="AX121" s="265">
        <f t="shared" si="82"/>
        <v>3</v>
      </c>
      <c r="AY121" s="265">
        <f t="shared" si="69"/>
        <v>0</v>
      </c>
      <c r="AZ121" s="265">
        <f t="shared" si="70"/>
        <v>0</v>
      </c>
      <c r="BA121" s="265">
        <f t="shared" si="71"/>
        <v>0</v>
      </c>
      <c r="BB121" s="265">
        <f t="shared" si="72"/>
        <v>0</v>
      </c>
      <c r="BC121" s="265">
        <f t="shared" si="73"/>
        <v>0</v>
      </c>
      <c r="BD121" s="265">
        <f t="shared" si="74"/>
        <v>0</v>
      </c>
      <c r="BE121" s="265">
        <f t="shared" si="75"/>
        <v>0</v>
      </c>
      <c r="BF121" s="265">
        <f t="shared" si="76"/>
        <v>2</v>
      </c>
      <c r="BG121" s="265">
        <f t="shared" si="77"/>
        <v>0</v>
      </c>
      <c r="BH121" s="265">
        <f t="shared" si="78"/>
        <v>0</v>
      </c>
      <c r="BI121" s="265">
        <f t="shared" si="79"/>
        <v>0</v>
      </c>
      <c r="BJ121" s="265">
        <f t="shared" si="80"/>
        <v>0</v>
      </c>
      <c r="BK121" s="265">
        <f t="shared" si="81"/>
        <v>0</v>
      </c>
      <c r="BO121">
        <f>LARGE(A121:E121,1)</f>
        <v>2</v>
      </c>
      <c r="BP121">
        <f>LARGE(A121:E121,2)</f>
        <v>2</v>
      </c>
      <c r="BQ121">
        <f>LARGE(A121:E121,3)</f>
        <v>1</v>
      </c>
      <c r="BR121">
        <f>LARGE(A121:E121,4)</f>
        <v>1</v>
      </c>
      <c r="BS121">
        <f>LARGE(A121:E121,5)</f>
        <v>1</v>
      </c>
    </row>
    <row r="122" spans="1:71" x14ac:dyDescent="0.25">
      <c r="A122" s="72">
        <v>4</v>
      </c>
      <c r="B122" s="72">
        <v>0</v>
      </c>
      <c r="C122" s="72">
        <v>2</v>
      </c>
      <c r="D122" s="72">
        <v>0</v>
      </c>
      <c r="E122" s="72">
        <v>1</v>
      </c>
      <c r="F122" s="123" t="s">
        <v>485</v>
      </c>
      <c r="G122" t="str">
        <f>CONCATENATE(BO122,"–",BP122,"–",BQ122,"–",BR122,"–",BS122)</f>
        <v>4–2–1–0–0</v>
      </c>
      <c r="H122" s="293"/>
      <c r="I122" s="293"/>
      <c r="K122" t="str">
        <f t="shared" si="57"/>
        <v>1-0-3-3-0</v>
      </c>
      <c r="L122" s="72">
        <v>1</v>
      </c>
      <c r="M122" s="72">
        <v>0</v>
      </c>
      <c r="N122" s="72">
        <v>3</v>
      </c>
      <c r="O122" s="72">
        <v>3</v>
      </c>
      <c r="P122" s="72">
        <v>0</v>
      </c>
      <c r="Q122" s="90">
        <f t="shared" si="43"/>
        <v>7</v>
      </c>
      <c r="R122" s="90" t="str">
        <f t="shared" si="58"/>
        <v/>
      </c>
      <c r="S122" s="90">
        <f t="shared" si="59"/>
        <v>1</v>
      </c>
      <c r="T122" s="91">
        <f t="shared" si="44"/>
        <v>9</v>
      </c>
      <c r="U122" s="91">
        <f t="shared" si="45"/>
        <v>0</v>
      </c>
      <c r="V122" s="91">
        <f t="shared" si="46"/>
        <v>84</v>
      </c>
      <c r="W122" s="91">
        <f t="shared" si="47"/>
        <v>114</v>
      </c>
      <c r="X122" s="91">
        <f t="shared" si="48"/>
        <v>0</v>
      </c>
      <c r="Y122" s="263">
        <f t="shared" si="60"/>
        <v>9</v>
      </c>
      <c r="Z122" s="263">
        <f t="shared" si="61"/>
        <v>1</v>
      </c>
      <c r="AA122" s="263">
        <f t="shared" si="62"/>
        <v>120</v>
      </c>
      <c r="AB122" s="263">
        <f t="shared" si="63"/>
        <v>120</v>
      </c>
      <c r="AC122" s="263">
        <f t="shared" si="64"/>
        <v>1</v>
      </c>
      <c r="AD122" s="93">
        <f t="shared" si="65"/>
        <v>129600</v>
      </c>
      <c r="AE122" s="101">
        <f t="shared" si="66"/>
        <v>1.6747478419013226E-3</v>
      </c>
      <c r="AF122" s="91">
        <f t="shared" si="49"/>
        <v>207</v>
      </c>
      <c r="AG122" s="90"/>
      <c r="AH122" s="90">
        <f t="shared" si="50"/>
        <v>1</v>
      </c>
      <c r="AI122" s="90">
        <f t="shared" si="51"/>
        <v>0</v>
      </c>
      <c r="AJ122" s="90">
        <f t="shared" si="52"/>
        <v>63</v>
      </c>
      <c r="AK122" s="90">
        <f t="shared" si="53"/>
        <v>93</v>
      </c>
      <c r="AL122" s="90">
        <f t="shared" si="54"/>
        <v>0</v>
      </c>
      <c r="AM122" s="91">
        <f t="shared" si="55"/>
        <v>157</v>
      </c>
      <c r="AO122" s="94">
        <f t="shared" si="67"/>
        <v>50</v>
      </c>
      <c r="AS122" t="str">
        <f t="shared" si="68"/>
        <v>1-0-3-3-0</v>
      </c>
      <c r="AT122" s="265">
        <f t="shared" si="82"/>
        <v>1</v>
      </c>
      <c r="AU122" s="265">
        <f t="shared" si="82"/>
        <v>0</v>
      </c>
      <c r="AV122" s="265">
        <f t="shared" si="82"/>
        <v>3</v>
      </c>
      <c r="AW122" s="265">
        <f t="shared" si="82"/>
        <v>3</v>
      </c>
      <c r="AX122" s="265">
        <f t="shared" si="82"/>
        <v>0</v>
      </c>
      <c r="AY122" s="265">
        <f t="shared" si="69"/>
        <v>0</v>
      </c>
      <c r="AZ122" s="265">
        <f t="shared" si="70"/>
        <v>0</v>
      </c>
      <c r="BA122" s="265">
        <f t="shared" si="71"/>
        <v>0</v>
      </c>
      <c r="BB122" s="265">
        <f t="shared" si="72"/>
        <v>0</v>
      </c>
      <c r="BC122" s="265">
        <f t="shared" si="73"/>
        <v>0</v>
      </c>
      <c r="BD122" s="265">
        <f t="shared" si="74"/>
        <v>0</v>
      </c>
      <c r="BE122" s="265">
        <f t="shared" si="75"/>
        <v>0</v>
      </c>
      <c r="BF122" s="265">
        <f t="shared" si="76"/>
        <v>1</v>
      </c>
      <c r="BG122" s="265">
        <f t="shared" si="77"/>
        <v>0</v>
      </c>
      <c r="BH122" s="265">
        <f t="shared" si="78"/>
        <v>0</v>
      </c>
      <c r="BI122" s="265">
        <f t="shared" si="79"/>
        <v>0</v>
      </c>
      <c r="BJ122" s="265">
        <f t="shared" si="80"/>
        <v>0</v>
      </c>
      <c r="BK122" s="265">
        <f t="shared" si="81"/>
        <v>0</v>
      </c>
      <c r="BO122">
        <f>LARGE(A122:E122,1)</f>
        <v>4</v>
      </c>
      <c r="BP122">
        <f>LARGE(A122:E122,2)</f>
        <v>2</v>
      </c>
      <c r="BQ122">
        <f>LARGE(A122:E122,3)</f>
        <v>1</v>
      </c>
      <c r="BR122">
        <f>LARGE(A122:E122,4)</f>
        <v>0</v>
      </c>
      <c r="BS122">
        <f>LARGE(A122:E122,5)</f>
        <v>0</v>
      </c>
    </row>
    <row r="123" spans="1:71" x14ac:dyDescent="0.25">
      <c r="A123" s="72">
        <v>2</v>
      </c>
      <c r="B123" s="72">
        <v>3</v>
      </c>
      <c r="C123" s="72">
        <v>0</v>
      </c>
      <c r="D123" s="72">
        <v>1</v>
      </c>
      <c r="E123" s="72">
        <v>1</v>
      </c>
      <c r="F123" s="123" t="s">
        <v>369</v>
      </c>
      <c r="G123" t="str">
        <f>CONCATENATE(BO123,"–",BP123,"–",BQ123,"–",BR123,"–",BS123)</f>
        <v>3–2–1–1–0</v>
      </c>
      <c r="H123" s="293"/>
      <c r="I123" s="293"/>
      <c r="K123" t="str">
        <f t="shared" si="57"/>
        <v>0-3-0-4-0</v>
      </c>
      <c r="L123" s="72">
        <v>0</v>
      </c>
      <c r="M123" s="72">
        <v>3</v>
      </c>
      <c r="N123" s="72">
        <v>0</v>
      </c>
      <c r="O123" s="72">
        <v>4</v>
      </c>
      <c r="P123" s="72">
        <v>0</v>
      </c>
      <c r="Q123" s="90">
        <f t="shared" si="43"/>
        <v>7</v>
      </c>
      <c r="R123" s="90" t="str">
        <f t="shared" si="58"/>
        <v/>
      </c>
      <c r="S123" s="90">
        <f t="shared" si="59"/>
        <v>0</v>
      </c>
      <c r="T123" s="91">
        <f t="shared" si="44"/>
        <v>0</v>
      </c>
      <c r="U123" s="91">
        <f t="shared" si="45"/>
        <v>54</v>
      </c>
      <c r="V123" s="91">
        <f t="shared" si="46"/>
        <v>0</v>
      </c>
      <c r="W123" s="91">
        <f t="shared" si="47"/>
        <v>150</v>
      </c>
      <c r="X123" s="91">
        <f t="shared" si="48"/>
        <v>0</v>
      </c>
      <c r="Y123" s="263">
        <f t="shared" si="60"/>
        <v>1</v>
      </c>
      <c r="Z123" s="263">
        <f t="shared" si="61"/>
        <v>120</v>
      </c>
      <c r="AA123" s="263">
        <f t="shared" si="62"/>
        <v>1</v>
      </c>
      <c r="AB123" s="263">
        <f t="shared" si="63"/>
        <v>210</v>
      </c>
      <c r="AC123" s="263">
        <f t="shared" si="64"/>
        <v>1</v>
      </c>
      <c r="AD123" s="93">
        <f t="shared" si="65"/>
        <v>25200</v>
      </c>
      <c r="AE123" s="101">
        <f t="shared" si="66"/>
        <v>3.2564541370303494E-4</v>
      </c>
      <c r="AF123" s="91">
        <f t="shared" si="49"/>
        <v>204</v>
      </c>
      <c r="AG123" s="90"/>
      <c r="AH123" s="90">
        <f t="shared" si="50"/>
        <v>0</v>
      </c>
      <c r="AI123" s="90">
        <f t="shared" si="51"/>
        <v>33</v>
      </c>
      <c r="AJ123" s="90">
        <f t="shared" si="52"/>
        <v>0</v>
      </c>
      <c r="AK123" s="90">
        <f t="shared" si="53"/>
        <v>126</v>
      </c>
      <c r="AL123" s="90">
        <f t="shared" si="54"/>
        <v>0</v>
      </c>
      <c r="AM123" s="91">
        <f t="shared" si="55"/>
        <v>159</v>
      </c>
      <c r="AO123" s="94">
        <f t="shared" si="67"/>
        <v>45</v>
      </c>
      <c r="AS123" t="str">
        <f t="shared" si="68"/>
        <v>0-3-0-4-0</v>
      </c>
      <c r="AT123" s="265">
        <f t="shared" si="82"/>
        <v>0</v>
      </c>
      <c r="AU123" s="265">
        <f t="shared" si="82"/>
        <v>3</v>
      </c>
      <c r="AV123" s="265">
        <f t="shared" si="82"/>
        <v>0</v>
      </c>
      <c r="AW123" s="265">
        <f t="shared" si="82"/>
        <v>4</v>
      </c>
      <c r="AX123" s="265">
        <f t="shared" si="82"/>
        <v>0</v>
      </c>
      <c r="AY123" s="265">
        <f t="shared" si="69"/>
        <v>0</v>
      </c>
      <c r="AZ123" s="265">
        <f t="shared" si="70"/>
        <v>0</v>
      </c>
      <c r="BA123" s="265">
        <f t="shared" si="71"/>
        <v>0</v>
      </c>
      <c r="BB123" s="265">
        <f t="shared" si="72"/>
        <v>0</v>
      </c>
      <c r="BC123" s="265">
        <f t="shared" si="73"/>
        <v>0</v>
      </c>
      <c r="BD123" s="265">
        <f t="shared" si="74"/>
        <v>0</v>
      </c>
      <c r="BE123" s="265">
        <f t="shared" si="75"/>
        <v>0</v>
      </c>
      <c r="BF123" s="265">
        <f t="shared" si="76"/>
        <v>0</v>
      </c>
      <c r="BG123" s="265">
        <f t="shared" si="77"/>
        <v>0</v>
      </c>
      <c r="BH123" s="265">
        <f t="shared" si="78"/>
        <v>0</v>
      </c>
      <c r="BI123" s="265">
        <f t="shared" si="79"/>
        <v>0</v>
      </c>
      <c r="BJ123" s="265">
        <f t="shared" si="80"/>
        <v>0</v>
      </c>
      <c r="BK123" s="265">
        <f t="shared" si="81"/>
        <v>0</v>
      </c>
      <c r="BO123">
        <f>LARGE(A123:E123,1)</f>
        <v>3</v>
      </c>
      <c r="BP123">
        <f>LARGE(A123:E123,2)</f>
        <v>2</v>
      </c>
      <c r="BQ123">
        <f>LARGE(A123:E123,3)</f>
        <v>1</v>
      </c>
      <c r="BR123">
        <f>LARGE(A123:E123,4)</f>
        <v>1</v>
      </c>
      <c r="BS123">
        <f>LARGE(A123:E123,5)</f>
        <v>0</v>
      </c>
    </row>
    <row r="124" spans="1:71" x14ac:dyDescent="0.25">
      <c r="A124" s="72">
        <v>1</v>
      </c>
      <c r="B124" s="72">
        <v>2</v>
      </c>
      <c r="C124" s="72">
        <v>0</v>
      </c>
      <c r="D124" s="72">
        <v>2</v>
      </c>
      <c r="E124" s="72">
        <v>2</v>
      </c>
      <c r="F124" s="123" t="s">
        <v>9</v>
      </c>
      <c r="G124" t="str">
        <f>CONCATENATE(BO124,"–",BP124,"–",BQ124,"–",BR124,"–",BS124)</f>
        <v>2–2–2–1–0</v>
      </c>
      <c r="H124" s="293"/>
      <c r="I124" s="293"/>
      <c r="K124" t="str">
        <f t="shared" si="57"/>
        <v>0-1-5-0-1</v>
      </c>
      <c r="L124" s="72">
        <v>0</v>
      </c>
      <c r="M124" s="72">
        <v>1</v>
      </c>
      <c r="N124" s="72">
        <v>5</v>
      </c>
      <c r="O124" s="72">
        <v>0</v>
      </c>
      <c r="P124" s="72">
        <v>1</v>
      </c>
      <c r="Q124" s="90">
        <f t="shared" si="43"/>
        <v>7</v>
      </c>
      <c r="R124" s="90" t="str">
        <f t="shared" si="58"/>
        <v/>
      </c>
      <c r="S124" s="90">
        <f t="shared" si="59"/>
        <v>0</v>
      </c>
      <c r="T124" s="91">
        <f t="shared" si="44"/>
        <v>0</v>
      </c>
      <c r="U124" s="91">
        <f t="shared" si="45"/>
        <v>19</v>
      </c>
      <c r="V124" s="91">
        <f t="shared" si="46"/>
        <v>135</v>
      </c>
      <c r="W124" s="91">
        <f t="shared" si="47"/>
        <v>0</v>
      </c>
      <c r="X124" s="91">
        <f t="shared" si="48"/>
        <v>49</v>
      </c>
      <c r="Y124" s="263">
        <f t="shared" si="60"/>
        <v>1</v>
      </c>
      <c r="Z124" s="263">
        <f t="shared" si="61"/>
        <v>10</v>
      </c>
      <c r="AA124" s="263">
        <f t="shared" si="62"/>
        <v>252</v>
      </c>
      <c r="AB124" s="263">
        <f t="shared" si="63"/>
        <v>1</v>
      </c>
      <c r="AC124" s="263">
        <f t="shared" si="64"/>
        <v>10</v>
      </c>
      <c r="AD124" s="93">
        <f t="shared" si="65"/>
        <v>25200</v>
      </c>
      <c r="AE124" s="101">
        <f t="shared" si="66"/>
        <v>3.2564541370303494E-4</v>
      </c>
      <c r="AF124" s="91">
        <f t="shared" si="49"/>
        <v>203</v>
      </c>
      <c r="AG124" s="90"/>
      <c r="AH124" s="90">
        <f t="shared" si="50"/>
        <v>0</v>
      </c>
      <c r="AI124" s="90">
        <f t="shared" si="51"/>
        <v>10</v>
      </c>
      <c r="AJ124" s="90">
        <f t="shared" si="52"/>
        <v>110</v>
      </c>
      <c r="AK124" s="90">
        <f t="shared" si="53"/>
        <v>0</v>
      </c>
      <c r="AL124" s="90">
        <f t="shared" si="54"/>
        <v>40</v>
      </c>
      <c r="AM124" s="91">
        <f t="shared" si="55"/>
        <v>160</v>
      </c>
      <c r="AO124" s="94">
        <f t="shared" si="67"/>
        <v>43</v>
      </c>
      <c r="AS124" t="str">
        <f t="shared" si="68"/>
        <v>0-1-5-0-1</v>
      </c>
      <c r="AT124" s="265">
        <f t="shared" si="82"/>
        <v>0</v>
      </c>
      <c r="AU124" s="265">
        <f t="shared" si="82"/>
        <v>1</v>
      </c>
      <c r="AV124" s="265">
        <f t="shared" si="82"/>
        <v>5</v>
      </c>
      <c r="AW124" s="265">
        <f t="shared" si="82"/>
        <v>0</v>
      </c>
      <c r="AX124" s="265">
        <f t="shared" si="82"/>
        <v>1</v>
      </c>
      <c r="AY124" s="265">
        <f t="shared" si="69"/>
        <v>0</v>
      </c>
      <c r="AZ124" s="265">
        <f t="shared" si="70"/>
        <v>0</v>
      </c>
      <c r="BA124" s="265">
        <f t="shared" si="71"/>
        <v>0</v>
      </c>
      <c r="BB124" s="265">
        <f t="shared" si="72"/>
        <v>0</v>
      </c>
      <c r="BC124" s="265">
        <f t="shared" si="73"/>
        <v>0</v>
      </c>
      <c r="BD124" s="265">
        <f t="shared" si="74"/>
        <v>0</v>
      </c>
      <c r="BE124" s="265">
        <f t="shared" si="75"/>
        <v>0</v>
      </c>
      <c r="BF124" s="265">
        <f t="shared" si="76"/>
        <v>0</v>
      </c>
      <c r="BG124" s="265">
        <f t="shared" si="77"/>
        <v>0</v>
      </c>
      <c r="BH124" s="265">
        <f t="shared" si="78"/>
        <v>0</v>
      </c>
      <c r="BI124" s="265">
        <f t="shared" si="79"/>
        <v>0</v>
      </c>
      <c r="BJ124" s="265">
        <f t="shared" si="80"/>
        <v>0</v>
      </c>
      <c r="BK124" s="265">
        <f t="shared" si="81"/>
        <v>0</v>
      </c>
      <c r="BO124">
        <f>LARGE(A124:E124,1)</f>
        <v>2</v>
      </c>
      <c r="BP124">
        <f>LARGE(A124:E124,2)</f>
        <v>2</v>
      </c>
      <c r="BQ124">
        <f>LARGE(A124:E124,3)</f>
        <v>2</v>
      </c>
      <c r="BR124">
        <f>LARGE(A124:E124,4)</f>
        <v>1</v>
      </c>
      <c r="BS124">
        <f>LARGE(A124:E124,5)</f>
        <v>0</v>
      </c>
    </row>
    <row r="125" spans="1:71" x14ac:dyDescent="0.25">
      <c r="A125" s="72">
        <v>1</v>
      </c>
      <c r="B125" s="72">
        <v>1</v>
      </c>
      <c r="C125" s="72">
        <v>3</v>
      </c>
      <c r="D125" s="72">
        <v>2</v>
      </c>
      <c r="E125" s="72">
        <v>0</v>
      </c>
      <c r="F125" s="123" t="s">
        <v>372</v>
      </c>
      <c r="G125" t="str">
        <f>CONCATENATE(BO125,"–",BP125,"–",BQ125,"–",BR125,"–",BS125)</f>
        <v>3–2–1–1–0</v>
      </c>
      <c r="H125" s="293"/>
      <c r="I125" s="293"/>
      <c r="K125" t="str">
        <f t="shared" si="57"/>
        <v>2-0-0-5-0</v>
      </c>
      <c r="L125" s="72">
        <v>2</v>
      </c>
      <c r="M125" s="72">
        <v>0</v>
      </c>
      <c r="N125" s="72">
        <v>0</v>
      </c>
      <c r="O125" s="72">
        <v>5</v>
      </c>
      <c r="P125" s="72">
        <v>0</v>
      </c>
      <c r="Q125" s="90">
        <f t="shared" si="43"/>
        <v>7</v>
      </c>
      <c r="R125" s="90" t="str">
        <f t="shared" si="58"/>
        <v/>
      </c>
      <c r="S125" s="90">
        <f t="shared" si="59"/>
        <v>0</v>
      </c>
      <c r="T125" s="91">
        <f t="shared" si="44"/>
        <v>17</v>
      </c>
      <c r="U125" s="91">
        <f t="shared" si="45"/>
        <v>0</v>
      </c>
      <c r="V125" s="91">
        <f t="shared" si="46"/>
        <v>0</v>
      </c>
      <c r="W125" s="91">
        <f t="shared" si="47"/>
        <v>185</v>
      </c>
      <c r="X125" s="91">
        <f t="shared" si="48"/>
        <v>0</v>
      </c>
      <c r="Y125" s="263">
        <f t="shared" si="60"/>
        <v>36</v>
      </c>
      <c r="Z125" s="263">
        <f t="shared" si="61"/>
        <v>1</v>
      </c>
      <c r="AA125" s="263">
        <f t="shared" si="62"/>
        <v>1</v>
      </c>
      <c r="AB125" s="263">
        <f t="shared" si="63"/>
        <v>252</v>
      </c>
      <c r="AC125" s="263">
        <f t="shared" si="64"/>
        <v>1</v>
      </c>
      <c r="AD125" s="93">
        <f t="shared" si="65"/>
        <v>9072</v>
      </c>
      <c r="AE125" s="101">
        <f t="shared" si="66"/>
        <v>1.1723234893309259E-4</v>
      </c>
      <c r="AF125" s="91">
        <f t="shared" si="49"/>
        <v>202</v>
      </c>
      <c r="AG125" s="90"/>
      <c r="AH125" s="90">
        <f t="shared" si="50"/>
        <v>3</v>
      </c>
      <c r="AI125" s="90">
        <f t="shared" si="51"/>
        <v>0</v>
      </c>
      <c r="AJ125" s="90">
        <f t="shared" si="52"/>
        <v>0</v>
      </c>
      <c r="AK125" s="90">
        <f t="shared" si="53"/>
        <v>160</v>
      </c>
      <c r="AL125" s="90">
        <f t="shared" si="54"/>
        <v>0</v>
      </c>
      <c r="AM125" s="91">
        <f t="shared" si="55"/>
        <v>163</v>
      </c>
      <c r="AO125" s="94">
        <f t="shared" si="67"/>
        <v>39</v>
      </c>
      <c r="AS125" t="str">
        <f t="shared" si="68"/>
        <v>2-0-0-5-0</v>
      </c>
      <c r="AT125" s="265">
        <f t="shared" si="82"/>
        <v>2</v>
      </c>
      <c r="AU125" s="265">
        <f t="shared" si="82"/>
        <v>0</v>
      </c>
      <c r="AV125" s="265">
        <f t="shared" si="82"/>
        <v>0</v>
      </c>
      <c r="AW125" s="265">
        <f t="shared" si="82"/>
        <v>5</v>
      </c>
      <c r="AX125" s="265">
        <f t="shared" si="82"/>
        <v>0</v>
      </c>
      <c r="AY125" s="265">
        <f t="shared" si="69"/>
        <v>0</v>
      </c>
      <c r="AZ125" s="265">
        <f t="shared" si="70"/>
        <v>0</v>
      </c>
      <c r="BA125" s="265">
        <f t="shared" si="71"/>
        <v>0</v>
      </c>
      <c r="BB125" s="265">
        <f t="shared" si="72"/>
        <v>0</v>
      </c>
      <c r="BC125" s="265">
        <f t="shared" si="73"/>
        <v>0</v>
      </c>
      <c r="BD125" s="265">
        <f t="shared" si="74"/>
        <v>0</v>
      </c>
      <c r="BE125" s="265">
        <f t="shared" si="75"/>
        <v>0</v>
      </c>
      <c r="BF125" s="265">
        <f t="shared" si="76"/>
        <v>0</v>
      </c>
      <c r="BG125" s="265">
        <f t="shared" si="77"/>
        <v>0</v>
      </c>
      <c r="BH125" s="265">
        <f t="shared" si="78"/>
        <v>0</v>
      </c>
      <c r="BI125" s="265">
        <f t="shared" si="79"/>
        <v>0</v>
      </c>
      <c r="BJ125" s="265">
        <f t="shared" si="80"/>
        <v>0</v>
      </c>
      <c r="BK125" s="265">
        <f t="shared" si="81"/>
        <v>0</v>
      </c>
      <c r="BO125">
        <f>LARGE(A125:E125,1)</f>
        <v>3</v>
      </c>
      <c r="BP125">
        <f>LARGE(A125:E125,2)</f>
        <v>2</v>
      </c>
      <c r="BQ125">
        <f>LARGE(A125:E125,3)</f>
        <v>1</v>
      </c>
      <c r="BR125">
        <f>LARGE(A125:E125,4)</f>
        <v>1</v>
      </c>
      <c r="BS125">
        <f>LARGE(A125:E125,5)</f>
        <v>0</v>
      </c>
    </row>
    <row r="126" spans="1:71" x14ac:dyDescent="0.25">
      <c r="A126" s="72">
        <v>0</v>
      </c>
      <c r="B126" s="72">
        <v>1</v>
      </c>
      <c r="C126" s="72">
        <v>3</v>
      </c>
      <c r="D126" s="72">
        <v>1</v>
      </c>
      <c r="E126" s="72">
        <v>2</v>
      </c>
      <c r="F126" s="123" t="s">
        <v>480</v>
      </c>
      <c r="G126" t="str">
        <f>CONCATENATE(BO126,"–",BP126,"–",BQ126,"–",BR126,"–",BS126)</f>
        <v>3–2–1–1–0</v>
      </c>
      <c r="H126" s="293"/>
      <c r="I126" s="293"/>
      <c r="K126" t="str">
        <f t="shared" si="57"/>
        <v>2-1-1-1-2</v>
      </c>
      <c r="L126" s="72">
        <v>2</v>
      </c>
      <c r="M126" s="72">
        <v>1</v>
      </c>
      <c r="N126" s="72">
        <v>1</v>
      </c>
      <c r="O126" s="72">
        <v>1</v>
      </c>
      <c r="P126" s="72">
        <v>2</v>
      </c>
      <c r="Q126" s="90">
        <f t="shared" si="43"/>
        <v>7</v>
      </c>
      <c r="R126" s="90" t="str">
        <f t="shared" si="58"/>
        <v>2-1-1-1-2</v>
      </c>
      <c r="S126" s="90">
        <f t="shared" si="59"/>
        <v>9</v>
      </c>
      <c r="T126" s="91">
        <f t="shared" si="44"/>
        <v>17</v>
      </c>
      <c r="U126" s="91">
        <f t="shared" si="45"/>
        <v>19</v>
      </c>
      <c r="V126" s="91">
        <f t="shared" si="46"/>
        <v>29</v>
      </c>
      <c r="W126" s="91">
        <f t="shared" si="47"/>
        <v>39</v>
      </c>
      <c r="X126" s="91">
        <f t="shared" si="48"/>
        <v>97</v>
      </c>
      <c r="Y126" s="263">
        <f t="shared" si="60"/>
        <v>36</v>
      </c>
      <c r="Z126" s="263">
        <f t="shared" si="61"/>
        <v>10</v>
      </c>
      <c r="AA126" s="263">
        <f t="shared" si="62"/>
        <v>10</v>
      </c>
      <c r="AB126" s="263">
        <f t="shared" si="63"/>
        <v>10</v>
      </c>
      <c r="AC126" s="263">
        <f t="shared" si="64"/>
        <v>45</v>
      </c>
      <c r="AD126" s="93">
        <f t="shared" si="65"/>
        <v>1620000</v>
      </c>
      <c r="AE126" s="101">
        <f t="shared" si="66"/>
        <v>2.0934348023766532E-2</v>
      </c>
      <c r="AF126" s="91">
        <f t="shared" si="49"/>
        <v>201</v>
      </c>
      <c r="AG126" s="90"/>
      <c r="AH126" s="90">
        <f t="shared" si="50"/>
        <v>3</v>
      </c>
      <c r="AI126" s="90">
        <f t="shared" si="51"/>
        <v>10</v>
      </c>
      <c r="AJ126" s="90">
        <f t="shared" si="52"/>
        <v>20</v>
      </c>
      <c r="AK126" s="90">
        <f t="shared" si="53"/>
        <v>30</v>
      </c>
      <c r="AL126" s="90">
        <f t="shared" si="54"/>
        <v>81</v>
      </c>
      <c r="AM126" s="91">
        <f t="shared" si="55"/>
        <v>144</v>
      </c>
      <c r="AO126" s="94">
        <f t="shared" si="67"/>
        <v>57</v>
      </c>
      <c r="AS126" t="str">
        <f t="shared" si="68"/>
        <v>2-1-1-1-2</v>
      </c>
      <c r="AT126" s="265">
        <f t="shared" si="82"/>
        <v>2</v>
      </c>
      <c r="AU126" s="265">
        <f t="shared" si="82"/>
        <v>1</v>
      </c>
      <c r="AV126" s="265">
        <f t="shared" si="82"/>
        <v>1</v>
      </c>
      <c r="AW126" s="265">
        <f t="shared" si="82"/>
        <v>1</v>
      </c>
      <c r="AX126" s="265">
        <f t="shared" si="82"/>
        <v>2</v>
      </c>
      <c r="AY126" s="265">
        <f t="shared" si="69"/>
        <v>0</v>
      </c>
      <c r="AZ126" s="265">
        <f t="shared" si="70"/>
        <v>0</v>
      </c>
      <c r="BA126" s="265">
        <f t="shared" si="71"/>
        <v>0</v>
      </c>
      <c r="BB126" s="265">
        <f t="shared" si="72"/>
        <v>0</v>
      </c>
      <c r="BC126" s="265">
        <f t="shared" si="73"/>
        <v>0</v>
      </c>
      <c r="BD126" s="265">
        <f t="shared" si="74"/>
        <v>0</v>
      </c>
      <c r="BE126" s="265">
        <f t="shared" si="75"/>
        <v>0</v>
      </c>
      <c r="BF126" s="265">
        <f t="shared" si="76"/>
        <v>0</v>
      </c>
      <c r="BG126" s="265">
        <f t="shared" si="77"/>
        <v>0</v>
      </c>
      <c r="BH126" s="265">
        <f t="shared" si="78"/>
        <v>0</v>
      </c>
      <c r="BI126" s="265">
        <f t="shared" si="79"/>
        <v>0</v>
      </c>
      <c r="BJ126" s="265">
        <f t="shared" si="80"/>
        <v>0</v>
      </c>
      <c r="BK126" s="265">
        <f t="shared" si="81"/>
        <v>9</v>
      </c>
      <c r="BO126">
        <f>LARGE(A126:E126,1)</f>
        <v>3</v>
      </c>
      <c r="BP126">
        <f>LARGE(A126:E126,2)</f>
        <v>2</v>
      </c>
      <c r="BQ126">
        <f>LARGE(A126:E126,3)</f>
        <v>1</v>
      </c>
      <c r="BR126">
        <f>LARGE(A126:E126,4)</f>
        <v>1</v>
      </c>
      <c r="BS126">
        <f>LARGE(A126:E126,5)</f>
        <v>0</v>
      </c>
    </row>
    <row r="127" spans="1:71" x14ac:dyDescent="0.25">
      <c r="A127" s="72">
        <v>2</v>
      </c>
      <c r="B127" s="72">
        <v>2</v>
      </c>
      <c r="C127" s="72">
        <v>2</v>
      </c>
      <c r="D127" s="72">
        <v>1</v>
      </c>
      <c r="E127" s="72">
        <v>0</v>
      </c>
      <c r="F127" s="123" t="s">
        <v>79</v>
      </c>
      <c r="G127" t="str">
        <f>CONCATENATE(BO127,"–",BP127,"–",BQ127,"–",BR127,"–",BS127)</f>
        <v>2–2–2–1–0</v>
      </c>
      <c r="H127" s="293"/>
      <c r="I127" s="293"/>
      <c r="K127" t="str">
        <f t="shared" si="57"/>
        <v>1-2-1-2-1</v>
      </c>
      <c r="L127" s="72">
        <v>1</v>
      </c>
      <c r="M127" s="72">
        <v>2</v>
      </c>
      <c r="N127" s="72">
        <v>1</v>
      </c>
      <c r="O127" s="72">
        <v>2</v>
      </c>
      <c r="P127" s="72">
        <v>1</v>
      </c>
      <c r="Q127" s="90">
        <f t="shared" si="43"/>
        <v>7</v>
      </c>
      <c r="R127" s="90" t="str">
        <f t="shared" si="58"/>
        <v>1-2-1-2-1</v>
      </c>
      <c r="S127" s="90">
        <f t="shared" si="59"/>
        <v>8</v>
      </c>
      <c r="T127" s="91">
        <f t="shared" si="44"/>
        <v>9</v>
      </c>
      <c r="U127" s="91">
        <f t="shared" si="45"/>
        <v>37</v>
      </c>
      <c r="V127" s="91">
        <f t="shared" si="46"/>
        <v>29</v>
      </c>
      <c r="W127" s="91">
        <f t="shared" si="47"/>
        <v>77</v>
      </c>
      <c r="X127" s="91">
        <f t="shared" si="48"/>
        <v>49</v>
      </c>
      <c r="Y127" s="263">
        <f t="shared" si="60"/>
        <v>9</v>
      </c>
      <c r="Z127" s="263">
        <f t="shared" si="61"/>
        <v>45</v>
      </c>
      <c r="AA127" s="263">
        <f t="shared" si="62"/>
        <v>10</v>
      </c>
      <c r="AB127" s="263">
        <f t="shared" si="63"/>
        <v>45</v>
      </c>
      <c r="AC127" s="263">
        <f t="shared" si="64"/>
        <v>10</v>
      </c>
      <c r="AD127" s="93">
        <f t="shared" si="65"/>
        <v>1822500</v>
      </c>
      <c r="AE127" s="101">
        <f t="shared" si="66"/>
        <v>2.3551141526737349E-2</v>
      </c>
      <c r="AF127" s="91">
        <f t="shared" si="49"/>
        <v>201</v>
      </c>
      <c r="AG127" s="90"/>
      <c r="AH127" s="90">
        <f t="shared" si="50"/>
        <v>1</v>
      </c>
      <c r="AI127" s="90">
        <f t="shared" si="51"/>
        <v>21</v>
      </c>
      <c r="AJ127" s="90">
        <f t="shared" si="52"/>
        <v>20</v>
      </c>
      <c r="AK127" s="90">
        <f t="shared" si="53"/>
        <v>61</v>
      </c>
      <c r="AL127" s="90">
        <f t="shared" si="54"/>
        <v>40</v>
      </c>
      <c r="AM127" s="91">
        <f t="shared" si="55"/>
        <v>143</v>
      </c>
      <c r="AO127" s="94">
        <f t="shared" si="67"/>
        <v>58</v>
      </c>
      <c r="AS127" t="str">
        <f t="shared" si="68"/>
        <v>1-2-1-2-1</v>
      </c>
      <c r="AT127" s="265">
        <f t="shared" si="82"/>
        <v>1</v>
      </c>
      <c r="AU127" s="265">
        <f t="shared" si="82"/>
        <v>2</v>
      </c>
      <c r="AV127" s="265">
        <f t="shared" si="82"/>
        <v>1</v>
      </c>
      <c r="AW127" s="265">
        <f t="shared" si="82"/>
        <v>2</v>
      </c>
      <c r="AX127" s="265">
        <f t="shared" si="82"/>
        <v>1</v>
      </c>
      <c r="AY127" s="265">
        <f t="shared" si="69"/>
        <v>0</v>
      </c>
      <c r="AZ127" s="265">
        <f t="shared" si="70"/>
        <v>0</v>
      </c>
      <c r="BA127" s="265">
        <f t="shared" si="71"/>
        <v>0</v>
      </c>
      <c r="BB127" s="265">
        <f t="shared" si="72"/>
        <v>0</v>
      </c>
      <c r="BC127" s="265">
        <f t="shared" si="73"/>
        <v>0</v>
      </c>
      <c r="BD127" s="265">
        <f t="shared" si="74"/>
        <v>0</v>
      </c>
      <c r="BE127" s="265">
        <f t="shared" si="75"/>
        <v>0</v>
      </c>
      <c r="BF127" s="265">
        <f t="shared" si="76"/>
        <v>0</v>
      </c>
      <c r="BG127" s="265">
        <f t="shared" si="77"/>
        <v>0</v>
      </c>
      <c r="BH127" s="265">
        <f t="shared" si="78"/>
        <v>0</v>
      </c>
      <c r="BI127" s="265">
        <f t="shared" si="79"/>
        <v>0</v>
      </c>
      <c r="BJ127" s="265">
        <f t="shared" si="80"/>
        <v>0</v>
      </c>
      <c r="BK127" s="265">
        <f t="shared" si="81"/>
        <v>8</v>
      </c>
      <c r="BO127">
        <f>LARGE(A127:E127,1)</f>
        <v>2</v>
      </c>
      <c r="BP127">
        <f>LARGE(A127:E127,2)</f>
        <v>2</v>
      </c>
      <c r="BQ127">
        <f>LARGE(A127:E127,3)</f>
        <v>2</v>
      </c>
      <c r="BR127">
        <f>LARGE(A127:E127,4)</f>
        <v>1</v>
      </c>
      <c r="BS127">
        <f>LARGE(A127:E127,5)</f>
        <v>0</v>
      </c>
    </row>
    <row r="128" spans="1:71" x14ac:dyDescent="0.25">
      <c r="A128" s="72">
        <v>1</v>
      </c>
      <c r="B128" s="72">
        <v>1</v>
      </c>
      <c r="C128" s="72">
        <v>2</v>
      </c>
      <c r="D128" s="72">
        <v>1</v>
      </c>
      <c r="E128" s="72">
        <v>2</v>
      </c>
      <c r="F128" s="123" t="s">
        <v>15</v>
      </c>
      <c r="G128" t="str">
        <f>CONCATENATE(BO128,"–",BP128,"–",BQ128,"–",BR128,"–",BS128)</f>
        <v>2–2–1–1–1</v>
      </c>
      <c r="H128" s="293"/>
      <c r="I128" s="293"/>
      <c r="K128" t="str">
        <f t="shared" si="57"/>
        <v>2-0-2-2-1</v>
      </c>
      <c r="L128" s="72">
        <v>2</v>
      </c>
      <c r="M128" s="72">
        <v>0</v>
      </c>
      <c r="N128" s="72">
        <v>2</v>
      </c>
      <c r="O128" s="72">
        <v>2</v>
      </c>
      <c r="P128" s="72">
        <v>1</v>
      </c>
      <c r="Q128" s="90">
        <f t="shared" si="43"/>
        <v>7</v>
      </c>
      <c r="R128" s="90" t="str">
        <f t="shared" si="58"/>
        <v/>
      </c>
      <c r="S128" s="90">
        <f t="shared" si="59"/>
        <v>5</v>
      </c>
      <c r="T128" s="91">
        <f t="shared" si="44"/>
        <v>17</v>
      </c>
      <c r="U128" s="91">
        <f t="shared" si="45"/>
        <v>0</v>
      </c>
      <c r="V128" s="91">
        <f t="shared" si="46"/>
        <v>57</v>
      </c>
      <c r="W128" s="91">
        <f t="shared" si="47"/>
        <v>77</v>
      </c>
      <c r="X128" s="91">
        <f t="shared" si="48"/>
        <v>49</v>
      </c>
      <c r="Y128" s="263">
        <f t="shared" si="60"/>
        <v>36</v>
      </c>
      <c r="Z128" s="263">
        <f t="shared" si="61"/>
        <v>1</v>
      </c>
      <c r="AA128" s="263">
        <f t="shared" si="62"/>
        <v>45</v>
      </c>
      <c r="AB128" s="263">
        <f t="shared" si="63"/>
        <v>45</v>
      </c>
      <c r="AC128" s="263">
        <f t="shared" si="64"/>
        <v>10</v>
      </c>
      <c r="AD128" s="93">
        <f t="shared" si="65"/>
        <v>729000</v>
      </c>
      <c r="AE128" s="101">
        <f t="shared" si="66"/>
        <v>9.4204566106949397E-3</v>
      </c>
      <c r="AF128" s="91">
        <f t="shared" si="49"/>
        <v>200</v>
      </c>
      <c r="AG128" s="90"/>
      <c r="AH128" s="90">
        <f t="shared" si="50"/>
        <v>3</v>
      </c>
      <c r="AI128" s="90">
        <f t="shared" si="51"/>
        <v>0</v>
      </c>
      <c r="AJ128" s="90">
        <f t="shared" si="52"/>
        <v>41</v>
      </c>
      <c r="AK128" s="90">
        <f t="shared" si="53"/>
        <v>61</v>
      </c>
      <c r="AL128" s="90">
        <f t="shared" si="54"/>
        <v>40</v>
      </c>
      <c r="AM128" s="91">
        <f t="shared" si="55"/>
        <v>145</v>
      </c>
      <c r="AO128" s="94">
        <f t="shared" si="67"/>
        <v>55</v>
      </c>
      <c r="AS128" t="str">
        <f t="shared" si="68"/>
        <v>2-0-2-2-1</v>
      </c>
      <c r="AT128" s="265">
        <f t="shared" si="82"/>
        <v>2</v>
      </c>
      <c r="AU128" s="265">
        <f t="shared" si="82"/>
        <v>0</v>
      </c>
      <c r="AV128" s="265">
        <f t="shared" si="82"/>
        <v>2</v>
      </c>
      <c r="AW128" s="265">
        <f t="shared" si="82"/>
        <v>2</v>
      </c>
      <c r="AX128" s="265">
        <f t="shared" si="82"/>
        <v>1</v>
      </c>
      <c r="AY128" s="265">
        <f t="shared" si="69"/>
        <v>0</v>
      </c>
      <c r="AZ128" s="265">
        <f t="shared" si="70"/>
        <v>0</v>
      </c>
      <c r="BA128" s="265">
        <f t="shared" si="71"/>
        <v>0</v>
      </c>
      <c r="BB128" s="265">
        <f t="shared" si="72"/>
        <v>0</v>
      </c>
      <c r="BC128" s="265">
        <f t="shared" si="73"/>
        <v>0</v>
      </c>
      <c r="BD128" s="265">
        <f t="shared" si="74"/>
        <v>0</v>
      </c>
      <c r="BE128" s="265">
        <f t="shared" si="75"/>
        <v>0</v>
      </c>
      <c r="BF128" s="265">
        <f t="shared" si="76"/>
        <v>0</v>
      </c>
      <c r="BG128" s="265">
        <f t="shared" si="77"/>
        <v>0</v>
      </c>
      <c r="BH128" s="265">
        <f t="shared" si="78"/>
        <v>0</v>
      </c>
      <c r="BI128" s="265">
        <f t="shared" si="79"/>
        <v>0</v>
      </c>
      <c r="BJ128" s="265">
        <f t="shared" si="80"/>
        <v>5</v>
      </c>
      <c r="BK128" s="265">
        <f t="shared" si="81"/>
        <v>0</v>
      </c>
      <c r="BO128">
        <f>LARGE(A128:E128,1)</f>
        <v>2</v>
      </c>
      <c r="BP128">
        <f>LARGE(A128:E128,2)</f>
        <v>2</v>
      </c>
      <c r="BQ128">
        <f>LARGE(A128:E128,3)</f>
        <v>1</v>
      </c>
      <c r="BR128">
        <f>LARGE(A128:E128,4)</f>
        <v>1</v>
      </c>
      <c r="BS128">
        <f>LARGE(A128:E128,5)</f>
        <v>1</v>
      </c>
    </row>
    <row r="129" spans="1:71" x14ac:dyDescent="0.25">
      <c r="A129" s="72">
        <v>1</v>
      </c>
      <c r="B129" s="72">
        <v>1</v>
      </c>
      <c r="C129" s="72">
        <v>2</v>
      </c>
      <c r="D129" s="72">
        <v>3</v>
      </c>
      <c r="E129" s="72">
        <v>0</v>
      </c>
      <c r="F129" s="123" t="s">
        <v>476</v>
      </c>
      <c r="G129" t="str">
        <f>CONCATENATE(BO129,"–",BP129,"–",BQ129,"–",BR129,"–",BS129)</f>
        <v>3–2–1–1–0</v>
      </c>
      <c r="H129" s="293"/>
      <c r="I129" s="293"/>
      <c r="K129" t="str">
        <f t="shared" si="57"/>
        <v>1-2-2-0-2</v>
      </c>
      <c r="L129" s="72">
        <v>1</v>
      </c>
      <c r="M129" s="72">
        <v>2</v>
      </c>
      <c r="N129" s="72">
        <v>2</v>
      </c>
      <c r="O129" s="72">
        <v>0</v>
      </c>
      <c r="P129" s="72">
        <v>2</v>
      </c>
      <c r="Q129" s="90">
        <f t="shared" si="43"/>
        <v>7</v>
      </c>
      <c r="R129" s="90" t="str">
        <f t="shared" si="58"/>
        <v/>
      </c>
      <c r="S129" s="90">
        <f t="shared" si="59"/>
        <v>1</v>
      </c>
      <c r="T129" s="91">
        <f t="shared" si="44"/>
        <v>9</v>
      </c>
      <c r="U129" s="91">
        <f t="shared" si="45"/>
        <v>37</v>
      </c>
      <c r="V129" s="91">
        <f t="shared" si="46"/>
        <v>57</v>
      </c>
      <c r="W129" s="91">
        <f t="shared" si="47"/>
        <v>0</v>
      </c>
      <c r="X129" s="91">
        <f t="shared" si="48"/>
        <v>97</v>
      </c>
      <c r="Y129" s="263">
        <f t="shared" si="60"/>
        <v>9</v>
      </c>
      <c r="Z129" s="263">
        <f t="shared" si="61"/>
        <v>45</v>
      </c>
      <c r="AA129" s="263">
        <f t="shared" si="62"/>
        <v>45</v>
      </c>
      <c r="AB129" s="263">
        <f t="shared" si="63"/>
        <v>1</v>
      </c>
      <c r="AC129" s="263">
        <f t="shared" si="64"/>
        <v>45</v>
      </c>
      <c r="AD129" s="93">
        <f t="shared" si="65"/>
        <v>820125</v>
      </c>
      <c r="AE129" s="101">
        <f t="shared" si="66"/>
        <v>1.0598013687031806E-2</v>
      </c>
      <c r="AF129" s="91">
        <f t="shared" si="49"/>
        <v>200</v>
      </c>
      <c r="AG129" s="90"/>
      <c r="AH129" s="90">
        <f t="shared" si="50"/>
        <v>1</v>
      </c>
      <c r="AI129" s="90">
        <f t="shared" si="51"/>
        <v>21</v>
      </c>
      <c r="AJ129" s="90">
        <f t="shared" si="52"/>
        <v>41</v>
      </c>
      <c r="AK129" s="90">
        <f t="shared" si="53"/>
        <v>0</v>
      </c>
      <c r="AL129" s="90">
        <f t="shared" si="54"/>
        <v>81</v>
      </c>
      <c r="AM129" s="91">
        <f t="shared" si="55"/>
        <v>144</v>
      </c>
      <c r="AO129" s="94">
        <f t="shared" si="67"/>
        <v>56</v>
      </c>
      <c r="AS129" t="str">
        <f t="shared" si="68"/>
        <v>1-2-2-0-2</v>
      </c>
      <c r="AT129" s="265">
        <f t="shared" si="82"/>
        <v>1</v>
      </c>
      <c r="AU129" s="265">
        <f t="shared" si="82"/>
        <v>2</v>
      </c>
      <c r="AV129" s="265">
        <f t="shared" si="82"/>
        <v>2</v>
      </c>
      <c r="AW129" s="265">
        <f t="shared" si="82"/>
        <v>0</v>
      </c>
      <c r="AX129" s="265">
        <f t="shared" si="82"/>
        <v>2</v>
      </c>
      <c r="AY129" s="265">
        <f t="shared" si="69"/>
        <v>0</v>
      </c>
      <c r="AZ129" s="265">
        <f t="shared" si="70"/>
        <v>0</v>
      </c>
      <c r="BA129" s="265">
        <f t="shared" si="71"/>
        <v>0</v>
      </c>
      <c r="BB129" s="265">
        <f t="shared" si="72"/>
        <v>0</v>
      </c>
      <c r="BC129" s="265">
        <f t="shared" si="73"/>
        <v>0</v>
      </c>
      <c r="BD129" s="265">
        <f t="shared" si="74"/>
        <v>0</v>
      </c>
      <c r="BE129" s="265">
        <f t="shared" si="75"/>
        <v>0</v>
      </c>
      <c r="BF129" s="265">
        <f t="shared" si="76"/>
        <v>0</v>
      </c>
      <c r="BG129" s="265">
        <f t="shared" si="77"/>
        <v>0</v>
      </c>
      <c r="BH129" s="265">
        <f t="shared" si="78"/>
        <v>0</v>
      </c>
      <c r="BI129" s="265">
        <f t="shared" si="79"/>
        <v>0</v>
      </c>
      <c r="BJ129" s="265">
        <f t="shared" si="80"/>
        <v>1</v>
      </c>
      <c r="BK129" s="265">
        <f t="shared" si="81"/>
        <v>0</v>
      </c>
      <c r="BO129">
        <f>LARGE(A129:E129,1)</f>
        <v>3</v>
      </c>
      <c r="BP129">
        <f>LARGE(A129:E129,2)</f>
        <v>2</v>
      </c>
      <c r="BQ129">
        <f>LARGE(A129:E129,3)</f>
        <v>1</v>
      </c>
      <c r="BR129">
        <f>LARGE(A129:E129,4)</f>
        <v>1</v>
      </c>
      <c r="BS129">
        <f>LARGE(A129:E129,5)</f>
        <v>0</v>
      </c>
    </row>
    <row r="130" spans="1:71" x14ac:dyDescent="0.25">
      <c r="A130" s="72">
        <v>1</v>
      </c>
      <c r="B130" s="72">
        <v>2</v>
      </c>
      <c r="C130" s="72">
        <v>0</v>
      </c>
      <c r="D130" s="72">
        <v>2</v>
      </c>
      <c r="E130" s="72">
        <v>2</v>
      </c>
      <c r="F130" s="123" t="s">
        <v>9</v>
      </c>
      <c r="G130" t="str">
        <f>CONCATENATE(BO130,"–",BP130,"–",BQ130,"–",BR130,"–",BS130)</f>
        <v>2–2–2–1–0</v>
      </c>
      <c r="H130" s="293"/>
      <c r="I130" s="293"/>
      <c r="K130" t="str">
        <f t="shared" si="57"/>
        <v>2-1-0-3-1</v>
      </c>
      <c r="L130" s="72">
        <v>2</v>
      </c>
      <c r="M130" s="72">
        <v>1</v>
      </c>
      <c r="N130" s="72">
        <v>0</v>
      </c>
      <c r="O130" s="72">
        <v>3</v>
      </c>
      <c r="P130" s="72">
        <v>1</v>
      </c>
      <c r="Q130" s="90">
        <f t="shared" si="43"/>
        <v>7</v>
      </c>
      <c r="R130" s="90" t="str">
        <f t="shared" si="58"/>
        <v/>
      </c>
      <c r="S130" s="90">
        <f t="shared" si="59"/>
        <v>1</v>
      </c>
      <c r="T130" s="91">
        <f t="shared" si="44"/>
        <v>17</v>
      </c>
      <c r="U130" s="91">
        <f t="shared" si="45"/>
        <v>19</v>
      </c>
      <c r="V130" s="91">
        <f t="shared" si="46"/>
        <v>0</v>
      </c>
      <c r="W130" s="91">
        <f t="shared" si="47"/>
        <v>114</v>
      </c>
      <c r="X130" s="91">
        <f t="shared" si="48"/>
        <v>49</v>
      </c>
      <c r="Y130" s="263">
        <f t="shared" si="60"/>
        <v>36</v>
      </c>
      <c r="Z130" s="263">
        <f t="shared" si="61"/>
        <v>10</v>
      </c>
      <c r="AA130" s="263">
        <f t="shared" si="62"/>
        <v>1</v>
      </c>
      <c r="AB130" s="263">
        <f t="shared" si="63"/>
        <v>120</v>
      </c>
      <c r="AC130" s="263">
        <f t="shared" si="64"/>
        <v>10</v>
      </c>
      <c r="AD130" s="93">
        <f t="shared" si="65"/>
        <v>432000</v>
      </c>
      <c r="AE130" s="101">
        <f t="shared" si="66"/>
        <v>5.5824928063377419E-3</v>
      </c>
      <c r="AF130" s="91">
        <f t="shared" si="49"/>
        <v>199</v>
      </c>
      <c r="AG130" s="90"/>
      <c r="AH130" s="90">
        <f t="shared" si="50"/>
        <v>3</v>
      </c>
      <c r="AI130" s="90">
        <f t="shared" si="51"/>
        <v>10</v>
      </c>
      <c r="AJ130" s="90">
        <f t="shared" si="52"/>
        <v>0</v>
      </c>
      <c r="AK130" s="90">
        <f t="shared" si="53"/>
        <v>93</v>
      </c>
      <c r="AL130" s="90">
        <f t="shared" si="54"/>
        <v>40</v>
      </c>
      <c r="AM130" s="91">
        <f t="shared" si="55"/>
        <v>146</v>
      </c>
      <c r="AO130" s="94">
        <f t="shared" si="67"/>
        <v>53</v>
      </c>
      <c r="AS130" t="str">
        <f t="shared" si="68"/>
        <v>2-1-0-3-1</v>
      </c>
      <c r="AT130" s="265">
        <f t="shared" si="82"/>
        <v>2</v>
      </c>
      <c r="AU130" s="265">
        <f t="shared" si="82"/>
        <v>1</v>
      </c>
      <c r="AV130" s="265">
        <f t="shared" si="82"/>
        <v>0</v>
      </c>
      <c r="AW130" s="265">
        <f t="shared" si="82"/>
        <v>3</v>
      </c>
      <c r="AX130" s="265">
        <f t="shared" si="82"/>
        <v>1</v>
      </c>
      <c r="AY130" s="265">
        <f t="shared" si="69"/>
        <v>0</v>
      </c>
      <c r="AZ130" s="265">
        <f t="shared" si="70"/>
        <v>0</v>
      </c>
      <c r="BA130" s="265">
        <f t="shared" si="71"/>
        <v>0</v>
      </c>
      <c r="BB130" s="265">
        <f t="shared" si="72"/>
        <v>0</v>
      </c>
      <c r="BC130" s="265">
        <f t="shared" si="73"/>
        <v>0</v>
      </c>
      <c r="BD130" s="265">
        <f t="shared" si="74"/>
        <v>0</v>
      </c>
      <c r="BE130" s="265">
        <f t="shared" si="75"/>
        <v>0</v>
      </c>
      <c r="BF130" s="265">
        <f t="shared" si="76"/>
        <v>0</v>
      </c>
      <c r="BG130" s="265">
        <f t="shared" si="77"/>
        <v>0</v>
      </c>
      <c r="BH130" s="265">
        <f t="shared" si="78"/>
        <v>1</v>
      </c>
      <c r="BI130" s="265">
        <f t="shared" si="79"/>
        <v>0</v>
      </c>
      <c r="BJ130" s="265">
        <f t="shared" si="80"/>
        <v>0</v>
      </c>
      <c r="BK130" s="265">
        <f t="shared" si="81"/>
        <v>0</v>
      </c>
      <c r="BO130">
        <f>LARGE(A130:E130,1)</f>
        <v>2</v>
      </c>
      <c r="BP130">
        <f>LARGE(A130:E130,2)</f>
        <v>2</v>
      </c>
      <c r="BQ130">
        <f>LARGE(A130:E130,3)</f>
        <v>2</v>
      </c>
      <c r="BR130">
        <f>LARGE(A130:E130,4)</f>
        <v>1</v>
      </c>
      <c r="BS130">
        <f>LARGE(A130:E130,5)</f>
        <v>0</v>
      </c>
    </row>
    <row r="131" spans="1:71" x14ac:dyDescent="0.25">
      <c r="A131" s="72">
        <v>1</v>
      </c>
      <c r="B131" s="72">
        <v>1</v>
      </c>
      <c r="C131" s="72">
        <v>2</v>
      </c>
      <c r="D131" s="72">
        <v>2</v>
      </c>
      <c r="E131" s="72">
        <v>1</v>
      </c>
      <c r="F131" s="123" t="s">
        <v>31</v>
      </c>
      <c r="G131" t="str">
        <f>CONCATENATE(BO131,"–",BP131,"–",BQ131,"–",BR131,"–",BS131)</f>
        <v>2–2–1–1–1</v>
      </c>
      <c r="H131" s="293"/>
      <c r="I131" s="293"/>
      <c r="K131" t="str">
        <f t="shared" si="57"/>
        <v>1-3-0-1-2</v>
      </c>
      <c r="L131" s="72">
        <v>1</v>
      </c>
      <c r="M131" s="72">
        <v>3</v>
      </c>
      <c r="N131" s="72">
        <v>0</v>
      </c>
      <c r="O131" s="72">
        <v>1</v>
      </c>
      <c r="P131" s="72">
        <v>2</v>
      </c>
      <c r="Q131" s="90">
        <f t="shared" ref="Q131:Q194" si="83">SUM(L131:P131)</f>
        <v>7</v>
      </c>
      <c r="R131" s="90" t="str">
        <f t="shared" si="58"/>
        <v/>
      </c>
      <c r="S131" s="90">
        <f t="shared" si="59"/>
        <v>2</v>
      </c>
      <c r="T131" s="91">
        <f t="shared" ref="T131:T194" si="84">(9*L131)-((L131-1)*(L131))/2</f>
        <v>9</v>
      </c>
      <c r="U131" s="91">
        <f t="shared" ref="U131:U194" si="85">(19*M131)-((M131-1)*(M131))/2</f>
        <v>54</v>
      </c>
      <c r="V131" s="91">
        <f t="shared" ref="V131:V194" si="86">(29*N131)-((N131-1)*(N131))/2</f>
        <v>0</v>
      </c>
      <c r="W131" s="91">
        <f t="shared" ref="W131:W194" si="87">(39*O131)-((O131-1)*(O131))/2</f>
        <v>39</v>
      </c>
      <c r="X131" s="91">
        <f t="shared" ref="X131:X194" si="88">(49*P131)-((P131-1)*(P131))/2</f>
        <v>97</v>
      </c>
      <c r="Y131" s="263">
        <f t="shared" si="60"/>
        <v>9</v>
      </c>
      <c r="Z131" s="263">
        <f t="shared" si="61"/>
        <v>120</v>
      </c>
      <c r="AA131" s="263">
        <f t="shared" si="62"/>
        <v>1</v>
      </c>
      <c r="AB131" s="263">
        <f t="shared" si="63"/>
        <v>10</v>
      </c>
      <c r="AC131" s="263">
        <f t="shared" si="64"/>
        <v>45</v>
      </c>
      <c r="AD131" s="93">
        <f t="shared" si="65"/>
        <v>486000</v>
      </c>
      <c r="AE131" s="101">
        <f t="shared" si="66"/>
        <v>6.2803044071299595E-3</v>
      </c>
      <c r="AF131" s="91">
        <f t="shared" ref="AF131:AF194" si="89">SUM(T131:X131)</f>
        <v>199</v>
      </c>
      <c r="AG131" s="90"/>
      <c r="AH131" s="90">
        <f t="shared" ref="AH131:AH194" si="90">((1*L131)+((L131-1)*(L131))/2)</f>
        <v>1</v>
      </c>
      <c r="AI131" s="90">
        <f t="shared" ref="AI131:AI194" si="91">((10*M131)+((M131-1)*(M131))/2)</f>
        <v>33</v>
      </c>
      <c r="AJ131" s="90">
        <f t="shared" ref="AJ131:AJ194" si="92">((20*N131)+((N131-1)*(N131))/2)</f>
        <v>0</v>
      </c>
      <c r="AK131" s="90">
        <f t="shared" ref="AK131:AK194" si="93">((30*O131)+((O131-1)*(O131))/2)</f>
        <v>30</v>
      </c>
      <c r="AL131" s="90">
        <f t="shared" ref="AL131:AL194" si="94">((40*P131)+((P131-1)*(P131))/2)</f>
        <v>81</v>
      </c>
      <c r="AM131" s="91">
        <f t="shared" ref="AM131:AM194" si="95">SUM(AH131:AL131)</f>
        <v>145</v>
      </c>
      <c r="AO131" s="94">
        <f t="shared" si="67"/>
        <v>54</v>
      </c>
      <c r="AS131" t="str">
        <f t="shared" si="68"/>
        <v>1-3-0-1-2</v>
      </c>
      <c r="AT131" s="265">
        <f t="shared" si="82"/>
        <v>1</v>
      </c>
      <c r="AU131" s="265">
        <f t="shared" si="82"/>
        <v>3</v>
      </c>
      <c r="AV131" s="265">
        <f t="shared" si="82"/>
        <v>0</v>
      </c>
      <c r="AW131" s="265">
        <f t="shared" si="82"/>
        <v>1</v>
      </c>
      <c r="AX131" s="265">
        <f t="shared" si="82"/>
        <v>2</v>
      </c>
      <c r="AY131" s="265">
        <f t="shared" si="69"/>
        <v>0</v>
      </c>
      <c r="AZ131" s="265">
        <f t="shared" si="70"/>
        <v>0</v>
      </c>
      <c r="BA131" s="265">
        <f t="shared" si="71"/>
        <v>0</v>
      </c>
      <c r="BB131" s="265">
        <f t="shared" si="72"/>
        <v>0</v>
      </c>
      <c r="BC131" s="265">
        <f t="shared" si="73"/>
        <v>0</v>
      </c>
      <c r="BD131" s="265">
        <f t="shared" si="74"/>
        <v>0</v>
      </c>
      <c r="BE131" s="265">
        <f t="shared" si="75"/>
        <v>0</v>
      </c>
      <c r="BF131" s="265">
        <f t="shared" si="76"/>
        <v>0</v>
      </c>
      <c r="BG131" s="265">
        <f t="shared" si="77"/>
        <v>0</v>
      </c>
      <c r="BH131" s="265">
        <f t="shared" si="78"/>
        <v>2</v>
      </c>
      <c r="BI131" s="265">
        <f t="shared" si="79"/>
        <v>0</v>
      </c>
      <c r="BJ131" s="265">
        <f t="shared" si="80"/>
        <v>0</v>
      </c>
      <c r="BK131" s="265">
        <f t="shared" si="81"/>
        <v>0</v>
      </c>
      <c r="BO131">
        <f>LARGE(A131:E131,1)</f>
        <v>2</v>
      </c>
      <c r="BP131">
        <f>LARGE(A131:E131,2)</f>
        <v>2</v>
      </c>
      <c r="BQ131">
        <f>LARGE(A131:E131,3)</f>
        <v>1</v>
      </c>
      <c r="BR131">
        <f>LARGE(A131:E131,4)</f>
        <v>1</v>
      </c>
      <c r="BS131">
        <f>LARGE(A131:E131,5)</f>
        <v>1</v>
      </c>
    </row>
    <row r="132" spans="1:71" x14ac:dyDescent="0.25">
      <c r="A132" s="72">
        <v>1</v>
      </c>
      <c r="B132" s="72">
        <v>2</v>
      </c>
      <c r="C132" s="72">
        <v>1</v>
      </c>
      <c r="D132" s="72">
        <v>2</v>
      </c>
      <c r="E132" s="72">
        <v>1</v>
      </c>
      <c r="F132" s="123" t="s">
        <v>347</v>
      </c>
      <c r="G132" t="str">
        <f>CONCATENATE(BO132,"–",BP132,"–",BQ132,"–",BR132,"–",BS132)</f>
        <v>2–2–1–1–1</v>
      </c>
      <c r="H132" s="293"/>
      <c r="I132" s="293"/>
      <c r="K132" t="str">
        <f t="shared" ref="K132:K195" si="96">CONCATENATE(L132,"-",M132,"-",N132,"-",O132,"-",P132)</f>
        <v>1-1-2-3-0</v>
      </c>
      <c r="L132" s="72">
        <v>1</v>
      </c>
      <c r="M132" s="72">
        <v>1</v>
      </c>
      <c r="N132" s="72">
        <v>2</v>
      </c>
      <c r="O132" s="72">
        <v>3</v>
      </c>
      <c r="P132" s="72">
        <v>0</v>
      </c>
      <c r="Q132" s="90">
        <f t="shared" si="83"/>
        <v>7</v>
      </c>
      <c r="R132" s="90" t="str">
        <f t="shared" ref="R132:R195" si="97">IF(S132=S$1,K132,IF(S132=S$2,K132,""))</f>
        <v/>
      </c>
      <c r="S132" s="90">
        <f t="shared" ref="S132:S195" si="98">COUNTIF(F:F,K132)</f>
        <v>3</v>
      </c>
      <c r="T132" s="91">
        <f t="shared" si="84"/>
        <v>9</v>
      </c>
      <c r="U132" s="91">
        <f t="shared" si="85"/>
        <v>19</v>
      </c>
      <c r="V132" s="91">
        <f t="shared" si="86"/>
        <v>57</v>
      </c>
      <c r="W132" s="91">
        <f t="shared" si="87"/>
        <v>114</v>
      </c>
      <c r="X132" s="91">
        <f t="shared" si="88"/>
        <v>0</v>
      </c>
      <c r="Y132" s="263">
        <f t="shared" ref="Y132:Y195" si="99">(PERMUT(9,(9-L132))/(FACT(9-L132)))</f>
        <v>9</v>
      </c>
      <c r="Z132" s="263">
        <f t="shared" ref="Z132:Z195" si="100">(PERMUT(10,(10-M132))/(FACT(10-M132)))</f>
        <v>10</v>
      </c>
      <c r="AA132" s="263">
        <f t="shared" ref="AA132:AA195" si="101">(PERMUT(10,(10-N132))/(FACT(10-N132)))</f>
        <v>45</v>
      </c>
      <c r="AB132" s="263">
        <f t="shared" ref="AB132:AB195" si="102">(PERMUT(10,(10-O132))/(FACT(10-O132)))</f>
        <v>120</v>
      </c>
      <c r="AC132" s="263">
        <f t="shared" ref="AC132:AC195" si="103">(PERMUT(10,(10-P132))/(FACT(10-P132)))</f>
        <v>1</v>
      </c>
      <c r="AD132" s="93">
        <f t="shared" ref="AD132:AD195" si="104">Y132*Z132*AA132*AB132*AC132</f>
        <v>486000</v>
      </c>
      <c r="AE132" s="101">
        <f t="shared" ref="AE132:AE195" si="105">AD132/AD$1</f>
        <v>6.2803044071299595E-3</v>
      </c>
      <c r="AF132" s="91">
        <f t="shared" si="89"/>
        <v>199</v>
      </c>
      <c r="AG132" s="90"/>
      <c r="AH132" s="90">
        <f t="shared" si="90"/>
        <v>1</v>
      </c>
      <c r="AI132" s="90">
        <f t="shared" si="91"/>
        <v>10</v>
      </c>
      <c r="AJ132" s="90">
        <f t="shared" si="92"/>
        <v>41</v>
      </c>
      <c r="AK132" s="90">
        <f t="shared" si="93"/>
        <v>93</v>
      </c>
      <c r="AL132" s="90">
        <f t="shared" si="94"/>
        <v>0</v>
      </c>
      <c r="AM132" s="91">
        <f t="shared" si="95"/>
        <v>145</v>
      </c>
      <c r="AO132" s="94">
        <f t="shared" ref="AO132:AO195" si="106">AF132-AM132</f>
        <v>54</v>
      </c>
      <c r="AS132" t="str">
        <f t="shared" ref="AS132:AS195" si="107">K132</f>
        <v>1-1-2-3-0</v>
      </c>
      <c r="AT132" s="265">
        <f t="shared" si="82"/>
        <v>1</v>
      </c>
      <c r="AU132" s="265">
        <f t="shared" si="82"/>
        <v>1</v>
      </c>
      <c r="AV132" s="265">
        <f t="shared" si="82"/>
        <v>2</v>
      </c>
      <c r="AW132" s="265">
        <f t="shared" si="82"/>
        <v>3</v>
      </c>
      <c r="AX132" s="265">
        <f t="shared" si="82"/>
        <v>0</v>
      </c>
      <c r="AY132" s="265">
        <f t="shared" ref="AY132:AY195" si="108">IF(COUNTIF($AT132:$AX132,7),$S132,0)</f>
        <v>0</v>
      </c>
      <c r="AZ132" s="265">
        <f t="shared" ref="AZ132:AZ195" si="109">IF(COUNTIF($AT132:$AX132,6),$S132,0)</f>
        <v>0</v>
      </c>
      <c r="BA132" s="265">
        <f t="shared" ref="BA132:BA195" si="110">IF(COUNTIF($AT132:$AX132,5),IF(COUNTIF($AT132:$AX132,2),$S132,0),0)</f>
        <v>0</v>
      </c>
      <c r="BB132" s="265">
        <f t="shared" ref="BB132:BB195" si="111">IF(COUNTIF($AT132:$AX132,5),IF(COUNTIF($AT132:$AX132,1),$S132,0),0)</f>
        <v>0</v>
      </c>
      <c r="BC132" s="265">
        <f t="shared" ref="BC132:BC195" si="112">IF(COUNTIF($AT132:$AX132,4),IF(COUNTIF($AT132:$AX132,3),$S132,0),0)</f>
        <v>0</v>
      </c>
      <c r="BD132" s="265">
        <f t="shared" ref="BD132:BD195" si="113">IF(COUNTIF($AT132:$AX132,4),IF(COUNTIF($AT132:$AX132,2),$S132,0),0)</f>
        <v>0</v>
      </c>
      <c r="BE132" s="265">
        <f t="shared" ref="BE132:BE195" si="114">IF(COUNTIF($AT132:$AX132,4),IF(LARGE($AT132:$AX132,2)=1,$S132,0),0)</f>
        <v>0</v>
      </c>
      <c r="BF132" s="265">
        <f t="shared" ref="BF132:BF195" si="115">IF(COUNTIF($AT132:$AX132,3),IF(LARGE($AT132:$AX132,2)=3,$S132,0),0)</f>
        <v>0</v>
      </c>
      <c r="BG132" s="265">
        <f t="shared" ref="BG132:BG195" si="116">IF(COUNTIF($AT132:$AX132,3),IF(LARGE($AT132:$AX132,2)=2,IF(LARGE($AT132:$AX132,3)=2,$S132,0),0),0)</f>
        <v>0</v>
      </c>
      <c r="BH132" s="265">
        <f t="shared" ref="BH132:BH195" si="117">IF(COUNTIF($AT132:$AX132,3),IF(LARGE($AT132:$AX132,2)=2,IF(LARGE($AT132:$AX132,3)=1,$S132,0),0),0)</f>
        <v>3</v>
      </c>
      <c r="BI132" s="265">
        <f t="shared" ref="BI132:BI195" si="118">IF(COUNTIF($AT132:$AX132,3),IF(LARGE($AT132:$AX132,2)=1,$S132,0),0)</f>
        <v>0</v>
      </c>
      <c r="BJ132" s="265">
        <f t="shared" ref="BJ132:BJ195" si="119">IF(LARGE($AT132:$AX132,1)=2,IF(LARGE($AT132:$AX132,2)=2,IF(LARGE($AT132:$AX132,3)=2,$S132,0),0),0)</f>
        <v>0</v>
      </c>
      <c r="BK132" s="265">
        <f t="shared" ref="BK132:BK195" si="120">IF(LARGE($AT132:$AX132,1)=2,IF(LARGE($AT132:$AX132,2)=2,IF(LARGE($AT132:$AX132,3)=1,$S132,0),0),0)</f>
        <v>0</v>
      </c>
      <c r="BO132">
        <f>LARGE(A132:E132,1)</f>
        <v>2</v>
      </c>
      <c r="BP132">
        <f>LARGE(A132:E132,2)</f>
        <v>2</v>
      </c>
      <c r="BQ132">
        <f>LARGE(A132:E132,3)</f>
        <v>1</v>
      </c>
      <c r="BR132">
        <f>LARGE(A132:E132,4)</f>
        <v>1</v>
      </c>
      <c r="BS132">
        <f>LARGE(A132:E132,5)</f>
        <v>1</v>
      </c>
    </row>
    <row r="133" spans="1:71" x14ac:dyDescent="0.25">
      <c r="A133" s="72">
        <v>2</v>
      </c>
      <c r="B133" s="72">
        <v>1</v>
      </c>
      <c r="C133" s="72">
        <v>2</v>
      </c>
      <c r="D133" s="72">
        <v>1</v>
      </c>
      <c r="E133" s="72">
        <v>1</v>
      </c>
      <c r="F133" s="123" t="s">
        <v>442</v>
      </c>
      <c r="G133" t="str">
        <f>CONCATENATE(BO133,"–",BP133,"–",BQ133,"–",BR133,"–",BS133)</f>
        <v>2–2–1–1–1</v>
      </c>
      <c r="H133" s="293"/>
      <c r="I133" s="293"/>
      <c r="K133" t="str">
        <f t="shared" si="96"/>
        <v>0-3-2-1-1</v>
      </c>
      <c r="L133" s="72">
        <v>0</v>
      </c>
      <c r="M133" s="72">
        <v>3</v>
      </c>
      <c r="N133" s="72">
        <v>2</v>
      </c>
      <c r="O133" s="72">
        <v>1</v>
      </c>
      <c r="P133" s="72">
        <v>1</v>
      </c>
      <c r="Q133" s="90">
        <f t="shared" si="83"/>
        <v>7</v>
      </c>
      <c r="R133" s="90" t="str">
        <f t="shared" si="97"/>
        <v/>
      </c>
      <c r="S133" s="90">
        <f t="shared" si="98"/>
        <v>2</v>
      </c>
      <c r="T133" s="91">
        <f t="shared" si="84"/>
        <v>0</v>
      </c>
      <c r="U133" s="91">
        <f t="shared" si="85"/>
        <v>54</v>
      </c>
      <c r="V133" s="91">
        <f t="shared" si="86"/>
        <v>57</v>
      </c>
      <c r="W133" s="91">
        <f t="shared" si="87"/>
        <v>39</v>
      </c>
      <c r="X133" s="91">
        <f t="shared" si="88"/>
        <v>49</v>
      </c>
      <c r="Y133" s="263">
        <f t="shared" si="99"/>
        <v>1</v>
      </c>
      <c r="Z133" s="263">
        <f t="shared" si="100"/>
        <v>120</v>
      </c>
      <c r="AA133" s="263">
        <f t="shared" si="101"/>
        <v>45</v>
      </c>
      <c r="AB133" s="263">
        <f t="shared" si="102"/>
        <v>10</v>
      </c>
      <c r="AC133" s="263">
        <f t="shared" si="103"/>
        <v>10</v>
      </c>
      <c r="AD133" s="93">
        <f t="shared" si="104"/>
        <v>540000</v>
      </c>
      <c r="AE133" s="101">
        <f t="shared" si="105"/>
        <v>6.9781160079221772E-3</v>
      </c>
      <c r="AF133" s="91">
        <f t="shared" si="89"/>
        <v>199</v>
      </c>
      <c r="AG133" s="90"/>
      <c r="AH133" s="90">
        <f t="shared" si="90"/>
        <v>0</v>
      </c>
      <c r="AI133" s="90">
        <f t="shared" si="91"/>
        <v>33</v>
      </c>
      <c r="AJ133" s="90">
        <f t="shared" si="92"/>
        <v>41</v>
      </c>
      <c r="AK133" s="90">
        <f t="shared" si="93"/>
        <v>30</v>
      </c>
      <c r="AL133" s="90">
        <f t="shared" si="94"/>
        <v>40</v>
      </c>
      <c r="AM133" s="91">
        <f t="shared" si="95"/>
        <v>144</v>
      </c>
      <c r="AO133" s="94">
        <f t="shared" si="106"/>
        <v>55</v>
      </c>
      <c r="AS133" t="str">
        <f t="shared" si="107"/>
        <v>0-3-2-1-1</v>
      </c>
      <c r="AT133" s="265">
        <f t="shared" si="82"/>
        <v>0</v>
      </c>
      <c r="AU133" s="265">
        <f t="shared" si="82"/>
        <v>3</v>
      </c>
      <c r="AV133" s="265">
        <f t="shared" si="82"/>
        <v>2</v>
      </c>
      <c r="AW133" s="265">
        <f t="shared" si="82"/>
        <v>1</v>
      </c>
      <c r="AX133" s="265">
        <f t="shared" si="82"/>
        <v>1</v>
      </c>
      <c r="AY133" s="265">
        <f t="shared" si="108"/>
        <v>0</v>
      </c>
      <c r="AZ133" s="265">
        <f t="shared" si="109"/>
        <v>0</v>
      </c>
      <c r="BA133" s="265">
        <f t="shared" si="110"/>
        <v>0</v>
      </c>
      <c r="BB133" s="265">
        <f t="shared" si="111"/>
        <v>0</v>
      </c>
      <c r="BC133" s="265">
        <f t="shared" si="112"/>
        <v>0</v>
      </c>
      <c r="BD133" s="265">
        <f t="shared" si="113"/>
        <v>0</v>
      </c>
      <c r="BE133" s="265">
        <f t="shared" si="114"/>
        <v>0</v>
      </c>
      <c r="BF133" s="265">
        <f t="shared" si="115"/>
        <v>0</v>
      </c>
      <c r="BG133" s="265">
        <f t="shared" si="116"/>
        <v>0</v>
      </c>
      <c r="BH133" s="265">
        <f t="shared" si="117"/>
        <v>2</v>
      </c>
      <c r="BI133" s="265">
        <f t="shared" si="118"/>
        <v>0</v>
      </c>
      <c r="BJ133" s="265">
        <f t="shared" si="119"/>
        <v>0</v>
      </c>
      <c r="BK133" s="265">
        <f t="shared" si="120"/>
        <v>0</v>
      </c>
      <c r="BO133">
        <f>LARGE(A133:E133,1)</f>
        <v>2</v>
      </c>
      <c r="BP133">
        <f>LARGE(A133:E133,2)</f>
        <v>2</v>
      </c>
      <c r="BQ133">
        <f>LARGE(A133:E133,3)</f>
        <v>1</v>
      </c>
      <c r="BR133">
        <f>LARGE(A133:E133,4)</f>
        <v>1</v>
      </c>
      <c r="BS133">
        <f>LARGE(A133:E133,5)</f>
        <v>1</v>
      </c>
    </row>
    <row r="134" spans="1:71" x14ac:dyDescent="0.25">
      <c r="A134" s="72">
        <v>2</v>
      </c>
      <c r="B134" s="72">
        <v>0</v>
      </c>
      <c r="C134" s="72">
        <v>1</v>
      </c>
      <c r="D134" s="72">
        <v>1</v>
      </c>
      <c r="E134" s="72">
        <v>3</v>
      </c>
      <c r="F134" s="123" t="s">
        <v>440</v>
      </c>
      <c r="G134" t="str">
        <f>CONCATENATE(BO134,"–",BP134,"–",BQ134,"–",BR134,"–",BS134)</f>
        <v>3–2–1–1–0</v>
      </c>
      <c r="H134" s="293"/>
      <c r="I134" s="293"/>
      <c r="K134" t="str">
        <f t="shared" si="96"/>
        <v>0-0-6-1-0</v>
      </c>
      <c r="L134" s="72">
        <v>0</v>
      </c>
      <c r="M134" s="72">
        <v>0</v>
      </c>
      <c r="N134" s="72">
        <v>6</v>
      </c>
      <c r="O134" s="72">
        <v>1</v>
      </c>
      <c r="P134" s="72">
        <v>0</v>
      </c>
      <c r="Q134" s="90">
        <f t="shared" si="83"/>
        <v>7</v>
      </c>
      <c r="R134" s="90" t="str">
        <f t="shared" si="97"/>
        <v/>
      </c>
      <c r="S134" s="90">
        <f t="shared" si="98"/>
        <v>0</v>
      </c>
      <c r="T134" s="91">
        <f t="shared" si="84"/>
        <v>0</v>
      </c>
      <c r="U134" s="91">
        <f t="shared" si="85"/>
        <v>0</v>
      </c>
      <c r="V134" s="91">
        <f t="shared" si="86"/>
        <v>159</v>
      </c>
      <c r="W134" s="91">
        <f t="shared" si="87"/>
        <v>39</v>
      </c>
      <c r="X134" s="91">
        <f t="shared" si="88"/>
        <v>0</v>
      </c>
      <c r="Y134" s="263">
        <f t="shared" si="99"/>
        <v>1</v>
      </c>
      <c r="Z134" s="263">
        <f t="shared" si="100"/>
        <v>1</v>
      </c>
      <c r="AA134" s="263">
        <f t="shared" si="101"/>
        <v>210</v>
      </c>
      <c r="AB134" s="263">
        <f t="shared" si="102"/>
        <v>10</v>
      </c>
      <c r="AC134" s="263">
        <f t="shared" si="103"/>
        <v>1</v>
      </c>
      <c r="AD134" s="93">
        <f t="shared" si="104"/>
        <v>2100</v>
      </c>
      <c r="AE134" s="101">
        <f t="shared" si="105"/>
        <v>2.7137117808586245E-5</v>
      </c>
      <c r="AF134" s="91">
        <f t="shared" si="89"/>
        <v>198</v>
      </c>
      <c r="AG134" s="90"/>
      <c r="AH134" s="90">
        <f t="shared" si="90"/>
        <v>0</v>
      </c>
      <c r="AI134" s="90">
        <f t="shared" si="91"/>
        <v>0</v>
      </c>
      <c r="AJ134" s="90">
        <f t="shared" si="92"/>
        <v>135</v>
      </c>
      <c r="AK134" s="90">
        <f t="shared" si="93"/>
        <v>30</v>
      </c>
      <c r="AL134" s="90">
        <f t="shared" si="94"/>
        <v>0</v>
      </c>
      <c r="AM134" s="91">
        <f t="shared" si="95"/>
        <v>165</v>
      </c>
      <c r="AO134" s="94">
        <f t="shared" si="106"/>
        <v>33</v>
      </c>
      <c r="AS134" t="str">
        <f t="shared" si="107"/>
        <v>0-0-6-1-0</v>
      </c>
      <c r="AT134" s="265">
        <f t="shared" si="82"/>
        <v>0</v>
      </c>
      <c r="AU134" s="265">
        <f t="shared" si="82"/>
        <v>0</v>
      </c>
      <c r="AV134" s="265">
        <f t="shared" si="82"/>
        <v>6</v>
      </c>
      <c r="AW134" s="265">
        <f t="shared" si="82"/>
        <v>1</v>
      </c>
      <c r="AX134" s="265">
        <f t="shared" si="82"/>
        <v>0</v>
      </c>
      <c r="AY134" s="265">
        <f t="shared" si="108"/>
        <v>0</v>
      </c>
      <c r="AZ134" s="265">
        <f t="shared" si="109"/>
        <v>0</v>
      </c>
      <c r="BA134" s="265">
        <f t="shared" si="110"/>
        <v>0</v>
      </c>
      <c r="BB134" s="265">
        <f t="shared" si="111"/>
        <v>0</v>
      </c>
      <c r="BC134" s="265">
        <f t="shared" si="112"/>
        <v>0</v>
      </c>
      <c r="BD134" s="265">
        <f t="shared" si="113"/>
        <v>0</v>
      </c>
      <c r="BE134" s="265">
        <f t="shared" si="114"/>
        <v>0</v>
      </c>
      <c r="BF134" s="265">
        <f t="shared" si="115"/>
        <v>0</v>
      </c>
      <c r="BG134" s="265">
        <f t="shared" si="116"/>
        <v>0</v>
      </c>
      <c r="BH134" s="265">
        <f t="shared" si="117"/>
        <v>0</v>
      </c>
      <c r="BI134" s="265">
        <f t="shared" si="118"/>
        <v>0</v>
      </c>
      <c r="BJ134" s="265">
        <f t="shared" si="119"/>
        <v>0</v>
      </c>
      <c r="BK134" s="265">
        <f t="shared" si="120"/>
        <v>0</v>
      </c>
      <c r="BO134">
        <f>LARGE(A134:E134,1)</f>
        <v>3</v>
      </c>
      <c r="BP134">
        <f>LARGE(A134:E134,2)</f>
        <v>2</v>
      </c>
      <c r="BQ134">
        <f>LARGE(A134:E134,3)</f>
        <v>1</v>
      </c>
      <c r="BR134">
        <f>LARGE(A134:E134,4)</f>
        <v>1</v>
      </c>
      <c r="BS134">
        <f>LARGE(A134:E134,5)</f>
        <v>0</v>
      </c>
    </row>
    <row r="135" spans="1:71" x14ac:dyDescent="0.25">
      <c r="A135" s="72">
        <v>1</v>
      </c>
      <c r="B135" s="72">
        <v>1</v>
      </c>
      <c r="C135" s="72">
        <v>2</v>
      </c>
      <c r="D135" s="72">
        <v>1</v>
      </c>
      <c r="E135" s="72">
        <v>2</v>
      </c>
      <c r="F135" s="123" t="s">
        <v>15</v>
      </c>
      <c r="G135" t="str">
        <f>CONCATENATE(BO135,"–",BP135,"–",BQ135,"–",BR135,"–",BS135)</f>
        <v>2–2–1–1–1</v>
      </c>
      <c r="H135" s="293"/>
      <c r="I135" s="293"/>
      <c r="K135" t="str">
        <f t="shared" si="96"/>
        <v>3-0-0-2-2</v>
      </c>
      <c r="L135" s="72">
        <v>3</v>
      </c>
      <c r="M135" s="72">
        <v>0</v>
      </c>
      <c r="N135" s="72">
        <v>0</v>
      </c>
      <c r="O135" s="72">
        <v>2</v>
      </c>
      <c r="P135" s="72">
        <v>2</v>
      </c>
      <c r="Q135" s="90">
        <f t="shared" si="83"/>
        <v>7</v>
      </c>
      <c r="R135" s="90" t="str">
        <f t="shared" si="97"/>
        <v/>
      </c>
      <c r="S135" s="90">
        <f t="shared" si="98"/>
        <v>0</v>
      </c>
      <c r="T135" s="91">
        <f t="shared" si="84"/>
        <v>24</v>
      </c>
      <c r="U135" s="91">
        <f t="shared" si="85"/>
        <v>0</v>
      </c>
      <c r="V135" s="91">
        <f t="shared" si="86"/>
        <v>0</v>
      </c>
      <c r="W135" s="91">
        <f t="shared" si="87"/>
        <v>77</v>
      </c>
      <c r="X135" s="91">
        <f t="shared" si="88"/>
        <v>97</v>
      </c>
      <c r="Y135" s="263">
        <f t="shared" si="99"/>
        <v>84</v>
      </c>
      <c r="Z135" s="263">
        <f t="shared" si="100"/>
        <v>1</v>
      </c>
      <c r="AA135" s="263">
        <f t="shared" si="101"/>
        <v>1</v>
      </c>
      <c r="AB135" s="263">
        <f t="shared" si="102"/>
        <v>45</v>
      </c>
      <c r="AC135" s="263">
        <f t="shared" si="103"/>
        <v>45</v>
      </c>
      <c r="AD135" s="93">
        <f t="shared" si="104"/>
        <v>170100</v>
      </c>
      <c r="AE135" s="101">
        <f t="shared" si="105"/>
        <v>2.1981065424954861E-3</v>
      </c>
      <c r="AF135" s="91">
        <f t="shared" si="89"/>
        <v>198</v>
      </c>
      <c r="AG135" s="90"/>
      <c r="AH135" s="90">
        <f t="shared" si="90"/>
        <v>6</v>
      </c>
      <c r="AI135" s="90">
        <f t="shared" si="91"/>
        <v>0</v>
      </c>
      <c r="AJ135" s="90">
        <f t="shared" si="92"/>
        <v>0</v>
      </c>
      <c r="AK135" s="90">
        <f t="shared" si="93"/>
        <v>61</v>
      </c>
      <c r="AL135" s="90">
        <f t="shared" si="94"/>
        <v>81</v>
      </c>
      <c r="AM135" s="91">
        <f t="shared" si="95"/>
        <v>148</v>
      </c>
      <c r="AO135" s="94">
        <f t="shared" si="106"/>
        <v>50</v>
      </c>
      <c r="AS135" t="str">
        <f t="shared" si="107"/>
        <v>3-0-0-2-2</v>
      </c>
      <c r="AT135" s="265">
        <f t="shared" si="82"/>
        <v>3</v>
      </c>
      <c r="AU135" s="265">
        <f t="shared" si="82"/>
        <v>0</v>
      </c>
      <c r="AV135" s="265">
        <f t="shared" si="82"/>
        <v>0</v>
      </c>
      <c r="AW135" s="265">
        <f t="shared" si="82"/>
        <v>2</v>
      </c>
      <c r="AX135" s="265">
        <f t="shared" si="82"/>
        <v>2</v>
      </c>
      <c r="AY135" s="265">
        <f t="shared" si="108"/>
        <v>0</v>
      </c>
      <c r="AZ135" s="265">
        <f t="shared" si="109"/>
        <v>0</v>
      </c>
      <c r="BA135" s="265">
        <f t="shared" si="110"/>
        <v>0</v>
      </c>
      <c r="BB135" s="265">
        <f t="shared" si="111"/>
        <v>0</v>
      </c>
      <c r="BC135" s="265">
        <f t="shared" si="112"/>
        <v>0</v>
      </c>
      <c r="BD135" s="265">
        <f t="shared" si="113"/>
        <v>0</v>
      </c>
      <c r="BE135" s="265">
        <f t="shared" si="114"/>
        <v>0</v>
      </c>
      <c r="BF135" s="265">
        <f t="shared" si="115"/>
        <v>0</v>
      </c>
      <c r="BG135" s="265">
        <f t="shared" si="116"/>
        <v>0</v>
      </c>
      <c r="BH135" s="265">
        <f t="shared" si="117"/>
        <v>0</v>
      </c>
      <c r="BI135" s="265">
        <f t="shared" si="118"/>
        <v>0</v>
      </c>
      <c r="BJ135" s="265">
        <f t="shared" si="119"/>
        <v>0</v>
      </c>
      <c r="BK135" s="265">
        <f t="shared" si="120"/>
        <v>0</v>
      </c>
      <c r="BO135">
        <f>LARGE(A135:E135,1)</f>
        <v>2</v>
      </c>
      <c r="BP135">
        <f>LARGE(A135:E135,2)</f>
        <v>2</v>
      </c>
      <c r="BQ135">
        <f>LARGE(A135:E135,3)</f>
        <v>1</v>
      </c>
      <c r="BR135">
        <f>LARGE(A135:E135,4)</f>
        <v>1</v>
      </c>
      <c r="BS135">
        <f>LARGE(A135:E135,5)</f>
        <v>1</v>
      </c>
    </row>
    <row r="136" spans="1:71" x14ac:dyDescent="0.25">
      <c r="A136" s="72">
        <v>1</v>
      </c>
      <c r="B136" s="72">
        <v>0</v>
      </c>
      <c r="C136" s="72">
        <v>2</v>
      </c>
      <c r="D136" s="72">
        <v>0</v>
      </c>
      <c r="E136" s="72">
        <v>4</v>
      </c>
      <c r="F136" s="123" t="s">
        <v>437</v>
      </c>
      <c r="G136" t="str">
        <f>CONCATENATE(BO136,"–",BP136,"–",BQ136,"–",BR136,"–",BS136)</f>
        <v>4–2–1–0–0</v>
      </c>
      <c r="H136" s="293"/>
      <c r="I136" s="293"/>
      <c r="K136" t="str">
        <f t="shared" si="96"/>
        <v>2-0-3-0-2</v>
      </c>
      <c r="L136" s="72">
        <v>2</v>
      </c>
      <c r="M136" s="72">
        <v>0</v>
      </c>
      <c r="N136" s="72">
        <v>3</v>
      </c>
      <c r="O136" s="72">
        <v>0</v>
      </c>
      <c r="P136" s="72">
        <v>2</v>
      </c>
      <c r="Q136" s="90">
        <f t="shared" si="83"/>
        <v>7</v>
      </c>
      <c r="R136" s="90" t="str">
        <f t="shared" si="97"/>
        <v/>
      </c>
      <c r="S136" s="90">
        <f t="shared" si="98"/>
        <v>0</v>
      </c>
      <c r="T136" s="91">
        <f t="shared" si="84"/>
        <v>17</v>
      </c>
      <c r="U136" s="91">
        <f t="shared" si="85"/>
        <v>0</v>
      </c>
      <c r="V136" s="91">
        <f t="shared" si="86"/>
        <v>84</v>
      </c>
      <c r="W136" s="91">
        <f t="shared" si="87"/>
        <v>0</v>
      </c>
      <c r="X136" s="91">
        <f t="shared" si="88"/>
        <v>97</v>
      </c>
      <c r="Y136" s="263">
        <f t="shared" si="99"/>
        <v>36</v>
      </c>
      <c r="Z136" s="263">
        <f t="shared" si="100"/>
        <v>1</v>
      </c>
      <c r="AA136" s="263">
        <f t="shared" si="101"/>
        <v>120</v>
      </c>
      <c r="AB136" s="263">
        <f t="shared" si="102"/>
        <v>1</v>
      </c>
      <c r="AC136" s="263">
        <f t="shared" si="103"/>
        <v>45</v>
      </c>
      <c r="AD136" s="93">
        <f t="shared" si="104"/>
        <v>194400</v>
      </c>
      <c r="AE136" s="101">
        <f t="shared" si="105"/>
        <v>2.5121217628519838E-3</v>
      </c>
      <c r="AF136" s="91">
        <f t="shared" si="89"/>
        <v>198</v>
      </c>
      <c r="AG136" s="90"/>
      <c r="AH136" s="90">
        <f t="shared" si="90"/>
        <v>3</v>
      </c>
      <c r="AI136" s="90">
        <f t="shared" si="91"/>
        <v>0</v>
      </c>
      <c r="AJ136" s="90">
        <f t="shared" si="92"/>
        <v>63</v>
      </c>
      <c r="AK136" s="90">
        <f t="shared" si="93"/>
        <v>0</v>
      </c>
      <c r="AL136" s="90">
        <f t="shared" si="94"/>
        <v>81</v>
      </c>
      <c r="AM136" s="91">
        <f t="shared" si="95"/>
        <v>147</v>
      </c>
      <c r="AO136" s="94">
        <f t="shared" si="106"/>
        <v>51</v>
      </c>
      <c r="AS136" t="str">
        <f t="shared" si="107"/>
        <v>2-0-3-0-2</v>
      </c>
      <c r="AT136" s="265">
        <f t="shared" si="82"/>
        <v>2</v>
      </c>
      <c r="AU136" s="265">
        <f t="shared" si="82"/>
        <v>0</v>
      </c>
      <c r="AV136" s="265">
        <f t="shared" si="82"/>
        <v>3</v>
      </c>
      <c r="AW136" s="265">
        <f t="shared" si="82"/>
        <v>0</v>
      </c>
      <c r="AX136" s="265">
        <f t="shared" si="82"/>
        <v>2</v>
      </c>
      <c r="AY136" s="265">
        <f t="shared" si="108"/>
        <v>0</v>
      </c>
      <c r="AZ136" s="265">
        <f t="shared" si="109"/>
        <v>0</v>
      </c>
      <c r="BA136" s="265">
        <f t="shared" si="110"/>
        <v>0</v>
      </c>
      <c r="BB136" s="265">
        <f t="shared" si="111"/>
        <v>0</v>
      </c>
      <c r="BC136" s="265">
        <f t="shared" si="112"/>
        <v>0</v>
      </c>
      <c r="BD136" s="265">
        <f t="shared" si="113"/>
        <v>0</v>
      </c>
      <c r="BE136" s="265">
        <f t="shared" si="114"/>
        <v>0</v>
      </c>
      <c r="BF136" s="265">
        <f t="shared" si="115"/>
        <v>0</v>
      </c>
      <c r="BG136" s="265">
        <f t="shared" si="116"/>
        <v>0</v>
      </c>
      <c r="BH136" s="265">
        <f t="shared" si="117"/>
        <v>0</v>
      </c>
      <c r="BI136" s="265">
        <f t="shared" si="118"/>
        <v>0</v>
      </c>
      <c r="BJ136" s="265">
        <f t="shared" si="119"/>
        <v>0</v>
      </c>
      <c r="BK136" s="265">
        <f t="shared" si="120"/>
        <v>0</v>
      </c>
      <c r="BO136">
        <f>LARGE(A136:E136,1)</f>
        <v>4</v>
      </c>
      <c r="BP136">
        <f>LARGE(A136:E136,2)</f>
        <v>2</v>
      </c>
      <c r="BQ136">
        <f>LARGE(A136:E136,3)</f>
        <v>1</v>
      </c>
      <c r="BR136">
        <f>LARGE(A136:E136,4)</f>
        <v>0</v>
      </c>
      <c r="BS136">
        <f>LARGE(A136:E136,5)</f>
        <v>0</v>
      </c>
    </row>
    <row r="137" spans="1:71" x14ac:dyDescent="0.25">
      <c r="A137" s="72">
        <v>4</v>
      </c>
      <c r="B137" s="72">
        <v>2</v>
      </c>
      <c r="C137" s="72">
        <v>0</v>
      </c>
      <c r="D137" s="72">
        <v>0</v>
      </c>
      <c r="E137" s="72">
        <v>1</v>
      </c>
      <c r="F137" s="123" t="s">
        <v>432</v>
      </c>
      <c r="G137" t="str">
        <f>CONCATENATE(BO137,"–",BP137,"–",BQ137,"–",BR137,"–",BS137)</f>
        <v>4–2–1–0–0</v>
      </c>
      <c r="H137" s="293"/>
      <c r="I137" s="293"/>
      <c r="K137" t="str">
        <f t="shared" si="96"/>
        <v>2-2-0-0-3</v>
      </c>
      <c r="L137" s="72">
        <v>2</v>
      </c>
      <c r="M137" s="72">
        <v>2</v>
      </c>
      <c r="N137" s="72">
        <v>0</v>
      </c>
      <c r="O137" s="72">
        <v>0</v>
      </c>
      <c r="P137" s="72">
        <v>3</v>
      </c>
      <c r="Q137" s="90">
        <f t="shared" si="83"/>
        <v>7</v>
      </c>
      <c r="R137" s="90" t="str">
        <f t="shared" si="97"/>
        <v/>
      </c>
      <c r="S137" s="90">
        <f t="shared" si="98"/>
        <v>0</v>
      </c>
      <c r="T137" s="91">
        <f t="shared" si="84"/>
        <v>17</v>
      </c>
      <c r="U137" s="91">
        <f t="shared" si="85"/>
        <v>37</v>
      </c>
      <c r="V137" s="91">
        <f t="shared" si="86"/>
        <v>0</v>
      </c>
      <c r="W137" s="91">
        <f t="shared" si="87"/>
        <v>0</v>
      </c>
      <c r="X137" s="91">
        <f t="shared" si="88"/>
        <v>144</v>
      </c>
      <c r="Y137" s="263">
        <f t="shared" si="99"/>
        <v>36</v>
      </c>
      <c r="Z137" s="263">
        <f t="shared" si="100"/>
        <v>45</v>
      </c>
      <c r="AA137" s="263">
        <f t="shared" si="101"/>
        <v>1</v>
      </c>
      <c r="AB137" s="263">
        <f t="shared" si="102"/>
        <v>1</v>
      </c>
      <c r="AC137" s="263">
        <f t="shared" si="103"/>
        <v>120</v>
      </c>
      <c r="AD137" s="93">
        <f t="shared" si="104"/>
        <v>194400</v>
      </c>
      <c r="AE137" s="101">
        <f t="shared" si="105"/>
        <v>2.5121217628519838E-3</v>
      </c>
      <c r="AF137" s="91">
        <f t="shared" si="89"/>
        <v>198</v>
      </c>
      <c r="AG137" s="90"/>
      <c r="AH137" s="90">
        <f t="shared" si="90"/>
        <v>3</v>
      </c>
      <c r="AI137" s="90">
        <f t="shared" si="91"/>
        <v>21</v>
      </c>
      <c r="AJ137" s="90">
        <f t="shared" si="92"/>
        <v>0</v>
      </c>
      <c r="AK137" s="90">
        <f t="shared" si="93"/>
        <v>0</v>
      </c>
      <c r="AL137" s="90">
        <f t="shared" si="94"/>
        <v>123</v>
      </c>
      <c r="AM137" s="91">
        <f t="shared" si="95"/>
        <v>147</v>
      </c>
      <c r="AO137" s="94">
        <f t="shared" si="106"/>
        <v>51</v>
      </c>
      <c r="AS137" t="str">
        <f t="shared" si="107"/>
        <v>2-2-0-0-3</v>
      </c>
      <c r="AT137" s="265">
        <f t="shared" si="82"/>
        <v>2</v>
      </c>
      <c r="AU137" s="265">
        <f t="shared" si="82"/>
        <v>2</v>
      </c>
      <c r="AV137" s="265">
        <f t="shared" si="82"/>
        <v>0</v>
      </c>
      <c r="AW137" s="265">
        <f t="shared" si="82"/>
        <v>0</v>
      </c>
      <c r="AX137" s="265">
        <f t="shared" si="82"/>
        <v>3</v>
      </c>
      <c r="AY137" s="265">
        <f t="shared" si="108"/>
        <v>0</v>
      </c>
      <c r="AZ137" s="265">
        <f t="shared" si="109"/>
        <v>0</v>
      </c>
      <c r="BA137" s="265">
        <f t="shared" si="110"/>
        <v>0</v>
      </c>
      <c r="BB137" s="265">
        <f t="shared" si="111"/>
        <v>0</v>
      </c>
      <c r="BC137" s="265">
        <f t="shared" si="112"/>
        <v>0</v>
      </c>
      <c r="BD137" s="265">
        <f t="shared" si="113"/>
        <v>0</v>
      </c>
      <c r="BE137" s="265">
        <f t="shared" si="114"/>
        <v>0</v>
      </c>
      <c r="BF137" s="265">
        <f t="shared" si="115"/>
        <v>0</v>
      </c>
      <c r="BG137" s="265">
        <f t="shared" si="116"/>
        <v>0</v>
      </c>
      <c r="BH137" s="265">
        <f t="shared" si="117"/>
        <v>0</v>
      </c>
      <c r="BI137" s="265">
        <f t="shared" si="118"/>
        <v>0</v>
      </c>
      <c r="BJ137" s="265">
        <f t="shared" si="119"/>
        <v>0</v>
      </c>
      <c r="BK137" s="265">
        <f t="shared" si="120"/>
        <v>0</v>
      </c>
      <c r="BO137">
        <f>LARGE(A137:E137,1)</f>
        <v>4</v>
      </c>
      <c r="BP137">
        <f>LARGE(A137:E137,2)</f>
        <v>2</v>
      </c>
      <c r="BQ137">
        <f>LARGE(A137:E137,3)</f>
        <v>1</v>
      </c>
      <c r="BR137">
        <f>LARGE(A137:E137,4)</f>
        <v>0</v>
      </c>
      <c r="BS137">
        <f>LARGE(A137:E137,5)</f>
        <v>0</v>
      </c>
    </row>
    <row r="138" spans="1:71" x14ac:dyDescent="0.25">
      <c r="A138" s="72">
        <v>1</v>
      </c>
      <c r="B138" s="72">
        <v>0</v>
      </c>
      <c r="C138" s="72">
        <v>2</v>
      </c>
      <c r="D138" s="72">
        <v>3</v>
      </c>
      <c r="E138" s="72">
        <v>1</v>
      </c>
      <c r="F138" s="123" t="s">
        <v>43</v>
      </c>
      <c r="G138" t="str">
        <f>CONCATENATE(BO138,"–",BP138,"–",BQ138,"–",BR138,"–",BS138)</f>
        <v>3–2–1–1–0</v>
      </c>
      <c r="H138" s="293"/>
      <c r="I138" s="293"/>
      <c r="K138" t="str">
        <f t="shared" si="96"/>
        <v>0-2-3-2-0</v>
      </c>
      <c r="L138" s="72">
        <v>0</v>
      </c>
      <c r="M138" s="72">
        <v>2</v>
      </c>
      <c r="N138" s="72">
        <v>3</v>
      </c>
      <c r="O138" s="72">
        <v>2</v>
      </c>
      <c r="P138" s="72">
        <v>0</v>
      </c>
      <c r="Q138" s="90">
        <f t="shared" si="83"/>
        <v>7</v>
      </c>
      <c r="R138" s="90" t="str">
        <f t="shared" si="97"/>
        <v/>
      </c>
      <c r="S138" s="90">
        <f t="shared" si="98"/>
        <v>0</v>
      </c>
      <c r="T138" s="91">
        <f t="shared" si="84"/>
        <v>0</v>
      </c>
      <c r="U138" s="91">
        <f t="shared" si="85"/>
        <v>37</v>
      </c>
      <c r="V138" s="91">
        <f t="shared" si="86"/>
        <v>84</v>
      </c>
      <c r="W138" s="91">
        <f t="shared" si="87"/>
        <v>77</v>
      </c>
      <c r="X138" s="91">
        <f t="shared" si="88"/>
        <v>0</v>
      </c>
      <c r="Y138" s="263">
        <f t="shared" si="99"/>
        <v>1</v>
      </c>
      <c r="Z138" s="263">
        <f t="shared" si="100"/>
        <v>45</v>
      </c>
      <c r="AA138" s="263">
        <f t="shared" si="101"/>
        <v>120</v>
      </c>
      <c r="AB138" s="263">
        <f t="shared" si="102"/>
        <v>45</v>
      </c>
      <c r="AC138" s="263">
        <f t="shared" si="103"/>
        <v>1</v>
      </c>
      <c r="AD138" s="93">
        <f t="shared" si="104"/>
        <v>243000</v>
      </c>
      <c r="AE138" s="101">
        <f t="shared" si="105"/>
        <v>3.1401522035649798E-3</v>
      </c>
      <c r="AF138" s="91">
        <f t="shared" si="89"/>
        <v>198</v>
      </c>
      <c r="AG138" s="90"/>
      <c r="AH138" s="90">
        <f t="shared" si="90"/>
        <v>0</v>
      </c>
      <c r="AI138" s="90">
        <f t="shared" si="91"/>
        <v>21</v>
      </c>
      <c r="AJ138" s="90">
        <f t="shared" si="92"/>
        <v>63</v>
      </c>
      <c r="AK138" s="90">
        <f t="shared" si="93"/>
        <v>61</v>
      </c>
      <c r="AL138" s="90">
        <f t="shared" si="94"/>
        <v>0</v>
      </c>
      <c r="AM138" s="91">
        <f t="shared" si="95"/>
        <v>145</v>
      </c>
      <c r="AO138" s="94">
        <f t="shared" si="106"/>
        <v>53</v>
      </c>
      <c r="AS138" t="str">
        <f t="shared" si="107"/>
        <v>0-2-3-2-0</v>
      </c>
      <c r="AT138" s="265">
        <f t="shared" si="82"/>
        <v>0</v>
      </c>
      <c r="AU138" s="265">
        <f t="shared" si="82"/>
        <v>2</v>
      </c>
      <c r="AV138" s="265">
        <f t="shared" si="82"/>
        <v>3</v>
      </c>
      <c r="AW138" s="265">
        <f t="shared" si="82"/>
        <v>2</v>
      </c>
      <c r="AX138" s="265">
        <f t="shared" si="82"/>
        <v>0</v>
      </c>
      <c r="AY138" s="265">
        <f t="shared" si="108"/>
        <v>0</v>
      </c>
      <c r="AZ138" s="265">
        <f t="shared" si="109"/>
        <v>0</v>
      </c>
      <c r="BA138" s="265">
        <f t="shared" si="110"/>
        <v>0</v>
      </c>
      <c r="BB138" s="265">
        <f t="shared" si="111"/>
        <v>0</v>
      </c>
      <c r="BC138" s="265">
        <f t="shared" si="112"/>
        <v>0</v>
      </c>
      <c r="BD138" s="265">
        <f t="shared" si="113"/>
        <v>0</v>
      </c>
      <c r="BE138" s="265">
        <f t="shared" si="114"/>
        <v>0</v>
      </c>
      <c r="BF138" s="265">
        <f t="shared" si="115"/>
        <v>0</v>
      </c>
      <c r="BG138" s="265">
        <f t="shared" si="116"/>
        <v>0</v>
      </c>
      <c r="BH138" s="265">
        <f t="shared" si="117"/>
        <v>0</v>
      </c>
      <c r="BI138" s="265">
        <f t="shared" si="118"/>
        <v>0</v>
      </c>
      <c r="BJ138" s="265">
        <f t="shared" si="119"/>
        <v>0</v>
      </c>
      <c r="BK138" s="265">
        <f t="shared" si="120"/>
        <v>0</v>
      </c>
      <c r="BO138">
        <f>LARGE(A138:E138,1)</f>
        <v>3</v>
      </c>
      <c r="BP138">
        <f>LARGE(A138:E138,2)</f>
        <v>2</v>
      </c>
      <c r="BQ138">
        <f>LARGE(A138:E138,3)</f>
        <v>1</v>
      </c>
      <c r="BR138">
        <f>LARGE(A138:E138,4)</f>
        <v>1</v>
      </c>
      <c r="BS138">
        <f>LARGE(A138:E138,5)</f>
        <v>0</v>
      </c>
    </row>
    <row r="139" spans="1:71" x14ac:dyDescent="0.25">
      <c r="A139" s="72">
        <v>3</v>
      </c>
      <c r="B139" s="72">
        <v>0</v>
      </c>
      <c r="C139" s="72">
        <v>1</v>
      </c>
      <c r="D139" s="72">
        <v>2</v>
      </c>
      <c r="E139" s="72">
        <v>1</v>
      </c>
      <c r="F139" s="123" t="s">
        <v>429</v>
      </c>
      <c r="G139" t="str">
        <f>CONCATENATE(BO139,"–",BP139,"–",BQ139,"–",BR139,"–",BS139)</f>
        <v>3–2–1–1–0</v>
      </c>
      <c r="H139" s="293"/>
      <c r="I139" s="293"/>
      <c r="K139" t="str">
        <f t="shared" si="96"/>
        <v>3-0-1-0-3</v>
      </c>
      <c r="L139" s="72">
        <v>3</v>
      </c>
      <c r="M139" s="72">
        <v>0</v>
      </c>
      <c r="N139" s="72">
        <v>1</v>
      </c>
      <c r="O139" s="72">
        <v>0</v>
      </c>
      <c r="P139" s="72">
        <v>3</v>
      </c>
      <c r="Q139" s="90">
        <f t="shared" si="83"/>
        <v>7</v>
      </c>
      <c r="R139" s="90" t="str">
        <f t="shared" si="97"/>
        <v/>
      </c>
      <c r="S139" s="90">
        <f t="shared" si="98"/>
        <v>0</v>
      </c>
      <c r="T139" s="91">
        <f t="shared" si="84"/>
        <v>24</v>
      </c>
      <c r="U139" s="91">
        <f t="shared" si="85"/>
        <v>0</v>
      </c>
      <c r="V139" s="91">
        <f t="shared" si="86"/>
        <v>29</v>
      </c>
      <c r="W139" s="91">
        <f t="shared" si="87"/>
        <v>0</v>
      </c>
      <c r="X139" s="91">
        <f t="shared" si="88"/>
        <v>144</v>
      </c>
      <c r="Y139" s="263">
        <f t="shared" si="99"/>
        <v>84</v>
      </c>
      <c r="Z139" s="263">
        <f t="shared" si="100"/>
        <v>1</v>
      </c>
      <c r="AA139" s="263">
        <f t="shared" si="101"/>
        <v>10</v>
      </c>
      <c r="AB139" s="263">
        <f t="shared" si="102"/>
        <v>1</v>
      </c>
      <c r="AC139" s="263">
        <f t="shared" si="103"/>
        <v>120</v>
      </c>
      <c r="AD139" s="93">
        <f t="shared" si="104"/>
        <v>100800</v>
      </c>
      <c r="AE139" s="101">
        <f t="shared" si="105"/>
        <v>1.3025816548121398E-3</v>
      </c>
      <c r="AF139" s="91">
        <f t="shared" si="89"/>
        <v>197</v>
      </c>
      <c r="AG139" s="90"/>
      <c r="AH139" s="90">
        <f t="shared" si="90"/>
        <v>6</v>
      </c>
      <c r="AI139" s="90">
        <f t="shared" si="91"/>
        <v>0</v>
      </c>
      <c r="AJ139" s="90">
        <f t="shared" si="92"/>
        <v>20</v>
      </c>
      <c r="AK139" s="90">
        <f t="shared" si="93"/>
        <v>0</v>
      </c>
      <c r="AL139" s="90">
        <f t="shared" si="94"/>
        <v>123</v>
      </c>
      <c r="AM139" s="91">
        <f t="shared" si="95"/>
        <v>149</v>
      </c>
      <c r="AO139" s="94">
        <f t="shared" si="106"/>
        <v>48</v>
      </c>
      <c r="AS139" t="str">
        <f t="shared" si="107"/>
        <v>3-0-1-0-3</v>
      </c>
      <c r="AT139" s="265">
        <f t="shared" si="82"/>
        <v>3</v>
      </c>
      <c r="AU139" s="265">
        <f t="shared" si="82"/>
        <v>0</v>
      </c>
      <c r="AV139" s="265">
        <f t="shared" si="82"/>
        <v>1</v>
      </c>
      <c r="AW139" s="265">
        <f t="shared" si="82"/>
        <v>0</v>
      </c>
      <c r="AX139" s="265">
        <f t="shared" si="82"/>
        <v>3</v>
      </c>
      <c r="AY139" s="265">
        <f t="shared" si="108"/>
        <v>0</v>
      </c>
      <c r="AZ139" s="265">
        <f t="shared" si="109"/>
        <v>0</v>
      </c>
      <c r="BA139" s="265">
        <f t="shared" si="110"/>
        <v>0</v>
      </c>
      <c r="BB139" s="265">
        <f t="shared" si="111"/>
        <v>0</v>
      </c>
      <c r="BC139" s="265">
        <f t="shared" si="112"/>
        <v>0</v>
      </c>
      <c r="BD139" s="265">
        <f t="shared" si="113"/>
        <v>0</v>
      </c>
      <c r="BE139" s="265">
        <f t="shared" si="114"/>
        <v>0</v>
      </c>
      <c r="BF139" s="265">
        <f t="shared" si="115"/>
        <v>0</v>
      </c>
      <c r="BG139" s="265">
        <f t="shared" si="116"/>
        <v>0</v>
      </c>
      <c r="BH139" s="265">
        <f t="shared" si="117"/>
        <v>0</v>
      </c>
      <c r="BI139" s="265">
        <f t="shared" si="118"/>
        <v>0</v>
      </c>
      <c r="BJ139" s="265">
        <f t="shared" si="119"/>
        <v>0</v>
      </c>
      <c r="BK139" s="265">
        <f t="shared" si="120"/>
        <v>0</v>
      </c>
      <c r="BO139">
        <f>LARGE(A139:E139,1)</f>
        <v>3</v>
      </c>
      <c r="BP139">
        <f>LARGE(A139:E139,2)</f>
        <v>2</v>
      </c>
      <c r="BQ139">
        <f>LARGE(A139:E139,3)</f>
        <v>1</v>
      </c>
      <c r="BR139">
        <f>LARGE(A139:E139,4)</f>
        <v>1</v>
      </c>
      <c r="BS139">
        <f>LARGE(A139:E139,5)</f>
        <v>0</v>
      </c>
    </row>
    <row r="140" spans="1:71" x14ac:dyDescent="0.25">
      <c r="A140" s="72">
        <v>0</v>
      </c>
      <c r="B140" s="72">
        <v>3</v>
      </c>
      <c r="C140" s="72">
        <v>0</v>
      </c>
      <c r="D140" s="72">
        <v>2</v>
      </c>
      <c r="E140" s="72">
        <v>2</v>
      </c>
      <c r="F140" s="123" t="s">
        <v>354</v>
      </c>
      <c r="G140" t="str">
        <f>CONCATENATE(BO140,"–",BP140,"–",BQ140,"–",BR140,"–",BS140)</f>
        <v>3–2–2–0–0</v>
      </c>
      <c r="H140" s="293"/>
      <c r="I140" s="293"/>
      <c r="K140" t="str">
        <f t="shared" si="96"/>
        <v>0-3-1-3-0</v>
      </c>
      <c r="L140" s="72">
        <v>0</v>
      </c>
      <c r="M140" s="72">
        <v>3</v>
      </c>
      <c r="N140" s="72">
        <v>1</v>
      </c>
      <c r="O140" s="72">
        <v>3</v>
      </c>
      <c r="P140" s="72">
        <v>0</v>
      </c>
      <c r="Q140" s="90">
        <f t="shared" si="83"/>
        <v>7</v>
      </c>
      <c r="R140" s="90" t="str">
        <f t="shared" si="97"/>
        <v/>
      </c>
      <c r="S140" s="90">
        <f t="shared" si="98"/>
        <v>0</v>
      </c>
      <c r="T140" s="91">
        <f t="shared" si="84"/>
        <v>0</v>
      </c>
      <c r="U140" s="91">
        <f t="shared" si="85"/>
        <v>54</v>
      </c>
      <c r="V140" s="91">
        <f t="shared" si="86"/>
        <v>29</v>
      </c>
      <c r="W140" s="91">
        <f t="shared" si="87"/>
        <v>114</v>
      </c>
      <c r="X140" s="91">
        <f t="shared" si="88"/>
        <v>0</v>
      </c>
      <c r="Y140" s="263">
        <f t="shared" si="99"/>
        <v>1</v>
      </c>
      <c r="Z140" s="263">
        <f t="shared" si="100"/>
        <v>120</v>
      </c>
      <c r="AA140" s="263">
        <f t="shared" si="101"/>
        <v>10</v>
      </c>
      <c r="AB140" s="263">
        <f t="shared" si="102"/>
        <v>120</v>
      </c>
      <c r="AC140" s="263">
        <f t="shared" si="103"/>
        <v>1</v>
      </c>
      <c r="AD140" s="93">
        <f t="shared" si="104"/>
        <v>144000</v>
      </c>
      <c r="AE140" s="101">
        <f t="shared" si="105"/>
        <v>1.860830935445914E-3</v>
      </c>
      <c r="AF140" s="91">
        <f t="shared" si="89"/>
        <v>197</v>
      </c>
      <c r="AG140" s="90"/>
      <c r="AH140" s="90">
        <f t="shared" si="90"/>
        <v>0</v>
      </c>
      <c r="AI140" s="90">
        <f t="shared" si="91"/>
        <v>33</v>
      </c>
      <c r="AJ140" s="90">
        <f t="shared" si="92"/>
        <v>20</v>
      </c>
      <c r="AK140" s="90">
        <f t="shared" si="93"/>
        <v>93</v>
      </c>
      <c r="AL140" s="90">
        <f t="shared" si="94"/>
        <v>0</v>
      </c>
      <c r="AM140" s="91">
        <f t="shared" si="95"/>
        <v>146</v>
      </c>
      <c r="AO140" s="94">
        <f t="shared" si="106"/>
        <v>51</v>
      </c>
      <c r="AS140" t="str">
        <f t="shared" si="107"/>
        <v>0-3-1-3-0</v>
      </c>
      <c r="AT140" s="265">
        <f t="shared" si="82"/>
        <v>0</v>
      </c>
      <c r="AU140" s="265">
        <f t="shared" si="82"/>
        <v>3</v>
      </c>
      <c r="AV140" s="265">
        <f t="shared" si="82"/>
        <v>1</v>
      </c>
      <c r="AW140" s="265">
        <f t="shared" si="82"/>
        <v>3</v>
      </c>
      <c r="AX140" s="265">
        <f t="shared" si="82"/>
        <v>0</v>
      </c>
      <c r="AY140" s="265">
        <f t="shared" si="108"/>
        <v>0</v>
      </c>
      <c r="AZ140" s="265">
        <f t="shared" si="109"/>
        <v>0</v>
      </c>
      <c r="BA140" s="265">
        <f t="shared" si="110"/>
        <v>0</v>
      </c>
      <c r="BB140" s="265">
        <f t="shared" si="111"/>
        <v>0</v>
      </c>
      <c r="BC140" s="265">
        <f t="shared" si="112"/>
        <v>0</v>
      </c>
      <c r="BD140" s="265">
        <f t="shared" si="113"/>
        <v>0</v>
      </c>
      <c r="BE140" s="265">
        <f t="shared" si="114"/>
        <v>0</v>
      </c>
      <c r="BF140" s="265">
        <f t="shared" si="115"/>
        <v>0</v>
      </c>
      <c r="BG140" s="265">
        <f t="shared" si="116"/>
        <v>0</v>
      </c>
      <c r="BH140" s="265">
        <f t="shared" si="117"/>
        <v>0</v>
      </c>
      <c r="BI140" s="265">
        <f t="shared" si="118"/>
        <v>0</v>
      </c>
      <c r="BJ140" s="265">
        <f t="shared" si="119"/>
        <v>0</v>
      </c>
      <c r="BK140" s="265">
        <f t="shared" si="120"/>
        <v>0</v>
      </c>
      <c r="BO140">
        <f>LARGE(A140:E140,1)</f>
        <v>3</v>
      </c>
      <c r="BP140">
        <f>LARGE(A140:E140,2)</f>
        <v>2</v>
      </c>
      <c r="BQ140">
        <f>LARGE(A140:E140,3)</f>
        <v>2</v>
      </c>
      <c r="BR140">
        <f>LARGE(A140:E140,4)</f>
        <v>0</v>
      </c>
      <c r="BS140">
        <f>LARGE(A140:E140,5)</f>
        <v>0</v>
      </c>
    </row>
    <row r="141" spans="1:71" x14ac:dyDescent="0.25">
      <c r="A141" s="72">
        <v>0</v>
      </c>
      <c r="B141" s="72">
        <v>2</v>
      </c>
      <c r="C141" s="72">
        <v>2</v>
      </c>
      <c r="D141" s="72">
        <v>2</v>
      </c>
      <c r="E141" s="72">
        <v>1</v>
      </c>
      <c r="F141" s="123" t="s">
        <v>426</v>
      </c>
      <c r="G141" t="str">
        <f>CONCATENATE(BO141,"–",BP141,"–",BQ141,"–",BR141,"–",BS141)</f>
        <v>2–2–2–1–0</v>
      </c>
      <c r="H141" s="293"/>
      <c r="I141" s="293"/>
      <c r="K141" t="str">
        <f t="shared" si="96"/>
        <v>1-0-5-0-1</v>
      </c>
      <c r="L141" s="72">
        <v>1</v>
      </c>
      <c r="M141" s="72">
        <v>0</v>
      </c>
      <c r="N141" s="72">
        <v>5</v>
      </c>
      <c r="O141" s="72">
        <v>0</v>
      </c>
      <c r="P141" s="72">
        <v>1</v>
      </c>
      <c r="Q141" s="90">
        <f t="shared" si="83"/>
        <v>7</v>
      </c>
      <c r="R141" s="90" t="str">
        <f t="shared" si="97"/>
        <v/>
      </c>
      <c r="S141" s="90">
        <f t="shared" si="98"/>
        <v>1</v>
      </c>
      <c r="T141" s="91">
        <f t="shared" si="84"/>
        <v>9</v>
      </c>
      <c r="U141" s="91">
        <f t="shared" si="85"/>
        <v>0</v>
      </c>
      <c r="V141" s="91">
        <f t="shared" si="86"/>
        <v>135</v>
      </c>
      <c r="W141" s="91">
        <f t="shared" si="87"/>
        <v>0</v>
      </c>
      <c r="X141" s="91">
        <f t="shared" si="88"/>
        <v>49</v>
      </c>
      <c r="Y141" s="263">
        <f t="shared" si="99"/>
        <v>9</v>
      </c>
      <c r="Z141" s="263">
        <f t="shared" si="100"/>
        <v>1</v>
      </c>
      <c r="AA141" s="263">
        <f t="shared" si="101"/>
        <v>252</v>
      </c>
      <c r="AB141" s="263">
        <f t="shared" si="102"/>
        <v>1</v>
      </c>
      <c r="AC141" s="263">
        <f t="shared" si="103"/>
        <v>10</v>
      </c>
      <c r="AD141" s="93">
        <f t="shared" si="104"/>
        <v>22680</v>
      </c>
      <c r="AE141" s="101">
        <f t="shared" si="105"/>
        <v>2.9308087233273147E-4</v>
      </c>
      <c r="AF141" s="91">
        <f t="shared" si="89"/>
        <v>193</v>
      </c>
      <c r="AG141" s="90"/>
      <c r="AH141" s="90">
        <f t="shared" si="90"/>
        <v>1</v>
      </c>
      <c r="AI141" s="90">
        <f t="shared" si="91"/>
        <v>0</v>
      </c>
      <c r="AJ141" s="90">
        <f t="shared" si="92"/>
        <v>110</v>
      </c>
      <c r="AK141" s="90">
        <f t="shared" si="93"/>
        <v>0</v>
      </c>
      <c r="AL141" s="90">
        <f t="shared" si="94"/>
        <v>40</v>
      </c>
      <c r="AM141" s="91">
        <f t="shared" si="95"/>
        <v>151</v>
      </c>
      <c r="AO141" s="94">
        <f t="shared" si="106"/>
        <v>42</v>
      </c>
      <c r="AS141" t="str">
        <f t="shared" si="107"/>
        <v>1-0-5-0-1</v>
      </c>
      <c r="AT141" s="265">
        <f t="shared" si="82"/>
        <v>1</v>
      </c>
      <c r="AU141" s="265">
        <f t="shared" si="82"/>
        <v>0</v>
      </c>
      <c r="AV141" s="265">
        <f t="shared" si="82"/>
        <v>5</v>
      </c>
      <c r="AW141" s="265">
        <f t="shared" si="82"/>
        <v>0</v>
      </c>
      <c r="AX141" s="265">
        <f t="shared" si="82"/>
        <v>1</v>
      </c>
      <c r="AY141" s="265">
        <f t="shared" si="108"/>
        <v>0</v>
      </c>
      <c r="AZ141" s="265">
        <f t="shared" si="109"/>
        <v>0</v>
      </c>
      <c r="BA141" s="265">
        <f t="shared" si="110"/>
        <v>0</v>
      </c>
      <c r="BB141" s="265">
        <f t="shared" si="111"/>
        <v>1</v>
      </c>
      <c r="BC141" s="265">
        <f t="shared" si="112"/>
        <v>0</v>
      </c>
      <c r="BD141" s="265">
        <f t="shared" si="113"/>
        <v>0</v>
      </c>
      <c r="BE141" s="265">
        <f t="shared" si="114"/>
        <v>0</v>
      </c>
      <c r="BF141" s="265">
        <f t="shared" si="115"/>
        <v>0</v>
      </c>
      <c r="BG141" s="265">
        <f t="shared" si="116"/>
        <v>0</v>
      </c>
      <c r="BH141" s="265">
        <f t="shared" si="117"/>
        <v>0</v>
      </c>
      <c r="BI141" s="265">
        <f t="shared" si="118"/>
        <v>0</v>
      </c>
      <c r="BJ141" s="265">
        <f t="shared" si="119"/>
        <v>0</v>
      </c>
      <c r="BK141" s="265">
        <f t="shared" si="120"/>
        <v>0</v>
      </c>
      <c r="BO141">
        <f>LARGE(A141:E141,1)</f>
        <v>2</v>
      </c>
      <c r="BP141">
        <f>LARGE(A141:E141,2)</f>
        <v>2</v>
      </c>
      <c r="BQ141">
        <f>LARGE(A141:E141,3)</f>
        <v>2</v>
      </c>
      <c r="BR141">
        <f>LARGE(A141:E141,4)</f>
        <v>1</v>
      </c>
      <c r="BS141">
        <f>LARGE(A141:E141,5)</f>
        <v>0</v>
      </c>
    </row>
    <row r="142" spans="1:71" x14ac:dyDescent="0.25">
      <c r="A142" s="72">
        <v>2</v>
      </c>
      <c r="B142" s="72">
        <v>1</v>
      </c>
      <c r="C142" s="72">
        <v>2</v>
      </c>
      <c r="D142" s="72">
        <v>2</v>
      </c>
      <c r="E142" s="72">
        <v>0</v>
      </c>
      <c r="F142" s="123" t="s">
        <v>343</v>
      </c>
      <c r="G142" t="str">
        <f>CONCATENATE(BO142,"–",BP142,"–",BQ142,"–",BR142,"–",BS142)</f>
        <v>2–2–2–1–0</v>
      </c>
      <c r="H142" s="293"/>
      <c r="I142" s="293"/>
      <c r="K142" t="str">
        <f t="shared" si="96"/>
        <v>0-1-5-1-0</v>
      </c>
      <c r="L142" s="72">
        <v>0</v>
      </c>
      <c r="M142" s="72">
        <v>1</v>
      </c>
      <c r="N142" s="72">
        <v>5</v>
      </c>
      <c r="O142" s="72">
        <v>1</v>
      </c>
      <c r="P142" s="72">
        <v>0</v>
      </c>
      <c r="Q142" s="90">
        <f t="shared" si="83"/>
        <v>7</v>
      </c>
      <c r="R142" s="90" t="str">
        <f t="shared" si="97"/>
        <v/>
      </c>
      <c r="S142" s="90">
        <f t="shared" si="98"/>
        <v>0</v>
      </c>
      <c r="T142" s="91">
        <f t="shared" si="84"/>
        <v>0</v>
      </c>
      <c r="U142" s="91">
        <f t="shared" si="85"/>
        <v>19</v>
      </c>
      <c r="V142" s="91">
        <f t="shared" si="86"/>
        <v>135</v>
      </c>
      <c r="W142" s="91">
        <f t="shared" si="87"/>
        <v>39</v>
      </c>
      <c r="X142" s="91">
        <f t="shared" si="88"/>
        <v>0</v>
      </c>
      <c r="Y142" s="263">
        <f t="shared" si="99"/>
        <v>1</v>
      </c>
      <c r="Z142" s="263">
        <f t="shared" si="100"/>
        <v>10</v>
      </c>
      <c r="AA142" s="263">
        <f t="shared" si="101"/>
        <v>252</v>
      </c>
      <c r="AB142" s="263">
        <f t="shared" si="102"/>
        <v>10</v>
      </c>
      <c r="AC142" s="263">
        <f t="shared" si="103"/>
        <v>1</v>
      </c>
      <c r="AD142" s="93">
        <f t="shared" si="104"/>
        <v>25200</v>
      </c>
      <c r="AE142" s="101">
        <f t="shared" si="105"/>
        <v>3.2564541370303494E-4</v>
      </c>
      <c r="AF142" s="91">
        <f t="shared" si="89"/>
        <v>193</v>
      </c>
      <c r="AG142" s="90"/>
      <c r="AH142" s="90">
        <f t="shared" si="90"/>
        <v>0</v>
      </c>
      <c r="AI142" s="90">
        <f t="shared" si="91"/>
        <v>10</v>
      </c>
      <c r="AJ142" s="90">
        <f t="shared" si="92"/>
        <v>110</v>
      </c>
      <c r="AK142" s="90">
        <f t="shared" si="93"/>
        <v>30</v>
      </c>
      <c r="AL142" s="90">
        <f t="shared" si="94"/>
        <v>0</v>
      </c>
      <c r="AM142" s="91">
        <f t="shared" si="95"/>
        <v>150</v>
      </c>
      <c r="AO142" s="94">
        <f t="shared" si="106"/>
        <v>43</v>
      </c>
      <c r="AS142" t="str">
        <f t="shared" si="107"/>
        <v>0-1-5-1-0</v>
      </c>
      <c r="AT142" s="265">
        <f t="shared" si="82"/>
        <v>0</v>
      </c>
      <c r="AU142" s="265">
        <f t="shared" si="82"/>
        <v>1</v>
      </c>
      <c r="AV142" s="265">
        <f t="shared" si="82"/>
        <v>5</v>
      </c>
      <c r="AW142" s="265">
        <f t="shared" si="82"/>
        <v>1</v>
      </c>
      <c r="AX142" s="265">
        <f t="shared" si="82"/>
        <v>0</v>
      </c>
      <c r="AY142" s="265">
        <f t="shared" si="108"/>
        <v>0</v>
      </c>
      <c r="AZ142" s="265">
        <f t="shared" si="109"/>
        <v>0</v>
      </c>
      <c r="BA142" s="265">
        <f t="shared" si="110"/>
        <v>0</v>
      </c>
      <c r="BB142" s="265">
        <f t="shared" si="111"/>
        <v>0</v>
      </c>
      <c r="BC142" s="265">
        <f t="shared" si="112"/>
        <v>0</v>
      </c>
      <c r="BD142" s="265">
        <f t="shared" si="113"/>
        <v>0</v>
      </c>
      <c r="BE142" s="265">
        <f t="shared" si="114"/>
        <v>0</v>
      </c>
      <c r="BF142" s="265">
        <f t="shared" si="115"/>
        <v>0</v>
      </c>
      <c r="BG142" s="265">
        <f t="shared" si="116"/>
        <v>0</v>
      </c>
      <c r="BH142" s="265">
        <f t="shared" si="117"/>
        <v>0</v>
      </c>
      <c r="BI142" s="265">
        <f t="shared" si="118"/>
        <v>0</v>
      </c>
      <c r="BJ142" s="265">
        <f t="shared" si="119"/>
        <v>0</v>
      </c>
      <c r="BK142" s="265">
        <f t="shared" si="120"/>
        <v>0</v>
      </c>
      <c r="BO142">
        <f>LARGE(A142:E142,1)</f>
        <v>2</v>
      </c>
      <c r="BP142">
        <f>LARGE(A142:E142,2)</f>
        <v>2</v>
      </c>
      <c r="BQ142">
        <f>LARGE(A142:E142,3)</f>
        <v>2</v>
      </c>
      <c r="BR142">
        <f>LARGE(A142:E142,4)</f>
        <v>1</v>
      </c>
      <c r="BS142">
        <f>LARGE(A142:E142,5)</f>
        <v>0</v>
      </c>
    </row>
    <row r="143" spans="1:71" x14ac:dyDescent="0.25">
      <c r="A143" s="72">
        <v>1</v>
      </c>
      <c r="B143" s="72">
        <v>3</v>
      </c>
      <c r="C143" s="72">
        <v>0</v>
      </c>
      <c r="D143" s="72">
        <v>0</v>
      </c>
      <c r="E143" s="72">
        <v>3</v>
      </c>
      <c r="F143" s="123" t="s">
        <v>394</v>
      </c>
      <c r="G143" t="str">
        <f>CONCATENATE(BO143,"–",BP143,"–",BQ143,"–",BR143,"–",BS143)</f>
        <v>3–3–1–0–0</v>
      </c>
      <c r="H143" s="293"/>
      <c r="I143" s="293"/>
      <c r="K143" t="str">
        <f t="shared" si="96"/>
        <v>2-1-1-2-1</v>
      </c>
      <c r="L143" s="72">
        <v>2</v>
      </c>
      <c r="M143" s="72">
        <v>1</v>
      </c>
      <c r="N143" s="72">
        <v>1</v>
      </c>
      <c r="O143" s="72">
        <v>2</v>
      </c>
      <c r="P143" s="72">
        <v>1</v>
      </c>
      <c r="Q143" s="90">
        <f t="shared" si="83"/>
        <v>7</v>
      </c>
      <c r="R143" s="90" t="str">
        <f t="shared" si="97"/>
        <v/>
      </c>
      <c r="S143" s="90">
        <f t="shared" si="98"/>
        <v>3</v>
      </c>
      <c r="T143" s="91">
        <f t="shared" si="84"/>
        <v>17</v>
      </c>
      <c r="U143" s="91">
        <f t="shared" si="85"/>
        <v>19</v>
      </c>
      <c r="V143" s="91">
        <f t="shared" si="86"/>
        <v>29</v>
      </c>
      <c r="W143" s="91">
        <f t="shared" si="87"/>
        <v>77</v>
      </c>
      <c r="X143" s="91">
        <f t="shared" si="88"/>
        <v>49</v>
      </c>
      <c r="Y143" s="263">
        <f t="shared" si="99"/>
        <v>36</v>
      </c>
      <c r="Z143" s="263">
        <f t="shared" si="100"/>
        <v>10</v>
      </c>
      <c r="AA143" s="263">
        <f t="shared" si="101"/>
        <v>10</v>
      </c>
      <c r="AB143" s="263">
        <f t="shared" si="102"/>
        <v>45</v>
      </c>
      <c r="AC143" s="263">
        <f t="shared" si="103"/>
        <v>10</v>
      </c>
      <c r="AD143" s="93">
        <f t="shared" si="104"/>
        <v>1620000</v>
      </c>
      <c r="AE143" s="101">
        <f t="shared" si="105"/>
        <v>2.0934348023766532E-2</v>
      </c>
      <c r="AF143" s="91">
        <f t="shared" si="89"/>
        <v>191</v>
      </c>
      <c r="AG143" s="90"/>
      <c r="AH143" s="90">
        <f t="shared" si="90"/>
        <v>3</v>
      </c>
      <c r="AI143" s="90">
        <f t="shared" si="91"/>
        <v>10</v>
      </c>
      <c r="AJ143" s="90">
        <f t="shared" si="92"/>
        <v>20</v>
      </c>
      <c r="AK143" s="90">
        <f t="shared" si="93"/>
        <v>61</v>
      </c>
      <c r="AL143" s="90">
        <f t="shared" si="94"/>
        <v>40</v>
      </c>
      <c r="AM143" s="91">
        <f t="shared" si="95"/>
        <v>134</v>
      </c>
      <c r="AO143" s="94">
        <f t="shared" si="106"/>
        <v>57</v>
      </c>
      <c r="AS143" t="str">
        <f t="shared" si="107"/>
        <v>2-1-1-2-1</v>
      </c>
      <c r="AT143" s="265">
        <f t="shared" si="82"/>
        <v>2</v>
      </c>
      <c r="AU143" s="265">
        <f t="shared" si="82"/>
        <v>1</v>
      </c>
      <c r="AV143" s="265">
        <f t="shared" si="82"/>
        <v>1</v>
      </c>
      <c r="AW143" s="265">
        <f t="shared" si="82"/>
        <v>2</v>
      </c>
      <c r="AX143" s="265">
        <f t="shared" si="82"/>
        <v>1</v>
      </c>
      <c r="AY143" s="265">
        <f t="shared" si="108"/>
        <v>0</v>
      </c>
      <c r="AZ143" s="265">
        <f t="shared" si="109"/>
        <v>0</v>
      </c>
      <c r="BA143" s="265">
        <f t="shared" si="110"/>
        <v>0</v>
      </c>
      <c r="BB143" s="265">
        <f t="shared" si="111"/>
        <v>0</v>
      </c>
      <c r="BC143" s="265">
        <f t="shared" si="112"/>
        <v>0</v>
      </c>
      <c r="BD143" s="265">
        <f t="shared" si="113"/>
        <v>0</v>
      </c>
      <c r="BE143" s="265">
        <f t="shared" si="114"/>
        <v>0</v>
      </c>
      <c r="BF143" s="265">
        <f t="shared" si="115"/>
        <v>0</v>
      </c>
      <c r="BG143" s="265">
        <f t="shared" si="116"/>
        <v>0</v>
      </c>
      <c r="BH143" s="265">
        <f t="shared" si="117"/>
        <v>0</v>
      </c>
      <c r="BI143" s="265">
        <f t="shared" si="118"/>
        <v>0</v>
      </c>
      <c r="BJ143" s="265">
        <f t="shared" si="119"/>
        <v>0</v>
      </c>
      <c r="BK143" s="265">
        <f t="shared" si="120"/>
        <v>3</v>
      </c>
      <c r="BO143">
        <f>LARGE(A143:E143,1)</f>
        <v>3</v>
      </c>
      <c r="BP143">
        <f>LARGE(A143:E143,2)</f>
        <v>3</v>
      </c>
      <c r="BQ143">
        <f>LARGE(A143:E143,3)</f>
        <v>1</v>
      </c>
      <c r="BR143">
        <f>LARGE(A143:E143,4)</f>
        <v>0</v>
      </c>
      <c r="BS143">
        <f>LARGE(A143:E143,5)</f>
        <v>0</v>
      </c>
    </row>
    <row r="144" spans="1:71" x14ac:dyDescent="0.25">
      <c r="A144" s="72">
        <v>2</v>
      </c>
      <c r="B144" s="72">
        <v>0</v>
      </c>
      <c r="C144" s="72">
        <v>1</v>
      </c>
      <c r="D144" s="72">
        <v>3</v>
      </c>
      <c r="E144" s="72">
        <v>1</v>
      </c>
      <c r="F144" s="123" t="s">
        <v>413</v>
      </c>
      <c r="G144" t="str">
        <f>CONCATENATE(BO144,"–",BP144,"–",BQ144,"–",BR144,"–",BS144)</f>
        <v>3–2–1–1–0</v>
      </c>
      <c r="H144" s="293"/>
      <c r="I144" s="293"/>
      <c r="K144" t="str">
        <f t="shared" si="96"/>
        <v>1-2-2-1-1</v>
      </c>
      <c r="L144" s="72">
        <v>1</v>
      </c>
      <c r="M144" s="72">
        <v>2</v>
      </c>
      <c r="N144" s="72">
        <v>2</v>
      </c>
      <c r="O144" s="72">
        <v>1</v>
      </c>
      <c r="P144" s="72">
        <v>1</v>
      </c>
      <c r="Q144" s="90">
        <f t="shared" si="83"/>
        <v>7</v>
      </c>
      <c r="R144" s="90" t="str">
        <f t="shared" si="97"/>
        <v/>
      </c>
      <c r="S144" s="90">
        <f t="shared" si="98"/>
        <v>7</v>
      </c>
      <c r="T144" s="91">
        <f t="shared" si="84"/>
        <v>9</v>
      </c>
      <c r="U144" s="91">
        <f t="shared" si="85"/>
        <v>37</v>
      </c>
      <c r="V144" s="91">
        <f t="shared" si="86"/>
        <v>57</v>
      </c>
      <c r="W144" s="91">
        <f t="shared" si="87"/>
        <v>39</v>
      </c>
      <c r="X144" s="91">
        <f t="shared" si="88"/>
        <v>49</v>
      </c>
      <c r="Y144" s="263">
        <f t="shared" si="99"/>
        <v>9</v>
      </c>
      <c r="Z144" s="263">
        <f t="shared" si="100"/>
        <v>45</v>
      </c>
      <c r="AA144" s="263">
        <f t="shared" si="101"/>
        <v>45</v>
      </c>
      <c r="AB144" s="263">
        <f t="shared" si="102"/>
        <v>10</v>
      </c>
      <c r="AC144" s="263">
        <f t="shared" si="103"/>
        <v>10</v>
      </c>
      <c r="AD144" s="93">
        <f t="shared" si="104"/>
        <v>1822500</v>
      </c>
      <c r="AE144" s="101">
        <f t="shared" si="105"/>
        <v>2.3551141526737349E-2</v>
      </c>
      <c r="AF144" s="91">
        <f t="shared" si="89"/>
        <v>191</v>
      </c>
      <c r="AG144" s="90"/>
      <c r="AH144" s="90">
        <f t="shared" si="90"/>
        <v>1</v>
      </c>
      <c r="AI144" s="90">
        <f t="shared" si="91"/>
        <v>21</v>
      </c>
      <c r="AJ144" s="90">
        <f t="shared" si="92"/>
        <v>41</v>
      </c>
      <c r="AK144" s="90">
        <f t="shared" si="93"/>
        <v>30</v>
      </c>
      <c r="AL144" s="90">
        <f t="shared" si="94"/>
        <v>40</v>
      </c>
      <c r="AM144" s="91">
        <f t="shared" si="95"/>
        <v>133</v>
      </c>
      <c r="AO144" s="94">
        <f t="shared" si="106"/>
        <v>58</v>
      </c>
      <c r="AS144" t="str">
        <f t="shared" si="107"/>
        <v>1-2-2-1-1</v>
      </c>
      <c r="AT144" s="265">
        <f t="shared" si="82"/>
        <v>1</v>
      </c>
      <c r="AU144" s="265">
        <f t="shared" si="82"/>
        <v>2</v>
      </c>
      <c r="AV144" s="265">
        <f t="shared" si="82"/>
        <v>2</v>
      </c>
      <c r="AW144" s="265">
        <f t="shared" si="82"/>
        <v>1</v>
      </c>
      <c r="AX144" s="265">
        <f t="shared" si="82"/>
        <v>1</v>
      </c>
      <c r="AY144" s="265">
        <f t="shared" si="108"/>
        <v>0</v>
      </c>
      <c r="AZ144" s="265">
        <f t="shared" si="109"/>
        <v>0</v>
      </c>
      <c r="BA144" s="265">
        <f t="shared" si="110"/>
        <v>0</v>
      </c>
      <c r="BB144" s="265">
        <f t="shared" si="111"/>
        <v>0</v>
      </c>
      <c r="BC144" s="265">
        <f t="shared" si="112"/>
        <v>0</v>
      </c>
      <c r="BD144" s="265">
        <f t="shared" si="113"/>
        <v>0</v>
      </c>
      <c r="BE144" s="265">
        <f t="shared" si="114"/>
        <v>0</v>
      </c>
      <c r="BF144" s="265">
        <f t="shared" si="115"/>
        <v>0</v>
      </c>
      <c r="BG144" s="265">
        <f t="shared" si="116"/>
        <v>0</v>
      </c>
      <c r="BH144" s="265">
        <f t="shared" si="117"/>
        <v>0</v>
      </c>
      <c r="BI144" s="265">
        <f t="shared" si="118"/>
        <v>0</v>
      </c>
      <c r="BJ144" s="265">
        <f t="shared" si="119"/>
        <v>0</v>
      </c>
      <c r="BK144" s="265">
        <f t="shared" si="120"/>
        <v>7</v>
      </c>
      <c r="BO144">
        <f>LARGE(A144:E144,1)</f>
        <v>3</v>
      </c>
      <c r="BP144">
        <f>LARGE(A144:E144,2)</f>
        <v>2</v>
      </c>
      <c r="BQ144">
        <f>LARGE(A144:E144,3)</f>
        <v>1</v>
      </c>
      <c r="BR144">
        <f>LARGE(A144:E144,4)</f>
        <v>1</v>
      </c>
      <c r="BS144">
        <f>LARGE(A144:E144,5)</f>
        <v>0</v>
      </c>
    </row>
    <row r="145" spans="1:71" x14ac:dyDescent="0.25">
      <c r="A145" s="72">
        <v>0</v>
      </c>
      <c r="B145" s="72">
        <v>3</v>
      </c>
      <c r="C145" s="72">
        <v>2</v>
      </c>
      <c r="D145" s="72">
        <v>2</v>
      </c>
      <c r="E145" s="72">
        <v>0</v>
      </c>
      <c r="F145" s="123" t="s">
        <v>421</v>
      </c>
      <c r="G145" t="str">
        <f>CONCATENATE(BO145,"–",BP145,"–",BQ145,"–",BR145,"–",BS145)</f>
        <v>3–2–2–0–0</v>
      </c>
      <c r="H145" s="293"/>
      <c r="I145" s="293"/>
      <c r="K145" t="str">
        <f t="shared" si="96"/>
        <v>2-1-2-0-2</v>
      </c>
      <c r="L145" s="72">
        <v>2</v>
      </c>
      <c r="M145" s="72">
        <v>1</v>
      </c>
      <c r="N145" s="72">
        <v>2</v>
      </c>
      <c r="O145" s="72">
        <v>0</v>
      </c>
      <c r="P145" s="72">
        <v>2</v>
      </c>
      <c r="Q145" s="90">
        <f t="shared" si="83"/>
        <v>7</v>
      </c>
      <c r="R145" s="90" t="str">
        <f t="shared" si="97"/>
        <v/>
      </c>
      <c r="S145" s="90">
        <f t="shared" si="98"/>
        <v>2</v>
      </c>
      <c r="T145" s="91">
        <f t="shared" si="84"/>
        <v>17</v>
      </c>
      <c r="U145" s="91">
        <f t="shared" si="85"/>
        <v>19</v>
      </c>
      <c r="V145" s="91">
        <f t="shared" si="86"/>
        <v>57</v>
      </c>
      <c r="W145" s="91">
        <f t="shared" si="87"/>
        <v>0</v>
      </c>
      <c r="X145" s="91">
        <f t="shared" si="88"/>
        <v>97</v>
      </c>
      <c r="Y145" s="263">
        <f t="shared" si="99"/>
        <v>36</v>
      </c>
      <c r="Z145" s="263">
        <f t="shared" si="100"/>
        <v>10</v>
      </c>
      <c r="AA145" s="263">
        <f t="shared" si="101"/>
        <v>45</v>
      </c>
      <c r="AB145" s="263">
        <f t="shared" si="102"/>
        <v>1</v>
      </c>
      <c r="AC145" s="263">
        <f t="shared" si="103"/>
        <v>45</v>
      </c>
      <c r="AD145" s="93">
        <f t="shared" si="104"/>
        <v>729000</v>
      </c>
      <c r="AE145" s="101">
        <f t="shared" si="105"/>
        <v>9.4204566106949397E-3</v>
      </c>
      <c r="AF145" s="91">
        <f t="shared" si="89"/>
        <v>190</v>
      </c>
      <c r="AG145" s="90"/>
      <c r="AH145" s="90">
        <f t="shared" si="90"/>
        <v>3</v>
      </c>
      <c r="AI145" s="90">
        <f t="shared" si="91"/>
        <v>10</v>
      </c>
      <c r="AJ145" s="90">
        <f t="shared" si="92"/>
        <v>41</v>
      </c>
      <c r="AK145" s="90">
        <f t="shared" si="93"/>
        <v>0</v>
      </c>
      <c r="AL145" s="90">
        <f t="shared" si="94"/>
        <v>81</v>
      </c>
      <c r="AM145" s="91">
        <f t="shared" si="95"/>
        <v>135</v>
      </c>
      <c r="AO145" s="94">
        <f t="shared" si="106"/>
        <v>55</v>
      </c>
      <c r="AS145" t="str">
        <f t="shared" si="107"/>
        <v>2-1-2-0-2</v>
      </c>
      <c r="AT145" s="265">
        <f t="shared" si="82"/>
        <v>2</v>
      </c>
      <c r="AU145" s="265">
        <f t="shared" si="82"/>
        <v>1</v>
      </c>
      <c r="AV145" s="265">
        <f t="shared" si="82"/>
        <v>2</v>
      </c>
      <c r="AW145" s="265">
        <f t="shared" si="82"/>
        <v>0</v>
      </c>
      <c r="AX145" s="265">
        <f t="shared" si="82"/>
        <v>2</v>
      </c>
      <c r="AY145" s="265">
        <f t="shared" si="108"/>
        <v>0</v>
      </c>
      <c r="AZ145" s="265">
        <f t="shared" si="109"/>
        <v>0</v>
      </c>
      <c r="BA145" s="265">
        <f t="shared" si="110"/>
        <v>0</v>
      </c>
      <c r="BB145" s="265">
        <f t="shared" si="111"/>
        <v>0</v>
      </c>
      <c r="BC145" s="265">
        <f t="shared" si="112"/>
        <v>0</v>
      </c>
      <c r="BD145" s="265">
        <f t="shared" si="113"/>
        <v>0</v>
      </c>
      <c r="BE145" s="265">
        <f t="shared" si="114"/>
        <v>0</v>
      </c>
      <c r="BF145" s="265">
        <f t="shared" si="115"/>
        <v>0</v>
      </c>
      <c r="BG145" s="265">
        <f t="shared" si="116"/>
        <v>0</v>
      </c>
      <c r="BH145" s="265">
        <f t="shared" si="117"/>
        <v>0</v>
      </c>
      <c r="BI145" s="265">
        <f t="shared" si="118"/>
        <v>0</v>
      </c>
      <c r="BJ145" s="265">
        <f t="shared" si="119"/>
        <v>2</v>
      </c>
      <c r="BK145" s="265">
        <f t="shared" si="120"/>
        <v>0</v>
      </c>
      <c r="BO145">
        <f>LARGE(A145:E145,1)</f>
        <v>3</v>
      </c>
      <c r="BP145">
        <f>LARGE(A145:E145,2)</f>
        <v>2</v>
      </c>
      <c r="BQ145">
        <f>LARGE(A145:E145,3)</f>
        <v>2</v>
      </c>
      <c r="BR145">
        <f>LARGE(A145:E145,4)</f>
        <v>0</v>
      </c>
      <c r="BS145">
        <f>LARGE(A145:E145,5)</f>
        <v>0</v>
      </c>
    </row>
    <row r="146" spans="1:71" x14ac:dyDescent="0.25">
      <c r="A146" s="72">
        <v>0</v>
      </c>
      <c r="B146" s="72">
        <v>0</v>
      </c>
      <c r="C146" s="72">
        <v>3</v>
      </c>
      <c r="D146" s="72">
        <v>3</v>
      </c>
      <c r="E146" s="72">
        <v>1</v>
      </c>
      <c r="F146" s="123" t="s">
        <v>417</v>
      </c>
      <c r="G146" t="str">
        <f>CONCATENATE(BO146,"–",BP146,"–",BQ146,"–",BR146,"–",BS146)</f>
        <v>3–3–1–0–0</v>
      </c>
      <c r="H146" s="293"/>
      <c r="I146" s="293"/>
      <c r="K146" t="str">
        <f t="shared" si="96"/>
        <v>2-2-0-1-2</v>
      </c>
      <c r="L146" s="72">
        <v>2</v>
      </c>
      <c r="M146" s="72">
        <v>2</v>
      </c>
      <c r="N146" s="72">
        <v>0</v>
      </c>
      <c r="O146" s="72">
        <v>1</v>
      </c>
      <c r="P146" s="72">
        <v>2</v>
      </c>
      <c r="Q146" s="90">
        <f t="shared" si="83"/>
        <v>7</v>
      </c>
      <c r="R146" s="90" t="str">
        <f t="shared" si="97"/>
        <v/>
      </c>
      <c r="S146" s="90">
        <f t="shared" si="98"/>
        <v>3</v>
      </c>
      <c r="T146" s="91">
        <f t="shared" si="84"/>
        <v>17</v>
      </c>
      <c r="U146" s="91">
        <f t="shared" si="85"/>
        <v>37</v>
      </c>
      <c r="V146" s="91">
        <f t="shared" si="86"/>
        <v>0</v>
      </c>
      <c r="W146" s="91">
        <f t="shared" si="87"/>
        <v>39</v>
      </c>
      <c r="X146" s="91">
        <f t="shared" si="88"/>
        <v>97</v>
      </c>
      <c r="Y146" s="263">
        <f t="shared" si="99"/>
        <v>36</v>
      </c>
      <c r="Z146" s="263">
        <f t="shared" si="100"/>
        <v>45</v>
      </c>
      <c r="AA146" s="263">
        <f t="shared" si="101"/>
        <v>1</v>
      </c>
      <c r="AB146" s="263">
        <f t="shared" si="102"/>
        <v>10</v>
      </c>
      <c r="AC146" s="263">
        <f t="shared" si="103"/>
        <v>45</v>
      </c>
      <c r="AD146" s="93">
        <f t="shared" si="104"/>
        <v>729000</v>
      </c>
      <c r="AE146" s="101">
        <f t="shared" si="105"/>
        <v>9.4204566106949397E-3</v>
      </c>
      <c r="AF146" s="91">
        <f t="shared" si="89"/>
        <v>190</v>
      </c>
      <c r="AG146" s="90"/>
      <c r="AH146" s="90">
        <f t="shared" si="90"/>
        <v>3</v>
      </c>
      <c r="AI146" s="90">
        <f t="shared" si="91"/>
        <v>21</v>
      </c>
      <c r="AJ146" s="90">
        <f t="shared" si="92"/>
        <v>0</v>
      </c>
      <c r="AK146" s="90">
        <f t="shared" si="93"/>
        <v>30</v>
      </c>
      <c r="AL146" s="90">
        <f t="shared" si="94"/>
        <v>81</v>
      </c>
      <c r="AM146" s="91">
        <f t="shared" si="95"/>
        <v>135</v>
      </c>
      <c r="AO146" s="94">
        <f t="shared" si="106"/>
        <v>55</v>
      </c>
      <c r="AS146" t="str">
        <f t="shared" si="107"/>
        <v>2-2-0-1-2</v>
      </c>
      <c r="AT146" s="265">
        <f t="shared" si="82"/>
        <v>2</v>
      </c>
      <c r="AU146" s="265">
        <f t="shared" si="82"/>
        <v>2</v>
      </c>
      <c r="AV146" s="265">
        <f t="shared" si="82"/>
        <v>0</v>
      </c>
      <c r="AW146" s="265">
        <f t="shared" si="82"/>
        <v>1</v>
      </c>
      <c r="AX146" s="265">
        <f t="shared" si="82"/>
        <v>2</v>
      </c>
      <c r="AY146" s="265">
        <f t="shared" si="108"/>
        <v>0</v>
      </c>
      <c r="AZ146" s="265">
        <f t="shared" si="109"/>
        <v>0</v>
      </c>
      <c r="BA146" s="265">
        <f t="shared" si="110"/>
        <v>0</v>
      </c>
      <c r="BB146" s="265">
        <f t="shared" si="111"/>
        <v>0</v>
      </c>
      <c r="BC146" s="265">
        <f t="shared" si="112"/>
        <v>0</v>
      </c>
      <c r="BD146" s="265">
        <f t="shared" si="113"/>
        <v>0</v>
      </c>
      <c r="BE146" s="265">
        <f t="shared" si="114"/>
        <v>0</v>
      </c>
      <c r="BF146" s="265">
        <f t="shared" si="115"/>
        <v>0</v>
      </c>
      <c r="BG146" s="265">
        <f t="shared" si="116"/>
        <v>0</v>
      </c>
      <c r="BH146" s="265">
        <f t="shared" si="117"/>
        <v>0</v>
      </c>
      <c r="BI146" s="265">
        <f t="shared" si="118"/>
        <v>0</v>
      </c>
      <c r="BJ146" s="265">
        <f t="shared" si="119"/>
        <v>3</v>
      </c>
      <c r="BK146" s="265">
        <f t="shared" si="120"/>
        <v>0</v>
      </c>
      <c r="BO146">
        <f>LARGE(A146:E146,1)</f>
        <v>3</v>
      </c>
      <c r="BP146">
        <f>LARGE(A146:E146,2)</f>
        <v>3</v>
      </c>
      <c r="BQ146">
        <f>LARGE(A146:E146,3)</f>
        <v>1</v>
      </c>
      <c r="BR146">
        <f>LARGE(A146:E146,4)</f>
        <v>0</v>
      </c>
      <c r="BS146">
        <f>LARGE(A146:E146,5)</f>
        <v>0</v>
      </c>
    </row>
    <row r="147" spans="1:71" x14ac:dyDescent="0.25">
      <c r="A147" s="72">
        <v>2</v>
      </c>
      <c r="B147" s="72">
        <v>1</v>
      </c>
      <c r="C147" s="72">
        <v>1</v>
      </c>
      <c r="D147" s="72">
        <v>3</v>
      </c>
      <c r="E147" s="72">
        <v>0</v>
      </c>
      <c r="F147" s="123" t="s">
        <v>37</v>
      </c>
      <c r="G147" t="str">
        <f>CONCATENATE(BO147,"–",BP147,"–",BQ147,"–",BR147,"–",BS147)</f>
        <v>3–2–1–1–0</v>
      </c>
      <c r="H147" s="293"/>
      <c r="I147" s="293"/>
      <c r="K147" t="str">
        <f t="shared" si="96"/>
        <v>3-0-1-1-2</v>
      </c>
      <c r="L147" s="72">
        <v>3</v>
      </c>
      <c r="M147" s="72">
        <v>0</v>
      </c>
      <c r="N147" s="72">
        <v>1</v>
      </c>
      <c r="O147" s="72">
        <v>1</v>
      </c>
      <c r="P147" s="72">
        <v>2</v>
      </c>
      <c r="Q147" s="90">
        <f t="shared" si="83"/>
        <v>7</v>
      </c>
      <c r="R147" s="90" t="str">
        <f t="shared" si="97"/>
        <v/>
      </c>
      <c r="S147" s="90">
        <f t="shared" si="98"/>
        <v>3</v>
      </c>
      <c r="T147" s="91">
        <f t="shared" si="84"/>
        <v>24</v>
      </c>
      <c r="U147" s="91">
        <f t="shared" si="85"/>
        <v>0</v>
      </c>
      <c r="V147" s="91">
        <f t="shared" si="86"/>
        <v>29</v>
      </c>
      <c r="W147" s="91">
        <f t="shared" si="87"/>
        <v>39</v>
      </c>
      <c r="X147" s="91">
        <f t="shared" si="88"/>
        <v>97</v>
      </c>
      <c r="Y147" s="263">
        <f t="shared" si="99"/>
        <v>84</v>
      </c>
      <c r="Z147" s="263">
        <f t="shared" si="100"/>
        <v>1</v>
      </c>
      <c r="AA147" s="263">
        <f t="shared" si="101"/>
        <v>10</v>
      </c>
      <c r="AB147" s="263">
        <f t="shared" si="102"/>
        <v>10</v>
      </c>
      <c r="AC147" s="263">
        <f t="shared" si="103"/>
        <v>45</v>
      </c>
      <c r="AD147" s="93">
        <f t="shared" si="104"/>
        <v>378000</v>
      </c>
      <c r="AE147" s="101">
        <f t="shared" si="105"/>
        <v>4.8846812055455243E-3</v>
      </c>
      <c r="AF147" s="91">
        <f t="shared" si="89"/>
        <v>189</v>
      </c>
      <c r="AG147" s="90"/>
      <c r="AH147" s="90">
        <f t="shared" si="90"/>
        <v>6</v>
      </c>
      <c r="AI147" s="90">
        <f t="shared" si="91"/>
        <v>0</v>
      </c>
      <c r="AJ147" s="90">
        <f t="shared" si="92"/>
        <v>20</v>
      </c>
      <c r="AK147" s="90">
        <f t="shared" si="93"/>
        <v>30</v>
      </c>
      <c r="AL147" s="90">
        <f t="shared" si="94"/>
        <v>81</v>
      </c>
      <c r="AM147" s="91">
        <f t="shared" si="95"/>
        <v>137</v>
      </c>
      <c r="AO147" s="94">
        <f t="shared" si="106"/>
        <v>52</v>
      </c>
      <c r="AS147" t="str">
        <f t="shared" si="107"/>
        <v>3-0-1-1-2</v>
      </c>
      <c r="AT147" s="265">
        <f t="shared" si="82"/>
        <v>3</v>
      </c>
      <c r="AU147" s="265">
        <f t="shared" si="82"/>
        <v>0</v>
      </c>
      <c r="AV147" s="265">
        <f t="shared" si="82"/>
        <v>1</v>
      </c>
      <c r="AW147" s="265">
        <f t="shared" si="82"/>
        <v>1</v>
      </c>
      <c r="AX147" s="265">
        <f t="shared" si="82"/>
        <v>2</v>
      </c>
      <c r="AY147" s="265">
        <f t="shared" si="108"/>
        <v>0</v>
      </c>
      <c r="AZ147" s="265">
        <f t="shared" si="109"/>
        <v>0</v>
      </c>
      <c r="BA147" s="265">
        <f t="shared" si="110"/>
        <v>0</v>
      </c>
      <c r="BB147" s="265">
        <f t="shared" si="111"/>
        <v>0</v>
      </c>
      <c r="BC147" s="265">
        <f t="shared" si="112"/>
        <v>0</v>
      </c>
      <c r="BD147" s="265">
        <f t="shared" si="113"/>
        <v>0</v>
      </c>
      <c r="BE147" s="265">
        <f t="shared" si="114"/>
        <v>0</v>
      </c>
      <c r="BF147" s="265">
        <f t="shared" si="115"/>
        <v>0</v>
      </c>
      <c r="BG147" s="265">
        <f t="shared" si="116"/>
        <v>0</v>
      </c>
      <c r="BH147" s="265">
        <f t="shared" si="117"/>
        <v>3</v>
      </c>
      <c r="BI147" s="265">
        <f t="shared" si="118"/>
        <v>0</v>
      </c>
      <c r="BJ147" s="265">
        <f t="shared" si="119"/>
        <v>0</v>
      </c>
      <c r="BK147" s="265">
        <f t="shared" si="120"/>
        <v>0</v>
      </c>
      <c r="BO147">
        <f>LARGE(A147:E147,1)</f>
        <v>3</v>
      </c>
      <c r="BP147">
        <f>LARGE(A147:E147,2)</f>
        <v>2</v>
      </c>
      <c r="BQ147">
        <f>LARGE(A147:E147,3)</f>
        <v>1</v>
      </c>
      <c r="BR147">
        <f>LARGE(A147:E147,4)</f>
        <v>1</v>
      </c>
      <c r="BS147">
        <f>LARGE(A147:E147,5)</f>
        <v>0</v>
      </c>
    </row>
    <row r="148" spans="1:71" x14ac:dyDescent="0.25">
      <c r="A148" s="72">
        <v>2</v>
      </c>
      <c r="B148" s="72">
        <v>0</v>
      </c>
      <c r="C148" s="72">
        <v>1</v>
      </c>
      <c r="D148" s="72">
        <v>3</v>
      </c>
      <c r="E148" s="72">
        <v>1</v>
      </c>
      <c r="F148" s="123" t="s">
        <v>413</v>
      </c>
      <c r="G148" t="str">
        <f>CONCATENATE(BO148,"–",BP148,"–",BQ148,"–",BR148,"–",BS148)</f>
        <v>3–2–1–1–0</v>
      </c>
      <c r="H148" s="293"/>
      <c r="I148" s="293"/>
      <c r="K148" t="str">
        <f t="shared" si="96"/>
        <v>2-0-3-1-1</v>
      </c>
      <c r="L148" s="72">
        <v>2</v>
      </c>
      <c r="M148" s="72">
        <v>0</v>
      </c>
      <c r="N148" s="72">
        <v>3</v>
      </c>
      <c r="O148" s="72">
        <v>1</v>
      </c>
      <c r="P148" s="72">
        <v>1</v>
      </c>
      <c r="Q148" s="90">
        <f t="shared" si="83"/>
        <v>7</v>
      </c>
      <c r="R148" s="90" t="str">
        <f t="shared" si="97"/>
        <v/>
      </c>
      <c r="S148" s="90">
        <f t="shared" si="98"/>
        <v>1</v>
      </c>
      <c r="T148" s="91">
        <f t="shared" si="84"/>
        <v>17</v>
      </c>
      <c r="U148" s="91">
        <f t="shared" si="85"/>
        <v>0</v>
      </c>
      <c r="V148" s="91">
        <f t="shared" si="86"/>
        <v>84</v>
      </c>
      <c r="W148" s="91">
        <f t="shared" si="87"/>
        <v>39</v>
      </c>
      <c r="X148" s="91">
        <f t="shared" si="88"/>
        <v>49</v>
      </c>
      <c r="Y148" s="263">
        <f t="shared" si="99"/>
        <v>36</v>
      </c>
      <c r="Z148" s="263">
        <f t="shared" si="100"/>
        <v>1</v>
      </c>
      <c r="AA148" s="263">
        <f t="shared" si="101"/>
        <v>120</v>
      </c>
      <c r="AB148" s="263">
        <f t="shared" si="102"/>
        <v>10</v>
      </c>
      <c r="AC148" s="263">
        <f t="shared" si="103"/>
        <v>10</v>
      </c>
      <c r="AD148" s="93">
        <f t="shared" si="104"/>
        <v>432000</v>
      </c>
      <c r="AE148" s="101">
        <f t="shared" si="105"/>
        <v>5.5824928063377419E-3</v>
      </c>
      <c r="AF148" s="91">
        <f t="shared" si="89"/>
        <v>189</v>
      </c>
      <c r="AG148" s="90"/>
      <c r="AH148" s="90">
        <f t="shared" si="90"/>
        <v>3</v>
      </c>
      <c r="AI148" s="90">
        <f t="shared" si="91"/>
        <v>0</v>
      </c>
      <c r="AJ148" s="90">
        <f t="shared" si="92"/>
        <v>63</v>
      </c>
      <c r="AK148" s="90">
        <f t="shared" si="93"/>
        <v>30</v>
      </c>
      <c r="AL148" s="90">
        <f t="shared" si="94"/>
        <v>40</v>
      </c>
      <c r="AM148" s="91">
        <f t="shared" si="95"/>
        <v>136</v>
      </c>
      <c r="AO148" s="94">
        <f t="shared" si="106"/>
        <v>53</v>
      </c>
      <c r="AS148" t="str">
        <f t="shared" si="107"/>
        <v>2-0-3-1-1</v>
      </c>
      <c r="AT148" s="265">
        <f t="shared" si="82"/>
        <v>2</v>
      </c>
      <c r="AU148" s="265">
        <f t="shared" si="82"/>
        <v>0</v>
      </c>
      <c r="AV148" s="265">
        <f t="shared" si="82"/>
        <v>3</v>
      </c>
      <c r="AW148" s="265">
        <f t="shared" si="82"/>
        <v>1</v>
      </c>
      <c r="AX148" s="265">
        <f t="shared" si="82"/>
        <v>1</v>
      </c>
      <c r="AY148" s="265">
        <f t="shared" si="108"/>
        <v>0</v>
      </c>
      <c r="AZ148" s="265">
        <f t="shared" si="109"/>
        <v>0</v>
      </c>
      <c r="BA148" s="265">
        <f t="shared" si="110"/>
        <v>0</v>
      </c>
      <c r="BB148" s="265">
        <f t="shared" si="111"/>
        <v>0</v>
      </c>
      <c r="BC148" s="265">
        <f t="shared" si="112"/>
        <v>0</v>
      </c>
      <c r="BD148" s="265">
        <f t="shared" si="113"/>
        <v>0</v>
      </c>
      <c r="BE148" s="265">
        <f t="shared" si="114"/>
        <v>0</v>
      </c>
      <c r="BF148" s="265">
        <f t="shared" si="115"/>
        <v>0</v>
      </c>
      <c r="BG148" s="265">
        <f t="shared" si="116"/>
        <v>0</v>
      </c>
      <c r="BH148" s="265">
        <f t="shared" si="117"/>
        <v>1</v>
      </c>
      <c r="BI148" s="265">
        <f t="shared" si="118"/>
        <v>0</v>
      </c>
      <c r="BJ148" s="265">
        <f t="shared" si="119"/>
        <v>0</v>
      </c>
      <c r="BK148" s="265">
        <f t="shared" si="120"/>
        <v>0</v>
      </c>
      <c r="BO148">
        <f>LARGE(A148:E148,1)</f>
        <v>3</v>
      </c>
      <c r="BP148">
        <f>LARGE(A148:E148,2)</f>
        <v>2</v>
      </c>
      <c r="BQ148">
        <f>LARGE(A148:E148,3)</f>
        <v>1</v>
      </c>
      <c r="BR148">
        <f>LARGE(A148:E148,4)</f>
        <v>1</v>
      </c>
      <c r="BS148">
        <f>LARGE(A148:E148,5)</f>
        <v>0</v>
      </c>
    </row>
    <row r="149" spans="1:71" x14ac:dyDescent="0.25">
      <c r="A149" s="72">
        <v>2</v>
      </c>
      <c r="B149" s="72">
        <v>1</v>
      </c>
      <c r="C149" s="72">
        <v>1</v>
      </c>
      <c r="D149" s="72">
        <v>1</v>
      </c>
      <c r="E149" s="72">
        <v>2</v>
      </c>
      <c r="F149" s="123" t="s">
        <v>13</v>
      </c>
      <c r="G149" t="str">
        <f>CONCATENATE(BO149,"–",BP149,"–",BQ149,"–",BR149,"–",BS149)</f>
        <v>2–2–1–1–1</v>
      </c>
      <c r="H149" s="293"/>
      <c r="I149" s="293"/>
      <c r="K149" t="str">
        <f t="shared" si="96"/>
        <v>1-3-0-2-1</v>
      </c>
      <c r="L149" s="72">
        <v>1</v>
      </c>
      <c r="M149" s="72">
        <v>3</v>
      </c>
      <c r="N149" s="72">
        <v>0</v>
      </c>
      <c r="O149" s="72">
        <v>2</v>
      </c>
      <c r="P149" s="72">
        <v>1</v>
      </c>
      <c r="Q149" s="90">
        <f t="shared" si="83"/>
        <v>7</v>
      </c>
      <c r="R149" s="90" t="str">
        <f t="shared" si="97"/>
        <v/>
      </c>
      <c r="S149" s="90">
        <f t="shared" si="98"/>
        <v>3</v>
      </c>
      <c r="T149" s="91">
        <f t="shared" si="84"/>
        <v>9</v>
      </c>
      <c r="U149" s="91">
        <f t="shared" si="85"/>
        <v>54</v>
      </c>
      <c r="V149" s="91">
        <f t="shared" si="86"/>
        <v>0</v>
      </c>
      <c r="W149" s="91">
        <f t="shared" si="87"/>
        <v>77</v>
      </c>
      <c r="X149" s="91">
        <f t="shared" si="88"/>
        <v>49</v>
      </c>
      <c r="Y149" s="263">
        <f t="shared" si="99"/>
        <v>9</v>
      </c>
      <c r="Z149" s="263">
        <f t="shared" si="100"/>
        <v>120</v>
      </c>
      <c r="AA149" s="263">
        <f t="shared" si="101"/>
        <v>1</v>
      </c>
      <c r="AB149" s="263">
        <f t="shared" si="102"/>
        <v>45</v>
      </c>
      <c r="AC149" s="263">
        <f t="shared" si="103"/>
        <v>10</v>
      </c>
      <c r="AD149" s="93">
        <f t="shared" si="104"/>
        <v>486000</v>
      </c>
      <c r="AE149" s="101">
        <f t="shared" si="105"/>
        <v>6.2803044071299595E-3</v>
      </c>
      <c r="AF149" s="91">
        <f t="shared" si="89"/>
        <v>189</v>
      </c>
      <c r="AG149" s="90"/>
      <c r="AH149" s="90">
        <f t="shared" si="90"/>
        <v>1</v>
      </c>
      <c r="AI149" s="90">
        <f t="shared" si="91"/>
        <v>33</v>
      </c>
      <c r="AJ149" s="90">
        <f t="shared" si="92"/>
        <v>0</v>
      </c>
      <c r="AK149" s="90">
        <f t="shared" si="93"/>
        <v>61</v>
      </c>
      <c r="AL149" s="90">
        <f t="shared" si="94"/>
        <v>40</v>
      </c>
      <c r="AM149" s="91">
        <f t="shared" si="95"/>
        <v>135</v>
      </c>
      <c r="AO149" s="94">
        <f t="shared" si="106"/>
        <v>54</v>
      </c>
      <c r="AS149" t="str">
        <f t="shared" si="107"/>
        <v>1-3-0-2-1</v>
      </c>
      <c r="AT149" s="265">
        <f t="shared" si="82"/>
        <v>1</v>
      </c>
      <c r="AU149" s="265">
        <f t="shared" si="82"/>
        <v>3</v>
      </c>
      <c r="AV149" s="265">
        <f t="shared" si="82"/>
        <v>0</v>
      </c>
      <c r="AW149" s="265">
        <f t="shared" si="82"/>
        <v>2</v>
      </c>
      <c r="AX149" s="265">
        <f t="shared" si="82"/>
        <v>1</v>
      </c>
      <c r="AY149" s="265">
        <f t="shared" si="108"/>
        <v>0</v>
      </c>
      <c r="AZ149" s="265">
        <f t="shared" si="109"/>
        <v>0</v>
      </c>
      <c r="BA149" s="265">
        <f t="shared" si="110"/>
        <v>0</v>
      </c>
      <c r="BB149" s="265">
        <f t="shared" si="111"/>
        <v>0</v>
      </c>
      <c r="BC149" s="265">
        <f t="shared" si="112"/>
        <v>0</v>
      </c>
      <c r="BD149" s="265">
        <f t="shared" si="113"/>
        <v>0</v>
      </c>
      <c r="BE149" s="265">
        <f t="shared" si="114"/>
        <v>0</v>
      </c>
      <c r="BF149" s="265">
        <f t="shared" si="115"/>
        <v>0</v>
      </c>
      <c r="BG149" s="265">
        <f t="shared" si="116"/>
        <v>0</v>
      </c>
      <c r="BH149" s="265">
        <f t="shared" si="117"/>
        <v>3</v>
      </c>
      <c r="BI149" s="265">
        <f t="shared" si="118"/>
        <v>0</v>
      </c>
      <c r="BJ149" s="265">
        <f t="shared" si="119"/>
        <v>0</v>
      </c>
      <c r="BK149" s="265">
        <f t="shared" si="120"/>
        <v>0</v>
      </c>
      <c r="BO149">
        <f>LARGE(A149:E149,1)</f>
        <v>2</v>
      </c>
      <c r="BP149">
        <f>LARGE(A149:E149,2)</f>
        <v>2</v>
      </c>
      <c r="BQ149">
        <f>LARGE(A149:E149,3)</f>
        <v>1</v>
      </c>
      <c r="BR149">
        <f>LARGE(A149:E149,4)</f>
        <v>1</v>
      </c>
      <c r="BS149">
        <f>LARGE(A149:E149,5)</f>
        <v>1</v>
      </c>
    </row>
    <row r="150" spans="1:71" x14ac:dyDescent="0.25">
      <c r="A150" s="72">
        <v>2</v>
      </c>
      <c r="B150" s="72">
        <v>1</v>
      </c>
      <c r="C150" s="72">
        <v>2</v>
      </c>
      <c r="D150" s="72">
        <v>2</v>
      </c>
      <c r="E150" s="72">
        <v>0</v>
      </c>
      <c r="F150" s="123" t="s">
        <v>343</v>
      </c>
      <c r="G150" t="str">
        <f>CONCATENATE(BO150,"–",BP150,"–",BQ150,"–",BR150,"–",BS150)</f>
        <v>2–2–2–1–0</v>
      </c>
      <c r="H150" s="293"/>
      <c r="I150" s="293"/>
      <c r="K150" t="str">
        <f t="shared" si="96"/>
        <v>1-3-1-0-2</v>
      </c>
      <c r="L150" s="72">
        <v>1</v>
      </c>
      <c r="M150" s="72">
        <v>3</v>
      </c>
      <c r="N150" s="72">
        <v>1</v>
      </c>
      <c r="O150" s="72">
        <v>0</v>
      </c>
      <c r="P150" s="72">
        <v>2</v>
      </c>
      <c r="Q150" s="90">
        <f t="shared" si="83"/>
        <v>7</v>
      </c>
      <c r="R150" s="90" t="str">
        <f t="shared" si="97"/>
        <v/>
      </c>
      <c r="S150" s="90">
        <f t="shared" si="98"/>
        <v>2</v>
      </c>
      <c r="T150" s="91">
        <f t="shared" si="84"/>
        <v>9</v>
      </c>
      <c r="U150" s="91">
        <f t="shared" si="85"/>
        <v>54</v>
      </c>
      <c r="V150" s="91">
        <f t="shared" si="86"/>
        <v>29</v>
      </c>
      <c r="W150" s="91">
        <f t="shared" si="87"/>
        <v>0</v>
      </c>
      <c r="X150" s="91">
        <f t="shared" si="88"/>
        <v>97</v>
      </c>
      <c r="Y150" s="263">
        <f t="shared" si="99"/>
        <v>9</v>
      </c>
      <c r="Z150" s="263">
        <f t="shared" si="100"/>
        <v>120</v>
      </c>
      <c r="AA150" s="263">
        <f t="shared" si="101"/>
        <v>10</v>
      </c>
      <c r="AB150" s="263">
        <f t="shared" si="102"/>
        <v>1</v>
      </c>
      <c r="AC150" s="263">
        <f t="shared" si="103"/>
        <v>45</v>
      </c>
      <c r="AD150" s="93">
        <f t="shared" si="104"/>
        <v>486000</v>
      </c>
      <c r="AE150" s="101">
        <f t="shared" si="105"/>
        <v>6.2803044071299595E-3</v>
      </c>
      <c r="AF150" s="91">
        <f t="shared" si="89"/>
        <v>189</v>
      </c>
      <c r="AG150" s="90"/>
      <c r="AH150" s="90">
        <f t="shared" si="90"/>
        <v>1</v>
      </c>
      <c r="AI150" s="90">
        <f t="shared" si="91"/>
        <v>33</v>
      </c>
      <c r="AJ150" s="90">
        <f t="shared" si="92"/>
        <v>20</v>
      </c>
      <c r="AK150" s="90">
        <f t="shared" si="93"/>
        <v>0</v>
      </c>
      <c r="AL150" s="90">
        <f t="shared" si="94"/>
        <v>81</v>
      </c>
      <c r="AM150" s="91">
        <f t="shared" si="95"/>
        <v>135</v>
      </c>
      <c r="AO150" s="94">
        <f t="shared" si="106"/>
        <v>54</v>
      </c>
      <c r="AS150" t="str">
        <f t="shared" si="107"/>
        <v>1-3-1-0-2</v>
      </c>
      <c r="AT150" s="265">
        <f t="shared" ref="AT150:AX181" si="121">VALUE(MID($K150,AT$2,1))</f>
        <v>1</v>
      </c>
      <c r="AU150" s="265">
        <f t="shared" si="121"/>
        <v>3</v>
      </c>
      <c r="AV150" s="265">
        <f t="shared" si="121"/>
        <v>1</v>
      </c>
      <c r="AW150" s="265">
        <f t="shared" si="121"/>
        <v>0</v>
      </c>
      <c r="AX150" s="265">
        <f t="shared" si="121"/>
        <v>2</v>
      </c>
      <c r="AY150" s="265">
        <f t="shared" si="108"/>
        <v>0</v>
      </c>
      <c r="AZ150" s="265">
        <f t="shared" si="109"/>
        <v>0</v>
      </c>
      <c r="BA150" s="265">
        <f t="shared" si="110"/>
        <v>0</v>
      </c>
      <c r="BB150" s="265">
        <f t="shared" si="111"/>
        <v>0</v>
      </c>
      <c r="BC150" s="265">
        <f t="shared" si="112"/>
        <v>0</v>
      </c>
      <c r="BD150" s="265">
        <f t="shared" si="113"/>
        <v>0</v>
      </c>
      <c r="BE150" s="265">
        <f t="shared" si="114"/>
        <v>0</v>
      </c>
      <c r="BF150" s="265">
        <f t="shared" si="115"/>
        <v>0</v>
      </c>
      <c r="BG150" s="265">
        <f t="shared" si="116"/>
        <v>0</v>
      </c>
      <c r="BH150" s="265">
        <f t="shared" si="117"/>
        <v>2</v>
      </c>
      <c r="BI150" s="265">
        <f t="shared" si="118"/>
        <v>0</v>
      </c>
      <c r="BJ150" s="265">
        <f t="shared" si="119"/>
        <v>0</v>
      </c>
      <c r="BK150" s="265">
        <f t="shared" si="120"/>
        <v>0</v>
      </c>
      <c r="BO150">
        <f>LARGE(A150:E150,1)</f>
        <v>2</v>
      </c>
      <c r="BP150">
        <f>LARGE(A150:E150,2)</f>
        <v>2</v>
      </c>
      <c r="BQ150">
        <f>LARGE(A150:E150,3)</f>
        <v>2</v>
      </c>
      <c r="BR150">
        <f>LARGE(A150:E150,4)</f>
        <v>1</v>
      </c>
      <c r="BS150">
        <f>LARGE(A150:E150,5)</f>
        <v>0</v>
      </c>
    </row>
    <row r="151" spans="1:71" x14ac:dyDescent="0.25">
      <c r="A151" s="72">
        <v>2</v>
      </c>
      <c r="B151" s="72">
        <v>1</v>
      </c>
      <c r="C151" s="72">
        <v>2</v>
      </c>
      <c r="D151" s="72">
        <v>2</v>
      </c>
      <c r="E151" s="72">
        <v>0</v>
      </c>
      <c r="F151" s="123" t="s">
        <v>343</v>
      </c>
      <c r="G151" t="str">
        <f>CONCATENATE(BO151,"–",BP151,"–",BQ151,"–",BR151,"–",BS151)</f>
        <v>2–2–2–1–0</v>
      </c>
      <c r="H151" s="293"/>
      <c r="I151" s="293"/>
      <c r="K151" t="str">
        <f t="shared" si="96"/>
        <v>1-1-3-2-0</v>
      </c>
      <c r="L151" s="72">
        <v>1</v>
      </c>
      <c r="M151" s="72">
        <v>1</v>
      </c>
      <c r="N151" s="72">
        <v>3</v>
      </c>
      <c r="O151" s="72">
        <v>2</v>
      </c>
      <c r="P151" s="72">
        <v>0</v>
      </c>
      <c r="Q151" s="90">
        <f t="shared" si="83"/>
        <v>7</v>
      </c>
      <c r="R151" s="90" t="str">
        <f t="shared" si="97"/>
        <v/>
      </c>
      <c r="S151" s="90">
        <f t="shared" si="98"/>
        <v>3</v>
      </c>
      <c r="T151" s="91">
        <f t="shared" si="84"/>
        <v>9</v>
      </c>
      <c r="U151" s="91">
        <f t="shared" si="85"/>
        <v>19</v>
      </c>
      <c r="V151" s="91">
        <f t="shared" si="86"/>
        <v>84</v>
      </c>
      <c r="W151" s="91">
        <f t="shared" si="87"/>
        <v>77</v>
      </c>
      <c r="X151" s="91">
        <f t="shared" si="88"/>
        <v>0</v>
      </c>
      <c r="Y151" s="263">
        <f t="shared" si="99"/>
        <v>9</v>
      </c>
      <c r="Z151" s="263">
        <f t="shared" si="100"/>
        <v>10</v>
      </c>
      <c r="AA151" s="263">
        <f t="shared" si="101"/>
        <v>120</v>
      </c>
      <c r="AB151" s="263">
        <f t="shared" si="102"/>
        <v>45</v>
      </c>
      <c r="AC151" s="263">
        <f t="shared" si="103"/>
        <v>1</v>
      </c>
      <c r="AD151" s="93">
        <f t="shared" si="104"/>
        <v>486000</v>
      </c>
      <c r="AE151" s="101">
        <f t="shared" si="105"/>
        <v>6.2803044071299595E-3</v>
      </c>
      <c r="AF151" s="91">
        <f t="shared" si="89"/>
        <v>189</v>
      </c>
      <c r="AG151" s="90"/>
      <c r="AH151" s="90">
        <f t="shared" si="90"/>
        <v>1</v>
      </c>
      <c r="AI151" s="90">
        <f t="shared" si="91"/>
        <v>10</v>
      </c>
      <c r="AJ151" s="90">
        <f t="shared" si="92"/>
        <v>63</v>
      </c>
      <c r="AK151" s="90">
        <f t="shared" si="93"/>
        <v>61</v>
      </c>
      <c r="AL151" s="90">
        <f t="shared" si="94"/>
        <v>0</v>
      </c>
      <c r="AM151" s="91">
        <f t="shared" si="95"/>
        <v>135</v>
      </c>
      <c r="AO151" s="94">
        <f t="shared" si="106"/>
        <v>54</v>
      </c>
      <c r="AS151" t="str">
        <f t="shared" si="107"/>
        <v>1-1-3-2-0</v>
      </c>
      <c r="AT151" s="265">
        <f t="shared" si="121"/>
        <v>1</v>
      </c>
      <c r="AU151" s="265">
        <f t="shared" si="121"/>
        <v>1</v>
      </c>
      <c r="AV151" s="265">
        <f t="shared" si="121"/>
        <v>3</v>
      </c>
      <c r="AW151" s="265">
        <f t="shared" si="121"/>
        <v>2</v>
      </c>
      <c r="AX151" s="265">
        <f t="shared" si="121"/>
        <v>0</v>
      </c>
      <c r="AY151" s="265">
        <f t="shared" si="108"/>
        <v>0</v>
      </c>
      <c r="AZ151" s="265">
        <f t="shared" si="109"/>
        <v>0</v>
      </c>
      <c r="BA151" s="265">
        <f t="shared" si="110"/>
        <v>0</v>
      </c>
      <c r="BB151" s="265">
        <f t="shared" si="111"/>
        <v>0</v>
      </c>
      <c r="BC151" s="265">
        <f t="shared" si="112"/>
        <v>0</v>
      </c>
      <c r="BD151" s="265">
        <f t="shared" si="113"/>
        <v>0</v>
      </c>
      <c r="BE151" s="265">
        <f t="shared" si="114"/>
        <v>0</v>
      </c>
      <c r="BF151" s="265">
        <f t="shared" si="115"/>
        <v>0</v>
      </c>
      <c r="BG151" s="265">
        <f t="shared" si="116"/>
        <v>0</v>
      </c>
      <c r="BH151" s="265">
        <f t="shared" si="117"/>
        <v>3</v>
      </c>
      <c r="BI151" s="265">
        <f t="shared" si="118"/>
        <v>0</v>
      </c>
      <c r="BJ151" s="265">
        <f t="shared" si="119"/>
        <v>0</v>
      </c>
      <c r="BK151" s="265">
        <f t="shared" si="120"/>
        <v>0</v>
      </c>
      <c r="BO151">
        <f>LARGE(A151:E151,1)</f>
        <v>2</v>
      </c>
      <c r="BP151">
        <f>LARGE(A151:E151,2)</f>
        <v>2</v>
      </c>
      <c r="BQ151">
        <f>LARGE(A151:E151,3)</f>
        <v>2</v>
      </c>
      <c r="BR151">
        <f>LARGE(A151:E151,4)</f>
        <v>1</v>
      </c>
      <c r="BS151">
        <f>LARGE(A151:E151,5)</f>
        <v>0</v>
      </c>
    </row>
    <row r="152" spans="1:71" x14ac:dyDescent="0.25">
      <c r="A152" s="72">
        <v>0</v>
      </c>
      <c r="B152" s="72">
        <v>1</v>
      </c>
      <c r="C152" s="72">
        <v>2</v>
      </c>
      <c r="D152" s="72">
        <v>3</v>
      </c>
      <c r="E152" s="72">
        <v>1</v>
      </c>
      <c r="F152" s="123" t="s">
        <v>344</v>
      </c>
      <c r="G152" t="str">
        <f>CONCATENATE(BO152,"–",BP152,"–",BQ152,"–",BR152,"–",BS152)</f>
        <v>3–2–1–1–0</v>
      </c>
      <c r="H152" s="293"/>
      <c r="I152" s="293"/>
      <c r="K152" t="str">
        <f t="shared" si="96"/>
        <v>1-2-1-3-0</v>
      </c>
      <c r="L152" s="72">
        <v>1</v>
      </c>
      <c r="M152" s="72">
        <v>2</v>
      </c>
      <c r="N152" s="72">
        <v>1</v>
      </c>
      <c r="O152" s="72">
        <v>3</v>
      </c>
      <c r="P152" s="72">
        <v>0</v>
      </c>
      <c r="Q152" s="90">
        <f t="shared" si="83"/>
        <v>7</v>
      </c>
      <c r="R152" s="90" t="str">
        <f t="shared" si="97"/>
        <v/>
      </c>
      <c r="S152" s="90">
        <f t="shared" si="98"/>
        <v>1</v>
      </c>
      <c r="T152" s="91">
        <f t="shared" si="84"/>
        <v>9</v>
      </c>
      <c r="U152" s="91">
        <f t="shared" si="85"/>
        <v>37</v>
      </c>
      <c r="V152" s="91">
        <f t="shared" si="86"/>
        <v>29</v>
      </c>
      <c r="W152" s="91">
        <f t="shared" si="87"/>
        <v>114</v>
      </c>
      <c r="X152" s="91">
        <f t="shared" si="88"/>
        <v>0</v>
      </c>
      <c r="Y152" s="263">
        <f t="shared" si="99"/>
        <v>9</v>
      </c>
      <c r="Z152" s="263">
        <f t="shared" si="100"/>
        <v>45</v>
      </c>
      <c r="AA152" s="263">
        <f t="shared" si="101"/>
        <v>10</v>
      </c>
      <c r="AB152" s="263">
        <f t="shared" si="102"/>
        <v>120</v>
      </c>
      <c r="AC152" s="263">
        <f t="shared" si="103"/>
        <v>1</v>
      </c>
      <c r="AD152" s="93">
        <f t="shared" si="104"/>
        <v>486000</v>
      </c>
      <c r="AE152" s="101">
        <f t="shared" si="105"/>
        <v>6.2803044071299595E-3</v>
      </c>
      <c r="AF152" s="91">
        <f t="shared" si="89"/>
        <v>189</v>
      </c>
      <c r="AG152" s="90"/>
      <c r="AH152" s="90">
        <f t="shared" si="90"/>
        <v>1</v>
      </c>
      <c r="AI152" s="90">
        <f t="shared" si="91"/>
        <v>21</v>
      </c>
      <c r="AJ152" s="90">
        <f t="shared" si="92"/>
        <v>20</v>
      </c>
      <c r="AK152" s="90">
        <f t="shared" si="93"/>
        <v>93</v>
      </c>
      <c r="AL152" s="90">
        <f t="shared" si="94"/>
        <v>0</v>
      </c>
      <c r="AM152" s="91">
        <f t="shared" si="95"/>
        <v>135</v>
      </c>
      <c r="AO152" s="94">
        <f t="shared" si="106"/>
        <v>54</v>
      </c>
      <c r="AS152" t="str">
        <f t="shared" si="107"/>
        <v>1-2-1-3-0</v>
      </c>
      <c r="AT152" s="265">
        <f t="shared" si="121"/>
        <v>1</v>
      </c>
      <c r="AU152" s="265">
        <f t="shared" si="121"/>
        <v>2</v>
      </c>
      <c r="AV152" s="265">
        <f t="shared" si="121"/>
        <v>1</v>
      </c>
      <c r="AW152" s="265">
        <f t="shared" si="121"/>
        <v>3</v>
      </c>
      <c r="AX152" s="265">
        <f t="shared" si="121"/>
        <v>0</v>
      </c>
      <c r="AY152" s="265">
        <f t="shared" si="108"/>
        <v>0</v>
      </c>
      <c r="AZ152" s="265">
        <f t="shared" si="109"/>
        <v>0</v>
      </c>
      <c r="BA152" s="265">
        <f t="shared" si="110"/>
        <v>0</v>
      </c>
      <c r="BB152" s="265">
        <f t="shared" si="111"/>
        <v>0</v>
      </c>
      <c r="BC152" s="265">
        <f t="shared" si="112"/>
        <v>0</v>
      </c>
      <c r="BD152" s="265">
        <f t="shared" si="113"/>
        <v>0</v>
      </c>
      <c r="BE152" s="265">
        <f t="shared" si="114"/>
        <v>0</v>
      </c>
      <c r="BF152" s="265">
        <f t="shared" si="115"/>
        <v>0</v>
      </c>
      <c r="BG152" s="265">
        <f t="shared" si="116"/>
        <v>0</v>
      </c>
      <c r="BH152" s="265">
        <f t="shared" si="117"/>
        <v>1</v>
      </c>
      <c r="BI152" s="265">
        <f t="shared" si="118"/>
        <v>0</v>
      </c>
      <c r="BJ152" s="265">
        <f t="shared" si="119"/>
        <v>0</v>
      </c>
      <c r="BK152" s="265">
        <f t="shared" si="120"/>
        <v>0</v>
      </c>
      <c r="BO152">
        <f>LARGE(A152:E152,1)</f>
        <v>3</v>
      </c>
      <c r="BP152">
        <f>LARGE(A152:E152,2)</f>
        <v>2</v>
      </c>
      <c r="BQ152">
        <f>LARGE(A152:E152,3)</f>
        <v>1</v>
      </c>
      <c r="BR152">
        <f>LARGE(A152:E152,4)</f>
        <v>1</v>
      </c>
      <c r="BS152">
        <f>LARGE(A152:E152,5)</f>
        <v>0</v>
      </c>
    </row>
    <row r="153" spans="1:71" x14ac:dyDescent="0.25">
      <c r="A153" s="72">
        <v>1</v>
      </c>
      <c r="B153" s="72">
        <v>1</v>
      </c>
      <c r="C153" s="72">
        <v>1</v>
      </c>
      <c r="D153" s="72">
        <v>2</v>
      </c>
      <c r="E153" s="72">
        <v>2</v>
      </c>
      <c r="F153" s="123" t="s">
        <v>345</v>
      </c>
      <c r="G153" t="str">
        <f>CONCATENATE(BO153,"–",BP153,"–",BQ153,"–",BR153,"–",BS153)</f>
        <v>2–2–1–1–1</v>
      </c>
      <c r="H153" s="293"/>
      <c r="I153" s="293"/>
      <c r="K153" t="str">
        <f t="shared" si="96"/>
        <v>2-0-2-3-0</v>
      </c>
      <c r="L153" s="72">
        <v>2</v>
      </c>
      <c r="M153" s="72">
        <v>0</v>
      </c>
      <c r="N153" s="72">
        <v>2</v>
      </c>
      <c r="O153" s="72">
        <v>3</v>
      </c>
      <c r="P153" s="72">
        <v>0</v>
      </c>
      <c r="Q153" s="90">
        <f t="shared" si="83"/>
        <v>7</v>
      </c>
      <c r="R153" s="90" t="str">
        <f t="shared" si="97"/>
        <v/>
      </c>
      <c r="S153" s="90">
        <f t="shared" si="98"/>
        <v>0</v>
      </c>
      <c r="T153" s="91">
        <f t="shared" si="84"/>
        <v>17</v>
      </c>
      <c r="U153" s="91">
        <f t="shared" si="85"/>
        <v>0</v>
      </c>
      <c r="V153" s="91">
        <f t="shared" si="86"/>
        <v>57</v>
      </c>
      <c r="W153" s="91">
        <f t="shared" si="87"/>
        <v>114</v>
      </c>
      <c r="X153" s="91">
        <f t="shared" si="88"/>
        <v>0</v>
      </c>
      <c r="Y153" s="263">
        <f t="shared" si="99"/>
        <v>36</v>
      </c>
      <c r="Z153" s="263">
        <f t="shared" si="100"/>
        <v>1</v>
      </c>
      <c r="AA153" s="263">
        <f t="shared" si="101"/>
        <v>45</v>
      </c>
      <c r="AB153" s="263">
        <f t="shared" si="102"/>
        <v>120</v>
      </c>
      <c r="AC153" s="263">
        <f t="shared" si="103"/>
        <v>1</v>
      </c>
      <c r="AD153" s="93">
        <f t="shared" si="104"/>
        <v>194400</v>
      </c>
      <c r="AE153" s="101">
        <f t="shared" si="105"/>
        <v>2.5121217628519838E-3</v>
      </c>
      <c r="AF153" s="91">
        <f t="shared" si="89"/>
        <v>188</v>
      </c>
      <c r="AG153" s="90"/>
      <c r="AH153" s="90">
        <f t="shared" si="90"/>
        <v>3</v>
      </c>
      <c r="AI153" s="90">
        <f t="shared" si="91"/>
        <v>0</v>
      </c>
      <c r="AJ153" s="90">
        <f t="shared" si="92"/>
        <v>41</v>
      </c>
      <c r="AK153" s="90">
        <f t="shared" si="93"/>
        <v>93</v>
      </c>
      <c r="AL153" s="90">
        <f t="shared" si="94"/>
        <v>0</v>
      </c>
      <c r="AM153" s="91">
        <f t="shared" si="95"/>
        <v>137</v>
      </c>
      <c r="AO153" s="94">
        <f t="shared" si="106"/>
        <v>51</v>
      </c>
      <c r="AS153" t="str">
        <f t="shared" si="107"/>
        <v>2-0-2-3-0</v>
      </c>
      <c r="AT153" s="265">
        <f t="shared" si="121"/>
        <v>2</v>
      </c>
      <c r="AU153" s="265">
        <f t="shared" si="121"/>
        <v>0</v>
      </c>
      <c r="AV153" s="265">
        <f t="shared" si="121"/>
        <v>2</v>
      </c>
      <c r="AW153" s="265">
        <f t="shared" si="121"/>
        <v>3</v>
      </c>
      <c r="AX153" s="265">
        <f t="shared" si="121"/>
        <v>0</v>
      </c>
      <c r="AY153" s="265">
        <f t="shared" si="108"/>
        <v>0</v>
      </c>
      <c r="AZ153" s="265">
        <f t="shared" si="109"/>
        <v>0</v>
      </c>
      <c r="BA153" s="265">
        <f t="shared" si="110"/>
        <v>0</v>
      </c>
      <c r="BB153" s="265">
        <f t="shared" si="111"/>
        <v>0</v>
      </c>
      <c r="BC153" s="265">
        <f t="shared" si="112"/>
        <v>0</v>
      </c>
      <c r="BD153" s="265">
        <f t="shared" si="113"/>
        <v>0</v>
      </c>
      <c r="BE153" s="265">
        <f t="shared" si="114"/>
        <v>0</v>
      </c>
      <c r="BF153" s="265">
        <f t="shared" si="115"/>
        <v>0</v>
      </c>
      <c r="BG153" s="265">
        <f t="shared" si="116"/>
        <v>0</v>
      </c>
      <c r="BH153" s="265">
        <f t="shared" si="117"/>
        <v>0</v>
      </c>
      <c r="BI153" s="265">
        <f t="shared" si="118"/>
        <v>0</v>
      </c>
      <c r="BJ153" s="265">
        <f t="shared" si="119"/>
        <v>0</v>
      </c>
      <c r="BK153" s="265">
        <f t="shared" si="120"/>
        <v>0</v>
      </c>
      <c r="BO153">
        <f>LARGE(A153:E153,1)</f>
        <v>2</v>
      </c>
      <c r="BP153">
        <f>LARGE(A153:E153,2)</f>
        <v>2</v>
      </c>
      <c r="BQ153">
        <f>LARGE(A153:E153,3)</f>
        <v>1</v>
      </c>
      <c r="BR153">
        <f>LARGE(A153:E153,4)</f>
        <v>1</v>
      </c>
      <c r="BS153">
        <f>LARGE(A153:E153,5)</f>
        <v>1</v>
      </c>
    </row>
    <row r="154" spans="1:71" x14ac:dyDescent="0.25">
      <c r="A154" s="72">
        <v>1</v>
      </c>
      <c r="B154" s="72">
        <v>1</v>
      </c>
      <c r="C154" s="72">
        <v>2</v>
      </c>
      <c r="D154" s="72">
        <v>2</v>
      </c>
      <c r="E154" s="72">
        <v>1</v>
      </c>
      <c r="F154" s="123" t="s">
        <v>31</v>
      </c>
      <c r="G154" t="str">
        <f>CONCATENATE(BO154,"–",BP154,"–",BQ154,"–",BR154,"–",BS154)</f>
        <v>2–2–1–1–1</v>
      </c>
      <c r="H154" s="293"/>
      <c r="I154" s="293"/>
      <c r="K154" t="str">
        <f t="shared" si="96"/>
        <v>0-3-2-2-0</v>
      </c>
      <c r="L154" s="72">
        <v>0</v>
      </c>
      <c r="M154" s="72">
        <v>3</v>
      </c>
      <c r="N154" s="72">
        <v>2</v>
      </c>
      <c r="O154" s="72">
        <v>2</v>
      </c>
      <c r="P154" s="72">
        <v>0</v>
      </c>
      <c r="Q154" s="90">
        <f t="shared" si="83"/>
        <v>7</v>
      </c>
      <c r="R154" s="90" t="str">
        <f t="shared" si="97"/>
        <v/>
      </c>
      <c r="S154" s="90">
        <f t="shared" si="98"/>
        <v>1</v>
      </c>
      <c r="T154" s="91">
        <f t="shared" si="84"/>
        <v>0</v>
      </c>
      <c r="U154" s="91">
        <f t="shared" si="85"/>
        <v>54</v>
      </c>
      <c r="V154" s="91">
        <f t="shared" si="86"/>
        <v>57</v>
      </c>
      <c r="W154" s="91">
        <f t="shared" si="87"/>
        <v>77</v>
      </c>
      <c r="X154" s="91">
        <f t="shared" si="88"/>
        <v>0</v>
      </c>
      <c r="Y154" s="263">
        <f t="shared" si="99"/>
        <v>1</v>
      </c>
      <c r="Z154" s="263">
        <f t="shared" si="100"/>
        <v>120</v>
      </c>
      <c r="AA154" s="263">
        <f t="shared" si="101"/>
        <v>45</v>
      </c>
      <c r="AB154" s="263">
        <f t="shared" si="102"/>
        <v>45</v>
      </c>
      <c r="AC154" s="263">
        <f t="shared" si="103"/>
        <v>1</v>
      </c>
      <c r="AD154" s="93">
        <f t="shared" si="104"/>
        <v>243000</v>
      </c>
      <c r="AE154" s="101">
        <f t="shared" si="105"/>
        <v>3.1401522035649798E-3</v>
      </c>
      <c r="AF154" s="91">
        <f t="shared" si="89"/>
        <v>188</v>
      </c>
      <c r="AG154" s="90"/>
      <c r="AH154" s="90">
        <f t="shared" si="90"/>
        <v>0</v>
      </c>
      <c r="AI154" s="90">
        <f t="shared" si="91"/>
        <v>33</v>
      </c>
      <c r="AJ154" s="90">
        <f t="shared" si="92"/>
        <v>41</v>
      </c>
      <c r="AK154" s="90">
        <f t="shared" si="93"/>
        <v>61</v>
      </c>
      <c r="AL154" s="90">
        <f t="shared" si="94"/>
        <v>0</v>
      </c>
      <c r="AM154" s="91">
        <f t="shared" si="95"/>
        <v>135</v>
      </c>
      <c r="AO154" s="94">
        <f t="shared" si="106"/>
        <v>53</v>
      </c>
      <c r="AS154" t="str">
        <f t="shared" si="107"/>
        <v>0-3-2-2-0</v>
      </c>
      <c r="AT154" s="265">
        <f t="shared" si="121"/>
        <v>0</v>
      </c>
      <c r="AU154" s="265">
        <f t="shared" si="121"/>
        <v>3</v>
      </c>
      <c r="AV154" s="265">
        <f t="shared" si="121"/>
        <v>2</v>
      </c>
      <c r="AW154" s="265">
        <f t="shared" si="121"/>
        <v>2</v>
      </c>
      <c r="AX154" s="265">
        <f t="shared" si="121"/>
        <v>0</v>
      </c>
      <c r="AY154" s="265">
        <f t="shared" si="108"/>
        <v>0</v>
      </c>
      <c r="AZ154" s="265">
        <f t="shared" si="109"/>
        <v>0</v>
      </c>
      <c r="BA154" s="265">
        <f t="shared" si="110"/>
        <v>0</v>
      </c>
      <c r="BB154" s="265">
        <f t="shared" si="111"/>
        <v>0</v>
      </c>
      <c r="BC154" s="265">
        <f t="shared" si="112"/>
        <v>0</v>
      </c>
      <c r="BD154" s="265">
        <f t="shared" si="113"/>
        <v>0</v>
      </c>
      <c r="BE154" s="265">
        <f t="shared" si="114"/>
        <v>0</v>
      </c>
      <c r="BF154" s="265">
        <f t="shared" si="115"/>
        <v>0</v>
      </c>
      <c r="BG154" s="265">
        <f t="shared" si="116"/>
        <v>1</v>
      </c>
      <c r="BH154" s="265">
        <f t="shared" si="117"/>
        <v>0</v>
      </c>
      <c r="BI154" s="265">
        <f t="shared" si="118"/>
        <v>0</v>
      </c>
      <c r="BJ154" s="265">
        <f t="shared" si="119"/>
        <v>0</v>
      </c>
      <c r="BK154" s="265">
        <f t="shared" si="120"/>
        <v>0</v>
      </c>
      <c r="BO154">
        <f>LARGE(A154:E154,1)</f>
        <v>2</v>
      </c>
      <c r="BP154">
        <f>LARGE(A154:E154,2)</f>
        <v>2</v>
      </c>
      <c r="BQ154">
        <f>LARGE(A154:E154,3)</f>
        <v>1</v>
      </c>
      <c r="BR154">
        <f>LARGE(A154:E154,4)</f>
        <v>1</v>
      </c>
      <c r="BS154">
        <f>LARGE(A154:E154,5)</f>
        <v>1</v>
      </c>
    </row>
    <row r="155" spans="1:71" x14ac:dyDescent="0.25">
      <c r="A155" s="72">
        <v>1</v>
      </c>
      <c r="B155" s="72">
        <v>4</v>
      </c>
      <c r="C155" s="72">
        <v>1</v>
      </c>
      <c r="D155" s="72">
        <v>0</v>
      </c>
      <c r="E155" s="72">
        <v>1</v>
      </c>
      <c r="F155" s="123" t="s">
        <v>346</v>
      </c>
      <c r="G155" t="str">
        <f>CONCATENATE(BO155,"–",BP155,"–",BQ155,"–",BR155,"–",BS155)</f>
        <v>4–1–1–1–0</v>
      </c>
      <c r="H155" s="293"/>
      <c r="I155" s="293"/>
      <c r="K155" t="str">
        <f t="shared" si="96"/>
        <v>3-0-0-3-1</v>
      </c>
      <c r="L155" s="72">
        <v>3</v>
      </c>
      <c r="M155" s="72">
        <v>0</v>
      </c>
      <c r="N155" s="72">
        <v>0</v>
      </c>
      <c r="O155" s="72">
        <v>3</v>
      </c>
      <c r="P155" s="72">
        <v>1</v>
      </c>
      <c r="Q155" s="90">
        <f t="shared" si="83"/>
        <v>7</v>
      </c>
      <c r="R155" s="90" t="str">
        <f t="shared" si="97"/>
        <v/>
      </c>
      <c r="S155" s="90">
        <f t="shared" si="98"/>
        <v>0</v>
      </c>
      <c r="T155" s="91">
        <f t="shared" si="84"/>
        <v>24</v>
      </c>
      <c r="U155" s="91">
        <f t="shared" si="85"/>
        <v>0</v>
      </c>
      <c r="V155" s="91">
        <f t="shared" si="86"/>
        <v>0</v>
      </c>
      <c r="W155" s="91">
        <f t="shared" si="87"/>
        <v>114</v>
      </c>
      <c r="X155" s="91">
        <f t="shared" si="88"/>
        <v>49</v>
      </c>
      <c r="Y155" s="263">
        <f t="shared" si="99"/>
        <v>84</v>
      </c>
      <c r="Z155" s="263">
        <f t="shared" si="100"/>
        <v>1</v>
      </c>
      <c r="AA155" s="263">
        <f t="shared" si="101"/>
        <v>1</v>
      </c>
      <c r="AB155" s="263">
        <f t="shared" si="102"/>
        <v>120</v>
      </c>
      <c r="AC155" s="263">
        <f t="shared" si="103"/>
        <v>10</v>
      </c>
      <c r="AD155" s="93">
        <f t="shared" si="104"/>
        <v>100800</v>
      </c>
      <c r="AE155" s="101">
        <f t="shared" si="105"/>
        <v>1.3025816548121398E-3</v>
      </c>
      <c r="AF155" s="91">
        <f t="shared" si="89"/>
        <v>187</v>
      </c>
      <c r="AG155" s="90"/>
      <c r="AH155" s="90">
        <f t="shared" si="90"/>
        <v>6</v>
      </c>
      <c r="AI155" s="90">
        <f t="shared" si="91"/>
        <v>0</v>
      </c>
      <c r="AJ155" s="90">
        <f t="shared" si="92"/>
        <v>0</v>
      </c>
      <c r="AK155" s="90">
        <f t="shared" si="93"/>
        <v>93</v>
      </c>
      <c r="AL155" s="90">
        <f t="shared" si="94"/>
        <v>40</v>
      </c>
      <c r="AM155" s="91">
        <f t="shared" si="95"/>
        <v>139</v>
      </c>
      <c r="AO155" s="94">
        <f t="shared" si="106"/>
        <v>48</v>
      </c>
      <c r="AS155" t="str">
        <f t="shared" si="107"/>
        <v>3-0-0-3-1</v>
      </c>
      <c r="AT155" s="265">
        <f t="shared" si="121"/>
        <v>3</v>
      </c>
      <c r="AU155" s="265">
        <f t="shared" si="121"/>
        <v>0</v>
      </c>
      <c r="AV155" s="265">
        <f t="shared" si="121"/>
        <v>0</v>
      </c>
      <c r="AW155" s="265">
        <f t="shared" si="121"/>
        <v>3</v>
      </c>
      <c r="AX155" s="265">
        <f t="shared" si="121"/>
        <v>1</v>
      </c>
      <c r="AY155" s="265">
        <f t="shared" si="108"/>
        <v>0</v>
      </c>
      <c r="AZ155" s="265">
        <f t="shared" si="109"/>
        <v>0</v>
      </c>
      <c r="BA155" s="265">
        <f t="shared" si="110"/>
        <v>0</v>
      </c>
      <c r="BB155" s="265">
        <f t="shared" si="111"/>
        <v>0</v>
      </c>
      <c r="BC155" s="265">
        <f t="shared" si="112"/>
        <v>0</v>
      </c>
      <c r="BD155" s="265">
        <f t="shared" si="113"/>
        <v>0</v>
      </c>
      <c r="BE155" s="265">
        <f t="shared" si="114"/>
        <v>0</v>
      </c>
      <c r="BF155" s="265">
        <f t="shared" si="115"/>
        <v>0</v>
      </c>
      <c r="BG155" s="265">
        <f t="shared" si="116"/>
        <v>0</v>
      </c>
      <c r="BH155" s="265">
        <f t="shared" si="117"/>
        <v>0</v>
      </c>
      <c r="BI155" s="265">
        <f t="shared" si="118"/>
        <v>0</v>
      </c>
      <c r="BJ155" s="265">
        <f t="shared" si="119"/>
        <v>0</v>
      </c>
      <c r="BK155" s="265">
        <f t="shared" si="120"/>
        <v>0</v>
      </c>
      <c r="BO155">
        <f>LARGE(A155:E155,1)</f>
        <v>4</v>
      </c>
      <c r="BP155">
        <f>LARGE(A155:E155,2)</f>
        <v>1</v>
      </c>
      <c r="BQ155">
        <f>LARGE(A155:E155,3)</f>
        <v>1</v>
      </c>
      <c r="BR155">
        <f>LARGE(A155:E155,4)</f>
        <v>1</v>
      </c>
      <c r="BS155">
        <f>LARGE(A155:E155,5)</f>
        <v>0</v>
      </c>
    </row>
    <row r="156" spans="1:71" x14ac:dyDescent="0.25">
      <c r="A156" s="72">
        <v>1</v>
      </c>
      <c r="B156" s="72">
        <v>2</v>
      </c>
      <c r="C156" s="72">
        <v>1</v>
      </c>
      <c r="D156" s="72">
        <v>2</v>
      </c>
      <c r="E156" s="72">
        <v>1</v>
      </c>
      <c r="F156" s="123" t="s">
        <v>347</v>
      </c>
      <c r="G156" t="str">
        <f>CONCATENATE(BO156,"–",BP156,"–",BQ156,"–",BR156,"–",BS156)</f>
        <v>2–2–1–1–1</v>
      </c>
      <c r="H156" s="293"/>
      <c r="I156" s="293"/>
      <c r="K156" t="str">
        <f t="shared" si="96"/>
        <v>3-1-0-0-3</v>
      </c>
      <c r="L156" s="72">
        <v>3</v>
      </c>
      <c r="M156" s="72">
        <v>1</v>
      </c>
      <c r="N156" s="72">
        <v>0</v>
      </c>
      <c r="O156" s="72">
        <v>0</v>
      </c>
      <c r="P156" s="72">
        <v>3</v>
      </c>
      <c r="Q156" s="90">
        <f t="shared" si="83"/>
        <v>7</v>
      </c>
      <c r="R156" s="90" t="str">
        <f t="shared" si="97"/>
        <v/>
      </c>
      <c r="S156" s="90">
        <f t="shared" si="98"/>
        <v>0</v>
      </c>
      <c r="T156" s="91">
        <f t="shared" si="84"/>
        <v>24</v>
      </c>
      <c r="U156" s="91">
        <f t="shared" si="85"/>
        <v>19</v>
      </c>
      <c r="V156" s="91">
        <f t="shared" si="86"/>
        <v>0</v>
      </c>
      <c r="W156" s="91">
        <f t="shared" si="87"/>
        <v>0</v>
      </c>
      <c r="X156" s="91">
        <f t="shared" si="88"/>
        <v>144</v>
      </c>
      <c r="Y156" s="263">
        <f t="shared" si="99"/>
        <v>84</v>
      </c>
      <c r="Z156" s="263">
        <f t="shared" si="100"/>
        <v>10</v>
      </c>
      <c r="AA156" s="263">
        <f t="shared" si="101"/>
        <v>1</v>
      </c>
      <c r="AB156" s="263">
        <f t="shared" si="102"/>
        <v>1</v>
      </c>
      <c r="AC156" s="263">
        <f t="shared" si="103"/>
        <v>120</v>
      </c>
      <c r="AD156" s="93">
        <f t="shared" si="104"/>
        <v>100800</v>
      </c>
      <c r="AE156" s="101">
        <f t="shared" si="105"/>
        <v>1.3025816548121398E-3</v>
      </c>
      <c r="AF156" s="91">
        <f t="shared" si="89"/>
        <v>187</v>
      </c>
      <c r="AG156" s="90"/>
      <c r="AH156" s="90">
        <f t="shared" si="90"/>
        <v>6</v>
      </c>
      <c r="AI156" s="90">
        <f t="shared" si="91"/>
        <v>10</v>
      </c>
      <c r="AJ156" s="90">
        <f t="shared" si="92"/>
        <v>0</v>
      </c>
      <c r="AK156" s="90">
        <f t="shared" si="93"/>
        <v>0</v>
      </c>
      <c r="AL156" s="90">
        <f t="shared" si="94"/>
        <v>123</v>
      </c>
      <c r="AM156" s="91">
        <f t="shared" si="95"/>
        <v>139</v>
      </c>
      <c r="AO156" s="94">
        <f t="shared" si="106"/>
        <v>48</v>
      </c>
      <c r="AS156" t="str">
        <f t="shared" si="107"/>
        <v>3-1-0-0-3</v>
      </c>
      <c r="AT156" s="265">
        <f t="shared" si="121"/>
        <v>3</v>
      </c>
      <c r="AU156" s="265">
        <f t="shared" si="121"/>
        <v>1</v>
      </c>
      <c r="AV156" s="265">
        <f t="shared" si="121"/>
        <v>0</v>
      </c>
      <c r="AW156" s="265">
        <f t="shared" si="121"/>
        <v>0</v>
      </c>
      <c r="AX156" s="265">
        <f t="shared" si="121"/>
        <v>3</v>
      </c>
      <c r="AY156" s="265">
        <f t="shared" si="108"/>
        <v>0</v>
      </c>
      <c r="AZ156" s="265">
        <f t="shared" si="109"/>
        <v>0</v>
      </c>
      <c r="BA156" s="265">
        <f t="shared" si="110"/>
        <v>0</v>
      </c>
      <c r="BB156" s="265">
        <f t="shared" si="111"/>
        <v>0</v>
      </c>
      <c r="BC156" s="265">
        <f t="shared" si="112"/>
        <v>0</v>
      </c>
      <c r="BD156" s="265">
        <f t="shared" si="113"/>
        <v>0</v>
      </c>
      <c r="BE156" s="265">
        <f t="shared" si="114"/>
        <v>0</v>
      </c>
      <c r="BF156" s="265">
        <f t="shared" si="115"/>
        <v>0</v>
      </c>
      <c r="BG156" s="265">
        <f t="shared" si="116"/>
        <v>0</v>
      </c>
      <c r="BH156" s="265">
        <f t="shared" si="117"/>
        <v>0</v>
      </c>
      <c r="BI156" s="265">
        <f t="shared" si="118"/>
        <v>0</v>
      </c>
      <c r="BJ156" s="265">
        <f t="shared" si="119"/>
        <v>0</v>
      </c>
      <c r="BK156" s="265">
        <f t="shared" si="120"/>
        <v>0</v>
      </c>
      <c r="BO156">
        <f>LARGE(A156:E156,1)</f>
        <v>2</v>
      </c>
      <c r="BP156">
        <f>LARGE(A156:E156,2)</f>
        <v>2</v>
      </c>
      <c r="BQ156">
        <f>LARGE(A156:E156,3)</f>
        <v>1</v>
      </c>
      <c r="BR156">
        <f>LARGE(A156:E156,4)</f>
        <v>1</v>
      </c>
      <c r="BS156">
        <f>LARGE(A156:E156,5)</f>
        <v>1</v>
      </c>
    </row>
    <row r="157" spans="1:71" x14ac:dyDescent="0.25">
      <c r="A157" s="72">
        <v>0</v>
      </c>
      <c r="B157" s="72">
        <v>2</v>
      </c>
      <c r="C157" s="72">
        <v>1</v>
      </c>
      <c r="D157" s="72">
        <v>2</v>
      </c>
      <c r="E157" s="72">
        <v>2</v>
      </c>
      <c r="F157" s="123" t="s">
        <v>35</v>
      </c>
      <c r="G157" t="str">
        <f>CONCATENATE(BO157,"–",BP157,"–",BQ157,"–",BR157,"–",BS157)</f>
        <v>2–2–2–1–0</v>
      </c>
      <c r="H157" s="293"/>
      <c r="I157" s="293"/>
      <c r="K157" t="str">
        <f t="shared" si="96"/>
        <v>1-1-4-0-1</v>
      </c>
      <c r="L157" s="72">
        <v>1</v>
      </c>
      <c r="M157" s="72">
        <v>1</v>
      </c>
      <c r="N157" s="72">
        <v>4</v>
      </c>
      <c r="O157" s="72">
        <v>0</v>
      </c>
      <c r="P157" s="72">
        <v>1</v>
      </c>
      <c r="Q157" s="90">
        <f t="shared" si="83"/>
        <v>7</v>
      </c>
      <c r="R157" s="90" t="str">
        <f t="shared" si="97"/>
        <v/>
      </c>
      <c r="S157" s="90">
        <f t="shared" si="98"/>
        <v>1</v>
      </c>
      <c r="T157" s="91">
        <f t="shared" si="84"/>
        <v>9</v>
      </c>
      <c r="U157" s="91">
        <f t="shared" si="85"/>
        <v>19</v>
      </c>
      <c r="V157" s="91">
        <f t="shared" si="86"/>
        <v>110</v>
      </c>
      <c r="W157" s="91">
        <f t="shared" si="87"/>
        <v>0</v>
      </c>
      <c r="X157" s="91">
        <f t="shared" si="88"/>
        <v>49</v>
      </c>
      <c r="Y157" s="263">
        <f t="shared" si="99"/>
        <v>9</v>
      </c>
      <c r="Z157" s="263">
        <f t="shared" si="100"/>
        <v>10</v>
      </c>
      <c r="AA157" s="263">
        <f t="shared" si="101"/>
        <v>210</v>
      </c>
      <c r="AB157" s="263">
        <f t="shared" si="102"/>
        <v>1</v>
      </c>
      <c r="AC157" s="263">
        <f t="shared" si="103"/>
        <v>10</v>
      </c>
      <c r="AD157" s="93">
        <f t="shared" si="104"/>
        <v>189000</v>
      </c>
      <c r="AE157" s="101">
        <f t="shared" si="105"/>
        <v>2.4423406027727621E-3</v>
      </c>
      <c r="AF157" s="91">
        <f t="shared" si="89"/>
        <v>187</v>
      </c>
      <c r="AG157" s="90"/>
      <c r="AH157" s="90">
        <f t="shared" si="90"/>
        <v>1</v>
      </c>
      <c r="AI157" s="90">
        <f t="shared" si="91"/>
        <v>10</v>
      </c>
      <c r="AJ157" s="90">
        <f t="shared" si="92"/>
        <v>86</v>
      </c>
      <c r="AK157" s="90">
        <f t="shared" si="93"/>
        <v>0</v>
      </c>
      <c r="AL157" s="90">
        <f t="shared" si="94"/>
        <v>40</v>
      </c>
      <c r="AM157" s="91">
        <f t="shared" si="95"/>
        <v>137</v>
      </c>
      <c r="AO157" s="94">
        <f t="shared" si="106"/>
        <v>50</v>
      </c>
      <c r="AS157" t="str">
        <f t="shared" si="107"/>
        <v>1-1-4-0-1</v>
      </c>
      <c r="AT157" s="265">
        <f t="shared" si="121"/>
        <v>1</v>
      </c>
      <c r="AU157" s="265">
        <f t="shared" si="121"/>
        <v>1</v>
      </c>
      <c r="AV157" s="265">
        <f t="shared" si="121"/>
        <v>4</v>
      </c>
      <c r="AW157" s="265">
        <f t="shared" si="121"/>
        <v>0</v>
      </c>
      <c r="AX157" s="265">
        <f t="shared" si="121"/>
        <v>1</v>
      </c>
      <c r="AY157" s="265">
        <f t="shared" si="108"/>
        <v>0</v>
      </c>
      <c r="AZ157" s="265">
        <f t="shared" si="109"/>
        <v>0</v>
      </c>
      <c r="BA157" s="265">
        <f t="shared" si="110"/>
        <v>0</v>
      </c>
      <c r="BB157" s="265">
        <f t="shared" si="111"/>
        <v>0</v>
      </c>
      <c r="BC157" s="265">
        <f t="shared" si="112"/>
        <v>0</v>
      </c>
      <c r="BD157" s="265">
        <f t="shared" si="113"/>
        <v>0</v>
      </c>
      <c r="BE157" s="265">
        <f t="shared" si="114"/>
        <v>1</v>
      </c>
      <c r="BF157" s="265">
        <f t="shared" si="115"/>
        <v>0</v>
      </c>
      <c r="BG157" s="265">
        <f t="shared" si="116"/>
        <v>0</v>
      </c>
      <c r="BH157" s="265">
        <f t="shared" si="117"/>
        <v>0</v>
      </c>
      <c r="BI157" s="265">
        <f t="shared" si="118"/>
        <v>0</v>
      </c>
      <c r="BJ157" s="265">
        <f t="shared" si="119"/>
        <v>0</v>
      </c>
      <c r="BK157" s="265">
        <f t="shared" si="120"/>
        <v>0</v>
      </c>
      <c r="BO157">
        <f>LARGE(A157:E157,1)</f>
        <v>2</v>
      </c>
      <c r="BP157">
        <f>LARGE(A157:E157,2)</f>
        <v>2</v>
      </c>
      <c r="BQ157">
        <f>LARGE(A157:E157,3)</f>
        <v>2</v>
      </c>
      <c r="BR157">
        <f>LARGE(A157:E157,4)</f>
        <v>1</v>
      </c>
      <c r="BS157">
        <f>LARGE(A157:E157,5)</f>
        <v>0</v>
      </c>
    </row>
    <row r="158" spans="1:71" x14ac:dyDescent="0.25">
      <c r="A158" s="72">
        <v>0</v>
      </c>
      <c r="B158" s="72">
        <v>2</v>
      </c>
      <c r="C158" s="72">
        <v>4</v>
      </c>
      <c r="D158" s="72">
        <v>0</v>
      </c>
      <c r="E158" s="72">
        <v>1</v>
      </c>
      <c r="F158" s="123" t="s">
        <v>348</v>
      </c>
      <c r="G158" t="str">
        <f>CONCATENATE(BO158,"–",BP158,"–",BQ158,"–",BR158,"–",BS158)</f>
        <v>4–2–1–0–0</v>
      </c>
      <c r="H158" s="293"/>
      <c r="I158" s="293"/>
      <c r="K158" t="str">
        <f t="shared" si="96"/>
        <v>0-4-1-1-1</v>
      </c>
      <c r="L158" s="72">
        <v>0</v>
      </c>
      <c r="M158" s="72">
        <v>4</v>
      </c>
      <c r="N158" s="72">
        <v>1</v>
      </c>
      <c r="O158" s="72">
        <v>1</v>
      </c>
      <c r="P158" s="72">
        <v>1</v>
      </c>
      <c r="Q158" s="90">
        <f t="shared" si="83"/>
        <v>7</v>
      </c>
      <c r="R158" s="90" t="str">
        <f t="shared" si="97"/>
        <v/>
      </c>
      <c r="S158" s="90">
        <f t="shared" si="98"/>
        <v>2</v>
      </c>
      <c r="T158" s="91">
        <f t="shared" si="84"/>
        <v>0</v>
      </c>
      <c r="U158" s="91">
        <f t="shared" si="85"/>
        <v>70</v>
      </c>
      <c r="V158" s="91">
        <f t="shared" si="86"/>
        <v>29</v>
      </c>
      <c r="W158" s="91">
        <f t="shared" si="87"/>
        <v>39</v>
      </c>
      <c r="X158" s="91">
        <f t="shared" si="88"/>
        <v>49</v>
      </c>
      <c r="Y158" s="263">
        <f t="shared" si="99"/>
        <v>1</v>
      </c>
      <c r="Z158" s="263">
        <f t="shared" si="100"/>
        <v>210</v>
      </c>
      <c r="AA158" s="263">
        <f t="shared" si="101"/>
        <v>10</v>
      </c>
      <c r="AB158" s="263">
        <f t="shared" si="102"/>
        <v>10</v>
      </c>
      <c r="AC158" s="263">
        <f t="shared" si="103"/>
        <v>10</v>
      </c>
      <c r="AD158" s="93">
        <f t="shared" si="104"/>
        <v>210000</v>
      </c>
      <c r="AE158" s="101">
        <f t="shared" si="105"/>
        <v>2.7137117808586244E-3</v>
      </c>
      <c r="AF158" s="91">
        <f t="shared" si="89"/>
        <v>187</v>
      </c>
      <c r="AG158" s="90"/>
      <c r="AH158" s="90">
        <f t="shared" si="90"/>
        <v>0</v>
      </c>
      <c r="AI158" s="90">
        <f t="shared" si="91"/>
        <v>46</v>
      </c>
      <c r="AJ158" s="90">
        <f t="shared" si="92"/>
        <v>20</v>
      </c>
      <c r="AK158" s="90">
        <f t="shared" si="93"/>
        <v>30</v>
      </c>
      <c r="AL158" s="90">
        <f t="shared" si="94"/>
        <v>40</v>
      </c>
      <c r="AM158" s="91">
        <f t="shared" si="95"/>
        <v>136</v>
      </c>
      <c r="AO158" s="94">
        <f t="shared" si="106"/>
        <v>51</v>
      </c>
      <c r="AS158" t="str">
        <f t="shared" si="107"/>
        <v>0-4-1-1-1</v>
      </c>
      <c r="AT158" s="265">
        <f t="shared" si="121"/>
        <v>0</v>
      </c>
      <c r="AU158" s="265">
        <f t="shared" si="121"/>
        <v>4</v>
      </c>
      <c r="AV158" s="265">
        <f t="shared" si="121"/>
        <v>1</v>
      </c>
      <c r="AW158" s="265">
        <f t="shared" si="121"/>
        <v>1</v>
      </c>
      <c r="AX158" s="265">
        <f t="shared" si="121"/>
        <v>1</v>
      </c>
      <c r="AY158" s="265">
        <f t="shared" si="108"/>
        <v>0</v>
      </c>
      <c r="AZ158" s="265">
        <f t="shared" si="109"/>
        <v>0</v>
      </c>
      <c r="BA158" s="265">
        <f t="shared" si="110"/>
        <v>0</v>
      </c>
      <c r="BB158" s="265">
        <f t="shared" si="111"/>
        <v>0</v>
      </c>
      <c r="BC158" s="265">
        <f t="shared" si="112"/>
        <v>0</v>
      </c>
      <c r="BD158" s="265">
        <f t="shared" si="113"/>
        <v>0</v>
      </c>
      <c r="BE158" s="265">
        <f t="shared" si="114"/>
        <v>2</v>
      </c>
      <c r="BF158" s="265">
        <f t="shared" si="115"/>
        <v>0</v>
      </c>
      <c r="BG158" s="265">
        <f t="shared" si="116"/>
        <v>0</v>
      </c>
      <c r="BH158" s="265">
        <f t="shared" si="117"/>
        <v>0</v>
      </c>
      <c r="BI158" s="265">
        <f t="shared" si="118"/>
        <v>0</v>
      </c>
      <c r="BJ158" s="265">
        <f t="shared" si="119"/>
        <v>0</v>
      </c>
      <c r="BK158" s="265">
        <f t="shared" si="120"/>
        <v>0</v>
      </c>
      <c r="BO158">
        <f>LARGE(A158:E158,1)</f>
        <v>4</v>
      </c>
      <c r="BP158">
        <f>LARGE(A158:E158,2)</f>
        <v>2</v>
      </c>
      <c r="BQ158">
        <f>LARGE(A158:E158,3)</f>
        <v>1</v>
      </c>
      <c r="BR158">
        <f>LARGE(A158:E158,4)</f>
        <v>0</v>
      </c>
      <c r="BS158">
        <f>LARGE(A158:E158,5)</f>
        <v>0</v>
      </c>
    </row>
    <row r="159" spans="1:71" x14ac:dyDescent="0.25">
      <c r="A159" s="72">
        <v>2</v>
      </c>
      <c r="B159" s="72">
        <v>0</v>
      </c>
      <c r="C159" s="72">
        <v>2</v>
      </c>
      <c r="D159" s="72">
        <v>0</v>
      </c>
      <c r="E159" s="72">
        <v>3</v>
      </c>
      <c r="F159" s="123" t="s">
        <v>349</v>
      </c>
      <c r="G159" t="str">
        <f>CONCATENATE(BO159,"–",BP159,"–",BQ159,"–",BR159,"–",BS159)</f>
        <v>3–2–2–0–0</v>
      </c>
      <c r="H159" s="293"/>
      <c r="I159" s="293"/>
      <c r="K159" t="str">
        <f t="shared" si="96"/>
        <v>0-3-3-0-1</v>
      </c>
      <c r="L159" s="72">
        <v>0</v>
      </c>
      <c r="M159" s="72">
        <v>3</v>
      </c>
      <c r="N159" s="72">
        <v>3</v>
      </c>
      <c r="O159" s="72">
        <v>0</v>
      </c>
      <c r="P159" s="72">
        <v>1</v>
      </c>
      <c r="Q159" s="90">
        <f t="shared" si="83"/>
        <v>7</v>
      </c>
      <c r="R159" s="90" t="str">
        <f t="shared" si="97"/>
        <v/>
      </c>
      <c r="S159" s="90">
        <f t="shared" si="98"/>
        <v>1</v>
      </c>
      <c r="T159" s="91">
        <f t="shared" si="84"/>
        <v>0</v>
      </c>
      <c r="U159" s="91">
        <f t="shared" si="85"/>
        <v>54</v>
      </c>
      <c r="V159" s="91">
        <f t="shared" si="86"/>
        <v>84</v>
      </c>
      <c r="W159" s="91">
        <f t="shared" si="87"/>
        <v>0</v>
      </c>
      <c r="X159" s="91">
        <f t="shared" si="88"/>
        <v>49</v>
      </c>
      <c r="Y159" s="263">
        <f t="shared" si="99"/>
        <v>1</v>
      </c>
      <c r="Z159" s="263">
        <f t="shared" si="100"/>
        <v>120</v>
      </c>
      <c r="AA159" s="263">
        <f t="shared" si="101"/>
        <v>120</v>
      </c>
      <c r="AB159" s="263">
        <f t="shared" si="102"/>
        <v>1</v>
      </c>
      <c r="AC159" s="263">
        <f t="shared" si="103"/>
        <v>10</v>
      </c>
      <c r="AD159" s="93">
        <f t="shared" si="104"/>
        <v>144000</v>
      </c>
      <c r="AE159" s="101">
        <f t="shared" si="105"/>
        <v>1.860830935445914E-3</v>
      </c>
      <c r="AF159" s="91">
        <f t="shared" si="89"/>
        <v>187</v>
      </c>
      <c r="AG159" s="90"/>
      <c r="AH159" s="90">
        <f t="shared" si="90"/>
        <v>0</v>
      </c>
      <c r="AI159" s="90">
        <f t="shared" si="91"/>
        <v>33</v>
      </c>
      <c r="AJ159" s="90">
        <f t="shared" si="92"/>
        <v>63</v>
      </c>
      <c r="AK159" s="90">
        <f t="shared" si="93"/>
        <v>0</v>
      </c>
      <c r="AL159" s="90">
        <f t="shared" si="94"/>
        <v>40</v>
      </c>
      <c r="AM159" s="91">
        <f t="shared" si="95"/>
        <v>136</v>
      </c>
      <c r="AO159" s="94">
        <f t="shared" si="106"/>
        <v>51</v>
      </c>
      <c r="AS159" t="str">
        <f t="shared" si="107"/>
        <v>0-3-3-0-1</v>
      </c>
      <c r="AT159" s="265">
        <f t="shared" si="121"/>
        <v>0</v>
      </c>
      <c r="AU159" s="265">
        <f t="shared" si="121"/>
        <v>3</v>
      </c>
      <c r="AV159" s="265">
        <f t="shared" si="121"/>
        <v>3</v>
      </c>
      <c r="AW159" s="265">
        <f t="shared" si="121"/>
        <v>0</v>
      </c>
      <c r="AX159" s="265">
        <f t="shared" si="121"/>
        <v>1</v>
      </c>
      <c r="AY159" s="265">
        <f t="shared" si="108"/>
        <v>0</v>
      </c>
      <c r="AZ159" s="265">
        <f t="shared" si="109"/>
        <v>0</v>
      </c>
      <c r="BA159" s="265">
        <f t="shared" si="110"/>
        <v>0</v>
      </c>
      <c r="BB159" s="265">
        <f t="shared" si="111"/>
        <v>0</v>
      </c>
      <c r="BC159" s="265">
        <f t="shared" si="112"/>
        <v>0</v>
      </c>
      <c r="BD159" s="265">
        <f t="shared" si="113"/>
        <v>0</v>
      </c>
      <c r="BE159" s="265">
        <f t="shared" si="114"/>
        <v>0</v>
      </c>
      <c r="BF159" s="265">
        <f t="shared" si="115"/>
        <v>1</v>
      </c>
      <c r="BG159" s="265">
        <f t="shared" si="116"/>
        <v>0</v>
      </c>
      <c r="BH159" s="265">
        <f t="shared" si="117"/>
        <v>0</v>
      </c>
      <c r="BI159" s="265">
        <f t="shared" si="118"/>
        <v>0</v>
      </c>
      <c r="BJ159" s="265">
        <f t="shared" si="119"/>
        <v>0</v>
      </c>
      <c r="BK159" s="265">
        <f t="shared" si="120"/>
        <v>0</v>
      </c>
      <c r="BO159">
        <f>LARGE(A159:E159,1)</f>
        <v>3</v>
      </c>
      <c r="BP159">
        <f>LARGE(A159:E159,2)</f>
        <v>2</v>
      </c>
      <c r="BQ159">
        <f>LARGE(A159:E159,3)</f>
        <v>2</v>
      </c>
      <c r="BR159">
        <f>LARGE(A159:E159,4)</f>
        <v>0</v>
      </c>
      <c r="BS159">
        <f>LARGE(A159:E159,5)</f>
        <v>0</v>
      </c>
    </row>
    <row r="160" spans="1:71" x14ac:dyDescent="0.25">
      <c r="A160" s="72">
        <v>2</v>
      </c>
      <c r="B160" s="72">
        <v>2</v>
      </c>
      <c r="C160" s="72">
        <v>0</v>
      </c>
      <c r="D160" s="72">
        <v>1</v>
      </c>
      <c r="E160" s="72">
        <v>2</v>
      </c>
      <c r="F160" s="123" t="s">
        <v>350</v>
      </c>
      <c r="G160" t="str">
        <f>CONCATENATE(BO160,"–",BP160,"–",BQ160,"–",BR160,"–",BS160)</f>
        <v>2–2–2–1–0</v>
      </c>
      <c r="H160" s="293"/>
      <c r="I160" s="293"/>
      <c r="K160" t="str">
        <f t="shared" si="96"/>
        <v>0-4-0-3-0</v>
      </c>
      <c r="L160" s="72">
        <v>0</v>
      </c>
      <c r="M160" s="72">
        <v>4</v>
      </c>
      <c r="N160" s="72">
        <v>0</v>
      </c>
      <c r="O160" s="72">
        <v>3</v>
      </c>
      <c r="P160" s="72">
        <v>0</v>
      </c>
      <c r="Q160" s="90">
        <f t="shared" si="83"/>
        <v>7</v>
      </c>
      <c r="R160" s="90" t="str">
        <f t="shared" si="97"/>
        <v/>
      </c>
      <c r="S160" s="90">
        <f t="shared" si="98"/>
        <v>0</v>
      </c>
      <c r="T160" s="91">
        <f t="shared" si="84"/>
        <v>0</v>
      </c>
      <c r="U160" s="91">
        <f t="shared" si="85"/>
        <v>70</v>
      </c>
      <c r="V160" s="91">
        <f t="shared" si="86"/>
        <v>0</v>
      </c>
      <c r="W160" s="91">
        <f t="shared" si="87"/>
        <v>114</v>
      </c>
      <c r="X160" s="91">
        <f t="shared" si="88"/>
        <v>0</v>
      </c>
      <c r="Y160" s="263">
        <f t="shared" si="99"/>
        <v>1</v>
      </c>
      <c r="Z160" s="263">
        <f t="shared" si="100"/>
        <v>210</v>
      </c>
      <c r="AA160" s="263">
        <f t="shared" si="101"/>
        <v>1</v>
      </c>
      <c r="AB160" s="263">
        <f t="shared" si="102"/>
        <v>120</v>
      </c>
      <c r="AC160" s="263">
        <f t="shared" si="103"/>
        <v>1</v>
      </c>
      <c r="AD160" s="93">
        <f t="shared" si="104"/>
        <v>25200</v>
      </c>
      <c r="AE160" s="101">
        <f t="shared" si="105"/>
        <v>3.2564541370303494E-4</v>
      </c>
      <c r="AF160" s="91">
        <f t="shared" si="89"/>
        <v>184</v>
      </c>
      <c r="AG160" s="90"/>
      <c r="AH160" s="90">
        <f t="shared" si="90"/>
        <v>0</v>
      </c>
      <c r="AI160" s="90">
        <f t="shared" si="91"/>
        <v>46</v>
      </c>
      <c r="AJ160" s="90">
        <f t="shared" si="92"/>
        <v>0</v>
      </c>
      <c r="AK160" s="90">
        <f t="shared" si="93"/>
        <v>93</v>
      </c>
      <c r="AL160" s="90">
        <f t="shared" si="94"/>
        <v>0</v>
      </c>
      <c r="AM160" s="91">
        <f t="shared" si="95"/>
        <v>139</v>
      </c>
      <c r="AO160" s="94">
        <f t="shared" si="106"/>
        <v>45</v>
      </c>
      <c r="AS160" t="str">
        <f t="shared" si="107"/>
        <v>0-4-0-3-0</v>
      </c>
      <c r="AT160" s="265">
        <f t="shared" si="121"/>
        <v>0</v>
      </c>
      <c r="AU160" s="265">
        <f t="shared" si="121"/>
        <v>4</v>
      </c>
      <c r="AV160" s="265">
        <f t="shared" si="121"/>
        <v>0</v>
      </c>
      <c r="AW160" s="265">
        <f t="shared" si="121"/>
        <v>3</v>
      </c>
      <c r="AX160" s="265">
        <f t="shared" si="121"/>
        <v>0</v>
      </c>
      <c r="AY160" s="265">
        <f t="shared" si="108"/>
        <v>0</v>
      </c>
      <c r="AZ160" s="265">
        <f t="shared" si="109"/>
        <v>0</v>
      </c>
      <c r="BA160" s="265">
        <f t="shared" si="110"/>
        <v>0</v>
      </c>
      <c r="BB160" s="265">
        <f t="shared" si="111"/>
        <v>0</v>
      </c>
      <c r="BC160" s="265">
        <f t="shared" si="112"/>
        <v>0</v>
      </c>
      <c r="BD160" s="265">
        <f t="shared" si="113"/>
        <v>0</v>
      </c>
      <c r="BE160" s="265">
        <f t="shared" si="114"/>
        <v>0</v>
      </c>
      <c r="BF160" s="265">
        <f t="shared" si="115"/>
        <v>0</v>
      </c>
      <c r="BG160" s="265">
        <f t="shared" si="116"/>
        <v>0</v>
      </c>
      <c r="BH160" s="265">
        <f t="shared" si="117"/>
        <v>0</v>
      </c>
      <c r="BI160" s="265">
        <f t="shared" si="118"/>
        <v>0</v>
      </c>
      <c r="BJ160" s="265">
        <f t="shared" si="119"/>
        <v>0</v>
      </c>
      <c r="BK160" s="265">
        <f t="shared" si="120"/>
        <v>0</v>
      </c>
      <c r="BO160">
        <f>LARGE(A160:E160,1)</f>
        <v>2</v>
      </c>
      <c r="BP160">
        <f>LARGE(A160:E160,2)</f>
        <v>2</v>
      </c>
      <c r="BQ160">
        <f>LARGE(A160:E160,3)</f>
        <v>2</v>
      </c>
      <c r="BR160">
        <f>LARGE(A160:E160,4)</f>
        <v>1</v>
      </c>
      <c r="BS160">
        <f>LARGE(A160:E160,5)</f>
        <v>0</v>
      </c>
    </row>
    <row r="161" spans="1:71" x14ac:dyDescent="0.25">
      <c r="A161" s="72">
        <v>1</v>
      </c>
      <c r="B161" s="72">
        <v>3</v>
      </c>
      <c r="C161" s="72">
        <v>2</v>
      </c>
      <c r="D161" s="72">
        <v>0</v>
      </c>
      <c r="E161" s="72">
        <v>1</v>
      </c>
      <c r="F161" s="123" t="s">
        <v>351</v>
      </c>
      <c r="G161" t="str">
        <f>CONCATENATE(BO161,"–",BP161,"–",BQ161,"–",BR161,"–",BS161)</f>
        <v>3–2–1–1–0</v>
      </c>
      <c r="H161" s="293"/>
      <c r="I161" s="293"/>
      <c r="K161" t="str">
        <f t="shared" si="96"/>
        <v>1-0-5-1-0</v>
      </c>
      <c r="L161" s="72">
        <v>1</v>
      </c>
      <c r="M161" s="72">
        <v>0</v>
      </c>
      <c r="N161" s="72">
        <v>5</v>
      </c>
      <c r="O161" s="72">
        <v>1</v>
      </c>
      <c r="P161" s="72">
        <v>0</v>
      </c>
      <c r="Q161" s="90">
        <f t="shared" si="83"/>
        <v>7</v>
      </c>
      <c r="R161" s="90" t="str">
        <f t="shared" si="97"/>
        <v/>
      </c>
      <c r="S161" s="90">
        <f t="shared" si="98"/>
        <v>1</v>
      </c>
      <c r="T161" s="91">
        <f t="shared" si="84"/>
        <v>9</v>
      </c>
      <c r="U161" s="91">
        <f t="shared" si="85"/>
        <v>0</v>
      </c>
      <c r="V161" s="91">
        <f t="shared" si="86"/>
        <v>135</v>
      </c>
      <c r="W161" s="91">
        <f t="shared" si="87"/>
        <v>39</v>
      </c>
      <c r="X161" s="91">
        <f t="shared" si="88"/>
        <v>0</v>
      </c>
      <c r="Y161" s="263">
        <f t="shared" si="99"/>
        <v>9</v>
      </c>
      <c r="Z161" s="263">
        <f t="shared" si="100"/>
        <v>1</v>
      </c>
      <c r="AA161" s="263">
        <f t="shared" si="101"/>
        <v>252</v>
      </c>
      <c r="AB161" s="263">
        <f t="shared" si="102"/>
        <v>10</v>
      </c>
      <c r="AC161" s="263">
        <f t="shared" si="103"/>
        <v>1</v>
      </c>
      <c r="AD161" s="93">
        <f t="shared" si="104"/>
        <v>22680</v>
      </c>
      <c r="AE161" s="101">
        <f t="shared" si="105"/>
        <v>2.9308087233273147E-4</v>
      </c>
      <c r="AF161" s="91">
        <f t="shared" si="89"/>
        <v>183</v>
      </c>
      <c r="AG161" s="90"/>
      <c r="AH161" s="90">
        <f t="shared" si="90"/>
        <v>1</v>
      </c>
      <c r="AI161" s="90">
        <f t="shared" si="91"/>
        <v>0</v>
      </c>
      <c r="AJ161" s="90">
        <f t="shared" si="92"/>
        <v>110</v>
      </c>
      <c r="AK161" s="90">
        <f t="shared" si="93"/>
        <v>30</v>
      </c>
      <c r="AL161" s="90">
        <f t="shared" si="94"/>
        <v>0</v>
      </c>
      <c r="AM161" s="91">
        <f t="shared" si="95"/>
        <v>141</v>
      </c>
      <c r="AO161" s="94">
        <f t="shared" si="106"/>
        <v>42</v>
      </c>
      <c r="AS161" t="str">
        <f t="shared" si="107"/>
        <v>1-0-5-1-0</v>
      </c>
      <c r="AT161" s="265">
        <f t="shared" si="121"/>
        <v>1</v>
      </c>
      <c r="AU161" s="265">
        <f t="shared" si="121"/>
        <v>0</v>
      </c>
      <c r="AV161" s="265">
        <f t="shared" si="121"/>
        <v>5</v>
      </c>
      <c r="AW161" s="265">
        <f t="shared" si="121"/>
        <v>1</v>
      </c>
      <c r="AX161" s="265">
        <f t="shared" si="121"/>
        <v>0</v>
      </c>
      <c r="AY161" s="265">
        <f t="shared" si="108"/>
        <v>0</v>
      </c>
      <c r="AZ161" s="265">
        <f t="shared" si="109"/>
        <v>0</v>
      </c>
      <c r="BA161" s="265">
        <f t="shared" si="110"/>
        <v>0</v>
      </c>
      <c r="BB161" s="265">
        <f t="shared" si="111"/>
        <v>1</v>
      </c>
      <c r="BC161" s="265">
        <f t="shared" si="112"/>
        <v>0</v>
      </c>
      <c r="BD161" s="265">
        <f t="shared" si="113"/>
        <v>0</v>
      </c>
      <c r="BE161" s="265">
        <f t="shared" si="114"/>
        <v>0</v>
      </c>
      <c r="BF161" s="265">
        <f t="shared" si="115"/>
        <v>0</v>
      </c>
      <c r="BG161" s="265">
        <f t="shared" si="116"/>
        <v>0</v>
      </c>
      <c r="BH161" s="265">
        <f t="shared" si="117"/>
        <v>0</v>
      </c>
      <c r="BI161" s="265">
        <f t="shared" si="118"/>
        <v>0</v>
      </c>
      <c r="BJ161" s="265">
        <f t="shared" si="119"/>
        <v>0</v>
      </c>
      <c r="BK161" s="265">
        <f t="shared" si="120"/>
        <v>0</v>
      </c>
      <c r="BO161">
        <f>LARGE(A161:E161,1)</f>
        <v>3</v>
      </c>
      <c r="BP161">
        <f>LARGE(A161:E161,2)</f>
        <v>2</v>
      </c>
      <c r="BQ161">
        <f>LARGE(A161:E161,3)</f>
        <v>1</v>
      </c>
      <c r="BR161">
        <f>LARGE(A161:E161,4)</f>
        <v>1</v>
      </c>
      <c r="BS161">
        <f>LARGE(A161:E161,5)</f>
        <v>0</v>
      </c>
    </row>
    <row r="162" spans="1:71" x14ac:dyDescent="0.25">
      <c r="A162" s="72">
        <v>2</v>
      </c>
      <c r="B162" s="72">
        <v>0</v>
      </c>
      <c r="C162" s="72">
        <v>2</v>
      </c>
      <c r="D162" s="72">
        <v>2</v>
      </c>
      <c r="E162" s="72">
        <v>1</v>
      </c>
      <c r="F162" s="123" t="s">
        <v>352</v>
      </c>
      <c r="G162" t="str">
        <f>CONCATENATE(BO162,"–",BP162,"–",BQ162,"–",BR162,"–",BS162)</f>
        <v>2–2–2–1–0</v>
      </c>
      <c r="H162" s="293"/>
      <c r="I162" s="293"/>
      <c r="K162" t="str">
        <f t="shared" si="96"/>
        <v>0-0-7-0-0</v>
      </c>
      <c r="L162" s="72">
        <v>0</v>
      </c>
      <c r="M162" s="72">
        <v>0</v>
      </c>
      <c r="N162" s="72">
        <v>7</v>
      </c>
      <c r="O162" s="72">
        <v>0</v>
      </c>
      <c r="P162" s="72">
        <v>0</v>
      </c>
      <c r="Q162" s="90">
        <f t="shared" si="83"/>
        <v>7</v>
      </c>
      <c r="R162" s="90" t="str">
        <f t="shared" si="97"/>
        <v/>
      </c>
      <c r="S162" s="90">
        <f t="shared" si="98"/>
        <v>0</v>
      </c>
      <c r="T162" s="91">
        <f t="shared" si="84"/>
        <v>0</v>
      </c>
      <c r="U162" s="91">
        <f t="shared" si="85"/>
        <v>0</v>
      </c>
      <c r="V162" s="91">
        <f t="shared" si="86"/>
        <v>182</v>
      </c>
      <c r="W162" s="91">
        <f t="shared" si="87"/>
        <v>0</v>
      </c>
      <c r="X162" s="91">
        <f t="shared" si="88"/>
        <v>0</v>
      </c>
      <c r="Y162" s="263">
        <f t="shared" si="99"/>
        <v>1</v>
      </c>
      <c r="Z162" s="263">
        <f t="shared" si="100"/>
        <v>1</v>
      </c>
      <c r="AA162" s="263">
        <f t="shared" si="101"/>
        <v>120</v>
      </c>
      <c r="AB162" s="263">
        <f t="shared" si="102"/>
        <v>1</v>
      </c>
      <c r="AC162" s="263">
        <f t="shared" si="103"/>
        <v>1</v>
      </c>
      <c r="AD162" s="93">
        <f t="shared" si="104"/>
        <v>120</v>
      </c>
      <c r="AE162" s="101">
        <f t="shared" si="105"/>
        <v>1.5506924462049283E-6</v>
      </c>
      <c r="AF162" s="91">
        <f t="shared" si="89"/>
        <v>182</v>
      </c>
      <c r="AG162" s="90"/>
      <c r="AH162" s="90">
        <f t="shared" si="90"/>
        <v>0</v>
      </c>
      <c r="AI162" s="90">
        <f t="shared" si="91"/>
        <v>0</v>
      </c>
      <c r="AJ162" s="90">
        <f t="shared" si="92"/>
        <v>161</v>
      </c>
      <c r="AK162" s="90">
        <f t="shared" si="93"/>
        <v>0</v>
      </c>
      <c r="AL162" s="90">
        <f t="shared" si="94"/>
        <v>0</v>
      </c>
      <c r="AM162" s="91">
        <f t="shared" si="95"/>
        <v>161</v>
      </c>
      <c r="AO162" s="94">
        <f t="shared" si="106"/>
        <v>21</v>
      </c>
      <c r="AS162" t="str">
        <f t="shared" si="107"/>
        <v>0-0-7-0-0</v>
      </c>
      <c r="AT162" s="265">
        <f t="shared" si="121"/>
        <v>0</v>
      </c>
      <c r="AU162" s="265">
        <f t="shared" si="121"/>
        <v>0</v>
      </c>
      <c r="AV162" s="265">
        <f t="shared" si="121"/>
        <v>7</v>
      </c>
      <c r="AW162" s="265">
        <f t="shared" si="121"/>
        <v>0</v>
      </c>
      <c r="AX162" s="265">
        <f t="shared" si="121"/>
        <v>0</v>
      </c>
      <c r="AY162" s="265">
        <f t="shared" si="108"/>
        <v>0</v>
      </c>
      <c r="AZ162" s="265">
        <f t="shared" si="109"/>
        <v>0</v>
      </c>
      <c r="BA162" s="265">
        <f t="shared" si="110"/>
        <v>0</v>
      </c>
      <c r="BB162" s="265">
        <f t="shared" si="111"/>
        <v>0</v>
      </c>
      <c r="BC162" s="265">
        <f t="shared" si="112"/>
        <v>0</v>
      </c>
      <c r="BD162" s="265">
        <f t="shared" si="113"/>
        <v>0</v>
      </c>
      <c r="BE162" s="265">
        <f t="shared" si="114"/>
        <v>0</v>
      </c>
      <c r="BF162" s="265">
        <f t="shared" si="115"/>
        <v>0</v>
      </c>
      <c r="BG162" s="265">
        <f t="shared" si="116"/>
        <v>0</v>
      </c>
      <c r="BH162" s="265">
        <f t="shared" si="117"/>
        <v>0</v>
      </c>
      <c r="BI162" s="265">
        <f t="shared" si="118"/>
        <v>0</v>
      </c>
      <c r="BJ162" s="265">
        <f t="shared" si="119"/>
        <v>0</v>
      </c>
      <c r="BK162" s="265">
        <f t="shared" si="120"/>
        <v>0</v>
      </c>
      <c r="BO162">
        <f>LARGE(A162:E162,1)</f>
        <v>2</v>
      </c>
      <c r="BP162">
        <f>LARGE(A162:E162,2)</f>
        <v>2</v>
      </c>
      <c r="BQ162">
        <f>LARGE(A162:E162,3)</f>
        <v>2</v>
      </c>
      <c r="BR162">
        <f>LARGE(A162:E162,4)</f>
        <v>1</v>
      </c>
      <c r="BS162">
        <f>LARGE(A162:E162,5)</f>
        <v>0</v>
      </c>
    </row>
    <row r="163" spans="1:71" x14ac:dyDescent="0.25">
      <c r="A163" s="72">
        <v>2</v>
      </c>
      <c r="B163" s="72">
        <v>2</v>
      </c>
      <c r="C163" s="72">
        <v>2</v>
      </c>
      <c r="D163" s="72">
        <v>1</v>
      </c>
      <c r="E163" s="72">
        <v>0</v>
      </c>
      <c r="F163" s="123" t="s">
        <v>79</v>
      </c>
      <c r="G163" t="str">
        <f>CONCATENATE(BO163,"–",BP163,"–",BQ163,"–",BR163,"–",BS163)</f>
        <v>2–2–2–1–0</v>
      </c>
      <c r="H163" s="293"/>
      <c r="I163" s="293"/>
      <c r="K163" t="str">
        <f t="shared" si="96"/>
        <v>0-5-0-0-2</v>
      </c>
      <c r="L163" s="72">
        <v>0</v>
      </c>
      <c r="M163" s="72">
        <v>5</v>
      </c>
      <c r="N163" s="72">
        <v>0</v>
      </c>
      <c r="O163" s="72">
        <v>0</v>
      </c>
      <c r="P163" s="72">
        <v>2</v>
      </c>
      <c r="Q163" s="90">
        <f t="shared" si="83"/>
        <v>7</v>
      </c>
      <c r="R163" s="90" t="str">
        <f t="shared" si="97"/>
        <v/>
      </c>
      <c r="S163" s="90">
        <f t="shared" si="98"/>
        <v>0</v>
      </c>
      <c r="T163" s="91">
        <f t="shared" si="84"/>
        <v>0</v>
      </c>
      <c r="U163" s="91">
        <f t="shared" si="85"/>
        <v>85</v>
      </c>
      <c r="V163" s="91">
        <f t="shared" si="86"/>
        <v>0</v>
      </c>
      <c r="W163" s="91">
        <f t="shared" si="87"/>
        <v>0</v>
      </c>
      <c r="X163" s="91">
        <f t="shared" si="88"/>
        <v>97</v>
      </c>
      <c r="Y163" s="263">
        <f t="shared" si="99"/>
        <v>1</v>
      </c>
      <c r="Z163" s="263">
        <f t="shared" si="100"/>
        <v>252</v>
      </c>
      <c r="AA163" s="263">
        <f t="shared" si="101"/>
        <v>1</v>
      </c>
      <c r="AB163" s="263">
        <f t="shared" si="102"/>
        <v>1</v>
      </c>
      <c r="AC163" s="263">
        <f t="shared" si="103"/>
        <v>45</v>
      </c>
      <c r="AD163" s="93">
        <f t="shared" si="104"/>
        <v>11340</v>
      </c>
      <c r="AE163" s="101">
        <f t="shared" si="105"/>
        <v>1.4654043616636574E-4</v>
      </c>
      <c r="AF163" s="91">
        <f t="shared" si="89"/>
        <v>182</v>
      </c>
      <c r="AG163" s="90"/>
      <c r="AH163" s="90">
        <f t="shared" si="90"/>
        <v>0</v>
      </c>
      <c r="AI163" s="90">
        <f t="shared" si="91"/>
        <v>60</v>
      </c>
      <c r="AJ163" s="90">
        <f t="shared" si="92"/>
        <v>0</v>
      </c>
      <c r="AK163" s="90">
        <f t="shared" si="93"/>
        <v>0</v>
      </c>
      <c r="AL163" s="90">
        <f t="shared" si="94"/>
        <v>81</v>
      </c>
      <c r="AM163" s="91">
        <f t="shared" si="95"/>
        <v>141</v>
      </c>
      <c r="AO163" s="94">
        <f t="shared" si="106"/>
        <v>41</v>
      </c>
      <c r="AS163" t="str">
        <f t="shared" si="107"/>
        <v>0-5-0-0-2</v>
      </c>
      <c r="AT163" s="265">
        <f t="shared" si="121"/>
        <v>0</v>
      </c>
      <c r="AU163" s="265">
        <f t="shared" si="121"/>
        <v>5</v>
      </c>
      <c r="AV163" s="265">
        <f t="shared" si="121"/>
        <v>0</v>
      </c>
      <c r="AW163" s="265">
        <f t="shared" si="121"/>
        <v>0</v>
      </c>
      <c r="AX163" s="265">
        <f t="shared" si="121"/>
        <v>2</v>
      </c>
      <c r="AY163" s="265">
        <f t="shared" si="108"/>
        <v>0</v>
      </c>
      <c r="AZ163" s="265">
        <f t="shared" si="109"/>
        <v>0</v>
      </c>
      <c r="BA163" s="265">
        <f t="shared" si="110"/>
        <v>0</v>
      </c>
      <c r="BB163" s="265">
        <f t="shared" si="111"/>
        <v>0</v>
      </c>
      <c r="BC163" s="265">
        <f t="shared" si="112"/>
        <v>0</v>
      </c>
      <c r="BD163" s="265">
        <f t="shared" si="113"/>
        <v>0</v>
      </c>
      <c r="BE163" s="265">
        <f t="shared" si="114"/>
        <v>0</v>
      </c>
      <c r="BF163" s="265">
        <f t="shared" si="115"/>
        <v>0</v>
      </c>
      <c r="BG163" s="265">
        <f t="shared" si="116"/>
        <v>0</v>
      </c>
      <c r="BH163" s="265">
        <f t="shared" si="117"/>
        <v>0</v>
      </c>
      <c r="BI163" s="265">
        <f t="shared" si="118"/>
        <v>0</v>
      </c>
      <c r="BJ163" s="265">
        <f t="shared" si="119"/>
        <v>0</v>
      </c>
      <c r="BK163" s="265">
        <f t="shared" si="120"/>
        <v>0</v>
      </c>
      <c r="BO163">
        <f>LARGE(A163:E163,1)</f>
        <v>2</v>
      </c>
      <c r="BP163">
        <f>LARGE(A163:E163,2)</f>
        <v>2</v>
      </c>
      <c r="BQ163">
        <f>LARGE(A163:E163,3)</f>
        <v>2</v>
      </c>
      <c r="BR163">
        <f>LARGE(A163:E163,4)</f>
        <v>1</v>
      </c>
      <c r="BS163">
        <f>LARGE(A163:E163,5)</f>
        <v>0</v>
      </c>
    </row>
    <row r="164" spans="1:71" x14ac:dyDescent="0.25">
      <c r="A164" s="72">
        <v>1</v>
      </c>
      <c r="B164" s="72">
        <v>0</v>
      </c>
      <c r="C164" s="72">
        <v>3</v>
      </c>
      <c r="D164" s="72">
        <v>0</v>
      </c>
      <c r="E164" s="72">
        <v>3</v>
      </c>
      <c r="F164" s="123" t="s">
        <v>353</v>
      </c>
      <c r="G164" t="str">
        <f>CONCATENATE(BO164,"–",BP164,"–",BQ164,"–",BR164,"–",BS164)</f>
        <v>3–3–1–0–0</v>
      </c>
      <c r="H164" s="293"/>
      <c r="I164" s="293"/>
      <c r="K164" t="str">
        <f t="shared" si="96"/>
        <v>2-1-2-1-1</v>
      </c>
      <c r="L164" s="72">
        <v>2</v>
      </c>
      <c r="M164" s="72">
        <v>1</v>
      </c>
      <c r="N164" s="72">
        <v>2</v>
      </c>
      <c r="O164" s="72">
        <v>1</v>
      </c>
      <c r="P164" s="72">
        <v>1</v>
      </c>
      <c r="Q164" s="90">
        <f t="shared" si="83"/>
        <v>7</v>
      </c>
      <c r="R164" s="90" t="str">
        <f t="shared" si="97"/>
        <v/>
      </c>
      <c r="S164" s="90">
        <f t="shared" si="98"/>
        <v>3</v>
      </c>
      <c r="T164" s="91">
        <f t="shared" si="84"/>
        <v>17</v>
      </c>
      <c r="U164" s="91">
        <f t="shared" si="85"/>
        <v>19</v>
      </c>
      <c r="V164" s="91">
        <f t="shared" si="86"/>
        <v>57</v>
      </c>
      <c r="W164" s="91">
        <f t="shared" si="87"/>
        <v>39</v>
      </c>
      <c r="X164" s="91">
        <f t="shared" si="88"/>
        <v>49</v>
      </c>
      <c r="Y164" s="263">
        <f t="shared" si="99"/>
        <v>36</v>
      </c>
      <c r="Z164" s="263">
        <f t="shared" si="100"/>
        <v>10</v>
      </c>
      <c r="AA164" s="263">
        <f t="shared" si="101"/>
        <v>45</v>
      </c>
      <c r="AB164" s="263">
        <f t="shared" si="102"/>
        <v>10</v>
      </c>
      <c r="AC164" s="263">
        <f t="shared" si="103"/>
        <v>10</v>
      </c>
      <c r="AD164" s="93">
        <f t="shared" si="104"/>
        <v>1620000</v>
      </c>
      <c r="AE164" s="101">
        <f t="shared" si="105"/>
        <v>2.0934348023766532E-2</v>
      </c>
      <c r="AF164" s="91">
        <f t="shared" si="89"/>
        <v>181</v>
      </c>
      <c r="AG164" s="90"/>
      <c r="AH164" s="90">
        <f t="shared" si="90"/>
        <v>3</v>
      </c>
      <c r="AI164" s="90">
        <f t="shared" si="91"/>
        <v>10</v>
      </c>
      <c r="AJ164" s="90">
        <f t="shared" si="92"/>
        <v>41</v>
      </c>
      <c r="AK164" s="90">
        <f t="shared" si="93"/>
        <v>30</v>
      </c>
      <c r="AL164" s="90">
        <f t="shared" si="94"/>
        <v>40</v>
      </c>
      <c r="AM164" s="91">
        <f t="shared" si="95"/>
        <v>124</v>
      </c>
      <c r="AO164" s="94">
        <f t="shared" si="106"/>
        <v>57</v>
      </c>
      <c r="AS164" t="str">
        <f t="shared" si="107"/>
        <v>2-1-2-1-1</v>
      </c>
      <c r="AT164" s="265">
        <f t="shared" si="121"/>
        <v>2</v>
      </c>
      <c r="AU164" s="265">
        <f t="shared" si="121"/>
        <v>1</v>
      </c>
      <c r="AV164" s="265">
        <f t="shared" si="121"/>
        <v>2</v>
      </c>
      <c r="AW164" s="265">
        <f t="shared" si="121"/>
        <v>1</v>
      </c>
      <c r="AX164" s="265">
        <f t="shared" si="121"/>
        <v>1</v>
      </c>
      <c r="AY164" s="265">
        <f t="shared" si="108"/>
        <v>0</v>
      </c>
      <c r="AZ164" s="265">
        <f t="shared" si="109"/>
        <v>0</v>
      </c>
      <c r="BA164" s="265">
        <f t="shared" si="110"/>
        <v>0</v>
      </c>
      <c r="BB164" s="265">
        <f t="shared" si="111"/>
        <v>0</v>
      </c>
      <c r="BC164" s="265">
        <f t="shared" si="112"/>
        <v>0</v>
      </c>
      <c r="BD164" s="265">
        <f t="shared" si="113"/>
        <v>0</v>
      </c>
      <c r="BE164" s="265">
        <f t="shared" si="114"/>
        <v>0</v>
      </c>
      <c r="BF164" s="265">
        <f t="shared" si="115"/>
        <v>0</v>
      </c>
      <c r="BG164" s="265">
        <f t="shared" si="116"/>
        <v>0</v>
      </c>
      <c r="BH164" s="265">
        <f t="shared" si="117"/>
        <v>0</v>
      </c>
      <c r="BI164" s="265">
        <f t="shared" si="118"/>
        <v>0</v>
      </c>
      <c r="BJ164" s="265">
        <f t="shared" si="119"/>
        <v>0</v>
      </c>
      <c r="BK164" s="265">
        <f t="shared" si="120"/>
        <v>3</v>
      </c>
      <c r="BO164">
        <f>LARGE(A164:E164,1)</f>
        <v>3</v>
      </c>
      <c r="BP164">
        <f>LARGE(A164:E164,2)</f>
        <v>3</v>
      </c>
      <c r="BQ164">
        <f>LARGE(A164:E164,3)</f>
        <v>1</v>
      </c>
      <c r="BR164">
        <f>LARGE(A164:E164,4)</f>
        <v>0</v>
      </c>
      <c r="BS164">
        <f>LARGE(A164:E164,5)</f>
        <v>0</v>
      </c>
    </row>
    <row r="165" spans="1:71" x14ac:dyDescent="0.25">
      <c r="A165" s="72">
        <v>0</v>
      </c>
      <c r="B165" s="72">
        <v>3</v>
      </c>
      <c r="C165" s="72">
        <v>0</v>
      </c>
      <c r="D165" s="72">
        <v>2</v>
      </c>
      <c r="E165" s="72">
        <v>2</v>
      </c>
      <c r="F165" s="123" t="s">
        <v>354</v>
      </c>
      <c r="G165" t="str">
        <f>CONCATENATE(BO165,"–",BP165,"–",BQ165,"–",BR165,"–",BS165)</f>
        <v>3–2–2–0–0</v>
      </c>
      <c r="H165" s="293"/>
      <c r="I165" s="293"/>
      <c r="K165" t="str">
        <f t="shared" si="96"/>
        <v>2-2-1-0-2</v>
      </c>
      <c r="L165" s="72">
        <v>2</v>
      </c>
      <c r="M165" s="72">
        <v>2</v>
      </c>
      <c r="N165" s="72">
        <v>1</v>
      </c>
      <c r="O165" s="72">
        <v>0</v>
      </c>
      <c r="P165" s="72">
        <v>2</v>
      </c>
      <c r="Q165" s="90">
        <f t="shared" si="83"/>
        <v>7</v>
      </c>
      <c r="R165" s="90" t="str">
        <f t="shared" si="97"/>
        <v/>
      </c>
      <c r="S165" s="90">
        <f t="shared" si="98"/>
        <v>2</v>
      </c>
      <c r="T165" s="91">
        <f t="shared" si="84"/>
        <v>17</v>
      </c>
      <c r="U165" s="91">
        <f t="shared" si="85"/>
        <v>37</v>
      </c>
      <c r="V165" s="91">
        <f t="shared" si="86"/>
        <v>29</v>
      </c>
      <c r="W165" s="91">
        <f t="shared" si="87"/>
        <v>0</v>
      </c>
      <c r="X165" s="91">
        <f t="shared" si="88"/>
        <v>97</v>
      </c>
      <c r="Y165" s="263">
        <f t="shared" si="99"/>
        <v>36</v>
      </c>
      <c r="Z165" s="263">
        <f t="shared" si="100"/>
        <v>45</v>
      </c>
      <c r="AA165" s="263">
        <f t="shared" si="101"/>
        <v>10</v>
      </c>
      <c r="AB165" s="263">
        <f t="shared" si="102"/>
        <v>1</v>
      </c>
      <c r="AC165" s="263">
        <f t="shared" si="103"/>
        <v>45</v>
      </c>
      <c r="AD165" s="93">
        <f t="shared" si="104"/>
        <v>729000</v>
      </c>
      <c r="AE165" s="101">
        <f t="shared" si="105"/>
        <v>9.4204566106949397E-3</v>
      </c>
      <c r="AF165" s="91">
        <f t="shared" si="89"/>
        <v>180</v>
      </c>
      <c r="AG165" s="90"/>
      <c r="AH165" s="90">
        <f t="shared" si="90"/>
        <v>3</v>
      </c>
      <c r="AI165" s="90">
        <f t="shared" si="91"/>
        <v>21</v>
      </c>
      <c r="AJ165" s="90">
        <f t="shared" si="92"/>
        <v>20</v>
      </c>
      <c r="AK165" s="90">
        <f t="shared" si="93"/>
        <v>0</v>
      </c>
      <c r="AL165" s="90">
        <f t="shared" si="94"/>
        <v>81</v>
      </c>
      <c r="AM165" s="91">
        <f t="shared" si="95"/>
        <v>125</v>
      </c>
      <c r="AO165" s="94">
        <f t="shared" si="106"/>
        <v>55</v>
      </c>
      <c r="AS165" t="str">
        <f t="shared" si="107"/>
        <v>2-2-1-0-2</v>
      </c>
      <c r="AT165" s="265">
        <f t="shared" si="121"/>
        <v>2</v>
      </c>
      <c r="AU165" s="265">
        <f t="shared" si="121"/>
        <v>2</v>
      </c>
      <c r="AV165" s="265">
        <f t="shared" si="121"/>
        <v>1</v>
      </c>
      <c r="AW165" s="265">
        <f t="shared" si="121"/>
        <v>0</v>
      </c>
      <c r="AX165" s="265">
        <f t="shared" si="121"/>
        <v>2</v>
      </c>
      <c r="AY165" s="265">
        <f t="shared" si="108"/>
        <v>0</v>
      </c>
      <c r="AZ165" s="265">
        <f t="shared" si="109"/>
        <v>0</v>
      </c>
      <c r="BA165" s="265">
        <f t="shared" si="110"/>
        <v>0</v>
      </c>
      <c r="BB165" s="265">
        <f t="shared" si="111"/>
        <v>0</v>
      </c>
      <c r="BC165" s="265">
        <f t="shared" si="112"/>
        <v>0</v>
      </c>
      <c r="BD165" s="265">
        <f t="shared" si="113"/>
        <v>0</v>
      </c>
      <c r="BE165" s="265">
        <f t="shared" si="114"/>
        <v>0</v>
      </c>
      <c r="BF165" s="265">
        <f t="shared" si="115"/>
        <v>0</v>
      </c>
      <c r="BG165" s="265">
        <f t="shared" si="116"/>
        <v>0</v>
      </c>
      <c r="BH165" s="265">
        <f t="shared" si="117"/>
        <v>0</v>
      </c>
      <c r="BI165" s="265">
        <f t="shared" si="118"/>
        <v>0</v>
      </c>
      <c r="BJ165" s="265">
        <f t="shared" si="119"/>
        <v>2</v>
      </c>
      <c r="BK165" s="265">
        <f t="shared" si="120"/>
        <v>0</v>
      </c>
      <c r="BO165">
        <f>LARGE(A165:E165,1)</f>
        <v>3</v>
      </c>
      <c r="BP165">
        <f>LARGE(A165:E165,2)</f>
        <v>2</v>
      </c>
      <c r="BQ165">
        <f>LARGE(A165:E165,3)</f>
        <v>2</v>
      </c>
      <c r="BR165">
        <f>LARGE(A165:E165,4)</f>
        <v>0</v>
      </c>
      <c r="BS165">
        <f>LARGE(A165:E165,5)</f>
        <v>0</v>
      </c>
    </row>
    <row r="166" spans="1:71" x14ac:dyDescent="0.25">
      <c r="A166" s="72">
        <v>1</v>
      </c>
      <c r="B166" s="72">
        <v>1</v>
      </c>
      <c r="C166" s="72">
        <v>3</v>
      </c>
      <c r="D166" s="72">
        <v>1</v>
      </c>
      <c r="E166" s="72">
        <v>1</v>
      </c>
      <c r="F166" s="123" t="s">
        <v>25</v>
      </c>
      <c r="G166" t="str">
        <f>CONCATENATE(BO166,"–",BP166,"–",BQ166,"–",BR166,"–",BS166)</f>
        <v>3–1–1–1–1</v>
      </c>
      <c r="H166" s="293"/>
      <c r="I166" s="293"/>
      <c r="K166" t="str">
        <f t="shared" si="96"/>
        <v>2-2-0-2-1</v>
      </c>
      <c r="L166" s="72">
        <v>2</v>
      </c>
      <c r="M166" s="72">
        <v>2</v>
      </c>
      <c r="N166" s="72">
        <v>0</v>
      </c>
      <c r="O166" s="72">
        <v>2</v>
      </c>
      <c r="P166" s="72">
        <v>1</v>
      </c>
      <c r="Q166" s="90">
        <f t="shared" si="83"/>
        <v>7</v>
      </c>
      <c r="R166" s="90" t="str">
        <f t="shared" si="97"/>
        <v/>
      </c>
      <c r="S166" s="90">
        <f t="shared" si="98"/>
        <v>0</v>
      </c>
      <c r="T166" s="91">
        <f t="shared" si="84"/>
        <v>17</v>
      </c>
      <c r="U166" s="91">
        <f t="shared" si="85"/>
        <v>37</v>
      </c>
      <c r="V166" s="91">
        <f t="shared" si="86"/>
        <v>0</v>
      </c>
      <c r="W166" s="91">
        <f t="shared" si="87"/>
        <v>77</v>
      </c>
      <c r="X166" s="91">
        <f t="shared" si="88"/>
        <v>49</v>
      </c>
      <c r="Y166" s="263">
        <f t="shared" si="99"/>
        <v>36</v>
      </c>
      <c r="Z166" s="263">
        <f t="shared" si="100"/>
        <v>45</v>
      </c>
      <c r="AA166" s="263">
        <f t="shared" si="101"/>
        <v>1</v>
      </c>
      <c r="AB166" s="263">
        <f t="shared" si="102"/>
        <v>45</v>
      </c>
      <c r="AC166" s="263">
        <f t="shared" si="103"/>
        <v>10</v>
      </c>
      <c r="AD166" s="93">
        <f t="shared" si="104"/>
        <v>729000</v>
      </c>
      <c r="AE166" s="101">
        <f t="shared" si="105"/>
        <v>9.4204566106949397E-3</v>
      </c>
      <c r="AF166" s="91">
        <f t="shared" si="89"/>
        <v>180</v>
      </c>
      <c r="AG166" s="90"/>
      <c r="AH166" s="90">
        <f t="shared" si="90"/>
        <v>3</v>
      </c>
      <c r="AI166" s="90">
        <f t="shared" si="91"/>
        <v>21</v>
      </c>
      <c r="AJ166" s="90">
        <f t="shared" si="92"/>
        <v>0</v>
      </c>
      <c r="AK166" s="90">
        <f t="shared" si="93"/>
        <v>61</v>
      </c>
      <c r="AL166" s="90">
        <f t="shared" si="94"/>
        <v>40</v>
      </c>
      <c r="AM166" s="91">
        <f t="shared" si="95"/>
        <v>125</v>
      </c>
      <c r="AO166" s="94">
        <f t="shared" si="106"/>
        <v>55</v>
      </c>
      <c r="AS166" t="str">
        <f t="shared" si="107"/>
        <v>2-2-0-2-1</v>
      </c>
      <c r="AT166" s="265">
        <f t="shared" si="121"/>
        <v>2</v>
      </c>
      <c r="AU166" s="265">
        <f t="shared" si="121"/>
        <v>2</v>
      </c>
      <c r="AV166" s="265">
        <f t="shared" si="121"/>
        <v>0</v>
      </c>
      <c r="AW166" s="265">
        <f t="shared" si="121"/>
        <v>2</v>
      </c>
      <c r="AX166" s="265">
        <f t="shared" si="121"/>
        <v>1</v>
      </c>
      <c r="AY166" s="265">
        <f t="shared" si="108"/>
        <v>0</v>
      </c>
      <c r="AZ166" s="265">
        <f t="shared" si="109"/>
        <v>0</v>
      </c>
      <c r="BA166" s="265">
        <f t="shared" si="110"/>
        <v>0</v>
      </c>
      <c r="BB166" s="265">
        <f t="shared" si="111"/>
        <v>0</v>
      </c>
      <c r="BC166" s="265">
        <f t="shared" si="112"/>
        <v>0</v>
      </c>
      <c r="BD166" s="265">
        <f t="shared" si="113"/>
        <v>0</v>
      </c>
      <c r="BE166" s="265">
        <f t="shared" si="114"/>
        <v>0</v>
      </c>
      <c r="BF166" s="265">
        <f t="shared" si="115"/>
        <v>0</v>
      </c>
      <c r="BG166" s="265">
        <f t="shared" si="116"/>
        <v>0</v>
      </c>
      <c r="BH166" s="265">
        <f t="shared" si="117"/>
        <v>0</v>
      </c>
      <c r="BI166" s="265">
        <f t="shared" si="118"/>
        <v>0</v>
      </c>
      <c r="BJ166" s="265">
        <f t="shared" si="119"/>
        <v>0</v>
      </c>
      <c r="BK166" s="265">
        <f t="shared" si="120"/>
        <v>0</v>
      </c>
      <c r="BO166">
        <f>LARGE(A166:E166,1)</f>
        <v>3</v>
      </c>
      <c r="BP166">
        <f>LARGE(A166:E166,2)</f>
        <v>1</v>
      </c>
      <c r="BQ166">
        <f>LARGE(A166:E166,3)</f>
        <v>1</v>
      </c>
      <c r="BR166">
        <f>LARGE(A166:E166,4)</f>
        <v>1</v>
      </c>
      <c r="BS166">
        <f>LARGE(A166:E166,5)</f>
        <v>1</v>
      </c>
    </row>
    <row r="167" spans="1:71" x14ac:dyDescent="0.25">
      <c r="A167" s="72">
        <v>1</v>
      </c>
      <c r="B167" s="72">
        <v>2</v>
      </c>
      <c r="C167" s="72">
        <v>0</v>
      </c>
      <c r="D167" s="72">
        <v>0</v>
      </c>
      <c r="E167" s="72">
        <v>4</v>
      </c>
      <c r="F167" s="123" t="s">
        <v>355</v>
      </c>
      <c r="G167" t="str">
        <f>CONCATENATE(BO167,"–",BP167,"–",BQ167,"–",BR167,"–",BS167)</f>
        <v>4–2–1–0–0</v>
      </c>
      <c r="H167" s="293"/>
      <c r="I167" s="293"/>
      <c r="K167" t="str">
        <f t="shared" si="96"/>
        <v>1-2-2-2-0</v>
      </c>
      <c r="L167" s="72">
        <v>1</v>
      </c>
      <c r="M167" s="72">
        <v>2</v>
      </c>
      <c r="N167" s="72">
        <v>2</v>
      </c>
      <c r="O167" s="72">
        <v>2</v>
      </c>
      <c r="P167" s="72">
        <v>0</v>
      </c>
      <c r="Q167" s="90">
        <f t="shared" si="83"/>
        <v>7</v>
      </c>
      <c r="R167" s="90" t="str">
        <f t="shared" si="97"/>
        <v/>
      </c>
      <c r="S167" s="90">
        <f t="shared" si="98"/>
        <v>1</v>
      </c>
      <c r="T167" s="91">
        <f t="shared" si="84"/>
        <v>9</v>
      </c>
      <c r="U167" s="91">
        <f t="shared" si="85"/>
        <v>37</v>
      </c>
      <c r="V167" s="91">
        <f t="shared" si="86"/>
        <v>57</v>
      </c>
      <c r="W167" s="91">
        <f t="shared" si="87"/>
        <v>77</v>
      </c>
      <c r="X167" s="91">
        <f t="shared" si="88"/>
        <v>0</v>
      </c>
      <c r="Y167" s="263">
        <f t="shared" si="99"/>
        <v>9</v>
      </c>
      <c r="Z167" s="263">
        <f t="shared" si="100"/>
        <v>45</v>
      </c>
      <c r="AA167" s="263">
        <f t="shared" si="101"/>
        <v>45</v>
      </c>
      <c r="AB167" s="263">
        <f t="shared" si="102"/>
        <v>45</v>
      </c>
      <c r="AC167" s="263">
        <f t="shared" si="103"/>
        <v>1</v>
      </c>
      <c r="AD167" s="93">
        <f t="shared" si="104"/>
        <v>820125</v>
      </c>
      <c r="AE167" s="101">
        <f t="shared" si="105"/>
        <v>1.0598013687031806E-2</v>
      </c>
      <c r="AF167" s="91">
        <f t="shared" si="89"/>
        <v>180</v>
      </c>
      <c r="AG167" s="90"/>
      <c r="AH167" s="90">
        <f t="shared" si="90"/>
        <v>1</v>
      </c>
      <c r="AI167" s="90">
        <f t="shared" si="91"/>
        <v>21</v>
      </c>
      <c r="AJ167" s="90">
        <f t="shared" si="92"/>
        <v>41</v>
      </c>
      <c r="AK167" s="90">
        <f t="shared" si="93"/>
        <v>61</v>
      </c>
      <c r="AL167" s="90">
        <f t="shared" si="94"/>
        <v>0</v>
      </c>
      <c r="AM167" s="91">
        <f t="shared" si="95"/>
        <v>124</v>
      </c>
      <c r="AO167" s="94">
        <f t="shared" si="106"/>
        <v>56</v>
      </c>
      <c r="AS167" t="str">
        <f t="shared" si="107"/>
        <v>1-2-2-2-0</v>
      </c>
      <c r="AT167" s="265">
        <f t="shared" si="121"/>
        <v>1</v>
      </c>
      <c r="AU167" s="265">
        <f t="shared" si="121"/>
        <v>2</v>
      </c>
      <c r="AV167" s="265">
        <f t="shared" si="121"/>
        <v>2</v>
      </c>
      <c r="AW167" s="265">
        <f t="shared" si="121"/>
        <v>2</v>
      </c>
      <c r="AX167" s="265">
        <f t="shared" si="121"/>
        <v>0</v>
      </c>
      <c r="AY167" s="265">
        <f t="shared" si="108"/>
        <v>0</v>
      </c>
      <c r="AZ167" s="265">
        <f t="shared" si="109"/>
        <v>0</v>
      </c>
      <c r="BA167" s="265">
        <f t="shared" si="110"/>
        <v>0</v>
      </c>
      <c r="BB167" s="265">
        <f t="shared" si="111"/>
        <v>0</v>
      </c>
      <c r="BC167" s="265">
        <f t="shared" si="112"/>
        <v>0</v>
      </c>
      <c r="BD167" s="265">
        <f t="shared" si="113"/>
        <v>0</v>
      </c>
      <c r="BE167" s="265">
        <f t="shared" si="114"/>
        <v>0</v>
      </c>
      <c r="BF167" s="265">
        <f t="shared" si="115"/>
        <v>0</v>
      </c>
      <c r="BG167" s="265">
        <f t="shared" si="116"/>
        <v>0</v>
      </c>
      <c r="BH167" s="265">
        <f t="shared" si="117"/>
        <v>0</v>
      </c>
      <c r="BI167" s="265">
        <f t="shared" si="118"/>
        <v>0</v>
      </c>
      <c r="BJ167" s="265">
        <f t="shared" si="119"/>
        <v>1</v>
      </c>
      <c r="BK167" s="265">
        <f t="shared" si="120"/>
        <v>0</v>
      </c>
      <c r="BO167">
        <f>LARGE(A167:E167,1)</f>
        <v>4</v>
      </c>
      <c r="BP167">
        <f>LARGE(A167:E167,2)</f>
        <v>2</v>
      </c>
      <c r="BQ167">
        <f>LARGE(A167:E167,3)</f>
        <v>1</v>
      </c>
      <c r="BR167">
        <f>LARGE(A167:E167,4)</f>
        <v>0</v>
      </c>
      <c r="BS167">
        <f>LARGE(A167:E167,5)</f>
        <v>0</v>
      </c>
    </row>
    <row r="168" spans="1:71" x14ac:dyDescent="0.25">
      <c r="A168" s="72">
        <v>4</v>
      </c>
      <c r="B168" s="72">
        <v>1</v>
      </c>
      <c r="C168" s="72">
        <v>1</v>
      </c>
      <c r="D168" s="72">
        <v>0</v>
      </c>
      <c r="E168" s="72">
        <v>1</v>
      </c>
      <c r="F168" s="123" t="s">
        <v>356</v>
      </c>
      <c r="G168" t="str">
        <f>CONCATENATE(BO168,"–",BP168,"–",BQ168,"–",BR168,"–",BS168)</f>
        <v>4–1–1–1–0</v>
      </c>
      <c r="H168" s="293"/>
      <c r="I168" s="293"/>
      <c r="K168" t="str">
        <f t="shared" si="96"/>
        <v>3-0-1-2-1</v>
      </c>
      <c r="L168" s="72">
        <v>3</v>
      </c>
      <c r="M168" s="72">
        <v>0</v>
      </c>
      <c r="N168" s="72">
        <v>1</v>
      </c>
      <c r="O168" s="72">
        <v>2</v>
      </c>
      <c r="P168" s="72">
        <v>1</v>
      </c>
      <c r="Q168" s="90">
        <f t="shared" si="83"/>
        <v>7</v>
      </c>
      <c r="R168" s="90" t="str">
        <f t="shared" si="97"/>
        <v/>
      </c>
      <c r="S168" s="90">
        <f t="shared" si="98"/>
        <v>2</v>
      </c>
      <c r="T168" s="91">
        <f t="shared" si="84"/>
        <v>24</v>
      </c>
      <c r="U168" s="91">
        <f t="shared" si="85"/>
        <v>0</v>
      </c>
      <c r="V168" s="91">
        <f t="shared" si="86"/>
        <v>29</v>
      </c>
      <c r="W168" s="91">
        <f t="shared" si="87"/>
        <v>77</v>
      </c>
      <c r="X168" s="91">
        <f t="shared" si="88"/>
        <v>49</v>
      </c>
      <c r="Y168" s="263">
        <f t="shared" si="99"/>
        <v>84</v>
      </c>
      <c r="Z168" s="263">
        <f t="shared" si="100"/>
        <v>1</v>
      </c>
      <c r="AA168" s="263">
        <f t="shared" si="101"/>
        <v>10</v>
      </c>
      <c r="AB168" s="263">
        <f t="shared" si="102"/>
        <v>45</v>
      </c>
      <c r="AC168" s="263">
        <f t="shared" si="103"/>
        <v>10</v>
      </c>
      <c r="AD168" s="93">
        <f t="shared" si="104"/>
        <v>378000</v>
      </c>
      <c r="AE168" s="101">
        <f t="shared" si="105"/>
        <v>4.8846812055455243E-3</v>
      </c>
      <c r="AF168" s="91">
        <f t="shared" si="89"/>
        <v>179</v>
      </c>
      <c r="AG168" s="90"/>
      <c r="AH168" s="90">
        <f t="shared" si="90"/>
        <v>6</v>
      </c>
      <c r="AI168" s="90">
        <f t="shared" si="91"/>
        <v>0</v>
      </c>
      <c r="AJ168" s="90">
        <f t="shared" si="92"/>
        <v>20</v>
      </c>
      <c r="AK168" s="90">
        <f t="shared" si="93"/>
        <v>61</v>
      </c>
      <c r="AL168" s="90">
        <f t="shared" si="94"/>
        <v>40</v>
      </c>
      <c r="AM168" s="91">
        <f t="shared" si="95"/>
        <v>127</v>
      </c>
      <c r="AO168" s="94">
        <f t="shared" si="106"/>
        <v>52</v>
      </c>
      <c r="AS168" t="str">
        <f t="shared" si="107"/>
        <v>3-0-1-2-1</v>
      </c>
      <c r="AT168" s="265">
        <f t="shared" si="121"/>
        <v>3</v>
      </c>
      <c r="AU168" s="265">
        <f t="shared" si="121"/>
        <v>0</v>
      </c>
      <c r="AV168" s="265">
        <f t="shared" si="121"/>
        <v>1</v>
      </c>
      <c r="AW168" s="265">
        <f t="shared" si="121"/>
        <v>2</v>
      </c>
      <c r="AX168" s="265">
        <f t="shared" si="121"/>
        <v>1</v>
      </c>
      <c r="AY168" s="265">
        <f t="shared" si="108"/>
        <v>0</v>
      </c>
      <c r="AZ168" s="265">
        <f t="shared" si="109"/>
        <v>0</v>
      </c>
      <c r="BA168" s="265">
        <f t="shared" si="110"/>
        <v>0</v>
      </c>
      <c r="BB168" s="265">
        <f t="shared" si="111"/>
        <v>0</v>
      </c>
      <c r="BC168" s="265">
        <f t="shared" si="112"/>
        <v>0</v>
      </c>
      <c r="BD168" s="265">
        <f t="shared" si="113"/>
        <v>0</v>
      </c>
      <c r="BE168" s="265">
        <f t="shared" si="114"/>
        <v>0</v>
      </c>
      <c r="BF168" s="265">
        <f t="shared" si="115"/>
        <v>0</v>
      </c>
      <c r="BG168" s="265">
        <f t="shared" si="116"/>
        <v>0</v>
      </c>
      <c r="BH168" s="265">
        <f t="shared" si="117"/>
        <v>2</v>
      </c>
      <c r="BI168" s="265">
        <f t="shared" si="118"/>
        <v>0</v>
      </c>
      <c r="BJ168" s="265">
        <f t="shared" si="119"/>
        <v>0</v>
      </c>
      <c r="BK168" s="265">
        <f t="shared" si="120"/>
        <v>0</v>
      </c>
      <c r="BO168">
        <f>LARGE(A168:E168,1)</f>
        <v>4</v>
      </c>
      <c r="BP168">
        <f>LARGE(A168:E168,2)</f>
        <v>1</v>
      </c>
      <c r="BQ168">
        <f>LARGE(A168:E168,3)</f>
        <v>1</v>
      </c>
      <c r="BR168">
        <f>LARGE(A168:E168,4)</f>
        <v>1</v>
      </c>
      <c r="BS168">
        <f>LARGE(A168:E168,5)</f>
        <v>0</v>
      </c>
    </row>
    <row r="169" spans="1:71" x14ac:dyDescent="0.25">
      <c r="A169" s="72">
        <v>0</v>
      </c>
      <c r="B169" s="72">
        <v>1</v>
      </c>
      <c r="C169" s="72">
        <v>3</v>
      </c>
      <c r="D169" s="72">
        <v>3</v>
      </c>
      <c r="E169" s="72">
        <v>0</v>
      </c>
      <c r="F169" s="123" t="s">
        <v>46</v>
      </c>
      <c r="G169" t="str">
        <f>CONCATENATE(BO169,"–",BP169,"–",BQ169,"–",BR169,"–",BS169)</f>
        <v>3–3–1–0–0</v>
      </c>
      <c r="H169" s="293"/>
      <c r="I169" s="293"/>
      <c r="K169" t="str">
        <f t="shared" si="96"/>
        <v>3-1-0-1-2</v>
      </c>
      <c r="L169" s="72">
        <v>3</v>
      </c>
      <c r="M169" s="72">
        <v>1</v>
      </c>
      <c r="N169" s="72">
        <v>0</v>
      </c>
      <c r="O169" s="72">
        <v>1</v>
      </c>
      <c r="P169" s="72">
        <v>2</v>
      </c>
      <c r="Q169" s="90">
        <f t="shared" si="83"/>
        <v>7</v>
      </c>
      <c r="R169" s="90" t="str">
        <f t="shared" si="97"/>
        <v/>
      </c>
      <c r="S169" s="90">
        <f t="shared" si="98"/>
        <v>0</v>
      </c>
      <c r="T169" s="91">
        <f t="shared" si="84"/>
        <v>24</v>
      </c>
      <c r="U169" s="91">
        <f t="shared" si="85"/>
        <v>19</v>
      </c>
      <c r="V169" s="91">
        <f t="shared" si="86"/>
        <v>0</v>
      </c>
      <c r="W169" s="91">
        <f t="shared" si="87"/>
        <v>39</v>
      </c>
      <c r="X169" s="91">
        <f t="shared" si="88"/>
        <v>97</v>
      </c>
      <c r="Y169" s="263">
        <f t="shared" si="99"/>
        <v>84</v>
      </c>
      <c r="Z169" s="263">
        <f t="shared" si="100"/>
        <v>10</v>
      </c>
      <c r="AA169" s="263">
        <f t="shared" si="101"/>
        <v>1</v>
      </c>
      <c r="AB169" s="263">
        <f t="shared" si="102"/>
        <v>10</v>
      </c>
      <c r="AC169" s="263">
        <f t="shared" si="103"/>
        <v>45</v>
      </c>
      <c r="AD169" s="93">
        <f t="shared" si="104"/>
        <v>378000</v>
      </c>
      <c r="AE169" s="101">
        <f t="shared" si="105"/>
        <v>4.8846812055455243E-3</v>
      </c>
      <c r="AF169" s="91">
        <f t="shared" si="89"/>
        <v>179</v>
      </c>
      <c r="AG169" s="90"/>
      <c r="AH169" s="90">
        <f t="shared" si="90"/>
        <v>6</v>
      </c>
      <c r="AI169" s="90">
        <f t="shared" si="91"/>
        <v>10</v>
      </c>
      <c r="AJ169" s="90">
        <f t="shared" si="92"/>
        <v>0</v>
      </c>
      <c r="AK169" s="90">
        <f t="shared" si="93"/>
        <v>30</v>
      </c>
      <c r="AL169" s="90">
        <f t="shared" si="94"/>
        <v>81</v>
      </c>
      <c r="AM169" s="91">
        <f t="shared" si="95"/>
        <v>127</v>
      </c>
      <c r="AO169" s="94">
        <f t="shared" si="106"/>
        <v>52</v>
      </c>
      <c r="AS169" t="str">
        <f t="shared" si="107"/>
        <v>3-1-0-1-2</v>
      </c>
      <c r="AT169" s="265">
        <f t="shared" si="121"/>
        <v>3</v>
      </c>
      <c r="AU169" s="265">
        <f t="shared" si="121"/>
        <v>1</v>
      </c>
      <c r="AV169" s="265">
        <f t="shared" si="121"/>
        <v>0</v>
      </c>
      <c r="AW169" s="265">
        <f t="shared" si="121"/>
        <v>1</v>
      </c>
      <c r="AX169" s="265">
        <f t="shared" si="121"/>
        <v>2</v>
      </c>
      <c r="AY169" s="265">
        <f t="shared" si="108"/>
        <v>0</v>
      </c>
      <c r="AZ169" s="265">
        <f t="shared" si="109"/>
        <v>0</v>
      </c>
      <c r="BA169" s="265">
        <f t="shared" si="110"/>
        <v>0</v>
      </c>
      <c r="BB169" s="265">
        <f t="shared" si="111"/>
        <v>0</v>
      </c>
      <c r="BC169" s="265">
        <f t="shared" si="112"/>
        <v>0</v>
      </c>
      <c r="BD169" s="265">
        <f t="shared" si="113"/>
        <v>0</v>
      </c>
      <c r="BE169" s="265">
        <f t="shared" si="114"/>
        <v>0</v>
      </c>
      <c r="BF169" s="265">
        <f t="shared" si="115"/>
        <v>0</v>
      </c>
      <c r="BG169" s="265">
        <f t="shared" si="116"/>
        <v>0</v>
      </c>
      <c r="BH169" s="265">
        <f t="shared" si="117"/>
        <v>0</v>
      </c>
      <c r="BI169" s="265">
        <f t="shared" si="118"/>
        <v>0</v>
      </c>
      <c r="BJ169" s="265">
        <f t="shared" si="119"/>
        <v>0</v>
      </c>
      <c r="BK169" s="265">
        <f t="shared" si="120"/>
        <v>0</v>
      </c>
      <c r="BO169">
        <f>LARGE(A169:E169,1)</f>
        <v>3</v>
      </c>
      <c r="BP169">
        <f>LARGE(A169:E169,2)</f>
        <v>3</v>
      </c>
      <c r="BQ169">
        <f>LARGE(A169:E169,3)</f>
        <v>1</v>
      </c>
      <c r="BR169">
        <f>LARGE(A169:E169,4)</f>
        <v>0</v>
      </c>
      <c r="BS169">
        <f>LARGE(A169:E169,5)</f>
        <v>0</v>
      </c>
    </row>
    <row r="170" spans="1:71" x14ac:dyDescent="0.25">
      <c r="A170" s="72">
        <v>3</v>
      </c>
      <c r="B170" s="72">
        <v>0</v>
      </c>
      <c r="C170" s="72">
        <v>2</v>
      </c>
      <c r="D170" s="72">
        <v>1</v>
      </c>
      <c r="E170" s="72">
        <v>1</v>
      </c>
      <c r="F170" s="123" t="s">
        <v>357</v>
      </c>
      <c r="G170" t="str">
        <f>CONCATENATE(BO170,"–",BP170,"–",BQ170,"–",BR170,"–",BS170)</f>
        <v>3–2–1–1–0</v>
      </c>
      <c r="H170" s="293"/>
      <c r="I170" s="293"/>
      <c r="K170" t="str">
        <f t="shared" si="96"/>
        <v>2-1-1-3-0</v>
      </c>
      <c r="L170" s="72">
        <v>2</v>
      </c>
      <c r="M170" s="72">
        <v>1</v>
      </c>
      <c r="N170" s="72">
        <v>1</v>
      </c>
      <c r="O170" s="72">
        <v>3</v>
      </c>
      <c r="P170" s="72">
        <v>0</v>
      </c>
      <c r="Q170" s="90">
        <f t="shared" si="83"/>
        <v>7</v>
      </c>
      <c r="R170" s="90" t="str">
        <f t="shared" si="97"/>
        <v/>
      </c>
      <c r="S170" s="90">
        <f t="shared" si="98"/>
        <v>2</v>
      </c>
      <c r="T170" s="91">
        <f t="shared" si="84"/>
        <v>17</v>
      </c>
      <c r="U170" s="91">
        <f t="shared" si="85"/>
        <v>19</v>
      </c>
      <c r="V170" s="91">
        <f t="shared" si="86"/>
        <v>29</v>
      </c>
      <c r="W170" s="91">
        <f t="shared" si="87"/>
        <v>114</v>
      </c>
      <c r="X170" s="91">
        <f t="shared" si="88"/>
        <v>0</v>
      </c>
      <c r="Y170" s="263">
        <f t="shared" si="99"/>
        <v>36</v>
      </c>
      <c r="Z170" s="263">
        <f t="shared" si="100"/>
        <v>10</v>
      </c>
      <c r="AA170" s="263">
        <f t="shared" si="101"/>
        <v>10</v>
      </c>
      <c r="AB170" s="263">
        <f t="shared" si="102"/>
        <v>120</v>
      </c>
      <c r="AC170" s="263">
        <f t="shared" si="103"/>
        <v>1</v>
      </c>
      <c r="AD170" s="93">
        <f t="shared" si="104"/>
        <v>432000</v>
      </c>
      <c r="AE170" s="101">
        <f t="shared" si="105"/>
        <v>5.5824928063377419E-3</v>
      </c>
      <c r="AF170" s="91">
        <f t="shared" si="89"/>
        <v>179</v>
      </c>
      <c r="AG170" s="90"/>
      <c r="AH170" s="90">
        <f t="shared" si="90"/>
        <v>3</v>
      </c>
      <c r="AI170" s="90">
        <f t="shared" si="91"/>
        <v>10</v>
      </c>
      <c r="AJ170" s="90">
        <f t="shared" si="92"/>
        <v>20</v>
      </c>
      <c r="AK170" s="90">
        <f t="shared" si="93"/>
        <v>93</v>
      </c>
      <c r="AL170" s="90">
        <f t="shared" si="94"/>
        <v>0</v>
      </c>
      <c r="AM170" s="91">
        <f t="shared" si="95"/>
        <v>126</v>
      </c>
      <c r="AO170" s="94">
        <f t="shared" si="106"/>
        <v>53</v>
      </c>
      <c r="AS170" t="str">
        <f t="shared" si="107"/>
        <v>2-1-1-3-0</v>
      </c>
      <c r="AT170" s="265">
        <f t="shared" si="121"/>
        <v>2</v>
      </c>
      <c r="AU170" s="265">
        <f t="shared" si="121"/>
        <v>1</v>
      </c>
      <c r="AV170" s="265">
        <f t="shared" si="121"/>
        <v>1</v>
      </c>
      <c r="AW170" s="265">
        <f t="shared" si="121"/>
        <v>3</v>
      </c>
      <c r="AX170" s="265">
        <f t="shared" si="121"/>
        <v>0</v>
      </c>
      <c r="AY170" s="265">
        <f t="shared" si="108"/>
        <v>0</v>
      </c>
      <c r="AZ170" s="265">
        <f t="shared" si="109"/>
        <v>0</v>
      </c>
      <c r="BA170" s="265">
        <f t="shared" si="110"/>
        <v>0</v>
      </c>
      <c r="BB170" s="265">
        <f t="shared" si="111"/>
        <v>0</v>
      </c>
      <c r="BC170" s="265">
        <f t="shared" si="112"/>
        <v>0</v>
      </c>
      <c r="BD170" s="265">
        <f t="shared" si="113"/>
        <v>0</v>
      </c>
      <c r="BE170" s="265">
        <f t="shared" si="114"/>
        <v>0</v>
      </c>
      <c r="BF170" s="265">
        <f t="shared" si="115"/>
        <v>0</v>
      </c>
      <c r="BG170" s="265">
        <f t="shared" si="116"/>
        <v>0</v>
      </c>
      <c r="BH170" s="265">
        <f t="shared" si="117"/>
        <v>2</v>
      </c>
      <c r="BI170" s="265">
        <f t="shared" si="118"/>
        <v>0</v>
      </c>
      <c r="BJ170" s="265">
        <f t="shared" si="119"/>
        <v>0</v>
      </c>
      <c r="BK170" s="265">
        <f t="shared" si="120"/>
        <v>0</v>
      </c>
      <c r="BO170">
        <f>LARGE(A170:E170,1)</f>
        <v>3</v>
      </c>
      <c r="BP170">
        <f>LARGE(A170:E170,2)</f>
        <v>2</v>
      </c>
      <c r="BQ170">
        <f>LARGE(A170:E170,3)</f>
        <v>1</v>
      </c>
      <c r="BR170">
        <f>LARGE(A170:E170,4)</f>
        <v>1</v>
      </c>
      <c r="BS170">
        <f>LARGE(A170:E170,5)</f>
        <v>0</v>
      </c>
    </row>
    <row r="171" spans="1:71" x14ac:dyDescent="0.25">
      <c r="A171" s="72">
        <v>2</v>
      </c>
      <c r="B171" s="72">
        <v>1</v>
      </c>
      <c r="C171" s="72">
        <v>1</v>
      </c>
      <c r="D171" s="72">
        <v>2</v>
      </c>
      <c r="E171" s="72">
        <v>1</v>
      </c>
      <c r="F171" s="123" t="s">
        <v>358</v>
      </c>
      <c r="G171" t="str">
        <f>CONCATENATE(BO171,"–",BP171,"–",BQ171,"–",BR171,"–",BS171)</f>
        <v>2–2–1–1–1</v>
      </c>
      <c r="H171" s="293"/>
      <c r="I171" s="293"/>
      <c r="K171" t="str">
        <f t="shared" si="96"/>
        <v>1-2-3-0-1</v>
      </c>
      <c r="L171" s="72">
        <v>1</v>
      </c>
      <c r="M171" s="72">
        <v>2</v>
      </c>
      <c r="N171" s="72">
        <v>3</v>
      </c>
      <c r="O171" s="72">
        <v>0</v>
      </c>
      <c r="P171" s="72">
        <v>1</v>
      </c>
      <c r="Q171" s="90">
        <f t="shared" si="83"/>
        <v>7</v>
      </c>
      <c r="R171" s="90" t="str">
        <f t="shared" si="97"/>
        <v/>
      </c>
      <c r="S171" s="90">
        <f t="shared" si="98"/>
        <v>1</v>
      </c>
      <c r="T171" s="91">
        <f t="shared" si="84"/>
        <v>9</v>
      </c>
      <c r="U171" s="91">
        <f t="shared" si="85"/>
        <v>37</v>
      </c>
      <c r="V171" s="91">
        <f t="shared" si="86"/>
        <v>84</v>
      </c>
      <c r="W171" s="91">
        <f t="shared" si="87"/>
        <v>0</v>
      </c>
      <c r="X171" s="91">
        <f t="shared" si="88"/>
        <v>49</v>
      </c>
      <c r="Y171" s="263">
        <f t="shared" si="99"/>
        <v>9</v>
      </c>
      <c r="Z171" s="263">
        <f t="shared" si="100"/>
        <v>45</v>
      </c>
      <c r="AA171" s="263">
        <f t="shared" si="101"/>
        <v>120</v>
      </c>
      <c r="AB171" s="263">
        <f t="shared" si="102"/>
        <v>1</v>
      </c>
      <c r="AC171" s="263">
        <f t="shared" si="103"/>
        <v>10</v>
      </c>
      <c r="AD171" s="93">
        <f t="shared" si="104"/>
        <v>486000</v>
      </c>
      <c r="AE171" s="101">
        <f t="shared" si="105"/>
        <v>6.2803044071299595E-3</v>
      </c>
      <c r="AF171" s="91">
        <f t="shared" si="89"/>
        <v>179</v>
      </c>
      <c r="AG171" s="90"/>
      <c r="AH171" s="90">
        <f t="shared" si="90"/>
        <v>1</v>
      </c>
      <c r="AI171" s="90">
        <f t="shared" si="91"/>
        <v>21</v>
      </c>
      <c r="AJ171" s="90">
        <f t="shared" si="92"/>
        <v>63</v>
      </c>
      <c r="AK171" s="90">
        <f t="shared" si="93"/>
        <v>0</v>
      </c>
      <c r="AL171" s="90">
        <f t="shared" si="94"/>
        <v>40</v>
      </c>
      <c r="AM171" s="91">
        <f t="shared" si="95"/>
        <v>125</v>
      </c>
      <c r="AO171" s="94">
        <f t="shared" si="106"/>
        <v>54</v>
      </c>
      <c r="AS171" t="str">
        <f t="shared" si="107"/>
        <v>1-2-3-0-1</v>
      </c>
      <c r="AT171" s="265">
        <f t="shared" si="121"/>
        <v>1</v>
      </c>
      <c r="AU171" s="265">
        <f t="shared" si="121"/>
        <v>2</v>
      </c>
      <c r="AV171" s="265">
        <f t="shared" si="121"/>
        <v>3</v>
      </c>
      <c r="AW171" s="265">
        <f t="shared" si="121"/>
        <v>0</v>
      </c>
      <c r="AX171" s="265">
        <f t="shared" si="121"/>
        <v>1</v>
      </c>
      <c r="AY171" s="265">
        <f t="shared" si="108"/>
        <v>0</v>
      </c>
      <c r="AZ171" s="265">
        <f t="shared" si="109"/>
        <v>0</v>
      </c>
      <c r="BA171" s="265">
        <f t="shared" si="110"/>
        <v>0</v>
      </c>
      <c r="BB171" s="265">
        <f t="shared" si="111"/>
        <v>0</v>
      </c>
      <c r="BC171" s="265">
        <f t="shared" si="112"/>
        <v>0</v>
      </c>
      <c r="BD171" s="265">
        <f t="shared" si="113"/>
        <v>0</v>
      </c>
      <c r="BE171" s="265">
        <f t="shared" si="114"/>
        <v>0</v>
      </c>
      <c r="BF171" s="265">
        <f t="shared" si="115"/>
        <v>0</v>
      </c>
      <c r="BG171" s="265">
        <f t="shared" si="116"/>
        <v>0</v>
      </c>
      <c r="BH171" s="265">
        <f t="shared" si="117"/>
        <v>1</v>
      </c>
      <c r="BI171" s="265">
        <f t="shared" si="118"/>
        <v>0</v>
      </c>
      <c r="BJ171" s="265">
        <f t="shared" si="119"/>
        <v>0</v>
      </c>
      <c r="BK171" s="265">
        <f t="shared" si="120"/>
        <v>0</v>
      </c>
      <c r="BO171">
        <f>LARGE(A171:E171,1)</f>
        <v>2</v>
      </c>
      <c r="BP171">
        <f>LARGE(A171:E171,2)</f>
        <v>2</v>
      </c>
      <c r="BQ171">
        <f>LARGE(A171:E171,3)</f>
        <v>1</v>
      </c>
      <c r="BR171">
        <f>LARGE(A171:E171,4)</f>
        <v>1</v>
      </c>
      <c r="BS171">
        <f>LARGE(A171:E171,5)</f>
        <v>1</v>
      </c>
    </row>
    <row r="172" spans="1:71" x14ac:dyDescent="0.25">
      <c r="A172" s="72">
        <v>1</v>
      </c>
      <c r="B172" s="72">
        <v>0</v>
      </c>
      <c r="C172" s="72">
        <v>2</v>
      </c>
      <c r="D172" s="72">
        <v>3</v>
      </c>
      <c r="E172" s="72">
        <v>1</v>
      </c>
      <c r="F172" s="123" t="s">
        <v>43</v>
      </c>
      <c r="G172" t="str">
        <f>CONCATENATE(BO172,"–",BP172,"–",BQ172,"–",BR172,"–",BS172)</f>
        <v>3–2–1–1–0</v>
      </c>
      <c r="H172" s="293"/>
      <c r="I172" s="293"/>
      <c r="K172" t="str">
        <f t="shared" si="96"/>
        <v>0-1-6-0-0</v>
      </c>
      <c r="L172" s="72">
        <v>0</v>
      </c>
      <c r="M172" s="72">
        <v>1</v>
      </c>
      <c r="N172" s="72">
        <v>6</v>
      </c>
      <c r="O172" s="72">
        <v>0</v>
      </c>
      <c r="P172" s="72">
        <v>0</v>
      </c>
      <c r="Q172" s="90">
        <f t="shared" si="83"/>
        <v>7</v>
      </c>
      <c r="R172" s="90" t="str">
        <f t="shared" si="97"/>
        <v/>
      </c>
      <c r="S172" s="90">
        <f t="shared" si="98"/>
        <v>0</v>
      </c>
      <c r="T172" s="91">
        <f t="shared" si="84"/>
        <v>0</v>
      </c>
      <c r="U172" s="91">
        <f t="shared" si="85"/>
        <v>19</v>
      </c>
      <c r="V172" s="91">
        <f t="shared" si="86"/>
        <v>159</v>
      </c>
      <c r="W172" s="91">
        <f t="shared" si="87"/>
        <v>0</v>
      </c>
      <c r="X172" s="91">
        <f t="shared" si="88"/>
        <v>0</v>
      </c>
      <c r="Y172" s="263">
        <f t="shared" si="99"/>
        <v>1</v>
      </c>
      <c r="Z172" s="263">
        <f t="shared" si="100"/>
        <v>10</v>
      </c>
      <c r="AA172" s="263">
        <f t="shared" si="101"/>
        <v>210</v>
      </c>
      <c r="AB172" s="263">
        <f t="shared" si="102"/>
        <v>1</v>
      </c>
      <c r="AC172" s="263">
        <f t="shared" si="103"/>
        <v>1</v>
      </c>
      <c r="AD172" s="93">
        <f t="shared" si="104"/>
        <v>2100</v>
      </c>
      <c r="AE172" s="101">
        <f t="shared" si="105"/>
        <v>2.7137117808586245E-5</v>
      </c>
      <c r="AF172" s="91">
        <f t="shared" si="89"/>
        <v>178</v>
      </c>
      <c r="AG172" s="90"/>
      <c r="AH172" s="90">
        <f t="shared" si="90"/>
        <v>0</v>
      </c>
      <c r="AI172" s="90">
        <f t="shared" si="91"/>
        <v>10</v>
      </c>
      <c r="AJ172" s="90">
        <f t="shared" si="92"/>
        <v>135</v>
      </c>
      <c r="AK172" s="90">
        <f t="shared" si="93"/>
        <v>0</v>
      </c>
      <c r="AL172" s="90">
        <f t="shared" si="94"/>
        <v>0</v>
      </c>
      <c r="AM172" s="91">
        <f t="shared" si="95"/>
        <v>145</v>
      </c>
      <c r="AO172" s="94">
        <f t="shared" si="106"/>
        <v>33</v>
      </c>
      <c r="AS172" t="str">
        <f t="shared" si="107"/>
        <v>0-1-6-0-0</v>
      </c>
      <c r="AT172" s="265">
        <f t="shared" si="121"/>
        <v>0</v>
      </c>
      <c r="AU172" s="265">
        <f t="shared" si="121"/>
        <v>1</v>
      </c>
      <c r="AV172" s="265">
        <f t="shared" si="121"/>
        <v>6</v>
      </c>
      <c r="AW172" s="265">
        <f t="shared" si="121"/>
        <v>0</v>
      </c>
      <c r="AX172" s="265">
        <f t="shared" si="121"/>
        <v>0</v>
      </c>
      <c r="AY172" s="265">
        <f t="shared" si="108"/>
        <v>0</v>
      </c>
      <c r="AZ172" s="265">
        <f t="shared" si="109"/>
        <v>0</v>
      </c>
      <c r="BA172" s="265">
        <f t="shared" si="110"/>
        <v>0</v>
      </c>
      <c r="BB172" s="265">
        <f t="shared" si="111"/>
        <v>0</v>
      </c>
      <c r="BC172" s="265">
        <f t="shared" si="112"/>
        <v>0</v>
      </c>
      <c r="BD172" s="265">
        <f t="shared" si="113"/>
        <v>0</v>
      </c>
      <c r="BE172" s="265">
        <f t="shared" si="114"/>
        <v>0</v>
      </c>
      <c r="BF172" s="265">
        <f t="shared" si="115"/>
        <v>0</v>
      </c>
      <c r="BG172" s="265">
        <f t="shared" si="116"/>
        <v>0</v>
      </c>
      <c r="BH172" s="265">
        <f t="shared" si="117"/>
        <v>0</v>
      </c>
      <c r="BI172" s="265">
        <f t="shared" si="118"/>
        <v>0</v>
      </c>
      <c r="BJ172" s="265">
        <f t="shared" si="119"/>
        <v>0</v>
      </c>
      <c r="BK172" s="265">
        <f t="shared" si="120"/>
        <v>0</v>
      </c>
      <c r="BO172">
        <f>LARGE(A172:E172,1)</f>
        <v>3</v>
      </c>
      <c r="BP172">
        <f>LARGE(A172:E172,2)</f>
        <v>2</v>
      </c>
      <c r="BQ172">
        <f>LARGE(A172:E172,3)</f>
        <v>1</v>
      </c>
      <c r="BR172">
        <f>LARGE(A172:E172,4)</f>
        <v>1</v>
      </c>
      <c r="BS172">
        <f>LARGE(A172:E172,5)</f>
        <v>0</v>
      </c>
    </row>
    <row r="173" spans="1:71" x14ac:dyDescent="0.25">
      <c r="A173" s="72">
        <v>1</v>
      </c>
      <c r="B173" s="72">
        <v>3</v>
      </c>
      <c r="C173" s="72">
        <v>0</v>
      </c>
      <c r="D173" s="72">
        <v>1</v>
      </c>
      <c r="E173" s="72">
        <v>2</v>
      </c>
      <c r="F173" s="123" t="s">
        <v>359</v>
      </c>
      <c r="G173" t="str">
        <f>CONCATENATE(BO173,"–",BP173,"–",BQ173,"–",BR173,"–",BS173)</f>
        <v>3–2–1–1–0</v>
      </c>
      <c r="H173" s="293"/>
      <c r="I173" s="293"/>
      <c r="K173" t="str">
        <f t="shared" si="96"/>
        <v>3-0-2-0-2</v>
      </c>
      <c r="L173" s="72">
        <v>3</v>
      </c>
      <c r="M173" s="72">
        <v>0</v>
      </c>
      <c r="N173" s="72">
        <v>2</v>
      </c>
      <c r="O173" s="72">
        <v>0</v>
      </c>
      <c r="P173" s="72">
        <v>2</v>
      </c>
      <c r="Q173" s="90">
        <f t="shared" si="83"/>
        <v>7</v>
      </c>
      <c r="R173" s="90" t="str">
        <f t="shared" si="97"/>
        <v/>
      </c>
      <c r="S173" s="90">
        <f t="shared" si="98"/>
        <v>2</v>
      </c>
      <c r="T173" s="91">
        <f t="shared" si="84"/>
        <v>24</v>
      </c>
      <c r="U173" s="91">
        <f t="shared" si="85"/>
        <v>0</v>
      </c>
      <c r="V173" s="91">
        <f t="shared" si="86"/>
        <v>57</v>
      </c>
      <c r="W173" s="91">
        <f t="shared" si="87"/>
        <v>0</v>
      </c>
      <c r="X173" s="91">
        <f t="shared" si="88"/>
        <v>97</v>
      </c>
      <c r="Y173" s="263">
        <f t="shared" si="99"/>
        <v>84</v>
      </c>
      <c r="Z173" s="263">
        <f t="shared" si="100"/>
        <v>1</v>
      </c>
      <c r="AA173" s="263">
        <f t="shared" si="101"/>
        <v>45</v>
      </c>
      <c r="AB173" s="263">
        <f t="shared" si="102"/>
        <v>1</v>
      </c>
      <c r="AC173" s="263">
        <f t="shared" si="103"/>
        <v>45</v>
      </c>
      <c r="AD173" s="93">
        <f t="shared" si="104"/>
        <v>170100</v>
      </c>
      <c r="AE173" s="101">
        <f t="shared" si="105"/>
        <v>2.1981065424954861E-3</v>
      </c>
      <c r="AF173" s="91">
        <f t="shared" si="89"/>
        <v>178</v>
      </c>
      <c r="AG173" s="90"/>
      <c r="AH173" s="90">
        <f t="shared" si="90"/>
        <v>6</v>
      </c>
      <c r="AI173" s="90">
        <f t="shared" si="91"/>
        <v>0</v>
      </c>
      <c r="AJ173" s="90">
        <f t="shared" si="92"/>
        <v>41</v>
      </c>
      <c r="AK173" s="90">
        <f t="shared" si="93"/>
        <v>0</v>
      </c>
      <c r="AL173" s="90">
        <f t="shared" si="94"/>
        <v>81</v>
      </c>
      <c r="AM173" s="91">
        <f t="shared" si="95"/>
        <v>128</v>
      </c>
      <c r="AO173" s="94">
        <f t="shared" si="106"/>
        <v>50</v>
      </c>
      <c r="AS173" t="str">
        <f t="shared" si="107"/>
        <v>3-0-2-0-2</v>
      </c>
      <c r="AT173" s="265">
        <f t="shared" si="121"/>
        <v>3</v>
      </c>
      <c r="AU173" s="265">
        <f t="shared" si="121"/>
        <v>0</v>
      </c>
      <c r="AV173" s="265">
        <f t="shared" si="121"/>
        <v>2</v>
      </c>
      <c r="AW173" s="265">
        <f t="shared" si="121"/>
        <v>0</v>
      </c>
      <c r="AX173" s="265">
        <f t="shared" si="121"/>
        <v>2</v>
      </c>
      <c r="AY173" s="265">
        <f t="shared" si="108"/>
        <v>0</v>
      </c>
      <c r="AZ173" s="265">
        <f t="shared" si="109"/>
        <v>0</v>
      </c>
      <c r="BA173" s="265">
        <f t="shared" si="110"/>
        <v>0</v>
      </c>
      <c r="BB173" s="265">
        <f t="shared" si="111"/>
        <v>0</v>
      </c>
      <c r="BC173" s="265">
        <f t="shared" si="112"/>
        <v>0</v>
      </c>
      <c r="BD173" s="265">
        <f t="shared" si="113"/>
        <v>0</v>
      </c>
      <c r="BE173" s="265">
        <f t="shared" si="114"/>
        <v>0</v>
      </c>
      <c r="BF173" s="265">
        <f t="shared" si="115"/>
        <v>0</v>
      </c>
      <c r="BG173" s="265">
        <f t="shared" si="116"/>
        <v>2</v>
      </c>
      <c r="BH173" s="265">
        <f t="shared" si="117"/>
        <v>0</v>
      </c>
      <c r="BI173" s="265">
        <f t="shared" si="118"/>
        <v>0</v>
      </c>
      <c r="BJ173" s="265">
        <f t="shared" si="119"/>
        <v>0</v>
      </c>
      <c r="BK173" s="265">
        <f t="shared" si="120"/>
        <v>0</v>
      </c>
      <c r="BO173">
        <f>LARGE(A173:E173,1)</f>
        <v>3</v>
      </c>
      <c r="BP173">
        <f>LARGE(A173:E173,2)</f>
        <v>2</v>
      </c>
      <c r="BQ173">
        <f>LARGE(A173:E173,3)</f>
        <v>1</v>
      </c>
      <c r="BR173">
        <f>LARGE(A173:E173,4)</f>
        <v>1</v>
      </c>
      <c r="BS173">
        <f>LARGE(A173:E173,5)</f>
        <v>0</v>
      </c>
    </row>
    <row r="174" spans="1:71" x14ac:dyDescent="0.25">
      <c r="A174" s="72">
        <v>0</v>
      </c>
      <c r="B174" s="72">
        <v>1</v>
      </c>
      <c r="C174" s="72">
        <v>3</v>
      </c>
      <c r="D174" s="72">
        <v>2</v>
      </c>
      <c r="E174" s="72">
        <v>1</v>
      </c>
      <c r="F174" s="123" t="s">
        <v>360</v>
      </c>
      <c r="G174" t="str">
        <f>CONCATENATE(BO174,"–",BP174,"–",BQ174,"–",BR174,"–",BS174)</f>
        <v>3–2–1–1–0</v>
      </c>
      <c r="H174" s="293"/>
      <c r="I174" s="293"/>
      <c r="K174" t="str">
        <f t="shared" si="96"/>
        <v>2-0-3-2-0</v>
      </c>
      <c r="L174" s="72">
        <v>2</v>
      </c>
      <c r="M174" s="72">
        <v>0</v>
      </c>
      <c r="N174" s="72">
        <v>3</v>
      </c>
      <c r="O174" s="72">
        <v>2</v>
      </c>
      <c r="P174" s="72">
        <v>0</v>
      </c>
      <c r="Q174" s="90">
        <f t="shared" si="83"/>
        <v>7</v>
      </c>
      <c r="R174" s="90" t="str">
        <f t="shared" si="97"/>
        <v/>
      </c>
      <c r="S174" s="90">
        <f t="shared" si="98"/>
        <v>1</v>
      </c>
      <c r="T174" s="91">
        <f t="shared" si="84"/>
        <v>17</v>
      </c>
      <c r="U174" s="91">
        <f t="shared" si="85"/>
        <v>0</v>
      </c>
      <c r="V174" s="91">
        <f t="shared" si="86"/>
        <v>84</v>
      </c>
      <c r="W174" s="91">
        <f t="shared" si="87"/>
        <v>77</v>
      </c>
      <c r="X174" s="91">
        <f t="shared" si="88"/>
        <v>0</v>
      </c>
      <c r="Y174" s="263">
        <f t="shared" si="99"/>
        <v>36</v>
      </c>
      <c r="Z174" s="263">
        <f t="shared" si="100"/>
        <v>1</v>
      </c>
      <c r="AA174" s="263">
        <f t="shared" si="101"/>
        <v>120</v>
      </c>
      <c r="AB174" s="263">
        <f t="shared" si="102"/>
        <v>45</v>
      </c>
      <c r="AC174" s="263">
        <f t="shared" si="103"/>
        <v>1</v>
      </c>
      <c r="AD174" s="93">
        <f t="shared" si="104"/>
        <v>194400</v>
      </c>
      <c r="AE174" s="101">
        <f t="shared" si="105"/>
        <v>2.5121217628519838E-3</v>
      </c>
      <c r="AF174" s="91">
        <f t="shared" si="89"/>
        <v>178</v>
      </c>
      <c r="AG174" s="90"/>
      <c r="AH174" s="90">
        <f t="shared" si="90"/>
        <v>3</v>
      </c>
      <c r="AI174" s="90">
        <f t="shared" si="91"/>
        <v>0</v>
      </c>
      <c r="AJ174" s="90">
        <f t="shared" si="92"/>
        <v>63</v>
      </c>
      <c r="AK174" s="90">
        <f t="shared" si="93"/>
        <v>61</v>
      </c>
      <c r="AL174" s="90">
        <f t="shared" si="94"/>
        <v>0</v>
      </c>
      <c r="AM174" s="91">
        <f t="shared" si="95"/>
        <v>127</v>
      </c>
      <c r="AO174" s="94">
        <f t="shared" si="106"/>
        <v>51</v>
      </c>
      <c r="AS174" t="str">
        <f t="shared" si="107"/>
        <v>2-0-3-2-0</v>
      </c>
      <c r="AT174" s="265">
        <f t="shared" si="121"/>
        <v>2</v>
      </c>
      <c r="AU174" s="265">
        <f t="shared" si="121"/>
        <v>0</v>
      </c>
      <c r="AV174" s="265">
        <f t="shared" si="121"/>
        <v>3</v>
      </c>
      <c r="AW174" s="265">
        <f t="shared" si="121"/>
        <v>2</v>
      </c>
      <c r="AX174" s="265">
        <f t="shared" si="121"/>
        <v>0</v>
      </c>
      <c r="AY174" s="265">
        <f t="shared" si="108"/>
        <v>0</v>
      </c>
      <c r="AZ174" s="265">
        <f t="shared" si="109"/>
        <v>0</v>
      </c>
      <c r="BA174" s="265">
        <f t="shared" si="110"/>
        <v>0</v>
      </c>
      <c r="BB174" s="265">
        <f t="shared" si="111"/>
        <v>0</v>
      </c>
      <c r="BC174" s="265">
        <f t="shared" si="112"/>
        <v>0</v>
      </c>
      <c r="BD174" s="265">
        <f t="shared" si="113"/>
        <v>0</v>
      </c>
      <c r="BE174" s="265">
        <f t="shared" si="114"/>
        <v>0</v>
      </c>
      <c r="BF174" s="265">
        <f t="shared" si="115"/>
        <v>0</v>
      </c>
      <c r="BG174" s="265">
        <f t="shared" si="116"/>
        <v>1</v>
      </c>
      <c r="BH174" s="265">
        <f t="shared" si="117"/>
        <v>0</v>
      </c>
      <c r="BI174" s="265">
        <f t="shared" si="118"/>
        <v>0</v>
      </c>
      <c r="BJ174" s="265">
        <f t="shared" si="119"/>
        <v>0</v>
      </c>
      <c r="BK174" s="265">
        <f t="shared" si="120"/>
        <v>0</v>
      </c>
      <c r="BO174">
        <f>LARGE(A174:E174,1)</f>
        <v>3</v>
      </c>
      <c r="BP174">
        <f>LARGE(A174:E174,2)</f>
        <v>2</v>
      </c>
      <c r="BQ174">
        <f>LARGE(A174:E174,3)</f>
        <v>1</v>
      </c>
      <c r="BR174">
        <f>LARGE(A174:E174,4)</f>
        <v>1</v>
      </c>
      <c r="BS174">
        <f>LARGE(A174:E174,5)</f>
        <v>0</v>
      </c>
    </row>
    <row r="175" spans="1:71" x14ac:dyDescent="0.25">
      <c r="A175" s="72">
        <v>0</v>
      </c>
      <c r="B175" s="72">
        <v>3</v>
      </c>
      <c r="C175" s="72">
        <v>2</v>
      </c>
      <c r="D175" s="72">
        <v>1</v>
      </c>
      <c r="E175" s="72">
        <v>1</v>
      </c>
      <c r="F175" s="123" t="s">
        <v>361</v>
      </c>
      <c r="G175" t="str">
        <f>CONCATENATE(BO175,"–",BP175,"–",BQ175,"–",BR175,"–",BS175)</f>
        <v>3–2–1–1–0</v>
      </c>
      <c r="H175" s="293"/>
      <c r="I175" s="293"/>
      <c r="K175" t="str">
        <f t="shared" si="96"/>
        <v>1-1-4-1-0</v>
      </c>
      <c r="L175" s="72">
        <v>1</v>
      </c>
      <c r="M175" s="72">
        <v>1</v>
      </c>
      <c r="N175" s="72">
        <v>4</v>
      </c>
      <c r="O175" s="72">
        <v>1</v>
      </c>
      <c r="P175" s="72">
        <v>0</v>
      </c>
      <c r="Q175" s="90">
        <f t="shared" si="83"/>
        <v>7</v>
      </c>
      <c r="R175" s="90" t="str">
        <f t="shared" si="97"/>
        <v/>
      </c>
      <c r="S175" s="90">
        <f t="shared" si="98"/>
        <v>0</v>
      </c>
      <c r="T175" s="91">
        <f t="shared" si="84"/>
        <v>9</v>
      </c>
      <c r="U175" s="91">
        <f t="shared" si="85"/>
        <v>19</v>
      </c>
      <c r="V175" s="91">
        <f t="shared" si="86"/>
        <v>110</v>
      </c>
      <c r="W175" s="91">
        <f t="shared" si="87"/>
        <v>39</v>
      </c>
      <c r="X175" s="91">
        <f t="shared" si="88"/>
        <v>0</v>
      </c>
      <c r="Y175" s="263">
        <f t="shared" si="99"/>
        <v>9</v>
      </c>
      <c r="Z175" s="263">
        <f t="shared" si="100"/>
        <v>10</v>
      </c>
      <c r="AA175" s="263">
        <f t="shared" si="101"/>
        <v>210</v>
      </c>
      <c r="AB175" s="263">
        <f t="shared" si="102"/>
        <v>10</v>
      </c>
      <c r="AC175" s="263">
        <f t="shared" si="103"/>
        <v>1</v>
      </c>
      <c r="AD175" s="93">
        <f t="shared" si="104"/>
        <v>189000</v>
      </c>
      <c r="AE175" s="101">
        <f t="shared" si="105"/>
        <v>2.4423406027727621E-3</v>
      </c>
      <c r="AF175" s="91">
        <f t="shared" si="89"/>
        <v>177</v>
      </c>
      <c r="AG175" s="90"/>
      <c r="AH175" s="90">
        <f t="shared" si="90"/>
        <v>1</v>
      </c>
      <c r="AI175" s="90">
        <f t="shared" si="91"/>
        <v>10</v>
      </c>
      <c r="AJ175" s="90">
        <f t="shared" si="92"/>
        <v>86</v>
      </c>
      <c r="AK175" s="90">
        <f t="shared" si="93"/>
        <v>30</v>
      </c>
      <c r="AL175" s="90">
        <f t="shared" si="94"/>
        <v>0</v>
      </c>
      <c r="AM175" s="91">
        <f t="shared" si="95"/>
        <v>127</v>
      </c>
      <c r="AO175" s="94">
        <f t="shared" si="106"/>
        <v>50</v>
      </c>
      <c r="AS175" t="str">
        <f t="shared" si="107"/>
        <v>1-1-4-1-0</v>
      </c>
      <c r="AT175" s="265">
        <f t="shared" si="121"/>
        <v>1</v>
      </c>
      <c r="AU175" s="265">
        <f t="shared" si="121"/>
        <v>1</v>
      </c>
      <c r="AV175" s="265">
        <f t="shared" si="121"/>
        <v>4</v>
      </c>
      <c r="AW175" s="265">
        <f t="shared" si="121"/>
        <v>1</v>
      </c>
      <c r="AX175" s="265">
        <f t="shared" si="121"/>
        <v>0</v>
      </c>
      <c r="AY175" s="265">
        <f t="shared" si="108"/>
        <v>0</v>
      </c>
      <c r="AZ175" s="265">
        <f t="shared" si="109"/>
        <v>0</v>
      </c>
      <c r="BA175" s="265">
        <f t="shared" si="110"/>
        <v>0</v>
      </c>
      <c r="BB175" s="265">
        <f t="shared" si="111"/>
        <v>0</v>
      </c>
      <c r="BC175" s="265">
        <f t="shared" si="112"/>
        <v>0</v>
      </c>
      <c r="BD175" s="265">
        <f t="shared" si="113"/>
        <v>0</v>
      </c>
      <c r="BE175" s="265">
        <f t="shared" si="114"/>
        <v>0</v>
      </c>
      <c r="BF175" s="265">
        <f t="shared" si="115"/>
        <v>0</v>
      </c>
      <c r="BG175" s="265">
        <f t="shared" si="116"/>
        <v>0</v>
      </c>
      <c r="BH175" s="265">
        <f t="shared" si="117"/>
        <v>0</v>
      </c>
      <c r="BI175" s="265">
        <f t="shared" si="118"/>
        <v>0</v>
      </c>
      <c r="BJ175" s="265">
        <f t="shared" si="119"/>
        <v>0</v>
      </c>
      <c r="BK175" s="265">
        <f t="shared" si="120"/>
        <v>0</v>
      </c>
      <c r="BO175">
        <f>LARGE(A175:E175,1)</f>
        <v>3</v>
      </c>
      <c r="BP175">
        <f>LARGE(A175:E175,2)</f>
        <v>2</v>
      </c>
      <c r="BQ175">
        <f>LARGE(A175:E175,3)</f>
        <v>1</v>
      </c>
      <c r="BR175">
        <f>LARGE(A175:E175,4)</f>
        <v>1</v>
      </c>
      <c r="BS175">
        <f>LARGE(A175:E175,5)</f>
        <v>0</v>
      </c>
    </row>
    <row r="176" spans="1:71" x14ac:dyDescent="0.25">
      <c r="A176" s="72">
        <v>1</v>
      </c>
      <c r="B176" s="72">
        <v>3</v>
      </c>
      <c r="C176" s="72">
        <v>2</v>
      </c>
      <c r="D176" s="72">
        <v>1</v>
      </c>
      <c r="E176" s="72">
        <v>0</v>
      </c>
      <c r="F176" s="123" t="s">
        <v>362</v>
      </c>
      <c r="G176" t="str">
        <f>CONCATENATE(BO176,"–",BP176,"–",BQ176,"–",BR176,"–",BS176)</f>
        <v>3–2–1–1–0</v>
      </c>
      <c r="H176" s="293"/>
      <c r="I176" s="293"/>
      <c r="K176" t="str">
        <f t="shared" si="96"/>
        <v>1-3-0-3-0</v>
      </c>
      <c r="L176" s="72">
        <v>1</v>
      </c>
      <c r="M176" s="72">
        <v>3</v>
      </c>
      <c r="N176" s="72">
        <v>0</v>
      </c>
      <c r="O176" s="72">
        <v>3</v>
      </c>
      <c r="P176" s="72">
        <v>0</v>
      </c>
      <c r="Q176" s="90">
        <f t="shared" si="83"/>
        <v>7</v>
      </c>
      <c r="R176" s="90" t="str">
        <f t="shared" si="97"/>
        <v/>
      </c>
      <c r="S176" s="90">
        <f t="shared" si="98"/>
        <v>0</v>
      </c>
      <c r="T176" s="91">
        <f t="shared" si="84"/>
        <v>9</v>
      </c>
      <c r="U176" s="91">
        <f t="shared" si="85"/>
        <v>54</v>
      </c>
      <c r="V176" s="91">
        <f t="shared" si="86"/>
        <v>0</v>
      </c>
      <c r="W176" s="91">
        <f t="shared" si="87"/>
        <v>114</v>
      </c>
      <c r="X176" s="91">
        <f t="shared" si="88"/>
        <v>0</v>
      </c>
      <c r="Y176" s="263">
        <f t="shared" si="99"/>
        <v>9</v>
      </c>
      <c r="Z176" s="263">
        <f t="shared" si="100"/>
        <v>120</v>
      </c>
      <c r="AA176" s="263">
        <f t="shared" si="101"/>
        <v>1</v>
      </c>
      <c r="AB176" s="263">
        <f t="shared" si="102"/>
        <v>120</v>
      </c>
      <c r="AC176" s="263">
        <f t="shared" si="103"/>
        <v>1</v>
      </c>
      <c r="AD176" s="93">
        <f t="shared" si="104"/>
        <v>129600</v>
      </c>
      <c r="AE176" s="101">
        <f t="shared" si="105"/>
        <v>1.6747478419013226E-3</v>
      </c>
      <c r="AF176" s="91">
        <f t="shared" si="89"/>
        <v>177</v>
      </c>
      <c r="AG176" s="90"/>
      <c r="AH176" s="90">
        <f t="shared" si="90"/>
        <v>1</v>
      </c>
      <c r="AI176" s="90">
        <f t="shared" si="91"/>
        <v>33</v>
      </c>
      <c r="AJ176" s="90">
        <f t="shared" si="92"/>
        <v>0</v>
      </c>
      <c r="AK176" s="90">
        <f t="shared" si="93"/>
        <v>93</v>
      </c>
      <c r="AL176" s="90">
        <f t="shared" si="94"/>
        <v>0</v>
      </c>
      <c r="AM176" s="91">
        <f t="shared" si="95"/>
        <v>127</v>
      </c>
      <c r="AO176" s="94">
        <f t="shared" si="106"/>
        <v>50</v>
      </c>
      <c r="AS176" t="str">
        <f t="shared" si="107"/>
        <v>1-3-0-3-0</v>
      </c>
      <c r="AT176" s="265">
        <f t="shared" si="121"/>
        <v>1</v>
      </c>
      <c r="AU176" s="265">
        <f t="shared" si="121"/>
        <v>3</v>
      </c>
      <c r="AV176" s="265">
        <f t="shared" si="121"/>
        <v>0</v>
      </c>
      <c r="AW176" s="265">
        <f t="shared" si="121"/>
        <v>3</v>
      </c>
      <c r="AX176" s="265">
        <f t="shared" si="121"/>
        <v>0</v>
      </c>
      <c r="AY176" s="265">
        <f t="shared" si="108"/>
        <v>0</v>
      </c>
      <c r="AZ176" s="265">
        <f t="shared" si="109"/>
        <v>0</v>
      </c>
      <c r="BA176" s="265">
        <f t="shared" si="110"/>
        <v>0</v>
      </c>
      <c r="BB176" s="265">
        <f t="shared" si="111"/>
        <v>0</v>
      </c>
      <c r="BC176" s="265">
        <f t="shared" si="112"/>
        <v>0</v>
      </c>
      <c r="BD176" s="265">
        <f t="shared" si="113"/>
        <v>0</v>
      </c>
      <c r="BE176" s="265">
        <f t="shared" si="114"/>
        <v>0</v>
      </c>
      <c r="BF176" s="265">
        <f t="shared" si="115"/>
        <v>0</v>
      </c>
      <c r="BG176" s="265">
        <f t="shared" si="116"/>
        <v>0</v>
      </c>
      <c r="BH176" s="265">
        <f t="shared" si="117"/>
        <v>0</v>
      </c>
      <c r="BI176" s="265">
        <f t="shared" si="118"/>
        <v>0</v>
      </c>
      <c r="BJ176" s="265">
        <f t="shared" si="119"/>
        <v>0</v>
      </c>
      <c r="BK176" s="265">
        <f t="shared" si="120"/>
        <v>0</v>
      </c>
      <c r="BO176">
        <f>LARGE(A176:E176,1)</f>
        <v>3</v>
      </c>
      <c r="BP176">
        <f>LARGE(A176:E176,2)</f>
        <v>2</v>
      </c>
      <c r="BQ176">
        <f>LARGE(A176:E176,3)</f>
        <v>1</v>
      </c>
      <c r="BR176">
        <f>LARGE(A176:E176,4)</f>
        <v>1</v>
      </c>
      <c r="BS176">
        <f>LARGE(A176:E176,5)</f>
        <v>0</v>
      </c>
    </row>
    <row r="177" spans="1:71" x14ac:dyDescent="0.25">
      <c r="A177" s="72">
        <v>1</v>
      </c>
      <c r="B177" s="72">
        <v>0</v>
      </c>
      <c r="C177" s="72">
        <v>3</v>
      </c>
      <c r="D177" s="72">
        <v>2</v>
      </c>
      <c r="E177" s="72">
        <v>1</v>
      </c>
      <c r="F177" s="123" t="s">
        <v>363</v>
      </c>
      <c r="G177" t="str">
        <f>CONCATENATE(BO177,"–",BP177,"–",BQ177,"–",BR177,"–",BS177)</f>
        <v>3–2–1–1–0</v>
      </c>
      <c r="H177" s="293"/>
      <c r="I177" s="293"/>
      <c r="K177" t="str">
        <f t="shared" si="96"/>
        <v>0-3-3-1-0</v>
      </c>
      <c r="L177" s="72">
        <v>0</v>
      </c>
      <c r="M177" s="72">
        <v>3</v>
      </c>
      <c r="N177" s="72">
        <v>3</v>
      </c>
      <c r="O177" s="72">
        <v>1</v>
      </c>
      <c r="P177" s="72">
        <v>0</v>
      </c>
      <c r="Q177" s="90">
        <f t="shared" si="83"/>
        <v>7</v>
      </c>
      <c r="R177" s="90" t="str">
        <f t="shared" si="97"/>
        <v/>
      </c>
      <c r="S177" s="90">
        <f t="shared" si="98"/>
        <v>0</v>
      </c>
      <c r="T177" s="91">
        <f t="shared" si="84"/>
        <v>0</v>
      </c>
      <c r="U177" s="91">
        <f t="shared" si="85"/>
        <v>54</v>
      </c>
      <c r="V177" s="91">
        <f t="shared" si="86"/>
        <v>84</v>
      </c>
      <c r="W177" s="91">
        <f t="shared" si="87"/>
        <v>39</v>
      </c>
      <c r="X177" s="91">
        <f t="shared" si="88"/>
        <v>0</v>
      </c>
      <c r="Y177" s="263">
        <f t="shared" si="99"/>
        <v>1</v>
      </c>
      <c r="Z177" s="263">
        <f t="shared" si="100"/>
        <v>120</v>
      </c>
      <c r="AA177" s="263">
        <f t="shared" si="101"/>
        <v>120</v>
      </c>
      <c r="AB177" s="263">
        <f t="shared" si="102"/>
        <v>10</v>
      </c>
      <c r="AC177" s="263">
        <f t="shared" si="103"/>
        <v>1</v>
      </c>
      <c r="AD177" s="93">
        <f t="shared" si="104"/>
        <v>144000</v>
      </c>
      <c r="AE177" s="101">
        <f t="shared" si="105"/>
        <v>1.860830935445914E-3</v>
      </c>
      <c r="AF177" s="91">
        <f t="shared" si="89"/>
        <v>177</v>
      </c>
      <c r="AG177" s="90"/>
      <c r="AH177" s="90">
        <f t="shared" si="90"/>
        <v>0</v>
      </c>
      <c r="AI177" s="90">
        <f t="shared" si="91"/>
        <v>33</v>
      </c>
      <c r="AJ177" s="90">
        <f t="shared" si="92"/>
        <v>63</v>
      </c>
      <c r="AK177" s="90">
        <f t="shared" si="93"/>
        <v>30</v>
      </c>
      <c r="AL177" s="90">
        <f t="shared" si="94"/>
        <v>0</v>
      </c>
      <c r="AM177" s="91">
        <f t="shared" si="95"/>
        <v>126</v>
      </c>
      <c r="AO177" s="94">
        <f t="shared" si="106"/>
        <v>51</v>
      </c>
      <c r="AS177" t="str">
        <f t="shared" si="107"/>
        <v>0-3-3-1-0</v>
      </c>
      <c r="AT177" s="265">
        <f t="shared" si="121"/>
        <v>0</v>
      </c>
      <c r="AU177" s="265">
        <f t="shared" si="121"/>
        <v>3</v>
      </c>
      <c r="AV177" s="265">
        <f t="shared" si="121"/>
        <v>3</v>
      </c>
      <c r="AW177" s="265">
        <f t="shared" si="121"/>
        <v>1</v>
      </c>
      <c r="AX177" s="265">
        <f t="shared" si="121"/>
        <v>0</v>
      </c>
      <c r="AY177" s="265">
        <f t="shared" si="108"/>
        <v>0</v>
      </c>
      <c r="AZ177" s="265">
        <f t="shared" si="109"/>
        <v>0</v>
      </c>
      <c r="BA177" s="265">
        <f t="shared" si="110"/>
        <v>0</v>
      </c>
      <c r="BB177" s="265">
        <f t="shared" si="111"/>
        <v>0</v>
      </c>
      <c r="BC177" s="265">
        <f t="shared" si="112"/>
        <v>0</v>
      </c>
      <c r="BD177" s="265">
        <f t="shared" si="113"/>
        <v>0</v>
      </c>
      <c r="BE177" s="265">
        <f t="shared" si="114"/>
        <v>0</v>
      </c>
      <c r="BF177" s="265">
        <f t="shared" si="115"/>
        <v>0</v>
      </c>
      <c r="BG177" s="265">
        <f t="shared" si="116"/>
        <v>0</v>
      </c>
      <c r="BH177" s="265">
        <f t="shared" si="117"/>
        <v>0</v>
      </c>
      <c r="BI177" s="265">
        <f t="shared" si="118"/>
        <v>0</v>
      </c>
      <c r="BJ177" s="265">
        <f t="shared" si="119"/>
        <v>0</v>
      </c>
      <c r="BK177" s="265">
        <f t="shared" si="120"/>
        <v>0</v>
      </c>
      <c r="BO177">
        <f>LARGE(A177:E177,1)</f>
        <v>3</v>
      </c>
      <c r="BP177">
        <f>LARGE(A177:E177,2)</f>
        <v>2</v>
      </c>
      <c r="BQ177">
        <f>LARGE(A177:E177,3)</f>
        <v>1</v>
      </c>
      <c r="BR177">
        <f>LARGE(A177:E177,4)</f>
        <v>1</v>
      </c>
      <c r="BS177">
        <f>LARGE(A177:E177,5)</f>
        <v>0</v>
      </c>
    </row>
    <row r="178" spans="1:71" x14ac:dyDescent="0.25">
      <c r="A178" s="72">
        <v>2</v>
      </c>
      <c r="B178" s="72">
        <v>1</v>
      </c>
      <c r="C178" s="72">
        <v>1</v>
      </c>
      <c r="D178" s="72">
        <v>1</v>
      </c>
      <c r="E178" s="72">
        <v>2</v>
      </c>
      <c r="F178" s="123" t="s">
        <v>13</v>
      </c>
      <c r="G178" t="str">
        <f>CONCATENATE(BO178,"–",BP178,"–",BQ178,"–",BR178,"–",BS178)</f>
        <v>2–2–1–1–1</v>
      </c>
      <c r="H178" s="293"/>
      <c r="I178" s="293"/>
      <c r="K178" t="str">
        <f t="shared" si="96"/>
        <v>4-0-0-0-3</v>
      </c>
      <c r="L178" s="72">
        <v>4</v>
      </c>
      <c r="M178" s="72">
        <v>0</v>
      </c>
      <c r="N178" s="72">
        <v>0</v>
      </c>
      <c r="O178" s="72">
        <v>0</v>
      </c>
      <c r="P178" s="72">
        <v>3</v>
      </c>
      <c r="Q178" s="90">
        <f t="shared" si="83"/>
        <v>7</v>
      </c>
      <c r="R178" s="90" t="str">
        <f t="shared" si="97"/>
        <v/>
      </c>
      <c r="S178" s="90">
        <f t="shared" si="98"/>
        <v>0</v>
      </c>
      <c r="T178" s="91">
        <f t="shared" si="84"/>
        <v>30</v>
      </c>
      <c r="U178" s="91">
        <f t="shared" si="85"/>
        <v>0</v>
      </c>
      <c r="V178" s="91">
        <f t="shared" si="86"/>
        <v>0</v>
      </c>
      <c r="W178" s="91">
        <f t="shared" si="87"/>
        <v>0</v>
      </c>
      <c r="X178" s="91">
        <f t="shared" si="88"/>
        <v>144</v>
      </c>
      <c r="Y178" s="263">
        <f t="shared" si="99"/>
        <v>126</v>
      </c>
      <c r="Z178" s="263">
        <f t="shared" si="100"/>
        <v>1</v>
      </c>
      <c r="AA178" s="263">
        <f t="shared" si="101"/>
        <v>1</v>
      </c>
      <c r="AB178" s="263">
        <f t="shared" si="102"/>
        <v>1</v>
      </c>
      <c r="AC178" s="263">
        <f t="shared" si="103"/>
        <v>120</v>
      </c>
      <c r="AD178" s="93">
        <f t="shared" si="104"/>
        <v>15120</v>
      </c>
      <c r="AE178" s="101">
        <f t="shared" si="105"/>
        <v>1.9538724822182096E-4</v>
      </c>
      <c r="AF178" s="91">
        <f t="shared" si="89"/>
        <v>174</v>
      </c>
      <c r="AG178" s="90"/>
      <c r="AH178" s="90">
        <f t="shared" si="90"/>
        <v>10</v>
      </c>
      <c r="AI178" s="90">
        <f t="shared" si="91"/>
        <v>0</v>
      </c>
      <c r="AJ178" s="90">
        <f t="shared" si="92"/>
        <v>0</v>
      </c>
      <c r="AK178" s="90">
        <f t="shared" si="93"/>
        <v>0</v>
      </c>
      <c r="AL178" s="90">
        <f t="shared" si="94"/>
        <v>123</v>
      </c>
      <c r="AM178" s="91">
        <f t="shared" si="95"/>
        <v>133</v>
      </c>
      <c r="AO178" s="94">
        <f t="shared" si="106"/>
        <v>41</v>
      </c>
      <c r="AS178" t="str">
        <f t="shared" si="107"/>
        <v>4-0-0-0-3</v>
      </c>
      <c r="AT178" s="265">
        <f t="shared" si="121"/>
        <v>4</v>
      </c>
      <c r="AU178" s="265">
        <f t="shared" si="121"/>
        <v>0</v>
      </c>
      <c r="AV178" s="265">
        <f t="shared" si="121"/>
        <v>0</v>
      </c>
      <c r="AW178" s="265">
        <f t="shared" si="121"/>
        <v>0</v>
      </c>
      <c r="AX178" s="265">
        <f t="shared" si="121"/>
        <v>3</v>
      </c>
      <c r="AY178" s="265">
        <f t="shared" si="108"/>
        <v>0</v>
      </c>
      <c r="AZ178" s="265">
        <f t="shared" si="109"/>
        <v>0</v>
      </c>
      <c r="BA178" s="265">
        <f t="shared" si="110"/>
        <v>0</v>
      </c>
      <c r="BB178" s="265">
        <f t="shared" si="111"/>
        <v>0</v>
      </c>
      <c r="BC178" s="265">
        <f t="shared" si="112"/>
        <v>0</v>
      </c>
      <c r="BD178" s="265">
        <f t="shared" si="113"/>
        <v>0</v>
      </c>
      <c r="BE178" s="265">
        <f t="shared" si="114"/>
        <v>0</v>
      </c>
      <c r="BF178" s="265">
        <f t="shared" si="115"/>
        <v>0</v>
      </c>
      <c r="BG178" s="265">
        <f t="shared" si="116"/>
        <v>0</v>
      </c>
      <c r="BH178" s="265">
        <f t="shared" si="117"/>
        <v>0</v>
      </c>
      <c r="BI178" s="265">
        <f t="shared" si="118"/>
        <v>0</v>
      </c>
      <c r="BJ178" s="265">
        <f t="shared" si="119"/>
        <v>0</v>
      </c>
      <c r="BK178" s="265">
        <f t="shared" si="120"/>
        <v>0</v>
      </c>
      <c r="BO178">
        <f>LARGE(A178:E178,1)</f>
        <v>2</v>
      </c>
      <c r="BP178">
        <f>LARGE(A178:E178,2)</f>
        <v>2</v>
      </c>
      <c r="BQ178">
        <f>LARGE(A178:E178,3)</f>
        <v>1</v>
      </c>
      <c r="BR178">
        <f>LARGE(A178:E178,4)</f>
        <v>1</v>
      </c>
      <c r="BS178">
        <f>LARGE(A178:E178,5)</f>
        <v>1</v>
      </c>
    </row>
    <row r="179" spans="1:71" x14ac:dyDescent="0.25">
      <c r="A179" s="72">
        <v>1</v>
      </c>
      <c r="B179" s="72">
        <v>1</v>
      </c>
      <c r="C179" s="72">
        <v>2</v>
      </c>
      <c r="D179" s="72">
        <v>1</v>
      </c>
      <c r="E179" s="72">
        <v>2</v>
      </c>
      <c r="F179" s="123" t="s">
        <v>15</v>
      </c>
      <c r="G179" t="str">
        <f>CONCATENATE(BO179,"–",BP179,"–",BQ179,"–",BR179,"–",BS179)</f>
        <v>2–2–1–1–1</v>
      </c>
      <c r="H179" s="293"/>
      <c r="I179" s="293"/>
      <c r="K179" t="str">
        <f t="shared" si="96"/>
        <v>3-0-0-4-0</v>
      </c>
      <c r="L179" s="72">
        <v>3</v>
      </c>
      <c r="M179" s="72">
        <v>0</v>
      </c>
      <c r="N179" s="72">
        <v>0</v>
      </c>
      <c r="O179" s="72">
        <v>4</v>
      </c>
      <c r="P179" s="72">
        <v>0</v>
      </c>
      <c r="Q179" s="90">
        <f t="shared" si="83"/>
        <v>7</v>
      </c>
      <c r="R179" s="90" t="str">
        <f t="shared" si="97"/>
        <v/>
      </c>
      <c r="S179" s="90">
        <f t="shared" si="98"/>
        <v>0</v>
      </c>
      <c r="T179" s="91">
        <f t="shared" si="84"/>
        <v>24</v>
      </c>
      <c r="U179" s="91">
        <f t="shared" si="85"/>
        <v>0</v>
      </c>
      <c r="V179" s="91">
        <f t="shared" si="86"/>
        <v>0</v>
      </c>
      <c r="W179" s="91">
        <f t="shared" si="87"/>
        <v>150</v>
      </c>
      <c r="X179" s="91">
        <f t="shared" si="88"/>
        <v>0</v>
      </c>
      <c r="Y179" s="263">
        <f t="shared" si="99"/>
        <v>84</v>
      </c>
      <c r="Z179" s="263">
        <f t="shared" si="100"/>
        <v>1</v>
      </c>
      <c r="AA179" s="263">
        <f t="shared" si="101"/>
        <v>1</v>
      </c>
      <c r="AB179" s="263">
        <f t="shared" si="102"/>
        <v>210</v>
      </c>
      <c r="AC179" s="263">
        <f t="shared" si="103"/>
        <v>1</v>
      </c>
      <c r="AD179" s="93">
        <f t="shared" si="104"/>
        <v>17640</v>
      </c>
      <c r="AE179" s="101">
        <f t="shared" si="105"/>
        <v>2.2795178959212446E-4</v>
      </c>
      <c r="AF179" s="91">
        <f t="shared" si="89"/>
        <v>174</v>
      </c>
      <c r="AG179" s="90"/>
      <c r="AH179" s="90">
        <f t="shared" si="90"/>
        <v>6</v>
      </c>
      <c r="AI179" s="90">
        <f t="shared" si="91"/>
        <v>0</v>
      </c>
      <c r="AJ179" s="90">
        <f t="shared" si="92"/>
        <v>0</v>
      </c>
      <c r="AK179" s="90">
        <f t="shared" si="93"/>
        <v>126</v>
      </c>
      <c r="AL179" s="90">
        <f t="shared" si="94"/>
        <v>0</v>
      </c>
      <c r="AM179" s="91">
        <f t="shared" si="95"/>
        <v>132</v>
      </c>
      <c r="AO179" s="94">
        <f t="shared" si="106"/>
        <v>42</v>
      </c>
      <c r="AS179" t="str">
        <f t="shared" si="107"/>
        <v>3-0-0-4-0</v>
      </c>
      <c r="AT179" s="265">
        <f t="shared" si="121"/>
        <v>3</v>
      </c>
      <c r="AU179" s="265">
        <f t="shared" si="121"/>
        <v>0</v>
      </c>
      <c r="AV179" s="265">
        <f t="shared" si="121"/>
        <v>0</v>
      </c>
      <c r="AW179" s="265">
        <f t="shared" si="121"/>
        <v>4</v>
      </c>
      <c r="AX179" s="265">
        <f t="shared" si="121"/>
        <v>0</v>
      </c>
      <c r="AY179" s="265">
        <f t="shared" si="108"/>
        <v>0</v>
      </c>
      <c r="AZ179" s="265">
        <f t="shared" si="109"/>
        <v>0</v>
      </c>
      <c r="BA179" s="265">
        <f t="shared" si="110"/>
        <v>0</v>
      </c>
      <c r="BB179" s="265">
        <f t="shared" si="111"/>
        <v>0</v>
      </c>
      <c r="BC179" s="265">
        <f t="shared" si="112"/>
        <v>0</v>
      </c>
      <c r="BD179" s="265">
        <f t="shared" si="113"/>
        <v>0</v>
      </c>
      <c r="BE179" s="265">
        <f t="shared" si="114"/>
        <v>0</v>
      </c>
      <c r="BF179" s="265">
        <f t="shared" si="115"/>
        <v>0</v>
      </c>
      <c r="BG179" s="265">
        <f t="shared" si="116"/>
        <v>0</v>
      </c>
      <c r="BH179" s="265">
        <f t="shared" si="117"/>
        <v>0</v>
      </c>
      <c r="BI179" s="265">
        <f t="shared" si="118"/>
        <v>0</v>
      </c>
      <c r="BJ179" s="265">
        <f t="shared" si="119"/>
        <v>0</v>
      </c>
      <c r="BK179" s="265">
        <f t="shared" si="120"/>
        <v>0</v>
      </c>
      <c r="BO179">
        <f>LARGE(A179:E179,1)</f>
        <v>2</v>
      </c>
      <c r="BP179">
        <f>LARGE(A179:E179,2)</f>
        <v>2</v>
      </c>
      <c r="BQ179">
        <f>LARGE(A179:E179,3)</f>
        <v>1</v>
      </c>
      <c r="BR179">
        <f>LARGE(A179:E179,4)</f>
        <v>1</v>
      </c>
      <c r="BS179">
        <f>LARGE(A179:E179,5)</f>
        <v>1</v>
      </c>
    </row>
    <row r="180" spans="1:71" x14ac:dyDescent="0.25">
      <c r="A180" s="72">
        <v>0</v>
      </c>
      <c r="B180" s="72">
        <v>1</v>
      </c>
      <c r="C180" s="72">
        <v>1</v>
      </c>
      <c r="D180" s="72">
        <v>3</v>
      </c>
      <c r="E180" s="72">
        <v>2</v>
      </c>
      <c r="F180" s="123" t="s">
        <v>364</v>
      </c>
      <c r="G180" t="str">
        <f>CONCATENATE(BO180,"–",BP180,"–",BQ180,"–",BR180,"–",BS180)</f>
        <v>3–2–1–1–0</v>
      </c>
      <c r="H180" s="293"/>
      <c r="I180" s="293"/>
      <c r="K180" t="str">
        <f t="shared" si="96"/>
        <v>0-5-0-1-1</v>
      </c>
      <c r="L180" s="72">
        <v>0</v>
      </c>
      <c r="M180" s="72">
        <v>5</v>
      </c>
      <c r="N180" s="72">
        <v>0</v>
      </c>
      <c r="O180" s="72">
        <v>1</v>
      </c>
      <c r="P180" s="72">
        <v>1</v>
      </c>
      <c r="Q180" s="90">
        <f t="shared" si="83"/>
        <v>7</v>
      </c>
      <c r="R180" s="90" t="str">
        <f t="shared" si="97"/>
        <v/>
      </c>
      <c r="S180" s="90">
        <f t="shared" si="98"/>
        <v>0</v>
      </c>
      <c r="T180" s="91">
        <f t="shared" si="84"/>
        <v>0</v>
      </c>
      <c r="U180" s="91">
        <f t="shared" si="85"/>
        <v>85</v>
      </c>
      <c r="V180" s="91">
        <f t="shared" si="86"/>
        <v>0</v>
      </c>
      <c r="W180" s="91">
        <f t="shared" si="87"/>
        <v>39</v>
      </c>
      <c r="X180" s="91">
        <f t="shared" si="88"/>
        <v>49</v>
      </c>
      <c r="Y180" s="263">
        <f t="shared" si="99"/>
        <v>1</v>
      </c>
      <c r="Z180" s="263">
        <f t="shared" si="100"/>
        <v>252</v>
      </c>
      <c r="AA180" s="263">
        <f t="shared" si="101"/>
        <v>1</v>
      </c>
      <c r="AB180" s="263">
        <f t="shared" si="102"/>
        <v>10</v>
      </c>
      <c r="AC180" s="263">
        <f t="shared" si="103"/>
        <v>10</v>
      </c>
      <c r="AD180" s="93">
        <f t="shared" si="104"/>
        <v>25200</v>
      </c>
      <c r="AE180" s="101">
        <f t="shared" si="105"/>
        <v>3.2564541370303494E-4</v>
      </c>
      <c r="AF180" s="91">
        <f t="shared" si="89"/>
        <v>173</v>
      </c>
      <c r="AG180" s="90"/>
      <c r="AH180" s="90">
        <f t="shared" si="90"/>
        <v>0</v>
      </c>
      <c r="AI180" s="90">
        <f t="shared" si="91"/>
        <v>60</v>
      </c>
      <c r="AJ180" s="90">
        <f t="shared" si="92"/>
        <v>0</v>
      </c>
      <c r="AK180" s="90">
        <f t="shared" si="93"/>
        <v>30</v>
      </c>
      <c r="AL180" s="90">
        <f t="shared" si="94"/>
        <v>40</v>
      </c>
      <c r="AM180" s="91">
        <f t="shared" si="95"/>
        <v>130</v>
      </c>
      <c r="AO180" s="94">
        <f t="shared" si="106"/>
        <v>43</v>
      </c>
      <c r="AS180" t="str">
        <f t="shared" si="107"/>
        <v>0-5-0-1-1</v>
      </c>
      <c r="AT180" s="265">
        <f t="shared" si="121"/>
        <v>0</v>
      </c>
      <c r="AU180" s="265">
        <f t="shared" si="121"/>
        <v>5</v>
      </c>
      <c r="AV180" s="265">
        <f t="shared" si="121"/>
        <v>0</v>
      </c>
      <c r="AW180" s="265">
        <f t="shared" si="121"/>
        <v>1</v>
      </c>
      <c r="AX180" s="265">
        <f t="shared" si="121"/>
        <v>1</v>
      </c>
      <c r="AY180" s="265">
        <f t="shared" si="108"/>
        <v>0</v>
      </c>
      <c r="AZ180" s="265">
        <f t="shared" si="109"/>
        <v>0</v>
      </c>
      <c r="BA180" s="265">
        <f t="shared" si="110"/>
        <v>0</v>
      </c>
      <c r="BB180" s="265">
        <f t="shared" si="111"/>
        <v>0</v>
      </c>
      <c r="BC180" s="265">
        <f t="shared" si="112"/>
        <v>0</v>
      </c>
      <c r="BD180" s="265">
        <f t="shared" si="113"/>
        <v>0</v>
      </c>
      <c r="BE180" s="265">
        <f t="shared" si="114"/>
        <v>0</v>
      </c>
      <c r="BF180" s="265">
        <f t="shared" si="115"/>
        <v>0</v>
      </c>
      <c r="BG180" s="265">
        <f t="shared" si="116"/>
        <v>0</v>
      </c>
      <c r="BH180" s="265">
        <f t="shared" si="117"/>
        <v>0</v>
      </c>
      <c r="BI180" s="265">
        <f t="shared" si="118"/>
        <v>0</v>
      </c>
      <c r="BJ180" s="265">
        <f t="shared" si="119"/>
        <v>0</v>
      </c>
      <c r="BK180" s="265">
        <f t="shared" si="120"/>
        <v>0</v>
      </c>
      <c r="BO180">
        <f>LARGE(A180:E180,1)</f>
        <v>3</v>
      </c>
      <c r="BP180">
        <f>LARGE(A180:E180,2)</f>
        <v>2</v>
      </c>
      <c r="BQ180">
        <f>LARGE(A180:E180,3)</f>
        <v>1</v>
      </c>
      <c r="BR180">
        <f>LARGE(A180:E180,4)</f>
        <v>1</v>
      </c>
      <c r="BS180">
        <f>LARGE(A180:E180,5)</f>
        <v>0</v>
      </c>
    </row>
    <row r="181" spans="1:71" x14ac:dyDescent="0.25">
      <c r="A181" s="72">
        <v>0</v>
      </c>
      <c r="B181" s="72">
        <v>1</v>
      </c>
      <c r="C181" s="72">
        <v>0</v>
      </c>
      <c r="D181" s="72">
        <v>3</v>
      </c>
      <c r="E181" s="72">
        <v>3</v>
      </c>
      <c r="F181" s="123" t="s">
        <v>365</v>
      </c>
      <c r="G181" t="str">
        <f>CONCATENATE(BO181,"–",BP181,"–",BQ181,"–",BR181,"–",BS181)</f>
        <v>3–3–1–0–0</v>
      </c>
      <c r="H181" s="293"/>
      <c r="I181" s="293"/>
      <c r="K181" t="str">
        <f t="shared" si="96"/>
        <v>0-2-5-0-0</v>
      </c>
      <c r="L181" s="72">
        <v>0</v>
      </c>
      <c r="M181" s="72">
        <v>2</v>
      </c>
      <c r="N181" s="72">
        <v>5</v>
      </c>
      <c r="O181" s="72">
        <v>0</v>
      </c>
      <c r="P181" s="72">
        <v>0</v>
      </c>
      <c r="Q181" s="90">
        <f t="shared" si="83"/>
        <v>7</v>
      </c>
      <c r="R181" s="90" t="str">
        <f t="shared" si="97"/>
        <v/>
      </c>
      <c r="S181" s="90">
        <f t="shared" si="98"/>
        <v>0</v>
      </c>
      <c r="T181" s="91">
        <f t="shared" si="84"/>
        <v>0</v>
      </c>
      <c r="U181" s="91">
        <f t="shared" si="85"/>
        <v>37</v>
      </c>
      <c r="V181" s="91">
        <f t="shared" si="86"/>
        <v>135</v>
      </c>
      <c r="W181" s="91">
        <f t="shared" si="87"/>
        <v>0</v>
      </c>
      <c r="X181" s="91">
        <f t="shared" si="88"/>
        <v>0</v>
      </c>
      <c r="Y181" s="263">
        <f t="shared" si="99"/>
        <v>1</v>
      </c>
      <c r="Z181" s="263">
        <f t="shared" si="100"/>
        <v>45</v>
      </c>
      <c r="AA181" s="263">
        <f t="shared" si="101"/>
        <v>252</v>
      </c>
      <c r="AB181" s="263">
        <f t="shared" si="102"/>
        <v>1</v>
      </c>
      <c r="AC181" s="263">
        <f t="shared" si="103"/>
        <v>1</v>
      </c>
      <c r="AD181" s="93">
        <f t="shared" si="104"/>
        <v>11340</v>
      </c>
      <c r="AE181" s="101">
        <f t="shared" si="105"/>
        <v>1.4654043616636574E-4</v>
      </c>
      <c r="AF181" s="91">
        <f t="shared" si="89"/>
        <v>172</v>
      </c>
      <c r="AG181" s="90"/>
      <c r="AH181" s="90">
        <f t="shared" si="90"/>
        <v>0</v>
      </c>
      <c r="AI181" s="90">
        <f t="shared" si="91"/>
        <v>21</v>
      </c>
      <c r="AJ181" s="90">
        <f t="shared" si="92"/>
        <v>110</v>
      </c>
      <c r="AK181" s="90">
        <f t="shared" si="93"/>
        <v>0</v>
      </c>
      <c r="AL181" s="90">
        <f t="shared" si="94"/>
        <v>0</v>
      </c>
      <c r="AM181" s="91">
        <f t="shared" si="95"/>
        <v>131</v>
      </c>
      <c r="AO181" s="94">
        <f t="shared" si="106"/>
        <v>41</v>
      </c>
      <c r="AS181" t="str">
        <f t="shared" si="107"/>
        <v>0-2-5-0-0</v>
      </c>
      <c r="AT181" s="265">
        <f t="shared" si="121"/>
        <v>0</v>
      </c>
      <c r="AU181" s="265">
        <f t="shared" si="121"/>
        <v>2</v>
      </c>
      <c r="AV181" s="265">
        <f t="shared" si="121"/>
        <v>5</v>
      </c>
      <c r="AW181" s="265">
        <f t="shared" si="121"/>
        <v>0</v>
      </c>
      <c r="AX181" s="265">
        <f t="shared" si="121"/>
        <v>0</v>
      </c>
      <c r="AY181" s="265">
        <f t="shared" si="108"/>
        <v>0</v>
      </c>
      <c r="AZ181" s="265">
        <f t="shared" si="109"/>
        <v>0</v>
      </c>
      <c r="BA181" s="265">
        <f t="shared" si="110"/>
        <v>0</v>
      </c>
      <c r="BB181" s="265">
        <f t="shared" si="111"/>
        <v>0</v>
      </c>
      <c r="BC181" s="265">
        <f t="shared" si="112"/>
        <v>0</v>
      </c>
      <c r="BD181" s="265">
        <f t="shared" si="113"/>
        <v>0</v>
      </c>
      <c r="BE181" s="265">
        <f t="shared" si="114"/>
        <v>0</v>
      </c>
      <c r="BF181" s="265">
        <f t="shared" si="115"/>
        <v>0</v>
      </c>
      <c r="BG181" s="265">
        <f t="shared" si="116"/>
        <v>0</v>
      </c>
      <c r="BH181" s="265">
        <f t="shared" si="117"/>
        <v>0</v>
      </c>
      <c r="BI181" s="265">
        <f t="shared" si="118"/>
        <v>0</v>
      </c>
      <c r="BJ181" s="265">
        <f t="shared" si="119"/>
        <v>0</v>
      </c>
      <c r="BK181" s="265">
        <f t="shared" si="120"/>
        <v>0</v>
      </c>
      <c r="BO181">
        <f>LARGE(A181:E181,1)</f>
        <v>3</v>
      </c>
      <c r="BP181">
        <f>LARGE(A181:E181,2)</f>
        <v>3</v>
      </c>
      <c r="BQ181">
        <f>LARGE(A181:E181,3)</f>
        <v>1</v>
      </c>
      <c r="BR181">
        <f>LARGE(A181:E181,4)</f>
        <v>0</v>
      </c>
      <c r="BS181">
        <f>LARGE(A181:E181,5)</f>
        <v>0</v>
      </c>
    </row>
    <row r="182" spans="1:71" x14ac:dyDescent="0.25">
      <c r="A182" s="72">
        <v>1</v>
      </c>
      <c r="B182" s="72">
        <v>0</v>
      </c>
      <c r="C182" s="72">
        <v>2</v>
      </c>
      <c r="D182" s="72">
        <v>1</v>
      </c>
      <c r="E182" s="72">
        <v>3</v>
      </c>
      <c r="F182" s="123" t="s">
        <v>366</v>
      </c>
      <c r="G182" t="str">
        <f>CONCATENATE(BO182,"–",BP182,"–",BQ182,"–",BR182,"–",BS182)</f>
        <v>3–2–1–1–0</v>
      </c>
      <c r="H182" s="293"/>
      <c r="I182" s="293"/>
      <c r="K182" t="str">
        <f t="shared" si="96"/>
        <v>2-2-1-1-1</v>
      </c>
      <c r="L182" s="72">
        <v>2</v>
      </c>
      <c r="M182" s="72">
        <v>2</v>
      </c>
      <c r="N182" s="72">
        <v>1</v>
      </c>
      <c r="O182" s="72">
        <v>1</v>
      </c>
      <c r="P182" s="72">
        <v>1</v>
      </c>
      <c r="Q182" s="90">
        <f t="shared" si="83"/>
        <v>7</v>
      </c>
      <c r="R182" s="90" t="str">
        <f t="shared" si="97"/>
        <v/>
      </c>
      <c r="S182" s="90">
        <f t="shared" si="98"/>
        <v>2</v>
      </c>
      <c r="T182" s="91">
        <f t="shared" si="84"/>
        <v>17</v>
      </c>
      <c r="U182" s="91">
        <f t="shared" si="85"/>
        <v>37</v>
      </c>
      <c r="V182" s="91">
        <f t="shared" si="86"/>
        <v>29</v>
      </c>
      <c r="W182" s="91">
        <f t="shared" si="87"/>
        <v>39</v>
      </c>
      <c r="X182" s="91">
        <f t="shared" si="88"/>
        <v>49</v>
      </c>
      <c r="Y182" s="263">
        <f t="shared" si="99"/>
        <v>36</v>
      </c>
      <c r="Z182" s="263">
        <f t="shared" si="100"/>
        <v>45</v>
      </c>
      <c r="AA182" s="263">
        <f t="shared" si="101"/>
        <v>10</v>
      </c>
      <c r="AB182" s="263">
        <f t="shared" si="102"/>
        <v>10</v>
      </c>
      <c r="AC182" s="263">
        <f t="shared" si="103"/>
        <v>10</v>
      </c>
      <c r="AD182" s="93">
        <f t="shared" si="104"/>
        <v>1620000</v>
      </c>
      <c r="AE182" s="101">
        <f t="shared" si="105"/>
        <v>2.0934348023766532E-2</v>
      </c>
      <c r="AF182" s="91">
        <f t="shared" si="89"/>
        <v>171</v>
      </c>
      <c r="AG182" s="90"/>
      <c r="AH182" s="90">
        <f t="shared" si="90"/>
        <v>3</v>
      </c>
      <c r="AI182" s="90">
        <f t="shared" si="91"/>
        <v>21</v>
      </c>
      <c r="AJ182" s="90">
        <f t="shared" si="92"/>
        <v>20</v>
      </c>
      <c r="AK182" s="90">
        <f t="shared" si="93"/>
        <v>30</v>
      </c>
      <c r="AL182" s="90">
        <f t="shared" si="94"/>
        <v>40</v>
      </c>
      <c r="AM182" s="91">
        <f t="shared" si="95"/>
        <v>114</v>
      </c>
      <c r="AO182" s="94">
        <f t="shared" si="106"/>
        <v>57</v>
      </c>
      <c r="AS182" t="str">
        <f t="shared" si="107"/>
        <v>2-2-1-1-1</v>
      </c>
      <c r="AT182" s="265">
        <f t="shared" ref="AT182:AX213" si="122">VALUE(MID($K182,AT$2,1))</f>
        <v>2</v>
      </c>
      <c r="AU182" s="265">
        <f t="shared" si="122"/>
        <v>2</v>
      </c>
      <c r="AV182" s="265">
        <f t="shared" si="122"/>
        <v>1</v>
      </c>
      <c r="AW182" s="265">
        <f t="shared" si="122"/>
        <v>1</v>
      </c>
      <c r="AX182" s="265">
        <f t="shared" si="122"/>
        <v>1</v>
      </c>
      <c r="AY182" s="265">
        <f t="shared" si="108"/>
        <v>0</v>
      </c>
      <c r="AZ182" s="265">
        <f t="shared" si="109"/>
        <v>0</v>
      </c>
      <c r="BA182" s="265">
        <f t="shared" si="110"/>
        <v>0</v>
      </c>
      <c r="BB182" s="265">
        <f t="shared" si="111"/>
        <v>0</v>
      </c>
      <c r="BC182" s="265">
        <f t="shared" si="112"/>
        <v>0</v>
      </c>
      <c r="BD182" s="265">
        <f t="shared" si="113"/>
        <v>0</v>
      </c>
      <c r="BE182" s="265">
        <f t="shared" si="114"/>
        <v>0</v>
      </c>
      <c r="BF182" s="265">
        <f t="shared" si="115"/>
        <v>0</v>
      </c>
      <c r="BG182" s="265">
        <f t="shared" si="116"/>
        <v>0</v>
      </c>
      <c r="BH182" s="265">
        <f t="shared" si="117"/>
        <v>0</v>
      </c>
      <c r="BI182" s="265">
        <f t="shared" si="118"/>
        <v>0</v>
      </c>
      <c r="BJ182" s="265">
        <f t="shared" si="119"/>
        <v>0</v>
      </c>
      <c r="BK182" s="265">
        <f t="shared" si="120"/>
        <v>2</v>
      </c>
      <c r="BO182">
        <f>LARGE(A182:E182,1)</f>
        <v>3</v>
      </c>
      <c r="BP182">
        <f>LARGE(A182:E182,2)</f>
        <v>2</v>
      </c>
      <c r="BQ182">
        <f>LARGE(A182:E182,3)</f>
        <v>1</v>
      </c>
      <c r="BR182">
        <f>LARGE(A182:E182,4)</f>
        <v>1</v>
      </c>
      <c r="BS182">
        <f>LARGE(A182:E182,5)</f>
        <v>0</v>
      </c>
    </row>
    <row r="183" spans="1:71" x14ac:dyDescent="0.25">
      <c r="A183" s="72">
        <v>1</v>
      </c>
      <c r="B183" s="72">
        <v>0</v>
      </c>
      <c r="C183" s="72">
        <v>0</v>
      </c>
      <c r="D183" s="72">
        <v>3</v>
      </c>
      <c r="E183" s="72">
        <v>3</v>
      </c>
      <c r="F183" s="123" t="s">
        <v>367</v>
      </c>
      <c r="G183" t="str">
        <f>CONCATENATE(BO183,"–",BP183,"–",BQ183,"–",BR183,"–",BS183)</f>
        <v>3–3–1–0–0</v>
      </c>
      <c r="H183" s="293"/>
      <c r="I183" s="293"/>
      <c r="K183" t="str">
        <f t="shared" si="96"/>
        <v>2-1-2-2-0</v>
      </c>
      <c r="L183" s="72">
        <v>2</v>
      </c>
      <c r="M183" s="72">
        <v>1</v>
      </c>
      <c r="N183" s="72">
        <v>2</v>
      </c>
      <c r="O183" s="72">
        <v>2</v>
      </c>
      <c r="P183" s="72">
        <v>0</v>
      </c>
      <c r="Q183" s="90">
        <f t="shared" si="83"/>
        <v>7</v>
      </c>
      <c r="R183" s="90" t="str">
        <f t="shared" si="97"/>
        <v/>
      </c>
      <c r="S183" s="90">
        <f t="shared" si="98"/>
        <v>5</v>
      </c>
      <c r="T183" s="91">
        <f t="shared" si="84"/>
        <v>17</v>
      </c>
      <c r="U183" s="91">
        <f t="shared" si="85"/>
        <v>19</v>
      </c>
      <c r="V183" s="91">
        <f t="shared" si="86"/>
        <v>57</v>
      </c>
      <c r="W183" s="91">
        <f t="shared" si="87"/>
        <v>77</v>
      </c>
      <c r="X183" s="91">
        <f t="shared" si="88"/>
        <v>0</v>
      </c>
      <c r="Y183" s="263">
        <f t="shared" si="99"/>
        <v>36</v>
      </c>
      <c r="Z183" s="263">
        <f t="shared" si="100"/>
        <v>10</v>
      </c>
      <c r="AA183" s="263">
        <f t="shared" si="101"/>
        <v>45</v>
      </c>
      <c r="AB183" s="263">
        <f t="shared" si="102"/>
        <v>45</v>
      </c>
      <c r="AC183" s="263">
        <f t="shared" si="103"/>
        <v>1</v>
      </c>
      <c r="AD183" s="93">
        <f t="shared" si="104"/>
        <v>729000</v>
      </c>
      <c r="AE183" s="101">
        <f t="shared" si="105"/>
        <v>9.4204566106949397E-3</v>
      </c>
      <c r="AF183" s="91">
        <f t="shared" si="89"/>
        <v>170</v>
      </c>
      <c r="AG183" s="90"/>
      <c r="AH183" s="90">
        <f t="shared" si="90"/>
        <v>3</v>
      </c>
      <c r="AI183" s="90">
        <f t="shared" si="91"/>
        <v>10</v>
      </c>
      <c r="AJ183" s="90">
        <f t="shared" si="92"/>
        <v>41</v>
      </c>
      <c r="AK183" s="90">
        <f t="shared" si="93"/>
        <v>61</v>
      </c>
      <c r="AL183" s="90">
        <f t="shared" si="94"/>
        <v>0</v>
      </c>
      <c r="AM183" s="91">
        <f t="shared" si="95"/>
        <v>115</v>
      </c>
      <c r="AO183" s="94">
        <f t="shared" si="106"/>
        <v>55</v>
      </c>
      <c r="AS183" t="str">
        <f t="shared" si="107"/>
        <v>2-1-2-2-0</v>
      </c>
      <c r="AT183" s="265">
        <f t="shared" si="122"/>
        <v>2</v>
      </c>
      <c r="AU183" s="265">
        <f t="shared" si="122"/>
        <v>1</v>
      </c>
      <c r="AV183" s="265">
        <f t="shared" si="122"/>
        <v>2</v>
      </c>
      <c r="AW183" s="265">
        <f t="shared" si="122"/>
        <v>2</v>
      </c>
      <c r="AX183" s="265">
        <f t="shared" si="122"/>
        <v>0</v>
      </c>
      <c r="AY183" s="265">
        <f t="shared" si="108"/>
        <v>0</v>
      </c>
      <c r="AZ183" s="265">
        <f t="shared" si="109"/>
        <v>0</v>
      </c>
      <c r="BA183" s="265">
        <f t="shared" si="110"/>
        <v>0</v>
      </c>
      <c r="BB183" s="265">
        <f t="shared" si="111"/>
        <v>0</v>
      </c>
      <c r="BC183" s="265">
        <f t="shared" si="112"/>
        <v>0</v>
      </c>
      <c r="BD183" s="265">
        <f t="shared" si="113"/>
        <v>0</v>
      </c>
      <c r="BE183" s="265">
        <f t="shared" si="114"/>
        <v>0</v>
      </c>
      <c r="BF183" s="265">
        <f t="shared" si="115"/>
        <v>0</v>
      </c>
      <c r="BG183" s="265">
        <f t="shared" si="116"/>
        <v>0</v>
      </c>
      <c r="BH183" s="265">
        <f t="shared" si="117"/>
        <v>0</v>
      </c>
      <c r="BI183" s="265">
        <f t="shared" si="118"/>
        <v>0</v>
      </c>
      <c r="BJ183" s="265">
        <f t="shared" si="119"/>
        <v>5</v>
      </c>
      <c r="BK183" s="265">
        <f t="shared" si="120"/>
        <v>0</v>
      </c>
      <c r="BO183">
        <f>LARGE(A183:E183,1)</f>
        <v>3</v>
      </c>
      <c r="BP183">
        <f>LARGE(A183:E183,2)</f>
        <v>3</v>
      </c>
      <c r="BQ183">
        <f>LARGE(A183:E183,3)</f>
        <v>1</v>
      </c>
      <c r="BR183">
        <f>LARGE(A183:E183,4)</f>
        <v>0</v>
      </c>
      <c r="BS183">
        <f>LARGE(A183:E183,5)</f>
        <v>0</v>
      </c>
    </row>
    <row r="184" spans="1:71" x14ac:dyDescent="0.25">
      <c r="A184" s="72">
        <v>2</v>
      </c>
      <c r="B184" s="72">
        <v>2</v>
      </c>
      <c r="C184" s="72">
        <v>0</v>
      </c>
      <c r="D184" s="72">
        <v>1</v>
      </c>
      <c r="E184" s="72">
        <v>2</v>
      </c>
      <c r="F184" s="123" t="s">
        <v>350</v>
      </c>
      <c r="G184" t="str">
        <f>CONCATENATE(BO184,"–",BP184,"–",BQ184,"–",BR184,"–",BS184)</f>
        <v>2–2–2–1–0</v>
      </c>
      <c r="H184" s="293"/>
      <c r="I184" s="293"/>
      <c r="K184" t="str">
        <f t="shared" si="96"/>
        <v>3-0-2-1-1</v>
      </c>
      <c r="L184" s="72">
        <v>3</v>
      </c>
      <c r="M184" s="72">
        <v>0</v>
      </c>
      <c r="N184" s="72">
        <v>2</v>
      </c>
      <c r="O184" s="72">
        <v>1</v>
      </c>
      <c r="P184" s="72">
        <v>1</v>
      </c>
      <c r="Q184" s="90">
        <f t="shared" si="83"/>
        <v>7</v>
      </c>
      <c r="R184" s="90" t="str">
        <f t="shared" si="97"/>
        <v/>
      </c>
      <c r="S184" s="90">
        <f t="shared" si="98"/>
        <v>4</v>
      </c>
      <c r="T184" s="91">
        <f t="shared" si="84"/>
        <v>24</v>
      </c>
      <c r="U184" s="91">
        <f t="shared" si="85"/>
        <v>0</v>
      </c>
      <c r="V184" s="91">
        <f t="shared" si="86"/>
        <v>57</v>
      </c>
      <c r="W184" s="91">
        <f t="shared" si="87"/>
        <v>39</v>
      </c>
      <c r="X184" s="91">
        <f t="shared" si="88"/>
        <v>49</v>
      </c>
      <c r="Y184" s="263">
        <f t="shared" si="99"/>
        <v>84</v>
      </c>
      <c r="Z184" s="263">
        <f t="shared" si="100"/>
        <v>1</v>
      </c>
      <c r="AA184" s="263">
        <f t="shared" si="101"/>
        <v>45</v>
      </c>
      <c r="AB184" s="263">
        <f t="shared" si="102"/>
        <v>10</v>
      </c>
      <c r="AC184" s="263">
        <f t="shared" si="103"/>
        <v>10</v>
      </c>
      <c r="AD184" s="93">
        <f t="shared" si="104"/>
        <v>378000</v>
      </c>
      <c r="AE184" s="101">
        <f t="shared" si="105"/>
        <v>4.8846812055455243E-3</v>
      </c>
      <c r="AF184" s="91">
        <f t="shared" si="89"/>
        <v>169</v>
      </c>
      <c r="AG184" s="90"/>
      <c r="AH184" s="90">
        <f t="shared" si="90"/>
        <v>6</v>
      </c>
      <c r="AI184" s="90">
        <f t="shared" si="91"/>
        <v>0</v>
      </c>
      <c r="AJ184" s="90">
        <f t="shared" si="92"/>
        <v>41</v>
      </c>
      <c r="AK184" s="90">
        <f t="shared" si="93"/>
        <v>30</v>
      </c>
      <c r="AL184" s="90">
        <f t="shared" si="94"/>
        <v>40</v>
      </c>
      <c r="AM184" s="91">
        <f t="shared" si="95"/>
        <v>117</v>
      </c>
      <c r="AO184" s="94">
        <f t="shared" si="106"/>
        <v>52</v>
      </c>
      <c r="AS184" t="str">
        <f t="shared" si="107"/>
        <v>3-0-2-1-1</v>
      </c>
      <c r="AT184" s="265">
        <f t="shared" si="122"/>
        <v>3</v>
      </c>
      <c r="AU184" s="265">
        <f t="shared" si="122"/>
        <v>0</v>
      </c>
      <c r="AV184" s="265">
        <f t="shared" si="122"/>
        <v>2</v>
      </c>
      <c r="AW184" s="265">
        <f t="shared" si="122"/>
        <v>1</v>
      </c>
      <c r="AX184" s="265">
        <f t="shared" si="122"/>
        <v>1</v>
      </c>
      <c r="AY184" s="265">
        <f t="shared" si="108"/>
        <v>0</v>
      </c>
      <c r="AZ184" s="265">
        <f t="shared" si="109"/>
        <v>0</v>
      </c>
      <c r="BA184" s="265">
        <f t="shared" si="110"/>
        <v>0</v>
      </c>
      <c r="BB184" s="265">
        <f t="shared" si="111"/>
        <v>0</v>
      </c>
      <c r="BC184" s="265">
        <f t="shared" si="112"/>
        <v>0</v>
      </c>
      <c r="BD184" s="265">
        <f t="shared" si="113"/>
        <v>0</v>
      </c>
      <c r="BE184" s="265">
        <f t="shared" si="114"/>
        <v>0</v>
      </c>
      <c r="BF184" s="265">
        <f t="shared" si="115"/>
        <v>0</v>
      </c>
      <c r="BG184" s="265">
        <f t="shared" si="116"/>
        <v>0</v>
      </c>
      <c r="BH184" s="265">
        <f t="shared" si="117"/>
        <v>4</v>
      </c>
      <c r="BI184" s="265">
        <f t="shared" si="118"/>
        <v>0</v>
      </c>
      <c r="BJ184" s="265">
        <f t="shared" si="119"/>
        <v>0</v>
      </c>
      <c r="BK184" s="265">
        <f t="shared" si="120"/>
        <v>0</v>
      </c>
      <c r="BO184">
        <f>LARGE(A184:E184,1)</f>
        <v>2</v>
      </c>
      <c r="BP184">
        <f>LARGE(A184:E184,2)</f>
        <v>2</v>
      </c>
      <c r="BQ184">
        <f>LARGE(A184:E184,3)</f>
        <v>2</v>
      </c>
      <c r="BR184">
        <f>LARGE(A184:E184,4)</f>
        <v>1</v>
      </c>
      <c r="BS184">
        <f>LARGE(A184:E184,5)</f>
        <v>0</v>
      </c>
    </row>
    <row r="185" spans="1:71" x14ac:dyDescent="0.25">
      <c r="A185" s="72">
        <v>2</v>
      </c>
      <c r="B185" s="72">
        <v>1</v>
      </c>
      <c r="C185" s="72">
        <v>0</v>
      </c>
      <c r="D185" s="72">
        <v>0</v>
      </c>
      <c r="E185" s="72">
        <v>4</v>
      </c>
      <c r="F185" s="123" t="s">
        <v>368</v>
      </c>
      <c r="G185" t="str">
        <f>CONCATENATE(BO185,"–",BP185,"–",BQ185,"–",BR185,"–",BS185)</f>
        <v>4–2–1–0–0</v>
      </c>
      <c r="H185" s="293"/>
      <c r="I185" s="293"/>
      <c r="K185" t="str">
        <f t="shared" si="96"/>
        <v>3-1-0-2-1</v>
      </c>
      <c r="L185" s="72">
        <v>3</v>
      </c>
      <c r="M185" s="72">
        <v>1</v>
      </c>
      <c r="N185" s="72">
        <v>0</v>
      </c>
      <c r="O185" s="72">
        <v>2</v>
      </c>
      <c r="P185" s="72">
        <v>1</v>
      </c>
      <c r="Q185" s="90">
        <f t="shared" si="83"/>
        <v>7</v>
      </c>
      <c r="R185" s="90" t="str">
        <f t="shared" si="97"/>
        <v/>
      </c>
      <c r="S185" s="90">
        <f t="shared" si="98"/>
        <v>2</v>
      </c>
      <c r="T185" s="91">
        <f t="shared" si="84"/>
        <v>24</v>
      </c>
      <c r="U185" s="91">
        <f t="shared" si="85"/>
        <v>19</v>
      </c>
      <c r="V185" s="91">
        <f t="shared" si="86"/>
        <v>0</v>
      </c>
      <c r="W185" s="91">
        <f t="shared" si="87"/>
        <v>77</v>
      </c>
      <c r="X185" s="91">
        <f t="shared" si="88"/>
        <v>49</v>
      </c>
      <c r="Y185" s="263">
        <f t="shared" si="99"/>
        <v>84</v>
      </c>
      <c r="Z185" s="263">
        <f t="shared" si="100"/>
        <v>10</v>
      </c>
      <c r="AA185" s="263">
        <f t="shared" si="101"/>
        <v>1</v>
      </c>
      <c r="AB185" s="263">
        <f t="shared" si="102"/>
        <v>45</v>
      </c>
      <c r="AC185" s="263">
        <f t="shared" si="103"/>
        <v>10</v>
      </c>
      <c r="AD185" s="93">
        <f t="shared" si="104"/>
        <v>378000</v>
      </c>
      <c r="AE185" s="101">
        <f t="shared" si="105"/>
        <v>4.8846812055455243E-3</v>
      </c>
      <c r="AF185" s="91">
        <f t="shared" si="89"/>
        <v>169</v>
      </c>
      <c r="AG185" s="90"/>
      <c r="AH185" s="90">
        <f t="shared" si="90"/>
        <v>6</v>
      </c>
      <c r="AI185" s="90">
        <f t="shared" si="91"/>
        <v>10</v>
      </c>
      <c r="AJ185" s="90">
        <f t="shared" si="92"/>
        <v>0</v>
      </c>
      <c r="AK185" s="90">
        <f t="shared" si="93"/>
        <v>61</v>
      </c>
      <c r="AL185" s="90">
        <f t="shared" si="94"/>
        <v>40</v>
      </c>
      <c r="AM185" s="91">
        <f t="shared" si="95"/>
        <v>117</v>
      </c>
      <c r="AO185" s="94">
        <f t="shared" si="106"/>
        <v>52</v>
      </c>
      <c r="AS185" t="str">
        <f t="shared" si="107"/>
        <v>3-1-0-2-1</v>
      </c>
      <c r="AT185" s="265">
        <f t="shared" si="122"/>
        <v>3</v>
      </c>
      <c r="AU185" s="265">
        <f t="shared" si="122"/>
        <v>1</v>
      </c>
      <c r="AV185" s="265">
        <f t="shared" si="122"/>
        <v>0</v>
      </c>
      <c r="AW185" s="265">
        <f t="shared" si="122"/>
        <v>2</v>
      </c>
      <c r="AX185" s="265">
        <f t="shared" si="122"/>
        <v>1</v>
      </c>
      <c r="AY185" s="265">
        <f t="shared" si="108"/>
        <v>0</v>
      </c>
      <c r="AZ185" s="265">
        <f t="shared" si="109"/>
        <v>0</v>
      </c>
      <c r="BA185" s="265">
        <f t="shared" si="110"/>
        <v>0</v>
      </c>
      <c r="BB185" s="265">
        <f t="shared" si="111"/>
        <v>0</v>
      </c>
      <c r="BC185" s="265">
        <f t="shared" si="112"/>
        <v>0</v>
      </c>
      <c r="BD185" s="265">
        <f t="shared" si="113"/>
        <v>0</v>
      </c>
      <c r="BE185" s="265">
        <f t="shared" si="114"/>
        <v>0</v>
      </c>
      <c r="BF185" s="265">
        <f t="shared" si="115"/>
        <v>0</v>
      </c>
      <c r="BG185" s="265">
        <f t="shared" si="116"/>
        <v>0</v>
      </c>
      <c r="BH185" s="265">
        <f t="shared" si="117"/>
        <v>2</v>
      </c>
      <c r="BI185" s="265">
        <f t="shared" si="118"/>
        <v>0</v>
      </c>
      <c r="BJ185" s="265">
        <f t="shared" si="119"/>
        <v>0</v>
      </c>
      <c r="BK185" s="265">
        <f t="shared" si="120"/>
        <v>0</v>
      </c>
      <c r="BO185">
        <f>LARGE(A185:E185,1)</f>
        <v>4</v>
      </c>
      <c r="BP185">
        <f>LARGE(A185:E185,2)</f>
        <v>2</v>
      </c>
      <c r="BQ185">
        <f>LARGE(A185:E185,3)</f>
        <v>1</v>
      </c>
      <c r="BR185">
        <f>LARGE(A185:E185,4)</f>
        <v>0</v>
      </c>
      <c r="BS185">
        <f>LARGE(A185:E185,5)</f>
        <v>0</v>
      </c>
    </row>
    <row r="186" spans="1:71" x14ac:dyDescent="0.25">
      <c r="A186" s="72">
        <v>2</v>
      </c>
      <c r="B186" s="72">
        <v>3</v>
      </c>
      <c r="C186" s="72">
        <v>0</v>
      </c>
      <c r="D186" s="72">
        <v>1</v>
      </c>
      <c r="E186" s="72">
        <v>1</v>
      </c>
      <c r="F186" s="123" t="s">
        <v>369</v>
      </c>
      <c r="G186" t="str">
        <f>CONCATENATE(BO186,"–",BP186,"–",BQ186,"–",BR186,"–",BS186)</f>
        <v>3–2–1–1–0</v>
      </c>
      <c r="H186" s="293"/>
      <c r="I186" s="293"/>
      <c r="K186" t="str">
        <f t="shared" si="96"/>
        <v>3-1-1-0-2</v>
      </c>
      <c r="L186" s="72">
        <v>3</v>
      </c>
      <c r="M186" s="72">
        <v>1</v>
      </c>
      <c r="N186" s="72">
        <v>1</v>
      </c>
      <c r="O186" s="72">
        <v>0</v>
      </c>
      <c r="P186" s="72">
        <v>2</v>
      </c>
      <c r="Q186" s="90">
        <f t="shared" si="83"/>
        <v>7</v>
      </c>
      <c r="R186" s="90" t="str">
        <f t="shared" si="97"/>
        <v/>
      </c>
      <c r="S186" s="90">
        <f t="shared" si="98"/>
        <v>0</v>
      </c>
      <c r="T186" s="91">
        <f t="shared" si="84"/>
        <v>24</v>
      </c>
      <c r="U186" s="91">
        <f t="shared" si="85"/>
        <v>19</v>
      </c>
      <c r="V186" s="91">
        <f t="shared" si="86"/>
        <v>29</v>
      </c>
      <c r="W186" s="91">
        <f t="shared" si="87"/>
        <v>0</v>
      </c>
      <c r="X186" s="91">
        <f t="shared" si="88"/>
        <v>97</v>
      </c>
      <c r="Y186" s="263">
        <f t="shared" si="99"/>
        <v>84</v>
      </c>
      <c r="Z186" s="263">
        <f t="shared" si="100"/>
        <v>10</v>
      </c>
      <c r="AA186" s="263">
        <f t="shared" si="101"/>
        <v>10</v>
      </c>
      <c r="AB186" s="263">
        <f t="shared" si="102"/>
        <v>1</v>
      </c>
      <c r="AC186" s="263">
        <f t="shared" si="103"/>
        <v>45</v>
      </c>
      <c r="AD186" s="93">
        <f t="shared" si="104"/>
        <v>378000</v>
      </c>
      <c r="AE186" s="101">
        <f t="shared" si="105"/>
        <v>4.8846812055455243E-3</v>
      </c>
      <c r="AF186" s="91">
        <f t="shared" si="89"/>
        <v>169</v>
      </c>
      <c r="AG186" s="90"/>
      <c r="AH186" s="90">
        <f t="shared" si="90"/>
        <v>6</v>
      </c>
      <c r="AI186" s="90">
        <f t="shared" si="91"/>
        <v>10</v>
      </c>
      <c r="AJ186" s="90">
        <f t="shared" si="92"/>
        <v>20</v>
      </c>
      <c r="AK186" s="90">
        <f t="shared" si="93"/>
        <v>0</v>
      </c>
      <c r="AL186" s="90">
        <f t="shared" si="94"/>
        <v>81</v>
      </c>
      <c r="AM186" s="91">
        <f t="shared" si="95"/>
        <v>117</v>
      </c>
      <c r="AO186" s="94">
        <f t="shared" si="106"/>
        <v>52</v>
      </c>
      <c r="AS186" t="str">
        <f t="shared" si="107"/>
        <v>3-1-1-0-2</v>
      </c>
      <c r="AT186" s="265">
        <f t="shared" si="122"/>
        <v>3</v>
      </c>
      <c r="AU186" s="265">
        <f t="shared" si="122"/>
        <v>1</v>
      </c>
      <c r="AV186" s="265">
        <f t="shared" si="122"/>
        <v>1</v>
      </c>
      <c r="AW186" s="265">
        <f t="shared" si="122"/>
        <v>0</v>
      </c>
      <c r="AX186" s="265">
        <f t="shared" si="122"/>
        <v>2</v>
      </c>
      <c r="AY186" s="265">
        <f t="shared" si="108"/>
        <v>0</v>
      </c>
      <c r="AZ186" s="265">
        <f t="shared" si="109"/>
        <v>0</v>
      </c>
      <c r="BA186" s="265">
        <f t="shared" si="110"/>
        <v>0</v>
      </c>
      <c r="BB186" s="265">
        <f t="shared" si="111"/>
        <v>0</v>
      </c>
      <c r="BC186" s="265">
        <f t="shared" si="112"/>
        <v>0</v>
      </c>
      <c r="BD186" s="265">
        <f t="shared" si="113"/>
        <v>0</v>
      </c>
      <c r="BE186" s="265">
        <f t="shared" si="114"/>
        <v>0</v>
      </c>
      <c r="BF186" s="265">
        <f t="shared" si="115"/>
        <v>0</v>
      </c>
      <c r="BG186" s="265">
        <f t="shared" si="116"/>
        <v>0</v>
      </c>
      <c r="BH186" s="265">
        <f t="shared" si="117"/>
        <v>0</v>
      </c>
      <c r="BI186" s="265">
        <f t="shared" si="118"/>
        <v>0</v>
      </c>
      <c r="BJ186" s="265">
        <f t="shared" si="119"/>
        <v>0</v>
      </c>
      <c r="BK186" s="265">
        <f t="shared" si="120"/>
        <v>0</v>
      </c>
      <c r="BO186">
        <f>LARGE(A186:E186,1)</f>
        <v>3</v>
      </c>
      <c r="BP186">
        <f>LARGE(A186:E186,2)</f>
        <v>2</v>
      </c>
      <c r="BQ186">
        <f>LARGE(A186:E186,3)</f>
        <v>1</v>
      </c>
      <c r="BR186">
        <f>LARGE(A186:E186,4)</f>
        <v>1</v>
      </c>
      <c r="BS186">
        <f>LARGE(A186:E186,5)</f>
        <v>0</v>
      </c>
    </row>
    <row r="187" spans="1:71" x14ac:dyDescent="0.25">
      <c r="A187" s="72">
        <v>1</v>
      </c>
      <c r="B187" s="72">
        <v>2</v>
      </c>
      <c r="C187" s="72">
        <v>0</v>
      </c>
      <c r="D187" s="72">
        <v>1</v>
      </c>
      <c r="E187" s="72">
        <v>3</v>
      </c>
      <c r="F187" s="123" t="s">
        <v>17</v>
      </c>
      <c r="G187" t="str">
        <f>CONCATENATE(BO187,"–",BP187,"–",BQ187,"–",BR187,"–",BS187)</f>
        <v>3–2–1–1–0</v>
      </c>
      <c r="H187" s="293"/>
      <c r="I187" s="293"/>
      <c r="K187" t="str">
        <f t="shared" si="96"/>
        <v>2-1-3-0-1</v>
      </c>
      <c r="L187" s="72">
        <v>2</v>
      </c>
      <c r="M187" s="72">
        <v>1</v>
      </c>
      <c r="N187" s="72">
        <v>3</v>
      </c>
      <c r="O187" s="72">
        <v>0</v>
      </c>
      <c r="P187" s="72">
        <v>1</v>
      </c>
      <c r="Q187" s="90">
        <f t="shared" si="83"/>
        <v>7</v>
      </c>
      <c r="R187" s="90" t="str">
        <f t="shared" si="97"/>
        <v/>
      </c>
      <c r="S187" s="90">
        <f t="shared" si="98"/>
        <v>1</v>
      </c>
      <c r="T187" s="91">
        <f t="shared" si="84"/>
        <v>17</v>
      </c>
      <c r="U187" s="91">
        <f t="shared" si="85"/>
        <v>19</v>
      </c>
      <c r="V187" s="91">
        <f t="shared" si="86"/>
        <v>84</v>
      </c>
      <c r="W187" s="91">
        <f t="shared" si="87"/>
        <v>0</v>
      </c>
      <c r="X187" s="91">
        <f t="shared" si="88"/>
        <v>49</v>
      </c>
      <c r="Y187" s="263">
        <f t="shared" si="99"/>
        <v>36</v>
      </c>
      <c r="Z187" s="263">
        <f t="shared" si="100"/>
        <v>10</v>
      </c>
      <c r="AA187" s="263">
        <f t="shared" si="101"/>
        <v>120</v>
      </c>
      <c r="AB187" s="263">
        <f t="shared" si="102"/>
        <v>1</v>
      </c>
      <c r="AC187" s="263">
        <f t="shared" si="103"/>
        <v>10</v>
      </c>
      <c r="AD187" s="93">
        <f t="shared" si="104"/>
        <v>432000</v>
      </c>
      <c r="AE187" s="101">
        <f t="shared" si="105"/>
        <v>5.5824928063377419E-3</v>
      </c>
      <c r="AF187" s="91">
        <f t="shared" si="89"/>
        <v>169</v>
      </c>
      <c r="AG187" s="90"/>
      <c r="AH187" s="90">
        <f t="shared" si="90"/>
        <v>3</v>
      </c>
      <c r="AI187" s="90">
        <f t="shared" si="91"/>
        <v>10</v>
      </c>
      <c r="AJ187" s="90">
        <f t="shared" si="92"/>
        <v>63</v>
      </c>
      <c r="AK187" s="90">
        <f t="shared" si="93"/>
        <v>0</v>
      </c>
      <c r="AL187" s="90">
        <f t="shared" si="94"/>
        <v>40</v>
      </c>
      <c r="AM187" s="91">
        <f t="shared" si="95"/>
        <v>116</v>
      </c>
      <c r="AO187" s="94">
        <f t="shared" si="106"/>
        <v>53</v>
      </c>
      <c r="AS187" t="str">
        <f t="shared" si="107"/>
        <v>2-1-3-0-1</v>
      </c>
      <c r="AT187" s="265">
        <f t="shared" si="122"/>
        <v>2</v>
      </c>
      <c r="AU187" s="265">
        <f t="shared" si="122"/>
        <v>1</v>
      </c>
      <c r="AV187" s="265">
        <f t="shared" si="122"/>
        <v>3</v>
      </c>
      <c r="AW187" s="265">
        <f t="shared" si="122"/>
        <v>0</v>
      </c>
      <c r="AX187" s="265">
        <f t="shared" si="122"/>
        <v>1</v>
      </c>
      <c r="AY187" s="265">
        <f t="shared" si="108"/>
        <v>0</v>
      </c>
      <c r="AZ187" s="265">
        <f t="shared" si="109"/>
        <v>0</v>
      </c>
      <c r="BA187" s="265">
        <f t="shared" si="110"/>
        <v>0</v>
      </c>
      <c r="BB187" s="265">
        <f t="shared" si="111"/>
        <v>0</v>
      </c>
      <c r="BC187" s="265">
        <f t="shared" si="112"/>
        <v>0</v>
      </c>
      <c r="BD187" s="265">
        <f t="shared" si="113"/>
        <v>0</v>
      </c>
      <c r="BE187" s="265">
        <f t="shared" si="114"/>
        <v>0</v>
      </c>
      <c r="BF187" s="265">
        <f t="shared" si="115"/>
        <v>0</v>
      </c>
      <c r="BG187" s="265">
        <f t="shared" si="116"/>
        <v>0</v>
      </c>
      <c r="BH187" s="265">
        <f t="shared" si="117"/>
        <v>1</v>
      </c>
      <c r="BI187" s="265">
        <f t="shared" si="118"/>
        <v>0</v>
      </c>
      <c r="BJ187" s="265">
        <f t="shared" si="119"/>
        <v>0</v>
      </c>
      <c r="BK187" s="265">
        <f t="shared" si="120"/>
        <v>0</v>
      </c>
      <c r="BO187">
        <f>LARGE(A187:E187,1)</f>
        <v>3</v>
      </c>
      <c r="BP187">
        <f>LARGE(A187:E187,2)</f>
        <v>2</v>
      </c>
      <c r="BQ187">
        <f>LARGE(A187:E187,3)</f>
        <v>1</v>
      </c>
      <c r="BR187">
        <f>LARGE(A187:E187,4)</f>
        <v>1</v>
      </c>
      <c r="BS187">
        <f>LARGE(A187:E187,5)</f>
        <v>0</v>
      </c>
    </row>
    <row r="188" spans="1:71" x14ac:dyDescent="0.25">
      <c r="A188" s="72">
        <v>1</v>
      </c>
      <c r="B188" s="72">
        <v>1</v>
      </c>
      <c r="C188" s="72">
        <v>3</v>
      </c>
      <c r="D188" s="72">
        <v>1</v>
      </c>
      <c r="E188" s="72">
        <v>1</v>
      </c>
      <c r="F188" s="123" t="s">
        <v>25</v>
      </c>
      <c r="G188" t="str">
        <f>CONCATENATE(BO188,"–",BP188,"–",BQ188,"–",BR188,"–",BS188)</f>
        <v>3–1–1–1–1</v>
      </c>
      <c r="H188" s="293"/>
      <c r="I188" s="293"/>
      <c r="K188" t="str">
        <f t="shared" si="96"/>
        <v>1-3-2-0-1</v>
      </c>
      <c r="L188" s="72">
        <v>1</v>
      </c>
      <c r="M188" s="72">
        <v>3</v>
      </c>
      <c r="N188" s="72">
        <v>2</v>
      </c>
      <c r="O188" s="72">
        <v>0</v>
      </c>
      <c r="P188" s="72">
        <v>1</v>
      </c>
      <c r="Q188" s="90">
        <f t="shared" si="83"/>
        <v>7</v>
      </c>
      <c r="R188" s="90" t="str">
        <f t="shared" si="97"/>
        <v/>
      </c>
      <c r="S188" s="90">
        <f t="shared" si="98"/>
        <v>3</v>
      </c>
      <c r="T188" s="91">
        <f t="shared" si="84"/>
        <v>9</v>
      </c>
      <c r="U188" s="91">
        <f t="shared" si="85"/>
        <v>54</v>
      </c>
      <c r="V188" s="91">
        <f t="shared" si="86"/>
        <v>57</v>
      </c>
      <c r="W188" s="91">
        <f t="shared" si="87"/>
        <v>0</v>
      </c>
      <c r="X188" s="91">
        <f t="shared" si="88"/>
        <v>49</v>
      </c>
      <c r="Y188" s="263">
        <f t="shared" si="99"/>
        <v>9</v>
      </c>
      <c r="Z188" s="263">
        <f t="shared" si="100"/>
        <v>120</v>
      </c>
      <c r="AA188" s="263">
        <f t="shared" si="101"/>
        <v>45</v>
      </c>
      <c r="AB188" s="263">
        <f t="shared" si="102"/>
        <v>1</v>
      </c>
      <c r="AC188" s="263">
        <f t="shared" si="103"/>
        <v>10</v>
      </c>
      <c r="AD188" s="93">
        <f t="shared" si="104"/>
        <v>486000</v>
      </c>
      <c r="AE188" s="101">
        <f t="shared" si="105"/>
        <v>6.2803044071299595E-3</v>
      </c>
      <c r="AF188" s="91">
        <f t="shared" si="89"/>
        <v>169</v>
      </c>
      <c r="AG188" s="90"/>
      <c r="AH188" s="90">
        <f t="shared" si="90"/>
        <v>1</v>
      </c>
      <c r="AI188" s="90">
        <f t="shared" si="91"/>
        <v>33</v>
      </c>
      <c r="AJ188" s="90">
        <f t="shared" si="92"/>
        <v>41</v>
      </c>
      <c r="AK188" s="90">
        <f t="shared" si="93"/>
        <v>0</v>
      </c>
      <c r="AL188" s="90">
        <f t="shared" si="94"/>
        <v>40</v>
      </c>
      <c r="AM188" s="91">
        <f t="shared" si="95"/>
        <v>115</v>
      </c>
      <c r="AO188" s="94">
        <f t="shared" si="106"/>
        <v>54</v>
      </c>
      <c r="AS188" t="str">
        <f t="shared" si="107"/>
        <v>1-3-2-0-1</v>
      </c>
      <c r="AT188" s="265">
        <f t="shared" si="122"/>
        <v>1</v>
      </c>
      <c r="AU188" s="265">
        <f t="shared" si="122"/>
        <v>3</v>
      </c>
      <c r="AV188" s="265">
        <f t="shared" si="122"/>
        <v>2</v>
      </c>
      <c r="AW188" s="265">
        <f t="shared" si="122"/>
        <v>0</v>
      </c>
      <c r="AX188" s="265">
        <f t="shared" si="122"/>
        <v>1</v>
      </c>
      <c r="AY188" s="265">
        <f t="shared" si="108"/>
        <v>0</v>
      </c>
      <c r="AZ188" s="265">
        <f t="shared" si="109"/>
        <v>0</v>
      </c>
      <c r="BA188" s="265">
        <f t="shared" si="110"/>
        <v>0</v>
      </c>
      <c r="BB188" s="265">
        <f t="shared" si="111"/>
        <v>0</v>
      </c>
      <c r="BC188" s="265">
        <f t="shared" si="112"/>
        <v>0</v>
      </c>
      <c r="BD188" s="265">
        <f t="shared" si="113"/>
        <v>0</v>
      </c>
      <c r="BE188" s="265">
        <f t="shared" si="114"/>
        <v>0</v>
      </c>
      <c r="BF188" s="265">
        <f t="shared" si="115"/>
        <v>0</v>
      </c>
      <c r="BG188" s="265">
        <f t="shared" si="116"/>
        <v>0</v>
      </c>
      <c r="BH188" s="265">
        <f t="shared" si="117"/>
        <v>3</v>
      </c>
      <c r="BI188" s="265">
        <f t="shared" si="118"/>
        <v>0</v>
      </c>
      <c r="BJ188" s="265">
        <f t="shared" si="119"/>
        <v>0</v>
      </c>
      <c r="BK188" s="265">
        <f t="shared" si="120"/>
        <v>0</v>
      </c>
      <c r="BO188">
        <f>LARGE(A188:E188,1)</f>
        <v>3</v>
      </c>
      <c r="BP188">
        <f>LARGE(A188:E188,2)</f>
        <v>1</v>
      </c>
      <c r="BQ188">
        <f>LARGE(A188:E188,3)</f>
        <v>1</v>
      </c>
      <c r="BR188">
        <f>LARGE(A188:E188,4)</f>
        <v>1</v>
      </c>
      <c r="BS188">
        <f>LARGE(A188:E188,5)</f>
        <v>1</v>
      </c>
    </row>
    <row r="189" spans="1:71" x14ac:dyDescent="0.25">
      <c r="A189" s="72">
        <v>1</v>
      </c>
      <c r="B189" s="72">
        <v>2</v>
      </c>
      <c r="C189" s="72">
        <v>1</v>
      </c>
      <c r="D189" s="72">
        <v>2</v>
      </c>
      <c r="E189" s="72">
        <v>1</v>
      </c>
      <c r="F189" s="123" t="s">
        <v>347</v>
      </c>
      <c r="G189" t="str">
        <f>CONCATENATE(BO189,"–",BP189,"–",BQ189,"–",BR189,"–",BS189)</f>
        <v>2–2–1–1–1</v>
      </c>
      <c r="H189" s="293"/>
      <c r="I189" s="293"/>
      <c r="K189" t="str">
        <f t="shared" si="96"/>
        <v>1-3-1-2-0</v>
      </c>
      <c r="L189" s="72">
        <v>1</v>
      </c>
      <c r="M189" s="72">
        <v>3</v>
      </c>
      <c r="N189" s="72">
        <v>1</v>
      </c>
      <c r="O189" s="72">
        <v>2</v>
      </c>
      <c r="P189" s="72">
        <v>0</v>
      </c>
      <c r="Q189" s="90">
        <f t="shared" si="83"/>
        <v>7</v>
      </c>
      <c r="R189" s="90" t="str">
        <f t="shared" si="97"/>
        <v/>
      </c>
      <c r="S189" s="90">
        <f t="shared" si="98"/>
        <v>1</v>
      </c>
      <c r="T189" s="91">
        <f t="shared" si="84"/>
        <v>9</v>
      </c>
      <c r="U189" s="91">
        <f t="shared" si="85"/>
        <v>54</v>
      </c>
      <c r="V189" s="91">
        <f t="shared" si="86"/>
        <v>29</v>
      </c>
      <c r="W189" s="91">
        <f t="shared" si="87"/>
        <v>77</v>
      </c>
      <c r="X189" s="91">
        <f t="shared" si="88"/>
        <v>0</v>
      </c>
      <c r="Y189" s="263">
        <f t="shared" si="99"/>
        <v>9</v>
      </c>
      <c r="Z189" s="263">
        <f t="shared" si="100"/>
        <v>120</v>
      </c>
      <c r="AA189" s="263">
        <f t="shared" si="101"/>
        <v>10</v>
      </c>
      <c r="AB189" s="263">
        <f t="shared" si="102"/>
        <v>45</v>
      </c>
      <c r="AC189" s="263">
        <f t="shared" si="103"/>
        <v>1</v>
      </c>
      <c r="AD189" s="93">
        <f t="shared" si="104"/>
        <v>486000</v>
      </c>
      <c r="AE189" s="101">
        <f t="shared" si="105"/>
        <v>6.2803044071299595E-3</v>
      </c>
      <c r="AF189" s="91">
        <f t="shared" si="89"/>
        <v>169</v>
      </c>
      <c r="AG189" s="90"/>
      <c r="AH189" s="90">
        <f t="shared" si="90"/>
        <v>1</v>
      </c>
      <c r="AI189" s="90">
        <f t="shared" si="91"/>
        <v>33</v>
      </c>
      <c r="AJ189" s="90">
        <f t="shared" si="92"/>
        <v>20</v>
      </c>
      <c r="AK189" s="90">
        <f t="shared" si="93"/>
        <v>61</v>
      </c>
      <c r="AL189" s="90">
        <f t="shared" si="94"/>
        <v>0</v>
      </c>
      <c r="AM189" s="91">
        <f t="shared" si="95"/>
        <v>115</v>
      </c>
      <c r="AO189" s="94">
        <f t="shared" si="106"/>
        <v>54</v>
      </c>
      <c r="AS189" t="str">
        <f t="shared" si="107"/>
        <v>1-3-1-2-0</v>
      </c>
      <c r="AT189" s="265">
        <f t="shared" si="122"/>
        <v>1</v>
      </c>
      <c r="AU189" s="265">
        <f t="shared" si="122"/>
        <v>3</v>
      </c>
      <c r="AV189" s="265">
        <f t="shared" si="122"/>
        <v>1</v>
      </c>
      <c r="AW189" s="265">
        <f t="shared" si="122"/>
        <v>2</v>
      </c>
      <c r="AX189" s="265">
        <f t="shared" si="122"/>
        <v>0</v>
      </c>
      <c r="AY189" s="265">
        <f t="shared" si="108"/>
        <v>0</v>
      </c>
      <c r="AZ189" s="265">
        <f t="shared" si="109"/>
        <v>0</v>
      </c>
      <c r="BA189" s="265">
        <f t="shared" si="110"/>
        <v>0</v>
      </c>
      <c r="BB189" s="265">
        <f t="shared" si="111"/>
        <v>0</v>
      </c>
      <c r="BC189" s="265">
        <f t="shared" si="112"/>
        <v>0</v>
      </c>
      <c r="BD189" s="265">
        <f t="shared" si="113"/>
        <v>0</v>
      </c>
      <c r="BE189" s="265">
        <f t="shared" si="114"/>
        <v>0</v>
      </c>
      <c r="BF189" s="265">
        <f t="shared" si="115"/>
        <v>0</v>
      </c>
      <c r="BG189" s="265">
        <f t="shared" si="116"/>
        <v>0</v>
      </c>
      <c r="BH189" s="265">
        <f t="shared" si="117"/>
        <v>1</v>
      </c>
      <c r="BI189" s="265">
        <f t="shared" si="118"/>
        <v>0</v>
      </c>
      <c r="BJ189" s="265">
        <f t="shared" si="119"/>
        <v>0</v>
      </c>
      <c r="BK189" s="265">
        <f t="shared" si="120"/>
        <v>0</v>
      </c>
      <c r="BO189">
        <f>LARGE(A189:E189,1)</f>
        <v>2</v>
      </c>
      <c r="BP189">
        <f>LARGE(A189:E189,2)</f>
        <v>2</v>
      </c>
      <c r="BQ189">
        <f>LARGE(A189:E189,3)</f>
        <v>1</v>
      </c>
      <c r="BR189">
        <f>LARGE(A189:E189,4)</f>
        <v>1</v>
      </c>
      <c r="BS189">
        <f>LARGE(A189:E189,5)</f>
        <v>1</v>
      </c>
    </row>
    <row r="190" spans="1:71" x14ac:dyDescent="0.25">
      <c r="A190" s="72">
        <v>2</v>
      </c>
      <c r="B190" s="72">
        <v>1</v>
      </c>
      <c r="C190" s="72">
        <v>1</v>
      </c>
      <c r="D190" s="72">
        <v>1</v>
      </c>
      <c r="E190" s="72">
        <v>2</v>
      </c>
      <c r="F190" s="123" t="s">
        <v>13</v>
      </c>
      <c r="G190" t="str">
        <f>CONCATENATE(BO190,"–",BP190,"–",BQ190,"–",BR190,"–",BS190)</f>
        <v>2–2–1–1–1</v>
      </c>
      <c r="H190" s="293"/>
      <c r="I190" s="293"/>
      <c r="K190" t="str">
        <f t="shared" si="96"/>
        <v>1-2-3-1-0</v>
      </c>
      <c r="L190" s="72">
        <v>1</v>
      </c>
      <c r="M190" s="72">
        <v>2</v>
      </c>
      <c r="N190" s="72">
        <v>3</v>
      </c>
      <c r="O190" s="72">
        <v>1</v>
      </c>
      <c r="P190" s="72">
        <v>0</v>
      </c>
      <c r="Q190" s="90">
        <f t="shared" si="83"/>
        <v>7</v>
      </c>
      <c r="R190" s="90" t="str">
        <f t="shared" si="97"/>
        <v/>
      </c>
      <c r="S190" s="90">
        <f t="shared" si="98"/>
        <v>0</v>
      </c>
      <c r="T190" s="91">
        <f t="shared" si="84"/>
        <v>9</v>
      </c>
      <c r="U190" s="91">
        <f t="shared" si="85"/>
        <v>37</v>
      </c>
      <c r="V190" s="91">
        <f t="shared" si="86"/>
        <v>84</v>
      </c>
      <c r="W190" s="91">
        <f t="shared" si="87"/>
        <v>39</v>
      </c>
      <c r="X190" s="91">
        <f t="shared" si="88"/>
        <v>0</v>
      </c>
      <c r="Y190" s="263">
        <f t="shared" si="99"/>
        <v>9</v>
      </c>
      <c r="Z190" s="263">
        <f t="shared" si="100"/>
        <v>45</v>
      </c>
      <c r="AA190" s="263">
        <f t="shared" si="101"/>
        <v>120</v>
      </c>
      <c r="AB190" s="263">
        <f t="shared" si="102"/>
        <v>10</v>
      </c>
      <c r="AC190" s="263">
        <f t="shared" si="103"/>
        <v>1</v>
      </c>
      <c r="AD190" s="93">
        <f t="shared" si="104"/>
        <v>486000</v>
      </c>
      <c r="AE190" s="101">
        <f t="shared" si="105"/>
        <v>6.2803044071299595E-3</v>
      </c>
      <c r="AF190" s="91">
        <f t="shared" si="89"/>
        <v>169</v>
      </c>
      <c r="AG190" s="90"/>
      <c r="AH190" s="90">
        <f t="shared" si="90"/>
        <v>1</v>
      </c>
      <c r="AI190" s="90">
        <f t="shared" si="91"/>
        <v>21</v>
      </c>
      <c r="AJ190" s="90">
        <f t="shared" si="92"/>
        <v>63</v>
      </c>
      <c r="AK190" s="90">
        <f t="shared" si="93"/>
        <v>30</v>
      </c>
      <c r="AL190" s="90">
        <f t="shared" si="94"/>
        <v>0</v>
      </c>
      <c r="AM190" s="91">
        <f t="shared" si="95"/>
        <v>115</v>
      </c>
      <c r="AO190" s="94">
        <f t="shared" si="106"/>
        <v>54</v>
      </c>
      <c r="AS190" t="str">
        <f t="shared" si="107"/>
        <v>1-2-3-1-0</v>
      </c>
      <c r="AT190" s="265">
        <f t="shared" si="122"/>
        <v>1</v>
      </c>
      <c r="AU190" s="265">
        <f t="shared" si="122"/>
        <v>2</v>
      </c>
      <c r="AV190" s="265">
        <f t="shared" si="122"/>
        <v>3</v>
      </c>
      <c r="AW190" s="265">
        <f t="shared" si="122"/>
        <v>1</v>
      </c>
      <c r="AX190" s="265">
        <f t="shared" si="122"/>
        <v>0</v>
      </c>
      <c r="AY190" s="265">
        <f t="shared" si="108"/>
        <v>0</v>
      </c>
      <c r="AZ190" s="265">
        <f t="shared" si="109"/>
        <v>0</v>
      </c>
      <c r="BA190" s="265">
        <f t="shared" si="110"/>
        <v>0</v>
      </c>
      <c r="BB190" s="265">
        <f t="shared" si="111"/>
        <v>0</v>
      </c>
      <c r="BC190" s="265">
        <f t="shared" si="112"/>
        <v>0</v>
      </c>
      <c r="BD190" s="265">
        <f t="shared" si="113"/>
        <v>0</v>
      </c>
      <c r="BE190" s="265">
        <f t="shared" si="114"/>
        <v>0</v>
      </c>
      <c r="BF190" s="265">
        <f t="shared" si="115"/>
        <v>0</v>
      </c>
      <c r="BG190" s="265">
        <f t="shared" si="116"/>
        <v>0</v>
      </c>
      <c r="BH190" s="265">
        <f t="shared" si="117"/>
        <v>0</v>
      </c>
      <c r="BI190" s="265">
        <f t="shared" si="118"/>
        <v>0</v>
      </c>
      <c r="BJ190" s="265">
        <f t="shared" si="119"/>
        <v>0</v>
      </c>
      <c r="BK190" s="265">
        <f t="shared" si="120"/>
        <v>0</v>
      </c>
      <c r="BO190">
        <f>LARGE(A190:E190,1)</f>
        <v>2</v>
      </c>
      <c r="BP190">
        <f>LARGE(A190:E190,2)</f>
        <v>2</v>
      </c>
      <c r="BQ190">
        <f>LARGE(A190:E190,3)</f>
        <v>1</v>
      </c>
      <c r="BR190">
        <f>LARGE(A190:E190,4)</f>
        <v>1</v>
      </c>
      <c r="BS190">
        <f>LARGE(A190:E190,5)</f>
        <v>1</v>
      </c>
    </row>
    <row r="191" spans="1:71" x14ac:dyDescent="0.25">
      <c r="A191" s="72">
        <v>3</v>
      </c>
      <c r="B191" s="72">
        <v>0</v>
      </c>
      <c r="C191" s="72">
        <v>2</v>
      </c>
      <c r="D191" s="72">
        <v>0</v>
      </c>
      <c r="E191" s="72">
        <v>2</v>
      </c>
      <c r="F191" s="123" t="s">
        <v>370</v>
      </c>
      <c r="G191" t="str">
        <f>CONCATENATE(BO191,"–",BP191,"–",BQ191,"–",BR191,"–",BS191)</f>
        <v>3–2–2–0–0</v>
      </c>
      <c r="H191" s="293"/>
      <c r="I191" s="293"/>
      <c r="K191" t="str">
        <f t="shared" si="96"/>
        <v>1-0-6-0-0</v>
      </c>
      <c r="L191" s="72">
        <v>1</v>
      </c>
      <c r="M191" s="72">
        <v>0</v>
      </c>
      <c r="N191" s="72">
        <v>6</v>
      </c>
      <c r="O191" s="72">
        <v>0</v>
      </c>
      <c r="P191" s="72">
        <v>0</v>
      </c>
      <c r="Q191" s="90">
        <f t="shared" si="83"/>
        <v>7</v>
      </c>
      <c r="R191" s="90" t="str">
        <f t="shared" si="97"/>
        <v/>
      </c>
      <c r="S191" s="90">
        <f t="shared" si="98"/>
        <v>0</v>
      </c>
      <c r="T191" s="91">
        <f t="shared" si="84"/>
        <v>9</v>
      </c>
      <c r="U191" s="91">
        <f t="shared" si="85"/>
        <v>0</v>
      </c>
      <c r="V191" s="91">
        <f t="shared" si="86"/>
        <v>159</v>
      </c>
      <c r="W191" s="91">
        <f t="shared" si="87"/>
        <v>0</v>
      </c>
      <c r="X191" s="91">
        <f t="shared" si="88"/>
        <v>0</v>
      </c>
      <c r="Y191" s="263">
        <f t="shared" si="99"/>
        <v>9</v>
      </c>
      <c r="Z191" s="263">
        <f t="shared" si="100"/>
        <v>1</v>
      </c>
      <c r="AA191" s="263">
        <f t="shared" si="101"/>
        <v>210</v>
      </c>
      <c r="AB191" s="263">
        <f t="shared" si="102"/>
        <v>1</v>
      </c>
      <c r="AC191" s="263">
        <f t="shared" si="103"/>
        <v>1</v>
      </c>
      <c r="AD191" s="93">
        <f t="shared" si="104"/>
        <v>1890</v>
      </c>
      <c r="AE191" s="101">
        <f t="shared" si="105"/>
        <v>2.4423406027727621E-5</v>
      </c>
      <c r="AF191" s="91">
        <f t="shared" si="89"/>
        <v>168</v>
      </c>
      <c r="AG191" s="90"/>
      <c r="AH191" s="90">
        <f t="shared" si="90"/>
        <v>1</v>
      </c>
      <c r="AI191" s="90">
        <f t="shared" si="91"/>
        <v>0</v>
      </c>
      <c r="AJ191" s="90">
        <f t="shared" si="92"/>
        <v>135</v>
      </c>
      <c r="AK191" s="90">
        <f t="shared" si="93"/>
        <v>0</v>
      </c>
      <c r="AL191" s="90">
        <f t="shared" si="94"/>
        <v>0</v>
      </c>
      <c r="AM191" s="91">
        <f t="shared" si="95"/>
        <v>136</v>
      </c>
      <c r="AO191" s="94">
        <f t="shared" si="106"/>
        <v>32</v>
      </c>
      <c r="AS191" t="str">
        <f t="shared" si="107"/>
        <v>1-0-6-0-0</v>
      </c>
      <c r="AT191" s="265">
        <f t="shared" si="122"/>
        <v>1</v>
      </c>
      <c r="AU191" s="265">
        <f t="shared" si="122"/>
        <v>0</v>
      </c>
      <c r="AV191" s="265">
        <f t="shared" si="122"/>
        <v>6</v>
      </c>
      <c r="AW191" s="265">
        <f t="shared" si="122"/>
        <v>0</v>
      </c>
      <c r="AX191" s="265">
        <f t="shared" si="122"/>
        <v>0</v>
      </c>
      <c r="AY191" s="265">
        <f t="shared" si="108"/>
        <v>0</v>
      </c>
      <c r="AZ191" s="265">
        <f t="shared" si="109"/>
        <v>0</v>
      </c>
      <c r="BA191" s="265">
        <f t="shared" si="110"/>
        <v>0</v>
      </c>
      <c r="BB191" s="265">
        <f t="shared" si="111"/>
        <v>0</v>
      </c>
      <c r="BC191" s="265">
        <f t="shared" si="112"/>
        <v>0</v>
      </c>
      <c r="BD191" s="265">
        <f t="shared" si="113"/>
        <v>0</v>
      </c>
      <c r="BE191" s="265">
        <f t="shared" si="114"/>
        <v>0</v>
      </c>
      <c r="BF191" s="265">
        <f t="shared" si="115"/>
        <v>0</v>
      </c>
      <c r="BG191" s="265">
        <f t="shared" si="116"/>
        <v>0</v>
      </c>
      <c r="BH191" s="265">
        <f t="shared" si="117"/>
        <v>0</v>
      </c>
      <c r="BI191" s="265">
        <f t="shared" si="118"/>
        <v>0</v>
      </c>
      <c r="BJ191" s="265">
        <f t="shared" si="119"/>
        <v>0</v>
      </c>
      <c r="BK191" s="265">
        <f t="shared" si="120"/>
        <v>0</v>
      </c>
      <c r="BO191">
        <f>LARGE(A191:E191,1)</f>
        <v>3</v>
      </c>
      <c r="BP191">
        <f>LARGE(A191:E191,2)</f>
        <v>2</v>
      </c>
      <c r="BQ191">
        <f>LARGE(A191:E191,3)</f>
        <v>2</v>
      </c>
      <c r="BR191">
        <f>LARGE(A191:E191,4)</f>
        <v>0</v>
      </c>
      <c r="BS191">
        <f>LARGE(A191:E191,5)</f>
        <v>0</v>
      </c>
    </row>
    <row r="192" spans="1:71" x14ac:dyDescent="0.25">
      <c r="A192" s="72">
        <v>1</v>
      </c>
      <c r="B192" s="72">
        <v>1</v>
      </c>
      <c r="C192" s="72">
        <v>3</v>
      </c>
      <c r="D192" s="72">
        <v>0</v>
      </c>
      <c r="E192" s="72">
        <v>2</v>
      </c>
      <c r="F192" s="123" t="s">
        <v>371</v>
      </c>
      <c r="G192" t="str">
        <f>CONCATENATE(BO192,"–",BP192,"–",BQ192,"–",BR192,"–",BS192)</f>
        <v>3–2–1–1–0</v>
      </c>
      <c r="H192" s="293"/>
      <c r="I192" s="293"/>
      <c r="K192" t="str">
        <f t="shared" si="96"/>
        <v>2-3-0-0-2</v>
      </c>
      <c r="L192" s="72">
        <v>2</v>
      </c>
      <c r="M192" s="72">
        <v>3</v>
      </c>
      <c r="N192" s="72">
        <v>0</v>
      </c>
      <c r="O192" s="72">
        <v>0</v>
      </c>
      <c r="P192" s="72">
        <v>2</v>
      </c>
      <c r="Q192" s="90">
        <f t="shared" si="83"/>
        <v>7</v>
      </c>
      <c r="R192" s="90" t="str">
        <f t="shared" si="97"/>
        <v/>
      </c>
      <c r="S192" s="90">
        <f t="shared" si="98"/>
        <v>0</v>
      </c>
      <c r="T192" s="91">
        <f t="shared" si="84"/>
        <v>17</v>
      </c>
      <c r="U192" s="91">
        <f t="shared" si="85"/>
        <v>54</v>
      </c>
      <c r="V192" s="91">
        <f t="shared" si="86"/>
        <v>0</v>
      </c>
      <c r="W192" s="91">
        <f t="shared" si="87"/>
        <v>0</v>
      </c>
      <c r="X192" s="91">
        <f t="shared" si="88"/>
        <v>97</v>
      </c>
      <c r="Y192" s="263">
        <f t="shared" si="99"/>
        <v>36</v>
      </c>
      <c r="Z192" s="263">
        <f t="shared" si="100"/>
        <v>120</v>
      </c>
      <c r="AA192" s="263">
        <f t="shared" si="101"/>
        <v>1</v>
      </c>
      <c r="AB192" s="263">
        <f t="shared" si="102"/>
        <v>1</v>
      </c>
      <c r="AC192" s="263">
        <f t="shared" si="103"/>
        <v>45</v>
      </c>
      <c r="AD192" s="93">
        <f t="shared" si="104"/>
        <v>194400</v>
      </c>
      <c r="AE192" s="101">
        <f t="shared" si="105"/>
        <v>2.5121217628519838E-3</v>
      </c>
      <c r="AF192" s="91">
        <f t="shared" si="89"/>
        <v>168</v>
      </c>
      <c r="AG192" s="90"/>
      <c r="AH192" s="90">
        <f t="shared" si="90"/>
        <v>3</v>
      </c>
      <c r="AI192" s="90">
        <f t="shared" si="91"/>
        <v>33</v>
      </c>
      <c r="AJ192" s="90">
        <f t="shared" si="92"/>
        <v>0</v>
      </c>
      <c r="AK192" s="90">
        <f t="shared" si="93"/>
        <v>0</v>
      </c>
      <c r="AL192" s="90">
        <f t="shared" si="94"/>
        <v>81</v>
      </c>
      <c r="AM192" s="91">
        <f t="shared" si="95"/>
        <v>117</v>
      </c>
      <c r="AO192" s="94">
        <f t="shared" si="106"/>
        <v>51</v>
      </c>
      <c r="AS192" t="str">
        <f t="shared" si="107"/>
        <v>2-3-0-0-2</v>
      </c>
      <c r="AT192" s="265">
        <f t="shared" si="122"/>
        <v>2</v>
      </c>
      <c r="AU192" s="265">
        <f t="shared" si="122"/>
        <v>3</v>
      </c>
      <c r="AV192" s="265">
        <f t="shared" si="122"/>
        <v>0</v>
      </c>
      <c r="AW192" s="265">
        <f t="shared" si="122"/>
        <v>0</v>
      </c>
      <c r="AX192" s="265">
        <f t="shared" si="122"/>
        <v>2</v>
      </c>
      <c r="AY192" s="265">
        <f t="shared" si="108"/>
        <v>0</v>
      </c>
      <c r="AZ192" s="265">
        <f t="shared" si="109"/>
        <v>0</v>
      </c>
      <c r="BA192" s="265">
        <f t="shared" si="110"/>
        <v>0</v>
      </c>
      <c r="BB192" s="265">
        <f t="shared" si="111"/>
        <v>0</v>
      </c>
      <c r="BC192" s="265">
        <f t="shared" si="112"/>
        <v>0</v>
      </c>
      <c r="BD192" s="265">
        <f t="shared" si="113"/>
        <v>0</v>
      </c>
      <c r="BE192" s="265">
        <f t="shared" si="114"/>
        <v>0</v>
      </c>
      <c r="BF192" s="265">
        <f t="shared" si="115"/>
        <v>0</v>
      </c>
      <c r="BG192" s="265">
        <f t="shared" si="116"/>
        <v>0</v>
      </c>
      <c r="BH192" s="265">
        <f t="shared" si="117"/>
        <v>0</v>
      </c>
      <c r="BI192" s="265">
        <f t="shared" si="118"/>
        <v>0</v>
      </c>
      <c r="BJ192" s="265">
        <f t="shared" si="119"/>
        <v>0</v>
      </c>
      <c r="BK192" s="265">
        <f t="shared" si="120"/>
        <v>0</v>
      </c>
      <c r="BO192">
        <f>LARGE(A192:E192,1)</f>
        <v>3</v>
      </c>
      <c r="BP192">
        <f>LARGE(A192:E192,2)</f>
        <v>2</v>
      </c>
      <c r="BQ192">
        <f>LARGE(A192:E192,3)</f>
        <v>1</v>
      </c>
      <c r="BR192">
        <f>LARGE(A192:E192,4)</f>
        <v>1</v>
      </c>
      <c r="BS192">
        <f>LARGE(A192:E192,5)</f>
        <v>0</v>
      </c>
    </row>
    <row r="193" spans="1:71" x14ac:dyDescent="0.25">
      <c r="A193" s="72">
        <v>0</v>
      </c>
      <c r="B193" s="72">
        <v>2</v>
      </c>
      <c r="C193" s="72">
        <v>1</v>
      </c>
      <c r="D193" s="72">
        <v>2</v>
      </c>
      <c r="E193" s="72">
        <v>2</v>
      </c>
      <c r="F193" s="123" t="s">
        <v>35</v>
      </c>
      <c r="G193" t="str">
        <f>CONCATENATE(BO193,"–",BP193,"–",BQ193,"–",BR193,"–",BS193)</f>
        <v>2–2–2–1–0</v>
      </c>
      <c r="H193" s="293"/>
      <c r="I193" s="293"/>
      <c r="K193" t="str">
        <f t="shared" si="96"/>
        <v>2-2-0-3-0</v>
      </c>
      <c r="L193" s="72">
        <v>2</v>
      </c>
      <c r="M193" s="72">
        <v>2</v>
      </c>
      <c r="N193" s="72">
        <v>0</v>
      </c>
      <c r="O193" s="72">
        <v>3</v>
      </c>
      <c r="P193" s="72">
        <v>0</v>
      </c>
      <c r="Q193" s="90">
        <f t="shared" si="83"/>
        <v>7</v>
      </c>
      <c r="R193" s="90" t="str">
        <f t="shared" si="97"/>
        <v/>
      </c>
      <c r="S193" s="90">
        <f t="shared" si="98"/>
        <v>0</v>
      </c>
      <c r="T193" s="91">
        <f t="shared" si="84"/>
        <v>17</v>
      </c>
      <c r="U193" s="91">
        <f t="shared" si="85"/>
        <v>37</v>
      </c>
      <c r="V193" s="91">
        <f t="shared" si="86"/>
        <v>0</v>
      </c>
      <c r="W193" s="91">
        <f t="shared" si="87"/>
        <v>114</v>
      </c>
      <c r="X193" s="91">
        <f t="shared" si="88"/>
        <v>0</v>
      </c>
      <c r="Y193" s="263">
        <f t="shared" si="99"/>
        <v>36</v>
      </c>
      <c r="Z193" s="263">
        <f t="shared" si="100"/>
        <v>45</v>
      </c>
      <c r="AA193" s="263">
        <f t="shared" si="101"/>
        <v>1</v>
      </c>
      <c r="AB193" s="263">
        <f t="shared" si="102"/>
        <v>120</v>
      </c>
      <c r="AC193" s="263">
        <f t="shared" si="103"/>
        <v>1</v>
      </c>
      <c r="AD193" s="93">
        <f t="shared" si="104"/>
        <v>194400</v>
      </c>
      <c r="AE193" s="101">
        <f t="shared" si="105"/>
        <v>2.5121217628519838E-3</v>
      </c>
      <c r="AF193" s="91">
        <f t="shared" si="89"/>
        <v>168</v>
      </c>
      <c r="AG193" s="90"/>
      <c r="AH193" s="90">
        <f t="shared" si="90"/>
        <v>3</v>
      </c>
      <c r="AI193" s="90">
        <f t="shared" si="91"/>
        <v>21</v>
      </c>
      <c r="AJ193" s="90">
        <f t="shared" si="92"/>
        <v>0</v>
      </c>
      <c r="AK193" s="90">
        <f t="shared" si="93"/>
        <v>93</v>
      </c>
      <c r="AL193" s="90">
        <f t="shared" si="94"/>
        <v>0</v>
      </c>
      <c r="AM193" s="91">
        <f t="shared" si="95"/>
        <v>117</v>
      </c>
      <c r="AO193" s="94">
        <f t="shared" si="106"/>
        <v>51</v>
      </c>
      <c r="AS193" t="str">
        <f t="shared" si="107"/>
        <v>2-2-0-3-0</v>
      </c>
      <c r="AT193" s="265">
        <f t="shared" si="122"/>
        <v>2</v>
      </c>
      <c r="AU193" s="265">
        <f t="shared" si="122"/>
        <v>2</v>
      </c>
      <c r="AV193" s="265">
        <f t="shared" si="122"/>
        <v>0</v>
      </c>
      <c r="AW193" s="265">
        <f t="shared" si="122"/>
        <v>3</v>
      </c>
      <c r="AX193" s="265">
        <f t="shared" si="122"/>
        <v>0</v>
      </c>
      <c r="AY193" s="265">
        <f t="shared" si="108"/>
        <v>0</v>
      </c>
      <c r="AZ193" s="265">
        <f t="shared" si="109"/>
        <v>0</v>
      </c>
      <c r="BA193" s="265">
        <f t="shared" si="110"/>
        <v>0</v>
      </c>
      <c r="BB193" s="265">
        <f t="shared" si="111"/>
        <v>0</v>
      </c>
      <c r="BC193" s="265">
        <f t="shared" si="112"/>
        <v>0</v>
      </c>
      <c r="BD193" s="265">
        <f t="shared" si="113"/>
        <v>0</v>
      </c>
      <c r="BE193" s="265">
        <f t="shared" si="114"/>
        <v>0</v>
      </c>
      <c r="BF193" s="265">
        <f t="shared" si="115"/>
        <v>0</v>
      </c>
      <c r="BG193" s="265">
        <f t="shared" si="116"/>
        <v>0</v>
      </c>
      <c r="BH193" s="265">
        <f t="shared" si="117"/>
        <v>0</v>
      </c>
      <c r="BI193" s="265">
        <f t="shared" si="118"/>
        <v>0</v>
      </c>
      <c r="BJ193" s="265">
        <f t="shared" si="119"/>
        <v>0</v>
      </c>
      <c r="BK193" s="265">
        <f t="shared" si="120"/>
        <v>0</v>
      </c>
      <c r="BO193">
        <f>LARGE(A193:E193,1)</f>
        <v>2</v>
      </c>
      <c r="BP193">
        <f>LARGE(A193:E193,2)</f>
        <v>2</v>
      </c>
      <c r="BQ193">
        <f>LARGE(A193:E193,3)</f>
        <v>2</v>
      </c>
      <c r="BR193">
        <f>LARGE(A193:E193,4)</f>
        <v>1</v>
      </c>
      <c r="BS193">
        <f>LARGE(A193:E193,5)</f>
        <v>0</v>
      </c>
    </row>
    <row r="194" spans="1:71" x14ac:dyDescent="0.25">
      <c r="A194" s="72">
        <v>1</v>
      </c>
      <c r="B194" s="72">
        <v>1</v>
      </c>
      <c r="C194" s="72">
        <v>3</v>
      </c>
      <c r="D194" s="72">
        <v>2</v>
      </c>
      <c r="E194" s="72">
        <v>0</v>
      </c>
      <c r="F194" s="123" t="s">
        <v>372</v>
      </c>
      <c r="G194" t="str">
        <f>CONCATENATE(BO194,"–",BP194,"–",BQ194,"–",BR194,"–",BS194)</f>
        <v>3–2–1–1–0</v>
      </c>
      <c r="H194" s="293"/>
      <c r="I194" s="293"/>
      <c r="K194" t="str">
        <f t="shared" si="96"/>
        <v>3-0-1-3-0</v>
      </c>
      <c r="L194" s="72">
        <v>3</v>
      </c>
      <c r="M194" s="72">
        <v>0</v>
      </c>
      <c r="N194" s="72">
        <v>1</v>
      </c>
      <c r="O194" s="72">
        <v>3</v>
      </c>
      <c r="P194" s="72">
        <v>0</v>
      </c>
      <c r="Q194" s="90">
        <f t="shared" si="83"/>
        <v>7</v>
      </c>
      <c r="R194" s="90" t="str">
        <f t="shared" si="97"/>
        <v/>
      </c>
      <c r="S194" s="90">
        <f t="shared" si="98"/>
        <v>0</v>
      </c>
      <c r="T194" s="91">
        <f t="shared" si="84"/>
        <v>24</v>
      </c>
      <c r="U194" s="91">
        <f t="shared" si="85"/>
        <v>0</v>
      </c>
      <c r="V194" s="91">
        <f t="shared" si="86"/>
        <v>29</v>
      </c>
      <c r="W194" s="91">
        <f t="shared" si="87"/>
        <v>114</v>
      </c>
      <c r="X194" s="91">
        <f t="shared" si="88"/>
        <v>0</v>
      </c>
      <c r="Y194" s="263">
        <f t="shared" si="99"/>
        <v>84</v>
      </c>
      <c r="Z194" s="263">
        <f t="shared" si="100"/>
        <v>1</v>
      </c>
      <c r="AA194" s="263">
        <f t="shared" si="101"/>
        <v>10</v>
      </c>
      <c r="AB194" s="263">
        <f t="shared" si="102"/>
        <v>120</v>
      </c>
      <c r="AC194" s="263">
        <f t="shared" si="103"/>
        <v>1</v>
      </c>
      <c r="AD194" s="93">
        <f t="shared" si="104"/>
        <v>100800</v>
      </c>
      <c r="AE194" s="101">
        <f t="shared" si="105"/>
        <v>1.3025816548121398E-3</v>
      </c>
      <c r="AF194" s="91">
        <f t="shared" si="89"/>
        <v>167</v>
      </c>
      <c r="AG194" s="90"/>
      <c r="AH194" s="90">
        <f t="shared" si="90"/>
        <v>6</v>
      </c>
      <c r="AI194" s="90">
        <f t="shared" si="91"/>
        <v>0</v>
      </c>
      <c r="AJ194" s="90">
        <f t="shared" si="92"/>
        <v>20</v>
      </c>
      <c r="AK194" s="90">
        <f t="shared" si="93"/>
        <v>93</v>
      </c>
      <c r="AL194" s="90">
        <f t="shared" si="94"/>
        <v>0</v>
      </c>
      <c r="AM194" s="91">
        <f t="shared" si="95"/>
        <v>119</v>
      </c>
      <c r="AO194" s="94">
        <f t="shared" si="106"/>
        <v>48</v>
      </c>
      <c r="AS194" t="str">
        <f t="shared" si="107"/>
        <v>3-0-1-3-0</v>
      </c>
      <c r="AT194" s="265">
        <f t="shared" si="122"/>
        <v>3</v>
      </c>
      <c r="AU194" s="265">
        <f t="shared" si="122"/>
        <v>0</v>
      </c>
      <c r="AV194" s="265">
        <f t="shared" si="122"/>
        <v>1</v>
      </c>
      <c r="AW194" s="265">
        <f t="shared" si="122"/>
        <v>3</v>
      </c>
      <c r="AX194" s="265">
        <f t="shared" si="122"/>
        <v>0</v>
      </c>
      <c r="AY194" s="265">
        <f t="shared" si="108"/>
        <v>0</v>
      </c>
      <c r="AZ194" s="265">
        <f t="shared" si="109"/>
        <v>0</v>
      </c>
      <c r="BA194" s="265">
        <f t="shared" si="110"/>
        <v>0</v>
      </c>
      <c r="BB194" s="265">
        <f t="shared" si="111"/>
        <v>0</v>
      </c>
      <c r="BC194" s="265">
        <f t="shared" si="112"/>
        <v>0</v>
      </c>
      <c r="BD194" s="265">
        <f t="shared" si="113"/>
        <v>0</v>
      </c>
      <c r="BE194" s="265">
        <f t="shared" si="114"/>
        <v>0</v>
      </c>
      <c r="BF194" s="265">
        <f t="shared" si="115"/>
        <v>0</v>
      </c>
      <c r="BG194" s="265">
        <f t="shared" si="116"/>
        <v>0</v>
      </c>
      <c r="BH194" s="265">
        <f t="shared" si="117"/>
        <v>0</v>
      </c>
      <c r="BI194" s="265">
        <f t="shared" si="118"/>
        <v>0</v>
      </c>
      <c r="BJ194" s="265">
        <f t="shared" si="119"/>
        <v>0</v>
      </c>
      <c r="BK194" s="265">
        <f t="shared" si="120"/>
        <v>0</v>
      </c>
      <c r="BO194">
        <f>LARGE(A194:E194,1)</f>
        <v>3</v>
      </c>
      <c r="BP194">
        <f>LARGE(A194:E194,2)</f>
        <v>2</v>
      </c>
      <c r="BQ194">
        <f>LARGE(A194:E194,3)</f>
        <v>1</v>
      </c>
      <c r="BR194">
        <f>LARGE(A194:E194,4)</f>
        <v>1</v>
      </c>
      <c r="BS194">
        <f>LARGE(A194:E194,5)</f>
        <v>0</v>
      </c>
    </row>
    <row r="195" spans="1:71" x14ac:dyDescent="0.25">
      <c r="A195" s="72">
        <v>1</v>
      </c>
      <c r="B195" s="72">
        <v>3</v>
      </c>
      <c r="C195" s="72">
        <v>1</v>
      </c>
      <c r="D195" s="72">
        <v>0</v>
      </c>
      <c r="E195" s="72">
        <v>2</v>
      </c>
      <c r="F195" s="123" t="s">
        <v>27</v>
      </c>
      <c r="G195" t="str">
        <f>CONCATENATE(BO195,"–",BP195,"–",BQ195,"–",BR195,"–",BS195)</f>
        <v>3–2–1–1–0</v>
      </c>
      <c r="H195" s="293"/>
      <c r="I195" s="293"/>
      <c r="K195" t="str">
        <f t="shared" si="96"/>
        <v>1-4-0-1-1</v>
      </c>
      <c r="L195" s="72">
        <v>1</v>
      </c>
      <c r="M195" s="72">
        <v>4</v>
      </c>
      <c r="N195" s="72">
        <v>0</v>
      </c>
      <c r="O195" s="72">
        <v>1</v>
      </c>
      <c r="P195" s="72">
        <v>1</v>
      </c>
      <c r="Q195" s="90">
        <f t="shared" ref="Q195:Q258" si="123">SUM(L195:P195)</f>
        <v>7</v>
      </c>
      <c r="R195" s="90" t="str">
        <f t="shared" si="97"/>
        <v/>
      </c>
      <c r="S195" s="90">
        <f t="shared" si="98"/>
        <v>1</v>
      </c>
      <c r="T195" s="91">
        <f t="shared" ref="T195:T258" si="124">(9*L195)-((L195-1)*(L195))/2</f>
        <v>9</v>
      </c>
      <c r="U195" s="91">
        <f t="shared" ref="U195:U258" si="125">(19*M195)-((M195-1)*(M195))/2</f>
        <v>70</v>
      </c>
      <c r="V195" s="91">
        <f t="shared" ref="V195:V258" si="126">(29*N195)-((N195-1)*(N195))/2</f>
        <v>0</v>
      </c>
      <c r="W195" s="91">
        <f t="shared" ref="W195:W258" si="127">(39*O195)-((O195-1)*(O195))/2</f>
        <v>39</v>
      </c>
      <c r="X195" s="91">
        <f t="shared" ref="X195:X258" si="128">(49*P195)-((P195-1)*(P195))/2</f>
        <v>49</v>
      </c>
      <c r="Y195" s="263">
        <f t="shared" si="99"/>
        <v>9</v>
      </c>
      <c r="Z195" s="263">
        <f t="shared" si="100"/>
        <v>210</v>
      </c>
      <c r="AA195" s="263">
        <f t="shared" si="101"/>
        <v>1</v>
      </c>
      <c r="AB195" s="263">
        <f t="shared" si="102"/>
        <v>10</v>
      </c>
      <c r="AC195" s="263">
        <f t="shared" si="103"/>
        <v>10</v>
      </c>
      <c r="AD195" s="93">
        <f t="shared" si="104"/>
        <v>189000</v>
      </c>
      <c r="AE195" s="101">
        <f t="shared" si="105"/>
        <v>2.4423406027727621E-3</v>
      </c>
      <c r="AF195" s="91">
        <f t="shared" ref="AF195:AF258" si="129">SUM(T195:X195)</f>
        <v>167</v>
      </c>
      <c r="AG195" s="90"/>
      <c r="AH195" s="90">
        <f t="shared" ref="AH195:AH258" si="130">((1*L195)+((L195-1)*(L195))/2)</f>
        <v>1</v>
      </c>
      <c r="AI195" s="90">
        <f t="shared" ref="AI195:AI258" si="131">((10*M195)+((M195-1)*(M195))/2)</f>
        <v>46</v>
      </c>
      <c r="AJ195" s="90">
        <f t="shared" ref="AJ195:AJ258" si="132">((20*N195)+((N195-1)*(N195))/2)</f>
        <v>0</v>
      </c>
      <c r="AK195" s="90">
        <f t="shared" ref="AK195:AK258" si="133">((30*O195)+((O195-1)*(O195))/2)</f>
        <v>30</v>
      </c>
      <c r="AL195" s="90">
        <f t="shared" ref="AL195:AL258" si="134">((40*P195)+((P195-1)*(P195))/2)</f>
        <v>40</v>
      </c>
      <c r="AM195" s="91">
        <f t="shared" ref="AM195:AM258" si="135">SUM(AH195:AL195)</f>
        <v>117</v>
      </c>
      <c r="AO195" s="94">
        <f t="shared" si="106"/>
        <v>50</v>
      </c>
      <c r="AS195" t="str">
        <f t="shared" si="107"/>
        <v>1-4-0-1-1</v>
      </c>
      <c r="AT195" s="265">
        <f t="shared" si="122"/>
        <v>1</v>
      </c>
      <c r="AU195" s="265">
        <f t="shared" si="122"/>
        <v>4</v>
      </c>
      <c r="AV195" s="265">
        <f t="shared" si="122"/>
        <v>0</v>
      </c>
      <c r="AW195" s="265">
        <f t="shared" si="122"/>
        <v>1</v>
      </c>
      <c r="AX195" s="265">
        <f t="shared" si="122"/>
        <v>1</v>
      </c>
      <c r="AY195" s="265">
        <f t="shared" si="108"/>
        <v>0</v>
      </c>
      <c r="AZ195" s="265">
        <f t="shared" si="109"/>
        <v>0</v>
      </c>
      <c r="BA195" s="265">
        <f t="shared" si="110"/>
        <v>0</v>
      </c>
      <c r="BB195" s="265">
        <f t="shared" si="111"/>
        <v>0</v>
      </c>
      <c r="BC195" s="265">
        <f t="shared" si="112"/>
        <v>0</v>
      </c>
      <c r="BD195" s="265">
        <f t="shared" si="113"/>
        <v>0</v>
      </c>
      <c r="BE195" s="265">
        <f t="shared" si="114"/>
        <v>1</v>
      </c>
      <c r="BF195" s="265">
        <f t="shared" si="115"/>
        <v>0</v>
      </c>
      <c r="BG195" s="265">
        <f t="shared" si="116"/>
        <v>0</v>
      </c>
      <c r="BH195" s="265">
        <f t="shared" si="117"/>
        <v>0</v>
      </c>
      <c r="BI195" s="265">
        <f t="shared" si="118"/>
        <v>0</v>
      </c>
      <c r="BJ195" s="265">
        <f t="shared" si="119"/>
        <v>0</v>
      </c>
      <c r="BK195" s="265">
        <f t="shared" si="120"/>
        <v>0</v>
      </c>
      <c r="BO195">
        <f>LARGE(A195:E195,1)</f>
        <v>3</v>
      </c>
      <c r="BP195">
        <f>LARGE(A195:E195,2)</f>
        <v>2</v>
      </c>
      <c r="BQ195">
        <f>LARGE(A195:E195,3)</f>
        <v>1</v>
      </c>
      <c r="BR195">
        <f>LARGE(A195:E195,4)</f>
        <v>1</v>
      </c>
      <c r="BS195">
        <f>LARGE(A195:E195,5)</f>
        <v>0</v>
      </c>
    </row>
    <row r="196" spans="1:71" x14ac:dyDescent="0.25">
      <c r="A196" s="72">
        <v>2</v>
      </c>
      <c r="B196" s="72">
        <v>1</v>
      </c>
      <c r="C196" s="72">
        <v>3</v>
      </c>
      <c r="D196" s="72">
        <v>0</v>
      </c>
      <c r="E196" s="72">
        <v>1</v>
      </c>
      <c r="F196" s="123" t="s">
        <v>373</v>
      </c>
      <c r="G196" t="str">
        <f>CONCATENATE(BO196,"–",BP196,"–",BQ196,"–",BR196,"–",BS196)</f>
        <v>3–2–1–1–0</v>
      </c>
      <c r="H196" s="293"/>
      <c r="I196" s="293"/>
      <c r="K196" t="str">
        <f t="shared" ref="K196:K259" si="136">CONCATENATE(L196,"-",M196,"-",N196,"-",O196,"-",P196)</f>
        <v>4-0-0-1-2</v>
      </c>
      <c r="L196" s="72">
        <v>4</v>
      </c>
      <c r="M196" s="72">
        <v>0</v>
      </c>
      <c r="N196" s="72">
        <v>0</v>
      </c>
      <c r="O196" s="72">
        <v>1</v>
      </c>
      <c r="P196" s="72">
        <v>2</v>
      </c>
      <c r="Q196" s="90">
        <f t="shared" si="123"/>
        <v>7</v>
      </c>
      <c r="R196" s="90" t="str">
        <f t="shared" ref="R196:R259" si="137">IF(S196=S$1,K196,IF(S196=S$2,K196,""))</f>
        <v/>
      </c>
      <c r="S196" s="90">
        <f t="shared" ref="S196:S259" si="138">COUNTIF(F:F,K196)</f>
        <v>0</v>
      </c>
      <c r="T196" s="91">
        <f t="shared" si="124"/>
        <v>30</v>
      </c>
      <c r="U196" s="91">
        <f t="shared" si="125"/>
        <v>0</v>
      </c>
      <c r="V196" s="91">
        <f t="shared" si="126"/>
        <v>0</v>
      </c>
      <c r="W196" s="91">
        <f t="shared" si="127"/>
        <v>39</v>
      </c>
      <c r="X196" s="91">
        <f t="shared" si="128"/>
        <v>97</v>
      </c>
      <c r="Y196" s="263">
        <f t="shared" ref="Y196:Y259" si="139">(PERMUT(9,(9-L196))/(FACT(9-L196)))</f>
        <v>126</v>
      </c>
      <c r="Z196" s="263">
        <f t="shared" ref="Z196:Z259" si="140">(PERMUT(10,(10-M196))/(FACT(10-M196)))</f>
        <v>1</v>
      </c>
      <c r="AA196" s="263">
        <f t="shared" ref="AA196:AA259" si="141">(PERMUT(10,(10-N196))/(FACT(10-N196)))</f>
        <v>1</v>
      </c>
      <c r="AB196" s="263">
        <f t="shared" ref="AB196:AB259" si="142">(PERMUT(10,(10-O196))/(FACT(10-O196)))</f>
        <v>10</v>
      </c>
      <c r="AC196" s="263">
        <f t="shared" ref="AC196:AC259" si="143">(PERMUT(10,(10-P196))/(FACT(10-P196)))</f>
        <v>45</v>
      </c>
      <c r="AD196" s="93">
        <f t="shared" ref="AD196:AD259" si="144">Y196*Z196*AA196*AB196*AC196</f>
        <v>56700</v>
      </c>
      <c r="AE196" s="101">
        <f t="shared" ref="AE196:AE259" si="145">AD196/AD$1</f>
        <v>7.3270218083182868E-4</v>
      </c>
      <c r="AF196" s="91">
        <f t="shared" si="129"/>
        <v>166</v>
      </c>
      <c r="AG196" s="90"/>
      <c r="AH196" s="90">
        <f t="shared" si="130"/>
        <v>10</v>
      </c>
      <c r="AI196" s="90">
        <f t="shared" si="131"/>
        <v>0</v>
      </c>
      <c r="AJ196" s="90">
        <f t="shared" si="132"/>
        <v>0</v>
      </c>
      <c r="AK196" s="90">
        <f t="shared" si="133"/>
        <v>30</v>
      </c>
      <c r="AL196" s="90">
        <f t="shared" si="134"/>
        <v>81</v>
      </c>
      <c r="AM196" s="91">
        <f t="shared" si="135"/>
        <v>121</v>
      </c>
      <c r="AO196" s="94">
        <f t="shared" ref="AO196:AO259" si="146">AF196-AM196</f>
        <v>45</v>
      </c>
      <c r="AS196" t="str">
        <f t="shared" ref="AS196:AS259" si="147">K196</f>
        <v>4-0-0-1-2</v>
      </c>
      <c r="AT196" s="265">
        <f t="shared" si="122"/>
        <v>4</v>
      </c>
      <c r="AU196" s="265">
        <f t="shared" si="122"/>
        <v>0</v>
      </c>
      <c r="AV196" s="265">
        <f t="shared" si="122"/>
        <v>0</v>
      </c>
      <c r="AW196" s="265">
        <f t="shared" si="122"/>
        <v>1</v>
      </c>
      <c r="AX196" s="265">
        <f t="shared" si="122"/>
        <v>2</v>
      </c>
      <c r="AY196" s="265">
        <f t="shared" ref="AY196:AY259" si="148">IF(COUNTIF($AT196:$AX196,7),$S196,0)</f>
        <v>0</v>
      </c>
      <c r="AZ196" s="265">
        <f t="shared" ref="AZ196:AZ259" si="149">IF(COUNTIF($AT196:$AX196,6),$S196,0)</f>
        <v>0</v>
      </c>
      <c r="BA196" s="265">
        <f t="shared" ref="BA196:BA259" si="150">IF(COUNTIF($AT196:$AX196,5),IF(COUNTIF($AT196:$AX196,2),$S196,0),0)</f>
        <v>0</v>
      </c>
      <c r="BB196" s="265">
        <f t="shared" ref="BB196:BB259" si="151">IF(COUNTIF($AT196:$AX196,5),IF(COUNTIF($AT196:$AX196,1),$S196,0),0)</f>
        <v>0</v>
      </c>
      <c r="BC196" s="265">
        <f t="shared" ref="BC196:BC259" si="152">IF(COUNTIF($AT196:$AX196,4),IF(COUNTIF($AT196:$AX196,3),$S196,0),0)</f>
        <v>0</v>
      </c>
      <c r="BD196" s="265">
        <f t="shared" ref="BD196:BD259" si="153">IF(COUNTIF($AT196:$AX196,4),IF(COUNTIF($AT196:$AX196,2),$S196,0),0)</f>
        <v>0</v>
      </c>
      <c r="BE196" s="265">
        <f t="shared" ref="BE196:BE259" si="154">IF(COUNTIF($AT196:$AX196,4),IF(LARGE($AT196:$AX196,2)=1,$S196,0),0)</f>
        <v>0</v>
      </c>
      <c r="BF196" s="265">
        <f t="shared" ref="BF196:BF259" si="155">IF(COUNTIF($AT196:$AX196,3),IF(LARGE($AT196:$AX196,2)=3,$S196,0),0)</f>
        <v>0</v>
      </c>
      <c r="BG196" s="265">
        <f t="shared" ref="BG196:BG259" si="156">IF(COUNTIF($AT196:$AX196,3),IF(LARGE($AT196:$AX196,2)=2,IF(LARGE($AT196:$AX196,3)=2,$S196,0),0),0)</f>
        <v>0</v>
      </c>
      <c r="BH196" s="265">
        <f t="shared" ref="BH196:BH259" si="157">IF(COUNTIF($AT196:$AX196,3),IF(LARGE($AT196:$AX196,2)=2,IF(LARGE($AT196:$AX196,3)=1,$S196,0),0),0)</f>
        <v>0</v>
      </c>
      <c r="BI196" s="265">
        <f t="shared" ref="BI196:BI259" si="158">IF(COUNTIF($AT196:$AX196,3),IF(LARGE($AT196:$AX196,2)=1,$S196,0),0)</f>
        <v>0</v>
      </c>
      <c r="BJ196" s="265">
        <f t="shared" ref="BJ196:BJ259" si="159">IF(LARGE($AT196:$AX196,1)=2,IF(LARGE($AT196:$AX196,2)=2,IF(LARGE($AT196:$AX196,3)=2,$S196,0),0),0)</f>
        <v>0</v>
      </c>
      <c r="BK196" s="265">
        <f t="shared" ref="BK196:BK259" si="160">IF(LARGE($AT196:$AX196,1)=2,IF(LARGE($AT196:$AX196,2)=2,IF(LARGE($AT196:$AX196,3)=1,$S196,0),0),0)</f>
        <v>0</v>
      </c>
      <c r="BO196">
        <f>LARGE(A196:E196,1)</f>
        <v>3</v>
      </c>
      <c r="BP196">
        <f>LARGE(A196:E196,2)</f>
        <v>2</v>
      </c>
      <c r="BQ196">
        <f>LARGE(A196:E196,3)</f>
        <v>1</v>
      </c>
      <c r="BR196">
        <f>LARGE(A196:E196,4)</f>
        <v>1</v>
      </c>
      <c r="BS196">
        <f>LARGE(A196:E196,5)</f>
        <v>0</v>
      </c>
    </row>
    <row r="197" spans="1:71" x14ac:dyDescent="0.25">
      <c r="A197" s="72">
        <v>3</v>
      </c>
      <c r="B197" s="72">
        <v>1</v>
      </c>
      <c r="C197" s="72">
        <v>3</v>
      </c>
      <c r="D197" s="72">
        <v>0</v>
      </c>
      <c r="E197" s="72">
        <v>0</v>
      </c>
      <c r="F197" s="123" t="s">
        <v>374</v>
      </c>
      <c r="G197" t="str">
        <f>CONCATENATE(BO197,"–",BP197,"–",BQ197,"–",BR197,"–",BS197)</f>
        <v>3–3–1–0–0</v>
      </c>
      <c r="H197" s="293"/>
      <c r="I197" s="293"/>
      <c r="K197" t="str">
        <f t="shared" si="136"/>
        <v>0-3-4-0-0</v>
      </c>
      <c r="L197" s="72">
        <v>0</v>
      </c>
      <c r="M197" s="72">
        <v>3</v>
      </c>
      <c r="N197" s="72">
        <v>4</v>
      </c>
      <c r="O197" s="72">
        <v>0</v>
      </c>
      <c r="P197" s="72">
        <v>0</v>
      </c>
      <c r="Q197" s="90">
        <f t="shared" si="123"/>
        <v>7</v>
      </c>
      <c r="R197" s="90" t="str">
        <f t="shared" si="137"/>
        <v/>
      </c>
      <c r="S197" s="90">
        <f t="shared" si="138"/>
        <v>0</v>
      </c>
      <c r="T197" s="91">
        <f t="shared" si="124"/>
        <v>0</v>
      </c>
      <c r="U197" s="91">
        <f t="shared" si="125"/>
        <v>54</v>
      </c>
      <c r="V197" s="91">
        <f t="shared" si="126"/>
        <v>110</v>
      </c>
      <c r="W197" s="91">
        <f t="shared" si="127"/>
        <v>0</v>
      </c>
      <c r="X197" s="91">
        <f t="shared" si="128"/>
        <v>0</v>
      </c>
      <c r="Y197" s="263">
        <f t="shared" si="139"/>
        <v>1</v>
      </c>
      <c r="Z197" s="263">
        <f t="shared" si="140"/>
        <v>120</v>
      </c>
      <c r="AA197" s="263">
        <f t="shared" si="141"/>
        <v>210</v>
      </c>
      <c r="AB197" s="263">
        <f t="shared" si="142"/>
        <v>1</v>
      </c>
      <c r="AC197" s="263">
        <f t="shared" si="143"/>
        <v>1</v>
      </c>
      <c r="AD197" s="93">
        <f t="shared" si="144"/>
        <v>25200</v>
      </c>
      <c r="AE197" s="101">
        <f t="shared" si="145"/>
        <v>3.2564541370303494E-4</v>
      </c>
      <c r="AF197" s="91">
        <f t="shared" si="129"/>
        <v>164</v>
      </c>
      <c r="AG197" s="90"/>
      <c r="AH197" s="90">
        <f t="shared" si="130"/>
        <v>0</v>
      </c>
      <c r="AI197" s="90">
        <f t="shared" si="131"/>
        <v>33</v>
      </c>
      <c r="AJ197" s="90">
        <f t="shared" si="132"/>
        <v>86</v>
      </c>
      <c r="AK197" s="90">
        <f t="shared" si="133"/>
        <v>0</v>
      </c>
      <c r="AL197" s="90">
        <f t="shared" si="134"/>
        <v>0</v>
      </c>
      <c r="AM197" s="91">
        <f t="shared" si="135"/>
        <v>119</v>
      </c>
      <c r="AO197" s="94">
        <f t="shared" si="146"/>
        <v>45</v>
      </c>
      <c r="AS197" t="str">
        <f t="shared" si="147"/>
        <v>0-3-4-0-0</v>
      </c>
      <c r="AT197" s="265">
        <f t="shared" si="122"/>
        <v>0</v>
      </c>
      <c r="AU197" s="265">
        <f t="shared" si="122"/>
        <v>3</v>
      </c>
      <c r="AV197" s="265">
        <f t="shared" si="122"/>
        <v>4</v>
      </c>
      <c r="AW197" s="265">
        <f t="shared" si="122"/>
        <v>0</v>
      </c>
      <c r="AX197" s="265">
        <f t="shared" si="122"/>
        <v>0</v>
      </c>
      <c r="AY197" s="265">
        <f t="shared" si="148"/>
        <v>0</v>
      </c>
      <c r="AZ197" s="265">
        <f t="shared" si="149"/>
        <v>0</v>
      </c>
      <c r="BA197" s="265">
        <f t="shared" si="150"/>
        <v>0</v>
      </c>
      <c r="BB197" s="265">
        <f t="shared" si="151"/>
        <v>0</v>
      </c>
      <c r="BC197" s="265">
        <f t="shared" si="152"/>
        <v>0</v>
      </c>
      <c r="BD197" s="265">
        <f t="shared" si="153"/>
        <v>0</v>
      </c>
      <c r="BE197" s="265">
        <f t="shared" si="154"/>
        <v>0</v>
      </c>
      <c r="BF197" s="265">
        <f t="shared" si="155"/>
        <v>0</v>
      </c>
      <c r="BG197" s="265">
        <f t="shared" si="156"/>
        <v>0</v>
      </c>
      <c r="BH197" s="265">
        <f t="shared" si="157"/>
        <v>0</v>
      </c>
      <c r="BI197" s="265">
        <f t="shared" si="158"/>
        <v>0</v>
      </c>
      <c r="BJ197" s="265">
        <f t="shared" si="159"/>
        <v>0</v>
      </c>
      <c r="BK197" s="265">
        <f t="shared" si="160"/>
        <v>0</v>
      </c>
      <c r="BO197">
        <f>LARGE(A197:E197,1)</f>
        <v>3</v>
      </c>
      <c r="BP197">
        <f>LARGE(A197:E197,2)</f>
        <v>3</v>
      </c>
      <c r="BQ197">
        <f>LARGE(A197:E197,3)</f>
        <v>1</v>
      </c>
      <c r="BR197">
        <f>LARGE(A197:E197,4)</f>
        <v>0</v>
      </c>
      <c r="BS197">
        <f>LARGE(A197:E197,5)</f>
        <v>0</v>
      </c>
    </row>
    <row r="198" spans="1:71" x14ac:dyDescent="0.25">
      <c r="A198" s="72">
        <v>2</v>
      </c>
      <c r="B198" s="72">
        <v>1</v>
      </c>
      <c r="C198" s="72">
        <v>1</v>
      </c>
      <c r="D198" s="72">
        <v>1</v>
      </c>
      <c r="E198" s="72">
        <v>2</v>
      </c>
      <c r="F198" s="123" t="s">
        <v>13</v>
      </c>
      <c r="G198" t="str">
        <f>CONCATENATE(BO198,"–",BP198,"–",BQ198,"–",BR198,"–",BS198)</f>
        <v>2–2–1–1–1</v>
      </c>
      <c r="H198" s="293"/>
      <c r="I198" s="293"/>
      <c r="K198" t="str">
        <f t="shared" si="136"/>
        <v>1-1-5-0-0</v>
      </c>
      <c r="L198" s="72">
        <v>1</v>
      </c>
      <c r="M198" s="72">
        <v>1</v>
      </c>
      <c r="N198" s="72">
        <v>5</v>
      </c>
      <c r="O198" s="72">
        <v>0</v>
      </c>
      <c r="P198" s="72">
        <v>0</v>
      </c>
      <c r="Q198" s="90">
        <f t="shared" si="123"/>
        <v>7</v>
      </c>
      <c r="R198" s="90" t="str">
        <f t="shared" si="137"/>
        <v/>
      </c>
      <c r="S198" s="90">
        <f t="shared" si="138"/>
        <v>0</v>
      </c>
      <c r="T198" s="91">
        <f t="shared" si="124"/>
        <v>9</v>
      </c>
      <c r="U198" s="91">
        <f t="shared" si="125"/>
        <v>19</v>
      </c>
      <c r="V198" s="91">
        <f t="shared" si="126"/>
        <v>135</v>
      </c>
      <c r="W198" s="91">
        <f t="shared" si="127"/>
        <v>0</v>
      </c>
      <c r="X198" s="91">
        <f t="shared" si="128"/>
        <v>0</v>
      </c>
      <c r="Y198" s="263">
        <f t="shared" si="139"/>
        <v>9</v>
      </c>
      <c r="Z198" s="263">
        <f t="shared" si="140"/>
        <v>10</v>
      </c>
      <c r="AA198" s="263">
        <f t="shared" si="141"/>
        <v>252</v>
      </c>
      <c r="AB198" s="263">
        <f t="shared" si="142"/>
        <v>1</v>
      </c>
      <c r="AC198" s="263">
        <f t="shared" si="143"/>
        <v>1</v>
      </c>
      <c r="AD198" s="93">
        <f t="shared" si="144"/>
        <v>22680</v>
      </c>
      <c r="AE198" s="101">
        <f t="shared" si="145"/>
        <v>2.9308087233273147E-4</v>
      </c>
      <c r="AF198" s="91">
        <f t="shared" si="129"/>
        <v>163</v>
      </c>
      <c r="AG198" s="90"/>
      <c r="AH198" s="90">
        <f t="shared" si="130"/>
        <v>1</v>
      </c>
      <c r="AI198" s="90">
        <f t="shared" si="131"/>
        <v>10</v>
      </c>
      <c r="AJ198" s="90">
        <f t="shared" si="132"/>
        <v>110</v>
      </c>
      <c r="AK198" s="90">
        <f t="shared" si="133"/>
        <v>0</v>
      </c>
      <c r="AL198" s="90">
        <f t="shared" si="134"/>
        <v>0</v>
      </c>
      <c r="AM198" s="91">
        <f t="shared" si="135"/>
        <v>121</v>
      </c>
      <c r="AO198" s="94">
        <f t="shared" si="146"/>
        <v>42</v>
      </c>
      <c r="AS198" t="str">
        <f t="shared" si="147"/>
        <v>1-1-5-0-0</v>
      </c>
      <c r="AT198" s="265">
        <f t="shared" si="122"/>
        <v>1</v>
      </c>
      <c r="AU198" s="265">
        <f t="shared" si="122"/>
        <v>1</v>
      </c>
      <c r="AV198" s="265">
        <f t="shared" si="122"/>
        <v>5</v>
      </c>
      <c r="AW198" s="265">
        <f t="shared" si="122"/>
        <v>0</v>
      </c>
      <c r="AX198" s="265">
        <f t="shared" si="122"/>
        <v>0</v>
      </c>
      <c r="AY198" s="265">
        <f t="shared" si="148"/>
        <v>0</v>
      </c>
      <c r="AZ198" s="265">
        <f t="shared" si="149"/>
        <v>0</v>
      </c>
      <c r="BA198" s="265">
        <f t="shared" si="150"/>
        <v>0</v>
      </c>
      <c r="BB198" s="265">
        <f t="shared" si="151"/>
        <v>0</v>
      </c>
      <c r="BC198" s="265">
        <f t="shared" si="152"/>
        <v>0</v>
      </c>
      <c r="BD198" s="265">
        <f t="shared" si="153"/>
        <v>0</v>
      </c>
      <c r="BE198" s="265">
        <f t="shared" si="154"/>
        <v>0</v>
      </c>
      <c r="BF198" s="265">
        <f t="shared" si="155"/>
        <v>0</v>
      </c>
      <c r="BG198" s="265">
        <f t="shared" si="156"/>
        <v>0</v>
      </c>
      <c r="BH198" s="265">
        <f t="shared" si="157"/>
        <v>0</v>
      </c>
      <c r="BI198" s="265">
        <f t="shared" si="158"/>
        <v>0</v>
      </c>
      <c r="BJ198" s="265">
        <f t="shared" si="159"/>
        <v>0</v>
      </c>
      <c r="BK198" s="265">
        <f t="shared" si="160"/>
        <v>0</v>
      </c>
      <c r="BO198">
        <f>LARGE(A198:E198,1)</f>
        <v>2</v>
      </c>
      <c r="BP198">
        <f>LARGE(A198:E198,2)</f>
        <v>2</v>
      </c>
      <c r="BQ198">
        <f>LARGE(A198:E198,3)</f>
        <v>1</v>
      </c>
      <c r="BR198">
        <f>LARGE(A198:E198,4)</f>
        <v>1</v>
      </c>
      <c r="BS198">
        <f>LARGE(A198:E198,5)</f>
        <v>1</v>
      </c>
    </row>
    <row r="199" spans="1:71" x14ac:dyDescent="0.25">
      <c r="A199" s="72">
        <v>0</v>
      </c>
      <c r="B199" s="72">
        <v>1</v>
      </c>
      <c r="C199" s="72">
        <v>1</v>
      </c>
      <c r="D199" s="72">
        <v>2</v>
      </c>
      <c r="E199" s="72">
        <v>3</v>
      </c>
      <c r="F199" s="123" t="s">
        <v>375</v>
      </c>
      <c r="G199" t="str">
        <f>CONCATENATE(BO199,"–",BP199,"–",BQ199,"–",BR199,"–",BS199)</f>
        <v>3–2–1–1–0</v>
      </c>
      <c r="H199" s="293"/>
      <c r="I199" s="293"/>
      <c r="K199" t="str">
        <f t="shared" si="136"/>
        <v>0-5-1-0-1</v>
      </c>
      <c r="L199" s="72">
        <v>0</v>
      </c>
      <c r="M199" s="72">
        <v>5</v>
      </c>
      <c r="N199" s="72">
        <v>1</v>
      </c>
      <c r="O199" s="72">
        <v>0</v>
      </c>
      <c r="P199" s="72">
        <v>1</v>
      </c>
      <c r="Q199" s="90">
        <f t="shared" si="123"/>
        <v>7</v>
      </c>
      <c r="R199" s="90" t="str">
        <f t="shared" si="137"/>
        <v/>
      </c>
      <c r="S199" s="90">
        <f t="shared" si="138"/>
        <v>0</v>
      </c>
      <c r="T199" s="91">
        <f t="shared" si="124"/>
        <v>0</v>
      </c>
      <c r="U199" s="91">
        <f t="shared" si="125"/>
        <v>85</v>
      </c>
      <c r="V199" s="91">
        <f t="shared" si="126"/>
        <v>29</v>
      </c>
      <c r="W199" s="91">
        <f t="shared" si="127"/>
        <v>0</v>
      </c>
      <c r="X199" s="91">
        <f t="shared" si="128"/>
        <v>49</v>
      </c>
      <c r="Y199" s="263">
        <f t="shared" si="139"/>
        <v>1</v>
      </c>
      <c r="Z199" s="263">
        <f t="shared" si="140"/>
        <v>252</v>
      </c>
      <c r="AA199" s="263">
        <f t="shared" si="141"/>
        <v>10</v>
      </c>
      <c r="AB199" s="263">
        <f t="shared" si="142"/>
        <v>1</v>
      </c>
      <c r="AC199" s="263">
        <f t="shared" si="143"/>
        <v>10</v>
      </c>
      <c r="AD199" s="93">
        <f t="shared" si="144"/>
        <v>25200</v>
      </c>
      <c r="AE199" s="101">
        <f t="shared" si="145"/>
        <v>3.2564541370303494E-4</v>
      </c>
      <c r="AF199" s="91">
        <f t="shared" si="129"/>
        <v>163</v>
      </c>
      <c r="AG199" s="90"/>
      <c r="AH199" s="90">
        <f t="shared" si="130"/>
        <v>0</v>
      </c>
      <c r="AI199" s="90">
        <f t="shared" si="131"/>
        <v>60</v>
      </c>
      <c r="AJ199" s="90">
        <f t="shared" si="132"/>
        <v>20</v>
      </c>
      <c r="AK199" s="90">
        <f t="shared" si="133"/>
        <v>0</v>
      </c>
      <c r="AL199" s="90">
        <f t="shared" si="134"/>
        <v>40</v>
      </c>
      <c r="AM199" s="91">
        <f t="shared" si="135"/>
        <v>120</v>
      </c>
      <c r="AO199" s="94">
        <f t="shared" si="146"/>
        <v>43</v>
      </c>
      <c r="AS199" t="str">
        <f t="shared" si="147"/>
        <v>0-5-1-0-1</v>
      </c>
      <c r="AT199" s="265">
        <f t="shared" si="122"/>
        <v>0</v>
      </c>
      <c r="AU199" s="265">
        <f t="shared" si="122"/>
        <v>5</v>
      </c>
      <c r="AV199" s="265">
        <f t="shared" si="122"/>
        <v>1</v>
      </c>
      <c r="AW199" s="265">
        <f t="shared" si="122"/>
        <v>0</v>
      </c>
      <c r="AX199" s="265">
        <f t="shared" si="122"/>
        <v>1</v>
      </c>
      <c r="AY199" s="265">
        <f t="shared" si="148"/>
        <v>0</v>
      </c>
      <c r="AZ199" s="265">
        <f t="shared" si="149"/>
        <v>0</v>
      </c>
      <c r="BA199" s="265">
        <f t="shared" si="150"/>
        <v>0</v>
      </c>
      <c r="BB199" s="265">
        <f t="shared" si="151"/>
        <v>0</v>
      </c>
      <c r="BC199" s="265">
        <f t="shared" si="152"/>
        <v>0</v>
      </c>
      <c r="BD199" s="265">
        <f t="shared" si="153"/>
        <v>0</v>
      </c>
      <c r="BE199" s="265">
        <f t="shared" si="154"/>
        <v>0</v>
      </c>
      <c r="BF199" s="265">
        <f t="shared" si="155"/>
        <v>0</v>
      </c>
      <c r="BG199" s="265">
        <f t="shared" si="156"/>
        <v>0</v>
      </c>
      <c r="BH199" s="265">
        <f t="shared" si="157"/>
        <v>0</v>
      </c>
      <c r="BI199" s="265">
        <f t="shared" si="158"/>
        <v>0</v>
      </c>
      <c r="BJ199" s="265">
        <f t="shared" si="159"/>
        <v>0</v>
      </c>
      <c r="BK199" s="265">
        <f t="shared" si="160"/>
        <v>0</v>
      </c>
      <c r="BO199">
        <f>LARGE(A199:E199,1)</f>
        <v>3</v>
      </c>
      <c r="BP199">
        <f>LARGE(A199:E199,2)</f>
        <v>2</v>
      </c>
      <c r="BQ199">
        <f>LARGE(A199:E199,3)</f>
        <v>1</v>
      </c>
      <c r="BR199">
        <f>LARGE(A199:E199,4)</f>
        <v>1</v>
      </c>
      <c r="BS199">
        <f>LARGE(A199:E199,5)</f>
        <v>0</v>
      </c>
    </row>
    <row r="200" spans="1:71" x14ac:dyDescent="0.25">
      <c r="A200" s="72">
        <v>1</v>
      </c>
      <c r="B200" s="72">
        <v>2</v>
      </c>
      <c r="C200" s="72">
        <v>2</v>
      </c>
      <c r="D200" s="72">
        <v>1</v>
      </c>
      <c r="E200" s="72">
        <v>1</v>
      </c>
      <c r="F200" s="123" t="s">
        <v>101</v>
      </c>
      <c r="G200" t="str">
        <f>CONCATENATE(BO200,"–",BP200,"–",BQ200,"–",BR200,"–",BS200)</f>
        <v>2–2–1–1–1</v>
      </c>
      <c r="H200" s="293"/>
      <c r="I200" s="293"/>
      <c r="K200" t="str">
        <f t="shared" si="136"/>
        <v>0-5-0-2-0</v>
      </c>
      <c r="L200" s="72">
        <v>0</v>
      </c>
      <c r="M200" s="72">
        <v>5</v>
      </c>
      <c r="N200" s="72">
        <v>0</v>
      </c>
      <c r="O200" s="72">
        <v>2</v>
      </c>
      <c r="P200" s="72">
        <v>0</v>
      </c>
      <c r="Q200" s="90">
        <f t="shared" si="123"/>
        <v>7</v>
      </c>
      <c r="R200" s="90" t="str">
        <f t="shared" si="137"/>
        <v/>
      </c>
      <c r="S200" s="90">
        <f t="shared" si="138"/>
        <v>0</v>
      </c>
      <c r="T200" s="91">
        <f t="shared" si="124"/>
        <v>0</v>
      </c>
      <c r="U200" s="91">
        <f t="shared" si="125"/>
        <v>85</v>
      </c>
      <c r="V200" s="91">
        <f t="shared" si="126"/>
        <v>0</v>
      </c>
      <c r="W200" s="91">
        <f t="shared" si="127"/>
        <v>77</v>
      </c>
      <c r="X200" s="91">
        <f t="shared" si="128"/>
        <v>0</v>
      </c>
      <c r="Y200" s="263">
        <f t="shared" si="139"/>
        <v>1</v>
      </c>
      <c r="Z200" s="263">
        <f t="shared" si="140"/>
        <v>252</v>
      </c>
      <c r="AA200" s="263">
        <f t="shared" si="141"/>
        <v>1</v>
      </c>
      <c r="AB200" s="263">
        <f t="shared" si="142"/>
        <v>45</v>
      </c>
      <c r="AC200" s="263">
        <f t="shared" si="143"/>
        <v>1</v>
      </c>
      <c r="AD200" s="93">
        <f t="shared" si="144"/>
        <v>11340</v>
      </c>
      <c r="AE200" s="101">
        <f t="shared" si="145"/>
        <v>1.4654043616636574E-4</v>
      </c>
      <c r="AF200" s="91">
        <f t="shared" si="129"/>
        <v>162</v>
      </c>
      <c r="AG200" s="90"/>
      <c r="AH200" s="90">
        <f t="shared" si="130"/>
        <v>0</v>
      </c>
      <c r="AI200" s="90">
        <f t="shared" si="131"/>
        <v>60</v>
      </c>
      <c r="AJ200" s="90">
        <f t="shared" si="132"/>
        <v>0</v>
      </c>
      <c r="AK200" s="90">
        <f t="shared" si="133"/>
        <v>61</v>
      </c>
      <c r="AL200" s="90">
        <f t="shared" si="134"/>
        <v>0</v>
      </c>
      <c r="AM200" s="91">
        <f t="shared" si="135"/>
        <v>121</v>
      </c>
      <c r="AO200" s="94">
        <f t="shared" si="146"/>
        <v>41</v>
      </c>
      <c r="AS200" t="str">
        <f t="shared" si="147"/>
        <v>0-5-0-2-0</v>
      </c>
      <c r="AT200" s="265">
        <f t="shared" si="122"/>
        <v>0</v>
      </c>
      <c r="AU200" s="265">
        <f t="shared" si="122"/>
        <v>5</v>
      </c>
      <c r="AV200" s="265">
        <f t="shared" si="122"/>
        <v>0</v>
      </c>
      <c r="AW200" s="265">
        <f t="shared" si="122"/>
        <v>2</v>
      </c>
      <c r="AX200" s="265">
        <f t="shared" si="122"/>
        <v>0</v>
      </c>
      <c r="AY200" s="265">
        <f t="shared" si="148"/>
        <v>0</v>
      </c>
      <c r="AZ200" s="265">
        <f t="shared" si="149"/>
        <v>0</v>
      </c>
      <c r="BA200" s="265">
        <f t="shared" si="150"/>
        <v>0</v>
      </c>
      <c r="BB200" s="265">
        <f t="shared" si="151"/>
        <v>0</v>
      </c>
      <c r="BC200" s="265">
        <f t="shared" si="152"/>
        <v>0</v>
      </c>
      <c r="BD200" s="265">
        <f t="shared" si="153"/>
        <v>0</v>
      </c>
      <c r="BE200" s="265">
        <f t="shared" si="154"/>
        <v>0</v>
      </c>
      <c r="BF200" s="265">
        <f t="shared" si="155"/>
        <v>0</v>
      </c>
      <c r="BG200" s="265">
        <f t="shared" si="156"/>
        <v>0</v>
      </c>
      <c r="BH200" s="265">
        <f t="shared" si="157"/>
        <v>0</v>
      </c>
      <c r="BI200" s="265">
        <f t="shared" si="158"/>
        <v>0</v>
      </c>
      <c r="BJ200" s="265">
        <f t="shared" si="159"/>
        <v>0</v>
      </c>
      <c r="BK200" s="265">
        <f t="shared" si="160"/>
        <v>0</v>
      </c>
      <c r="BO200">
        <f>LARGE(A200:E200,1)</f>
        <v>2</v>
      </c>
      <c r="BP200">
        <f>LARGE(A200:E200,2)</f>
        <v>2</v>
      </c>
      <c r="BQ200">
        <f>LARGE(A200:E200,3)</f>
        <v>1</v>
      </c>
      <c r="BR200">
        <f>LARGE(A200:E200,4)</f>
        <v>1</v>
      </c>
      <c r="BS200">
        <f>LARGE(A200:E200,5)</f>
        <v>1</v>
      </c>
    </row>
    <row r="201" spans="1:71" x14ac:dyDescent="0.25">
      <c r="A201" s="72">
        <v>2</v>
      </c>
      <c r="B201" s="72">
        <v>2</v>
      </c>
      <c r="C201" s="72">
        <v>2</v>
      </c>
      <c r="D201" s="72">
        <v>1</v>
      </c>
      <c r="E201" s="72">
        <v>0</v>
      </c>
      <c r="F201" s="123" t="s">
        <v>79</v>
      </c>
      <c r="G201" t="str">
        <f>CONCATENATE(BO201,"–",BP201,"–",BQ201,"–",BR201,"–",BS201)</f>
        <v>2–2–2–1–0</v>
      </c>
      <c r="H201" s="293"/>
      <c r="I201" s="293"/>
      <c r="K201" t="str">
        <f t="shared" si="136"/>
        <v>3-1-1-1-1</v>
      </c>
      <c r="L201" s="72">
        <v>3</v>
      </c>
      <c r="M201" s="72">
        <v>1</v>
      </c>
      <c r="N201" s="72">
        <v>1</v>
      </c>
      <c r="O201" s="72">
        <v>1</v>
      </c>
      <c r="P201" s="72">
        <v>1</v>
      </c>
      <c r="Q201" s="90">
        <f t="shared" si="123"/>
        <v>7</v>
      </c>
      <c r="R201" s="90" t="str">
        <f t="shared" si="137"/>
        <v/>
      </c>
      <c r="S201" s="90">
        <f t="shared" si="138"/>
        <v>3</v>
      </c>
      <c r="T201" s="91">
        <f t="shared" si="124"/>
        <v>24</v>
      </c>
      <c r="U201" s="91">
        <f t="shared" si="125"/>
        <v>19</v>
      </c>
      <c r="V201" s="91">
        <f t="shared" si="126"/>
        <v>29</v>
      </c>
      <c r="W201" s="91">
        <f t="shared" si="127"/>
        <v>39</v>
      </c>
      <c r="X201" s="91">
        <f t="shared" si="128"/>
        <v>49</v>
      </c>
      <c r="Y201" s="263">
        <f t="shared" si="139"/>
        <v>84</v>
      </c>
      <c r="Z201" s="263">
        <f t="shared" si="140"/>
        <v>10</v>
      </c>
      <c r="AA201" s="263">
        <f t="shared" si="141"/>
        <v>10</v>
      </c>
      <c r="AB201" s="263">
        <f t="shared" si="142"/>
        <v>10</v>
      </c>
      <c r="AC201" s="263">
        <f t="shared" si="143"/>
        <v>10</v>
      </c>
      <c r="AD201" s="93">
        <f t="shared" si="144"/>
        <v>840000</v>
      </c>
      <c r="AE201" s="101">
        <f t="shared" si="145"/>
        <v>1.0854847123434498E-2</v>
      </c>
      <c r="AF201" s="91">
        <f t="shared" si="129"/>
        <v>160</v>
      </c>
      <c r="AG201" s="90"/>
      <c r="AH201" s="90">
        <f t="shared" si="130"/>
        <v>6</v>
      </c>
      <c r="AI201" s="90">
        <f t="shared" si="131"/>
        <v>10</v>
      </c>
      <c r="AJ201" s="90">
        <f t="shared" si="132"/>
        <v>20</v>
      </c>
      <c r="AK201" s="90">
        <f t="shared" si="133"/>
        <v>30</v>
      </c>
      <c r="AL201" s="90">
        <f t="shared" si="134"/>
        <v>40</v>
      </c>
      <c r="AM201" s="91">
        <f t="shared" si="135"/>
        <v>106</v>
      </c>
      <c r="AO201" s="94">
        <f t="shared" si="146"/>
        <v>54</v>
      </c>
      <c r="AS201" t="str">
        <f t="shared" si="147"/>
        <v>3-1-1-1-1</v>
      </c>
      <c r="AT201" s="265">
        <f t="shared" si="122"/>
        <v>3</v>
      </c>
      <c r="AU201" s="265">
        <f t="shared" si="122"/>
        <v>1</v>
      </c>
      <c r="AV201" s="265">
        <f t="shared" si="122"/>
        <v>1</v>
      </c>
      <c r="AW201" s="265">
        <f t="shared" si="122"/>
        <v>1</v>
      </c>
      <c r="AX201" s="265">
        <f t="shared" si="122"/>
        <v>1</v>
      </c>
      <c r="AY201" s="265">
        <f t="shared" si="148"/>
        <v>0</v>
      </c>
      <c r="AZ201" s="265">
        <f t="shared" si="149"/>
        <v>0</v>
      </c>
      <c r="BA201" s="265">
        <f t="shared" si="150"/>
        <v>0</v>
      </c>
      <c r="BB201" s="265">
        <f t="shared" si="151"/>
        <v>0</v>
      </c>
      <c r="BC201" s="265">
        <f t="shared" si="152"/>
        <v>0</v>
      </c>
      <c r="BD201" s="265">
        <f t="shared" si="153"/>
        <v>0</v>
      </c>
      <c r="BE201" s="265">
        <f t="shared" si="154"/>
        <v>0</v>
      </c>
      <c r="BF201" s="265">
        <f t="shared" si="155"/>
        <v>0</v>
      </c>
      <c r="BG201" s="265">
        <f t="shared" si="156"/>
        <v>0</v>
      </c>
      <c r="BH201" s="265">
        <f t="shared" si="157"/>
        <v>0</v>
      </c>
      <c r="BI201" s="265">
        <f t="shared" si="158"/>
        <v>3</v>
      </c>
      <c r="BJ201" s="265">
        <f t="shared" si="159"/>
        <v>0</v>
      </c>
      <c r="BK201" s="265">
        <f t="shared" si="160"/>
        <v>0</v>
      </c>
      <c r="BO201">
        <f>LARGE(A201:E201,1)</f>
        <v>2</v>
      </c>
      <c r="BP201">
        <f>LARGE(A201:E201,2)</f>
        <v>2</v>
      </c>
      <c r="BQ201">
        <f>LARGE(A201:E201,3)</f>
        <v>2</v>
      </c>
      <c r="BR201">
        <f>LARGE(A201:E201,4)</f>
        <v>1</v>
      </c>
      <c r="BS201">
        <f>LARGE(A201:E201,5)</f>
        <v>0</v>
      </c>
    </row>
    <row r="202" spans="1:71" x14ac:dyDescent="0.25">
      <c r="A202" s="72">
        <v>2</v>
      </c>
      <c r="B202" s="72">
        <v>1</v>
      </c>
      <c r="C202" s="72">
        <v>1</v>
      </c>
      <c r="D202" s="72">
        <v>2</v>
      </c>
      <c r="E202" s="72">
        <v>1</v>
      </c>
      <c r="F202" s="123" t="s">
        <v>358</v>
      </c>
      <c r="G202" t="str">
        <f>CONCATENATE(BO202,"–",BP202,"–",BQ202,"–",BR202,"–",BS202)</f>
        <v>2–2–1–1–1</v>
      </c>
      <c r="H202" s="293"/>
      <c r="I202" s="293"/>
      <c r="K202" t="str">
        <f t="shared" si="136"/>
        <v>2-2-1-2-0</v>
      </c>
      <c r="L202" s="72">
        <v>2</v>
      </c>
      <c r="M202" s="72">
        <v>2</v>
      </c>
      <c r="N202" s="72">
        <v>1</v>
      </c>
      <c r="O202" s="72">
        <v>2</v>
      </c>
      <c r="P202" s="72">
        <v>0</v>
      </c>
      <c r="Q202" s="90">
        <f t="shared" si="123"/>
        <v>7</v>
      </c>
      <c r="R202" s="90" t="str">
        <f t="shared" si="137"/>
        <v/>
      </c>
      <c r="S202" s="90">
        <f t="shared" si="138"/>
        <v>2</v>
      </c>
      <c r="T202" s="91">
        <f t="shared" si="124"/>
        <v>17</v>
      </c>
      <c r="U202" s="91">
        <f t="shared" si="125"/>
        <v>37</v>
      </c>
      <c r="V202" s="91">
        <f t="shared" si="126"/>
        <v>29</v>
      </c>
      <c r="W202" s="91">
        <f t="shared" si="127"/>
        <v>77</v>
      </c>
      <c r="X202" s="91">
        <f t="shared" si="128"/>
        <v>0</v>
      </c>
      <c r="Y202" s="263">
        <f t="shared" si="139"/>
        <v>36</v>
      </c>
      <c r="Z202" s="263">
        <f t="shared" si="140"/>
        <v>45</v>
      </c>
      <c r="AA202" s="263">
        <f t="shared" si="141"/>
        <v>10</v>
      </c>
      <c r="AB202" s="263">
        <f t="shared" si="142"/>
        <v>45</v>
      </c>
      <c r="AC202" s="263">
        <f t="shared" si="143"/>
        <v>1</v>
      </c>
      <c r="AD202" s="93">
        <f t="shared" si="144"/>
        <v>729000</v>
      </c>
      <c r="AE202" s="101">
        <f t="shared" si="145"/>
        <v>9.4204566106949397E-3</v>
      </c>
      <c r="AF202" s="91">
        <f t="shared" si="129"/>
        <v>160</v>
      </c>
      <c r="AG202" s="90"/>
      <c r="AH202" s="90">
        <f t="shared" si="130"/>
        <v>3</v>
      </c>
      <c r="AI202" s="90">
        <f t="shared" si="131"/>
        <v>21</v>
      </c>
      <c r="AJ202" s="90">
        <f t="shared" si="132"/>
        <v>20</v>
      </c>
      <c r="AK202" s="90">
        <f t="shared" si="133"/>
        <v>61</v>
      </c>
      <c r="AL202" s="90">
        <f t="shared" si="134"/>
        <v>0</v>
      </c>
      <c r="AM202" s="91">
        <f t="shared" si="135"/>
        <v>105</v>
      </c>
      <c r="AO202" s="94">
        <f t="shared" si="146"/>
        <v>55</v>
      </c>
      <c r="AS202" t="str">
        <f t="shared" si="147"/>
        <v>2-2-1-2-0</v>
      </c>
      <c r="AT202" s="265">
        <f t="shared" si="122"/>
        <v>2</v>
      </c>
      <c r="AU202" s="265">
        <f t="shared" si="122"/>
        <v>2</v>
      </c>
      <c r="AV202" s="265">
        <f t="shared" si="122"/>
        <v>1</v>
      </c>
      <c r="AW202" s="265">
        <f t="shared" si="122"/>
        <v>2</v>
      </c>
      <c r="AX202" s="265">
        <f t="shared" si="122"/>
        <v>0</v>
      </c>
      <c r="AY202" s="265">
        <f t="shared" si="148"/>
        <v>0</v>
      </c>
      <c r="AZ202" s="265">
        <f t="shared" si="149"/>
        <v>0</v>
      </c>
      <c r="BA202" s="265">
        <f t="shared" si="150"/>
        <v>0</v>
      </c>
      <c r="BB202" s="265">
        <f t="shared" si="151"/>
        <v>0</v>
      </c>
      <c r="BC202" s="265">
        <f t="shared" si="152"/>
        <v>0</v>
      </c>
      <c r="BD202" s="265">
        <f t="shared" si="153"/>
        <v>0</v>
      </c>
      <c r="BE202" s="265">
        <f t="shared" si="154"/>
        <v>0</v>
      </c>
      <c r="BF202" s="265">
        <f t="shared" si="155"/>
        <v>0</v>
      </c>
      <c r="BG202" s="265">
        <f t="shared" si="156"/>
        <v>0</v>
      </c>
      <c r="BH202" s="265">
        <f t="shared" si="157"/>
        <v>0</v>
      </c>
      <c r="BI202" s="265">
        <f t="shared" si="158"/>
        <v>0</v>
      </c>
      <c r="BJ202" s="265">
        <f t="shared" si="159"/>
        <v>2</v>
      </c>
      <c r="BK202" s="265">
        <f t="shared" si="160"/>
        <v>0</v>
      </c>
      <c r="BO202">
        <f>LARGE(A202:E202,1)</f>
        <v>2</v>
      </c>
      <c r="BP202">
        <f>LARGE(A202:E202,2)</f>
        <v>2</v>
      </c>
      <c r="BQ202">
        <f>LARGE(A202:E202,3)</f>
        <v>1</v>
      </c>
      <c r="BR202">
        <f>LARGE(A202:E202,4)</f>
        <v>1</v>
      </c>
      <c r="BS202">
        <f>LARGE(A202:E202,5)</f>
        <v>1</v>
      </c>
    </row>
    <row r="203" spans="1:71" x14ac:dyDescent="0.25">
      <c r="A203" s="72">
        <v>1</v>
      </c>
      <c r="B203" s="72">
        <v>3</v>
      </c>
      <c r="C203" s="72">
        <v>1</v>
      </c>
      <c r="D203" s="72">
        <v>1</v>
      </c>
      <c r="E203" s="72">
        <v>1</v>
      </c>
      <c r="F203" s="123" t="s">
        <v>376</v>
      </c>
      <c r="G203" t="str">
        <f>CONCATENATE(BO203,"–",BP203,"–",BQ203,"–",BR203,"–",BS203)</f>
        <v>3–1–1–1–1</v>
      </c>
      <c r="H203" s="293"/>
      <c r="I203" s="293"/>
      <c r="K203" t="str">
        <f t="shared" si="136"/>
        <v>2-2-2-0-1</v>
      </c>
      <c r="L203" s="72">
        <v>2</v>
      </c>
      <c r="M203" s="72">
        <v>2</v>
      </c>
      <c r="N203" s="72">
        <v>2</v>
      </c>
      <c r="O203" s="72">
        <v>0</v>
      </c>
      <c r="P203" s="72">
        <v>1</v>
      </c>
      <c r="Q203" s="90">
        <f t="shared" si="123"/>
        <v>7</v>
      </c>
      <c r="R203" s="90" t="str">
        <f t="shared" si="137"/>
        <v/>
      </c>
      <c r="S203" s="90">
        <f t="shared" si="138"/>
        <v>2</v>
      </c>
      <c r="T203" s="91">
        <f t="shared" si="124"/>
        <v>17</v>
      </c>
      <c r="U203" s="91">
        <f t="shared" si="125"/>
        <v>37</v>
      </c>
      <c r="V203" s="91">
        <f t="shared" si="126"/>
        <v>57</v>
      </c>
      <c r="W203" s="91">
        <f t="shared" si="127"/>
        <v>0</v>
      </c>
      <c r="X203" s="91">
        <f t="shared" si="128"/>
        <v>49</v>
      </c>
      <c r="Y203" s="263">
        <f t="shared" si="139"/>
        <v>36</v>
      </c>
      <c r="Z203" s="263">
        <f t="shared" si="140"/>
        <v>45</v>
      </c>
      <c r="AA203" s="263">
        <f t="shared" si="141"/>
        <v>45</v>
      </c>
      <c r="AB203" s="263">
        <f t="shared" si="142"/>
        <v>1</v>
      </c>
      <c r="AC203" s="263">
        <f t="shared" si="143"/>
        <v>10</v>
      </c>
      <c r="AD203" s="93">
        <f t="shared" si="144"/>
        <v>729000</v>
      </c>
      <c r="AE203" s="101">
        <f t="shared" si="145"/>
        <v>9.4204566106949397E-3</v>
      </c>
      <c r="AF203" s="91">
        <f t="shared" si="129"/>
        <v>160</v>
      </c>
      <c r="AG203" s="90"/>
      <c r="AH203" s="90">
        <f t="shared" si="130"/>
        <v>3</v>
      </c>
      <c r="AI203" s="90">
        <f t="shared" si="131"/>
        <v>21</v>
      </c>
      <c r="AJ203" s="90">
        <f t="shared" si="132"/>
        <v>41</v>
      </c>
      <c r="AK203" s="90">
        <f t="shared" si="133"/>
        <v>0</v>
      </c>
      <c r="AL203" s="90">
        <f t="shared" si="134"/>
        <v>40</v>
      </c>
      <c r="AM203" s="91">
        <f t="shared" si="135"/>
        <v>105</v>
      </c>
      <c r="AO203" s="94">
        <f t="shared" si="146"/>
        <v>55</v>
      </c>
      <c r="AS203" t="str">
        <f t="shared" si="147"/>
        <v>2-2-2-0-1</v>
      </c>
      <c r="AT203" s="265">
        <f t="shared" si="122"/>
        <v>2</v>
      </c>
      <c r="AU203" s="265">
        <f t="shared" si="122"/>
        <v>2</v>
      </c>
      <c r="AV203" s="265">
        <f t="shared" si="122"/>
        <v>2</v>
      </c>
      <c r="AW203" s="265">
        <f t="shared" si="122"/>
        <v>0</v>
      </c>
      <c r="AX203" s="265">
        <f t="shared" si="122"/>
        <v>1</v>
      </c>
      <c r="AY203" s="265">
        <f t="shared" si="148"/>
        <v>0</v>
      </c>
      <c r="AZ203" s="265">
        <f t="shared" si="149"/>
        <v>0</v>
      </c>
      <c r="BA203" s="265">
        <f t="shared" si="150"/>
        <v>0</v>
      </c>
      <c r="BB203" s="265">
        <f t="shared" si="151"/>
        <v>0</v>
      </c>
      <c r="BC203" s="265">
        <f t="shared" si="152"/>
        <v>0</v>
      </c>
      <c r="BD203" s="265">
        <f t="shared" si="153"/>
        <v>0</v>
      </c>
      <c r="BE203" s="265">
        <f t="shared" si="154"/>
        <v>0</v>
      </c>
      <c r="BF203" s="265">
        <f t="shared" si="155"/>
        <v>0</v>
      </c>
      <c r="BG203" s="265">
        <f t="shared" si="156"/>
        <v>0</v>
      </c>
      <c r="BH203" s="265">
        <f t="shared" si="157"/>
        <v>0</v>
      </c>
      <c r="BI203" s="265">
        <f t="shared" si="158"/>
        <v>0</v>
      </c>
      <c r="BJ203" s="265">
        <f t="shared" si="159"/>
        <v>2</v>
      </c>
      <c r="BK203" s="265">
        <f t="shared" si="160"/>
        <v>0</v>
      </c>
      <c r="BO203">
        <f>LARGE(A203:E203,1)</f>
        <v>3</v>
      </c>
      <c r="BP203">
        <f>LARGE(A203:E203,2)</f>
        <v>1</v>
      </c>
      <c r="BQ203">
        <f>LARGE(A203:E203,3)</f>
        <v>1</v>
      </c>
      <c r="BR203">
        <f>LARGE(A203:E203,4)</f>
        <v>1</v>
      </c>
      <c r="BS203">
        <f>LARGE(A203:E203,5)</f>
        <v>1</v>
      </c>
    </row>
    <row r="204" spans="1:71" x14ac:dyDescent="0.25">
      <c r="A204" s="72">
        <v>0</v>
      </c>
      <c r="B204" s="72">
        <v>0</v>
      </c>
      <c r="C204" s="72">
        <v>1</v>
      </c>
      <c r="D204" s="72">
        <v>4</v>
      </c>
      <c r="E204" s="72">
        <v>2</v>
      </c>
      <c r="F204" s="123" t="s">
        <v>377</v>
      </c>
      <c r="G204" t="str">
        <f>CONCATENATE(BO204,"–",BP204,"–",BQ204,"–",BR204,"–",BS204)</f>
        <v>4–2–1–0–0</v>
      </c>
      <c r="H204" s="293"/>
      <c r="I204" s="293"/>
      <c r="K204" t="str">
        <f t="shared" si="136"/>
        <v>2-3-0-1-1</v>
      </c>
      <c r="L204" s="72">
        <v>2</v>
      </c>
      <c r="M204" s="72">
        <v>3</v>
      </c>
      <c r="N204" s="72">
        <v>0</v>
      </c>
      <c r="O204" s="72">
        <v>1</v>
      </c>
      <c r="P204" s="72">
        <v>1</v>
      </c>
      <c r="Q204" s="90">
        <f t="shared" si="123"/>
        <v>7</v>
      </c>
      <c r="R204" s="90" t="str">
        <f t="shared" si="137"/>
        <v/>
      </c>
      <c r="S204" s="90">
        <f t="shared" si="138"/>
        <v>2</v>
      </c>
      <c r="T204" s="91">
        <f t="shared" si="124"/>
        <v>17</v>
      </c>
      <c r="U204" s="91">
        <f t="shared" si="125"/>
        <v>54</v>
      </c>
      <c r="V204" s="91">
        <f t="shared" si="126"/>
        <v>0</v>
      </c>
      <c r="W204" s="91">
        <f t="shared" si="127"/>
        <v>39</v>
      </c>
      <c r="X204" s="91">
        <f t="shared" si="128"/>
        <v>49</v>
      </c>
      <c r="Y204" s="263">
        <f t="shared" si="139"/>
        <v>36</v>
      </c>
      <c r="Z204" s="263">
        <f t="shared" si="140"/>
        <v>120</v>
      </c>
      <c r="AA204" s="263">
        <f t="shared" si="141"/>
        <v>1</v>
      </c>
      <c r="AB204" s="263">
        <f t="shared" si="142"/>
        <v>10</v>
      </c>
      <c r="AC204" s="263">
        <f t="shared" si="143"/>
        <v>10</v>
      </c>
      <c r="AD204" s="93">
        <f t="shared" si="144"/>
        <v>432000</v>
      </c>
      <c r="AE204" s="101">
        <f t="shared" si="145"/>
        <v>5.5824928063377419E-3</v>
      </c>
      <c r="AF204" s="91">
        <f t="shared" si="129"/>
        <v>159</v>
      </c>
      <c r="AG204" s="90"/>
      <c r="AH204" s="90">
        <f t="shared" si="130"/>
        <v>3</v>
      </c>
      <c r="AI204" s="90">
        <f t="shared" si="131"/>
        <v>33</v>
      </c>
      <c r="AJ204" s="90">
        <f t="shared" si="132"/>
        <v>0</v>
      </c>
      <c r="AK204" s="90">
        <f t="shared" si="133"/>
        <v>30</v>
      </c>
      <c r="AL204" s="90">
        <f t="shared" si="134"/>
        <v>40</v>
      </c>
      <c r="AM204" s="91">
        <f t="shared" si="135"/>
        <v>106</v>
      </c>
      <c r="AO204" s="94">
        <f t="shared" si="146"/>
        <v>53</v>
      </c>
      <c r="AS204" t="str">
        <f t="shared" si="147"/>
        <v>2-3-0-1-1</v>
      </c>
      <c r="AT204" s="265">
        <f t="shared" si="122"/>
        <v>2</v>
      </c>
      <c r="AU204" s="265">
        <f t="shared" si="122"/>
        <v>3</v>
      </c>
      <c r="AV204" s="265">
        <f t="shared" si="122"/>
        <v>0</v>
      </c>
      <c r="AW204" s="265">
        <f t="shared" si="122"/>
        <v>1</v>
      </c>
      <c r="AX204" s="265">
        <f t="shared" si="122"/>
        <v>1</v>
      </c>
      <c r="AY204" s="265">
        <f t="shared" si="148"/>
        <v>0</v>
      </c>
      <c r="AZ204" s="265">
        <f t="shared" si="149"/>
        <v>0</v>
      </c>
      <c r="BA204" s="265">
        <f t="shared" si="150"/>
        <v>0</v>
      </c>
      <c r="BB204" s="265">
        <f t="shared" si="151"/>
        <v>0</v>
      </c>
      <c r="BC204" s="265">
        <f t="shared" si="152"/>
        <v>0</v>
      </c>
      <c r="BD204" s="265">
        <f t="shared" si="153"/>
        <v>0</v>
      </c>
      <c r="BE204" s="265">
        <f t="shared" si="154"/>
        <v>0</v>
      </c>
      <c r="BF204" s="265">
        <f t="shared" si="155"/>
        <v>0</v>
      </c>
      <c r="BG204" s="265">
        <f t="shared" si="156"/>
        <v>0</v>
      </c>
      <c r="BH204" s="265">
        <f t="shared" si="157"/>
        <v>2</v>
      </c>
      <c r="BI204" s="265">
        <f t="shared" si="158"/>
        <v>0</v>
      </c>
      <c r="BJ204" s="265">
        <f t="shared" si="159"/>
        <v>0</v>
      </c>
      <c r="BK204" s="265">
        <f t="shared" si="160"/>
        <v>0</v>
      </c>
      <c r="BO204">
        <f>LARGE(A204:E204,1)</f>
        <v>4</v>
      </c>
      <c r="BP204">
        <f>LARGE(A204:E204,2)</f>
        <v>2</v>
      </c>
      <c r="BQ204">
        <f>LARGE(A204:E204,3)</f>
        <v>1</v>
      </c>
      <c r="BR204">
        <f>LARGE(A204:E204,4)</f>
        <v>0</v>
      </c>
      <c r="BS204">
        <f>LARGE(A204:E204,5)</f>
        <v>0</v>
      </c>
    </row>
    <row r="205" spans="1:71" x14ac:dyDescent="0.25">
      <c r="A205" s="72">
        <v>2</v>
      </c>
      <c r="B205" s="72">
        <v>3</v>
      </c>
      <c r="C205" s="72">
        <v>1</v>
      </c>
      <c r="D205" s="72">
        <v>1</v>
      </c>
      <c r="E205" s="72">
        <v>0</v>
      </c>
      <c r="F205" s="123" t="s">
        <v>378</v>
      </c>
      <c r="G205" t="str">
        <f>CONCATENATE(BO205,"–",BP205,"–",BQ205,"–",BR205,"–",BS205)</f>
        <v>3–2–1–1–0</v>
      </c>
      <c r="H205" s="293"/>
      <c r="I205" s="293"/>
      <c r="K205" t="str">
        <f t="shared" si="136"/>
        <v>2-1-3-1-0</v>
      </c>
      <c r="L205" s="72">
        <v>2</v>
      </c>
      <c r="M205" s="72">
        <v>1</v>
      </c>
      <c r="N205" s="72">
        <v>3</v>
      </c>
      <c r="O205" s="72">
        <v>1</v>
      </c>
      <c r="P205" s="72">
        <v>0</v>
      </c>
      <c r="Q205" s="90">
        <f t="shared" si="123"/>
        <v>7</v>
      </c>
      <c r="R205" s="90" t="str">
        <f t="shared" si="137"/>
        <v/>
      </c>
      <c r="S205" s="90">
        <f t="shared" si="138"/>
        <v>0</v>
      </c>
      <c r="T205" s="91">
        <f t="shared" si="124"/>
        <v>17</v>
      </c>
      <c r="U205" s="91">
        <f t="shared" si="125"/>
        <v>19</v>
      </c>
      <c r="V205" s="91">
        <f t="shared" si="126"/>
        <v>84</v>
      </c>
      <c r="W205" s="91">
        <f t="shared" si="127"/>
        <v>39</v>
      </c>
      <c r="X205" s="91">
        <f t="shared" si="128"/>
        <v>0</v>
      </c>
      <c r="Y205" s="263">
        <f t="shared" si="139"/>
        <v>36</v>
      </c>
      <c r="Z205" s="263">
        <f t="shared" si="140"/>
        <v>10</v>
      </c>
      <c r="AA205" s="263">
        <f t="shared" si="141"/>
        <v>120</v>
      </c>
      <c r="AB205" s="263">
        <f t="shared" si="142"/>
        <v>10</v>
      </c>
      <c r="AC205" s="263">
        <f t="shared" si="143"/>
        <v>1</v>
      </c>
      <c r="AD205" s="93">
        <f t="shared" si="144"/>
        <v>432000</v>
      </c>
      <c r="AE205" s="101">
        <f t="shared" si="145"/>
        <v>5.5824928063377419E-3</v>
      </c>
      <c r="AF205" s="91">
        <f t="shared" si="129"/>
        <v>159</v>
      </c>
      <c r="AG205" s="90"/>
      <c r="AH205" s="90">
        <f t="shared" si="130"/>
        <v>3</v>
      </c>
      <c r="AI205" s="90">
        <f t="shared" si="131"/>
        <v>10</v>
      </c>
      <c r="AJ205" s="90">
        <f t="shared" si="132"/>
        <v>63</v>
      </c>
      <c r="AK205" s="90">
        <f t="shared" si="133"/>
        <v>30</v>
      </c>
      <c r="AL205" s="90">
        <f t="shared" si="134"/>
        <v>0</v>
      </c>
      <c r="AM205" s="91">
        <f t="shared" si="135"/>
        <v>106</v>
      </c>
      <c r="AO205" s="94">
        <f t="shared" si="146"/>
        <v>53</v>
      </c>
      <c r="AS205" t="str">
        <f t="shared" si="147"/>
        <v>2-1-3-1-0</v>
      </c>
      <c r="AT205" s="265">
        <f t="shared" si="122"/>
        <v>2</v>
      </c>
      <c r="AU205" s="265">
        <f t="shared" si="122"/>
        <v>1</v>
      </c>
      <c r="AV205" s="265">
        <f t="shared" si="122"/>
        <v>3</v>
      </c>
      <c r="AW205" s="265">
        <f t="shared" si="122"/>
        <v>1</v>
      </c>
      <c r="AX205" s="265">
        <f t="shared" si="122"/>
        <v>0</v>
      </c>
      <c r="AY205" s="265">
        <f t="shared" si="148"/>
        <v>0</v>
      </c>
      <c r="AZ205" s="265">
        <f t="shared" si="149"/>
        <v>0</v>
      </c>
      <c r="BA205" s="265">
        <f t="shared" si="150"/>
        <v>0</v>
      </c>
      <c r="BB205" s="265">
        <f t="shared" si="151"/>
        <v>0</v>
      </c>
      <c r="BC205" s="265">
        <f t="shared" si="152"/>
        <v>0</v>
      </c>
      <c r="BD205" s="265">
        <f t="shared" si="153"/>
        <v>0</v>
      </c>
      <c r="BE205" s="265">
        <f t="shared" si="154"/>
        <v>0</v>
      </c>
      <c r="BF205" s="265">
        <f t="shared" si="155"/>
        <v>0</v>
      </c>
      <c r="BG205" s="265">
        <f t="shared" si="156"/>
        <v>0</v>
      </c>
      <c r="BH205" s="265">
        <f t="shared" si="157"/>
        <v>0</v>
      </c>
      <c r="BI205" s="265">
        <f t="shared" si="158"/>
        <v>0</v>
      </c>
      <c r="BJ205" s="265">
        <f t="shared" si="159"/>
        <v>0</v>
      </c>
      <c r="BK205" s="265">
        <f t="shared" si="160"/>
        <v>0</v>
      </c>
      <c r="BO205">
        <f>LARGE(A205:E205,1)</f>
        <v>3</v>
      </c>
      <c r="BP205">
        <f>LARGE(A205:E205,2)</f>
        <v>2</v>
      </c>
      <c r="BQ205">
        <f>LARGE(A205:E205,3)</f>
        <v>1</v>
      </c>
      <c r="BR205">
        <f>LARGE(A205:E205,4)</f>
        <v>1</v>
      </c>
      <c r="BS205">
        <f>LARGE(A205:E205,5)</f>
        <v>0</v>
      </c>
    </row>
    <row r="206" spans="1:71" x14ac:dyDescent="0.25">
      <c r="A206" s="72">
        <v>3</v>
      </c>
      <c r="B206" s="72">
        <v>1</v>
      </c>
      <c r="C206" s="72">
        <v>2</v>
      </c>
      <c r="D206" s="72">
        <v>1</v>
      </c>
      <c r="E206" s="72">
        <v>0</v>
      </c>
      <c r="F206" s="123" t="s">
        <v>379</v>
      </c>
      <c r="G206" t="str">
        <f>CONCATENATE(BO206,"–",BP206,"–",BQ206,"–",BR206,"–",BS206)</f>
        <v>3–2–1–1–0</v>
      </c>
      <c r="H206" s="293"/>
      <c r="I206" s="293"/>
      <c r="K206" t="str">
        <f t="shared" si="136"/>
        <v>1-3-2-1-0</v>
      </c>
      <c r="L206" s="72">
        <v>1</v>
      </c>
      <c r="M206" s="72">
        <v>3</v>
      </c>
      <c r="N206" s="72">
        <v>2</v>
      </c>
      <c r="O206" s="72">
        <v>1</v>
      </c>
      <c r="P206" s="72">
        <v>0</v>
      </c>
      <c r="Q206" s="90">
        <f t="shared" si="123"/>
        <v>7</v>
      </c>
      <c r="R206" s="90" t="str">
        <f t="shared" si="137"/>
        <v/>
      </c>
      <c r="S206" s="90">
        <f t="shared" si="138"/>
        <v>2</v>
      </c>
      <c r="T206" s="91">
        <f t="shared" si="124"/>
        <v>9</v>
      </c>
      <c r="U206" s="91">
        <f t="shared" si="125"/>
        <v>54</v>
      </c>
      <c r="V206" s="91">
        <f t="shared" si="126"/>
        <v>57</v>
      </c>
      <c r="W206" s="91">
        <f t="shared" si="127"/>
        <v>39</v>
      </c>
      <c r="X206" s="91">
        <f t="shared" si="128"/>
        <v>0</v>
      </c>
      <c r="Y206" s="263">
        <f t="shared" si="139"/>
        <v>9</v>
      </c>
      <c r="Z206" s="263">
        <f t="shared" si="140"/>
        <v>120</v>
      </c>
      <c r="AA206" s="263">
        <f t="shared" si="141"/>
        <v>45</v>
      </c>
      <c r="AB206" s="263">
        <f t="shared" si="142"/>
        <v>10</v>
      </c>
      <c r="AC206" s="263">
        <f t="shared" si="143"/>
        <v>1</v>
      </c>
      <c r="AD206" s="93">
        <f t="shared" si="144"/>
        <v>486000</v>
      </c>
      <c r="AE206" s="101">
        <f t="shared" si="145"/>
        <v>6.2803044071299595E-3</v>
      </c>
      <c r="AF206" s="91">
        <f t="shared" si="129"/>
        <v>159</v>
      </c>
      <c r="AG206" s="90"/>
      <c r="AH206" s="90">
        <f t="shared" si="130"/>
        <v>1</v>
      </c>
      <c r="AI206" s="90">
        <f t="shared" si="131"/>
        <v>33</v>
      </c>
      <c r="AJ206" s="90">
        <f t="shared" si="132"/>
        <v>41</v>
      </c>
      <c r="AK206" s="90">
        <f t="shared" si="133"/>
        <v>30</v>
      </c>
      <c r="AL206" s="90">
        <f t="shared" si="134"/>
        <v>0</v>
      </c>
      <c r="AM206" s="91">
        <f t="shared" si="135"/>
        <v>105</v>
      </c>
      <c r="AO206" s="94">
        <f t="shared" si="146"/>
        <v>54</v>
      </c>
      <c r="AS206" t="str">
        <f t="shared" si="147"/>
        <v>1-3-2-1-0</v>
      </c>
      <c r="AT206" s="265">
        <f t="shared" si="122"/>
        <v>1</v>
      </c>
      <c r="AU206" s="265">
        <f t="shared" si="122"/>
        <v>3</v>
      </c>
      <c r="AV206" s="265">
        <f t="shared" si="122"/>
        <v>2</v>
      </c>
      <c r="AW206" s="265">
        <f t="shared" si="122"/>
        <v>1</v>
      </c>
      <c r="AX206" s="265">
        <f t="shared" si="122"/>
        <v>0</v>
      </c>
      <c r="AY206" s="265">
        <f t="shared" si="148"/>
        <v>0</v>
      </c>
      <c r="AZ206" s="265">
        <f t="shared" si="149"/>
        <v>0</v>
      </c>
      <c r="BA206" s="265">
        <f t="shared" si="150"/>
        <v>0</v>
      </c>
      <c r="BB206" s="265">
        <f t="shared" si="151"/>
        <v>0</v>
      </c>
      <c r="BC206" s="265">
        <f t="shared" si="152"/>
        <v>0</v>
      </c>
      <c r="BD206" s="265">
        <f t="shared" si="153"/>
        <v>0</v>
      </c>
      <c r="BE206" s="265">
        <f t="shared" si="154"/>
        <v>0</v>
      </c>
      <c r="BF206" s="265">
        <f t="shared" si="155"/>
        <v>0</v>
      </c>
      <c r="BG206" s="265">
        <f t="shared" si="156"/>
        <v>0</v>
      </c>
      <c r="BH206" s="265">
        <f t="shared" si="157"/>
        <v>2</v>
      </c>
      <c r="BI206" s="265">
        <f t="shared" si="158"/>
        <v>0</v>
      </c>
      <c r="BJ206" s="265">
        <f t="shared" si="159"/>
        <v>0</v>
      </c>
      <c r="BK206" s="265">
        <f t="shared" si="160"/>
        <v>0</v>
      </c>
      <c r="BO206">
        <f>LARGE(A206:E206,1)</f>
        <v>3</v>
      </c>
      <c r="BP206">
        <f>LARGE(A206:E206,2)</f>
        <v>2</v>
      </c>
      <c r="BQ206">
        <f>LARGE(A206:E206,3)</f>
        <v>1</v>
      </c>
      <c r="BR206">
        <f>LARGE(A206:E206,4)</f>
        <v>1</v>
      </c>
      <c r="BS206">
        <f>LARGE(A206:E206,5)</f>
        <v>0</v>
      </c>
    </row>
    <row r="207" spans="1:71" x14ac:dyDescent="0.25">
      <c r="A207" s="72">
        <v>3</v>
      </c>
      <c r="B207" s="72">
        <v>2</v>
      </c>
      <c r="C207" s="72">
        <v>1</v>
      </c>
      <c r="D207" s="72">
        <v>0</v>
      </c>
      <c r="E207" s="72">
        <v>1</v>
      </c>
      <c r="F207" s="123" t="s">
        <v>380</v>
      </c>
      <c r="G207" t="str">
        <f>CONCATENATE(BO207,"–",BP207,"–",BQ207,"–",BR207,"–",BS207)</f>
        <v>3–2–1–1–0</v>
      </c>
      <c r="H207" s="293"/>
      <c r="I207" s="293"/>
      <c r="K207" t="str">
        <f t="shared" si="136"/>
        <v>3-2-0-0-2</v>
      </c>
      <c r="L207" s="72">
        <v>3</v>
      </c>
      <c r="M207" s="72">
        <v>2</v>
      </c>
      <c r="N207" s="72">
        <v>0</v>
      </c>
      <c r="O207" s="72">
        <v>0</v>
      </c>
      <c r="P207" s="72">
        <v>2</v>
      </c>
      <c r="Q207" s="90">
        <f t="shared" si="123"/>
        <v>7</v>
      </c>
      <c r="R207" s="90" t="str">
        <f t="shared" si="137"/>
        <v/>
      </c>
      <c r="S207" s="90">
        <f t="shared" si="138"/>
        <v>0</v>
      </c>
      <c r="T207" s="91">
        <f t="shared" si="124"/>
        <v>24</v>
      </c>
      <c r="U207" s="91">
        <f t="shared" si="125"/>
        <v>37</v>
      </c>
      <c r="V207" s="91">
        <f t="shared" si="126"/>
        <v>0</v>
      </c>
      <c r="W207" s="91">
        <f t="shared" si="127"/>
        <v>0</v>
      </c>
      <c r="X207" s="91">
        <f t="shared" si="128"/>
        <v>97</v>
      </c>
      <c r="Y207" s="263">
        <f t="shared" si="139"/>
        <v>84</v>
      </c>
      <c r="Z207" s="263">
        <f t="shared" si="140"/>
        <v>45</v>
      </c>
      <c r="AA207" s="263">
        <f t="shared" si="141"/>
        <v>1</v>
      </c>
      <c r="AB207" s="263">
        <f t="shared" si="142"/>
        <v>1</v>
      </c>
      <c r="AC207" s="263">
        <f t="shared" si="143"/>
        <v>45</v>
      </c>
      <c r="AD207" s="93">
        <f t="shared" si="144"/>
        <v>170100</v>
      </c>
      <c r="AE207" s="101">
        <f t="shared" si="145"/>
        <v>2.1981065424954861E-3</v>
      </c>
      <c r="AF207" s="91">
        <f t="shared" si="129"/>
        <v>158</v>
      </c>
      <c r="AG207" s="90"/>
      <c r="AH207" s="90">
        <f t="shared" si="130"/>
        <v>6</v>
      </c>
      <c r="AI207" s="90">
        <f t="shared" si="131"/>
        <v>21</v>
      </c>
      <c r="AJ207" s="90">
        <f t="shared" si="132"/>
        <v>0</v>
      </c>
      <c r="AK207" s="90">
        <f t="shared" si="133"/>
        <v>0</v>
      </c>
      <c r="AL207" s="90">
        <f t="shared" si="134"/>
        <v>81</v>
      </c>
      <c r="AM207" s="91">
        <f t="shared" si="135"/>
        <v>108</v>
      </c>
      <c r="AO207" s="94">
        <f t="shared" si="146"/>
        <v>50</v>
      </c>
      <c r="AS207" t="str">
        <f t="shared" si="147"/>
        <v>3-2-0-0-2</v>
      </c>
      <c r="AT207" s="265">
        <f t="shared" si="122"/>
        <v>3</v>
      </c>
      <c r="AU207" s="265">
        <f t="shared" si="122"/>
        <v>2</v>
      </c>
      <c r="AV207" s="265">
        <f t="shared" si="122"/>
        <v>0</v>
      </c>
      <c r="AW207" s="265">
        <f t="shared" si="122"/>
        <v>0</v>
      </c>
      <c r="AX207" s="265">
        <f t="shared" si="122"/>
        <v>2</v>
      </c>
      <c r="AY207" s="265">
        <f t="shared" si="148"/>
        <v>0</v>
      </c>
      <c r="AZ207" s="265">
        <f t="shared" si="149"/>
        <v>0</v>
      </c>
      <c r="BA207" s="265">
        <f t="shared" si="150"/>
        <v>0</v>
      </c>
      <c r="BB207" s="265">
        <f t="shared" si="151"/>
        <v>0</v>
      </c>
      <c r="BC207" s="265">
        <f t="shared" si="152"/>
        <v>0</v>
      </c>
      <c r="BD207" s="265">
        <f t="shared" si="153"/>
        <v>0</v>
      </c>
      <c r="BE207" s="265">
        <f t="shared" si="154"/>
        <v>0</v>
      </c>
      <c r="BF207" s="265">
        <f t="shared" si="155"/>
        <v>0</v>
      </c>
      <c r="BG207" s="265">
        <f t="shared" si="156"/>
        <v>0</v>
      </c>
      <c r="BH207" s="265">
        <f t="shared" si="157"/>
        <v>0</v>
      </c>
      <c r="BI207" s="265">
        <f t="shared" si="158"/>
        <v>0</v>
      </c>
      <c r="BJ207" s="265">
        <f t="shared" si="159"/>
        <v>0</v>
      </c>
      <c r="BK207" s="265">
        <f t="shared" si="160"/>
        <v>0</v>
      </c>
      <c r="BO207">
        <f>LARGE(A207:E207,1)</f>
        <v>3</v>
      </c>
      <c r="BP207">
        <f>LARGE(A207:E207,2)</f>
        <v>2</v>
      </c>
      <c r="BQ207">
        <f>LARGE(A207:E207,3)</f>
        <v>1</v>
      </c>
      <c r="BR207">
        <f>LARGE(A207:E207,4)</f>
        <v>1</v>
      </c>
      <c r="BS207">
        <f>LARGE(A207:E207,5)</f>
        <v>0</v>
      </c>
    </row>
    <row r="208" spans="1:71" x14ac:dyDescent="0.25">
      <c r="A208" s="72">
        <v>0</v>
      </c>
      <c r="B208" s="72">
        <v>4</v>
      </c>
      <c r="C208" s="72">
        <v>2</v>
      </c>
      <c r="D208" s="72">
        <v>0</v>
      </c>
      <c r="E208" s="72">
        <v>1</v>
      </c>
      <c r="F208" s="123" t="s">
        <v>381</v>
      </c>
      <c r="G208" t="str">
        <f>CONCATENATE(BO208,"–",BP208,"–",BQ208,"–",BR208,"–",BS208)</f>
        <v>4–2–1–0–0</v>
      </c>
      <c r="H208" s="293"/>
      <c r="I208" s="293"/>
      <c r="K208" t="str">
        <f t="shared" si="136"/>
        <v>3-0-2-2-0</v>
      </c>
      <c r="L208" s="72">
        <v>3</v>
      </c>
      <c r="M208" s="72">
        <v>0</v>
      </c>
      <c r="N208" s="72">
        <v>2</v>
      </c>
      <c r="O208" s="72">
        <v>2</v>
      </c>
      <c r="P208" s="72">
        <v>0</v>
      </c>
      <c r="Q208" s="90">
        <f t="shared" si="123"/>
        <v>7</v>
      </c>
      <c r="R208" s="90" t="str">
        <f t="shared" si="137"/>
        <v/>
      </c>
      <c r="S208" s="90">
        <f t="shared" si="138"/>
        <v>0</v>
      </c>
      <c r="T208" s="91">
        <f t="shared" si="124"/>
        <v>24</v>
      </c>
      <c r="U208" s="91">
        <f t="shared" si="125"/>
        <v>0</v>
      </c>
      <c r="V208" s="91">
        <f t="shared" si="126"/>
        <v>57</v>
      </c>
      <c r="W208" s="91">
        <f t="shared" si="127"/>
        <v>77</v>
      </c>
      <c r="X208" s="91">
        <f t="shared" si="128"/>
        <v>0</v>
      </c>
      <c r="Y208" s="263">
        <f t="shared" si="139"/>
        <v>84</v>
      </c>
      <c r="Z208" s="263">
        <f t="shared" si="140"/>
        <v>1</v>
      </c>
      <c r="AA208" s="263">
        <f t="shared" si="141"/>
        <v>45</v>
      </c>
      <c r="AB208" s="263">
        <f t="shared" si="142"/>
        <v>45</v>
      </c>
      <c r="AC208" s="263">
        <f t="shared" si="143"/>
        <v>1</v>
      </c>
      <c r="AD208" s="93">
        <f t="shared" si="144"/>
        <v>170100</v>
      </c>
      <c r="AE208" s="101">
        <f t="shared" si="145"/>
        <v>2.1981065424954861E-3</v>
      </c>
      <c r="AF208" s="91">
        <f t="shared" si="129"/>
        <v>158</v>
      </c>
      <c r="AG208" s="90"/>
      <c r="AH208" s="90">
        <f t="shared" si="130"/>
        <v>6</v>
      </c>
      <c r="AI208" s="90">
        <f t="shared" si="131"/>
        <v>0</v>
      </c>
      <c r="AJ208" s="90">
        <f t="shared" si="132"/>
        <v>41</v>
      </c>
      <c r="AK208" s="90">
        <f t="shared" si="133"/>
        <v>61</v>
      </c>
      <c r="AL208" s="90">
        <f t="shared" si="134"/>
        <v>0</v>
      </c>
      <c r="AM208" s="91">
        <f t="shared" si="135"/>
        <v>108</v>
      </c>
      <c r="AO208" s="94">
        <f t="shared" si="146"/>
        <v>50</v>
      </c>
      <c r="AS208" t="str">
        <f t="shared" si="147"/>
        <v>3-0-2-2-0</v>
      </c>
      <c r="AT208" s="265">
        <f t="shared" si="122"/>
        <v>3</v>
      </c>
      <c r="AU208" s="265">
        <f t="shared" si="122"/>
        <v>0</v>
      </c>
      <c r="AV208" s="265">
        <f t="shared" si="122"/>
        <v>2</v>
      </c>
      <c r="AW208" s="265">
        <f t="shared" si="122"/>
        <v>2</v>
      </c>
      <c r="AX208" s="265">
        <f t="shared" si="122"/>
        <v>0</v>
      </c>
      <c r="AY208" s="265">
        <f t="shared" si="148"/>
        <v>0</v>
      </c>
      <c r="AZ208" s="265">
        <f t="shared" si="149"/>
        <v>0</v>
      </c>
      <c r="BA208" s="265">
        <f t="shared" si="150"/>
        <v>0</v>
      </c>
      <c r="BB208" s="265">
        <f t="shared" si="151"/>
        <v>0</v>
      </c>
      <c r="BC208" s="265">
        <f t="shared" si="152"/>
        <v>0</v>
      </c>
      <c r="BD208" s="265">
        <f t="shared" si="153"/>
        <v>0</v>
      </c>
      <c r="BE208" s="265">
        <f t="shared" si="154"/>
        <v>0</v>
      </c>
      <c r="BF208" s="265">
        <f t="shared" si="155"/>
        <v>0</v>
      </c>
      <c r="BG208" s="265">
        <f t="shared" si="156"/>
        <v>0</v>
      </c>
      <c r="BH208" s="265">
        <f t="shared" si="157"/>
        <v>0</v>
      </c>
      <c r="BI208" s="265">
        <f t="shared" si="158"/>
        <v>0</v>
      </c>
      <c r="BJ208" s="265">
        <f t="shared" si="159"/>
        <v>0</v>
      </c>
      <c r="BK208" s="265">
        <f t="shared" si="160"/>
        <v>0</v>
      </c>
      <c r="BO208">
        <f>LARGE(A208:E208,1)</f>
        <v>4</v>
      </c>
      <c r="BP208">
        <f>LARGE(A208:E208,2)</f>
        <v>2</v>
      </c>
      <c r="BQ208">
        <f>LARGE(A208:E208,3)</f>
        <v>1</v>
      </c>
      <c r="BR208">
        <f>LARGE(A208:E208,4)</f>
        <v>0</v>
      </c>
      <c r="BS208">
        <f>LARGE(A208:E208,5)</f>
        <v>0</v>
      </c>
    </row>
    <row r="209" spans="1:71" x14ac:dyDescent="0.25">
      <c r="A209" s="72">
        <v>3</v>
      </c>
      <c r="B209" s="72">
        <v>0</v>
      </c>
      <c r="C209" s="72">
        <v>2</v>
      </c>
      <c r="D209" s="72">
        <v>1</v>
      </c>
      <c r="E209" s="72">
        <v>1</v>
      </c>
      <c r="F209" s="123" t="s">
        <v>357</v>
      </c>
      <c r="G209" t="str">
        <f>CONCATENATE(BO209,"–",BP209,"–",BQ209,"–",BR209,"–",BS209)</f>
        <v>3–2–1–1–0</v>
      </c>
      <c r="H209" s="293"/>
      <c r="I209" s="293"/>
      <c r="K209" t="str">
        <f t="shared" si="136"/>
        <v>3-0-3-0-1</v>
      </c>
      <c r="L209" s="72">
        <v>3</v>
      </c>
      <c r="M209" s="72">
        <v>0</v>
      </c>
      <c r="N209" s="72">
        <v>3</v>
      </c>
      <c r="O209" s="72">
        <v>0</v>
      </c>
      <c r="P209" s="72">
        <v>1</v>
      </c>
      <c r="Q209" s="90">
        <f t="shared" si="123"/>
        <v>7</v>
      </c>
      <c r="R209" s="90" t="str">
        <f t="shared" si="137"/>
        <v/>
      </c>
      <c r="S209" s="90">
        <f t="shared" si="138"/>
        <v>0</v>
      </c>
      <c r="T209" s="91">
        <f t="shared" si="124"/>
        <v>24</v>
      </c>
      <c r="U209" s="91">
        <f t="shared" si="125"/>
        <v>0</v>
      </c>
      <c r="V209" s="91">
        <f t="shared" si="126"/>
        <v>84</v>
      </c>
      <c r="W209" s="91">
        <f t="shared" si="127"/>
        <v>0</v>
      </c>
      <c r="X209" s="91">
        <f t="shared" si="128"/>
        <v>49</v>
      </c>
      <c r="Y209" s="263">
        <f t="shared" si="139"/>
        <v>84</v>
      </c>
      <c r="Z209" s="263">
        <f t="shared" si="140"/>
        <v>1</v>
      </c>
      <c r="AA209" s="263">
        <f t="shared" si="141"/>
        <v>120</v>
      </c>
      <c r="AB209" s="263">
        <f t="shared" si="142"/>
        <v>1</v>
      </c>
      <c r="AC209" s="263">
        <f t="shared" si="143"/>
        <v>10</v>
      </c>
      <c r="AD209" s="93">
        <f t="shared" si="144"/>
        <v>100800</v>
      </c>
      <c r="AE209" s="101">
        <f t="shared" si="145"/>
        <v>1.3025816548121398E-3</v>
      </c>
      <c r="AF209" s="91">
        <f t="shared" si="129"/>
        <v>157</v>
      </c>
      <c r="AG209" s="90"/>
      <c r="AH209" s="90">
        <f t="shared" si="130"/>
        <v>6</v>
      </c>
      <c r="AI209" s="90">
        <f t="shared" si="131"/>
        <v>0</v>
      </c>
      <c r="AJ209" s="90">
        <f t="shared" si="132"/>
        <v>63</v>
      </c>
      <c r="AK209" s="90">
        <f t="shared" si="133"/>
        <v>0</v>
      </c>
      <c r="AL209" s="90">
        <f t="shared" si="134"/>
        <v>40</v>
      </c>
      <c r="AM209" s="91">
        <f t="shared" si="135"/>
        <v>109</v>
      </c>
      <c r="AO209" s="94">
        <f t="shared" si="146"/>
        <v>48</v>
      </c>
      <c r="AS209" t="str">
        <f t="shared" si="147"/>
        <v>3-0-3-0-1</v>
      </c>
      <c r="AT209" s="265">
        <f t="shared" si="122"/>
        <v>3</v>
      </c>
      <c r="AU209" s="265">
        <f t="shared" si="122"/>
        <v>0</v>
      </c>
      <c r="AV209" s="265">
        <f t="shared" si="122"/>
        <v>3</v>
      </c>
      <c r="AW209" s="265">
        <f t="shared" si="122"/>
        <v>0</v>
      </c>
      <c r="AX209" s="265">
        <f t="shared" si="122"/>
        <v>1</v>
      </c>
      <c r="AY209" s="265">
        <f t="shared" si="148"/>
        <v>0</v>
      </c>
      <c r="AZ209" s="265">
        <f t="shared" si="149"/>
        <v>0</v>
      </c>
      <c r="BA209" s="265">
        <f t="shared" si="150"/>
        <v>0</v>
      </c>
      <c r="BB209" s="265">
        <f t="shared" si="151"/>
        <v>0</v>
      </c>
      <c r="BC209" s="265">
        <f t="shared" si="152"/>
        <v>0</v>
      </c>
      <c r="BD209" s="265">
        <f t="shared" si="153"/>
        <v>0</v>
      </c>
      <c r="BE209" s="265">
        <f t="shared" si="154"/>
        <v>0</v>
      </c>
      <c r="BF209" s="265">
        <f t="shared" si="155"/>
        <v>0</v>
      </c>
      <c r="BG209" s="265">
        <f t="shared" si="156"/>
        <v>0</v>
      </c>
      <c r="BH209" s="265">
        <f t="shared" si="157"/>
        <v>0</v>
      </c>
      <c r="BI209" s="265">
        <f t="shared" si="158"/>
        <v>0</v>
      </c>
      <c r="BJ209" s="265">
        <f t="shared" si="159"/>
        <v>0</v>
      </c>
      <c r="BK209" s="265">
        <f t="shared" si="160"/>
        <v>0</v>
      </c>
      <c r="BO209">
        <f>LARGE(A209:E209,1)</f>
        <v>3</v>
      </c>
      <c r="BP209">
        <f>LARGE(A209:E209,2)</f>
        <v>2</v>
      </c>
      <c r="BQ209">
        <f>LARGE(A209:E209,3)</f>
        <v>1</v>
      </c>
      <c r="BR209">
        <f>LARGE(A209:E209,4)</f>
        <v>1</v>
      </c>
      <c r="BS209">
        <f>LARGE(A209:E209,5)</f>
        <v>0</v>
      </c>
    </row>
    <row r="210" spans="1:71" x14ac:dyDescent="0.25">
      <c r="A210" s="72">
        <v>1</v>
      </c>
      <c r="B210" s="72">
        <v>2</v>
      </c>
      <c r="C210" s="72">
        <v>1</v>
      </c>
      <c r="D210" s="72">
        <v>2</v>
      </c>
      <c r="E210" s="72">
        <v>1</v>
      </c>
      <c r="F210" s="123" t="s">
        <v>347</v>
      </c>
      <c r="G210" t="str">
        <f>CONCATENATE(BO210,"–",BP210,"–",BQ210,"–",BR210,"–",BS210)</f>
        <v>2–2–1–1–1</v>
      </c>
      <c r="H210" s="293"/>
      <c r="I210" s="293"/>
      <c r="K210" t="str">
        <f t="shared" si="136"/>
        <v>3-1-0-3-0</v>
      </c>
      <c r="L210" s="72">
        <v>3</v>
      </c>
      <c r="M210" s="72">
        <v>1</v>
      </c>
      <c r="N210" s="72">
        <v>0</v>
      </c>
      <c r="O210" s="72">
        <v>3</v>
      </c>
      <c r="P210" s="72">
        <v>0</v>
      </c>
      <c r="Q210" s="90">
        <f t="shared" si="123"/>
        <v>7</v>
      </c>
      <c r="R210" s="90" t="str">
        <f t="shared" si="137"/>
        <v/>
      </c>
      <c r="S210" s="90">
        <f t="shared" si="138"/>
        <v>0</v>
      </c>
      <c r="T210" s="91">
        <f t="shared" si="124"/>
        <v>24</v>
      </c>
      <c r="U210" s="91">
        <f t="shared" si="125"/>
        <v>19</v>
      </c>
      <c r="V210" s="91">
        <f t="shared" si="126"/>
        <v>0</v>
      </c>
      <c r="W210" s="91">
        <f t="shared" si="127"/>
        <v>114</v>
      </c>
      <c r="X210" s="91">
        <f t="shared" si="128"/>
        <v>0</v>
      </c>
      <c r="Y210" s="263">
        <f t="shared" si="139"/>
        <v>84</v>
      </c>
      <c r="Z210" s="263">
        <f t="shared" si="140"/>
        <v>10</v>
      </c>
      <c r="AA210" s="263">
        <f t="shared" si="141"/>
        <v>1</v>
      </c>
      <c r="AB210" s="263">
        <f t="shared" si="142"/>
        <v>120</v>
      </c>
      <c r="AC210" s="263">
        <f t="shared" si="143"/>
        <v>1</v>
      </c>
      <c r="AD210" s="93">
        <f t="shared" si="144"/>
        <v>100800</v>
      </c>
      <c r="AE210" s="101">
        <f t="shared" si="145"/>
        <v>1.3025816548121398E-3</v>
      </c>
      <c r="AF210" s="91">
        <f t="shared" si="129"/>
        <v>157</v>
      </c>
      <c r="AG210" s="90"/>
      <c r="AH210" s="90">
        <f t="shared" si="130"/>
        <v>6</v>
      </c>
      <c r="AI210" s="90">
        <f t="shared" si="131"/>
        <v>10</v>
      </c>
      <c r="AJ210" s="90">
        <f t="shared" si="132"/>
        <v>0</v>
      </c>
      <c r="AK210" s="90">
        <f t="shared" si="133"/>
        <v>93</v>
      </c>
      <c r="AL210" s="90">
        <f t="shared" si="134"/>
        <v>0</v>
      </c>
      <c r="AM210" s="91">
        <f t="shared" si="135"/>
        <v>109</v>
      </c>
      <c r="AO210" s="94">
        <f t="shared" si="146"/>
        <v>48</v>
      </c>
      <c r="AS210" t="str">
        <f t="shared" si="147"/>
        <v>3-1-0-3-0</v>
      </c>
      <c r="AT210" s="265">
        <f t="shared" si="122"/>
        <v>3</v>
      </c>
      <c r="AU210" s="265">
        <f t="shared" si="122"/>
        <v>1</v>
      </c>
      <c r="AV210" s="265">
        <f t="shared" si="122"/>
        <v>0</v>
      </c>
      <c r="AW210" s="265">
        <f t="shared" si="122"/>
        <v>3</v>
      </c>
      <c r="AX210" s="265">
        <f t="shared" si="122"/>
        <v>0</v>
      </c>
      <c r="AY210" s="265">
        <f t="shared" si="148"/>
        <v>0</v>
      </c>
      <c r="AZ210" s="265">
        <f t="shared" si="149"/>
        <v>0</v>
      </c>
      <c r="BA210" s="265">
        <f t="shared" si="150"/>
        <v>0</v>
      </c>
      <c r="BB210" s="265">
        <f t="shared" si="151"/>
        <v>0</v>
      </c>
      <c r="BC210" s="265">
        <f t="shared" si="152"/>
        <v>0</v>
      </c>
      <c r="BD210" s="265">
        <f t="shared" si="153"/>
        <v>0</v>
      </c>
      <c r="BE210" s="265">
        <f t="shared" si="154"/>
        <v>0</v>
      </c>
      <c r="BF210" s="265">
        <f t="shared" si="155"/>
        <v>0</v>
      </c>
      <c r="BG210" s="265">
        <f t="shared" si="156"/>
        <v>0</v>
      </c>
      <c r="BH210" s="265">
        <f t="shared" si="157"/>
        <v>0</v>
      </c>
      <c r="BI210" s="265">
        <f t="shared" si="158"/>
        <v>0</v>
      </c>
      <c r="BJ210" s="265">
        <f t="shared" si="159"/>
        <v>0</v>
      </c>
      <c r="BK210" s="265">
        <f t="shared" si="160"/>
        <v>0</v>
      </c>
      <c r="BO210">
        <f>LARGE(A210:E210,1)</f>
        <v>2</v>
      </c>
      <c r="BP210">
        <f>LARGE(A210:E210,2)</f>
        <v>2</v>
      </c>
      <c r="BQ210">
        <f>LARGE(A210:E210,3)</f>
        <v>1</v>
      </c>
      <c r="BR210">
        <f>LARGE(A210:E210,4)</f>
        <v>1</v>
      </c>
      <c r="BS210">
        <f>LARGE(A210:E210,5)</f>
        <v>1</v>
      </c>
    </row>
    <row r="211" spans="1:71" x14ac:dyDescent="0.25">
      <c r="A211" s="72">
        <v>2</v>
      </c>
      <c r="B211" s="72">
        <v>0</v>
      </c>
      <c r="C211" s="72">
        <v>3</v>
      </c>
      <c r="D211" s="72">
        <v>2</v>
      </c>
      <c r="E211" s="72">
        <v>0</v>
      </c>
      <c r="F211" s="123" t="s">
        <v>382</v>
      </c>
      <c r="G211" t="str">
        <f>CONCATENATE(BO211,"–",BP211,"–",BQ211,"–",BR211,"–",BS211)</f>
        <v>3–2–2–0–0</v>
      </c>
      <c r="H211" s="293"/>
      <c r="I211" s="293"/>
      <c r="K211" t="str">
        <f t="shared" si="136"/>
        <v>1-4-1-0-1</v>
      </c>
      <c r="L211" s="72">
        <v>1</v>
      </c>
      <c r="M211" s="72">
        <v>4</v>
      </c>
      <c r="N211" s="72">
        <v>1</v>
      </c>
      <c r="O211" s="72">
        <v>0</v>
      </c>
      <c r="P211" s="72">
        <v>1</v>
      </c>
      <c r="Q211" s="90">
        <f t="shared" si="123"/>
        <v>7</v>
      </c>
      <c r="R211" s="90" t="str">
        <f t="shared" si="137"/>
        <v/>
      </c>
      <c r="S211" s="90">
        <f t="shared" si="138"/>
        <v>1</v>
      </c>
      <c r="T211" s="91">
        <f t="shared" si="124"/>
        <v>9</v>
      </c>
      <c r="U211" s="91">
        <f t="shared" si="125"/>
        <v>70</v>
      </c>
      <c r="V211" s="91">
        <f t="shared" si="126"/>
        <v>29</v>
      </c>
      <c r="W211" s="91">
        <f t="shared" si="127"/>
        <v>0</v>
      </c>
      <c r="X211" s="91">
        <f t="shared" si="128"/>
        <v>49</v>
      </c>
      <c r="Y211" s="263">
        <f t="shared" si="139"/>
        <v>9</v>
      </c>
      <c r="Z211" s="263">
        <f t="shared" si="140"/>
        <v>210</v>
      </c>
      <c r="AA211" s="263">
        <f t="shared" si="141"/>
        <v>10</v>
      </c>
      <c r="AB211" s="263">
        <f t="shared" si="142"/>
        <v>1</v>
      </c>
      <c r="AC211" s="263">
        <f t="shared" si="143"/>
        <v>10</v>
      </c>
      <c r="AD211" s="93">
        <f t="shared" si="144"/>
        <v>189000</v>
      </c>
      <c r="AE211" s="101">
        <f t="shared" si="145"/>
        <v>2.4423406027727621E-3</v>
      </c>
      <c r="AF211" s="91">
        <f t="shared" si="129"/>
        <v>157</v>
      </c>
      <c r="AG211" s="90"/>
      <c r="AH211" s="90">
        <f t="shared" si="130"/>
        <v>1</v>
      </c>
      <c r="AI211" s="90">
        <f t="shared" si="131"/>
        <v>46</v>
      </c>
      <c r="AJ211" s="90">
        <f t="shared" si="132"/>
        <v>20</v>
      </c>
      <c r="AK211" s="90">
        <f t="shared" si="133"/>
        <v>0</v>
      </c>
      <c r="AL211" s="90">
        <f t="shared" si="134"/>
        <v>40</v>
      </c>
      <c r="AM211" s="91">
        <f t="shared" si="135"/>
        <v>107</v>
      </c>
      <c r="AO211" s="94">
        <f t="shared" si="146"/>
        <v>50</v>
      </c>
      <c r="AS211" t="str">
        <f t="shared" si="147"/>
        <v>1-4-1-0-1</v>
      </c>
      <c r="AT211" s="265">
        <f t="shared" si="122"/>
        <v>1</v>
      </c>
      <c r="AU211" s="265">
        <f t="shared" si="122"/>
        <v>4</v>
      </c>
      <c r="AV211" s="265">
        <f t="shared" si="122"/>
        <v>1</v>
      </c>
      <c r="AW211" s="265">
        <f t="shared" si="122"/>
        <v>0</v>
      </c>
      <c r="AX211" s="265">
        <f t="shared" si="122"/>
        <v>1</v>
      </c>
      <c r="AY211" s="265">
        <f t="shared" si="148"/>
        <v>0</v>
      </c>
      <c r="AZ211" s="265">
        <f t="shared" si="149"/>
        <v>0</v>
      </c>
      <c r="BA211" s="265">
        <f t="shared" si="150"/>
        <v>0</v>
      </c>
      <c r="BB211" s="265">
        <f t="shared" si="151"/>
        <v>0</v>
      </c>
      <c r="BC211" s="265">
        <f t="shared" si="152"/>
        <v>0</v>
      </c>
      <c r="BD211" s="265">
        <f t="shared" si="153"/>
        <v>0</v>
      </c>
      <c r="BE211" s="265">
        <f t="shared" si="154"/>
        <v>1</v>
      </c>
      <c r="BF211" s="265">
        <f t="shared" si="155"/>
        <v>0</v>
      </c>
      <c r="BG211" s="265">
        <f t="shared" si="156"/>
        <v>0</v>
      </c>
      <c r="BH211" s="265">
        <f t="shared" si="157"/>
        <v>0</v>
      </c>
      <c r="BI211" s="265">
        <f t="shared" si="158"/>
        <v>0</v>
      </c>
      <c r="BJ211" s="265">
        <f t="shared" si="159"/>
        <v>0</v>
      </c>
      <c r="BK211" s="265">
        <f t="shared" si="160"/>
        <v>0</v>
      </c>
      <c r="BO211">
        <f>LARGE(A211:E211,1)</f>
        <v>3</v>
      </c>
      <c r="BP211">
        <f>LARGE(A211:E211,2)</f>
        <v>2</v>
      </c>
      <c r="BQ211">
        <f>LARGE(A211:E211,3)</f>
        <v>2</v>
      </c>
      <c r="BR211">
        <f>LARGE(A211:E211,4)</f>
        <v>0</v>
      </c>
      <c r="BS211">
        <f>LARGE(A211:E211,5)</f>
        <v>0</v>
      </c>
    </row>
    <row r="212" spans="1:71" x14ac:dyDescent="0.25">
      <c r="A212" s="72">
        <v>1</v>
      </c>
      <c r="B212" s="72">
        <v>3</v>
      </c>
      <c r="C212" s="72">
        <v>0</v>
      </c>
      <c r="D212" s="72">
        <v>2</v>
      </c>
      <c r="E212" s="72">
        <v>1</v>
      </c>
      <c r="F212" s="123" t="s">
        <v>61</v>
      </c>
      <c r="G212" t="str">
        <f>CONCATENATE(BO212,"–",BP212,"–",BQ212,"–",BR212,"–",BS212)</f>
        <v>3–2–1–1–0</v>
      </c>
      <c r="H212" s="293"/>
      <c r="I212" s="293"/>
      <c r="K212" t="str">
        <f t="shared" si="136"/>
        <v>4-0-0-2-1</v>
      </c>
      <c r="L212" s="72">
        <v>4</v>
      </c>
      <c r="M212" s="72">
        <v>0</v>
      </c>
      <c r="N212" s="72">
        <v>0</v>
      </c>
      <c r="O212" s="72">
        <v>2</v>
      </c>
      <c r="P212" s="72">
        <v>1</v>
      </c>
      <c r="Q212" s="90">
        <f t="shared" si="123"/>
        <v>7</v>
      </c>
      <c r="R212" s="90" t="str">
        <f t="shared" si="137"/>
        <v/>
      </c>
      <c r="S212" s="90">
        <f t="shared" si="138"/>
        <v>0</v>
      </c>
      <c r="T212" s="91">
        <f t="shared" si="124"/>
        <v>30</v>
      </c>
      <c r="U212" s="91">
        <f t="shared" si="125"/>
        <v>0</v>
      </c>
      <c r="V212" s="91">
        <f t="shared" si="126"/>
        <v>0</v>
      </c>
      <c r="W212" s="91">
        <f t="shared" si="127"/>
        <v>77</v>
      </c>
      <c r="X212" s="91">
        <f t="shared" si="128"/>
        <v>49</v>
      </c>
      <c r="Y212" s="263">
        <f t="shared" si="139"/>
        <v>126</v>
      </c>
      <c r="Z212" s="263">
        <f t="shared" si="140"/>
        <v>1</v>
      </c>
      <c r="AA212" s="263">
        <f t="shared" si="141"/>
        <v>1</v>
      </c>
      <c r="AB212" s="263">
        <f t="shared" si="142"/>
        <v>45</v>
      </c>
      <c r="AC212" s="263">
        <f t="shared" si="143"/>
        <v>10</v>
      </c>
      <c r="AD212" s="93">
        <f t="shared" si="144"/>
        <v>56700</v>
      </c>
      <c r="AE212" s="101">
        <f t="shared" si="145"/>
        <v>7.3270218083182868E-4</v>
      </c>
      <c r="AF212" s="91">
        <f t="shared" si="129"/>
        <v>156</v>
      </c>
      <c r="AG212" s="90"/>
      <c r="AH212" s="90">
        <f t="shared" si="130"/>
        <v>10</v>
      </c>
      <c r="AI212" s="90">
        <f t="shared" si="131"/>
        <v>0</v>
      </c>
      <c r="AJ212" s="90">
        <f t="shared" si="132"/>
        <v>0</v>
      </c>
      <c r="AK212" s="90">
        <f t="shared" si="133"/>
        <v>61</v>
      </c>
      <c r="AL212" s="90">
        <f t="shared" si="134"/>
        <v>40</v>
      </c>
      <c r="AM212" s="91">
        <f t="shared" si="135"/>
        <v>111</v>
      </c>
      <c r="AO212" s="94">
        <f t="shared" si="146"/>
        <v>45</v>
      </c>
      <c r="AS212" t="str">
        <f t="shared" si="147"/>
        <v>4-0-0-2-1</v>
      </c>
      <c r="AT212" s="265">
        <f t="shared" si="122"/>
        <v>4</v>
      </c>
      <c r="AU212" s="265">
        <f t="shared" si="122"/>
        <v>0</v>
      </c>
      <c r="AV212" s="265">
        <f t="shared" si="122"/>
        <v>0</v>
      </c>
      <c r="AW212" s="265">
        <f t="shared" si="122"/>
        <v>2</v>
      </c>
      <c r="AX212" s="265">
        <f t="shared" si="122"/>
        <v>1</v>
      </c>
      <c r="AY212" s="265">
        <f t="shared" si="148"/>
        <v>0</v>
      </c>
      <c r="AZ212" s="265">
        <f t="shared" si="149"/>
        <v>0</v>
      </c>
      <c r="BA212" s="265">
        <f t="shared" si="150"/>
        <v>0</v>
      </c>
      <c r="BB212" s="265">
        <f t="shared" si="151"/>
        <v>0</v>
      </c>
      <c r="BC212" s="265">
        <f t="shared" si="152"/>
        <v>0</v>
      </c>
      <c r="BD212" s="265">
        <f t="shared" si="153"/>
        <v>0</v>
      </c>
      <c r="BE212" s="265">
        <f t="shared" si="154"/>
        <v>0</v>
      </c>
      <c r="BF212" s="265">
        <f t="shared" si="155"/>
        <v>0</v>
      </c>
      <c r="BG212" s="265">
        <f t="shared" si="156"/>
        <v>0</v>
      </c>
      <c r="BH212" s="265">
        <f t="shared" si="157"/>
        <v>0</v>
      </c>
      <c r="BI212" s="265">
        <f t="shared" si="158"/>
        <v>0</v>
      </c>
      <c r="BJ212" s="265">
        <f t="shared" si="159"/>
        <v>0</v>
      </c>
      <c r="BK212" s="265">
        <f t="shared" si="160"/>
        <v>0</v>
      </c>
      <c r="BO212">
        <f>LARGE(A212:E212,1)</f>
        <v>3</v>
      </c>
      <c r="BP212">
        <f>LARGE(A212:E212,2)</f>
        <v>2</v>
      </c>
      <c r="BQ212">
        <f>LARGE(A212:E212,3)</f>
        <v>1</v>
      </c>
      <c r="BR212">
        <f>LARGE(A212:E212,4)</f>
        <v>1</v>
      </c>
      <c r="BS212">
        <f>LARGE(A212:E212,5)</f>
        <v>0</v>
      </c>
    </row>
    <row r="213" spans="1:71" x14ac:dyDescent="0.25">
      <c r="A213" s="72">
        <v>4</v>
      </c>
      <c r="B213" s="72">
        <v>1</v>
      </c>
      <c r="C213" s="72">
        <v>0</v>
      </c>
      <c r="D213" s="72">
        <v>1</v>
      </c>
      <c r="E213" s="72">
        <v>1</v>
      </c>
      <c r="F213" s="123" t="s">
        <v>383</v>
      </c>
      <c r="G213" t="str">
        <f>CONCATENATE(BO213,"–",BP213,"–",BQ213,"–",BR213,"–",BS213)</f>
        <v>4–1–1–1–0</v>
      </c>
      <c r="H213" s="293"/>
      <c r="I213" s="293"/>
      <c r="K213" t="str">
        <f t="shared" si="136"/>
        <v>4-0-1-0-2</v>
      </c>
      <c r="L213" s="72">
        <v>4</v>
      </c>
      <c r="M213" s="72">
        <v>0</v>
      </c>
      <c r="N213" s="72">
        <v>1</v>
      </c>
      <c r="O213" s="72">
        <v>0</v>
      </c>
      <c r="P213" s="72">
        <v>2</v>
      </c>
      <c r="Q213" s="90">
        <f t="shared" si="123"/>
        <v>7</v>
      </c>
      <c r="R213" s="90" t="str">
        <f t="shared" si="137"/>
        <v/>
      </c>
      <c r="S213" s="90">
        <f t="shared" si="138"/>
        <v>0</v>
      </c>
      <c r="T213" s="91">
        <f t="shared" si="124"/>
        <v>30</v>
      </c>
      <c r="U213" s="91">
        <f t="shared" si="125"/>
        <v>0</v>
      </c>
      <c r="V213" s="91">
        <f t="shared" si="126"/>
        <v>29</v>
      </c>
      <c r="W213" s="91">
        <f t="shared" si="127"/>
        <v>0</v>
      </c>
      <c r="X213" s="91">
        <f t="shared" si="128"/>
        <v>97</v>
      </c>
      <c r="Y213" s="263">
        <f t="shared" si="139"/>
        <v>126</v>
      </c>
      <c r="Z213" s="263">
        <f t="shared" si="140"/>
        <v>1</v>
      </c>
      <c r="AA213" s="263">
        <f t="shared" si="141"/>
        <v>10</v>
      </c>
      <c r="AB213" s="263">
        <f t="shared" si="142"/>
        <v>1</v>
      </c>
      <c r="AC213" s="263">
        <f t="shared" si="143"/>
        <v>45</v>
      </c>
      <c r="AD213" s="93">
        <f t="shared" si="144"/>
        <v>56700</v>
      </c>
      <c r="AE213" s="101">
        <f t="shared" si="145"/>
        <v>7.3270218083182868E-4</v>
      </c>
      <c r="AF213" s="91">
        <f t="shared" si="129"/>
        <v>156</v>
      </c>
      <c r="AG213" s="90"/>
      <c r="AH213" s="90">
        <f t="shared" si="130"/>
        <v>10</v>
      </c>
      <c r="AI213" s="90">
        <f t="shared" si="131"/>
        <v>0</v>
      </c>
      <c r="AJ213" s="90">
        <f t="shared" si="132"/>
        <v>20</v>
      </c>
      <c r="AK213" s="90">
        <f t="shared" si="133"/>
        <v>0</v>
      </c>
      <c r="AL213" s="90">
        <f t="shared" si="134"/>
        <v>81</v>
      </c>
      <c r="AM213" s="91">
        <f t="shared" si="135"/>
        <v>111</v>
      </c>
      <c r="AO213" s="94">
        <f t="shared" si="146"/>
        <v>45</v>
      </c>
      <c r="AS213" t="str">
        <f t="shared" si="147"/>
        <v>4-0-1-0-2</v>
      </c>
      <c r="AT213" s="265">
        <f t="shared" si="122"/>
        <v>4</v>
      </c>
      <c r="AU213" s="265">
        <f t="shared" si="122"/>
        <v>0</v>
      </c>
      <c r="AV213" s="265">
        <f t="shared" si="122"/>
        <v>1</v>
      </c>
      <c r="AW213" s="265">
        <f t="shared" si="122"/>
        <v>0</v>
      </c>
      <c r="AX213" s="265">
        <f t="shared" si="122"/>
        <v>2</v>
      </c>
      <c r="AY213" s="265">
        <f t="shared" si="148"/>
        <v>0</v>
      </c>
      <c r="AZ213" s="265">
        <f t="shared" si="149"/>
        <v>0</v>
      </c>
      <c r="BA213" s="265">
        <f t="shared" si="150"/>
        <v>0</v>
      </c>
      <c r="BB213" s="265">
        <f t="shared" si="151"/>
        <v>0</v>
      </c>
      <c r="BC213" s="265">
        <f t="shared" si="152"/>
        <v>0</v>
      </c>
      <c r="BD213" s="265">
        <f t="shared" si="153"/>
        <v>0</v>
      </c>
      <c r="BE213" s="265">
        <f t="shared" si="154"/>
        <v>0</v>
      </c>
      <c r="BF213" s="265">
        <f t="shared" si="155"/>
        <v>0</v>
      </c>
      <c r="BG213" s="265">
        <f t="shared" si="156"/>
        <v>0</v>
      </c>
      <c r="BH213" s="265">
        <f t="shared" si="157"/>
        <v>0</v>
      </c>
      <c r="BI213" s="265">
        <f t="shared" si="158"/>
        <v>0</v>
      </c>
      <c r="BJ213" s="265">
        <f t="shared" si="159"/>
        <v>0</v>
      </c>
      <c r="BK213" s="265">
        <f t="shared" si="160"/>
        <v>0</v>
      </c>
      <c r="BO213">
        <f>LARGE(A213:E213,1)</f>
        <v>4</v>
      </c>
      <c r="BP213">
        <f>LARGE(A213:E213,2)</f>
        <v>1</v>
      </c>
      <c r="BQ213">
        <f>LARGE(A213:E213,3)</f>
        <v>1</v>
      </c>
      <c r="BR213">
        <f>LARGE(A213:E213,4)</f>
        <v>1</v>
      </c>
      <c r="BS213">
        <f>LARGE(A213:E213,5)</f>
        <v>0</v>
      </c>
    </row>
    <row r="214" spans="1:71" x14ac:dyDescent="0.25">
      <c r="A214" s="72">
        <v>1</v>
      </c>
      <c r="B214" s="72">
        <v>2</v>
      </c>
      <c r="C214" s="72">
        <v>1</v>
      </c>
      <c r="D214" s="72">
        <v>2</v>
      </c>
      <c r="E214" s="72">
        <v>1</v>
      </c>
      <c r="F214" s="123" t="s">
        <v>347</v>
      </c>
      <c r="G214" t="str">
        <f>CONCATENATE(BO214,"–",BP214,"–",BQ214,"–",BR214,"–",BS214)</f>
        <v>2–2–1–1–1</v>
      </c>
      <c r="H214" s="293"/>
      <c r="I214" s="293"/>
      <c r="K214" t="str">
        <f t="shared" si="136"/>
        <v>0-4-3-0-0</v>
      </c>
      <c r="L214" s="72">
        <v>0</v>
      </c>
      <c r="M214" s="72">
        <v>4</v>
      </c>
      <c r="N214" s="72">
        <v>3</v>
      </c>
      <c r="O214" s="72">
        <v>0</v>
      </c>
      <c r="P214" s="72">
        <v>0</v>
      </c>
      <c r="Q214" s="90">
        <f t="shared" si="123"/>
        <v>7</v>
      </c>
      <c r="R214" s="90" t="str">
        <f t="shared" si="137"/>
        <v/>
      </c>
      <c r="S214" s="90">
        <f t="shared" si="138"/>
        <v>0</v>
      </c>
      <c r="T214" s="91">
        <f t="shared" si="124"/>
        <v>0</v>
      </c>
      <c r="U214" s="91">
        <f t="shared" si="125"/>
        <v>70</v>
      </c>
      <c r="V214" s="91">
        <f t="shared" si="126"/>
        <v>84</v>
      </c>
      <c r="W214" s="91">
        <f t="shared" si="127"/>
        <v>0</v>
      </c>
      <c r="X214" s="91">
        <f t="shared" si="128"/>
        <v>0</v>
      </c>
      <c r="Y214" s="263">
        <f t="shared" si="139"/>
        <v>1</v>
      </c>
      <c r="Z214" s="263">
        <f t="shared" si="140"/>
        <v>210</v>
      </c>
      <c r="AA214" s="263">
        <f t="shared" si="141"/>
        <v>120</v>
      </c>
      <c r="AB214" s="263">
        <f t="shared" si="142"/>
        <v>1</v>
      </c>
      <c r="AC214" s="263">
        <f t="shared" si="143"/>
        <v>1</v>
      </c>
      <c r="AD214" s="93">
        <f t="shared" si="144"/>
        <v>25200</v>
      </c>
      <c r="AE214" s="101">
        <f t="shared" si="145"/>
        <v>3.2564541370303494E-4</v>
      </c>
      <c r="AF214" s="91">
        <f t="shared" si="129"/>
        <v>154</v>
      </c>
      <c r="AG214" s="90"/>
      <c r="AH214" s="90">
        <f t="shared" si="130"/>
        <v>0</v>
      </c>
      <c r="AI214" s="90">
        <f t="shared" si="131"/>
        <v>46</v>
      </c>
      <c r="AJ214" s="90">
        <f t="shared" si="132"/>
        <v>63</v>
      </c>
      <c r="AK214" s="90">
        <f t="shared" si="133"/>
        <v>0</v>
      </c>
      <c r="AL214" s="90">
        <f t="shared" si="134"/>
        <v>0</v>
      </c>
      <c r="AM214" s="91">
        <f t="shared" si="135"/>
        <v>109</v>
      </c>
      <c r="AO214" s="94">
        <f t="shared" si="146"/>
        <v>45</v>
      </c>
      <c r="AS214" t="str">
        <f t="shared" si="147"/>
        <v>0-4-3-0-0</v>
      </c>
      <c r="AT214" s="265">
        <f t="shared" ref="AT214:AX245" si="161">VALUE(MID($K214,AT$2,1))</f>
        <v>0</v>
      </c>
      <c r="AU214" s="265">
        <f t="shared" si="161"/>
        <v>4</v>
      </c>
      <c r="AV214" s="265">
        <f t="shared" si="161"/>
        <v>3</v>
      </c>
      <c r="AW214" s="265">
        <f t="shared" si="161"/>
        <v>0</v>
      </c>
      <c r="AX214" s="265">
        <f t="shared" si="161"/>
        <v>0</v>
      </c>
      <c r="AY214" s="265">
        <f t="shared" si="148"/>
        <v>0</v>
      </c>
      <c r="AZ214" s="265">
        <f t="shared" si="149"/>
        <v>0</v>
      </c>
      <c r="BA214" s="265">
        <f t="shared" si="150"/>
        <v>0</v>
      </c>
      <c r="BB214" s="265">
        <f t="shared" si="151"/>
        <v>0</v>
      </c>
      <c r="BC214" s="265">
        <f t="shared" si="152"/>
        <v>0</v>
      </c>
      <c r="BD214" s="265">
        <f t="shared" si="153"/>
        <v>0</v>
      </c>
      <c r="BE214" s="265">
        <f t="shared" si="154"/>
        <v>0</v>
      </c>
      <c r="BF214" s="265">
        <f t="shared" si="155"/>
        <v>0</v>
      </c>
      <c r="BG214" s="265">
        <f t="shared" si="156"/>
        <v>0</v>
      </c>
      <c r="BH214" s="265">
        <f t="shared" si="157"/>
        <v>0</v>
      </c>
      <c r="BI214" s="265">
        <f t="shared" si="158"/>
        <v>0</v>
      </c>
      <c r="BJ214" s="265">
        <f t="shared" si="159"/>
        <v>0</v>
      </c>
      <c r="BK214" s="265">
        <f t="shared" si="160"/>
        <v>0</v>
      </c>
      <c r="BO214">
        <f>LARGE(A214:E214,1)</f>
        <v>2</v>
      </c>
      <c r="BP214">
        <f>LARGE(A214:E214,2)</f>
        <v>2</v>
      </c>
      <c r="BQ214">
        <f>LARGE(A214:E214,3)</f>
        <v>1</v>
      </c>
      <c r="BR214">
        <f>LARGE(A214:E214,4)</f>
        <v>1</v>
      </c>
      <c r="BS214">
        <f>LARGE(A214:E214,5)</f>
        <v>1</v>
      </c>
    </row>
    <row r="215" spans="1:71" x14ac:dyDescent="0.25">
      <c r="A215" s="72">
        <v>0</v>
      </c>
      <c r="B215" s="72">
        <v>1</v>
      </c>
      <c r="C215" s="72">
        <v>4</v>
      </c>
      <c r="D215" s="72">
        <v>0</v>
      </c>
      <c r="E215" s="72">
        <v>2</v>
      </c>
      <c r="F215" s="123" t="s">
        <v>384</v>
      </c>
      <c r="G215" t="str">
        <f>CONCATENATE(BO215,"–",BP215,"–",BQ215,"–",BR215,"–",BS215)</f>
        <v>4–2–1–0–0</v>
      </c>
      <c r="H215" s="293"/>
      <c r="I215" s="293"/>
      <c r="K215" t="str">
        <f t="shared" si="136"/>
        <v>0-5-1-1-0</v>
      </c>
      <c r="L215" s="72">
        <v>0</v>
      </c>
      <c r="M215" s="72">
        <v>5</v>
      </c>
      <c r="N215" s="72">
        <v>1</v>
      </c>
      <c r="O215" s="72">
        <v>1</v>
      </c>
      <c r="P215" s="72">
        <v>0</v>
      </c>
      <c r="Q215" s="90">
        <f t="shared" si="123"/>
        <v>7</v>
      </c>
      <c r="R215" s="90" t="str">
        <f t="shared" si="137"/>
        <v/>
      </c>
      <c r="S215" s="90">
        <f t="shared" si="138"/>
        <v>0</v>
      </c>
      <c r="T215" s="91">
        <f t="shared" si="124"/>
        <v>0</v>
      </c>
      <c r="U215" s="91">
        <f t="shared" si="125"/>
        <v>85</v>
      </c>
      <c r="V215" s="91">
        <f t="shared" si="126"/>
        <v>29</v>
      </c>
      <c r="W215" s="91">
        <f t="shared" si="127"/>
        <v>39</v>
      </c>
      <c r="X215" s="91">
        <f t="shared" si="128"/>
        <v>0</v>
      </c>
      <c r="Y215" s="263">
        <f t="shared" si="139"/>
        <v>1</v>
      </c>
      <c r="Z215" s="263">
        <f t="shared" si="140"/>
        <v>252</v>
      </c>
      <c r="AA215" s="263">
        <f t="shared" si="141"/>
        <v>10</v>
      </c>
      <c r="AB215" s="263">
        <f t="shared" si="142"/>
        <v>10</v>
      </c>
      <c r="AC215" s="263">
        <f t="shared" si="143"/>
        <v>1</v>
      </c>
      <c r="AD215" s="93">
        <f t="shared" si="144"/>
        <v>25200</v>
      </c>
      <c r="AE215" s="101">
        <f t="shared" si="145"/>
        <v>3.2564541370303494E-4</v>
      </c>
      <c r="AF215" s="91">
        <f t="shared" si="129"/>
        <v>153</v>
      </c>
      <c r="AG215" s="90"/>
      <c r="AH215" s="90">
        <f t="shared" si="130"/>
        <v>0</v>
      </c>
      <c r="AI215" s="90">
        <f t="shared" si="131"/>
        <v>60</v>
      </c>
      <c r="AJ215" s="90">
        <f t="shared" si="132"/>
        <v>20</v>
      </c>
      <c r="AK215" s="90">
        <f t="shared" si="133"/>
        <v>30</v>
      </c>
      <c r="AL215" s="90">
        <f t="shared" si="134"/>
        <v>0</v>
      </c>
      <c r="AM215" s="91">
        <f t="shared" si="135"/>
        <v>110</v>
      </c>
      <c r="AO215" s="94">
        <f t="shared" si="146"/>
        <v>43</v>
      </c>
      <c r="AS215" t="str">
        <f t="shared" si="147"/>
        <v>0-5-1-1-0</v>
      </c>
      <c r="AT215" s="265">
        <f t="shared" si="161"/>
        <v>0</v>
      </c>
      <c r="AU215" s="265">
        <f t="shared" si="161"/>
        <v>5</v>
      </c>
      <c r="AV215" s="265">
        <f t="shared" si="161"/>
        <v>1</v>
      </c>
      <c r="AW215" s="265">
        <f t="shared" si="161"/>
        <v>1</v>
      </c>
      <c r="AX215" s="265">
        <f t="shared" si="161"/>
        <v>0</v>
      </c>
      <c r="AY215" s="265">
        <f t="shared" si="148"/>
        <v>0</v>
      </c>
      <c r="AZ215" s="265">
        <f t="shared" si="149"/>
        <v>0</v>
      </c>
      <c r="BA215" s="265">
        <f t="shared" si="150"/>
        <v>0</v>
      </c>
      <c r="BB215" s="265">
        <f t="shared" si="151"/>
        <v>0</v>
      </c>
      <c r="BC215" s="265">
        <f t="shared" si="152"/>
        <v>0</v>
      </c>
      <c r="BD215" s="265">
        <f t="shared" si="153"/>
        <v>0</v>
      </c>
      <c r="BE215" s="265">
        <f t="shared" si="154"/>
        <v>0</v>
      </c>
      <c r="BF215" s="265">
        <f t="shared" si="155"/>
        <v>0</v>
      </c>
      <c r="BG215" s="265">
        <f t="shared" si="156"/>
        <v>0</v>
      </c>
      <c r="BH215" s="265">
        <f t="shared" si="157"/>
        <v>0</v>
      </c>
      <c r="BI215" s="265">
        <f t="shared" si="158"/>
        <v>0</v>
      </c>
      <c r="BJ215" s="265">
        <f t="shared" si="159"/>
        <v>0</v>
      </c>
      <c r="BK215" s="265">
        <f t="shared" si="160"/>
        <v>0</v>
      </c>
      <c r="BO215">
        <f>LARGE(A215:E215,1)</f>
        <v>4</v>
      </c>
      <c r="BP215">
        <f>LARGE(A215:E215,2)</f>
        <v>2</v>
      </c>
      <c r="BQ215">
        <f>LARGE(A215:E215,3)</f>
        <v>1</v>
      </c>
      <c r="BR215">
        <f>LARGE(A215:E215,4)</f>
        <v>0</v>
      </c>
      <c r="BS215">
        <f>LARGE(A215:E215,5)</f>
        <v>0</v>
      </c>
    </row>
    <row r="216" spans="1:71" x14ac:dyDescent="0.25">
      <c r="A216" s="72">
        <v>2</v>
      </c>
      <c r="B216" s="72">
        <v>2</v>
      </c>
      <c r="C216" s="72">
        <v>2</v>
      </c>
      <c r="D216" s="72">
        <v>0</v>
      </c>
      <c r="E216" s="72">
        <v>1</v>
      </c>
      <c r="F216" s="123" t="s">
        <v>385</v>
      </c>
      <c r="G216" t="str">
        <f>CONCATENATE(BO216,"–",BP216,"–",BQ216,"–",BR216,"–",BS216)</f>
        <v>2–2–2–1–0</v>
      </c>
      <c r="H216" s="293"/>
      <c r="I216" s="293"/>
      <c r="K216" t="str">
        <f t="shared" si="136"/>
        <v>2-0-5-0-0</v>
      </c>
      <c r="L216" s="72">
        <v>2</v>
      </c>
      <c r="M216" s="72">
        <v>0</v>
      </c>
      <c r="N216" s="72">
        <v>5</v>
      </c>
      <c r="O216" s="72">
        <v>0</v>
      </c>
      <c r="P216" s="72">
        <v>0</v>
      </c>
      <c r="Q216" s="90">
        <f t="shared" si="123"/>
        <v>7</v>
      </c>
      <c r="R216" s="90" t="str">
        <f t="shared" si="137"/>
        <v/>
      </c>
      <c r="S216" s="90">
        <f t="shared" si="138"/>
        <v>0</v>
      </c>
      <c r="T216" s="91">
        <f t="shared" si="124"/>
        <v>17</v>
      </c>
      <c r="U216" s="91">
        <f t="shared" si="125"/>
        <v>0</v>
      </c>
      <c r="V216" s="91">
        <f t="shared" si="126"/>
        <v>135</v>
      </c>
      <c r="W216" s="91">
        <f t="shared" si="127"/>
        <v>0</v>
      </c>
      <c r="X216" s="91">
        <f t="shared" si="128"/>
        <v>0</v>
      </c>
      <c r="Y216" s="263">
        <f t="shared" si="139"/>
        <v>36</v>
      </c>
      <c r="Z216" s="263">
        <f t="shared" si="140"/>
        <v>1</v>
      </c>
      <c r="AA216" s="263">
        <f t="shared" si="141"/>
        <v>252</v>
      </c>
      <c r="AB216" s="263">
        <f t="shared" si="142"/>
        <v>1</v>
      </c>
      <c r="AC216" s="263">
        <f t="shared" si="143"/>
        <v>1</v>
      </c>
      <c r="AD216" s="93">
        <f t="shared" si="144"/>
        <v>9072</v>
      </c>
      <c r="AE216" s="101">
        <f t="shared" si="145"/>
        <v>1.1723234893309259E-4</v>
      </c>
      <c r="AF216" s="91">
        <f t="shared" si="129"/>
        <v>152</v>
      </c>
      <c r="AG216" s="90"/>
      <c r="AH216" s="90">
        <f t="shared" si="130"/>
        <v>3</v>
      </c>
      <c r="AI216" s="90">
        <f t="shared" si="131"/>
        <v>0</v>
      </c>
      <c r="AJ216" s="90">
        <f t="shared" si="132"/>
        <v>110</v>
      </c>
      <c r="AK216" s="90">
        <f t="shared" si="133"/>
        <v>0</v>
      </c>
      <c r="AL216" s="90">
        <f t="shared" si="134"/>
        <v>0</v>
      </c>
      <c r="AM216" s="91">
        <f t="shared" si="135"/>
        <v>113</v>
      </c>
      <c r="AO216" s="94">
        <f t="shared" si="146"/>
        <v>39</v>
      </c>
      <c r="AS216" t="str">
        <f t="shared" si="147"/>
        <v>2-0-5-0-0</v>
      </c>
      <c r="AT216" s="265">
        <f t="shared" si="161"/>
        <v>2</v>
      </c>
      <c r="AU216" s="265">
        <f t="shared" si="161"/>
        <v>0</v>
      </c>
      <c r="AV216" s="265">
        <f t="shared" si="161"/>
        <v>5</v>
      </c>
      <c r="AW216" s="265">
        <f t="shared" si="161"/>
        <v>0</v>
      </c>
      <c r="AX216" s="265">
        <f t="shared" si="161"/>
        <v>0</v>
      </c>
      <c r="AY216" s="265">
        <f t="shared" si="148"/>
        <v>0</v>
      </c>
      <c r="AZ216" s="265">
        <f t="shared" si="149"/>
        <v>0</v>
      </c>
      <c r="BA216" s="265">
        <f t="shared" si="150"/>
        <v>0</v>
      </c>
      <c r="BB216" s="265">
        <f t="shared" si="151"/>
        <v>0</v>
      </c>
      <c r="BC216" s="265">
        <f t="shared" si="152"/>
        <v>0</v>
      </c>
      <c r="BD216" s="265">
        <f t="shared" si="153"/>
        <v>0</v>
      </c>
      <c r="BE216" s="265">
        <f t="shared" si="154"/>
        <v>0</v>
      </c>
      <c r="BF216" s="265">
        <f t="shared" si="155"/>
        <v>0</v>
      </c>
      <c r="BG216" s="265">
        <f t="shared" si="156"/>
        <v>0</v>
      </c>
      <c r="BH216" s="265">
        <f t="shared" si="157"/>
        <v>0</v>
      </c>
      <c r="BI216" s="265">
        <f t="shared" si="158"/>
        <v>0</v>
      </c>
      <c r="BJ216" s="265">
        <f t="shared" si="159"/>
        <v>0</v>
      </c>
      <c r="BK216" s="265">
        <f t="shared" si="160"/>
        <v>0</v>
      </c>
      <c r="BO216">
        <f>LARGE(A216:E216,1)</f>
        <v>2</v>
      </c>
      <c r="BP216">
        <f>LARGE(A216:E216,2)</f>
        <v>2</v>
      </c>
      <c r="BQ216">
        <f>LARGE(A216:E216,3)</f>
        <v>2</v>
      </c>
      <c r="BR216">
        <f>LARGE(A216:E216,4)</f>
        <v>1</v>
      </c>
      <c r="BS216">
        <f>LARGE(A216:E216,5)</f>
        <v>0</v>
      </c>
    </row>
    <row r="217" spans="1:71" x14ac:dyDescent="0.25">
      <c r="A217" s="72">
        <v>2</v>
      </c>
      <c r="B217" s="72">
        <v>0</v>
      </c>
      <c r="C217" s="72">
        <v>0</v>
      </c>
      <c r="D217" s="72">
        <v>1</v>
      </c>
      <c r="E217" s="72">
        <v>4</v>
      </c>
      <c r="F217" s="123" t="s">
        <v>386</v>
      </c>
      <c r="G217" t="str">
        <f>CONCATENATE(BO217,"–",BP217,"–",BQ217,"–",BR217,"–",BS217)</f>
        <v>4–2–1–0–0</v>
      </c>
      <c r="H217" s="293"/>
      <c r="I217" s="293"/>
      <c r="K217" t="str">
        <f t="shared" si="136"/>
        <v>2-2-2-1-0</v>
      </c>
      <c r="L217" s="72">
        <v>2</v>
      </c>
      <c r="M217" s="72">
        <v>2</v>
      </c>
      <c r="N217" s="72">
        <v>2</v>
      </c>
      <c r="O217" s="72">
        <v>1</v>
      </c>
      <c r="P217" s="72">
        <v>0</v>
      </c>
      <c r="Q217" s="90">
        <f t="shared" si="123"/>
        <v>7</v>
      </c>
      <c r="R217" s="90" t="str">
        <f t="shared" si="137"/>
        <v/>
      </c>
      <c r="S217" s="90">
        <f t="shared" si="138"/>
        <v>7</v>
      </c>
      <c r="T217" s="91">
        <f t="shared" si="124"/>
        <v>17</v>
      </c>
      <c r="U217" s="91">
        <f t="shared" si="125"/>
        <v>37</v>
      </c>
      <c r="V217" s="91">
        <f t="shared" si="126"/>
        <v>57</v>
      </c>
      <c r="W217" s="91">
        <f t="shared" si="127"/>
        <v>39</v>
      </c>
      <c r="X217" s="91">
        <f t="shared" si="128"/>
        <v>0</v>
      </c>
      <c r="Y217" s="263">
        <f t="shared" si="139"/>
        <v>36</v>
      </c>
      <c r="Z217" s="263">
        <f t="shared" si="140"/>
        <v>45</v>
      </c>
      <c r="AA217" s="263">
        <f t="shared" si="141"/>
        <v>45</v>
      </c>
      <c r="AB217" s="263">
        <f t="shared" si="142"/>
        <v>10</v>
      </c>
      <c r="AC217" s="263">
        <f t="shared" si="143"/>
        <v>1</v>
      </c>
      <c r="AD217" s="93">
        <f t="shared" si="144"/>
        <v>729000</v>
      </c>
      <c r="AE217" s="101">
        <f t="shared" si="145"/>
        <v>9.4204566106949397E-3</v>
      </c>
      <c r="AF217" s="91">
        <f t="shared" si="129"/>
        <v>150</v>
      </c>
      <c r="AG217" s="90"/>
      <c r="AH217" s="90">
        <f t="shared" si="130"/>
        <v>3</v>
      </c>
      <c r="AI217" s="90">
        <f t="shared" si="131"/>
        <v>21</v>
      </c>
      <c r="AJ217" s="90">
        <f t="shared" si="132"/>
        <v>41</v>
      </c>
      <c r="AK217" s="90">
        <f t="shared" si="133"/>
        <v>30</v>
      </c>
      <c r="AL217" s="90">
        <f t="shared" si="134"/>
        <v>0</v>
      </c>
      <c r="AM217" s="91">
        <f t="shared" si="135"/>
        <v>95</v>
      </c>
      <c r="AO217" s="94">
        <f t="shared" si="146"/>
        <v>55</v>
      </c>
      <c r="AS217" t="str">
        <f t="shared" si="147"/>
        <v>2-2-2-1-0</v>
      </c>
      <c r="AT217" s="265">
        <f t="shared" si="161"/>
        <v>2</v>
      </c>
      <c r="AU217" s="265">
        <f t="shared" si="161"/>
        <v>2</v>
      </c>
      <c r="AV217" s="265">
        <f t="shared" si="161"/>
        <v>2</v>
      </c>
      <c r="AW217" s="265">
        <f t="shared" si="161"/>
        <v>1</v>
      </c>
      <c r="AX217" s="265">
        <f t="shared" si="161"/>
        <v>0</v>
      </c>
      <c r="AY217" s="265">
        <f t="shared" si="148"/>
        <v>0</v>
      </c>
      <c r="AZ217" s="265">
        <f t="shared" si="149"/>
        <v>0</v>
      </c>
      <c r="BA217" s="265">
        <f t="shared" si="150"/>
        <v>0</v>
      </c>
      <c r="BB217" s="265">
        <f t="shared" si="151"/>
        <v>0</v>
      </c>
      <c r="BC217" s="265">
        <f t="shared" si="152"/>
        <v>0</v>
      </c>
      <c r="BD217" s="265">
        <f t="shared" si="153"/>
        <v>0</v>
      </c>
      <c r="BE217" s="265">
        <f t="shared" si="154"/>
        <v>0</v>
      </c>
      <c r="BF217" s="265">
        <f t="shared" si="155"/>
        <v>0</v>
      </c>
      <c r="BG217" s="265">
        <f t="shared" si="156"/>
        <v>0</v>
      </c>
      <c r="BH217" s="265">
        <f t="shared" si="157"/>
        <v>0</v>
      </c>
      <c r="BI217" s="265">
        <f t="shared" si="158"/>
        <v>0</v>
      </c>
      <c r="BJ217" s="265">
        <f t="shared" si="159"/>
        <v>7</v>
      </c>
      <c r="BK217" s="265">
        <f t="shared" si="160"/>
        <v>0</v>
      </c>
      <c r="BO217">
        <f>LARGE(A217:E217,1)</f>
        <v>4</v>
      </c>
      <c r="BP217">
        <f>LARGE(A217:E217,2)</f>
        <v>2</v>
      </c>
      <c r="BQ217">
        <f>LARGE(A217:E217,3)</f>
        <v>1</v>
      </c>
      <c r="BR217">
        <f>LARGE(A217:E217,4)</f>
        <v>0</v>
      </c>
      <c r="BS217">
        <f>LARGE(A217:E217,5)</f>
        <v>0</v>
      </c>
    </row>
    <row r="218" spans="1:71" x14ac:dyDescent="0.25">
      <c r="A218" s="72">
        <v>1</v>
      </c>
      <c r="B218" s="72">
        <v>2</v>
      </c>
      <c r="C218" s="72">
        <v>1</v>
      </c>
      <c r="D218" s="72">
        <v>2</v>
      </c>
      <c r="E218" s="72">
        <v>1</v>
      </c>
      <c r="F218" s="123" t="s">
        <v>347</v>
      </c>
      <c r="G218" t="str">
        <f>CONCATENATE(BO218,"–",BP218,"–",BQ218,"–",BR218,"–",BS218)</f>
        <v>2–2–1–1–1</v>
      </c>
      <c r="H218" s="293"/>
      <c r="I218" s="293"/>
      <c r="K218" t="str">
        <f t="shared" si="136"/>
        <v>3-2-0-1-1</v>
      </c>
      <c r="L218" s="72">
        <v>3</v>
      </c>
      <c r="M218" s="72">
        <v>2</v>
      </c>
      <c r="N218" s="72">
        <v>0</v>
      </c>
      <c r="O218" s="72">
        <v>1</v>
      </c>
      <c r="P218" s="72">
        <v>1</v>
      </c>
      <c r="Q218" s="90">
        <f t="shared" si="123"/>
        <v>7</v>
      </c>
      <c r="R218" s="90" t="str">
        <f t="shared" si="137"/>
        <v/>
      </c>
      <c r="S218" s="90">
        <f t="shared" si="138"/>
        <v>1</v>
      </c>
      <c r="T218" s="91">
        <f t="shared" si="124"/>
        <v>24</v>
      </c>
      <c r="U218" s="91">
        <f t="shared" si="125"/>
        <v>37</v>
      </c>
      <c r="V218" s="91">
        <f t="shared" si="126"/>
        <v>0</v>
      </c>
      <c r="W218" s="91">
        <f t="shared" si="127"/>
        <v>39</v>
      </c>
      <c r="X218" s="91">
        <f t="shared" si="128"/>
        <v>49</v>
      </c>
      <c r="Y218" s="263">
        <f t="shared" si="139"/>
        <v>84</v>
      </c>
      <c r="Z218" s="263">
        <f t="shared" si="140"/>
        <v>45</v>
      </c>
      <c r="AA218" s="263">
        <f t="shared" si="141"/>
        <v>1</v>
      </c>
      <c r="AB218" s="263">
        <f t="shared" si="142"/>
        <v>10</v>
      </c>
      <c r="AC218" s="263">
        <f t="shared" si="143"/>
        <v>10</v>
      </c>
      <c r="AD218" s="93">
        <f t="shared" si="144"/>
        <v>378000</v>
      </c>
      <c r="AE218" s="101">
        <f t="shared" si="145"/>
        <v>4.8846812055455243E-3</v>
      </c>
      <c r="AF218" s="91">
        <f t="shared" si="129"/>
        <v>149</v>
      </c>
      <c r="AG218" s="90"/>
      <c r="AH218" s="90">
        <f t="shared" si="130"/>
        <v>6</v>
      </c>
      <c r="AI218" s="90">
        <f t="shared" si="131"/>
        <v>21</v>
      </c>
      <c r="AJ218" s="90">
        <f t="shared" si="132"/>
        <v>0</v>
      </c>
      <c r="AK218" s="90">
        <f t="shared" si="133"/>
        <v>30</v>
      </c>
      <c r="AL218" s="90">
        <f t="shared" si="134"/>
        <v>40</v>
      </c>
      <c r="AM218" s="91">
        <f t="shared" si="135"/>
        <v>97</v>
      </c>
      <c r="AO218" s="94">
        <f t="shared" si="146"/>
        <v>52</v>
      </c>
      <c r="AS218" t="str">
        <f t="shared" si="147"/>
        <v>3-2-0-1-1</v>
      </c>
      <c r="AT218" s="265">
        <f t="shared" si="161"/>
        <v>3</v>
      </c>
      <c r="AU218" s="265">
        <f t="shared" si="161"/>
        <v>2</v>
      </c>
      <c r="AV218" s="265">
        <f t="shared" si="161"/>
        <v>0</v>
      </c>
      <c r="AW218" s="265">
        <f t="shared" si="161"/>
        <v>1</v>
      </c>
      <c r="AX218" s="265">
        <f t="shared" si="161"/>
        <v>1</v>
      </c>
      <c r="AY218" s="265">
        <f t="shared" si="148"/>
        <v>0</v>
      </c>
      <c r="AZ218" s="265">
        <f t="shared" si="149"/>
        <v>0</v>
      </c>
      <c r="BA218" s="265">
        <f t="shared" si="150"/>
        <v>0</v>
      </c>
      <c r="BB218" s="265">
        <f t="shared" si="151"/>
        <v>0</v>
      </c>
      <c r="BC218" s="265">
        <f t="shared" si="152"/>
        <v>0</v>
      </c>
      <c r="BD218" s="265">
        <f t="shared" si="153"/>
        <v>0</v>
      </c>
      <c r="BE218" s="265">
        <f t="shared" si="154"/>
        <v>0</v>
      </c>
      <c r="BF218" s="265">
        <f t="shared" si="155"/>
        <v>0</v>
      </c>
      <c r="BG218" s="265">
        <f t="shared" si="156"/>
        <v>0</v>
      </c>
      <c r="BH218" s="265">
        <f t="shared" si="157"/>
        <v>1</v>
      </c>
      <c r="BI218" s="265">
        <f t="shared" si="158"/>
        <v>0</v>
      </c>
      <c r="BJ218" s="265">
        <f t="shared" si="159"/>
        <v>0</v>
      </c>
      <c r="BK218" s="265">
        <f t="shared" si="160"/>
        <v>0</v>
      </c>
      <c r="BO218">
        <f>LARGE(A218:E218,1)</f>
        <v>2</v>
      </c>
      <c r="BP218">
        <f>LARGE(A218:E218,2)</f>
        <v>2</v>
      </c>
      <c r="BQ218">
        <f>LARGE(A218:E218,3)</f>
        <v>1</v>
      </c>
      <c r="BR218">
        <f>LARGE(A218:E218,4)</f>
        <v>1</v>
      </c>
      <c r="BS218">
        <f>LARGE(A218:E218,5)</f>
        <v>1</v>
      </c>
    </row>
    <row r="219" spans="1:71" x14ac:dyDescent="0.25">
      <c r="A219" s="72">
        <v>1</v>
      </c>
      <c r="B219" s="72">
        <v>1</v>
      </c>
      <c r="C219" s="72">
        <v>3</v>
      </c>
      <c r="D219" s="72">
        <v>1</v>
      </c>
      <c r="E219" s="72">
        <v>1</v>
      </c>
      <c r="F219" s="123" t="s">
        <v>25</v>
      </c>
      <c r="G219" t="str">
        <f>CONCATENATE(BO219,"–",BP219,"–",BQ219,"–",BR219,"–",BS219)</f>
        <v>3–1–1–1–1</v>
      </c>
      <c r="H219" s="293"/>
      <c r="I219" s="293"/>
      <c r="K219" t="str">
        <f t="shared" si="136"/>
        <v>3-1-2-0-1</v>
      </c>
      <c r="L219" s="72">
        <v>3</v>
      </c>
      <c r="M219" s="72">
        <v>1</v>
      </c>
      <c r="N219" s="72">
        <v>2</v>
      </c>
      <c r="O219" s="72">
        <v>0</v>
      </c>
      <c r="P219" s="72">
        <v>1</v>
      </c>
      <c r="Q219" s="90">
        <f t="shared" si="123"/>
        <v>7</v>
      </c>
      <c r="R219" s="90" t="str">
        <f t="shared" si="137"/>
        <v/>
      </c>
      <c r="S219" s="90">
        <f t="shared" si="138"/>
        <v>1</v>
      </c>
      <c r="T219" s="91">
        <f t="shared" si="124"/>
        <v>24</v>
      </c>
      <c r="U219" s="91">
        <f t="shared" si="125"/>
        <v>19</v>
      </c>
      <c r="V219" s="91">
        <f t="shared" si="126"/>
        <v>57</v>
      </c>
      <c r="W219" s="91">
        <f t="shared" si="127"/>
        <v>0</v>
      </c>
      <c r="X219" s="91">
        <f t="shared" si="128"/>
        <v>49</v>
      </c>
      <c r="Y219" s="263">
        <f t="shared" si="139"/>
        <v>84</v>
      </c>
      <c r="Z219" s="263">
        <f t="shared" si="140"/>
        <v>10</v>
      </c>
      <c r="AA219" s="263">
        <f t="shared" si="141"/>
        <v>45</v>
      </c>
      <c r="AB219" s="263">
        <f t="shared" si="142"/>
        <v>1</v>
      </c>
      <c r="AC219" s="263">
        <f t="shared" si="143"/>
        <v>10</v>
      </c>
      <c r="AD219" s="93">
        <f t="shared" si="144"/>
        <v>378000</v>
      </c>
      <c r="AE219" s="101">
        <f t="shared" si="145"/>
        <v>4.8846812055455243E-3</v>
      </c>
      <c r="AF219" s="91">
        <f t="shared" si="129"/>
        <v>149</v>
      </c>
      <c r="AG219" s="90"/>
      <c r="AH219" s="90">
        <f t="shared" si="130"/>
        <v>6</v>
      </c>
      <c r="AI219" s="90">
        <f t="shared" si="131"/>
        <v>10</v>
      </c>
      <c r="AJ219" s="90">
        <f t="shared" si="132"/>
        <v>41</v>
      </c>
      <c r="AK219" s="90">
        <f t="shared" si="133"/>
        <v>0</v>
      </c>
      <c r="AL219" s="90">
        <f t="shared" si="134"/>
        <v>40</v>
      </c>
      <c r="AM219" s="91">
        <f t="shared" si="135"/>
        <v>97</v>
      </c>
      <c r="AO219" s="94">
        <f t="shared" si="146"/>
        <v>52</v>
      </c>
      <c r="AS219" t="str">
        <f t="shared" si="147"/>
        <v>3-1-2-0-1</v>
      </c>
      <c r="AT219" s="265">
        <f t="shared" si="161"/>
        <v>3</v>
      </c>
      <c r="AU219" s="265">
        <f t="shared" si="161"/>
        <v>1</v>
      </c>
      <c r="AV219" s="265">
        <f t="shared" si="161"/>
        <v>2</v>
      </c>
      <c r="AW219" s="265">
        <f t="shared" si="161"/>
        <v>0</v>
      </c>
      <c r="AX219" s="265">
        <f t="shared" si="161"/>
        <v>1</v>
      </c>
      <c r="AY219" s="265">
        <f t="shared" si="148"/>
        <v>0</v>
      </c>
      <c r="AZ219" s="265">
        <f t="shared" si="149"/>
        <v>0</v>
      </c>
      <c r="BA219" s="265">
        <f t="shared" si="150"/>
        <v>0</v>
      </c>
      <c r="BB219" s="265">
        <f t="shared" si="151"/>
        <v>0</v>
      </c>
      <c r="BC219" s="265">
        <f t="shared" si="152"/>
        <v>0</v>
      </c>
      <c r="BD219" s="265">
        <f t="shared" si="153"/>
        <v>0</v>
      </c>
      <c r="BE219" s="265">
        <f t="shared" si="154"/>
        <v>0</v>
      </c>
      <c r="BF219" s="265">
        <f t="shared" si="155"/>
        <v>0</v>
      </c>
      <c r="BG219" s="265">
        <f t="shared" si="156"/>
        <v>0</v>
      </c>
      <c r="BH219" s="265">
        <f t="shared" si="157"/>
        <v>1</v>
      </c>
      <c r="BI219" s="265">
        <f t="shared" si="158"/>
        <v>0</v>
      </c>
      <c r="BJ219" s="265">
        <f t="shared" si="159"/>
        <v>0</v>
      </c>
      <c r="BK219" s="265">
        <f t="shared" si="160"/>
        <v>0</v>
      </c>
      <c r="BO219">
        <f>LARGE(A219:E219,1)</f>
        <v>3</v>
      </c>
      <c r="BP219">
        <f>LARGE(A219:E219,2)</f>
        <v>1</v>
      </c>
      <c r="BQ219">
        <f>LARGE(A219:E219,3)</f>
        <v>1</v>
      </c>
      <c r="BR219">
        <f>LARGE(A219:E219,4)</f>
        <v>1</v>
      </c>
      <c r="BS219">
        <f>LARGE(A219:E219,5)</f>
        <v>1</v>
      </c>
    </row>
    <row r="220" spans="1:71" x14ac:dyDescent="0.25">
      <c r="A220" s="72">
        <v>1</v>
      </c>
      <c r="B220" s="72">
        <v>2</v>
      </c>
      <c r="C220" s="72">
        <v>0</v>
      </c>
      <c r="D220" s="72">
        <v>2</v>
      </c>
      <c r="E220" s="72">
        <v>2</v>
      </c>
      <c r="F220" s="123" t="s">
        <v>9</v>
      </c>
      <c r="G220" t="str">
        <f>CONCATENATE(BO220,"–",BP220,"–",BQ220,"–",BR220,"–",BS220)</f>
        <v>2–2–2–1–0</v>
      </c>
      <c r="H220" s="293"/>
      <c r="I220" s="293"/>
      <c r="K220" t="str">
        <f t="shared" si="136"/>
        <v>3-1-1-2-0</v>
      </c>
      <c r="L220" s="72">
        <v>3</v>
      </c>
      <c r="M220" s="72">
        <v>1</v>
      </c>
      <c r="N220" s="72">
        <v>1</v>
      </c>
      <c r="O220" s="72">
        <v>2</v>
      </c>
      <c r="P220" s="72">
        <v>0</v>
      </c>
      <c r="Q220" s="90">
        <f t="shared" si="123"/>
        <v>7</v>
      </c>
      <c r="R220" s="90" t="str">
        <f t="shared" si="137"/>
        <v/>
      </c>
      <c r="S220" s="90">
        <f t="shared" si="138"/>
        <v>1</v>
      </c>
      <c r="T220" s="91">
        <f t="shared" si="124"/>
        <v>24</v>
      </c>
      <c r="U220" s="91">
        <f t="shared" si="125"/>
        <v>19</v>
      </c>
      <c r="V220" s="91">
        <f t="shared" si="126"/>
        <v>29</v>
      </c>
      <c r="W220" s="91">
        <f t="shared" si="127"/>
        <v>77</v>
      </c>
      <c r="X220" s="91">
        <f t="shared" si="128"/>
        <v>0</v>
      </c>
      <c r="Y220" s="263">
        <f t="shared" si="139"/>
        <v>84</v>
      </c>
      <c r="Z220" s="263">
        <f t="shared" si="140"/>
        <v>10</v>
      </c>
      <c r="AA220" s="263">
        <f t="shared" si="141"/>
        <v>10</v>
      </c>
      <c r="AB220" s="263">
        <f t="shared" si="142"/>
        <v>45</v>
      </c>
      <c r="AC220" s="263">
        <f t="shared" si="143"/>
        <v>1</v>
      </c>
      <c r="AD220" s="93">
        <f t="shared" si="144"/>
        <v>378000</v>
      </c>
      <c r="AE220" s="101">
        <f t="shared" si="145"/>
        <v>4.8846812055455243E-3</v>
      </c>
      <c r="AF220" s="91">
        <f t="shared" si="129"/>
        <v>149</v>
      </c>
      <c r="AG220" s="90"/>
      <c r="AH220" s="90">
        <f t="shared" si="130"/>
        <v>6</v>
      </c>
      <c r="AI220" s="90">
        <f t="shared" si="131"/>
        <v>10</v>
      </c>
      <c r="AJ220" s="90">
        <f t="shared" si="132"/>
        <v>20</v>
      </c>
      <c r="AK220" s="90">
        <f t="shared" si="133"/>
        <v>61</v>
      </c>
      <c r="AL220" s="90">
        <f t="shared" si="134"/>
        <v>0</v>
      </c>
      <c r="AM220" s="91">
        <f t="shared" si="135"/>
        <v>97</v>
      </c>
      <c r="AO220" s="94">
        <f t="shared" si="146"/>
        <v>52</v>
      </c>
      <c r="AS220" t="str">
        <f t="shared" si="147"/>
        <v>3-1-1-2-0</v>
      </c>
      <c r="AT220" s="265">
        <f t="shared" si="161"/>
        <v>3</v>
      </c>
      <c r="AU220" s="265">
        <f t="shared" si="161"/>
        <v>1</v>
      </c>
      <c r="AV220" s="265">
        <f t="shared" si="161"/>
        <v>1</v>
      </c>
      <c r="AW220" s="265">
        <f t="shared" si="161"/>
        <v>2</v>
      </c>
      <c r="AX220" s="265">
        <f t="shared" si="161"/>
        <v>0</v>
      </c>
      <c r="AY220" s="265">
        <f t="shared" si="148"/>
        <v>0</v>
      </c>
      <c r="AZ220" s="265">
        <f t="shared" si="149"/>
        <v>0</v>
      </c>
      <c r="BA220" s="265">
        <f t="shared" si="150"/>
        <v>0</v>
      </c>
      <c r="BB220" s="265">
        <f t="shared" si="151"/>
        <v>0</v>
      </c>
      <c r="BC220" s="265">
        <f t="shared" si="152"/>
        <v>0</v>
      </c>
      <c r="BD220" s="265">
        <f t="shared" si="153"/>
        <v>0</v>
      </c>
      <c r="BE220" s="265">
        <f t="shared" si="154"/>
        <v>0</v>
      </c>
      <c r="BF220" s="265">
        <f t="shared" si="155"/>
        <v>0</v>
      </c>
      <c r="BG220" s="265">
        <f t="shared" si="156"/>
        <v>0</v>
      </c>
      <c r="BH220" s="265">
        <f t="shared" si="157"/>
        <v>1</v>
      </c>
      <c r="BI220" s="265">
        <f t="shared" si="158"/>
        <v>0</v>
      </c>
      <c r="BJ220" s="265">
        <f t="shared" si="159"/>
        <v>0</v>
      </c>
      <c r="BK220" s="265">
        <f t="shared" si="160"/>
        <v>0</v>
      </c>
      <c r="BO220">
        <f>LARGE(A220:E220,1)</f>
        <v>2</v>
      </c>
      <c r="BP220">
        <f>LARGE(A220:E220,2)</f>
        <v>2</v>
      </c>
      <c r="BQ220">
        <f>LARGE(A220:E220,3)</f>
        <v>2</v>
      </c>
      <c r="BR220">
        <f>LARGE(A220:E220,4)</f>
        <v>1</v>
      </c>
      <c r="BS220">
        <f>LARGE(A220:E220,5)</f>
        <v>0</v>
      </c>
    </row>
    <row r="221" spans="1:71" x14ac:dyDescent="0.25">
      <c r="A221" s="72">
        <v>1</v>
      </c>
      <c r="B221" s="72">
        <v>0</v>
      </c>
      <c r="C221" s="72">
        <v>0</v>
      </c>
      <c r="D221" s="72">
        <v>5</v>
      </c>
      <c r="E221" s="72">
        <v>1</v>
      </c>
      <c r="F221" s="123" t="s">
        <v>387</v>
      </c>
      <c r="G221" t="str">
        <f>CONCATENATE(BO221,"–",BP221,"–",BQ221,"–",BR221,"–",BS221)</f>
        <v>5–1–1–0–0</v>
      </c>
      <c r="H221" s="293"/>
      <c r="I221" s="293"/>
      <c r="K221" t="str">
        <f t="shared" si="136"/>
        <v>2-3-1-0-1</v>
      </c>
      <c r="L221" s="72">
        <v>2</v>
      </c>
      <c r="M221" s="72">
        <v>3</v>
      </c>
      <c r="N221" s="72">
        <v>1</v>
      </c>
      <c r="O221" s="72">
        <v>0</v>
      </c>
      <c r="P221" s="72">
        <v>1</v>
      </c>
      <c r="Q221" s="90">
        <f t="shared" si="123"/>
        <v>7</v>
      </c>
      <c r="R221" s="90" t="str">
        <f t="shared" si="137"/>
        <v/>
      </c>
      <c r="S221" s="90">
        <f t="shared" si="138"/>
        <v>2</v>
      </c>
      <c r="T221" s="91">
        <f t="shared" si="124"/>
        <v>17</v>
      </c>
      <c r="U221" s="91">
        <f t="shared" si="125"/>
        <v>54</v>
      </c>
      <c r="V221" s="91">
        <f t="shared" si="126"/>
        <v>29</v>
      </c>
      <c r="W221" s="91">
        <f t="shared" si="127"/>
        <v>0</v>
      </c>
      <c r="X221" s="91">
        <f t="shared" si="128"/>
        <v>49</v>
      </c>
      <c r="Y221" s="263">
        <f t="shared" si="139"/>
        <v>36</v>
      </c>
      <c r="Z221" s="263">
        <f t="shared" si="140"/>
        <v>120</v>
      </c>
      <c r="AA221" s="263">
        <f t="shared" si="141"/>
        <v>10</v>
      </c>
      <c r="AB221" s="263">
        <f t="shared" si="142"/>
        <v>1</v>
      </c>
      <c r="AC221" s="263">
        <f t="shared" si="143"/>
        <v>10</v>
      </c>
      <c r="AD221" s="93">
        <f t="shared" si="144"/>
        <v>432000</v>
      </c>
      <c r="AE221" s="101">
        <f t="shared" si="145"/>
        <v>5.5824928063377419E-3</v>
      </c>
      <c r="AF221" s="91">
        <f t="shared" si="129"/>
        <v>149</v>
      </c>
      <c r="AG221" s="90"/>
      <c r="AH221" s="90">
        <f t="shared" si="130"/>
        <v>3</v>
      </c>
      <c r="AI221" s="90">
        <f t="shared" si="131"/>
        <v>33</v>
      </c>
      <c r="AJ221" s="90">
        <f t="shared" si="132"/>
        <v>20</v>
      </c>
      <c r="AK221" s="90">
        <f t="shared" si="133"/>
        <v>0</v>
      </c>
      <c r="AL221" s="90">
        <f t="shared" si="134"/>
        <v>40</v>
      </c>
      <c r="AM221" s="91">
        <f t="shared" si="135"/>
        <v>96</v>
      </c>
      <c r="AO221" s="94">
        <f t="shared" si="146"/>
        <v>53</v>
      </c>
      <c r="AS221" t="str">
        <f t="shared" si="147"/>
        <v>2-3-1-0-1</v>
      </c>
      <c r="AT221" s="265">
        <f t="shared" si="161"/>
        <v>2</v>
      </c>
      <c r="AU221" s="265">
        <f t="shared" si="161"/>
        <v>3</v>
      </c>
      <c r="AV221" s="265">
        <f t="shared" si="161"/>
        <v>1</v>
      </c>
      <c r="AW221" s="265">
        <f t="shared" si="161"/>
        <v>0</v>
      </c>
      <c r="AX221" s="265">
        <f t="shared" si="161"/>
        <v>1</v>
      </c>
      <c r="AY221" s="265">
        <f t="shared" si="148"/>
        <v>0</v>
      </c>
      <c r="AZ221" s="265">
        <f t="shared" si="149"/>
        <v>0</v>
      </c>
      <c r="BA221" s="265">
        <f t="shared" si="150"/>
        <v>0</v>
      </c>
      <c r="BB221" s="265">
        <f t="shared" si="151"/>
        <v>0</v>
      </c>
      <c r="BC221" s="265">
        <f t="shared" si="152"/>
        <v>0</v>
      </c>
      <c r="BD221" s="265">
        <f t="shared" si="153"/>
        <v>0</v>
      </c>
      <c r="BE221" s="265">
        <f t="shared" si="154"/>
        <v>0</v>
      </c>
      <c r="BF221" s="265">
        <f t="shared" si="155"/>
        <v>0</v>
      </c>
      <c r="BG221" s="265">
        <f t="shared" si="156"/>
        <v>0</v>
      </c>
      <c r="BH221" s="265">
        <f t="shared" si="157"/>
        <v>2</v>
      </c>
      <c r="BI221" s="265">
        <f t="shared" si="158"/>
        <v>0</v>
      </c>
      <c r="BJ221" s="265">
        <f t="shared" si="159"/>
        <v>0</v>
      </c>
      <c r="BK221" s="265">
        <f t="shared" si="160"/>
        <v>0</v>
      </c>
      <c r="BO221">
        <f>LARGE(A221:E221,1)</f>
        <v>5</v>
      </c>
      <c r="BP221">
        <f>LARGE(A221:E221,2)</f>
        <v>1</v>
      </c>
      <c r="BQ221">
        <f>LARGE(A221:E221,3)</f>
        <v>1</v>
      </c>
      <c r="BR221">
        <f>LARGE(A221:E221,4)</f>
        <v>0</v>
      </c>
      <c r="BS221">
        <f>LARGE(A221:E221,5)</f>
        <v>0</v>
      </c>
    </row>
    <row r="222" spans="1:71" x14ac:dyDescent="0.25">
      <c r="A222" s="72">
        <v>1</v>
      </c>
      <c r="B222" s="72">
        <v>0</v>
      </c>
      <c r="C222" s="72">
        <v>1</v>
      </c>
      <c r="D222" s="72">
        <v>2</v>
      </c>
      <c r="E222" s="72">
        <v>3</v>
      </c>
      <c r="F222" s="123" t="s">
        <v>388</v>
      </c>
      <c r="G222" t="str">
        <f>CONCATENATE(BO222,"–",BP222,"–",BQ222,"–",BR222,"–",BS222)</f>
        <v>3–2–1–1–0</v>
      </c>
      <c r="H222" s="293"/>
      <c r="I222" s="293"/>
      <c r="K222" t="str">
        <f t="shared" si="136"/>
        <v>0-6-0-0-1</v>
      </c>
      <c r="L222" s="72">
        <v>0</v>
      </c>
      <c r="M222" s="72">
        <v>6</v>
      </c>
      <c r="N222" s="72">
        <v>0</v>
      </c>
      <c r="O222" s="72">
        <v>0</v>
      </c>
      <c r="P222" s="72">
        <v>1</v>
      </c>
      <c r="Q222" s="90">
        <f t="shared" si="123"/>
        <v>7</v>
      </c>
      <c r="R222" s="90" t="str">
        <f t="shared" si="137"/>
        <v/>
      </c>
      <c r="S222" s="90">
        <f t="shared" si="138"/>
        <v>0</v>
      </c>
      <c r="T222" s="91">
        <f t="shared" si="124"/>
        <v>0</v>
      </c>
      <c r="U222" s="91">
        <f t="shared" si="125"/>
        <v>99</v>
      </c>
      <c r="V222" s="91">
        <f t="shared" si="126"/>
        <v>0</v>
      </c>
      <c r="W222" s="91">
        <f t="shared" si="127"/>
        <v>0</v>
      </c>
      <c r="X222" s="91">
        <f t="shared" si="128"/>
        <v>49</v>
      </c>
      <c r="Y222" s="263">
        <f t="shared" si="139"/>
        <v>1</v>
      </c>
      <c r="Z222" s="263">
        <f t="shared" si="140"/>
        <v>210</v>
      </c>
      <c r="AA222" s="263">
        <f t="shared" si="141"/>
        <v>1</v>
      </c>
      <c r="AB222" s="263">
        <f t="shared" si="142"/>
        <v>1</v>
      </c>
      <c r="AC222" s="263">
        <f t="shared" si="143"/>
        <v>10</v>
      </c>
      <c r="AD222" s="93">
        <f t="shared" si="144"/>
        <v>2100</v>
      </c>
      <c r="AE222" s="101">
        <f t="shared" si="145"/>
        <v>2.7137117808586245E-5</v>
      </c>
      <c r="AF222" s="91">
        <f t="shared" si="129"/>
        <v>148</v>
      </c>
      <c r="AG222" s="90"/>
      <c r="AH222" s="90">
        <f t="shared" si="130"/>
        <v>0</v>
      </c>
      <c r="AI222" s="90">
        <f t="shared" si="131"/>
        <v>75</v>
      </c>
      <c r="AJ222" s="90">
        <f t="shared" si="132"/>
        <v>0</v>
      </c>
      <c r="AK222" s="90">
        <f t="shared" si="133"/>
        <v>0</v>
      </c>
      <c r="AL222" s="90">
        <f t="shared" si="134"/>
        <v>40</v>
      </c>
      <c r="AM222" s="91">
        <f t="shared" si="135"/>
        <v>115</v>
      </c>
      <c r="AO222" s="94">
        <f t="shared" si="146"/>
        <v>33</v>
      </c>
      <c r="AS222" t="str">
        <f t="shared" si="147"/>
        <v>0-6-0-0-1</v>
      </c>
      <c r="AT222" s="265">
        <f t="shared" si="161"/>
        <v>0</v>
      </c>
      <c r="AU222" s="265">
        <f t="shared" si="161"/>
        <v>6</v>
      </c>
      <c r="AV222" s="265">
        <f t="shared" si="161"/>
        <v>0</v>
      </c>
      <c r="AW222" s="265">
        <f t="shared" si="161"/>
        <v>0</v>
      </c>
      <c r="AX222" s="265">
        <f t="shared" si="161"/>
        <v>1</v>
      </c>
      <c r="AY222" s="265">
        <f t="shared" si="148"/>
        <v>0</v>
      </c>
      <c r="AZ222" s="265">
        <f t="shared" si="149"/>
        <v>0</v>
      </c>
      <c r="BA222" s="265">
        <f t="shared" si="150"/>
        <v>0</v>
      </c>
      <c r="BB222" s="265">
        <f t="shared" si="151"/>
        <v>0</v>
      </c>
      <c r="BC222" s="265">
        <f t="shared" si="152"/>
        <v>0</v>
      </c>
      <c r="BD222" s="265">
        <f t="shared" si="153"/>
        <v>0</v>
      </c>
      <c r="BE222" s="265">
        <f t="shared" si="154"/>
        <v>0</v>
      </c>
      <c r="BF222" s="265">
        <f t="shared" si="155"/>
        <v>0</v>
      </c>
      <c r="BG222" s="265">
        <f t="shared" si="156"/>
        <v>0</v>
      </c>
      <c r="BH222" s="265">
        <f t="shared" si="157"/>
        <v>0</v>
      </c>
      <c r="BI222" s="265">
        <f t="shared" si="158"/>
        <v>0</v>
      </c>
      <c r="BJ222" s="265">
        <f t="shared" si="159"/>
        <v>0</v>
      </c>
      <c r="BK222" s="265">
        <f t="shared" si="160"/>
        <v>0</v>
      </c>
      <c r="BO222">
        <f>LARGE(A222:E222,1)</f>
        <v>3</v>
      </c>
      <c r="BP222">
        <f>LARGE(A222:E222,2)</f>
        <v>2</v>
      </c>
      <c r="BQ222">
        <f>LARGE(A222:E222,3)</f>
        <v>1</v>
      </c>
      <c r="BR222">
        <f>LARGE(A222:E222,4)</f>
        <v>1</v>
      </c>
      <c r="BS222">
        <f>LARGE(A222:E222,5)</f>
        <v>0</v>
      </c>
    </row>
    <row r="223" spans="1:71" x14ac:dyDescent="0.25">
      <c r="A223" s="72">
        <v>3</v>
      </c>
      <c r="B223" s="72">
        <v>1</v>
      </c>
      <c r="C223" s="72">
        <v>2</v>
      </c>
      <c r="D223" s="72">
        <v>1</v>
      </c>
      <c r="E223" s="72">
        <v>0</v>
      </c>
      <c r="F223" s="123" t="s">
        <v>379</v>
      </c>
      <c r="G223" t="str">
        <f>CONCATENATE(BO223,"–",BP223,"–",BQ223,"–",BR223,"–",BS223)</f>
        <v>3–2–1–1–0</v>
      </c>
      <c r="H223" s="293"/>
      <c r="I223" s="293"/>
      <c r="K223" t="str">
        <f t="shared" si="136"/>
        <v>2-3-0-2-0</v>
      </c>
      <c r="L223" s="72">
        <v>2</v>
      </c>
      <c r="M223" s="72">
        <v>3</v>
      </c>
      <c r="N223" s="72">
        <v>0</v>
      </c>
      <c r="O223" s="72">
        <v>2</v>
      </c>
      <c r="P223" s="72">
        <v>0</v>
      </c>
      <c r="Q223" s="90">
        <f t="shared" si="123"/>
        <v>7</v>
      </c>
      <c r="R223" s="90" t="str">
        <f t="shared" si="137"/>
        <v/>
      </c>
      <c r="S223" s="90">
        <f t="shared" si="138"/>
        <v>0</v>
      </c>
      <c r="T223" s="91">
        <f t="shared" si="124"/>
        <v>17</v>
      </c>
      <c r="U223" s="91">
        <f t="shared" si="125"/>
        <v>54</v>
      </c>
      <c r="V223" s="91">
        <f t="shared" si="126"/>
        <v>0</v>
      </c>
      <c r="W223" s="91">
        <f t="shared" si="127"/>
        <v>77</v>
      </c>
      <c r="X223" s="91">
        <f t="shared" si="128"/>
        <v>0</v>
      </c>
      <c r="Y223" s="263">
        <f t="shared" si="139"/>
        <v>36</v>
      </c>
      <c r="Z223" s="263">
        <f t="shared" si="140"/>
        <v>120</v>
      </c>
      <c r="AA223" s="263">
        <f t="shared" si="141"/>
        <v>1</v>
      </c>
      <c r="AB223" s="263">
        <f t="shared" si="142"/>
        <v>45</v>
      </c>
      <c r="AC223" s="263">
        <f t="shared" si="143"/>
        <v>1</v>
      </c>
      <c r="AD223" s="93">
        <f t="shared" si="144"/>
        <v>194400</v>
      </c>
      <c r="AE223" s="101">
        <f t="shared" si="145"/>
        <v>2.5121217628519838E-3</v>
      </c>
      <c r="AF223" s="91">
        <f t="shared" si="129"/>
        <v>148</v>
      </c>
      <c r="AG223" s="90"/>
      <c r="AH223" s="90">
        <f t="shared" si="130"/>
        <v>3</v>
      </c>
      <c r="AI223" s="90">
        <f t="shared" si="131"/>
        <v>33</v>
      </c>
      <c r="AJ223" s="90">
        <f t="shared" si="132"/>
        <v>0</v>
      </c>
      <c r="AK223" s="90">
        <f t="shared" si="133"/>
        <v>61</v>
      </c>
      <c r="AL223" s="90">
        <f t="shared" si="134"/>
        <v>0</v>
      </c>
      <c r="AM223" s="91">
        <f t="shared" si="135"/>
        <v>97</v>
      </c>
      <c r="AO223" s="94">
        <f t="shared" si="146"/>
        <v>51</v>
      </c>
      <c r="AS223" t="str">
        <f t="shared" si="147"/>
        <v>2-3-0-2-0</v>
      </c>
      <c r="AT223" s="265">
        <f t="shared" si="161"/>
        <v>2</v>
      </c>
      <c r="AU223" s="265">
        <f t="shared" si="161"/>
        <v>3</v>
      </c>
      <c r="AV223" s="265">
        <f t="shared" si="161"/>
        <v>0</v>
      </c>
      <c r="AW223" s="265">
        <f t="shared" si="161"/>
        <v>2</v>
      </c>
      <c r="AX223" s="265">
        <f t="shared" si="161"/>
        <v>0</v>
      </c>
      <c r="AY223" s="265">
        <f t="shared" si="148"/>
        <v>0</v>
      </c>
      <c r="AZ223" s="265">
        <f t="shared" si="149"/>
        <v>0</v>
      </c>
      <c r="BA223" s="265">
        <f t="shared" si="150"/>
        <v>0</v>
      </c>
      <c r="BB223" s="265">
        <f t="shared" si="151"/>
        <v>0</v>
      </c>
      <c r="BC223" s="265">
        <f t="shared" si="152"/>
        <v>0</v>
      </c>
      <c r="BD223" s="265">
        <f t="shared" si="153"/>
        <v>0</v>
      </c>
      <c r="BE223" s="265">
        <f t="shared" si="154"/>
        <v>0</v>
      </c>
      <c r="BF223" s="265">
        <f t="shared" si="155"/>
        <v>0</v>
      </c>
      <c r="BG223" s="265">
        <f t="shared" si="156"/>
        <v>0</v>
      </c>
      <c r="BH223" s="265">
        <f t="shared" si="157"/>
        <v>0</v>
      </c>
      <c r="BI223" s="265">
        <f t="shared" si="158"/>
        <v>0</v>
      </c>
      <c r="BJ223" s="265">
        <f t="shared" si="159"/>
        <v>0</v>
      </c>
      <c r="BK223" s="265">
        <f t="shared" si="160"/>
        <v>0</v>
      </c>
      <c r="BO223">
        <f>LARGE(A223:E223,1)</f>
        <v>3</v>
      </c>
      <c r="BP223">
        <f>LARGE(A223:E223,2)</f>
        <v>2</v>
      </c>
      <c r="BQ223">
        <f>LARGE(A223:E223,3)</f>
        <v>1</v>
      </c>
      <c r="BR223">
        <f>LARGE(A223:E223,4)</f>
        <v>1</v>
      </c>
      <c r="BS223">
        <f>LARGE(A223:E223,5)</f>
        <v>0</v>
      </c>
    </row>
    <row r="224" spans="1:71" x14ac:dyDescent="0.25">
      <c r="A224" s="72">
        <v>2</v>
      </c>
      <c r="B224" s="72">
        <v>2</v>
      </c>
      <c r="C224" s="72">
        <v>1</v>
      </c>
      <c r="D224" s="72">
        <v>2</v>
      </c>
      <c r="E224" s="72">
        <v>0</v>
      </c>
      <c r="F224" s="123" t="s">
        <v>389</v>
      </c>
      <c r="G224" t="str">
        <f>CONCATENATE(BO224,"–",BP224,"–",BQ224,"–",BR224,"–",BS224)</f>
        <v>2–2–2–1–0</v>
      </c>
      <c r="H224" s="293"/>
      <c r="I224" s="293"/>
      <c r="K224" t="str">
        <f t="shared" si="136"/>
        <v>4-0-1-1-1</v>
      </c>
      <c r="L224" s="72">
        <v>4</v>
      </c>
      <c r="M224" s="72">
        <v>0</v>
      </c>
      <c r="N224" s="72">
        <v>1</v>
      </c>
      <c r="O224" s="72">
        <v>1</v>
      </c>
      <c r="P224" s="72">
        <v>1</v>
      </c>
      <c r="Q224" s="90">
        <f t="shared" si="123"/>
        <v>7</v>
      </c>
      <c r="R224" s="90" t="str">
        <f t="shared" si="137"/>
        <v/>
      </c>
      <c r="S224" s="90">
        <f t="shared" si="138"/>
        <v>0</v>
      </c>
      <c r="T224" s="91">
        <f t="shared" si="124"/>
        <v>30</v>
      </c>
      <c r="U224" s="91">
        <f t="shared" si="125"/>
        <v>0</v>
      </c>
      <c r="V224" s="91">
        <f t="shared" si="126"/>
        <v>29</v>
      </c>
      <c r="W224" s="91">
        <f t="shared" si="127"/>
        <v>39</v>
      </c>
      <c r="X224" s="91">
        <f t="shared" si="128"/>
        <v>49</v>
      </c>
      <c r="Y224" s="263">
        <f t="shared" si="139"/>
        <v>126</v>
      </c>
      <c r="Z224" s="263">
        <f t="shared" si="140"/>
        <v>1</v>
      </c>
      <c r="AA224" s="263">
        <f t="shared" si="141"/>
        <v>10</v>
      </c>
      <c r="AB224" s="263">
        <f t="shared" si="142"/>
        <v>10</v>
      </c>
      <c r="AC224" s="263">
        <f t="shared" si="143"/>
        <v>10</v>
      </c>
      <c r="AD224" s="93">
        <f t="shared" si="144"/>
        <v>126000</v>
      </c>
      <c r="AE224" s="101">
        <f t="shared" si="145"/>
        <v>1.6282270685151748E-3</v>
      </c>
      <c r="AF224" s="91">
        <f t="shared" si="129"/>
        <v>147</v>
      </c>
      <c r="AG224" s="90"/>
      <c r="AH224" s="90">
        <f t="shared" si="130"/>
        <v>10</v>
      </c>
      <c r="AI224" s="90">
        <f t="shared" si="131"/>
        <v>0</v>
      </c>
      <c r="AJ224" s="90">
        <f t="shared" si="132"/>
        <v>20</v>
      </c>
      <c r="AK224" s="90">
        <f t="shared" si="133"/>
        <v>30</v>
      </c>
      <c r="AL224" s="90">
        <f t="shared" si="134"/>
        <v>40</v>
      </c>
      <c r="AM224" s="91">
        <f t="shared" si="135"/>
        <v>100</v>
      </c>
      <c r="AO224" s="94">
        <f t="shared" si="146"/>
        <v>47</v>
      </c>
      <c r="AS224" t="str">
        <f t="shared" si="147"/>
        <v>4-0-1-1-1</v>
      </c>
      <c r="AT224" s="265">
        <f t="shared" si="161"/>
        <v>4</v>
      </c>
      <c r="AU224" s="265">
        <f t="shared" si="161"/>
        <v>0</v>
      </c>
      <c r="AV224" s="265">
        <f t="shared" si="161"/>
        <v>1</v>
      </c>
      <c r="AW224" s="265">
        <f t="shared" si="161"/>
        <v>1</v>
      </c>
      <c r="AX224" s="265">
        <f t="shared" si="161"/>
        <v>1</v>
      </c>
      <c r="AY224" s="265">
        <f t="shared" si="148"/>
        <v>0</v>
      </c>
      <c r="AZ224" s="265">
        <f t="shared" si="149"/>
        <v>0</v>
      </c>
      <c r="BA224" s="265">
        <f t="shared" si="150"/>
        <v>0</v>
      </c>
      <c r="BB224" s="265">
        <f t="shared" si="151"/>
        <v>0</v>
      </c>
      <c r="BC224" s="265">
        <f t="shared" si="152"/>
        <v>0</v>
      </c>
      <c r="BD224" s="265">
        <f t="shared" si="153"/>
        <v>0</v>
      </c>
      <c r="BE224" s="265">
        <f t="shared" si="154"/>
        <v>0</v>
      </c>
      <c r="BF224" s="265">
        <f t="shared" si="155"/>
        <v>0</v>
      </c>
      <c r="BG224" s="265">
        <f t="shared" si="156"/>
        <v>0</v>
      </c>
      <c r="BH224" s="265">
        <f t="shared" si="157"/>
        <v>0</v>
      </c>
      <c r="BI224" s="265">
        <f t="shared" si="158"/>
        <v>0</v>
      </c>
      <c r="BJ224" s="265">
        <f t="shared" si="159"/>
        <v>0</v>
      </c>
      <c r="BK224" s="265">
        <f t="shared" si="160"/>
        <v>0</v>
      </c>
      <c r="BO224">
        <f>LARGE(A224:E224,1)</f>
        <v>2</v>
      </c>
      <c r="BP224">
        <f>LARGE(A224:E224,2)</f>
        <v>2</v>
      </c>
      <c r="BQ224">
        <f>LARGE(A224:E224,3)</f>
        <v>2</v>
      </c>
      <c r="BR224">
        <f>LARGE(A224:E224,4)</f>
        <v>1</v>
      </c>
      <c r="BS224">
        <f>LARGE(A224:E224,5)</f>
        <v>0</v>
      </c>
    </row>
    <row r="225" spans="1:71" x14ac:dyDescent="0.25">
      <c r="A225" s="72">
        <v>2</v>
      </c>
      <c r="B225" s="72">
        <v>2</v>
      </c>
      <c r="C225" s="72">
        <v>2</v>
      </c>
      <c r="D225" s="72">
        <v>1</v>
      </c>
      <c r="E225" s="72">
        <v>0</v>
      </c>
      <c r="F225" s="123" t="s">
        <v>79</v>
      </c>
      <c r="G225" t="str">
        <f>CONCATENATE(BO225,"–",BP225,"–",BQ225,"–",BR225,"–",BS225)</f>
        <v>2–2–2–1–0</v>
      </c>
      <c r="H225" s="293"/>
      <c r="I225" s="293"/>
      <c r="K225" t="str">
        <f t="shared" si="136"/>
        <v>3-0-3-1-0</v>
      </c>
      <c r="L225" s="72">
        <v>3</v>
      </c>
      <c r="M225" s="72">
        <v>0</v>
      </c>
      <c r="N225" s="72">
        <v>3</v>
      </c>
      <c r="O225" s="72">
        <v>1</v>
      </c>
      <c r="P225" s="72">
        <v>0</v>
      </c>
      <c r="Q225" s="90">
        <f t="shared" si="123"/>
        <v>7</v>
      </c>
      <c r="R225" s="90" t="str">
        <f t="shared" si="137"/>
        <v/>
      </c>
      <c r="S225" s="90">
        <f t="shared" si="138"/>
        <v>1</v>
      </c>
      <c r="T225" s="91">
        <f t="shared" si="124"/>
        <v>24</v>
      </c>
      <c r="U225" s="91">
        <f t="shared" si="125"/>
        <v>0</v>
      </c>
      <c r="V225" s="91">
        <f t="shared" si="126"/>
        <v>84</v>
      </c>
      <c r="W225" s="91">
        <f t="shared" si="127"/>
        <v>39</v>
      </c>
      <c r="X225" s="91">
        <f t="shared" si="128"/>
        <v>0</v>
      </c>
      <c r="Y225" s="263">
        <f t="shared" si="139"/>
        <v>84</v>
      </c>
      <c r="Z225" s="263">
        <f t="shared" si="140"/>
        <v>1</v>
      </c>
      <c r="AA225" s="263">
        <f t="shared" si="141"/>
        <v>120</v>
      </c>
      <c r="AB225" s="263">
        <f t="shared" si="142"/>
        <v>10</v>
      </c>
      <c r="AC225" s="263">
        <f t="shared" si="143"/>
        <v>1</v>
      </c>
      <c r="AD225" s="93">
        <f t="shared" si="144"/>
        <v>100800</v>
      </c>
      <c r="AE225" s="101">
        <f t="shared" si="145"/>
        <v>1.3025816548121398E-3</v>
      </c>
      <c r="AF225" s="91">
        <f t="shared" si="129"/>
        <v>147</v>
      </c>
      <c r="AG225" s="90"/>
      <c r="AH225" s="90">
        <f t="shared" si="130"/>
        <v>6</v>
      </c>
      <c r="AI225" s="90">
        <f t="shared" si="131"/>
        <v>0</v>
      </c>
      <c r="AJ225" s="90">
        <f t="shared" si="132"/>
        <v>63</v>
      </c>
      <c r="AK225" s="90">
        <f t="shared" si="133"/>
        <v>30</v>
      </c>
      <c r="AL225" s="90">
        <f t="shared" si="134"/>
        <v>0</v>
      </c>
      <c r="AM225" s="91">
        <f t="shared" si="135"/>
        <v>99</v>
      </c>
      <c r="AO225" s="94">
        <f t="shared" si="146"/>
        <v>48</v>
      </c>
      <c r="AS225" t="str">
        <f t="shared" si="147"/>
        <v>3-0-3-1-0</v>
      </c>
      <c r="AT225" s="265">
        <f t="shared" si="161"/>
        <v>3</v>
      </c>
      <c r="AU225" s="265">
        <f t="shared" si="161"/>
        <v>0</v>
      </c>
      <c r="AV225" s="265">
        <f t="shared" si="161"/>
        <v>3</v>
      </c>
      <c r="AW225" s="265">
        <f t="shared" si="161"/>
        <v>1</v>
      </c>
      <c r="AX225" s="265">
        <f t="shared" si="161"/>
        <v>0</v>
      </c>
      <c r="AY225" s="265">
        <f t="shared" si="148"/>
        <v>0</v>
      </c>
      <c r="AZ225" s="265">
        <f t="shared" si="149"/>
        <v>0</v>
      </c>
      <c r="BA225" s="265">
        <f t="shared" si="150"/>
        <v>0</v>
      </c>
      <c r="BB225" s="265">
        <f t="shared" si="151"/>
        <v>0</v>
      </c>
      <c r="BC225" s="265">
        <f t="shared" si="152"/>
        <v>0</v>
      </c>
      <c r="BD225" s="265">
        <f t="shared" si="153"/>
        <v>0</v>
      </c>
      <c r="BE225" s="265">
        <f t="shared" si="154"/>
        <v>0</v>
      </c>
      <c r="BF225" s="265">
        <f t="shared" si="155"/>
        <v>1</v>
      </c>
      <c r="BG225" s="265">
        <f t="shared" si="156"/>
        <v>0</v>
      </c>
      <c r="BH225" s="265">
        <f t="shared" si="157"/>
        <v>0</v>
      </c>
      <c r="BI225" s="265">
        <f t="shared" si="158"/>
        <v>0</v>
      </c>
      <c r="BJ225" s="265">
        <f t="shared" si="159"/>
        <v>0</v>
      </c>
      <c r="BK225" s="265">
        <f t="shared" si="160"/>
        <v>0</v>
      </c>
      <c r="BO225">
        <f>LARGE(A225:E225,1)</f>
        <v>2</v>
      </c>
      <c r="BP225">
        <f>LARGE(A225:E225,2)</f>
        <v>2</v>
      </c>
      <c r="BQ225">
        <f>LARGE(A225:E225,3)</f>
        <v>2</v>
      </c>
      <c r="BR225">
        <f>LARGE(A225:E225,4)</f>
        <v>1</v>
      </c>
      <c r="BS225">
        <f>LARGE(A225:E225,5)</f>
        <v>0</v>
      </c>
    </row>
    <row r="226" spans="1:71" x14ac:dyDescent="0.25">
      <c r="A226" s="72">
        <v>0</v>
      </c>
      <c r="B226" s="72">
        <v>1</v>
      </c>
      <c r="C226" s="72">
        <v>2</v>
      </c>
      <c r="D226" s="72">
        <v>3</v>
      </c>
      <c r="E226" s="72">
        <v>1</v>
      </c>
      <c r="F226" s="123" t="s">
        <v>344</v>
      </c>
      <c r="G226" t="str">
        <f>CONCATENATE(BO226,"–",BP226,"–",BQ226,"–",BR226,"–",BS226)</f>
        <v>3–2–1–1–0</v>
      </c>
      <c r="H226" s="293"/>
      <c r="I226" s="293"/>
      <c r="K226" t="str">
        <f t="shared" si="136"/>
        <v>1-4-1-1-0</v>
      </c>
      <c r="L226" s="72">
        <v>1</v>
      </c>
      <c r="M226" s="72">
        <v>4</v>
      </c>
      <c r="N226" s="72">
        <v>1</v>
      </c>
      <c r="O226" s="72">
        <v>1</v>
      </c>
      <c r="P226" s="72">
        <v>0</v>
      </c>
      <c r="Q226" s="90">
        <f t="shared" si="123"/>
        <v>7</v>
      </c>
      <c r="R226" s="90" t="str">
        <f t="shared" si="137"/>
        <v/>
      </c>
      <c r="S226" s="90">
        <f t="shared" si="138"/>
        <v>0</v>
      </c>
      <c r="T226" s="91">
        <f t="shared" si="124"/>
        <v>9</v>
      </c>
      <c r="U226" s="91">
        <f t="shared" si="125"/>
        <v>70</v>
      </c>
      <c r="V226" s="91">
        <f t="shared" si="126"/>
        <v>29</v>
      </c>
      <c r="W226" s="91">
        <f t="shared" si="127"/>
        <v>39</v>
      </c>
      <c r="X226" s="91">
        <f t="shared" si="128"/>
        <v>0</v>
      </c>
      <c r="Y226" s="263">
        <f t="shared" si="139"/>
        <v>9</v>
      </c>
      <c r="Z226" s="263">
        <f t="shared" si="140"/>
        <v>210</v>
      </c>
      <c r="AA226" s="263">
        <f t="shared" si="141"/>
        <v>10</v>
      </c>
      <c r="AB226" s="263">
        <f t="shared" si="142"/>
        <v>10</v>
      </c>
      <c r="AC226" s="263">
        <f t="shared" si="143"/>
        <v>1</v>
      </c>
      <c r="AD226" s="93">
        <f t="shared" si="144"/>
        <v>189000</v>
      </c>
      <c r="AE226" s="101">
        <f t="shared" si="145"/>
        <v>2.4423406027727621E-3</v>
      </c>
      <c r="AF226" s="91">
        <f t="shared" si="129"/>
        <v>147</v>
      </c>
      <c r="AG226" s="90"/>
      <c r="AH226" s="90">
        <f t="shared" si="130"/>
        <v>1</v>
      </c>
      <c r="AI226" s="90">
        <f t="shared" si="131"/>
        <v>46</v>
      </c>
      <c r="AJ226" s="90">
        <f t="shared" si="132"/>
        <v>20</v>
      </c>
      <c r="AK226" s="90">
        <f t="shared" si="133"/>
        <v>30</v>
      </c>
      <c r="AL226" s="90">
        <f t="shared" si="134"/>
        <v>0</v>
      </c>
      <c r="AM226" s="91">
        <f t="shared" si="135"/>
        <v>97</v>
      </c>
      <c r="AO226" s="94">
        <f t="shared" si="146"/>
        <v>50</v>
      </c>
      <c r="AS226" t="str">
        <f t="shared" si="147"/>
        <v>1-4-1-1-0</v>
      </c>
      <c r="AT226" s="265">
        <f t="shared" si="161"/>
        <v>1</v>
      </c>
      <c r="AU226" s="265">
        <f t="shared" si="161"/>
        <v>4</v>
      </c>
      <c r="AV226" s="265">
        <f t="shared" si="161"/>
        <v>1</v>
      </c>
      <c r="AW226" s="265">
        <f t="shared" si="161"/>
        <v>1</v>
      </c>
      <c r="AX226" s="265">
        <f t="shared" si="161"/>
        <v>0</v>
      </c>
      <c r="AY226" s="265">
        <f t="shared" si="148"/>
        <v>0</v>
      </c>
      <c r="AZ226" s="265">
        <f t="shared" si="149"/>
        <v>0</v>
      </c>
      <c r="BA226" s="265">
        <f t="shared" si="150"/>
        <v>0</v>
      </c>
      <c r="BB226" s="265">
        <f t="shared" si="151"/>
        <v>0</v>
      </c>
      <c r="BC226" s="265">
        <f t="shared" si="152"/>
        <v>0</v>
      </c>
      <c r="BD226" s="265">
        <f t="shared" si="153"/>
        <v>0</v>
      </c>
      <c r="BE226" s="265">
        <f t="shared" si="154"/>
        <v>0</v>
      </c>
      <c r="BF226" s="265">
        <f t="shared" si="155"/>
        <v>0</v>
      </c>
      <c r="BG226" s="265">
        <f t="shared" si="156"/>
        <v>0</v>
      </c>
      <c r="BH226" s="265">
        <f t="shared" si="157"/>
        <v>0</v>
      </c>
      <c r="BI226" s="265">
        <f t="shared" si="158"/>
        <v>0</v>
      </c>
      <c r="BJ226" s="265">
        <f t="shared" si="159"/>
        <v>0</v>
      </c>
      <c r="BK226" s="265">
        <f t="shared" si="160"/>
        <v>0</v>
      </c>
      <c r="BO226">
        <f>LARGE(A226:E226,1)</f>
        <v>3</v>
      </c>
      <c r="BP226">
        <f>LARGE(A226:E226,2)</f>
        <v>2</v>
      </c>
      <c r="BQ226">
        <f>LARGE(A226:E226,3)</f>
        <v>1</v>
      </c>
      <c r="BR226">
        <f>LARGE(A226:E226,4)</f>
        <v>1</v>
      </c>
      <c r="BS226">
        <f>LARGE(A226:E226,5)</f>
        <v>0</v>
      </c>
    </row>
    <row r="227" spans="1:71" x14ac:dyDescent="0.25">
      <c r="A227" s="72">
        <v>2</v>
      </c>
      <c r="B227" s="72">
        <v>1</v>
      </c>
      <c r="C227" s="72">
        <v>1</v>
      </c>
      <c r="D227" s="72">
        <v>1</v>
      </c>
      <c r="E227" s="72">
        <v>2</v>
      </c>
      <c r="F227" s="123" t="s">
        <v>13</v>
      </c>
      <c r="G227" t="str">
        <f>CONCATENATE(BO227,"–",BP227,"–",BQ227,"–",BR227,"–",BS227)</f>
        <v>2–2–1–1–1</v>
      </c>
      <c r="H227" s="293"/>
      <c r="I227" s="293"/>
      <c r="K227" t="str">
        <f t="shared" si="136"/>
        <v>1-3-3-0-0</v>
      </c>
      <c r="L227" s="72">
        <v>1</v>
      </c>
      <c r="M227" s="72">
        <v>3</v>
      </c>
      <c r="N227" s="72">
        <v>3</v>
      </c>
      <c r="O227" s="72">
        <v>0</v>
      </c>
      <c r="P227" s="72">
        <v>0</v>
      </c>
      <c r="Q227" s="90">
        <f t="shared" si="123"/>
        <v>7</v>
      </c>
      <c r="R227" s="90" t="str">
        <f t="shared" si="137"/>
        <v/>
      </c>
      <c r="S227" s="90">
        <f t="shared" si="138"/>
        <v>0</v>
      </c>
      <c r="T227" s="91">
        <f t="shared" si="124"/>
        <v>9</v>
      </c>
      <c r="U227" s="91">
        <f t="shared" si="125"/>
        <v>54</v>
      </c>
      <c r="V227" s="91">
        <f t="shared" si="126"/>
        <v>84</v>
      </c>
      <c r="W227" s="91">
        <f t="shared" si="127"/>
        <v>0</v>
      </c>
      <c r="X227" s="91">
        <f t="shared" si="128"/>
        <v>0</v>
      </c>
      <c r="Y227" s="263">
        <f t="shared" si="139"/>
        <v>9</v>
      </c>
      <c r="Z227" s="263">
        <f t="shared" si="140"/>
        <v>120</v>
      </c>
      <c r="AA227" s="263">
        <f t="shared" si="141"/>
        <v>120</v>
      </c>
      <c r="AB227" s="263">
        <f t="shared" si="142"/>
        <v>1</v>
      </c>
      <c r="AC227" s="263">
        <f t="shared" si="143"/>
        <v>1</v>
      </c>
      <c r="AD227" s="93">
        <f t="shared" si="144"/>
        <v>129600</v>
      </c>
      <c r="AE227" s="101">
        <f t="shared" si="145"/>
        <v>1.6747478419013226E-3</v>
      </c>
      <c r="AF227" s="91">
        <f t="shared" si="129"/>
        <v>147</v>
      </c>
      <c r="AG227" s="90"/>
      <c r="AH227" s="90">
        <f t="shared" si="130"/>
        <v>1</v>
      </c>
      <c r="AI227" s="90">
        <f t="shared" si="131"/>
        <v>33</v>
      </c>
      <c r="AJ227" s="90">
        <f t="shared" si="132"/>
        <v>63</v>
      </c>
      <c r="AK227" s="90">
        <f t="shared" si="133"/>
        <v>0</v>
      </c>
      <c r="AL227" s="90">
        <f t="shared" si="134"/>
        <v>0</v>
      </c>
      <c r="AM227" s="91">
        <f t="shared" si="135"/>
        <v>97</v>
      </c>
      <c r="AO227" s="94">
        <f t="shared" si="146"/>
        <v>50</v>
      </c>
      <c r="AS227" t="str">
        <f t="shared" si="147"/>
        <v>1-3-3-0-0</v>
      </c>
      <c r="AT227" s="265">
        <f t="shared" si="161"/>
        <v>1</v>
      </c>
      <c r="AU227" s="265">
        <f t="shared" si="161"/>
        <v>3</v>
      </c>
      <c r="AV227" s="265">
        <f t="shared" si="161"/>
        <v>3</v>
      </c>
      <c r="AW227" s="265">
        <f t="shared" si="161"/>
        <v>0</v>
      </c>
      <c r="AX227" s="265">
        <f t="shared" si="161"/>
        <v>0</v>
      </c>
      <c r="AY227" s="265">
        <f t="shared" si="148"/>
        <v>0</v>
      </c>
      <c r="AZ227" s="265">
        <f t="shared" si="149"/>
        <v>0</v>
      </c>
      <c r="BA227" s="265">
        <f t="shared" si="150"/>
        <v>0</v>
      </c>
      <c r="BB227" s="265">
        <f t="shared" si="151"/>
        <v>0</v>
      </c>
      <c r="BC227" s="265">
        <f t="shared" si="152"/>
        <v>0</v>
      </c>
      <c r="BD227" s="265">
        <f t="shared" si="153"/>
        <v>0</v>
      </c>
      <c r="BE227" s="265">
        <f t="shared" si="154"/>
        <v>0</v>
      </c>
      <c r="BF227" s="265">
        <f t="shared" si="155"/>
        <v>0</v>
      </c>
      <c r="BG227" s="265">
        <f t="shared" si="156"/>
        <v>0</v>
      </c>
      <c r="BH227" s="265">
        <f t="shared" si="157"/>
        <v>0</v>
      </c>
      <c r="BI227" s="265">
        <f t="shared" si="158"/>
        <v>0</v>
      </c>
      <c r="BJ227" s="265">
        <f t="shared" si="159"/>
        <v>0</v>
      </c>
      <c r="BK227" s="265">
        <f t="shared" si="160"/>
        <v>0</v>
      </c>
      <c r="BO227">
        <f>LARGE(A227:E227,1)</f>
        <v>2</v>
      </c>
      <c r="BP227">
        <f>LARGE(A227:E227,2)</f>
        <v>2</v>
      </c>
      <c r="BQ227">
        <f>LARGE(A227:E227,3)</f>
        <v>1</v>
      </c>
      <c r="BR227">
        <f>LARGE(A227:E227,4)</f>
        <v>1</v>
      </c>
      <c r="BS227">
        <f>LARGE(A227:E227,5)</f>
        <v>1</v>
      </c>
    </row>
    <row r="228" spans="1:71" x14ac:dyDescent="0.25">
      <c r="A228" s="72">
        <v>1</v>
      </c>
      <c r="B228" s="72">
        <v>1</v>
      </c>
      <c r="C228" s="72">
        <v>2</v>
      </c>
      <c r="D228" s="72">
        <v>2</v>
      </c>
      <c r="E228" s="72">
        <v>1</v>
      </c>
      <c r="F228" s="123" t="s">
        <v>31</v>
      </c>
      <c r="G228" t="str">
        <f>CONCATENATE(BO228,"–",BP228,"–",BQ228,"–",BR228,"–",BS228)</f>
        <v>2–2–1–1–1</v>
      </c>
      <c r="H228" s="293"/>
      <c r="I228" s="293"/>
      <c r="K228" t="str">
        <f t="shared" si="136"/>
        <v>4-1-0-0-2</v>
      </c>
      <c r="L228" s="72">
        <v>4</v>
      </c>
      <c r="M228" s="72">
        <v>1</v>
      </c>
      <c r="N228" s="72">
        <v>0</v>
      </c>
      <c r="O228" s="72">
        <v>0</v>
      </c>
      <c r="P228" s="72">
        <v>2</v>
      </c>
      <c r="Q228" s="90">
        <f t="shared" si="123"/>
        <v>7</v>
      </c>
      <c r="R228" s="90" t="str">
        <f t="shared" si="137"/>
        <v/>
      </c>
      <c r="S228" s="90">
        <f t="shared" si="138"/>
        <v>0</v>
      </c>
      <c r="T228" s="91">
        <f t="shared" si="124"/>
        <v>30</v>
      </c>
      <c r="U228" s="91">
        <f t="shared" si="125"/>
        <v>19</v>
      </c>
      <c r="V228" s="91">
        <f t="shared" si="126"/>
        <v>0</v>
      </c>
      <c r="W228" s="91">
        <f t="shared" si="127"/>
        <v>0</v>
      </c>
      <c r="X228" s="91">
        <f t="shared" si="128"/>
        <v>97</v>
      </c>
      <c r="Y228" s="263">
        <f t="shared" si="139"/>
        <v>126</v>
      </c>
      <c r="Z228" s="263">
        <f t="shared" si="140"/>
        <v>10</v>
      </c>
      <c r="AA228" s="263">
        <f t="shared" si="141"/>
        <v>1</v>
      </c>
      <c r="AB228" s="263">
        <f t="shared" si="142"/>
        <v>1</v>
      </c>
      <c r="AC228" s="263">
        <f t="shared" si="143"/>
        <v>45</v>
      </c>
      <c r="AD228" s="93">
        <f t="shared" si="144"/>
        <v>56700</v>
      </c>
      <c r="AE228" s="101">
        <f t="shared" si="145"/>
        <v>7.3270218083182868E-4</v>
      </c>
      <c r="AF228" s="91">
        <f t="shared" si="129"/>
        <v>146</v>
      </c>
      <c r="AG228" s="90"/>
      <c r="AH228" s="90">
        <f t="shared" si="130"/>
        <v>10</v>
      </c>
      <c r="AI228" s="90">
        <f t="shared" si="131"/>
        <v>10</v>
      </c>
      <c r="AJ228" s="90">
        <f t="shared" si="132"/>
        <v>0</v>
      </c>
      <c r="AK228" s="90">
        <f t="shared" si="133"/>
        <v>0</v>
      </c>
      <c r="AL228" s="90">
        <f t="shared" si="134"/>
        <v>81</v>
      </c>
      <c r="AM228" s="91">
        <f t="shared" si="135"/>
        <v>101</v>
      </c>
      <c r="AO228" s="94">
        <f t="shared" si="146"/>
        <v>45</v>
      </c>
      <c r="AS228" t="str">
        <f t="shared" si="147"/>
        <v>4-1-0-0-2</v>
      </c>
      <c r="AT228" s="265">
        <f t="shared" si="161"/>
        <v>4</v>
      </c>
      <c r="AU228" s="265">
        <f t="shared" si="161"/>
        <v>1</v>
      </c>
      <c r="AV228" s="265">
        <f t="shared" si="161"/>
        <v>0</v>
      </c>
      <c r="AW228" s="265">
        <f t="shared" si="161"/>
        <v>0</v>
      </c>
      <c r="AX228" s="265">
        <f t="shared" si="161"/>
        <v>2</v>
      </c>
      <c r="AY228" s="265">
        <f t="shared" si="148"/>
        <v>0</v>
      </c>
      <c r="AZ228" s="265">
        <f t="shared" si="149"/>
        <v>0</v>
      </c>
      <c r="BA228" s="265">
        <f t="shared" si="150"/>
        <v>0</v>
      </c>
      <c r="BB228" s="265">
        <f t="shared" si="151"/>
        <v>0</v>
      </c>
      <c r="BC228" s="265">
        <f t="shared" si="152"/>
        <v>0</v>
      </c>
      <c r="BD228" s="265">
        <f t="shared" si="153"/>
        <v>0</v>
      </c>
      <c r="BE228" s="265">
        <f t="shared" si="154"/>
        <v>0</v>
      </c>
      <c r="BF228" s="265">
        <f t="shared" si="155"/>
        <v>0</v>
      </c>
      <c r="BG228" s="265">
        <f t="shared" si="156"/>
        <v>0</v>
      </c>
      <c r="BH228" s="265">
        <f t="shared" si="157"/>
        <v>0</v>
      </c>
      <c r="BI228" s="265">
        <f t="shared" si="158"/>
        <v>0</v>
      </c>
      <c r="BJ228" s="265">
        <f t="shared" si="159"/>
        <v>0</v>
      </c>
      <c r="BK228" s="265">
        <f t="shared" si="160"/>
        <v>0</v>
      </c>
      <c r="BO228">
        <f>LARGE(A228:E228,1)</f>
        <v>2</v>
      </c>
      <c r="BP228">
        <f>LARGE(A228:E228,2)</f>
        <v>2</v>
      </c>
      <c r="BQ228">
        <f>LARGE(A228:E228,3)</f>
        <v>1</v>
      </c>
      <c r="BR228">
        <f>LARGE(A228:E228,4)</f>
        <v>1</v>
      </c>
      <c r="BS228">
        <f>LARGE(A228:E228,5)</f>
        <v>1</v>
      </c>
    </row>
    <row r="229" spans="1:71" x14ac:dyDescent="0.25">
      <c r="A229" s="72">
        <v>1</v>
      </c>
      <c r="B229" s="72">
        <v>0</v>
      </c>
      <c r="C229" s="72">
        <v>5</v>
      </c>
      <c r="D229" s="72">
        <v>0</v>
      </c>
      <c r="E229" s="72">
        <v>1</v>
      </c>
      <c r="F229" s="123" t="s">
        <v>390</v>
      </c>
      <c r="G229" t="str">
        <f>CONCATENATE(BO229,"–",BP229,"–",BQ229,"–",BR229,"–",BS229)</f>
        <v>5–1–1–0–0</v>
      </c>
      <c r="H229" s="293"/>
      <c r="I229" s="293"/>
      <c r="K229" t="str">
        <f t="shared" si="136"/>
        <v>4-0-0-3-0</v>
      </c>
      <c r="L229" s="72">
        <v>4</v>
      </c>
      <c r="M229" s="72">
        <v>0</v>
      </c>
      <c r="N229" s="72">
        <v>0</v>
      </c>
      <c r="O229" s="72">
        <v>3</v>
      </c>
      <c r="P229" s="72">
        <v>0</v>
      </c>
      <c r="Q229" s="90">
        <f t="shared" si="123"/>
        <v>7</v>
      </c>
      <c r="R229" s="90" t="str">
        <f t="shared" si="137"/>
        <v/>
      </c>
      <c r="S229" s="90">
        <f t="shared" si="138"/>
        <v>0</v>
      </c>
      <c r="T229" s="91">
        <f t="shared" si="124"/>
        <v>30</v>
      </c>
      <c r="U229" s="91">
        <f t="shared" si="125"/>
        <v>0</v>
      </c>
      <c r="V229" s="91">
        <f t="shared" si="126"/>
        <v>0</v>
      </c>
      <c r="W229" s="91">
        <f t="shared" si="127"/>
        <v>114</v>
      </c>
      <c r="X229" s="91">
        <f t="shared" si="128"/>
        <v>0</v>
      </c>
      <c r="Y229" s="263">
        <f t="shared" si="139"/>
        <v>126</v>
      </c>
      <c r="Z229" s="263">
        <f t="shared" si="140"/>
        <v>1</v>
      </c>
      <c r="AA229" s="263">
        <f t="shared" si="141"/>
        <v>1</v>
      </c>
      <c r="AB229" s="263">
        <f t="shared" si="142"/>
        <v>120</v>
      </c>
      <c r="AC229" s="263">
        <f t="shared" si="143"/>
        <v>1</v>
      </c>
      <c r="AD229" s="93">
        <f t="shared" si="144"/>
        <v>15120</v>
      </c>
      <c r="AE229" s="101">
        <f t="shared" si="145"/>
        <v>1.9538724822182096E-4</v>
      </c>
      <c r="AF229" s="91">
        <f t="shared" si="129"/>
        <v>144</v>
      </c>
      <c r="AG229" s="90"/>
      <c r="AH229" s="90">
        <f t="shared" si="130"/>
        <v>10</v>
      </c>
      <c r="AI229" s="90">
        <f t="shared" si="131"/>
        <v>0</v>
      </c>
      <c r="AJ229" s="90">
        <f t="shared" si="132"/>
        <v>0</v>
      </c>
      <c r="AK229" s="90">
        <f t="shared" si="133"/>
        <v>93</v>
      </c>
      <c r="AL229" s="90">
        <f t="shared" si="134"/>
        <v>0</v>
      </c>
      <c r="AM229" s="91">
        <f t="shared" si="135"/>
        <v>103</v>
      </c>
      <c r="AO229" s="94">
        <f t="shared" si="146"/>
        <v>41</v>
      </c>
      <c r="AS229" t="str">
        <f t="shared" si="147"/>
        <v>4-0-0-3-0</v>
      </c>
      <c r="AT229" s="265">
        <f t="shared" si="161"/>
        <v>4</v>
      </c>
      <c r="AU229" s="265">
        <f t="shared" si="161"/>
        <v>0</v>
      </c>
      <c r="AV229" s="265">
        <f t="shared" si="161"/>
        <v>0</v>
      </c>
      <c r="AW229" s="265">
        <f t="shared" si="161"/>
        <v>3</v>
      </c>
      <c r="AX229" s="265">
        <f t="shared" si="161"/>
        <v>0</v>
      </c>
      <c r="AY229" s="265">
        <f t="shared" si="148"/>
        <v>0</v>
      </c>
      <c r="AZ229" s="265">
        <f t="shared" si="149"/>
        <v>0</v>
      </c>
      <c r="BA229" s="265">
        <f t="shared" si="150"/>
        <v>0</v>
      </c>
      <c r="BB229" s="265">
        <f t="shared" si="151"/>
        <v>0</v>
      </c>
      <c r="BC229" s="265">
        <f t="shared" si="152"/>
        <v>0</v>
      </c>
      <c r="BD229" s="265">
        <f t="shared" si="153"/>
        <v>0</v>
      </c>
      <c r="BE229" s="265">
        <f t="shared" si="154"/>
        <v>0</v>
      </c>
      <c r="BF229" s="265">
        <f t="shared" si="155"/>
        <v>0</v>
      </c>
      <c r="BG229" s="265">
        <f t="shared" si="156"/>
        <v>0</v>
      </c>
      <c r="BH229" s="265">
        <f t="shared" si="157"/>
        <v>0</v>
      </c>
      <c r="BI229" s="265">
        <f t="shared" si="158"/>
        <v>0</v>
      </c>
      <c r="BJ229" s="265">
        <f t="shared" si="159"/>
        <v>0</v>
      </c>
      <c r="BK229" s="265">
        <f t="shared" si="160"/>
        <v>0</v>
      </c>
      <c r="BO229">
        <f>LARGE(A229:E229,1)</f>
        <v>5</v>
      </c>
      <c r="BP229">
        <f>LARGE(A229:E229,2)</f>
        <v>1</v>
      </c>
      <c r="BQ229">
        <f>LARGE(A229:E229,3)</f>
        <v>1</v>
      </c>
      <c r="BR229">
        <f>LARGE(A229:E229,4)</f>
        <v>0</v>
      </c>
      <c r="BS229">
        <f>LARGE(A229:E229,5)</f>
        <v>0</v>
      </c>
    </row>
    <row r="230" spans="1:71" x14ac:dyDescent="0.25">
      <c r="A230" s="72">
        <v>1</v>
      </c>
      <c r="B230" s="72">
        <v>3</v>
      </c>
      <c r="C230" s="72">
        <v>0</v>
      </c>
      <c r="D230" s="72">
        <v>1</v>
      </c>
      <c r="E230" s="72">
        <v>2</v>
      </c>
      <c r="F230" s="123" t="s">
        <v>359</v>
      </c>
      <c r="G230" t="str">
        <f>CONCATENATE(BO230,"–",BP230,"–",BQ230,"–",BR230,"–",BS230)</f>
        <v>3–2–1–1–0</v>
      </c>
      <c r="H230" s="293"/>
      <c r="I230" s="293"/>
      <c r="K230" t="str">
        <f t="shared" si="136"/>
        <v>1-5-0-0-1</v>
      </c>
      <c r="L230" s="72">
        <v>1</v>
      </c>
      <c r="M230" s="72">
        <v>5</v>
      </c>
      <c r="N230" s="72">
        <v>0</v>
      </c>
      <c r="O230" s="72">
        <v>0</v>
      </c>
      <c r="P230" s="72">
        <v>1</v>
      </c>
      <c r="Q230" s="90">
        <f t="shared" si="123"/>
        <v>7</v>
      </c>
      <c r="R230" s="90" t="str">
        <f t="shared" si="137"/>
        <v/>
      </c>
      <c r="S230" s="90">
        <f t="shared" si="138"/>
        <v>0</v>
      </c>
      <c r="T230" s="91">
        <f t="shared" si="124"/>
        <v>9</v>
      </c>
      <c r="U230" s="91">
        <f t="shared" si="125"/>
        <v>85</v>
      </c>
      <c r="V230" s="91">
        <f t="shared" si="126"/>
        <v>0</v>
      </c>
      <c r="W230" s="91">
        <f t="shared" si="127"/>
        <v>0</v>
      </c>
      <c r="X230" s="91">
        <f t="shared" si="128"/>
        <v>49</v>
      </c>
      <c r="Y230" s="263">
        <f t="shared" si="139"/>
        <v>9</v>
      </c>
      <c r="Z230" s="263">
        <f t="shared" si="140"/>
        <v>252</v>
      </c>
      <c r="AA230" s="263">
        <f t="shared" si="141"/>
        <v>1</v>
      </c>
      <c r="AB230" s="263">
        <f t="shared" si="142"/>
        <v>1</v>
      </c>
      <c r="AC230" s="263">
        <f t="shared" si="143"/>
        <v>10</v>
      </c>
      <c r="AD230" s="93">
        <f t="shared" si="144"/>
        <v>22680</v>
      </c>
      <c r="AE230" s="101">
        <f t="shared" si="145"/>
        <v>2.9308087233273147E-4</v>
      </c>
      <c r="AF230" s="91">
        <f t="shared" si="129"/>
        <v>143</v>
      </c>
      <c r="AG230" s="90"/>
      <c r="AH230" s="90">
        <f t="shared" si="130"/>
        <v>1</v>
      </c>
      <c r="AI230" s="90">
        <f t="shared" si="131"/>
        <v>60</v>
      </c>
      <c r="AJ230" s="90">
        <f t="shared" si="132"/>
        <v>0</v>
      </c>
      <c r="AK230" s="90">
        <f t="shared" si="133"/>
        <v>0</v>
      </c>
      <c r="AL230" s="90">
        <f t="shared" si="134"/>
        <v>40</v>
      </c>
      <c r="AM230" s="91">
        <f t="shared" si="135"/>
        <v>101</v>
      </c>
      <c r="AO230" s="94">
        <f t="shared" si="146"/>
        <v>42</v>
      </c>
      <c r="AS230" t="str">
        <f t="shared" si="147"/>
        <v>1-5-0-0-1</v>
      </c>
      <c r="AT230" s="265">
        <f t="shared" si="161"/>
        <v>1</v>
      </c>
      <c r="AU230" s="265">
        <f t="shared" si="161"/>
        <v>5</v>
      </c>
      <c r="AV230" s="265">
        <f t="shared" si="161"/>
        <v>0</v>
      </c>
      <c r="AW230" s="265">
        <f t="shared" si="161"/>
        <v>0</v>
      </c>
      <c r="AX230" s="265">
        <f t="shared" si="161"/>
        <v>1</v>
      </c>
      <c r="AY230" s="265">
        <f t="shared" si="148"/>
        <v>0</v>
      </c>
      <c r="AZ230" s="265">
        <f t="shared" si="149"/>
        <v>0</v>
      </c>
      <c r="BA230" s="265">
        <f t="shared" si="150"/>
        <v>0</v>
      </c>
      <c r="BB230" s="265">
        <f t="shared" si="151"/>
        <v>0</v>
      </c>
      <c r="BC230" s="265">
        <f t="shared" si="152"/>
        <v>0</v>
      </c>
      <c r="BD230" s="265">
        <f t="shared" si="153"/>
        <v>0</v>
      </c>
      <c r="BE230" s="265">
        <f t="shared" si="154"/>
        <v>0</v>
      </c>
      <c r="BF230" s="265">
        <f t="shared" si="155"/>
        <v>0</v>
      </c>
      <c r="BG230" s="265">
        <f t="shared" si="156"/>
        <v>0</v>
      </c>
      <c r="BH230" s="265">
        <f t="shared" si="157"/>
        <v>0</v>
      </c>
      <c r="BI230" s="265">
        <f t="shared" si="158"/>
        <v>0</v>
      </c>
      <c r="BJ230" s="265">
        <f t="shared" si="159"/>
        <v>0</v>
      </c>
      <c r="BK230" s="265">
        <f t="shared" si="160"/>
        <v>0</v>
      </c>
      <c r="BO230">
        <f>LARGE(A230:E230,1)</f>
        <v>3</v>
      </c>
      <c r="BP230">
        <f>LARGE(A230:E230,2)</f>
        <v>2</v>
      </c>
      <c r="BQ230">
        <f>LARGE(A230:E230,3)</f>
        <v>1</v>
      </c>
      <c r="BR230">
        <f>LARGE(A230:E230,4)</f>
        <v>1</v>
      </c>
      <c r="BS230">
        <f>LARGE(A230:E230,5)</f>
        <v>0</v>
      </c>
    </row>
    <row r="231" spans="1:71" x14ac:dyDescent="0.25">
      <c r="A231" s="72">
        <v>0</v>
      </c>
      <c r="B231" s="72">
        <v>0</v>
      </c>
      <c r="C231" s="72">
        <v>1</v>
      </c>
      <c r="D231" s="72">
        <v>3</v>
      </c>
      <c r="E231" s="72">
        <v>3</v>
      </c>
      <c r="F231" s="123" t="s">
        <v>391</v>
      </c>
      <c r="G231" t="str">
        <f>CONCATENATE(BO231,"–",BP231,"–",BQ231,"–",BR231,"–",BS231)</f>
        <v>3–3–1–0–0</v>
      </c>
      <c r="H231" s="293"/>
      <c r="I231" s="293"/>
      <c r="K231" t="str">
        <f t="shared" si="136"/>
        <v>0-5-2-0-0</v>
      </c>
      <c r="L231" s="72">
        <v>0</v>
      </c>
      <c r="M231" s="72">
        <v>5</v>
      </c>
      <c r="N231" s="72">
        <v>2</v>
      </c>
      <c r="O231" s="72">
        <v>0</v>
      </c>
      <c r="P231" s="72">
        <v>0</v>
      </c>
      <c r="Q231" s="90">
        <f t="shared" si="123"/>
        <v>7</v>
      </c>
      <c r="R231" s="90" t="str">
        <f t="shared" si="137"/>
        <v/>
      </c>
      <c r="S231" s="90">
        <f t="shared" si="138"/>
        <v>0</v>
      </c>
      <c r="T231" s="91">
        <f t="shared" si="124"/>
        <v>0</v>
      </c>
      <c r="U231" s="91">
        <f t="shared" si="125"/>
        <v>85</v>
      </c>
      <c r="V231" s="91">
        <f t="shared" si="126"/>
        <v>57</v>
      </c>
      <c r="W231" s="91">
        <f t="shared" si="127"/>
        <v>0</v>
      </c>
      <c r="X231" s="91">
        <f t="shared" si="128"/>
        <v>0</v>
      </c>
      <c r="Y231" s="263">
        <f t="shared" si="139"/>
        <v>1</v>
      </c>
      <c r="Z231" s="263">
        <f t="shared" si="140"/>
        <v>252</v>
      </c>
      <c r="AA231" s="263">
        <f t="shared" si="141"/>
        <v>45</v>
      </c>
      <c r="AB231" s="263">
        <f t="shared" si="142"/>
        <v>1</v>
      </c>
      <c r="AC231" s="263">
        <f t="shared" si="143"/>
        <v>1</v>
      </c>
      <c r="AD231" s="93">
        <f t="shared" si="144"/>
        <v>11340</v>
      </c>
      <c r="AE231" s="101">
        <f t="shared" si="145"/>
        <v>1.4654043616636574E-4</v>
      </c>
      <c r="AF231" s="91">
        <f t="shared" si="129"/>
        <v>142</v>
      </c>
      <c r="AG231" s="90"/>
      <c r="AH231" s="90">
        <f t="shared" si="130"/>
        <v>0</v>
      </c>
      <c r="AI231" s="90">
        <f t="shared" si="131"/>
        <v>60</v>
      </c>
      <c r="AJ231" s="90">
        <f t="shared" si="132"/>
        <v>41</v>
      </c>
      <c r="AK231" s="90">
        <f t="shared" si="133"/>
        <v>0</v>
      </c>
      <c r="AL231" s="90">
        <f t="shared" si="134"/>
        <v>0</v>
      </c>
      <c r="AM231" s="91">
        <f t="shared" si="135"/>
        <v>101</v>
      </c>
      <c r="AO231" s="94">
        <f t="shared" si="146"/>
        <v>41</v>
      </c>
      <c r="AS231" t="str">
        <f t="shared" si="147"/>
        <v>0-5-2-0-0</v>
      </c>
      <c r="AT231" s="265">
        <f t="shared" si="161"/>
        <v>0</v>
      </c>
      <c r="AU231" s="265">
        <f t="shared" si="161"/>
        <v>5</v>
      </c>
      <c r="AV231" s="265">
        <f t="shared" si="161"/>
        <v>2</v>
      </c>
      <c r="AW231" s="265">
        <f t="shared" si="161"/>
        <v>0</v>
      </c>
      <c r="AX231" s="265">
        <f t="shared" si="161"/>
        <v>0</v>
      </c>
      <c r="AY231" s="265">
        <f t="shared" si="148"/>
        <v>0</v>
      </c>
      <c r="AZ231" s="265">
        <f t="shared" si="149"/>
        <v>0</v>
      </c>
      <c r="BA231" s="265">
        <f t="shared" si="150"/>
        <v>0</v>
      </c>
      <c r="BB231" s="265">
        <f t="shared" si="151"/>
        <v>0</v>
      </c>
      <c r="BC231" s="265">
        <f t="shared" si="152"/>
        <v>0</v>
      </c>
      <c r="BD231" s="265">
        <f t="shared" si="153"/>
        <v>0</v>
      </c>
      <c r="BE231" s="265">
        <f t="shared" si="154"/>
        <v>0</v>
      </c>
      <c r="BF231" s="265">
        <f t="shared" si="155"/>
        <v>0</v>
      </c>
      <c r="BG231" s="265">
        <f t="shared" si="156"/>
        <v>0</v>
      </c>
      <c r="BH231" s="265">
        <f t="shared" si="157"/>
        <v>0</v>
      </c>
      <c r="BI231" s="265">
        <f t="shared" si="158"/>
        <v>0</v>
      </c>
      <c r="BJ231" s="265">
        <f t="shared" si="159"/>
        <v>0</v>
      </c>
      <c r="BK231" s="265">
        <f t="shared" si="160"/>
        <v>0</v>
      </c>
      <c r="BO231">
        <f>LARGE(A231:E231,1)</f>
        <v>3</v>
      </c>
      <c r="BP231">
        <f>LARGE(A231:E231,2)</f>
        <v>3</v>
      </c>
      <c r="BQ231">
        <f>LARGE(A231:E231,3)</f>
        <v>1</v>
      </c>
      <c r="BR231">
        <f>LARGE(A231:E231,4)</f>
        <v>0</v>
      </c>
      <c r="BS231">
        <f>LARGE(A231:E231,5)</f>
        <v>0</v>
      </c>
    </row>
    <row r="232" spans="1:71" x14ac:dyDescent="0.25">
      <c r="A232" s="72">
        <v>3</v>
      </c>
      <c r="B232" s="72">
        <v>2</v>
      </c>
      <c r="C232" s="72">
        <v>0</v>
      </c>
      <c r="D232" s="72">
        <v>1</v>
      </c>
      <c r="E232" s="72">
        <v>1</v>
      </c>
      <c r="F232" s="123" t="s">
        <v>392</v>
      </c>
      <c r="G232" t="str">
        <f>CONCATENATE(BO232,"–",BP232,"–",BQ232,"–",BR232,"–",BS232)</f>
        <v>3–2–1–1–0</v>
      </c>
      <c r="H232" s="293"/>
      <c r="I232" s="293"/>
      <c r="K232" t="str">
        <f t="shared" si="136"/>
        <v>3-2-1-0-1</v>
      </c>
      <c r="L232" s="72">
        <v>3</v>
      </c>
      <c r="M232" s="72">
        <v>2</v>
      </c>
      <c r="N232" s="72">
        <v>1</v>
      </c>
      <c r="O232" s="72">
        <v>0</v>
      </c>
      <c r="P232" s="72">
        <v>1</v>
      </c>
      <c r="Q232" s="90">
        <f t="shared" si="123"/>
        <v>7</v>
      </c>
      <c r="R232" s="90" t="str">
        <f t="shared" si="137"/>
        <v/>
      </c>
      <c r="S232" s="90">
        <f t="shared" si="138"/>
        <v>5</v>
      </c>
      <c r="T232" s="91">
        <f t="shared" si="124"/>
        <v>24</v>
      </c>
      <c r="U232" s="91">
        <f t="shared" si="125"/>
        <v>37</v>
      </c>
      <c r="V232" s="91">
        <f t="shared" si="126"/>
        <v>29</v>
      </c>
      <c r="W232" s="91">
        <f t="shared" si="127"/>
        <v>0</v>
      </c>
      <c r="X232" s="91">
        <f t="shared" si="128"/>
        <v>49</v>
      </c>
      <c r="Y232" s="263">
        <f t="shared" si="139"/>
        <v>84</v>
      </c>
      <c r="Z232" s="263">
        <f t="shared" si="140"/>
        <v>45</v>
      </c>
      <c r="AA232" s="263">
        <f t="shared" si="141"/>
        <v>10</v>
      </c>
      <c r="AB232" s="263">
        <f t="shared" si="142"/>
        <v>1</v>
      </c>
      <c r="AC232" s="263">
        <f t="shared" si="143"/>
        <v>10</v>
      </c>
      <c r="AD232" s="93">
        <f t="shared" si="144"/>
        <v>378000</v>
      </c>
      <c r="AE232" s="101">
        <f t="shared" si="145"/>
        <v>4.8846812055455243E-3</v>
      </c>
      <c r="AF232" s="91">
        <f t="shared" si="129"/>
        <v>139</v>
      </c>
      <c r="AG232" s="90"/>
      <c r="AH232" s="90">
        <f t="shared" si="130"/>
        <v>6</v>
      </c>
      <c r="AI232" s="90">
        <f t="shared" si="131"/>
        <v>21</v>
      </c>
      <c r="AJ232" s="90">
        <f t="shared" si="132"/>
        <v>20</v>
      </c>
      <c r="AK232" s="90">
        <f t="shared" si="133"/>
        <v>0</v>
      </c>
      <c r="AL232" s="90">
        <f t="shared" si="134"/>
        <v>40</v>
      </c>
      <c r="AM232" s="91">
        <f t="shared" si="135"/>
        <v>87</v>
      </c>
      <c r="AO232" s="94">
        <f t="shared" si="146"/>
        <v>52</v>
      </c>
      <c r="AS232" t="str">
        <f t="shared" si="147"/>
        <v>3-2-1-0-1</v>
      </c>
      <c r="AT232" s="265">
        <f t="shared" si="161"/>
        <v>3</v>
      </c>
      <c r="AU232" s="265">
        <f t="shared" si="161"/>
        <v>2</v>
      </c>
      <c r="AV232" s="265">
        <f t="shared" si="161"/>
        <v>1</v>
      </c>
      <c r="AW232" s="265">
        <f t="shared" si="161"/>
        <v>0</v>
      </c>
      <c r="AX232" s="265">
        <f t="shared" si="161"/>
        <v>1</v>
      </c>
      <c r="AY232" s="265">
        <f t="shared" si="148"/>
        <v>0</v>
      </c>
      <c r="AZ232" s="265">
        <f t="shared" si="149"/>
        <v>0</v>
      </c>
      <c r="BA232" s="265">
        <f t="shared" si="150"/>
        <v>0</v>
      </c>
      <c r="BB232" s="265">
        <f t="shared" si="151"/>
        <v>0</v>
      </c>
      <c r="BC232" s="265">
        <f t="shared" si="152"/>
        <v>0</v>
      </c>
      <c r="BD232" s="265">
        <f t="shared" si="153"/>
        <v>0</v>
      </c>
      <c r="BE232" s="265">
        <f t="shared" si="154"/>
        <v>0</v>
      </c>
      <c r="BF232" s="265">
        <f t="shared" si="155"/>
        <v>0</v>
      </c>
      <c r="BG232" s="265">
        <f t="shared" si="156"/>
        <v>0</v>
      </c>
      <c r="BH232" s="265">
        <f t="shared" si="157"/>
        <v>5</v>
      </c>
      <c r="BI232" s="265">
        <f t="shared" si="158"/>
        <v>0</v>
      </c>
      <c r="BJ232" s="265">
        <f t="shared" si="159"/>
        <v>0</v>
      </c>
      <c r="BK232" s="265">
        <f t="shared" si="160"/>
        <v>0</v>
      </c>
      <c r="BO232">
        <f>LARGE(A232:E232,1)</f>
        <v>3</v>
      </c>
      <c r="BP232">
        <f>LARGE(A232:E232,2)</f>
        <v>2</v>
      </c>
      <c r="BQ232">
        <f>LARGE(A232:E232,3)</f>
        <v>1</v>
      </c>
      <c r="BR232">
        <f>LARGE(A232:E232,4)</f>
        <v>1</v>
      </c>
      <c r="BS232">
        <f>LARGE(A232:E232,5)</f>
        <v>0</v>
      </c>
    </row>
    <row r="233" spans="1:71" x14ac:dyDescent="0.25">
      <c r="A233" s="72">
        <v>2</v>
      </c>
      <c r="B233" s="72">
        <v>1</v>
      </c>
      <c r="C233" s="72">
        <v>2</v>
      </c>
      <c r="D233" s="72">
        <v>2</v>
      </c>
      <c r="E233" s="72">
        <v>0</v>
      </c>
      <c r="F233" s="123" t="s">
        <v>343</v>
      </c>
      <c r="G233" t="str">
        <f>CONCATENATE(BO233,"–",BP233,"–",BQ233,"–",BR233,"–",BS233)</f>
        <v>2–2–2–1–0</v>
      </c>
      <c r="H233" s="293"/>
      <c r="I233" s="293"/>
      <c r="K233" t="str">
        <f t="shared" si="136"/>
        <v>3-1-2-1-0</v>
      </c>
      <c r="L233" s="72">
        <v>3</v>
      </c>
      <c r="M233" s="72">
        <v>1</v>
      </c>
      <c r="N233" s="72">
        <v>2</v>
      </c>
      <c r="O233" s="72">
        <v>1</v>
      </c>
      <c r="P233" s="72">
        <v>0</v>
      </c>
      <c r="Q233" s="90">
        <f t="shared" si="123"/>
        <v>7</v>
      </c>
      <c r="R233" s="90" t="str">
        <f t="shared" si="137"/>
        <v/>
      </c>
      <c r="S233" s="90">
        <f t="shared" si="138"/>
        <v>2</v>
      </c>
      <c r="T233" s="91">
        <f t="shared" si="124"/>
        <v>24</v>
      </c>
      <c r="U233" s="91">
        <f t="shared" si="125"/>
        <v>19</v>
      </c>
      <c r="V233" s="91">
        <f t="shared" si="126"/>
        <v>57</v>
      </c>
      <c r="W233" s="91">
        <f t="shared" si="127"/>
        <v>39</v>
      </c>
      <c r="X233" s="91">
        <f t="shared" si="128"/>
        <v>0</v>
      </c>
      <c r="Y233" s="263">
        <f t="shared" si="139"/>
        <v>84</v>
      </c>
      <c r="Z233" s="263">
        <f t="shared" si="140"/>
        <v>10</v>
      </c>
      <c r="AA233" s="263">
        <f t="shared" si="141"/>
        <v>45</v>
      </c>
      <c r="AB233" s="263">
        <f t="shared" si="142"/>
        <v>10</v>
      </c>
      <c r="AC233" s="263">
        <f t="shared" si="143"/>
        <v>1</v>
      </c>
      <c r="AD233" s="93">
        <f t="shared" si="144"/>
        <v>378000</v>
      </c>
      <c r="AE233" s="101">
        <f t="shared" si="145"/>
        <v>4.8846812055455243E-3</v>
      </c>
      <c r="AF233" s="91">
        <f t="shared" si="129"/>
        <v>139</v>
      </c>
      <c r="AG233" s="90"/>
      <c r="AH233" s="90">
        <f t="shared" si="130"/>
        <v>6</v>
      </c>
      <c r="AI233" s="90">
        <f t="shared" si="131"/>
        <v>10</v>
      </c>
      <c r="AJ233" s="90">
        <f t="shared" si="132"/>
        <v>41</v>
      </c>
      <c r="AK233" s="90">
        <f t="shared" si="133"/>
        <v>30</v>
      </c>
      <c r="AL233" s="90">
        <f t="shared" si="134"/>
        <v>0</v>
      </c>
      <c r="AM233" s="91">
        <f t="shared" si="135"/>
        <v>87</v>
      </c>
      <c r="AO233" s="94">
        <f t="shared" si="146"/>
        <v>52</v>
      </c>
      <c r="AS233" t="str">
        <f t="shared" si="147"/>
        <v>3-1-2-1-0</v>
      </c>
      <c r="AT233" s="265">
        <f t="shared" si="161"/>
        <v>3</v>
      </c>
      <c r="AU233" s="265">
        <f t="shared" si="161"/>
        <v>1</v>
      </c>
      <c r="AV233" s="265">
        <f t="shared" si="161"/>
        <v>2</v>
      </c>
      <c r="AW233" s="265">
        <f t="shared" si="161"/>
        <v>1</v>
      </c>
      <c r="AX233" s="265">
        <f t="shared" si="161"/>
        <v>0</v>
      </c>
      <c r="AY233" s="265">
        <f t="shared" si="148"/>
        <v>0</v>
      </c>
      <c r="AZ233" s="265">
        <f t="shared" si="149"/>
        <v>0</v>
      </c>
      <c r="BA233" s="265">
        <f t="shared" si="150"/>
        <v>0</v>
      </c>
      <c r="BB233" s="265">
        <f t="shared" si="151"/>
        <v>0</v>
      </c>
      <c r="BC233" s="265">
        <f t="shared" si="152"/>
        <v>0</v>
      </c>
      <c r="BD233" s="265">
        <f t="shared" si="153"/>
        <v>0</v>
      </c>
      <c r="BE233" s="265">
        <f t="shared" si="154"/>
        <v>0</v>
      </c>
      <c r="BF233" s="265">
        <f t="shared" si="155"/>
        <v>0</v>
      </c>
      <c r="BG233" s="265">
        <f t="shared" si="156"/>
        <v>0</v>
      </c>
      <c r="BH233" s="265">
        <f t="shared" si="157"/>
        <v>2</v>
      </c>
      <c r="BI233" s="265">
        <f t="shared" si="158"/>
        <v>0</v>
      </c>
      <c r="BJ233" s="265">
        <f t="shared" si="159"/>
        <v>0</v>
      </c>
      <c r="BK233" s="265">
        <f t="shared" si="160"/>
        <v>0</v>
      </c>
      <c r="BO233">
        <f>LARGE(A233:E233,1)</f>
        <v>2</v>
      </c>
      <c r="BP233">
        <f>LARGE(A233:E233,2)</f>
        <v>2</v>
      </c>
      <c r="BQ233">
        <f>LARGE(A233:E233,3)</f>
        <v>2</v>
      </c>
      <c r="BR233">
        <f>LARGE(A233:E233,4)</f>
        <v>1</v>
      </c>
      <c r="BS233">
        <f>LARGE(A233:E233,5)</f>
        <v>0</v>
      </c>
    </row>
    <row r="234" spans="1:71" x14ac:dyDescent="0.25">
      <c r="A234" s="72">
        <v>2</v>
      </c>
      <c r="B234" s="72">
        <v>1</v>
      </c>
      <c r="C234" s="72">
        <v>2</v>
      </c>
      <c r="D234" s="72">
        <v>2</v>
      </c>
      <c r="E234" s="72">
        <v>0</v>
      </c>
      <c r="F234" s="123" t="s">
        <v>343</v>
      </c>
      <c r="G234" t="str">
        <f>CONCATENATE(BO234,"–",BP234,"–",BQ234,"–",BR234,"–",BS234)</f>
        <v>2–2–2–1–0</v>
      </c>
      <c r="H234" s="293"/>
      <c r="I234" s="293"/>
      <c r="K234" t="str">
        <f t="shared" si="136"/>
        <v>2-3-1-1-0</v>
      </c>
      <c r="L234" s="72">
        <v>2</v>
      </c>
      <c r="M234" s="72">
        <v>3</v>
      </c>
      <c r="N234" s="72">
        <v>1</v>
      </c>
      <c r="O234" s="72">
        <v>1</v>
      </c>
      <c r="P234" s="72">
        <v>0</v>
      </c>
      <c r="Q234" s="90">
        <f t="shared" si="123"/>
        <v>7</v>
      </c>
      <c r="R234" s="90" t="str">
        <f t="shared" si="137"/>
        <v/>
      </c>
      <c r="S234" s="90">
        <f t="shared" si="138"/>
        <v>2</v>
      </c>
      <c r="T234" s="91">
        <f t="shared" si="124"/>
        <v>17</v>
      </c>
      <c r="U234" s="91">
        <f t="shared" si="125"/>
        <v>54</v>
      </c>
      <c r="V234" s="91">
        <f t="shared" si="126"/>
        <v>29</v>
      </c>
      <c r="W234" s="91">
        <f t="shared" si="127"/>
        <v>39</v>
      </c>
      <c r="X234" s="91">
        <f t="shared" si="128"/>
        <v>0</v>
      </c>
      <c r="Y234" s="263">
        <f t="shared" si="139"/>
        <v>36</v>
      </c>
      <c r="Z234" s="263">
        <f t="shared" si="140"/>
        <v>120</v>
      </c>
      <c r="AA234" s="263">
        <f t="shared" si="141"/>
        <v>10</v>
      </c>
      <c r="AB234" s="263">
        <f t="shared" si="142"/>
        <v>10</v>
      </c>
      <c r="AC234" s="263">
        <f t="shared" si="143"/>
        <v>1</v>
      </c>
      <c r="AD234" s="93">
        <f t="shared" si="144"/>
        <v>432000</v>
      </c>
      <c r="AE234" s="101">
        <f t="shared" si="145"/>
        <v>5.5824928063377419E-3</v>
      </c>
      <c r="AF234" s="91">
        <f t="shared" si="129"/>
        <v>139</v>
      </c>
      <c r="AG234" s="90"/>
      <c r="AH234" s="90">
        <f t="shared" si="130"/>
        <v>3</v>
      </c>
      <c r="AI234" s="90">
        <f t="shared" si="131"/>
        <v>33</v>
      </c>
      <c r="AJ234" s="90">
        <f t="shared" si="132"/>
        <v>20</v>
      </c>
      <c r="AK234" s="90">
        <f t="shared" si="133"/>
        <v>30</v>
      </c>
      <c r="AL234" s="90">
        <f t="shared" si="134"/>
        <v>0</v>
      </c>
      <c r="AM234" s="91">
        <f t="shared" si="135"/>
        <v>86</v>
      </c>
      <c r="AO234" s="94">
        <f t="shared" si="146"/>
        <v>53</v>
      </c>
      <c r="AS234" t="str">
        <f t="shared" si="147"/>
        <v>2-3-1-1-0</v>
      </c>
      <c r="AT234" s="265">
        <f t="shared" si="161"/>
        <v>2</v>
      </c>
      <c r="AU234" s="265">
        <f t="shared" si="161"/>
        <v>3</v>
      </c>
      <c r="AV234" s="265">
        <f t="shared" si="161"/>
        <v>1</v>
      </c>
      <c r="AW234" s="265">
        <f t="shared" si="161"/>
        <v>1</v>
      </c>
      <c r="AX234" s="265">
        <f t="shared" si="161"/>
        <v>0</v>
      </c>
      <c r="AY234" s="265">
        <f t="shared" si="148"/>
        <v>0</v>
      </c>
      <c r="AZ234" s="265">
        <f t="shared" si="149"/>
        <v>0</v>
      </c>
      <c r="BA234" s="265">
        <f t="shared" si="150"/>
        <v>0</v>
      </c>
      <c r="BB234" s="265">
        <f t="shared" si="151"/>
        <v>0</v>
      </c>
      <c r="BC234" s="265">
        <f t="shared" si="152"/>
        <v>0</v>
      </c>
      <c r="BD234" s="265">
        <f t="shared" si="153"/>
        <v>0</v>
      </c>
      <c r="BE234" s="265">
        <f t="shared" si="154"/>
        <v>0</v>
      </c>
      <c r="BF234" s="265">
        <f t="shared" si="155"/>
        <v>0</v>
      </c>
      <c r="BG234" s="265">
        <f t="shared" si="156"/>
        <v>0</v>
      </c>
      <c r="BH234" s="265">
        <f t="shared" si="157"/>
        <v>2</v>
      </c>
      <c r="BI234" s="265">
        <f t="shared" si="158"/>
        <v>0</v>
      </c>
      <c r="BJ234" s="265">
        <f t="shared" si="159"/>
        <v>0</v>
      </c>
      <c r="BK234" s="265">
        <f t="shared" si="160"/>
        <v>0</v>
      </c>
      <c r="BO234">
        <f>LARGE(A234:E234,1)</f>
        <v>2</v>
      </c>
      <c r="BP234">
        <f>LARGE(A234:E234,2)</f>
        <v>2</v>
      </c>
      <c r="BQ234">
        <f>LARGE(A234:E234,3)</f>
        <v>2</v>
      </c>
      <c r="BR234">
        <f>LARGE(A234:E234,4)</f>
        <v>1</v>
      </c>
      <c r="BS234">
        <f>LARGE(A234:E234,5)</f>
        <v>0</v>
      </c>
    </row>
    <row r="235" spans="1:71" x14ac:dyDescent="0.25">
      <c r="A235" s="72">
        <v>0</v>
      </c>
      <c r="B235" s="72">
        <v>3</v>
      </c>
      <c r="C235" s="72">
        <v>3</v>
      </c>
      <c r="D235" s="72">
        <v>0</v>
      </c>
      <c r="E235" s="72">
        <v>1</v>
      </c>
      <c r="F235" s="123" t="s">
        <v>393</v>
      </c>
      <c r="G235" t="str">
        <f>CONCATENATE(BO235,"–",BP235,"–",BQ235,"–",BR235,"–",BS235)</f>
        <v>3–3–1–0–0</v>
      </c>
      <c r="H235" s="293"/>
      <c r="I235" s="293"/>
      <c r="K235" t="str">
        <f t="shared" si="136"/>
        <v>0-6-0-1-0</v>
      </c>
      <c r="L235" s="72">
        <v>0</v>
      </c>
      <c r="M235" s="72">
        <v>6</v>
      </c>
      <c r="N235" s="72">
        <v>0</v>
      </c>
      <c r="O235" s="72">
        <v>1</v>
      </c>
      <c r="P235" s="72">
        <v>0</v>
      </c>
      <c r="Q235" s="90">
        <f t="shared" si="123"/>
        <v>7</v>
      </c>
      <c r="R235" s="90" t="str">
        <f t="shared" si="137"/>
        <v/>
      </c>
      <c r="S235" s="90">
        <f t="shared" si="138"/>
        <v>0</v>
      </c>
      <c r="T235" s="91">
        <f t="shared" si="124"/>
        <v>0</v>
      </c>
      <c r="U235" s="91">
        <f t="shared" si="125"/>
        <v>99</v>
      </c>
      <c r="V235" s="91">
        <f t="shared" si="126"/>
        <v>0</v>
      </c>
      <c r="W235" s="91">
        <f t="shared" si="127"/>
        <v>39</v>
      </c>
      <c r="X235" s="91">
        <f t="shared" si="128"/>
        <v>0</v>
      </c>
      <c r="Y235" s="263">
        <f t="shared" si="139"/>
        <v>1</v>
      </c>
      <c r="Z235" s="263">
        <f t="shared" si="140"/>
        <v>210</v>
      </c>
      <c r="AA235" s="263">
        <f t="shared" si="141"/>
        <v>1</v>
      </c>
      <c r="AB235" s="263">
        <f t="shared" si="142"/>
        <v>10</v>
      </c>
      <c r="AC235" s="263">
        <f t="shared" si="143"/>
        <v>1</v>
      </c>
      <c r="AD235" s="93">
        <f t="shared" si="144"/>
        <v>2100</v>
      </c>
      <c r="AE235" s="101">
        <f t="shared" si="145"/>
        <v>2.7137117808586245E-5</v>
      </c>
      <c r="AF235" s="91">
        <f t="shared" si="129"/>
        <v>138</v>
      </c>
      <c r="AG235" s="90"/>
      <c r="AH235" s="90">
        <f t="shared" si="130"/>
        <v>0</v>
      </c>
      <c r="AI235" s="90">
        <f t="shared" si="131"/>
        <v>75</v>
      </c>
      <c r="AJ235" s="90">
        <f t="shared" si="132"/>
        <v>0</v>
      </c>
      <c r="AK235" s="90">
        <f t="shared" si="133"/>
        <v>30</v>
      </c>
      <c r="AL235" s="90">
        <f t="shared" si="134"/>
        <v>0</v>
      </c>
      <c r="AM235" s="91">
        <f t="shared" si="135"/>
        <v>105</v>
      </c>
      <c r="AO235" s="94">
        <f t="shared" si="146"/>
        <v>33</v>
      </c>
      <c r="AS235" t="str">
        <f t="shared" si="147"/>
        <v>0-6-0-1-0</v>
      </c>
      <c r="AT235" s="265">
        <f t="shared" si="161"/>
        <v>0</v>
      </c>
      <c r="AU235" s="265">
        <f t="shared" si="161"/>
        <v>6</v>
      </c>
      <c r="AV235" s="265">
        <f t="shared" si="161"/>
        <v>0</v>
      </c>
      <c r="AW235" s="265">
        <f t="shared" si="161"/>
        <v>1</v>
      </c>
      <c r="AX235" s="265">
        <f t="shared" si="161"/>
        <v>0</v>
      </c>
      <c r="AY235" s="265">
        <f t="shared" si="148"/>
        <v>0</v>
      </c>
      <c r="AZ235" s="265">
        <f t="shared" si="149"/>
        <v>0</v>
      </c>
      <c r="BA235" s="265">
        <f t="shared" si="150"/>
        <v>0</v>
      </c>
      <c r="BB235" s="265">
        <f t="shared" si="151"/>
        <v>0</v>
      </c>
      <c r="BC235" s="265">
        <f t="shared" si="152"/>
        <v>0</v>
      </c>
      <c r="BD235" s="265">
        <f t="shared" si="153"/>
        <v>0</v>
      </c>
      <c r="BE235" s="265">
        <f t="shared" si="154"/>
        <v>0</v>
      </c>
      <c r="BF235" s="265">
        <f t="shared" si="155"/>
        <v>0</v>
      </c>
      <c r="BG235" s="265">
        <f t="shared" si="156"/>
        <v>0</v>
      </c>
      <c r="BH235" s="265">
        <f t="shared" si="157"/>
        <v>0</v>
      </c>
      <c r="BI235" s="265">
        <f t="shared" si="158"/>
        <v>0</v>
      </c>
      <c r="BJ235" s="265">
        <f t="shared" si="159"/>
        <v>0</v>
      </c>
      <c r="BK235" s="265">
        <f t="shared" si="160"/>
        <v>0</v>
      </c>
      <c r="BO235">
        <f>LARGE(A235:E235,1)</f>
        <v>3</v>
      </c>
      <c r="BP235">
        <f>LARGE(A235:E235,2)</f>
        <v>3</v>
      </c>
      <c r="BQ235">
        <f>LARGE(A235:E235,3)</f>
        <v>1</v>
      </c>
      <c r="BR235">
        <f>LARGE(A235:E235,4)</f>
        <v>0</v>
      </c>
      <c r="BS235">
        <f>LARGE(A235:E235,5)</f>
        <v>0</v>
      </c>
    </row>
    <row r="236" spans="1:71" x14ac:dyDescent="0.25">
      <c r="A236" s="72">
        <v>2</v>
      </c>
      <c r="B236" s="72">
        <v>0</v>
      </c>
      <c r="C236" s="72">
        <v>2</v>
      </c>
      <c r="D236" s="72">
        <v>2</v>
      </c>
      <c r="E236" s="72">
        <v>1</v>
      </c>
      <c r="F236" s="123" t="s">
        <v>352</v>
      </c>
      <c r="G236" t="str">
        <f>CONCATENATE(BO236,"–",BP236,"–",BQ236,"–",BR236,"–",BS236)</f>
        <v>2–2–2–1–0</v>
      </c>
      <c r="H236" s="293"/>
      <c r="I236" s="293"/>
      <c r="K236" t="str">
        <f t="shared" si="136"/>
        <v>3-2-0-2-0</v>
      </c>
      <c r="L236" s="72">
        <v>3</v>
      </c>
      <c r="M236" s="72">
        <v>2</v>
      </c>
      <c r="N236" s="72">
        <v>0</v>
      </c>
      <c r="O236" s="72">
        <v>2</v>
      </c>
      <c r="P236" s="72">
        <v>0</v>
      </c>
      <c r="Q236" s="90">
        <f t="shared" si="123"/>
        <v>7</v>
      </c>
      <c r="R236" s="90" t="str">
        <f t="shared" si="137"/>
        <v/>
      </c>
      <c r="S236" s="90">
        <f t="shared" si="138"/>
        <v>0</v>
      </c>
      <c r="T236" s="91">
        <f t="shared" si="124"/>
        <v>24</v>
      </c>
      <c r="U236" s="91">
        <f t="shared" si="125"/>
        <v>37</v>
      </c>
      <c r="V236" s="91">
        <f t="shared" si="126"/>
        <v>0</v>
      </c>
      <c r="W236" s="91">
        <f t="shared" si="127"/>
        <v>77</v>
      </c>
      <c r="X236" s="91">
        <f t="shared" si="128"/>
        <v>0</v>
      </c>
      <c r="Y236" s="263">
        <f t="shared" si="139"/>
        <v>84</v>
      </c>
      <c r="Z236" s="263">
        <f t="shared" si="140"/>
        <v>45</v>
      </c>
      <c r="AA236" s="263">
        <f t="shared" si="141"/>
        <v>1</v>
      </c>
      <c r="AB236" s="263">
        <f t="shared" si="142"/>
        <v>45</v>
      </c>
      <c r="AC236" s="263">
        <f t="shared" si="143"/>
        <v>1</v>
      </c>
      <c r="AD236" s="93">
        <f t="shared" si="144"/>
        <v>170100</v>
      </c>
      <c r="AE236" s="101">
        <f t="shared" si="145"/>
        <v>2.1981065424954861E-3</v>
      </c>
      <c r="AF236" s="91">
        <f t="shared" si="129"/>
        <v>138</v>
      </c>
      <c r="AG236" s="90"/>
      <c r="AH236" s="90">
        <f t="shared" si="130"/>
        <v>6</v>
      </c>
      <c r="AI236" s="90">
        <f t="shared" si="131"/>
        <v>21</v>
      </c>
      <c r="AJ236" s="90">
        <f t="shared" si="132"/>
        <v>0</v>
      </c>
      <c r="AK236" s="90">
        <f t="shared" si="133"/>
        <v>61</v>
      </c>
      <c r="AL236" s="90">
        <f t="shared" si="134"/>
        <v>0</v>
      </c>
      <c r="AM236" s="91">
        <f t="shared" si="135"/>
        <v>88</v>
      </c>
      <c r="AO236" s="94">
        <f t="shared" si="146"/>
        <v>50</v>
      </c>
      <c r="AS236" t="str">
        <f t="shared" si="147"/>
        <v>3-2-0-2-0</v>
      </c>
      <c r="AT236" s="265">
        <f t="shared" si="161"/>
        <v>3</v>
      </c>
      <c r="AU236" s="265">
        <f t="shared" si="161"/>
        <v>2</v>
      </c>
      <c r="AV236" s="265">
        <f t="shared" si="161"/>
        <v>0</v>
      </c>
      <c r="AW236" s="265">
        <f t="shared" si="161"/>
        <v>2</v>
      </c>
      <c r="AX236" s="265">
        <f t="shared" si="161"/>
        <v>0</v>
      </c>
      <c r="AY236" s="265">
        <f t="shared" si="148"/>
        <v>0</v>
      </c>
      <c r="AZ236" s="265">
        <f t="shared" si="149"/>
        <v>0</v>
      </c>
      <c r="BA236" s="265">
        <f t="shared" si="150"/>
        <v>0</v>
      </c>
      <c r="BB236" s="265">
        <f t="shared" si="151"/>
        <v>0</v>
      </c>
      <c r="BC236" s="265">
        <f t="shared" si="152"/>
        <v>0</v>
      </c>
      <c r="BD236" s="265">
        <f t="shared" si="153"/>
        <v>0</v>
      </c>
      <c r="BE236" s="265">
        <f t="shared" si="154"/>
        <v>0</v>
      </c>
      <c r="BF236" s="265">
        <f t="shared" si="155"/>
        <v>0</v>
      </c>
      <c r="BG236" s="265">
        <f t="shared" si="156"/>
        <v>0</v>
      </c>
      <c r="BH236" s="265">
        <f t="shared" si="157"/>
        <v>0</v>
      </c>
      <c r="BI236" s="265">
        <f t="shared" si="158"/>
        <v>0</v>
      </c>
      <c r="BJ236" s="265">
        <f t="shared" si="159"/>
        <v>0</v>
      </c>
      <c r="BK236" s="265">
        <f t="shared" si="160"/>
        <v>0</v>
      </c>
      <c r="BO236">
        <f>LARGE(A236:E236,1)</f>
        <v>2</v>
      </c>
      <c r="BP236">
        <f>LARGE(A236:E236,2)</f>
        <v>2</v>
      </c>
      <c r="BQ236">
        <f>LARGE(A236:E236,3)</f>
        <v>2</v>
      </c>
      <c r="BR236">
        <f>LARGE(A236:E236,4)</f>
        <v>1</v>
      </c>
      <c r="BS236">
        <f>LARGE(A236:E236,5)</f>
        <v>0</v>
      </c>
    </row>
    <row r="237" spans="1:71" x14ac:dyDescent="0.25">
      <c r="A237" s="72">
        <v>0</v>
      </c>
      <c r="B237" s="72">
        <v>2</v>
      </c>
      <c r="C237" s="72">
        <v>1</v>
      </c>
      <c r="D237" s="72">
        <v>2</v>
      </c>
      <c r="E237" s="72">
        <v>2</v>
      </c>
      <c r="F237" s="123" t="s">
        <v>35</v>
      </c>
      <c r="G237" t="str">
        <f>CONCATENATE(BO237,"–",BP237,"–",BQ237,"–",BR237,"–",BS237)</f>
        <v>2–2–2–1–0</v>
      </c>
      <c r="H237" s="293"/>
      <c r="I237" s="293"/>
      <c r="K237" t="str">
        <f t="shared" si="136"/>
        <v>2-2-3-0-0</v>
      </c>
      <c r="L237" s="72">
        <v>2</v>
      </c>
      <c r="M237" s="72">
        <v>2</v>
      </c>
      <c r="N237" s="72">
        <v>3</v>
      </c>
      <c r="O237" s="72">
        <v>0</v>
      </c>
      <c r="P237" s="72">
        <v>0</v>
      </c>
      <c r="Q237" s="90">
        <f t="shared" si="123"/>
        <v>7</v>
      </c>
      <c r="R237" s="90" t="str">
        <f t="shared" si="137"/>
        <v/>
      </c>
      <c r="S237" s="90">
        <f t="shared" si="138"/>
        <v>2</v>
      </c>
      <c r="T237" s="91">
        <f t="shared" si="124"/>
        <v>17</v>
      </c>
      <c r="U237" s="91">
        <f t="shared" si="125"/>
        <v>37</v>
      </c>
      <c r="V237" s="91">
        <f t="shared" si="126"/>
        <v>84</v>
      </c>
      <c r="W237" s="91">
        <f t="shared" si="127"/>
        <v>0</v>
      </c>
      <c r="X237" s="91">
        <f t="shared" si="128"/>
        <v>0</v>
      </c>
      <c r="Y237" s="263">
        <f t="shared" si="139"/>
        <v>36</v>
      </c>
      <c r="Z237" s="263">
        <f t="shared" si="140"/>
        <v>45</v>
      </c>
      <c r="AA237" s="263">
        <f t="shared" si="141"/>
        <v>120</v>
      </c>
      <c r="AB237" s="263">
        <f t="shared" si="142"/>
        <v>1</v>
      </c>
      <c r="AC237" s="263">
        <f t="shared" si="143"/>
        <v>1</v>
      </c>
      <c r="AD237" s="93">
        <f t="shared" si="144"/>
        <v>194400</v>
      </c>
      <c r="AE237" s="101">
        <f t="shared" si="145"/>
        <v>2.5121217628519838E-3</v>
      </c>
      <c r="AF237" s="91">
        <f t="shared" si="129"/>
        <v>138</v>
      </c>
      <c r="AG237" s="90"/>
      <c r="AH237" s="90">
        <f t="shared" si="130"/>
        <v>3</v>
      </c>
      <c r="AI237" s="90">
        <f t="shared" si="131"/>
        <v>21</v>
      </c>
      <c r="AJ237" s="90">
        <f t="shared" si="132"/>
        <v>63</v>
      </c>
      <c r="AK237" s="90">
        <f t="shared" si="133"/>
        <v>0</v>
      </c>
      <c r="AL237" s="90">
        <f t="shared" si="134"/>
        <v>0</v>
      </c>
      <c r="AM237" s="91">
        <f t="shared" si="135"/>
        <v>87</v>
      </c>
      <c r="AO237" s="94">
        <f t="shared" si="146"/>
        <v>51</v>
      </c>
      <c r="AS237" t="str">
        <f t="shared" si="147"/>
        <v>2-2-3-0-0</v>
      </c>
      <c r="AT237" s="265">
        <f t="shared" si="161"/>
        <v>2</v>
      </c>
      <c r="AU237" s="265">
        <f t="shared" si="161"/>
        <v>2</v>
      </c>
      <c r="AV237" s="265">
        <f t="shared" si="161"/>
        <v>3</v>
      </c>
      <c r="AW237" s="265">
        <f t="shared" si="161"/>
        <v>0</v>
      </c>
      <c r="AX237" s="265">
        <f t="shared" si="161"/>
        <v>0</v>
      </c>
      <c r="AY237" s="265">
        <f t="shared" si="148"/>
        <v>0</v>
      </c>
      <c r="AZ237" s="265">
        <f t="shared" si="149"/>
        <v>0</v>
      </c>
      <c r="BA237" s="265">
        <f t="shared" si="150"/>
        <v>0</v>
      </c>
      <c r="BB237" s="265">
        <f t="shared" si="151"/>
        <v>0</v>
      </c>
      <c r="BC237" s="265">
        <f t="shared" si="152"/>
        <v>0</v>
      </c>
      <c r="BD237" s="265">
        <f t="shared" si="153"/>
        <v>0</v>
      </c>
      <c r="BE237" s="265">
        <f t="shared" si="154"/>
        <v>0</v>
      </c>
      <c r="BF237" s="265">
        <f t="shared" si="155"/>
        <v>0</v>
      </c>
      <c r="BG237" s="265">
        <f t="shared" si="156"/>
        <v>2</v>
      </c>
      <c r="BH237" s="265">
        <f t="shared" si="157"/>
        <v>0</v>
      </c>
      <c r="BI237" s="265">
        <f t="shared" si="158"/>
        <v>0</v>
      </c>
      <c r="BJ237" s="265">
        <f t="shared" si="159"/>
        <v>0</v>
      </c>
      <c r="BK237" s="265">
        <f t="shared" si="160"/>
        <v>0</v>
      </c>
      <c r="BO237">
        <f>LARGE(A237:E237,1)</f>
        <v>2</v>
      </c>
      <c r="BP237">
        <f>LARGE(A237:E237,2)</f>
        <v>2</v>
      </c>
      <c r="BQ237">
        <f>LARGE(A237:E237,3)</f>
        <v>2</v>
      </c>
      <c r="BR237">
        <f>LARGE(A237:E237,4)</f>
        <v>1</v>
      </c>
      <c r="BS237">
        <f>LARGE(A237:E237,5)</f>
        <v>0</v>
      </c>
    </row>
    <row r="238" spans="1:71" x14ac:dyDescent="0.25">
      <c r="A238" s="72">
        <v>1</v>
      </c>
      <c r="B238" s="72">
        <v>3</v>
      </c>
      <c r="C238" s="72">
        <v>0</v>
      </c>
      <c r="D238" s="72">
        <v>0</v>
      </c>
      <c r="E238" s="72">
        <v>3</v>
      </c>
      <c r="F238" s="123" t="s">
        <v>394</v>
      </c>
      <c r="G238" t="str">
        <f>CONCATENATE(BO238,"–",BP238,"–",BQ238,"–",BR238,"–",BS238)</f>
        <v>3–3–1–0–0</v>
      </c>
      <c r="H238" s="293"/>
      <c r="I238" s="293"/>
      <c r="K238" t="str">
        <f t="shared" si="136"/>
        <v>4-1-0-1-1</v>
      </c>
      <c r="L238" s="72">
        <v>4</v>
      </c>
      <c r="M238" s="72">
        <v>1</v>
      </c>
      <c r="N238" s="72">
        <v>0</v>
      </c>
      <c r="O238" s="72">
        <v>1</v>
      </c>
      <c r="P238" s="72">
        <v>1</v>
      </c>
      <c r="Q238" s="90">
        <f t="shared" si="123"/>
        <v>7</v>
      </c>
      <c r="R238" s="90" t="str">
        <f t="shared" si="137"/>
        <v/>
      </c>
      <c r="S238" s="90">
        <f t="shared" si="138"/>
        <v>1</v>
      </c>
      <c r="T238" s="91">
        <f t="shared" si="124"/>
        <v>30</v>
      </c>
      <c r="U238" s="91">
        <f t="shared" si="125"/>
        <v>19</v>
      </c>
      <c r="V238" s="91">
        <f t="shared" si="126"/>
        <v>0</v>
      </c>
      <c r="W238" s="91">
        <f t="shared" si="127"/>
        <v>39</v>
      </c>
      <c r="X238" s="91">
        <f t="shared" si="128"/>
        <v>49</v>
      </c>
      <c r="Y238" s="263">
        <f t="shared" si="139"/>
        <v>126</v>
      </c>
      <c r="Z238" s="263">
        <f t="shared" si="140"/>
        <v>10</v>
      </c>
      <c r="AA238" s="263">
        <f t="shared" si="141"/>
        <v>1</v>
      </c>
      <c r="AB238" s="263">
        <f t="shared" si="142"/>
        <v>10</v>
      </c>
      <c r="AC238" s="263">
        <f t="shared" si="143"/>
        <v>10</v>
      </c>
      <c r="AD238" s="93">
        <f t="shared" si="144"/>
        <v>126000</v>
      </c>
      <c r="AE238" s="101">
        <f t="shared" si="145"/>
        <v>1.6282270685151748E-3</v>
      </c>
      <c r="AF238" s="91">
        <f t="shared" si="129"/>
        <v>137</v>
      </c>
      <c r="AG238" s="90"/>
      <c r="AH238" s="90">
        <f t="shared" si="130"/>
        <v>10</v>
      </c>
      <c r="AI238" s="90">
        <f t="shared" si="131"/>
        <v>10</v>
      </c>
      <c r="AJ238" s="90">
        <f t="shared" si="132"/>
        <v>0</v>
      </c>
      <c r="AK238" s="90">
        <f t="shared" si="133"/>
        <v>30</v>
      </c>
      <c r="AL238" s="90">
        <f t="shared" si="134"/>
        <v>40</v>
      </c>
      <c r="AM238" s="91">
        <f t="shared" si="135"/>
        <v>90</v>
      </c>
      <c r="AO238" s="94">
        <f t="shared" si="146"/>
        <v>47</v>
      </c>
      <c r="AS238" t="str">
        <f t="shared" si="147"/>
        <v>4-1-0-1-1</v>
      </c>
      <c r="AT238" s="265">
        <f t="shared" si="161"/>
        <v>4</v>
      </c>
      <c r="AU238" s="265">
        <f t="shared" si="161"/>
        <v>1</v>
      </c>
      <c r="AV238" s="265">
        <f t="shared" si="161"/>
        <v>0</v>
      </c>
      <c r="AW238" s="265">
        <f t="shared" si="161"/>
        <v>1</v>
      </c>
      <c r="AX238" s="265">
        <f t="shared" si="161"/>
        <v>1</v>
      </c>
      <c r="AY238" s="265">
        <f t="shared" si="148"/>
        <v>0</v>
      </c>
      <c r="AZ238" s="265">
        <f t="shared" si="149"/>
        <v>0</v>
      </c>
      <c r="BA238" s="265">
        <f t="shared" si="150"/>
        <v>0</v>
      </c>
      <c r="BB238" s="265">
        <f t="shared" si="151"/>
        <v>0</v>
      </c>
      <c r="BC238" s="265">
        <f t="shared" si="152"/>
        <v>0</v>
      </c>
      <c r="BD238" s="265">
        <f t="shared" si="153"/>
        <v>0</v>
      </c>
      <c r="BE238" s="265">
        <f t="shared" si="154"/>
        <v>1</v>
      </c>
      <c r="BF238" s="265">
        <f t="shared" si="155"/>
        <v>0</v>
      </c>
      <c r="BG238" s="265">
        <f t="shared" si="156"/>
        <v>0</v>
      </c>
      <c r="BH238" s="265">
        <f t="shared" si="157"/>
        <v>0</v>
      </c>
      <c r="BI238" s="265">
        <f t="shared" si="158"/>
        <v>0</v>
      </c>
      <c r="BJ238" s="265">
        <f t="shared" si="159"/>
        <v>0</v>
      </c>
      <c r="BK238" s="265">
        <f t="shared" si="160"/>
        <v>0</v>
      </c>
      <c r="BO238">
        <f>LARGE(A238:E238,1)</f>
        <v>3</v>
      </c>
      <c r="BP238">
        <f>LARGE(A238:E238,2)</f>
        <v>3</v>
      </c>
      <c r="BQ238">
        <f>LARGE(A238:E238,3)</f>
        <v>1</v>
      </c>
      <c r="BR238">
        <f>LARGE(A238:E238,4)</f>
        <v>0</v>
      </c>
      <c r="BS238">
        <f>LARGE(A238:E238,5)</f>
        <v>0</v>
      </c>
    </row>
    <row r="239" spans="1:71" x14ac:dyDescent="0.25">
      <c r="A239" s="72">
        <v>3</v>
      </c>
      <c r="B239" s="72">
        <v>0</v>
      </c>
      <c r="C239" s="72">
        <v>3</v>
      </c>
      <c r="D239" s="72">
        <v>1</v>
      </c>
      <c r="E239" s="72">
        <v>0</v>
      </c>
      <c r="F239" s="123" t="s">
        <v>105</v>
      </c>
      <c r="G239" t="str">
        <f>CONCATENATE(BO239,"–",BP239,"–",BQ239,"–",BR239,"–",BS239)</f>
        <v>3–3–1–0–0</v>
      </c>
      <c r="H239" s="293"/>
      <c r="I239" s="293"/>
      <c r="K239" t="str">
        <f t="shared" si="136"/>
        <v>4-0-2-0-1</v>
      </c>
      <c r="L239" s="72">
        <v>4</v>
      </c>
      <c r="M239" s="72">
        <v>0</v>
      </c>
      <c r="N239" s="72">
        <v>2</v>
      </c>
      <c r="O239" s="72">
        <v>0</v>
      </c>
      <c r="P239" s="72">
        <v>1</v>
      </c>
      <c r="Q239" s="90">
        <f t="shared" si="123"/>
        <v>7</v>
      </c>
      <c r="R239" s="90" t="str">
        <f t="shared" si="137"/>
        <v/>
      </c>
      <c r="S239" s="90">
        <f t="shared" si="138"/>
        <v>1</v>
      </c>
      <c r="T239" s="91">
        <f t="shared" si="124"/>
        <v>30</v>
      </c>
      <c r="U239" s="91">
        <f t="shared" si="125"/>
        <v>0</v>
      </c>
      <c r="V239" s="91">
        <f t="shared" si="126"/>
        <v>57</v>
      </c>
      <c r="W239" s="91">
        <f t="shared" si="127"/>
        <v>0</v>
      </c>
      <c r="X239" s="91">
        <f t="shared" si="128"/>
        <v>49</v>
      </c>
      <c r="Y239" s="263">
        <f t="shared" si="139"/>
        <v>126</v>
      </c>
      <c r="Z239" s="263">
        <f t="shared" si="140"/>
        <v>1</v>
      </c>
      <c r="AA239" s="263">
        <f t="shared" si="141"/>
        <v>45</v>
      </c>
      <c r="AB239" s="263">
        <f t="shared" si="142"/>
        <v>1</v>
      </c>
      <c r="AC239" s="263">
        <f t="shared" si="143"/>
        <v>10</v>
      </c>
      <c r="AD239" s="93">
        <f t="shared" si="144"/>
        <v>56700</v>
      </c>
      <c r="AE239" s="101">
        <f t="shared" si="145"/>
        <v>7.3270218083182868E-4</v>
      </c>
      <c r="AF239" s="91">
        <f t="shared" si="129"/>
        <v>136</v>
      </c>
      <c r="AG239" s="90"/>
      <c r="AH239" s="90">
        <f t="shared" si="130"/>
        <v>10</v>
      </c>
      <c r="AI239" s="90">
        <f t="shared" si="131"/>
        <v>0</v>
      </c>
      <c r="AJ239" s="90">
        <f t="shared" si="132"/>
        <v>41</v>
      </c>
      <c r="AK239" s="90">
        <f t="shared" si="133"/>
        <v>0</v>
      </c>
      <c r="AL239" s="90">
        <f t="shared" si="134"/>
        <v>40</v>
      </c>
      <c r="AM239" s="91">
        <f t="shared" si="135"/>
        <v>91</v>
      </c>
      <c r="AO239" s="94">
        <f t="shared" si="146"/>
        <v>45</v>
      </c>
      <c r="AS239" t="str">
        <f t="shared" si="147"/>
        <v>4-0-2-0-1</v>
      </c>
      <c r="AT239" s="265">
        <f t="shared" si="161"/>
        <v>4</v>
      </c>
      <c r="AU239" s="265">
        <f t="shared" si="161"/>
        <v>0</v>
      </c>
      <c r="AV239" s="265">
        <f t="shared" si="161"/>
        <v>2</v>
      </c>
      <c r="AW239" s="265">
        <f t="shared" si="161"/>
        <v>0</v>
      </c>
      <c r="AX239" s="265">
        <f t="shared" si="161"/>
        <v>1</v>
      </c>
      <c r="AY239" s="265">
        <f t="shared" si="148"/>
        <v>0</v>
      </c>
      <c r="AZ239" s="265">
        <f t="shared" si="149"/>
        <v>0</v>
      </c>
      <c r="BA239" s="265">
        <f t="shared" si="150"/>
        <v>0</v>
      </c>
      <c r="BB239" s="265">
        <f t="shared" si="151"/>
        <v>0</v>
      </c>
      <c r="BC239" s="265">
        <f t="shared" si="152"/>
        <v>0</v>
      </c>
      <c r="BD239" s="265">
        <f t="shared" si="153"/>
        <v>1</v>
      </c>
      <c r="BE239" s="265">
        <f t="shared" si="154"/>
        <v>0</v>
      </c>
      <c r="BF239" s="265">
        <f t="shared" si="155"/>
        <v>0</v>
      </c>
      <c r="BG239" s="265">
        <f t="shared" si="156"/>
        <v>0</v>
      </c>
      <c r="BH239" s="265">
        <f t="shared" si="157"/>
        <v>0</v>
      </c>
      <c r="BI239" s="265">
        <f t="shared" si="158"/>
        <v>0</v>
      </c>
      <c r="BJ239" s="265">
        <f t="shared" si="159"/>
        <v>0</v>
      </c>
      <c r="BK239" s="265">
        <f t="shared" si="160"/>
        <v>0</v>
      </c>
      <c r="BO239">
        <f>LARGE(A239:E239,1)</f>
        <v>3</v>
      </c>
      <c r="BP239">
        <f>LARGE(A239:E239,2)</f>
        <v>3</v>
      </c>
      <c r="BQ239">
        <f>LARGE(A239:E239,3)</f>
        <v>1</v>
      </c>
      <c r="BR239">
        <f>LARGE(A239:E239,4)</f>
        <v>0</v>
      </c>
      <c r="BS239">
        <f>LARGE(A239:E239,5)</f>
        <v>0</v>
      </c>
    </row>
    <row r="240" spans="1:71" x14ac:dyDescent="0.25">
      <c r="A240" s="72">
        <v>1</v>
      </c>
      <c r="B240" s="72">
        <v>2</v>
      </c>
      <c r="C240" s="72">
        <v>2</v>
      </c>
      <c r="D240" s="72">
        <v>1</v>
      </c>
      <c r="E240" s="72">
        <v>1</v>
      </c>
      <c r="F240" s="123" t="s">
        <v>101</v>
      </c>
      <c r="G240" t="str">
        <f>CONCATENATE(BO240,"–",BP240,"–",BQ240,"–",BR240,"–",BS240)</f>
        <v>2–2–1–1–1</v>
      </c>
      <c r="H240" s="293"/>
      <c r="I240" s="293"/>
      <c r="K240" t="str">
        <f t="shared" si="136"/>
        <v>4-0-1-2-0</v>
      </c>
      <c r="L240" s="72">
        <v>4</v>
      </c>
      <c r="M240" s="72">
        <v>0</v>
      </c>
      <c r="N240" s="72">
        <v>1</v>
      </c>
      <c r="O240" s="72">
        <v>2</v>
      </c>
      <c r="P240" s="72">
        <v>0</v>
      </c>
      <c r="Q240" s="90">
        <f t="shared" si="123"/>
        <v>7</v>
      </c>
      <c r="R240" s="90" t="str">
        <f t="shared" si="137"/>
        <v/>
      </c>
      <c r="S240" s="90">
        <f t="shared" si="138"/>
        <v>0</v>
      </c>
      <c r="T240" s="91">
        <f t="shared" si="124"/>
        <v>30</v>
      </c>
      <c r="U240" s="91">
        <f t="shared" si="125"/>
        <v>0</v>
      </c>
      <c r="V240" s="91">
        <f t="shared" si="126"/>
        <v>29</v>
      </c>
      <c r="W240" s="91">
        <f t="shared" si="127"/>
        <v>77</v>
      </c>
      <c r="X240" s="91">
        <f t="shared" si="128"/>
        <v>0</v>
      </c>
      <c r="Y240" s="263">
        <f t="shared" si="139"/>
        <v>126</v>
      </c>
      <c r="Z240" s="263">
        <f t="shared" si="140"/>
        <v>1</v>
      </c>
      <c r="AA240" s="263">
        <f t="shared" si="141"/>
        <v>10</v>
      </c>
      <c r="AB240" s="263">
        <f t="shared" si="142"/>
        <v>45</v>
      </c>
      <c r="AC240" s="263">
        <f t="shared" si="143"/>
        <v>1</v>
      </c>
      <c r="AD240" s="93">
        <f t="shared" si="144"/>
        <v>56700</v>
      </c>
      <c r="AE240" s="101">
        <f t="shared" si="145"/>
        <v>7.3270218083182868E-4</v>
      </c>
      <c r="AF240" s="91">
        <f t="shared" si="129"/>
        <v>136</v>
      </c>
      <c r="AG240" s="90"/>
      <c r="AH240" s="90">
        <f t="shared" si="130"/>
        <v>10</v>
      </c>
      <c r="AI240" s="90">
        <f t="shared" si="131"/>
        <v>0</v>
      </c>
      <c r="AJ240" s="90">
        <f t="shared" si="132"/>
        <v>20</v>
      </c>
      <c r="AK240" s="90">
        <f t="shared" si="133"/>
        <v>61</v>
      </c>
      <c r="AL240" s="90">
        <f t="shared" si="134"/>
        <v>0</v>
      </c>
      <c r="AM240" s="91">
        <f t="shared" si="135"/>
        <v>91</v>
      </c>
      <c r="AO240" s="94">
        <f t="shared" si="146"/>
        <v>45</v>
      </c>
      <c r="AS240" t="str">
        <f t="shared" si="147"/>
        <v>4-0-1-2-0</v>
      </c>
      <c r="AT240" s="265">
        <f t="shared" si="161"/>
        <v>4</v>
      </c>
      <c r="AU240" s="265">
        <f t="shared" si="161"/>
        <v>0</v>
      </c>
      <c r="AV240" s="265">
        <f t="shared" si="161"/>
        <v>1</v>
      </c>
      <c r="AW240" s="265">
        <f t="shared" si="161"/>
        <v>2</v>
      </c>
      <c r="AX240" s="265">
        <f t="shared" si="161"/>
        <v>0</v>
      </c>
      <c r="AY240" s="265">
        <f t="shared" si="148"/>
        <v>0</v>
      </c>
      <c r="AZ240" s="265">
        <f t="shared" si="149"/>
        <v>0</v>
      </c>
      <c r="BA240" s="265">
        <f t="shared" si="150"/>
        <v>0</v>
      </c>
      <c r="BB240" s="265">
        <f t="shared" si="151"/>
        <v>0</v>
      </c>
      <c r="BC240" s="265">
        <f t="shared" si="152"/>
        <v>0</v>
      </c>
      <c r="BD240" s="265">
        <f t="shared" si="153"/>
        <v>0</v>
      </c>
      <c r="BE240" s="265">
        <f t="shared" si="154"/>
        <v>0</v>
      </c>
      <c r="BF240" s="265">
        <f t="shared" si="155"/>
        <v>0</v>
      </c>
      <c r="BG240" s="265">
        <f t="shared" si="156"/>
        <v>0</v>
      </c>
      <c r="BH240" s="265">
        <f t="shared" si="157"/>
        <v>0</v>
      </c>
      <c r="BI240" s="265">
        <f t="shared" si="158"/>
        <v>0</v>
      </c>
      <c r="BJ240" s="265">
        <f t="shared" si="159"/>
        <v>0</v>
      </c>
      <c r="BK240" s="265">
        <f t="shared" si="160"/>
        <v>0</v>
      </c>
      <c r="BO240">
        <f>LARGE(A240:E240,1)</f>
        <v>2</v>
      </c>
      <c r="BP240">
        <f>LARGE(A240:E240,2)</f>
        <v>2</v>
      </c>
      <c r="BQ240">
        <f>LARGE(A240:E240,3)</f>
        <v>1</v>
      </c>
      <c r="BR240">
        <f>LARGE(A240:E240,4)</f>
        <v>1</v>
      </c>
      <c r="BS240">
        <f>LARGE(A240:E240,5)</f>
        <v>1</v>
      </c>
    </row>
    <row r="241" spans="1:71" x14ac:dyDescent="0.25">
      <c r="A241" s="72">
        <v>1</v>
      </c>
      <c r="B241" s="72">
        <v>2</v>
      </c>
      <c r="C241" s="72">
        <v>2</v>
      </c>
      <c r="D241" s="72">
        <v>1</v>
      </c>
      <c r="E241" s="72">
        <v>1</v>
      </c>
      <c r="F241" s="123" t="s">
        <v>101</v>
      </c>
      <c r="G241" t="str">
        <f>CONCATENATE(BO241,"–",BP241,"–",BQ241,"–",BR241,"–",BS241)</f>
        <v>2–2–1–1–1</v>
      </c>
      <c r="H241" s="293"/>
      <c r="I241" s="293"/>
      <c r="K241" t="str">
        <f t="shared" si="136"/>
        <v>3-0-4-0-0</v>
      </c>
      <c r="L241" s="72">
        <v>3</v>
      </c>
      <c r="M241" s="72">
        <v>0</v>
      </c>
      <c r="N241" s="72">
        <v>4</v>
      </c>
      <c r="O241" s="72">
        <v>0</v>
      </c>
      <c r="P241" s="72">
        <v>0</v>
      </c>
      <c r="Q241" s="90">
        <f t="shared" si="123"/>
        <v>7</v>
      </c>
      <c r="R241" s="90" t="str">
        <f t="shared" si="137"/>
        <v/>
      </c>
      <c r="S241" s="90">
        <f t="shared" si="138"/>
        <v>0</v>
      </c>
      <c r="T241" s="91">
        <f t="shared" si="124"/>
        <v>24</v>
      </c>
      <c r="U241" s="91">
        <f t="shared" si="125"/>
        <v>0</v>
      </c>
      <c r="V241" s="91">
        <f t="shared" si="126"/>
        <v>110</v>
      </c>
      <c r="W241" s="91">
        <f t="shared" si="127"/>
        <v>0</v>
      </c>
      <c r="X241" s="91">
        <f t="shared" si="128"/>
        <v>0</v>
      </c>
      <c r="Y241" s="263">
        <f t="shared" si="139"/>
        <v>84</v>
      </c>
      <c r="Z241" s="263">
        <f t="shared" si="140"/>
        <v>1</v>
      </c>
      <c r="AA241" s="263">
        <f t="shared" si="141"/>
        <v>210</v>
      </c>
      <c r="AB241" s="263">
        <f t="shared" si="142"/>
        <v>1</v>
      </c>
      <c r="AC241" s="263">
        <f t="shared" si="143"/>
        <v>1</v>
      </c>
      <c r="AD241" s="93">
        <f t="shared" si="144"/>
        <v>17640</v>
      </c>
      <c r="AE241" s="101">
        <f t="shared" si="145"/>
        <v>2.2795178959212446E-4</v>
      </c>
      <c r="AF241" s="91">
        <f t="shared" si="129"/>
        <v>134</v>
      </c>
      <c r="AG241" s="90"/>
      <c r="AH241" s="90">
        <f t="shared" si="130"/>
        <v>6</v>
      </c>
      <c r="AI241" s="90">
        <f t="shared" si="131"/>
        <v>0</v>
      </c>
      <c r="AJ241" s="90">
        <f t="shared" si="132"/>
        <v>86</v>
      </c>
      <c r="AK241" s="90">
        <f t="shared" si="133"/>
        <v>0</v>
      </c>
      <c r="AL241" s="90">
        <f t="shared" si="134"/>
        <v>0</v>
      </c>
      <c r="AM241" s="91">
        <f t="shared" si="135"/>
        <v>92</v>
      </c>
      <c r="AO241" s="94">
        <f t="shared" si="146"/>
        <v>42</v>
      </c>
      <c r="AS241" t="str">
        <f t="shared" si="147"/>
        <v>3-0-4-0-0</v>
      </c>
      <c r="AT241" s="265">
        <f t="shared" si="161"/>
        <v>3</v>
      </c>
      <c r="AU241" s="265">
        <f t="shared" si="161"/>
        <v>0</v>
      </c>
      <c r="AV241" s="265">
        <f t="shared" si="161"/>
        <v>4</v>
      </c>
      <c r="AW241" s="265">
        <f t="shared" si="161"/>
        <v>0</v>
      </c>
      <c r="AX241" s="265">
        <f t="shared" si="161"/>
        <v>0</v>
      </c>
      <c r="AY241" s="265">
        <f t="shared" si="148"/>
        <v>0</v>
      </c>
      <c r="AZ241" s="265">
        <f t="shared" si="149"/>
        <v>0</v>
      </c>
      <c r="BA241" s="265">
        <f t="shared" si="150"/>
        <v>0</v>
      </c>
      <c r="BB241" s="265">
        <f t="shared" si="151"/>
        <v>0</v>
      </c>
      <c r="BC241" s="265">
        <f t="shared" si="152"/>
        <v>0</v>
      </c>
      <c r="BD241" s="265">
        <f t="shared" si="153"/>
        <v>0</v>
      </c>
      <c r="BE241" s="265">
        <f t="shared" si="154"/>
        <v>0</v>
      </c>
      <c r="BF241" s="265">
        <f t="shared" si="155"/>
        <v>0</v>
      </c>
      <c r="BG241" s="265">
        <f t="shared" si="156"/>
        <v>0</v>
      </c>
      <c r="BH241" s="265">
        <f t="shared" si="157"/>
        <v>0</v>
      </c>
      <c r="BI241" s="265">
        <f t="shared" si="158"/>
        <v>0</v>
      </c>
      <c r="BJ241" s="265">
        <f t="shared" si="159"/>
        <v>0</v>
      </c>
      <c r="BK241" s="265">
        <f t="shared" si="160"/>
        <v>0</v>
      </c>
      <c r="BO241">
        <f>LARGE(A241:E241,1)</f>
        <v>2</v>
      </c>
      <c r="BP241">
        <f>LARGE(A241:E241,2)</f>
        <v>2</v>
      </c>
      <c r="BQ241">
        <f>LARGE(A241:E241,3)</f>
        <v>1</v>
      </c>
      <c r="BR241">
        <f>LARGE(A241:E241,4)</f>
        <v>1</v>
      </c>
      <c r="BS241">
        <f>LARGE(A241:E241,5)</f>
        <v>1</v>
      </c>
    </row>
    <row r="242" spans="1:71" x14ac:dyDescent="0.25">
      <c r="A242" s="72">
        <v>1</v>
      </c>
      <c r="B242" s="72">
        <v>2</v>
      </c>
      <c r="C242" s="72">
        <v>0</v>
      </c>
      <c r="D242" s="72">
        <v>2</v>
      </c>
      <c r="E242" s="72">
        <v>2</v>
      </c>
      <c r="F242" s="123" t="s">
        <v>9</v>
      </c>
      <c r="G242" t="str">
        <f>CONCATENATE(BO242,"–",BP242,"–",BQ242,"–",BR242,"–",BS242)</f>
        <v>2–2–2–1–0</v>
      </c>
      <c r="H242" s="293"/>
      <c r="I242" s="293"/>
      <c r="K242" t="str">
        <f t="shared" si="136"/>
        <v>1-5-0-1-0</v>
      </c>
      <c r="L242" s="72">
        <v>1</v>
      </c>
      <c r="M242" s="72">
        <v>5</v>
      </c>
      <c r="N242" s="72">
        <v>0</v>
      </c>
      <c r="O242" s="72">
        <v>1</v>
      </c>
      <c r="P242" s="72">
        <v>0</v>
      </c>
      <c r="Q242" s="90">
        <f t="shared" si="123"/>
        <v>7</v>
      </c>
      <c r="R242" s="90" t="str">
        <f t="shared" si="137"/>
        <v/>
      </c>
      <c r="S242" s="90">
        <f t="shared" si="138"/>
        <v>0</v>
      </c>
      <c r="T242" s="91">
        <f t="shared" si="124"/>
        <v>9</v>
      </c>
      <c r="U242" s="91">
        <f t="shared" si="125"/>
        <v>85</v>
      </c>
      <c r="V242" s="91">
        <f t="shared" si="126"/>
        <v>0</v>
      </c>
      <c r="W242" s="91">
        <f t="shared" si="127"/>
        <v>39</v>
      </c>
      <c r="X242" s="91">
        <f t="shared" si="128"/>
        <v>0</v>
      </c>
      <c r="Y242" s="263">
        <f t="shared" si="139"/>
        <v>9</v>
      </c>
      <c r="Z242" s="263">
        <f t="shared" si="140"/>
        <v>252</v>
      </c>
      <c r="AA242" s="263">
        <f t="shared" si="141"/>
        <v>1</v>
      </c>
      <c r="AB242" s="263">
        <f t="shared" si="142"/>
        <v>10</v>
      </c>
      <c r="AC242" s="263">
        <f t="shared" si="143"/>
        <v>1</v>
      </c>
      <c r="AD242" s="93">
        <f t="shared" si="144"/>
        <v>22680</v>
      </c>
      <c r="AE242" s="101">
        <f t="shared" si="145"/>
        <v>2.9308087233273147E-4</v>
      </c>
      <c r="AF242" s="91">
        <f t="shared" si="129"/>
        <v>133</v>
      </c>
      <c r="AG242" s="90"/>
      <c r="AH242" s="90">
        <f t="shared" si="130"/>
        <v>1</v>
      </c>
      <c r="AI242" s="90">
        <f t="shared" si="131"/>
        <v>60</v>
      </c>
      <c r="AJ242" s="90">
        <f t="shared" si="132"/>
        <v>0</v>
      </c>
      <c r="AK242" s="90">
        <f t="shared" si="133"/>
        <v>30</v>
      </c>
      <c r="AL242" s="90">
        <f t="shared" si="134"/>
        <v>0</v>
      </c>
      <c r="AM242" s="91">
        <f t="shared" si="135"/>
        <v>91</v>
      </c>
      <c r="AO242" s="94">
        <f t="shared" si="146"/>
        <v>42</v>
      </c>
      <c r="AS242" t="str">
        <f t="shared" si="147"/>
        <v>1-5-0-1-0</v>
      </c>
      <c r="AT242" s="265">
        <f t="shared" si="161"/>
        <v>1</v>
      </c>
      <c r="AU242" s="265">
        <f t="shared" si="161"/>
        <v>5</v>
      </c>
      <c r="AV242" s="265">
        <f t="shared" si="161"/>
        <v>0</v>
      </c>
      <c r="AW242" s="265">
        <f t="shared" si="161"/>
        <v>1</v>
      </c>
      <c r="AX242" s="265">
        <f t="shared" si="161"/>
        <v>0</v>
      </c>
      <c r="AY242" s="265">
        <f t="shared" si="148"/>
        <v>0</v>
      </c>
      <c r="AZ242" s="265">
        <f t="shared" si="149"/>
        <v>0</v>
      </c>
      <c r="BA242" s="265">
        <f t="shared" si="150"/>
        <v>0</v>
      </c>
      <c r="BB242" s="265">
        <f t="shared" si="151"/>
        <v>0</v>
      </c>
      <c r="BC242" s="265">
        <f t="shared" si="152"/>
        <v>0</v>
      </c>
      <c r="BD242" s="265">
        <f t="shared" si="153"/>
        <v>0</v>
      </c>
      <c r="BE242" s="265">
        <f t="shared" si="154"/>
        <v>0</v>
      </c>
      <c r="BF242" s="265">
        <f t="shared" si="155"/>
        <v>0</v>
      </c>
      <c r="BG242" s="265">
        <f t="shared" si="156"/>
        <v>0</v>
      </c>
      <c r="BH242" s="265">
        <f t="shared" si="157"/>
        <v>0</v>
      </c>
      <c r="BI242" s="265">
        <f t="shared" si="158"/>
        <v>0</v>
      </c>
      <c r="BJ242" s="265">
        <f t="shared" si="159"/>
        <v>0</v>
      </c>
      <c r="BK242" s="265">
        <f t="shared" si="160"/>
        <v>0</v>
      </c>
      <c r="BO242">
        <f>LARGE(A242:E242,1)</f>
        <v>2</v>
      </c>
      <c r="BP242">
        <f>LARGE(A242:E242,2)</f>
        <v>2</v>
      </c>
      <c r="BQ242">
        <f>LARGE(A242:E242,3)</f>
        <v>2</v>
      </c>
      <c r="BR242">
        <f>LARGE(A242:E242,4)</f>
        <v>1</v>
      </c>
      <c r="BS242">
        <f>LARGE(A242:E242,5)</f>
        <v>0</v>
      </c>
    </row>
    <row r="243" spans="1:71" x14ac:dyDescent="0.25">
      <c r="A243" s="72">
        <v>2</v>
      </c>
      <c r="B243" s="72">
        <v>1</v>
      </c>
      <c r="C243" s="72">
        <v>1</v>
      </c>
      <c r="D243" s="72">
        <v>0</v>
      </c>
      <c r="E243" s="72">
        <v>3</v>
      </c>
      <c r="F243" s="123" t="s">
        <v>98</v>
      </c>
      <c r="G243" t="str">
        <f>CONCATENATE(BO243,"–",BP243,"–",BQ243,"–",BR243,"–",BS243)</f>
        <v>3–2–1–1–0</v>
      </c>
      <c r="H243" s="293"/>
      <c r="I243" s="293"/>
      <c r="K243" t="str">
        <f t="shared" si="136"/>
        <v>5-0-0-0-2</v>
      </c>
      <c r="L243" s="72">
        <v>5</v>
      </c>
      <c r="M243" s="72">
        <v>0</v>
      </c>
      <c r="N243" s="72">
        <v>0</v>
      </c>
      <c r="O243" s="72">
        <v>0</v>
      </c>
      <c r="P243" s="72">
        <v>2</v>
      </c>
      <c r="Q243" s="90">
        <f t="shared" si="123"/>
        <v>7</v>
      </c>
      <c r="R243" s="90" t="str">
        <f t="shared" si="137"/>
        <v/>
      </c>
      <c r="S243" s="90">
        <f t="shared" si="138"/>
        <v>0</v>
      </c>
      <c r="T243" s="91">
        <f t="shared" si="124"/>
        <v>35</v>
      </c>
      <c r="U243" s="91">
        <f t="shared" si="125"/>
        <v>0</v>
      </c>
      <c r="V243" s="91">
        <f t="shared" si="126"/>
        <v>0</v>
      </c>
      <c r="W243" s="91">
        <f t="shared" si="127"/>
        <v>0</v>
      </c>
      <c r="X243" s="91">
        <f t="shared" si="128"/>
        <v>97</v>
      </c>
      <c r="Y243" s="263">
        <f t="shared" si="139"/>
        <v>126</v>
      </c>
      <c r="Z243" s="263">
        <f t="shared" si="140"/>
        <v>1</v>
      </c>
      <c r="AA243" s="263">
        <f t="shared" si="141"/>
        <v>1</v>
      </c>
      <c r="AB243" s="263">
        <f t="shared" si="142"/>
        <v>1</v>
      </c>
      <c r="AC243" s="263">
        <f t="shared" si="143"/>
        <v>45</v>
      </c>
      <c r="AD243" s="93">
        <f t="shared" si="144"/>
        <v>5670</v>
      </c>
      <c r="AE243" s="101">
        <f t="shared" si="145"/>
        <v>7.3270218083182868E-5</v>
      </c>
      <c r="AF243" s="91">
        <f t="shared" si="129"/>
        <v>132</v>
      </c>
      <c r="AG243" s="90"/>
      <c r="AH243" s="90">
        <f t="shared" si="130"/>
        <v>15</v>
      </c>
      <c r="AI243" s="90">
        <f t="shared" si="131"/>
        <v>0</v>
      </c>
      <c r="AJ243" s="90">
        <f t="shared" si="132"/>
        <v>0</v>
      </c>
      <c r="AK243" s="90">
        <f t="shared" si="133"/>
        <v>0</v>
      </c>
      <c r="AL243" s="90">
        <f t="shared" si="134"/>
        <v>81</v>
      </c>
      <c r="AM243" s="91">
        <f t="shared" si="135"/>
        <v>96</v>
      </c>
      <c r="AO243" s="94">
        <f t="shared" si="146"/>
        <v>36</v>
      </c>
      <c r="AS243" t="str">
        <f t="shared" si="147"/>
        <v>5-0-0-0-2</v>
      </c>
      <c r="AT243" s="265">
        <f t="shared" si="161"/>
        <v>5</v>
      </c>
      <c r="AU243" s="265">
        <f t="shared" si="161"/>
        <v>0</v>
      </c>
      <c r="AV243" s="265">
        <f t="shared" si="161"/>
        <v>0</v>
      </c>
      <c r="AW243" s="265">
        <f t="shared" si="161"/>
        <v>0</v>
      </c>
      <c r="AX243" s="265">
        <f t="shared" si="161"/>
        <v>2</v>
      </c>
      <c r="AY243" s="265">
        <f t="shared" si="148"/>
        <v>0</v>
      </c>
      <c r="AZ243" s="265">
        <f t="shared" si="149"/>
        <v>0</v>
      </c>
      <c r="BA243" s="265">
        <f t="shared" si="150"/>
        <v>0</v>
      </c>
      <c r="BB243" s="265">
        <f t="shared" si="151"/>
        <v>0</v>
      </c>
      <c r="BC243" s="265">
        <f t="shared" si="152"/>
        <v>0</v>
      </c>
      <c r="BD243" s="265">
        <f t="shared" si="153"/>
        <v>0</v>
      </c>
      <c r="BE243" s="265">
        <f t="shared" si="154"/>
        <v>0</v>
      </c>
      <c r="BF243" s="265">
        <f t="shared" si="155"/>
        <v>0</v>
      </c>
      <c r="BG243" s="265">
        <f t="shared" si="156"/>
        <v>0</v>
      </c>
      <c r="BH243" s="265">
        <f t="shared" si="157"/>
        <v>0</v>
      </c>
      <c r="BI243" s="265">
        <f t="shared" si="158"/>
        <v>0</v>
      </c>
      <c r="BJ243" s="265">
        <f t="shared" si="159"/>
        <v>0</v>
      </c>
      <c r="BK243" s="265">
        <f t="shared" si="160"/>
        <v>0</v>
      </c>
      <c r="BO243">
        <f>LARGE(A243:E243,1)</f>
        <v>3</v>
      </c>
      <c r="BP243">
        <f>LARGE(A243:E243,2)</f>
        <v>2</v>
      </c>
      <c r="BQ243">
        <f>LARGE(A243:E243,3)</f>
        <v>1</v>
      </c>
      <c r="BR243">
        <f>LARGE(A243:E243,4)</f>
        <v>1</v>
      </c>
      <c r="BS243">
        <f>LARGE(A243:E243,5)</f>
        <v>0</v>
      </c>
    </row>
    <row r="244" spans="1:71" x14ac:dyDescent="0.25">
      <c r="A244" s="72">
        <v>2</v>
      </c>
      <c r="B244" s="72">
        <v>2</v>
      </c>
      <c r="C244" s="72">
        <v>2</v>
      </c>
      <c r="D244" s="72">
        <v>1</v>
      </c>
      <c r="E244" s="72">
        <v>0</v>
      </c>
      <c r="F244" s="123" t="s">
        <v>79</v>
      </c>
      <c r="G244" t="str">
        <f>CONCATENATE(BO244,"–",BP244,"–",BQ244,"–",BR244,"–",BS244)</f>
        <v>2–2–2–1–0</v>
      </c>
      <c r="H244" s="293"/>
      <c r="I244" s="293"/>
      <c r="K244" t="str">
        <f t="shared" si="136"/>
        <v>3-2-1-1-0</v>
      </c>
      <c r="L244" s="72">
        <v>3</v>
      </c>
      <c r="M244" s="72">
        <v>2</v>
      </c>
      <c r="N244" s="72">
        <v>1</v>
      </c>
      <c r="O244" s="72">
        <v>1</v>
      </c>
      <c r="P244" s="72">
        <v>0</v>
      </c>
      <c r="Q244" s="90">
        <f t="shared" si="123"/>
        <v>7</v>
      </c>
      <c r="R244" s="90" t="str">
        <f t="shared" si="137"/>
        <v/>
      </c>
      <c r="S244" s="90">
        <f t="shared" si="138"/>
        <v>0</v>
      </c>
      <c r="T244" s="91">
        <f t="shared" si="124"/>
        <v>24</v>
      </c>
      <c r="U244" s="91">
        <f t="shared" si="125"/>
        <v>37</v>
      </c>
      <c r="V244" s="91">
        <f t="shared" si="126"/>
        <v>29</v>
      </c>
      <c r="W244" s="91">
        <f t="shared" si="127"/>
        <v>39</v>
      </c>
      <c r="X244" s="91">
        <f t="shared" si="128"/>
        <v>0</v>
      </c>
      <c r="Y244" s="263">
        <f t="shared" si="139"/>
        <v>84</v>
      </c>
      <c r="Z244" s="263">
        <f t="shared" si="140"/>
        <v>45</v>
      </c>
      <c r="AA244" s="263">
        <f t="shared" si="141"/>
        <v>10</v>
      </c>
      <c r="AB244" s="263">
        <f t="shared" si="142"/>
        <v>10</v>
      </c>
      <c r="AC244" s="263">
        <f t="shared" si="143"/>
        <v>1</v>
      </c>
      <c r="AD244" s="93">
        <f t="shared" si="144"/>
        <v>378000</v>
      </c>
      <c r="AE244" s="101">
        <f t="shared" si="145"/>
        <v>4.8846812055455243E-3</v>
      </c>
      <c r="AF244" s="91">
        <f t="shared" si="129"/>
        <v>129</v>
      </c>
      <c r="AG244" s="90"/>
      <c r="AH244" s="90">
        <f t="shared" si="130"/>
        <v>6</v>
      </c>
      <c r="AI244" s="90">
        <f t="shared" si="131"/>
        <v>21</v>
      </c>
      <c r="AJ244" s="90">
        <f t="shared" si="132"/>
        <v>20</v>
      </c>
      <c r="AK244" s="90">
        <f t="shared" si="133"/>
        <v>30</v>
      </c>
      <c r="AL244" s="90">
        <f t="shared" si="134"/>
        <v>0</v>
      </c>
      <c r="AM244" s="91">
        <f t="shared" si="135"/>
        <v>77</v>
      </c>
      <c r="AO244" s="94">
        <f t="shared" si="146"/>
        <v>52</v>
      </c>
      <c r="AS244" t="str">
        <f t="shared" si="147"/>
        <v>3-2-1-1-0</v>
      </c>
      <c r="AT244" s="265">
        <f t="shared" si="161"/>
        <v>3</v>
      </c>
      <c r="AU244" s="265">
        <f t="shared" si="161"/>
        <v>2</v>
      </c>
      <c r="AV244" s="265">
        <f t="shared" si="161"/>
        <v>1</v>
      </c>
      <c r="AW244" s="265">
        <f t="shared" si="161"/>
        <v>1</v>
      </c>
      <c r="AX244" s="265">
        <f t="shared" si="161"/>
        <v>0</v>
      </c>
      <c r="AY244" s="265">
        <f t="shared" si="148"/>
        <v>0</v>
      </c>
      <c r="AZ244" s="265">
        <f t="shared" si="149"/>
        <v>0</v>
      </c>
      <c r="BA244" s="265">
        <f t="shared" si="150"/>
        <v>0</v>
      </c>
      <c r="BB244" s="265">
        <f t="shared" si="151"/>
        <v>0</v>
      </c>
      <c r="BC244" s="265">
        <f t="shared" si="152"/>
        <v>0</v>
      </c>
      <c r="BD244" s="265">
        <f t="shared" si="153"/>
        <v>0</v>
      </c>
      <c r="BE244" s="265">
        <f t="shared" si="154"/>
        <v>0</v>
      </c>
      <c r="BF244" s="265">
        <f t="shared" si="155"/>
        <v>0</v>
      </c>
      <c r="BG244" s="265">
        <f t="shared" si="156"/>
        <v>0</v>
      </c>
      <c r="BH244" s="265">
        <f t="shared" si="157"/>
        <v>0</v>
      </c>
      <c r="BI244" s="265">
        <f t="shared" si="158"/>
        <v>0</v>
      </c>
      <c r="BJ244" s="265">
        <f t="shared" si="159"/>
        <v>0</v>
      </c>
      <c r="BK244" s="265">
        <f t="shared" si="160"/>
        <v>0</v>
      </c>
      <c r="BO244">
        <f>LARGE(A244:E244,1)</f>
        <v>2</v>
      </c>
      <c r="BP244">
        <f>LARGE(A244:E244,2)</f>
        <v>2</v>
      </c>
      <c r="BQ244">
        <f>LARGE(A244:E244,3)</f>
        <v>2</v>
      </c>
      <c r="BR244">
        <f>LARGE(A244:E244,4)</f>
        <v>1</v>
      </c>
      <c r="BS244">
        <f>LARGE(A244:E244,5)</f>
        <v>0</v>
      </c>
    </row>
    <row r="245" spans="1:71" x14ac:dyDescent="0.25">
      <c r="A245" s="72">
        <v>3</v>
      </c>
      <c r="B245" s="72">
        <v>1</v>
      </c>
      <c r="C245" s="72">
        <v>0</v>
      </c>
      <c r="D245" s="72">
        <v>2</v>
      </c>
      <c r="E245" s="72">
        <v>1</v>
      </c>
      <c r="F245" s="123" t="s">
        <v>48</v>
      </c>
      <c r="G245" t="str">
        <f>CONCATENATE(BO245,"–",BP245,"–",BQ245,"–",BR245,"–",BS245)</f>
        <v>3–2–1–1–0</v>
      </c>
      <c r="H245" s="293"/>
      <c r="I245" s="293"/>
      <c r="K245" t="str">
        <f t="shared" si="136"/>
        <v>0-6-1-0-0</v>
      </c>
      <c r="L245" s="72">
        <v>0</v>
      </c>
      <c r="M245" s="72">
        <v>6</v>
      </c>
      <c r="N245" s="72">
        <v>1</v>
      </c>
      <c r="O245" s="72">
        <v>0</v>
      </c>
      <c r="P245" s="72">
        <v>0</v>
      </c>
      <c r="Q245" s="90">
        <f t="shared" si="123"/>
        <v>7</v>
      </c>
      <c r="R245" s="90" t="str">
        <f t="shared" si="137"/>
        <v/>
      </c>
      <c r="S245" s="90">
        <f t="shared" si="138"/>
        <v>0</v>
      </c>
      <c r="T245" s="91">
        <f t="shared" si="124"/>
        <v>0</v>
      </c>
      <c r="U245" s="91">
        <f t="shared" si="125"/>
        <v>99</v>
      </c>
      <c r="V245" s="91">
        <f t="shared" si="126"/>
        <v>29</v>
      </c>
      <c r="W245" s="91">
        <f t="shared" si="127"/>
        <v>0</v>
      </c>
      <c r="X245" s="91">
        <f t="shared" si="128"/>
        <v>0</v>
      </c>
      <c r="Y245" s="263">
        <f t="shared" si="139"/>
        <v>1</v>
      </c>
      <c r="Z245" s="263">
        <f t="shared" si="140"/>
        <v>210</v>
      </c>
      <c r="AA245" s="263">
        <f t="shared" si="141"/>
        <v>10</v>
      </c>
      <c r="AB245" s="263">
        <f t="shared" si="142"/>
        <v>1</v>
      </c>
      <c r="AC245" s="263">
        <f t="shared" si="143"/>
        <v>1</v>
      </c>
      <c r="AD245" s="93">
        <f t="shared" si="144"/>
        <v>2100</v>
      </c>
      <c r="AE245" s="101">
        <f t="shared" si="145"/>
        <v>2.7137117808586245E-5</v>
      </c>
      <c r="AF245" s="91">
        <f t="shared" si="129"/>
        <v>128</v>
      </c>
      <c r="AG245" s="90"/>
      <c r="AH245" s="90">
        <f t="shared" si="130"/>
        <v>0</v>
      </c>
      <c r="AI245" s="90">
        <f t="shared" si="131"/>
        <v>75</v>
      </c>
      <c r="AJ245" s="90">
        <f t="shared" si="132"/>
        <v>20</v>
      </c>
      <c r="AK245" s="90">
        <f t="shared" si="133"/>
        <v>0</v>
      </c>
      <c r="AL245" s="90">
        <f t="shared" si="134"/>
        <v>0</v>
      </c>
      <c r="AM245" s="91">
        <f t="shared" si="135"/>
        <v>95</v>
      </c>
      <c r="AO245" s="94">
        <f t="shared" si="146"/>
        <v>33</v>
      </c>
      <c r="AS245" t="str">
        <f t="shared" si="147"/>
        <v>0-6-1-0-0</v>
      </c>
      <c r="AT245" s="265">
        <f t="shared" si="161"/>
        <v>0</v>
      </c>
      <c r="AU245" s="265">
        <f t="shared" si="161"/>
        <v>6</v>
      </c>
      <c r="AV245" s="265">
        <f t="shared" si="161"/>
        <v>1</v>
      </c>
      <c r="AW245" s="265">
        <f t="shared" si="161"/>
        <v>0</v>
      </c>
      <c r="AX245" s="265">
        <f t="shared" si="161"/>
        <v>0</v>
      </c>
      <c r="AY245" s="265">
        <f t="shared" si="148"/>
        <v>0</v>
      </c>
      <c r="AZ245" s="265">
        <f t="shared" si="149"/>
        <v>0</v>
      </c>
      <c r="BA245" s="265">
        <f t="shared" si="150"/>
        <v>0</v>
      </c>
      <c r="BB245" s="265">
        <f t="shared" si="151"/>
        <v>0</v>
      </c>
      <c r="BC245" s="265">
        <f t="shared" si="152"/>
        <v>0</v>
      </c>
      <c r="BD245" s="265">
        <f t="shared" si="153"/>
        <v>0</v>
      </c>
      <c r="BE245" s="265">
        <f t="shared" si="154"/>
        <v>0</v>
      </c>
      <c r="BF245" s="265">
        <f t="shared" si="155"/>
        <v>0</v>
      </c>
      <c r="BG245" s="265">
        <f t="shared" si="156"/>
        <v>0</v>
      </c>
      <c r="BH245" s="265">
        <f t="shared" si="157"/>
        <v>0</v>
      </c>
      <c r="BI245" s="265">
        <f t="shared" si="158"/>
        <v>0</v>
      </c>
      <c r="BJ245" s="265">
        <f t="shared" si="159"/>
        <v>0</v>
      </c>
      <c r="BK245" s="265">
        <f t="shared" si="160"/>
        <v>0</v>
      </c>
      <c r="BO245">
        <f>LARGE(A245:E245,1)</f>
        <v>3</v>
      </c>
      <c r="BP245">
        <f>LARGE(A245:E245,2)</f>
        <v>2</v>
      </c>
      <c r="BQ245">
        <f>LARGE(A245:E245,3)</f>
        <v>1</v>
      </c>
      <c r="BR245">
        <f>LARGE(A245:E245,4)</f>
        <v>1</v>
      </c>
      <c r="BS245">
        <f>LARGE(A245:E245,5)</f>
        <v>0</v>
      </c>
    </row>
    <row r="246" spans="1:71" x14ac:dyDescent="0.25">
      <c r="A246" s="72">
        <v>2</v>
      </c>
      <c r="B246" s="72">
        <v>1</v>
      </c>
      <c r="C246" s="72">
        <v>0</v>
      </c>
      <c r="D246" s="72">
        <v>2</v>
      </c>
      <c r="E246" s="72">
        <v>2</v>
      </c>
      <c r="F246" s="123" t="s">
        <v>21</v>
      </c>
      <c r="G246" t="str">
        <f>CONCATENATE(BO246,"–",BP246,"–",BQ246,"–",BR246,"–",BS246)</f>
        <v>2–2–2–1–0</v>
      </c>
      <c r="H246" s="293"/>
      <c r="I246" s="293"/>
      <c r="K246" t="str">
        <f t="shared" si="136"/>
        <v>2-3-2-0-0</v>
      </c>
      <c r="L246" s="72">
        <v>2</v>
      </c>
      <c r="M246" s="72">
        <v>3</v>
      </c>
      <c r="N246" s="72">
        <v>2</v>
      </c>
      <c r="O246" s="72">
        <v>0</v>
      </c>
      <c r="P246" s="72">
        <v>0</v>
      </c>
      <c r="Q246" s="90">
        <f t="shared" si="123"/>
        <v>7</v>
      </c>
      <c r="R246" s="90" t="str">
        <f t="shared" si="137"/>
        <v/>
      </c>
      <c r="S246" s="90">
        <f t="shared" si="138"/>
        <v>0</v>
      </c>
      <c r="T246" s="91">
        <f t="shared" si="124"/>
        <v>17</v>
      </c>
      <c r="U246" s="91">
        <f t="shared" si="125"/>
        <v>54</v>
      </c>
      <c r="V246" s="91">
        <f t="shared" si="126"/>
        <v>57</v>
      </c>
      <c r="W246" s="91">
        <f t="shared" si="127"/>
        <v>0</v>
      </c>
      <c r="X246" s="91">
        <f t="shared" si="128"/>
        <v>0</v>
      </c>
      <c r="Y246" s="263">
        <f t="shared" si="139"/>
        <v>36</v>
      </c>
      <c r="Z246" s="263">
        <f t="shared" si="140"/>
        <v>120</v>
      </c>
      <c r="AA246" s="263">
        <f t="shared" si="141"/>
        <v>45</v>
      </c>
      <c r="AB246" s="263">
        <f t="shared" si="142"/>
        <v>1</v>
      </c>
      <c r="AC246" s="263">
        <f t="shared" si="143"/>
        <v>1</v>
      </c>
      <c r="AD246" s="93">
        <f t="shared" si="144"/>
        <v>194400</v>
      </c>
      <c r="AE246" s="101">
        <f t="shared" si="145"/>
        <v>2.5121217628519838E-3</v>
      </c>
      <c r="AF246" s="91">
        <f t="shared" si="129"/>
        <v>128</v>
      </c>
      <c r="AG246" s="90"/>
      <c r="AH246" s="90">
        <f t="shared" si="130"/>
        <v>3</v>
      </c>
      <c r="AI246" s="90">
        <f t="shared" si="131"/>
        <v>33</v>
      </c>
      <c r="AJ246" s="90">
        <f t="shared" si="132"/>
        <v>41</v>
      </c>
      <c r="AK246" s="90">
        <f t="shared" si="133"/>
        <v>0</v>
      </c>
      <c r="AL246" s="90">
        <f t="shared" si="134"/>
        <v>0</v>
      </c>
      <c r="AM246" s="91">
        <f t="shared" si="135"/>
        <v>77</v>
      </c>
      <c r="AO246" s="94">
        <f t="shared" si="146"/>
        <v>51</v>
      </c>
      <c r="AS246" t="str">
        <f t="shared" si="147"/>
        <v>2-3-2-0-0</v>
      </c>
      <c r="AT246" s="265">
        <f t="shared" ref="AT246:AX280" si="162">VALUE(MID($K246,AT$2,1))</f>
        <v>2</v>
      </c>
      <c r="AU246" s="265">
        <f t="shared" si="162"/>
        <v>3</v>
      </c>
      <c r="AV246" s="265">
        <f t="shared" si="162"/>
        <v>2</v>
      </c>
      <c r="AW246" s="265">
        <f t="shared" si="162"/>
        <v>0</v>
      </c>
      <c r="AX246" s="265">
        <f t="shared" si="162"/>
        <v>0</v>
      </c>
      <c r="AY246" s="265">
        <f t="shared" si="148"/>
        <v>0</v>
      </c>
      <c r="AZ246" s="265">
        <f t="shared" si="149"/>
        <v>0</v>
      </c>
      <c r="BA246" s="265">
        <f t="shared" si="150"/>
        <v>0</v>
      </c>
      <c r="BB246" s="265">
        <f t="shared" si="151"/>
        <v>0</v>
      </c>
      <c r="BC246" s="265">
        <f t="shared" si="152"/>
        <v>0</v>
      </c>
      <c r="BD246" s="265">
        <f t="shared" si="153"/>
        <v>0</v>
      </c>
      <c r="BE246" s="265">
        <f t="shared" si="154"/>
        <v>0</v>
      </c>
      <c r="BF246" s="265">
        <f t="shared" si="155"/>
        <v>0</v>
      </c>
      <c r="BG246" s="265">
        <f t="shared" si="156"/>
        <v>0</v>
      </c>
      <c r="BH246" s="265">
        <f t="shared" si="157"/>
        <v>0</v>
      </c>
      <c r="BI246" s="265">
        <f t="shared" si="158"/>
        <v>0</v>
      </c>
      <c r="BJ246" s="265">
        <f t="shared" si="159"/>
        <v>0</v>
      </c>
      <c r="BK246" s="265">
        <f t="shared" si="160"/>
        <v>0</v>
      </c>
      <c r="BO246">
        <f>LARGE(A246:E246,1)</f>
        <v>2</v>
      </c>
      <c r="BP246">
        <f>LARGE(A246:E246,2)</f>
        <v>2</v>
      </c>
      <c r="BQ246">
        <f>LARGE(A246:E246,3)</f>
        <v>2</v>
      </c>
      <c r="BR246">
        <f>LARGE(A246:E246,4)</f>
        <v>1</v>
      </c>
      <c r="BS246">
        <f>LARGE(A246:E246,5)</f>
        <v>0</v>
      </c>
    </row>
    <row r="247" spans="1:71" x14ac:dyDescent="0.25">
      <c r="A247" s="72">
        <v>1</v>
      </c>
      <c r="B247" s="72">
        <v>1</v>
      </c>
      <c r="C247" s="72">
        <v>4</v>
      </c>
      <c r="D247" s="72">
        <v>0</v>
      </c>
      <c r="E247" s="72">
        <v>1</v>
      </c>
      <c r="F247" s="123" t="s">
        <v>72</v>
      </c>
      <c r="G247" t="str">
        <f>CONCATENATE(BO247,"–",BP247,"–",BQ247,"–",BR247,"–",BS247)</f>
        <v>4–1–1–1–0</v>
      </c>
      <c r="H247" s="293"/>
      <c r="I247" s="293"/>
      <c r="K247" t="str">
        <f t="shared" si="136"/>
        <v>4-1-1-0-1</v>
      </c>
      <c r="L247" s="72">
        <v>4</v>
      </c>
      <c r="M247" s="72">
        <v>1</v>
      </c>
      <c r="N247" s="72">
        <v>1</v>
      </c>
      <c r="O247" s="72">
        <v>0</v>
      </c>
      <c r="P247" s="72">
        <v>1</v>
      </c>
      <c r="Q247" s="90">
        <f t="shared" si="123"/>
        <v>7</v>
      </c>
      <c r="R247" s="90" t="str">
        <f t="shared" si="137"/>
        <v/>
      </c>
      <c r="S247" s="90">
        <f t="shared" si="138"/>
        <v>1</v>
      </c>
      <c r="T247" s="91">
        <f t="shared" si="124"/>
        <v>30</v>
      </c>
      <c r="U247" s="91">
        <f t="shared" si="125"/>
        <v>19</v>
      </c>
      <c r="V247" s="91">
        <f t="shared" si="126"/>
        <v>29</v>
      </c>
      <c r="W247" s="91">
        <f t="shared" si="127"/>
        <v>0</v>
      </c>
      <c r="X247" s="91">
        <f t="shared" si="128"/>
        <v>49</v>
      </c>
      <c r="Y247" s="263">
        <f t="shared" si="139"/>
        <v>126</v>
      </c>
      <c r="Z247" s="263">
        <f t="shared" si="140"/>
        <v>10</v>
      </c>
      <c r="AA247" s="263">
        <f t="shared" si="141"/>
        <v>10</v>
      </c>
      <c r="AB247" s="263">
        <f t="shared" si="142"/>
        <v>1</v>
      </c>
      <c r="AC247" s="263">
        <f t="shared" si="143"/>
        <v>10</v>
      </c>
      <c r="AD247" s="93">
        <f t="shared" si="144"/>
        <v>126000</v>
      </c>
      <c r="AE247" s="101">
        <f t="shared" si="145"/>
        <v>1.6282270685151748E-3</v>
      </c>
      <c r="AF247" s="91">
        <f t="shared" si="129"/>
        <v>127</v>
      </c>
      <c r="AG247" s="90"/>
      <c r="AH247" s="90">
        <f t="shared" si="130"/>
        <v>10</v>
      </c>
      <c r="AI247" s="90">
        <f t="shared" si="131"/>
        <v>10</v>
      </c>
      <c r="AJ247" s="90">
        <f t="shared" si="132"/>
        <v>20</v>
      </c>
      <c r="AK247" s="90">
        <f t="shared" si="133"/>
        <v>0</v>
      </c>
      <c r="AL247" s="90">
        <f t="shared" si="134"/>
        <v>40</v>
      </c>
      <c r="AM247" s="91">
        <f t="shared" si="135"/>
        <v>80</v>
      </c>
      <c r="AO247" s="94">
        <f t="shared" si="146"/>
        <v>47</v>
      </c>
      <c r="AS247" t="str">
        <f t="shared" si="147"/>
        <v>4-1-1-0-1</v>
      </c>
      <c r="AT247" s="265">
        <f t="shared" si="162"/>
        <v>4</v>
      </c>
      <c r="AU247" s="265">
        <f t="shared" si="162"/>
        <v>1</v>
      </c>
      <c r="AV247" s="265">
        <f t="shared" si="162"/>
        <v>1</v>
      </c>
      <c r="AW247" s="265">
        <f t="shared" si="162"/>
        <v>0</v>
      </c>
      <c r="AX247" s="265">
        <f t="shared" si="162"/>
        <v>1</v>
      </c>
      <c r="AY247" s="265">
        <f t="shared" si="148"/>
        <v>0</v>
      </c>
      <c r="AZ247" s="265">
        <f t="shared" si="149"/>
        <v>0</v>
      </c>
      <c r="BA247" s="265">
        <f t="shared" si="150"/>
        <v>0</v>
      </c>
      <c r="BB247" s="265">
        <f t="shared" si="151"/>
        <v>0</v>
      </c>
      <c r="BC247" s="265">
        <f t="shared" si="152"/>
        <v>0</v>
      </c>
      <c r="BD247" s="265">
        <f t="shared" si="153"/>
        <v>0</v>
      </c>
      <c r="BE247" s="265">
        <f t="shared" si="154"/>
        <v>1</v>
      </c>
      <c r="BF247" s="265">
        <f t="shared" si="155"/>
        <v>0</v>
      </c>
      <c r="BG247" s="265">
        <f t="shared" si="156"/>
        <v>0</v>
      </c>
      <c r="BH247" s="265">
        <f t="shared" si="157"/>
        <v>0</v>
      </c>
      <c r="BI247" s="265">
        <f t="shared" si="158"/>
        <v>0</v>
      </c>
      <c r="BJ247" s="265">
        <f t="shared" si="159"/>
        <v>0</v>
      </c>
      <c r="BK247" s="265">
        <f t="shared" si="160"/>
        <v>0</v>
      </c>
      <c r="BO247">
        <f>LARGE(A247:E247,1)</f>
        <v>4</v>
      </c>
      <c r="BP247">
        <f>LARGE(A247:E247,2)</f>
        <v>1</v>
      </c>
      <c r="BQ247">
        <f>LARGE(A247:E247,3)</f>
        <v>1</v>
      </c>
      <c r="BR247">
        <f>LARGE(A247:E247,4)</f>
        <v>1</v>
      </c>
      <c r="BS247">
        <f>LARGE(A247:E247,5)</f>
        <v>0</v>
      </c>
    </row>
    <row r="248" spans="1:71" x14ac:dyDescent="0.25">
      <c r="A248" s="72">
        <v>1</v>
      </c>
      <c r="B248" s="72">
        <v>1</v>
      </c>
      <c r="C248" s="72">
        <v>2</v>
      </c>
      <c r="D248" s="72">
        <v>0</v>
      </c>
      <c r="E248" s="72">
        <v>3</v>
      </c>
      <c r="F248" s="123" t="s">
        <v>73</v>
      </c>
      <c r="G248" t="str">
        <f>CONCATENATE(BO248,"–",BP248,"–",BQ248,"–",BR248,"–",BS248)</f>
        <v>3–2–1–1–0</v>
      </c>
      <c r="H248" s="293"/>
      <c r="I248" s="293"/>
      <c r="K248" t="str">
        <f t="shared" si="136"/>
        <v>3-3-0-0-1</v>
      </c>
      <c r="L248" s="72">
        <v>3</v>
      </c>
      <c r="M248" s="72">
        <v>3</v>
      </c>
      <c r="N248" s="72">
        <v>0</v>
      </c>
      <c r="O248" s="72">
        <v>0</v>
      </c>
      <c r="P248" s="72">
        <v>1</v>
      </c>
      <c r="Q248" s="90">
        <f t="shared" si="123"/>
        <v>7</v>
      </c>
      <c r="R248" s="90" t="str">
        <f t="shared" si="137"/>
        <v/>
      </c>
      <c r="S248" s="90">
        <f t="shared" si="138"/>
        <v>0</v>
      </c>
      <c r="T248" s="91">
        <f t="shared" si="124"/>
        <v>24</v>
      </c>
      <c r="U248" s="91">
        <f t="shared" si="125"/>
        <v>54</v>
      </c>
      <c r="V248" s="91">
        <f t="shared" si="126"/>
        <v>0</v>
      </c>
      <c r="W248" s="91">
        <f t="shared" si="127"/>
        <v>0</v>
      </c>
      <c r="X248" s="91">
        <f t="shared" si="128"/>
        <v>49</v>
      </c>
      <c r="Y248" s="263">
        <f t="shared" si="139"/>
        <v>84</v>
      </c>
      <c r="Z248" s="263">
        <f t="shared" si="140"/>
        <v>120</v>
      </c>
      <c r="AA248" s="263">
        <f t="shared" si="141"/>
        <v>1</v>
      </c>
      <c r="AB248" s="263">
        <f t="shared" si="142"/>
        <v>1</v>
      </c>
      <c r="AC248" s="263">
        <f t="shared" si="143"/>
        <v>10</v>
      </c>
      <c r="AD248" s="93">
        <f t="shared" si="144"/>
        <v>100800</v>
      </c>
      <c r="AE248" s="101">
        <f t="shared" si="145"/>
        <v>1.3025816548121398E-3</v>
      </c>
      <c r="AF248" s="91">
        <f t="shared" si="129"/>
        <v>127</v>
      </c>
      <c r="AG248" s="90"/>
      <c r="AH248" s="90">
        <f t="shared" si="130"/>
        <v>6</v>
      </c>
      <c r="AI248" s="90">
        <f t="shared" si="131"/>
        <v>33</v>
      </c>
      <c r="AJ248" s="90">
        <f t="shared" si="132"/>
        <v>0</v>
      </c>
      <c r="AK248" s="90">
        <f t="shared" si="133"/>
        <v>0</v>
      </c>
      <c r="AL248" s="90">
        <f t="shared" si="134"/>
        <v>40</v>
      </c>
      <c r="AM248" s="91">
        <f t="shared" si="135"/>
        <v>79</v>
      </c>
      <c r="AO248" s="94">
        <f t="shared" si="146"/>
        <v>48</v>
      </c>
      <c r="AS248" t="str">
        <f t="shared" si="147"/>
        <v>3-3-0-0-1</v>
      </c>
      <c r="AT248" s="265">
        <f t="shared" si="162"/>
        <v>3</v>
      </c>
      <c r="AU248" s="265">
        <f t="shared" si="162"/>
        <v>3</v>
      </c>
      <c r="AV248" s="265">
        <f t="shared" si="162"/>
        <v>0</v>
      </c>
      <c r="AW248" s="265">
        <f t="shared" si="162"/>
        <v>0</v>
      </c>
      <c r="AX248" s="265">
        <f t="shared" si="162"/>
        <v>1</v>
      </c>
      <c r="AY248" s="265">
        <f t="shared" si="148"/>
        <v>0</v>
      </c>
      <c r="AZ248" s="265">
        <f t="shared" si="149"/>
        <v>0</v>
      </c>
      <c r="BA248" s="265">
        <f t="shared" si="150"/>
        <v>0</v>
      </c>
      <c r="BB248" s="265">
        <f t="shared" si="151"/>
        <v>0</v>
      </c>
      <c r="BC248" s="265">
        <f t="shared" si="152"/>
        <v>0</v>
      </c>
      <c r="BD248" s="265">
        <f t="shared" si="153"/>
        <v>0</v>
      </c>
      <c r="BE248" s="265">
        <f t="shared" si="154"/>
        <v>0</v>
      </c>
      <c r="BF248" s="265">
        <f t="shared" si="155"/>
        <v>0</v>
      </c>
      <c r="BG248" s="265">
        <f t="shared" si="156"/>
        <v>0</v>
      </c>
      <c r="BH248" s="265">
        <f t="shared" si="157"/>
        <v>0</v>
      </c>
      <c r="BI248" s="265">
        <f t="shared" si="158"/>
        <v>0</v>
      </c>
      <c r="BJ248" s="265">
        <f t="shared" si="159"/>
        <v>0</v>
      </c>
      <c r="BK248" s="265">
        <f t="shared" si="160"/>
        <v>0</v>
      </c>
      <c r="BO248">
        <f>LARGE(A248:E248,1)</f>
        <v>3</v>
      </c>
      <c r="BP248">
        <f>LARGE(A248:E248,2)</f>
        <v>2</v>
      </c>
      <c r="BQ248">
        <f>LARGE(A248:E248,3)</f>
        <v>1</v>
      </c>
      <c r="BR248">
        <f>LARGE(A248:E248,4)</f>
        <v>1</v>
      </c>
      <c r="BS248">
        <f>LARGE(A248:E248,5)</f>
        <v>0</v>
      </c>
    </row>
    <row r="249" spans="1:71" x14ac:dyDescent="0.25">
      <c r="A249" s="72">
        <v>1</v>
      </c>
      <c r="B249" s="72">
        <v>2</v>
      </c>
      <c r="C249" s="72">
        <v>2</v>
      </c>
      <c r="D249" s="72">
        <v>0</v>
      </c>
      <c r="E249" s="72">
        <v>2</v>
      </c>
      <c r="F249" s="123" t="s">
        <v>7</v>
      </c>
      <c r="G249" t="str">
        <f>CONCATENATE(BO249,"–",BP249,"–",BQ249,"–",BR249,"–",BS249)</f>
        <v>2–2–2–1–0</v>
      </c>
      <c r="H249" s="293"/>
      <c r="I249" s="293"/>
      <c r="K249" t="str">
        <f t="shared" si="136"/>
        <v>3-1-3-0-0</v>
      </c>
      <c r="L249" s="72">
        <v>3</v>
      </c>
      <c r="M249" s="72">
        <v>1</v>
      </c>
      <c r="N249" s="72">
        <v>3</v>
      </c>
      <c r="O249" s="72">
        <v>0</v>
      </c>
      <c r="P249" s="72">
        <v>0</v>
      </c>
      <c r="Q249" s="90">
        <f t="shared" si="123"/>
        <v>7</v>
      </c>
      <c r="R249" s="90" t="str">
        <f t="shared" si="137"/>
        <v/>
      </c>
      <c r="S249" s="90">
        <f t="shared" si="138"/>
        <v>1</v>
      </c>
      <c r="T249" s="91">
        <f t="shared" si="124"/>
        <v>24</v>
      </c>
      <c r="U249" s="91">
        <f t="shared" si="125"/>
        <v>19</v>
      </c>
      <c r="V249" s="91">
        <f t="shared" si="126"/>
        <v>84</v>
      </c>
      <c r="W249" s="91">
        <f t="shared" si="127"/>
        <v>0</v>
      </c>
      <c r="X249" s="91">
        <f t="shared" si="128"/>
        <v>0</v>
      </c>
      <c r="Y249" s="263">
        <f t="shared" si="139"/>
        <v>84</v>
      </c>
      <c r="Z249" s="263">
        <f t="shared" si="140"/>
        <v>10</v>
      </c>
      <c r="AA249" s="263">
        <f t="shared" si="141"/>
        <v>120</v>
      </c>
      <c r="AB249" s="263">
        <f t="shared" si="142"/>
        <v>1</v>
      </c>
      <c r="AC249" s="263">
        <f t="shared" si="143"/>
        <v>1</v>
      </c>
      <c r="AD249" s="93">
        <f t="shared" si="144"/>
        <v>100800</v>
      </c>
      <c r="AE249" s="101">
        <f t="shared" si="145"/>
        <v>1.3025816548121398E-3</v>
      </c>
      <c r="AF249" s="91">
        <f t="shared" si="129"/>
        <v>127</v>
      </c>
      <c r="AG249" s="90"/>
      <c r="AH249" s="90">
        <f t="shared" si="130"/>
        <v>6</v>
      </c>
      <c r="AI249" s="90">
        <f t="shared" si="131"/>
        <v>10</v>
      </c>
      <c r="AJ249" s="90">
        <f t="shared" si="132"/>
        <v>63</v>
      </c>
      <c r="AK249" s="90">
        <f t="shared" si="133"/>
        <v>0</v>
      </c>
      <c r="AL249" s="90">
        <f t="shared" si="134"/>
        <v>0</v>
      </c>
      <c r="AM249" s="91">
        <f t="shared" si="135"/>
        <v>79</v>
      </c>
      <c r="AO249" s="94">
        <f t="shared" si="146"/>
        <v>48</v>
      </c>
      <c r="AS249" t="str">
        <f t="shared" si="147"/>
        <v>3-1-3-0-0</v>
      </c>
      <c r="AT249" s="265">
        <f t="shared" si="162"/>
        <v>3</v>
      </c>
      <c r="AU249" s="265">
        <f t="shared" si="162"/>
        <v>1</v>
      </c>
      <c r="AV249" s="265">
        <f t="shared" si="162"/>
        <v>3</v>
      </c>
      <c r="AW249" s="265">
        <f t="shared" si="162"/>
        <v>0</v>
      </c>
      <c r="AX249" s="265">
        <f t="shared" si="162"/>
        <v>0</v>
      </c>
      <c r="AY249" s="265">
        <f t="shared" si="148"/>
        <v>0</v>
      </c>
      <c r="AZ249" s="265">
        <f t="shared" si="149"/>
        <v>0</v>
      </c>
      <c r="BA249" s="265">
        <f t="shared" si="150"/>
        <v>0</v>
      </c>
      <c r="BB249" s="265">
        <f t="shared" si="151"/>
        <v>0</v>
      </c>
      <c r="BC249" s="265">
        <f t="shared" si="152"/>
        <v>0</v>
      </c>
      <c r="BD249" s="265">
        <f t="shared" si="153"/>
        <v>0</v>
      </c>
      <c r="BE249" s="265">
        <f t="shared" si="154"/>
        <v>0</v>
      </c>
      <c r="BF249" s="265">
        <f t="shared" si="155"/>
        <v>1</v>
      </c>
      <c r="BG249" s="265">
        <f t="shared" si="156"/>
        <v>0</v>
      </c>
      <c r="BH249" s="265">
        <f t="shared" si="157"/>
        <v>0</v>
      </c>
      <c r="BI249" s="265">
        <f t="shared" si="158"/>
        <v>0</v>
      </c>
      <c r="BJ249" s="265">
        <f t="shared" si="159"/>
        <v>0</v>
      </c>
      <c r="BK249" s="265">
        <f t="shared" si="160"/>
        <v>0</v>
      </c>
      <c r="BO249">
        <f>LARGE(A249:E249,1)</f>
        <v>2</v>
      </c>
      <c r="BP249">
        <f>LARGE(A249:E249,2)</f>
        <v>2</v>
      </c>
      <c r="BQ249">
        <f>LARGE(A249:E249,3)</f>
        <v>2</v>
      </c>
      <c r="BR249">
        <f>LARGE(A249:E249,4)</f>
        <v>1</v>
      </c>
      <c r="BS249">
        <f>LARGE(A249:E249,5)</f>
        <v>0</v>
      </c>
    </row>
    <row r="250" spans="1:71" x14ac:dyDescent="0.25">
      <c r="A250" s="72">
        <v>1</v>
      </c>
      <c r="B250" s="72">
        <v>2</v>
      </c>
      <c r="C250" s="72">
        <v>0</v>
      </c>
      <c r="D250" s="72">
        <v>2</v>
      </c>
      <c r="E250" s="72">
        <v>2</v>
      </c>
      <c r="F250" s="123" t="s">
        <v>9</v>
      </c>
      <c r="G250" t="str">
        <f>CONCATENATE(BO250,"–",BP250,"–",BQ250,"–",BR250,"–",BS250)</f>
        <v>2–2–2–1–0</v>
      </c>
      <c r="H250" s="293"/>
      <c r="I250" s="293"/>
      <c r="K250" t="str">
        <f t="shared" si="136"/>
        <v>4-0-2-1-0</v>
      </c>
      <c r="L250" s="72">
        <v>4</v>
      </c>
      <c r="M250" s="72">
        <v>0</v>
      </c>
      <c r="N250" s="72">
        <v>2</v>
      </c>
      <c r="O250" s="72">
        <v>1</v>
      </c>
      <c r="P250" s="72">
        <v>0</v>
      </c>
      <c r="Q250" s="90">
        <f t="shared" si="123"/>
        <v>7</v>
      </c>
      <c r="R250" s="90" t="str">
        <f t="shared" si="137"/>
        <v/>
      </c>
      <c r="S250" s="90">
        <f t="shared" si="138"/>
        <v>0</v>
      </c>
      <c r="T250" s="91">
        <f t="shared" si="124"/>
        <v>30</v>
      </c>
      <c r="U250" s="91">
        <f t="shared" si="125"/>
        <v>0</v>
      </c>
      <c r="V250" s="91">
        <f t="shared" si="126"/>
        <v>57</v>
      </c>
      <c r="W250" s="91">
        <f t="shared" si="127"/>
        <v>39</v>
      </c>
      <c r="X250" s="91">
        <f t="shared" si="128"/>
        <v>0</v>
      </c>
      <c r="Y250" s="263">
        <f t="shared" si="139"/>
        <v>126</v>
      </c>
      <c r="Z250" s="263">
        <f t="shared" si="140"/>
        <v>1</v>
      </c>
      <c r="AA250" s="263">
        <f t="shared" si="141"/>
        <v>45</v>
      </c>
      <c r="AB250" s="263">
        <f t="shared" si="142"/>
        <v>10</v>
      </c>
      <c r="AC250" s="263">
        <f t="shared" si="143"/>
        <v>1</v>
      </c>
      <c r="AD250" s="93">
        <f t="shared" si="144"/>
        <v>56700</v>
      </c>
      <c r="AE250" s="101">
        <f t="shared" si="145"/>
        <v>7.3270218083182868E-4</v>
      </c>
      <c r="AF250" s="91">
        <f t="shared" si="129"/>
        <v>126</v>
      </c>
      <c r="AG250" s="90"/>
      <c r="AH250" s="90">
        <f t="shared" si="130"/>
        <v>10</v>
      </c>
      <c r="AI250" s="90">
        <f t="shared" si="131"/>
        <v>0</v>
      </c>
      <c r="AJ250" s="90">
        <f t="shared" si="132"/>
        <v>41</v>
      </c>
      <c r="AK250" s="90">
        <f t="shared" si="133"/>
        <v>30</v>
      </c>
      <c r="AL250" s="90">
        <f t="shared" si="134"/>
        <v>0</v>
      </c>
      <c r="AM250" s="91">
        <f t="shared" si="135"/>
        <v>81</v>
      </c>
      <c r="AO250" s="94">
        <f t="shared" si="146"/>
        <v>45</v>
      </c>
      <c r="AS250" t="str">
        <f t="shared" si="147"/>
        <v>4-0-2-1-0</v>
      </c>
      <c r="AT250" s="265">
        <f t="shared" si="162"/>
        <v>4</v>
      </c>
      <c r="AU250" s="265">
        <f t="shared" si="162"/>
        <v>0</v>
      </c>
      <c r="AV250" s="265">
        <f t="shared" si="162"/>
        <v>2</v>
      </c>
      <c r="AW250" s="265">
        <f t="shared" si="162"/>
        <v>1</v>
      </c>
      <c r="AX250" s="265">
        <f t="shared" si="162"/>
        <v>0</v>
      </c>
      <c r="AY250" s="265">
        <f t="shared" si="148"/>
        <v>0</v>
      </c>
      <c r="AZ250" s="265">
        <f t="shared" si="149"/>
        <v>0</v>
      </c>
      <c r="BA250" s="265">
        <f t="shared" si="150"/>
        <v>0</v>
      </c>
      <c r="BB250" s="265">
        <f t="shared" si="151"/>
        <v>0</v>
      </c>
      <c r="BC250" s="265">
        <f t="shared" si="152"/>
        <v>0</v>
      </c>
      <c r="BD250" s="265">
        <f t="shared" si="153"/>
        <v>0</v>
      </c>
      <c r="BE250" s="265">
        <f t="shared" si="154"/>
        <v>0</v>
      </c>
      <c r="BF250" s="265">
        <f t="shared" si="155"/>
        <v>0</v>
      </c>
      <c r="BG250" s="265">
        <f t="shared" si="156"/>
        <v>0</v>
      </c>
      <c r="BH250" s="265">
        <f t="shared" si="157"/>
        <v>0</v>
      </c>
      <c r="BI250" s="265">
        <f t="shared" si="158"/>
        <v>0</v>
      </c>
      <c r="BJ250" s="265">
        <f t="shared" si="159"/>
        <v>0</v>
      </c>
      <c r="BK250" s="265">
        <f t="shared" si="160"/>
        <v>0</v>
      </c>
      <c r="BO250">
        <f>LARGE(A250:E250,1)</f>
        <v>2</v>
      </c>
      <c r="BP250">
        <f>LARGE(A250:E250,2)</f>
        <v>2</v>
      </c>
      <c r="BQ250">
        <f>LARGE(A250:E250,3)</f>
        <v>2</v>
      </c>
      <c r="BR250">
        <f>LARGE(A250:E250,4)</f>
        <v>1</v>
      </c>
      <c r="BS250">
        <f>LARGE(A250:E250,5)</f>
        <v>0</v>
      </c>
    </row>
    <row r="251" spans="1:71" x14ac:dyDescent="0.25">
      <c r="A251" s="72">
        <v>1</v>
      </c>
      <c r="B251" s="72">
        <v>0</v>
      </c>
      <c r="C251" s="72">
        <v>1</v>
      </c>
      <c r="D251" s="72">
        <v>3</v>
      </c>
      <c r="E251" s="72">
        <v>2</v>
      </c>
      <c r="F251" s="123" t="s">
        <v>11</v>
      </c>
      <c r="G251" t="str">
        <f>CONCATENATE(BO251,"–",BP251,"–",BQ251,"–",BR251,"–",BS251)</f>
        <v>3–2–1–1–0</v>
      </c>
      <c r="H251" s="293"/>
      <c r="I251" s="293"/>
      <c r="K251" t="str">
        <f t="shared" si="136"/>
        <v>4-1-0-2-0</v>
      </c>
      <c r="L251" s="72">
        <v>4</v>
      </c>
      <c r="M251" s="72">
        <v>1</v>
      </c>
      <c r="N251" s="72">
        <v>0</v>
      </c>
      <c r="O251" s="72">
        <v>2</v>
      </c>
      <c r="P251" s="72">
        <v>0</v>
      </c>
      <c r="Q251" s="90">
        <f t="shared" si="123"/>
        <v>7</v>
      </c>
      <c r="R251" s="90" t="str">
        <f t="shared" si="137"/>
        <v/>
      </c>
      <c r="S251" s="90">
        <f t="shared" si="138"/>
        <v>0</v>
      </c>
      <c r="T251" s="91">
        <f t="shared" si="124"/>
        <v>30</v>
      </c>
      <c r="U251" s="91">
        <f t="shared" si="125"/>
        <v>19</v>
      </c>
      <c r="V251" s="91">
        <f t="shared" si="126"/>
        <v>0</v>
      </c>
      <c r="W251" s="91">
        <f t="shared" si="127"/>
        <v>77</v>
      </c>
      <c r="X251" s="91">
        <f t="shared" si="128"/>
        <v>0</v>
      </c>
      <c r="Y251" s="263">
        <f t="shared" si="139"/>
        <v>126</v>
      </c>
      <c r="Z251" s="263">
        <f t="shared" si="140"/>
        <v>10</v>
      </c>
      <c r="AA251" s="263">
        <f t="shared" si="141"/>
        <v>1</v>
      </c>
      <c r="AB251" s="263">
        <f t="shared" si="142"/>
        <v>45</v>
      </c>
      <c r="AC251" s="263">
        <f t="shared" si="143"/>
        <v>1</v>
      </c>
      <c r="AD251" s="93">
        <f t="shared" si="144"/>
        <v>56700</v>
      </c>
      <c r="AE251" s="101">
        <f t="shared" si="145"/>
        <v>7.3270218083182868E-4</v>
      </c>
      <c r="AF251" s="91">
        <f t="shared" si="129"/>
        <v>126</v>
      </c>
      <c r="AG251" s="90"/>
      <c r="AH251" s="90">
        <f t="shared" si="130"/>
        <v>10</v>
      </c>
      <c r="AI251" s="90">
        <f t="shared" si="131"/>
        <v>10</v>
      </c>
      <c r="AJ251" s="90">
        <f t="shared" si="132"/>
        <v>0</v>
      </c>
      <c r="AK251" s="90">
        <f t="shared" si="133"/>
        <v>61</v>
      </c>
      <c r="AL251" s="90">
        <f t="shared" si="134"/>
        <v>0</v>
      </c>
      <c r="AM251" s="91">
        <f t="shared" si="135"/>
        <v>81</v>
      </c>
      <c r="AO251" s="94">
        <f t="shared" si="146"/>
        <v>45</v>
      </c>
      <c r="AS251" t="str">
        <f t="shared" si="147"/>
        <v>4-1-0-2-0</v>
      </c>
      <c r="AT251" s="265">
        <f t="shared" si="162"/>
        <v>4</v>
      </c>
      <c r="AU251" s="265">
        <f t="shared" si="162"/>
        <v>1</v>
      </c>
      <c r="AV251" s="265">
        <f t="shared" si="162"/>
        <v>0</v>
      </c>
      <c r="AW251" s="265">
        <f t="shared" si="162"/>
        <v>2</v>
      </c>
      <c r="AX251" s="265">
        <f t="shared" si="162"/>
        <v>0</v>
      </c>
      <c r="AY251" s="265">
        <f t="shared" si="148"/>
        <v>0</v>
      </c>
      <c r="AZ251" s="265">
        <f t="shared" si="149"/>
        <v>0</v>
      </c>
      <c r="BA251" s="265">
        <f t="shared" si="150"/>
        <v>0</v>
      </c>
      <c r="BB251" s="265">
        <f t="shared" si="151"/>
        <v>0</v>
      </c>
      <c r="BC251" s="265">
        <f t="shared" si="152"/>
        <v>0</v>
      </c>
      <c r="BD251" s="265">
        <f t="shared" si="153"/>
        <v>0</v>
      </c>
      <c r="BE251" s="265">
        <f t="shared" si="154"/>
        <v>0</v>
      </c>
      <c r="BF251" s="265">
        <f t="shared" si="155"/>
        <v>0</v>
      </c>
      <c r="BG251" s="265">
        <f t="shared" si="156"/>
        <v>0</v>
      </c>
      <c r="BH251" s="265">
        <f t="shared" si="157"/>
        <v>0</v>
      </c>
      <c r="BI251" s="265">
        <f t="shared" si="158"/>
        <v>0</v>
      </c>
      <c r="BJ251" s="265">
        <f t="shared" si="159"/>
        <v>0</v>
      </c>
      <c r="BK251" s="265">
        <f t="shared" si="160"/>
        <v>0</v>
      </c>
      <c r="BO251">
        <f>LARGE(A251:E251,1)</f>
        <v>3</v>
      </c>
      <c r="BP251">
        <f>LARGE(A251:E251,2)</f>
        <v>2</v>
      </c>
      <c r="BQ251">
        <f>LARGE(A251:E251,3)</f>
        <v>1</v>
      </c>
      <c r="BR251">
        <f>LARGE(A251:E251,4)</f>
        <v>1</v>
      </c>
      <c r="BS251">
        <f>LARGE(A251:E251,5)</f>
        <v>0</v>
      </c>
    </row>
    <row r="252" spans="1:71" x14ac:dyDescent="0.25">
      <c r="A252" s="72">
        <v>2</v>
      </c>
      <c r="B252" s="72">
        <v>1</v>
      </c>
      <c r="C252" s="72">
        <v>1</v>
      </c>
      <c r="D252" s="72">
        <v>1</v>
      </c>
      <c r="E252" s="72">
        <v>2</v>
      </c>
      <c r="F252" s="123" t="s">
        <v>13</v>
      </c>
      <c r="G252" t="str">
        <f>CONCATENATE(BO252,"–",BP252,"–",BQ252,"–",BR252,"–",BS252)</f>
        <v>2–2–1–1–1</v>
      </c>
      <c r="H252" s="293"/>
      <c r="I252" s="293"/>
      <c r="K252" t="str">
        <f t="shared" si="136"/>
        <v>5-0-0-1-1</v>
      </c>
      <c r="L252" s="72">
        <v>5</v>
      </c>
      <c r="M252" s="72">
        <v>0</v>
      </c>
      <c r="N252" s="72">
        <v>0</v>
      </c>
      <c r="O252" s="72">
        <v>1</v>
      </c>
      <c r="P252" s="72">
        <v>1</v>
      </c>
      <c r="Q252" s="90">
        <f t="shared" si="123"/>
        <v>7</v>
      </c>
      <c r="R252" s="90" t="str">
        <f t="shared" si="137"/>
        <v/>
      </c>
      <c r="S252" s="90">
        <f t="shared" si="138"/>
        <v>0</v>
      </c>
      <c r="T252" s="91">
        <f t="shared" si="124"/>
        <v>35</v>
      </c>
      <c r="U252" s="91">
        <f t="shared" si="125"/>
        <v>0</v>
      </c>
      <c r="V252" s="91">
        <f t="shared" si="126"/>
        <v>0</v>
      </c>
      <c r="W252" s="91">
        <f t="shared" si="127"/>
        <v>39</v>
      </c>
      <c r="X252" s="91">
        <f t="shared" si="128"/>
        <v>49</v>
      </c>
      <c r="Y252" s="263">
        <f t="shared" si="139"/>
        <v>126</v>
      </c>
      <c r="Z252" s="263">
        <f t="shared" si="140"/>
        <v>1</v>
      </c>
      <c r="AA252" s="263">
        <f t="shared" si="141"/>
        <v>1</v>
      </c>
      <c r="AB252" s="263">
        <f t="shared" si="142"/>
        <v>10</v>
      </c>
      <c r="AC252" s="263">
        <f t="shared" si="143"/>
        <v>10</v>
      </c>
      <c r="AD252" s="93">
        <f t="shared" si="144"/>
        <v>12600</v>
      </c>
      <c r="AE252" s="101">
        <f t="shared" si="145"/>
        <v>1.6282270685151747E-4</v>
      </c>
      <c r="AF252" s="91">
        <f t="shared" si="129"/>
        <v>123</v>
      </c>
      <c r="AG252" s="90"/>
      <c r="AH252" s="90">
        <f t="shared" si="130"/>
        <v>15</v>
      </c>
      <c r="AI252" s="90">
        <f t="shared" si="131"/>
        <v>0</v>
      </c>
      <c r="AJ252" s="90">
        <f t="shared" si="132"/>
        <v>0</v>
      </c>
      <c r="AK252" s="90">
        <f t="shared" si="133"/>
        <v>30</v>
      </c>
      <c r="AL252" s="90">
        <f t="shared" si="134"/>
        <v>40</v>
      </c>
      <c r="AM252" s="91">
        <f t="shared" si="135"/>
        <v>85</v>
      </c>
      <c r="AO252" s="94">
        <f t="shared" si="146"/>
        <v>38</v>
      </c>
      <c r="AS252" t="str">
        <f t="shared" si="147"/>
        <v>5-0-0-1-1</v>
      </c>
      <c r="AT252" s="265">
        <f t="shared" si="162"/>
        <v>5</v>
      </c>
      <c r="AU252" s="265">
        <f t="shared" si="162"/>
        <v>0</v>
      </c>
      <c r="AV252" s="265">
        <f t="shared" si="162"/>
        <v>0</v>
      </c>
      <c r="AW252" s="265">
        <f t="shared" si="162"/>
        <v>1</v>
      </c>
      <c r="AX252" s="265">
        <f t="shared" si="162"/>
        <v>1</v>
      </c>
      <c r="AY252" s="265">
        <f t="shared" si="148"/>
        <v>0</v>
      </c>
      <c r="AZ252" s="265">
        <f t="shared" si="149"/>
        <v>0</v>
      </c>
      <c r="BA252" s="265">
        <f t="shared" si="150"/>
        <v>0</v>
      </c>
      <c r="BB252" s="265">
        <f t="shared" si="151"/>
        <v>0</v>
      </c>
      <c r="BC252" s="265">
        <f t="shared" si="152"/>
        <v>0</v>
      </c>
      <c r="BD252" s="265">
        <f t="shared" si="153"/>
        <v>0</v>
      </c>
      <c r="BE252" s="265">
        <f t="shared" si="154"/>
        <v>0</v>
      </c>
      <c r="BF252" s="265">
        <f t="shared" si="155"/>
        <v>0</v>
      </c>
      <c r="BG252" s="265">
        <f t="shared" si="156"/>
        <v>0</v>
      </c>
      <c r="BH252" s="265">
        <f t="shared" si="157"/>
        <v>0</v>
      </c>
      <c r="BI252" s="265">
        <f t="shared" si="158"/>
        <v>0</v>
      </c>
      <c r="BJ252" s="265">
        <f t="shared" si="159"/>
        <v>0</v>
      </c>
      <c r="BK252" s="265">
        <f t="shared" si="160"/>
        <v>0</v>
      </c>
      <c r="BO252">
        <f>LARGE(A252:E252,1)</f>
        <v>2</v>
      </c>
      <c r="BP252">
        <f>LARGE(A252:E252,2)</f>
        <v>2</v>
      </c>
      <c r="BQ252">
        <f>LARGE(A252:E252,3)</f>
        <v>1</v>
      </c>
      <c r="BR252">
        <f>LARGE(A252:E252,4)</f>
        <v>1</v>
      </c>
      <c r="BS252">
        <f>LARGE(A252:E252,5)</f>
        <v>1</v>
      </c>
    </row>
    <row r="253" spans="1:71" x14ac:dyDescent="0.25">
      <c r="A253" s="72">
        <v>1</v>
      </c>
      <c r="B253" s="72">
        <v>1</v>
      </c>
      <c r="C253" s="72">
        <v>2</v>
      </c>
      <c r="D253" s="72">
        <v>1</v>
      </c>
      <c r="E253" s="72">
        <v>2</v>
      </c>
      <c r="F253" s="123" t="s">
        <v>15</v>
      </c>
      <c r="G253" t="str">
        <f>CONCATENATE(BO253,"–",BP253,"–",BQ253,"–",BR253,"–",BS253)</f>
        <v>2–2–1–1–1</v>
      </c>
      <c r="H253" s="293"/>
      <c r="I253" s="293"/>
      <c r="K253" t="str">
        <f t="shared" si="136"/>
        <v>1-5-1-0-0</v>
      </c>
      <c r="L253" s="72">
        <v>1</v>
      </c>
      <c r="M253" s="72">
        <v>5</v>
      </c>
      <c r="N253" s="72">
        <v>1</v>
      </c>
      <c r="O253" s="72">
        <v>0</v>
      </c>
      <c r="P253" s="72">
        <v>0</v>
      </c>
      <c r="Q253" s="90">
        <f t="shared" si="123"/>
        <v>7</v>
      </c>
      <c r="R253" s="90" t="str">
        <f t="shared" si="137"/>
        <v/>
      </c>
      <c r="S253" s="90">
        <f t="shared" si="138"/>
        <v>0</v>
      </c>
      <c r="T253" s="91">
        <f t="shared" si="124"/>
        <v>9</v>
      </c>
      <c r="U253" s="91">
        <f t="shared" si="125"/>
        <v>85</v>
      </c>
      <c r="V253" s="91">
        <f t="shared" si="126"/>
        <v>29</v>
      </c>
      <c r="W253" s="91">
        <f t="shared" si="127"/>
        <v>0</v>
      </c>
      <c r="X253" s="91">
        <f t="shared" si="128"/>
        <v>0</v>
      </c>
      <c r="Y253" s="263">
        <f t="shared" si="139"/>
        <v>9</v>
      </c>
      <c r="Z253" s="263">
        <f t="shared" si="140"/>
        <v>252</v>
      </c>
      <c r="AA253" s="263">
        <f t="shared" si="141"/>
        <v>10</v>
      </c>
      <c r="AB253" s="263">
        <f t="shared" si="142"/>
        <v>1</v>
      </c>
      <c r="AC253" s="263">
        <f t="shared" si="143"/>
        <v>1</v>
      </c>
      <c r="AD253" s="93">
        <f t="shared" si="144"/>
        <v>22680</v>
      </c>
      <c r="AE253" s="101">
        <f t="shared" si="145"/>
        <v>2.9308087233273147E-4</v>
      </c>
      <c r="AF253" s="91">
        <f t="shared" si="129"/>
        <v>123</v>
      </c>
      <c r="AG253" s="90"/>
      <c r="AH253" s="90">
        <f t="shared" si="130"/>
        <v>1</v>
      </c>
      <c r="AI253" s="90">
        <f t="shared" si="131"/>
        <v>60</v>
      </c>
      <c r="AJ253" s="90">
        <f t="shared" si="132"/>
        <v>20</v>
      </c>
      <c r="AK253" s="90">
        <f t="shared" si="133"/>
        <v>0</v>
      </c>
      <c r="AL253" s="90">
        <f t="shared" si="134"/>
        <v>0</v>
      </c>
      <c r="AM253" s="91">
        <f t="shared" si="135"/>
        <v>81</v>
      </c>
      <c r="AO253" s="94">
        <f t="shared" si="146"/>
        <v>42</v>
      </c>
      <c r="AS253" t="str">
        <f t="shared" si="147"/>
        <v>1-5-1-0-0</v>
      </c>
      <c r="AT253" s="265">
        <f t="shared" si="162"/>
        <v>1</v>
      </c>
      <c r="AU253" s="265">
        <f t="shared" si="162"/>
        <v>5</v>
      </c>
      <c r="AV253" s="265">
        <f t="shared" si="162"/>
        <v>1</v>
      </c>
      <c r="AW253" s="265">
        <f t="shared" si="162"/>
        <v>0</v>
      </c>
      <c r="AX253" s="265">
        <f t="shared" si="162"/>
        <v>0</v>
      </c>
      <c r="AY253" s="265">
        <f t="shared" si="148"/>
        <v>0</v>
      </c>
      <c r="AZ253" s="265">
        <f t="shared" si="149"/>
        <v>0</v>
      </c>
      <c r="BA253" s="265">
        <f t="shared" si="150"/>
        <v>0</v>
      </c>
      <c r="BB253" s="265">
        <f t="shared" si="151"/>
        <v>0</v>
      </c>
      <c r="BC253" s="265">
        <f t="shared" si="152"/>
        <v>0</v>
      </c>
      <c r="BD253" s="265">
        <f t="shared" si="153"/>
        <v>0</v>
      </c>
      <c r="BE253" s="265">
        <f t="shared" si="154"/>
        <v>0</v>
      </c>
      <c r="BF253" s="265">
        <f t="shared" si="155"/>
        <v>0</v>
      </c>
      <c r="BG253" s="265">
        <f t="shared" si="156"/>
        <v>0</v>
      </c>
      <c r="BH253" s="265">
        <f t="shared" si="157"/>
        <v>0</v>
      </c>
      <c r="BI253" s="265">
        <f t="shared" si="158"/>
        <v>0</v>
      </c>
      <c r="BJ253" s="265">
        <f t="shared" si="159"/>
        <v>0</v>
      </c>
      <c r="BK253" s="265">
        <f t="shared" si="160"/>
        <v>0</v>
      </c>
      <c r="BO253">
        <f>LARGE(A253:E253,1)</f>
        <v>2</v>
      </c>
      <c r="BP253">
        <f>LARGE(A253:E253,2)</f>
        <v>2</v>
      </c>
      <c r="BQ253">
        <f>LARGE(A253:E253,3)</f>
        <v>1</v>
      </c>
      <c r="BR253">
        <f>LARGE(A253:E253,4)</f>
        <v>1</v>
      </c>
      <c r="BS253">
        <f>LARGE(A253:E253,5)</f>
        <v>1</v>
      </c>
    </row>
    <row r="254" spans="1:71" x14ac:dyDescent="0.25">
      <c r="A254" s="72">
        <v>1</v>
      </c>
      <c r="B254" s="72">
        <v>2</v>
      </c>
      <c r="C254" s="72">
        <v>0</v>
      </c>
      <c r="D254" s="72">
        <v>1</v>
      </c>
      <c r="E254" s="72">
        <v>3</v>
      </c>
      <c r="F254" s="123" t="s">
        <v>17</v>
      </c>
      <c r="G254" t="str">
        <f>CONCATENATE(BO254,"–",BP254,"–",BQ254,"–",BR254,"–",BS254)</f>
        <v>3–2–1–1–0</v>
      </c>
      <c r="H254" s="293"/>
      <c r="I254" s="293"/>
      <c r="K254" t="str">
        <f t="shared" si="136"/>
        <v>3-2-2-0-0</v>
      </c>
      <c r="L254" s="72">
        <v>3</v>
      </c>
      <c r="M254" s="72">
        <v>2</v>
      </c>
      <c r="N254" s="72">
        <v>2</v>
      </c>
      <c r="O254" s="72">
        <v>0</v>
      </c>
      <c r="P254" s="72">
        <v>0</v>
      </c>
      <c r="Q254" s="90">
        <f t="shared" si="123"/>
        <v>7</v>
      </c>
      <c r="R254" s="90" t="str">
        <f t="shared" si="137"/>
        <v/>
      </c>
      <c r="S254" s="90">
        <f t="shared" si="138"/>
        <v>0</v>
      </c>
      <c r="T254" s="91">
        <f t="shared" si="124"/>
        <v>24</v>
      </c>
      <c r="U254" s="91">
        <f t="shared" si="125"/>
        <v>37</v>
      </c>
      <c r="V254" s="91">
        <f t="shared" si="126"/>
        <v>57</v>
      </c>
      <c r="W254" s="91">
        <f t="shared" si="127"/>
        <v>0</v>
      </c>
      <c r="X254" s="91">
        <f t="shared" si="128"/>
        <v>0</v>
      </c>
      <c r="Y254" s="263">
        <f t="shared" si="139"/>
        <v>84</v>
      </c>
      <c r="Z254" s="263">
        <f t="shared" si="140"/>
        <v>45</v>
      </c>
      <c r="AA254" s="263">
        <f t="shared" si="141"/>
        <v>45</v>
      </c>
      <c r="AB254" s="263">
        <f t="shared" si="142"/>
        <v>1</v>
      </c>
      <c r="AC254" s="263">
        <f t="shared" si="143"/>
        <v>1</v>
      </c>
      <c r="AD254" s="93">
        <f t="shared" si="144"/>
        <v>170100</v>
      </c>
      <c r="AE254" s="101">
        <f t="shared" si="145"/>
        <v>2.1981065424954861E-3</v>
      </c>
      <c r="AF254" s="91">
        <f t="shared" si="129"/>
        <v>118</v>
      </c>
      <c r="AG254" s="90"/>
      <c r="AH254" s="90">
        <f t="shared" si="130"/>
        <v>6</v>
      </c>
      <c r="AI254" s="90">
        <f t="shared" si="131"/>
        <v>21</v>
      </c>
      <c r="AJ254" s="90">
        <f t="shared" si="132"/>
        <v>41</v>
      </c>
      <c r="AK254" s="90">
        <f t="shared" si="133"/>
        <v>0</v>
      </c>
      <c r="AL254" s="90">
        <f t="shared" si="134"/>
        <v>0</v>
      </c>
      <c r="AM254" s="91">
        <f t="shared" si="135"/>
        <v>68</v>
      </c>
      <c r="AO254" s="94">
        <f t="shared" si="146"/>
        <v>50</v>
      </c>
      <c r="AS254" t="str">
        <f t="shared" si="147"/>
        <v>3-2-2-0-0</v>
      </c>
      <c r="AT254" s="265">
        <f t="shared" si="162"/>
        <v>3</v>
      </c>
      <c r="AU254" s="265">
        <f t="shared" si="162"/>
        <v>2</v>
      </c>
      <c r="AV254" s="265">
        <f t="shared" si="162"/>
        <v>2</v>
      </c>
      <c r="AW254" s="265">
        <f t="shared" si="162"/>
        <v>0</v>
      </c>
      <c r="AX254" s="265">
        <f t="shared" si="162"/>
        <v>0</v>
      </c>
      <c r="AY254" s="265">
        <f t="shared" si="148"/>
        <v>0</v>
      </c>
      <c r="AZ254" s="265">
        <f t="shared" si="149"/>
        <v>0</v>
      </c>
      <c r="BA254" s="265">
        <f t="shared" si="150"/>
        <v>0</v>
      </c>
      <c r="BB254" s="265">
        <f t="shared" si="151"/>
        <v>0</v>
      </c>
      <c r="BC254" s="265">
        <f t="shared" si="152"/>
        <v>0</v>
      </c>
      <c r="BD254" s="265">
        <f t="shared" si="153"/>
        <v>0</v>
      </c>
      <c r="BE254" s="265">
        <f t="shared" si="154"/>
        <v>0</v>
      </c>
      <c r="BF254" s="265">
        <f t="shared" si="155"/>
        <v>0</v>
      </c>
      <c r="BG254" s="265">
        <f t="shared" si="156"/>
        <v>0</v>
      </c>
      <c r="BH254" s="265">
        <f t="shared" si="157"/>
        <v>0</v>
      </c>
      <c r="BI254" s="265">
        <f t="shared" si="158"/>
        <v>0</v>
      </c>
      <c r="BJ254" s="265">
        <f t="shared" si="159"/>
        <v>0</v>
      </c>
      <c r="BK254" s="265">
        <f t="shared" si="160"/>
        <v>0</v>
      </c>
      <c r="BO254">
        <f>LARGE(A254:E254,1)</f>
        <v>3</v>
      </c>
      <c r="BP254">
        <f>LARGE(A254:E254,2)</f>
        <v>2</v>
      </c>
      <c r="BQ254">
        <f>LARGE(A254:E254,3)</f>
        <v>1</v>
      </c>
      <c r="BR254">
        <f>LARGE(A254:E254,4)</f>
        <v>1</v>
      </c>
      <c r="BS254">
        <f>LARGE(A254:E254,5)</f>
        <v>0</v>
      </c>
    </row>
    <row r="255" spans="1:71" x14ac:dyDescent="0.25">
      <c r="A255" s="72">
        <v>0</v>
      </c>
      <c r="B255" s="72">
        <v>4</v>
      </c>
      <c r="C255" s="72">
        <v>1</v>
      </c>
      <c r="D255" s="72">
        <v>1</v>
      </c>
      <c r="E255" s="72">
        <v>1</v>
      </c>
      <c r="F255" s="123" t="s">
        <v>19</v>
      </c>
      <c r="G255" t="str">
        <f>CONCATENATE(BO255,"–",BP255,"–",BQ255,"–",BR255,"–",BS255)</f>
        <v>4–1–1–1–0</v>
      </c>
      <c r="H255" s="293"/>
      <c r="I255" s="293"/>
      <c r="K255" t="str">
        <f t="shared" si="136"/>
        <v>4-1-1-1-0</v>
      </c>
      <c r="L255" s="72">
        <v>4</v>
      </c>
      <c r="M255" s="72">
        <v>1</v>
      </c>
      <c r="N255" s="72">
        <v>1</v>
      </c>
      <c r="O255" s="72">
        <v>1</v>
      </c>
      <c r="P255" s="72">
        <v>0</v>
      </c>
      <c r="Q255" s="90">
        <f t="shared" si="123"/>
        <v>7</v>
      </c>
      <c r="R255" s="90" t="str">
        <f t="shared" si="137"/>
        <v/>
      </c>
      <c r="S255" s="90">
        <f t="shared" si="138"/>
        <v>1</v>
      </c>
      <c r="T255" s="91">
        <f t="shared" si="124"/>
        <v>30</v>
      </c>
      <c r="U255" s="91">
        <f t="shared" si="125"/>
        <v>19</v>
      </c>
      <c r="V255" s="91">
        <f t="shared" si="126"/>
        <v>29</v>
      </c>
      <c r="W255" s="91">
        <f t="shared" si="127"/>
        <v>39</v>
      </c>
      <c r="X255" s="91">
        <f t="shared" si="128"/>
        <v>0</v>
      </c>
      <c r="Y255" s="263">
        <f t="shared" si="139"/>
        <v>126</v>
      </c>
      <c r="Z255" s="263">
        <f t="shared" si="140"/>
        <v>10</v>
      </c>
      <c r="AA255" s="263">
        <f t="shared" si="141"/>
        <v>10</v>
      </c>
      <c r="AB255" s="263">
        <f t="shared" si="142"/>
        <v>10</v>
      </c>
      <c r="AC255" s="263">
        <f t="shared" si="143"/>
        <v>1</v>
      </c>
      <c r="AD255" s="93">
        <f t="shared" si="144"/>
        <v>126000</v>
      </c>
      <c r="AE255" s="101">
        <f t="shared" si="145"/>
        <v>1.6282270685151748E-3</v>
      </c>
      <c r="AF255" s="91">
        <f t="shared" si="129"/>
        <v>117</v>
      </c>
      <c r="AG255" s="90"/>
      <c r="AH255" s="90">
        <f t="shared" si="130"/>
        <v>10</v>
      </c>
      <c r="AI255" s="90">
        <f t="shared" si="131"/>
        <v>10</v>
      </c>
      <c r="AJ255" s="90">
        <f t="shared" si="132"/>
        <v>20</v>
      </c>
      <c r="AK255" s="90">
        <f t="shared" si="133"/>
        <v>30</v>
      </c>
      <c r="AL255" s="90">
        <f t="shared" si="134"/>
        <v>0</v>
      </c>
      <c r="AM255" s="91">
        <f t="shared" si="135"/>
        <v>70</v>
      </c>
      <c r="AO255" s="94">
        <f t="shared" si="146"/>
        <v>47</v>
      </c>
      <c r="AS255" t="str">
        <f t="shared" si="147"/>
        <v>4-1-1-1-0</v>
      </c>
      <c r="AT255" s="265">
        <f t="shared" si="162"/>
        <v>4</v>
      </c>
      <c r="AU255" s="265">
        <f t="shared" si="162"/>
        <v>1</v>
      </c>
      <c r="AV255" s="265">
        <f t="shared" si="162"/>
        <v>1</v>
      </c>
      <c r="AW255" s="265">
        <f t="shared" si="162"/>
        <v>1</v>
      </c>
      <c r="AX255" s="265">
        <f t="shared" si="162"/>
        <v>0</v>
      </c>
      <c r="AY255" s="265">
        <f t="shared" si="148"/>
        <v>0</v>
      </c>
      <c r="AZ255" s="265">
        <f t="shared" si="149"/>
        <v>0</v>
      </c>
      <c r="BA255" s="265">
        <f t="shared" si="150"/>
        <v>0</v>
      </c>
      <c r="BB255" s="265">
        <f t="shared" si="151"/>
        <v>0</v>
      </c>
      <c r="BC255" s="265">
        <f t="shared" si="152"/>
        <v>0</v>
      </c>
      <c r="BD255" s="265">
        <f t="shared" si="153"/>
        <v>0</v>
      </c>
      <c r="BE255" s="265">
        <f t="shared" si="154"/>
        <v>1</v>
      </c>
      <c r="BF255" s="265">
        <f t="shared" si="155"/>
        <v>0</v>
      </c>
      <c r="BG255" s="265">
        <f t="shared" si="156"/>
        <v>0</v>
      </c>
      <c r="BH255" s="265">
        <f t="shared" si="157"/>
        <v>0</v>
      </c>
      <c r="BI255" s="265">
        <f t="shared" si="158"/>
        <v>0</v>
      </c>
      <c r="BJ255" s="265">
        <f t="shared" si="159"/>
        <v>0</v>
      </c>
      <c r="BK255" s="265">
        <f t="shared" si="160"/>
        <v>0</v>
      </c>
      <c r="BO255">
        <f>LARGE(A255:E255,1)</f>
        <v>4</v>
      </c>
      <c r="BP255">
        <f>LARGE(A255:E255,2)</f>
        <v>1</v>
      </c>
      <c r="BQ255">
        <f>LARGE(A255:E255,3)</f>
        <v>1</v>
      </c>
      <c r="BR255">
        <f>LARGE(A255:E255,4)</f>
        <v>1</v>
      </c>
      <c r="BS255">
        <f>LARGE(A255:E255,5)</f>
        <v>0</v>
      </c>
    </row>
    <row r="256" spans="1:71" x14ac:dyDescent="0.25">
      <c r="A256" s="72">
        <v>2</v>
      </c>
      <c r="B256" s="72">
        <v>1</v>
      </c>
      <c r="C256" s="72">
        <v>0</v>
      </c>
      <c r="D256" s="72">
        <v>2</v>
      </c>
      <c r="E256" s="72">
        <v>2</v>
      </c>
      <c r="F256" s="123" t="s">
        <v>21</v>
      </c>
      <c r="G256" t="str">
        <f>CONCATENATE(BO256,"–",BP256,"–",BQ256,"–",BR256,"–",BS256)</f>
        <v>2–2–2–1–0</v>
      </c>
      <c r="H256" s="293"/>
      <c r="I256" s="293"/>
      <c r="K256" t="str">
        <f t="shared" si="136"/>
        <v>3-3-0-1-0</v>
      </c>
      <c r="L256" s="72">
        <v>3</v>
      </c>
      <c r="M256" s="72">
        <v>3</v>
      </c>
      <c r="N256" s="72">
        <v>0</v>
      </c>
      <c r="O256" s="72">
        <v>1</v>
      </c>
      <c r="P256" s="72">
        <v>0</v>
      </c>
      <c r="Q256" s="90">
        <f t="shared" si="123"/>
        <v>7</v>
      </c>
      <c r="R256" s="90" t="str">
        <f t="shared" si="137"/>
        <v/>
      </c>
      <c r="S256" s="90">
        <f t="shared" si="138"/>
        <v>0</v>
      </c>
      <c r="T256" s="91">
        <f t="shared" si="124"/>
        <v>24</v>
      </c>
      <c r="U256" s="91">
        <f t="shared" si="125"/>
        <v>54</v>
      </c>
      <c r="V256" s="91">
        <f t="shared" si="126"/>
        <v>0</v>
      </c>
      <c r="W256" s="91">
        <f t="shared" si="127"/>
        <v>39</v>
      </c>
      <c r="X256" s="91">
        <f t="shared" si="128"/>
        <v>0</v>
      </c>
      <c r="Y256" s="263">
        <f t="shared" si="139"/>
        <v>84</v>
      </c>
      <c r="Z256" s="263">
        <f t="shared" si="140"/>
        <v>120</v>
      </c>
      <c r="AA256" s="263">
        <f t="shared" si="141"/>
        <v>1</v>
      </c>
      <c r="AB256" s="263">
        <f t="shared" si="142"/>
        <v>10</v>
      </c>
      <c r="AC256" s="263">
        <f t="shared" si="143"/>
        <v>1</v>
      </c>
      <c r="AD256" s="93">
        <f t="shared" si="144"/>
        <v>100800</v>
      </c>
      <c r="AE256" s="101">
        <f t="shared" si="145"/>
        <v>1.3025816548121398E-3</v>
      </c>
      <c r="AF256" s="91">
        <f t="shared" si="129"/>
        <v>117</v>
      </c>
      <c r="AG256" s="90"/>
      <c r="AH256" s="90">
        <f t="shared" si="130"/>
        <v>6</v>
      </c>
      <c r="AI256" s="90">
        <f t="shared" si="131"/>
        <v>33</v>
      </c>
      <c r="AJ256" s="90">
        <f t="shared" si="132"/>
        <v>0</v>
      </c>
      <c r="AK256" s="90">
        <f t="shared" si="133"/>
        <v>30</v>
      </c>
      <c r="AL256" s="90">
        <f t="shared" si="134"/>
        <v>0</v>
      </c>
      <c r="AM256" s="91">
        <f t="shared" si="135"/>
        <v>69</v>
      </c>
      <c r="AO256" s="94">
        <f t="shared" si="146"/>
        <v>48</v>
      </c>
      <c r="AS256" t="str">
        <f t="shared" si="147"/>
        <v>3-3-0-1-0</v>
      </c>
      <c r="AT256" s="265">
        <f t="shared" si="162"/>
        <v>3</v>
      </c>
      <c r="AU256" s="265">
        <f t="shared" si="162"/>
        <v>3</v>
      </c>
      <c r="AV256" s="265">
        <f t="shared" si="162"/>
        <v>0</v>
      </c>
      <c r="AW256" s="265">
        <f t="shared" si="162"/>
        <v>1</v>
      </c>
      <c r="AX256" s="265">
        <f t="shared" si="162"/>
        <v>0</v>
      </c>
      <c r="AY256" s="265">
        <f t="shared" si="148"/>
        <v>0</v>
      </c>
      <c r="AZ256" s="265">
        <f t="shared" si="149"/>
        <v>0</v>
      </c>
      <c r="BA256" s="265">
        <f t="shared" si="150"/>
        <v>0</v>
      </c>
      <c r="BB256" s="265">
        <f t="shared" si="151"/>
        <v>0</v>
      </c>
      <c r="BC256" s="265">
        <f t="shared" si="152"/>
        <v>0</v>
      </c>
      <c r="BD256" s="265">
        <f t="shared" si="153"/>
        <v>0</v>
      </c>
      <c r="BE256" s="265">
        <f t="shared" si="154"/>
        <v>0</v>
      </c>
      <c r="BF256" s="265">
        <f t="shared" si="155"/>
        <v>0</v>
      </c>
      <c r="BG256" s="265">
        <f t="shared" si="156"/>
        <v>0</v>
      </c>
      <c r="BH256" s="265">
        <f t="shared" si="157"/>
        <v>0</v>
      </c>
      <c r="BI256" s="265">
        <f t="shared" si="158"/>
        <v>0</v>
      </c>
      <c r="BJ256" s="265">
        <f t="shared" si="159"/>
        <v>0</v>
      </c>
      <c r="BK256" s="265">
        <f t="shared" si="160"/>
        <v>0</v>
      </c>
      <c r="BO256">
        <f>LARGE(A256:E256,1)</f>
        <v>2</v>
      </c>
      <c r="BP256">
        <f>LARGE(A256:E256,2)</f>
        <v>2</v>
      </c>
      <c r="BQ256">
        <f>LARGE(A256:E256,3)</f>
        <v>2</v>
      </c>
      <c r="BR256">
        <f>LARGE(A256:E256,4)</f>
        <v>1</v>
      </c>
      <c r="BS256">
        <f>LARGE(A256:E256,5)</f>
        <v>0</v>
      </c>
    </row>
    <row r="257" spans="1:71" x14ac:dyDescent="0.25">
      <c r="A257" s="72">
        <v>1</v>
      </c>
      <c r="B257" s="72">
        <v>2</v>
      </c>
      <c r="C257" s="72">
        <v>1</v>
      </c>
      <c r="D257" s="72">
        <v>1</v>
      </c>
      <c r="E257" s="72">
        <v>2</v>
      </c>
      <c r="F257" s="123" t="s">
        <v>23</v>
      </c>
      <c r="G257" t="str">
        <f>CONCATENATE(BO257,"–",BP257,"–",BQ257,"–",BR257,"–",BS257)</f>
        <v>2–2–1–1–1</v>
      </c>
      <c r="H257" s="293"/>
      <c r="I257" s="293"/>
      <c r="K257" t="str">
        <f t="shared" si="136"/>
        <v>4-2-0-0-1</v>
      </c>
      <c r="L257" s="72">
        <v>4</v>
      </c>
      <c r="M257" s="72">
        <v>2</v>
      </c>
      <c r="N257" s="72">
        <v>0</v>
      </c>
      <c r="O257" s="72">
        <v>0</v>
      </c>
      <c r="P257" s="72">
        <v>1</v>
      </c>
      <c r="Q257" s="90">
        <f t="shared" si="123"/>
        <v>7</v>
      </c>
      <c r="R257" s="90" t="str">
        <f t="shared" si="137"/>
        <v/>
      </c>
      <c r="S257" s="90">
        <f t="shared" si="138"/>
        <v>1</v>
      </c>
      <c r="T257" s="91">
        <f t="shared" si="124"/>
        <v>30</v>
      </c>
      <c r="U257" s="91">
        <f t="shared" si="125"/>
        <v>37</v>
      </c>
      <c r="V257" s="91">
        <f t="shared" si="126"/>
        <v>0</v>
      </c>
      <c r="W257" s="91">
        <f t="shared" si="127"/>
        <v>0</v>
      </c>
      <c r="X257" s="91">
        <f t="shared" si="128"/>
        <v>49</v>
      </c>
      <c r="Y257" s="263">
        <f t="shared" si="139"/>
        <v>126</v>
      </c>
      <c r="Z257" s="263">
        <f t="shared" si="140"/>
        <v>45</v>
      </c>
      <c r="AA257" s="263">
        <f t="shared" si="141"/>
        <v>1</v>
      </c>
      <c r="AB257" s="263">
        <f t="shared" si="142"/>
        <v>1</v>
      </c>
      <c r="AC257" s="263">
        <f t="shared" si="143"/>
        <v>10</v>
      </c>
      <c r="AD257" s="93">
        <f t="shared" si="144"/>
        <v>56700</v>
      </c>
      <c r="AE257" s="101">
        <f t="shared" si="145"/>
        <v>7.3270218083182868E-4</v>
      </c>
      <c r="AF257" s="91">
        <f t="shared" si="129"/>
        <v>116</v>
      </c>
      <c r="AG257" s="90"/>
      <c r="AH257" s="90">
        <f t="shared" si="130"/>
        <v>10</v>
      </c>
      <c r="AI257" s="90">
        <f t="shared" si="131"/>
        <v>21</v>
      </c>
      <c r="AJ257" s="90">
        <f t="shared" si="132"/>
        <v>0</v>
      </c>
      <c r="AK257" s="90">
        <f t="shared" si="133"/>
        <v>0</v>
      </c>
      <c r="AL257" s="90">
        <f t="shared" si="134"/>
        <v>40</v>
      </c>
      <c r="AM257" s="91">
        <f t="shared" si="135"/>
        <v>71</v>
      </c>
      <c r="AO257" s="94">
        <f t="shared" si="146"/>
        <v>45</v>
      </c>
      <c r="AS257" t="str">
        <f t="shared" si="147"/>
        <v>4-2-0-0-1</v>
      </c>
      <c r="AT257" s="265">
        <f t="shared" si="162"/>
        <v>4</v>
      </c>
      <c r="AU257" s="265">
        <f t="shared" si="162"/>
        <v>2</v>
      </c>
      <c r="AV257" s="265">
        <f t="shared" si="162"/>
        <v>0</v>
      </c>
      <c r="AW257" s="265">
        <f t="shared" si="162"/>
        <v>0</v>
      </c>
      <c r="AX257" s="265">
        <f t="shared" si="162"/>
        <v>1</v>
      </c>
      <c r="AY257" s="265">
        <f t="shared" si="148"/>
        <v>0</v>
      </c>
      <c r="AZ257" s="265">
        <f t="shared" si="149"/>
        <v>0</v>
      </c>
      <c r="BA257" s="265">
        <f t="shared" si="150"/>
        <v>0</v>
      </c>
      <c r="BB257" s="265">
        <f t="shared" si="151"/>
        <v>0</v>
      </c>
      <c r="BC257" s="265">
        <f t="shared" si="152"/>
        <v>0</v>
      </c>
      <c r="BD257" s="265">
        <f t="shared" si="153"/>
        <v>1</v>
      </c>
      <c r="BE257" s="265">
        <f t="shared" si="154"/>
        <v>0</v>
      </c>
      <c r="BF257" s="265">
        <f t="shared" si="155"/>
        <v>0</v>
      </c>
      <c r="BG257" s="265">
        <f t="shared" si="156"/>
        <v>0</v>
      </c>
      <c r="BH257" s="265">
        <f t="shared" si="157"/>
        <v>0</v>
      </c>
      <c r="BI257" s="265">
        <f t="shared" si="158"/>
        <v>0</v>
      </c>
      <c r="BJ257" s="265">
        <f t="shared" si="159"/>
        <v>0</v>
      </c>
      <c r="BK257" s="265">
        <f t="shared" si="160"/>
        <v>0</v>
      </c>
      <c r="BO257">
        <f>LARGE(A257:E257,1)</f>
        <v>2</v>
      </c>
      <c r="BP257">
        <f>LARGE(A257:E257,2)</f>
        <v>2</v>
      </c>
      <c r="BQ257">
        <f>LARGE(A257:E257,3)</f>
        <v>1</v>
      </c>
      <c r="BR257">
        <f>LARGE(A257:E257,4)</f>
        <v>1</v>
      </c>
      <c r="BS257">
        <f>LARGE(A257:E257,5)</f>
        <v>1</v>
      </c>
    </row>
    <row r="258" spans="1:71" x14ac:dyDescent="0.25">
      <c r="A258" s="72">
        <v>1</v>
      </c>
      <c r="B258" s="72">
        <v>1</v>
      </c>
      <c r="C258" s="72">
        <v>3</v>
      </c>
      <c r="D258" s="72">
        <v>1</v>
      </c>
      <c r="E258" s="72">
        <v>1</v>
      </c>
      <c r="F258" s="123" t="s">
        <v>25</v>
      </c>
      <c r="G258" t="str">
        <f>CONCATENATE(BO258,"–",BP258,"–",BQ258,"–",BR258,"–",BS258)</f>
        <v>3–1–1–1–1</v>
      </c>
      <c r="H258" s="293"/>
      <c r="I258" s="293"/>
      <c r="K258" t="str">
        <f t="shared" si="136"/>
        <v>4-0-3-0-0</v>
      </c>
      <c r="L258" s="72">
        <v>4</v>
      </c>
      <c r="M258" s="72">
        <v>0</v>
      </c>
      <c r="N258" s="72">
        <v>3</v>
      </c>
      <c r="O258" s="72">
        <v>0</v>
      </c>
      <c r="P258" s="72">
        <v>0</v>
      </c>
      <c r="Q258" s="90">
        <f t="shared" si="123"/>
        <v>7</v>
      </c>
      <c r="R258" s="90" t="str">
        <f t="shared" si="137"/>
        <v/>
      </c>
      <c r="S258" s="90">
        <f t="shared" si="138"/>
        <v>0</v>
      </c>
      <c r="T258" s="91">
        <f t="shared" si="124"/>
        <v>30</v>
      </c>
      <c r="U258" s="91">
        <f t="shared" si="125"/>
        <v>0</v>
      </c>
      <c r="V258" s="91">
        <f t="shared" si="126"/>
        <v>84</v>
      </c>
      <c r="W258" s="91">
        <f t="shared" si="127"/>
        <v>0</v>
      </c>
      <c r="X258" s="91">
        <f t="shared" si="128"/>
        <v>0</v>
      </c>
      <c r="Y258" s="263">
        <f t="shared" si="139"/>
        <v>126</v>
      </c>
      <c r="Z258" s="263">
        <f t="shared" si="140"/>
        <v>1</v>
      </c>
      <c r="AA258" s="263">
        <f t="shared" si="141"/>
        <v>120</v>
      </c>
      <c r="AB258" s="263">
        <f t="shared" si="142"/>
        <v>1</v>
      </c>
      <c r="AC258" s="263">
        <f t="shared" si="143"/>
        <v>1</v>
      </c>
      <c r="AD258" s="93">
        <f t="shared" si="144"/>
        <v>15120</v>
      </c>
      <c r="AE258" s="101">
        <f t="shared" si="145"/>
        <v>1.9538724822182096E-4</v>
      </c>
      <c r="AF258" s="91">
        <f t="shared" si="129"/>
        <v>114</v>
      </c>
      <c r="AG258" s="90"/>
      <c r="AH258" s="90">
        <f t="shared" si="130"/>
        <v>10</v>
      </c>
      <c r="AI258" s="90">
        <f t="shared" si="131"/>
        <v>0</v>
      </c>
      <c r="AJ258" s="90">
        <f t="shared" si="132"/>
        <v>63</v>
      </c>
      <c r="AK258" s="90">
        <f t="shared" si="133"/>
        <v>0</v>
      </c>
      <c r="AL258" s="90">
        <f t="shared" si="134"/>
        <v>0</v>
      </c>
      <c r="AM258" s="91">
        <f t="shared" si="135"/>
        <v>73</v>
      </c>
      <c r="AO258" s="94">
        <f t="shared" si="146"/>
        <v>41</v>
      </c>
      <c r="AS258" t="str">
        <f t="shared" si="147"/>
        <v>4-0-3-0-0</v>
      </c>
      <c r="AT258" s="265">
        <f t="shared" si="162"/>
        <v>4</v>
      </c>
      <c r="AU258" s="265">
        <f t="shared" si="162"/>
        <v>0</v>
      </c>
      <c r="AV258" s="265">
        <f t="shared" si="162"/>
        <v>3</v>
      </c>
      <c r="AW258" s="265">
        <f t="shared" si="162"/>
        <v>0</v>
      </c>
      <c r="AX258" s="265">
        <f t="shared" si="162"/>
        <v>0</v>
      </c>
      <c r="AY258" s="265">
        <f t="shared" si="148"/>
        <v>0</v>
      </c>
      <c r="AZ258" s="265">
        <f t="shared" si="149"/>
        <v>0</v>
      </c>
      <c r="BA258" s="265">
        <f t="shared" si="150"/>
        <v>0</v>
      </c>
      <c r="BB258" s="265">
        <f t="shared" si="151"/>
        <v>0</v>
      </c>
      <c r="BC258" s="265">
        <f t="shared" si="152"/>
        <v>0</v>
      </c>
      <c r="BD258" s="265">
        <f t="shared" si="153"/>
        <v>0</v>
      </c>
      <c r="BE258" s="265">
        <f t="shared" si="154"/>
        <v>0</v>
      </c>
      <c r="BF258" s="265">
        <f t="shared" si="155"/>
        <v>0</v>
      </c>
      <c r="BG258" s="265">
        <f t="shared" si="156"/>
        <v>0</v>
      </c>
      <c r="BH258" s="265">
        <f t="shared" si="157"/>
        <v>0</v>
      </c>
      <c r="BI258" s="265">
        <f t="shared" si="158"/>
        <v>0</v>
      </c>
      <c r="BJ258" s="265">
        <f t="shared" si="159"/>
        <v>0</v>
      </c>
      <c r="BK258" s="265">
        <f t="shared" si="160"/>
        <v>0</v>
      </c>
      <c r="BO258">
        <f>LARGE(A258:E258,1)</f>
        <v>3</v>
      </c>
      <c r="BP258">
        <f>LARGE(A258:E258,2)</f>
        <v>1</v>
      </c>
      <c r="BQ258">
        <f>LARGE(A258:E258,3)</f>
        <v>1</v>
      </c>
      <c r="BR258">
        <f>LARGE(A258:E258,4)</f>
        <v>1</v>
      </c>
      <c r="BS258">
        <f>LARGE(A258:E258,5)</f>
        <v>1</v>
      </c>
    </row>
    <row r="259" spans="1:71" x14ac:dyDescent="0.25">
      <c r="A259" s="72">
        <v>1</v>
      </c>
      <c r="B259" s="72">
        <v>3</v>
      </c>
      <c r="C259" s="72">
        <v>1</v>
      </c>
      <c r="D259" s="72">
        <v>0</v>
      </c>
      <c r="E259" s="72">
        <v>2</v>
      </c>
      <c r="F259" s="123" t="s">
        <v>27</v>
      </c>
      <c r="G259" t="str">
        <f>CONCATENATE(BO259,"–",BP259,"–",BQ259,"–",BR259,"–",BS259)</f>
        <v>3–2–1–1–0</v>
      </c>
      <c r="H259" s="293"/>
      <c r="I259" s="293"/>
      <c r="K259" t="str">
        <f t="shared" si="136"/>
        <v>5-0-1-0-1</v>
      </c>
      <c r="L259" s="72">
        <v>5</v>
      </c>
      <c r="M259" s="72">
        <v>0</v>
      </c>
      <c r="N259" s="72">
        <v>1</v>
      </c>
      <c r="O259" s="72">
        <v>0</v>
      </c>
      <c r="P259" s="72">
        <v>1</v>
      </c>
      <c r="Q259" s="90">
        <f t="shared" ref="Q259:Q280" si="163">SUM(L259:P259)</f>
        <v>7</v>
      </c>
      <c r="R259" s="90" t="str">
        <f t="shared" si="137"/>
        <v/>
      </c>
      <c r="S259" s="90">
        <f t="shared" si="138"/>
        <v>0</v>
      </c>
      <c r="T259" s="91">
        <f t="shared" ref="T259:T280" si="164">(9*L259)-((L259-1)*(L259))/2</f>
        <v>35</v>
      </c>
      <c r="U259" s="91">
        <f t="shared" ref="U259:U280" si="165">(19*M259)-((M259-1)*(M259))/2</f>
        <v>0</v>
      </c>
      <c r="V259" s="91">
        <f t="shared" ref="V259:V280" si="166">(29*N259)-((N259-1)*(N259))/2</f>
        <v>29</v>
      </c>
      <c r="W259" s="91">
        <f t="shared" ref="W259:W280" si="167">(39*O259)-((O259-1)*(O259))/2</f>
        <v>0</v>
      </c>
      <c r="X259" s="91">
        <f t="shared" ref="X259:X280" si="168">(49*P259)-((P259-1)*(P259))/2</f>
        <v>49</v>
      </c>
      <c r="Y259" s="263">
        <f t="shared" si="139"/>
        <v>126</v>
      </c>
      <c r="Z259" s="263">
        <f t="shared" si="140"/>
        <v>1</v>
      </c>
      <c r="AA259" s="263">
        <f t="shared" si="141"/>
        <v>10</v>
      </c>
      <c r="AB259" s="263">
        <f t="shared" si="142"/>
        <v>1</v>
      </c>
      <c r="AC259" s="263">
        <f t="shared" si="143"/>
        <v>10</v>
      </c>
      <c r="AD259" s="93">
        <f t="shared" si="144"/>
        <v>12600</v>
      </c>
      <c r="AE259" s="101">
        <f t="shared" si="145"/>
        <v>1.6282270685151747E-4</v>
      </c>
      <c r="AF259" s="91">
        <f t="shared" ref="AF259:AF280" si="169">SUM(T259:X259)</f>
        <v>113</v>
      </c>
      <c r="AG259" s="90"/>
      <c r="AH259" s="90">
        <f t="shared" ref="AH259:AH280" si="170">((1*L259)+((L259-1)*(L259))/2)</f>
        <v>15</v>
      </c>
      <c r="AI259" s="90">
        <f t="shared" ref="AI259:AI280" si="171">((10*M259)+((M259-1)*(M259))/2)</f>
        <v>0</v>
      </c>
      <c r="AJ259" s="90">
        <f t="shared" ref="AJ259:AJ280" si="172">((20*N259)+((N259-1)*(N259))/2)</f>
        <v>20</v>
      </c>
      <c r="AK259" s="90">
        <f t="shared" ref="AK259:AK280" si="173">((30*O259)+((O259-1)*(O259))/2)</f>
        <v>0</v>
      </c>
      <c r="AL259" s="90">
        <f t="shared" ref="AL259:AL280" si="174">((40*P259)+((P259-1)*(P259))/2)</f>
        <v>40</v>
      </c>
      <c r="AM259" s="91">
        <f t="shared" ref="AM259:AM280" si="175">SUM(AH259:AL259)</f>
        <v>75</v>
      </c>
      <c r="AO259" s="94">
        <f t="shared" si="146"/>
        <v>38</v>
      </c>
      <c r="AS259" t="str">
        <f t="shared" si="147"/>
        <v>5-0-1-0-1</v>
      </c>
      <c r="AT259" s="265">
        <f t="shared" si="162"/>
        <v>5</v>
      </c>
      <c r="AU259" s="265">
        <f t="shared" si="162"/>
        <v>0</v>
      </c>
      <c r="AV259" s="265">
        <f t="shared" si="162"/>
        <v>1</v>
      </c>
      <c r="AW259" s="265">
        <f t="shared" si="162"/>
        <v>0</v>
      </c>
      <c r="AX259" s="265">
        <f t="shared" si="162"/>
        <v>1</v>
      </c>
      <c r="AY259" s="265">
        <f t="shared" si="148"/>
        <v>0</v>
      </c>
      <c r="AZ259" s="265">
        <f t="shared" si="149"/>
        <v>0</v>
      </c>
      <c r="BA259" s="265">
        <f t="shared" si="150"/>
        <v>0</v>
      </c>
      <c r="BB259" s="265">
        <f t="shared" si="151"/>
        <v>0</v>
      </c>
      <c r="BC259" s="265">
        <f t="shared" si="152"/>
        <v>0</v>
      </c>
      <c r="BD259" s="265">
        <f t="shared" si="153"/>
        <v>0</v>
      </c>
      <c r="BE259" s="265">
        <f t="shared" si="154"/>
        <v>0</v>
      </c>
      <c r="BF259" s="265">
        <f t="shared" si="155"/>
        <v>0</v>
      </c>
      <c r="BG259" s="265">
        <f t="shared" si="156"/>
        <v>0</v>
      </c>
      <c r="BH259" s="265">
        <f t="shared" si="157"/>
        <v>0</v>
      </c>
      <c r="BI259" s="265">
        <f t="shared" si="158"/>
        <v>0</v>
      </c>
      <c r="BJ259" s="265">
        <f t="shared" si="159"/>
        <v>0</v>
      </c>
      <c r="BK259" s="265">
        <f t="shared" si="160"/>
        <v>0</v>
      </c>
      <c r="BO259">
        <f>LARGE(A259:E259,1)</f>
        <v>3</v>
      </c>
      <c r="BP259">
        <f>LARGE(A259:E259,2)</f>
        <v>2</v>
      </c>
      <c r="BQ259">
        <f>LARGE(A259:E259,3)</f>
        <v>1</v>
      </c>
      <c r="BR259">
        <f>LARGE(A259:E259,4)</f>
        <v>1</v>
      </c>
      <c r="BS259">
        <f>LARGE(A259:E259,5)</f>
        <v>0</v>
      </c>
    </row>
    <row r="260" spans="1:71" x14ac:dyDescent="0.25">
      <c r="A260" s="72">
        <v>2</v>
      </c>
      <c r="B260" s="72">
        <v>2</v>
      </c>
      <c r="C260" s="72">
        <v>3</v>
      </c>
      <c r="D260" s="72">
        <v>0</v>
      </c>
      <c r="E260" s="72">
        <v>0</v>
      </c>
      <c r="F260" s="123" t="s">
        <v>29</v>
      </c>
      <c r="G260" t="str">
        <f>CONCATENATE(BO260,"–",BP260,"–",BQ260,"–",BR260,"–",BS260)</f>
        <v>3–2–2–0–0</v>
      </c>
      <c r="H260" s="293"/>
      <c r="I260" s="293"/>
      <c r="K260" t="str">
        <f t="shared" ref="K260:K280" si="176">CONCATENATE(L260,"-",M260,"-",N260,"-",O260,"-",P260)</f>
        <v>0-7-0-0-0</v>
      </c>
      <c r="L260" s="72">
        <v>0</v>
      </c>
      <c r="M260" s="72">
        <v>7</v>
      </c>
      <c r="N260" s="72">
        <v>0</v>
      </c>
      <c r="O260" s="72">
        <v>0</v>
      </c>
      <c r="P260" s="72">
        <v>0</v>
      </c>
      <c r="Q260" s="90">
        <f t="shared" si="163"/>
        <v>7</v>
      </c>
      <c r="R260" s="90" t="str">
        <f t="shared" ref="R260:R280" si="177">IF(S260=S$1,K260,IF(S260=S$2,K260,""))</f>
        <v/>
      </c>
      <c r="S260" s="90">
        <f t="shared" ref="S260:S280" si="178">COUNTIF(F:F,K260)</f>
        <v>0</v>
      </c>
      <c r="T260" s="91">
        <f t="shared" si="164"/>
        <v>0</v>
      </c>
      <c r="U260" s="91">
        <f t="shared" si="165"/>
        <v>112</v>
      </c>
      <c r="V260" s="91">
        <f t="shared" si="166"/>
        <v>0</v>
      </c>
      <c r="W260" s="91">
        <f t="shared" si="167"/>
        <v>0</v>
      </c>
      <c r="X260" s="91">
        <f t="shared" si="168"/>
        <v>0</v>
      </c>
      <c r="Y260" s="263">
        <f t="shared" ref="Y260:Y280" si="179">(PERMUT(9,(9-L260))/(FACT(9-L260)))</f>
        <v>1</v>
      </c>
      <c r="Z260" s="263">
        <f t="shared" ref="Z260:Z280" si="180">(PERMUT(10,(10-M260))/(FACT(10-M260)))</f>
        <v>120</v>
      </c>
      <c r="AA260" s="263">
        <f t="shared" ref="AA260:AA280" si="181">(PERMUT(10,(10-N260))/(FACT(10-N260)))</f>
        <v>1</v>
      </c>
      <c r="AB260" s="263">
        <f t="shared" ref="AB260:AB280" si="182">(PERMUT(10,(10-O260))/(FACT(10-O260)))</f>
        <v>1</v>
      </c>
      <c r="AC260" s="263">
        <f t="shared" ref="AC260:AC280" si="183">(PERMUT(10,(10-P260))/(FACT(10-P260)))</f>
        <v>1</v>
      </c>
      <c r="AD260" s="93">
        <f t="shared" ref="AD260:AD280" si="184">Y260*Z260*AA260*AB260*AC260</f>
        <v>120</v>
      </c>
      <c r="AE260" s="101">
        <f t="shared" ref="AE260:AE280" si="185">AD260/AD$1</f>
        <v>1.5506924462049283E-6</v>
      </c>
      <c r="AF260" s="91">
        <f t="shared" si="169"/>
        <v>112</v>
      </c>
      <c r="AG260" s="90"/>
      <c r="AH260" s="90">
        <f t="shared" si="170"/>
        <v>0</v>
      </c>
      <c r="AI260" s="90">
        <f t="shared" si="171"/>
        <v>91</v>
      </c>
      <c r="AJ260" s="90">
        <f t="shared" si="172"/>
        <v>0</v>
      </c>
      <c r="AK260" s="90">
        <f t="shared" si="173"/>
        <v>0</v>
      </c>
      <c r="AL260" s="90">
        <f t="shared" si="174"/>
        <v>0</v>
      </c>
      <c r="AM260" s="91">
        <f t="shared" si="175"/>
        <v>91</v>
      </c>
      <c r="AO260" s="94">
        <f t="shared" ref="AO260:AO280" si="186">AF260-AM260</f>
        <v>21</v>
      </c>
      <c r="AS260" t="str">
        <f t="shared" ref="AS260:AS280" si="187">K260</f>
        <v>0-7-0-0-0</v>
      </c>
      <c r="AT260" s="265">
        <f t="shared" si="162"/>
        <v>0</v>
      </c>
      <c r="AU260" s="265">
        <f t="shared" si="162"/>
        <v>7</v>
      </c>
      <c r="AV260" s="265">
        <f t="shared" si="162"/>
        <v>0</v>
      </c>
      <c r="AW260" s="265">
        <f t="shared" si="162"/>
        <v>0</v>
      </c>
      <c r="AX260" s="265">
        <f t="shared" si="162"/>
        <v>0</v>
      </c>
      <c r="AY260" s="265">
        <f t="shared" ref="AY260:AY280" si="188">IF(COUNTIF($AT260:$AX260,7),$S260,0)</f>
        <v>0</v>
      </c>
      <c r="AZ260" s="265">
        <f t="shared" ref="AZ260:AZ280" si="189">IF(COUNTIF($AT260:$AX260,6),$S260,0)</f>
        <v>0</v>
      </c>
      <c r="BA260" s="265">
        <f t="shared" ref="BA260:BA280" si="190">IF(COUNTIF($AT260:$AX260,5),IF(COUNTIF($AT260:$AX260,2),$S260,0),0)</f>
        <v>0</v>
      </c>
      <c r="BB260" s="265">
        <f t="shared" ref="BB260:BB280" si="191">IF(COUNTIF($AT260:$AX260,5),IF(COUNTIF($AT260:$AX260,1),$S260,0),0)</f>
        <v>0</v>
      </c>
      <c r="BC260" s="265">
        <f t="shared" ref="BC260:BC280" si="192">IF(COUNTIF($AT260:$AX260,4),IF(COUNTIF($AT260:$AX260,3),$S260,0),0)</f>
        <v>0</v>
      </c>
      <c r="BD260" s="265">
        <f t="shared" ref="BD260:BD279" si="193">IF(COUNTIF($AT260:$AX260,4),IF(COUNTIF($AT260:$AX260,2),$S260,0),0)</f>
        <v>0</v>
      </c>
      <c r="BE260" s="265">
        <f t="shared" ref="BE260:BE280" si="194">IF(COUNTIF($AT260:$AX260,4),IF(LARGE($AT260:$AX260,2)=1,$S260,0),0)</f>
        <v>0</v>
      </c>
      <c r="BF260" s="265">
        <f t="shared" ref="BF260:BF280" si="195">IF(COUNTIF($AT260:$AX260,3),IF(LARGE($AT260:$AX260,2)=3,$S260,0),0)</f>
        <v>0</v>
      </c>
      <c r="BG260" s="265">
        <f t="shared" ref="BG260:BG280" si="196">IF(COUNTIF($AT260:$AX260,3),IF(LARGE($AT260:$AX260,2)=2,IF(LARGE($AT260:$AX260,3)=2,$S260,0),0),0)</f>
        <v>0</v>
      </c>
      <c r="BH260" s="265">
        <f t="shared" ref="BH260:BH280" si="197">IF(COUNTIF($AT260:$AX260,3),IF(LARGE($AT260:$AX260,2)=2,IF(LARGE($AT260:$AX260,3)=1,$S260,0),0),0)</f>
        <v>0</v>
      </c>
      <c r="BI260" s="265">
        <f t="shared" ref="BI260:BI280" si="198">IF(COUNTIF($AT260:$AX260,3),IF(LARGE($AT260:$AX260,2)=1,$S260,0),0)</f>
        <v>0</v>
      </c>
      <c r="BJ260" s="265">
        <f t="shared" ref="BJ260:BJ280" si="199">IF(LARGE($AT260:$AX260,1)=2,IF(LARGE($AT260:$AX260,2)=2,IF(LARGE($AT260:$AX260,3)=2,$S260,0),0),0)</f>
        <v>0</v>
      </c>
      <c r="BK260" s="265">
        <f t="shared" ref="BK260:BK280" si="200">IF(LARGE($AT260:$AX260,1)=2,IF(LARGE($AT260:$AX260,2)=2,IF(LARGE($AT260:$AX260,3)=1,$S260,0),0),0)</f>
        <v>0</v>
      </c>
      <c r="BO260">
        <f>LARGE(A260:E260,1)</f>
        <v>3</v>
      </c>
      <c r="BP260">
        <f>LARGE(A260:E260,2)</f>
        <v>2</v>
      </c>
      <c r="BQ260">
        <f>LARGE(A260:E260,3)</f>
        <v>2</v>
      </c>
      <c r="BR260">
        <f>LARGE(A260:E260,4)</f>
        <v>0</v>
      </c>
      <c r="BS260">
        <f>LARGE(A260:E260,5)</f>
        <v>0</v>
      </c>
    </row>
    <row r="261" spans="1:71" x14ac:dyDescent="0.25">
      <c r="A261" s="72">
        <v>1</v>
      </c>
      <c r="B261" s="72">
        <v>1</v>
      </c>
      <c r="C261" s="72">
        <v>2</v>
      </c>
      <c r="D261" s="72">
        <v>2</v>
      </c>
      <c r="E261" s="72">
        <v>1</v>
      </c>
      <c r="F261" s="123" t="s">
        <v>31</v>
      </c>
      <c r="G261" t="str">
        <f>CONCATENATE(BO261,"–",BP261,"–",BQ261,"–",BR261,"–",BS261)</f>
        <v>2–2–1–1–1</v>
      </c>
      <c r="H261" s="293"/>
      <c r="I261" s="293"/>
      <c r="K261" t="str">
        <f t="shared" si="176"/>
        <v>5-0-0-2-0</v>
      </c>
      <c r="L261" s="72">
        <v>5</v>
      </c>
      <c r="M261" s="72">
        <v>0</v>
      </c>
      <c r="N261" s="72">
        <v>0</v>
      </c>
      <c r="O261" s="72">
        <v>2</v>
      </c>
      <c r="P261" s="72">
        <v>0</v>
      </c>
      <c r="Q261" s="90">
        <f t="shared" si="163"/>
        <v>7</v>
      </c>
      <c r="R261" s="90" t="str">
        <f t="shared" si="177"/>
        <v/>
      </c>
      <c r="S261" s="90">
        <f t="shared" si="178"/>
        <v>0</v>
      </c>
      <c r="T261" s="91">
        <f t="shared" si="164"/>
        <v>35</v>
      </c>
      <c r="U261" s="91">
        <f t="shared" si="165"/>
        <v>0</v>
      </c>
      <c r="V261" s="91">
        <f t="shared" si="166"/>
        <v>0</v>
      </c>
      <c r="W261" s="91">
        <f t="shared" si="167"/>
        <v>77</v>
      </c>
      <c r="X261" s="91">
        <f t="shared" si="168"/>
        <v>0</v>
      </c>
      <c r="Y261" s="263">
        <f t="shared" si="179"/>
        <v>126</v>
      </c>
      <c r="Z261" s="263">
        <f t="shared" si="180"/>
        <v>1</v>
      </c>
      <c r="AA261" s="263">
        <f t="shared" si="181"/>
        <v>1</v>
      </c>
      <c r="AB261" s="263">
        <f t="shared" si="182"/>
        <v>45</v>
      </c>
      <c r="AC261" s="263">
        <f t="shared" si="183"/>
        <v>1</v>
      </c>
      <c r="AD261" s="93">
        <f t="shared" si="184"/>
        <v>5670</v>
      </c>
      <c r="AE261" s="101">
        <f t="shared" si="185"/>
        <v>7.3270218083182868E-5</v>
      </c>
      <c r="AF261" s="91">
        <f t="shared" si="169"/>
        <v>112</v>
      </c>
      <c r="AG261" s="90"/>
      <c r="AH261" s="90">
        <f t="shared" si="170"/>
        <v>15</v>
      </c>
      <c r="AI261" s="90">
        <f t="shared" si="171"/>
        <v>0</v>
      </c>
      <c r="AJ261" s="90">
        <f t="shared" si="172"/>
        <v>0</v>
      </c>
      <c r="AK261" s="90">
        <f t="shared" si="173"/>
        <v>61</v>
      </c>
      <c r="AL261" s="90">
        <f t="shared" si="174"/>
        <v>0</v>
      </c>
      <c r="AM261" s="91">
        <f t="shared" si="175"/>
        <v>76</v>
      </c>
      <c r="AO261" s="94">
        <f t="shared" si="186"/>
        <v>36</v>
      </c>
      <c r="AS261" t="str">
        <f t="shared" si="187"/>
        <v>5-0-0-2-0</v>
      </c>
      <c r="AT261" s="265">
        <f t="shared" si="162"/>
        <v>5</v>
      </c>
      <c r="AU261" s="265">
        <f t="shared" si="162"/>
        <v>0</v>
      </c>
      <c r="AV261" s="265">
        <f t="shared" si="162"/>
        <v>0</v>
      </c>
      <c r="AW261" s="265">
        <f t="shared" si="162"/>
        <v>2</v>
      </c>
      <c r="AX261" s="265">
        <f t="shared" si="162"/>
        <v>0</v>
      </c>
      <c r="AY261" s="265">
        <f t="shared" si="188"/>
        <v>0</v>
      </c>
      <c r="AZ261" s="265">
        <f t="shared" si="189"/>
        <v>0</v>
      </c>
      <c r="BA261" s="265">
        <f t="shared" si="190"/>
        <v>0</v>
      </c>
      <c r="BB261" s="265">
        <f t="shared" si="191"/>
        <v>0</v>
      </c>
      <c r="BC261" s="265">
        <f t="shared" si="192"/>
        <v>0</v>
      </c>
      <c r="BD261" s="265">
        <f t="shared" si="193"/>
        <v>0</v>
      </c>
      <c r="BE261" s="265">
        <f t="shared" si="194"/>
        <v>0</v>
      </c>
      <c r="BF261" s="265">
        <f t="shared" si="195"/>
        <v>0</v>
      </c>
      <c r="BG261" s="265">
        <f t="shared" si="196"/>
        <v>0</v>
      </c>
      <c r="BH261" s="265">
        <f t="shared" si="197"/>
        <v>0</v>
      </c>
      <c r="BI261" s="265">
        <f t="shared" si="198"/>
        <v>0</v>
      </c>
      <c r="BJ261" s="265">
        <f t="shared" si="199"/>
        <v>0</v>
      </c>
      <c r="BK261" s="265">
        <f t="shared" si="200"/>
        <v>0</v>
      </c>
      <c r="BO261">
        <f>LARGE(A261:E261,1)</f>
        <v>2</v>
      </c>
      <c r="BP261">
        <f>LARGE(A261:E261,2)</f>
        <v>2</v>
      </c>
      <c r="BQ261">
        <f>LARGE(A261:E261,3)</f>
        <v>1</v>
      </c>
      <c r="BR261">
        <f>LARGE(A261:E261,4)</f>
        <v>1</v>
      </c>
      <c r="BS261">
        <f>LARGE(A261:E261,5)</f>
        <v>1</v>
      </c>
    </row>
    <row r="262" spans="1:71" x14ac:dyDescent="0.25">
      <c r="A262" s="72">
        <v>1</v>
      </c>
      <c r="B262" s="72">
        <v>1</v>
      </c>
      <c r="C262" s="72">
        <v>1</v>
      </c>
      <c r="D262" s="72">
        <v>3</v>
      </c>
      <c r="E262" s="72">
        <v>1</v>
      </c>
      <c r="F262" s="123" t="s">
        <v>33</v>
      </c>
      <c r="G262" t="str">
        <f>CONCATENATE(BO262,"–",BP262,"–",BQ262,"–",BR262,"–",BS262)</f>
        <v>3–1–1–1–1</v>
      </c>
      <c r="H262" s="293"/>
      <c r="K262" t="str">
        <f t="shared" si="176"/>
        <v>1-6-0-0-0</v>
      </c>
      <c r="L262" s="72">
        <v>1</v>
      </c>
      <c r="M262" s="72">
        <v>6</v>
      </c>
      <c r="N262" s="72">
        <v>0</v>
      </c>
      <c r="O262" s="72">
        <v>0</v>
      </c>
      <c r="P262" s="72">
        <v>0</v>
      </c>
      <c r="Q262" s="90">
        <f t="shared" si="163"/>
        <v>7</v>
      </c>
      <c r="R262" s="90" t="str">
        <f t="shared" si="177"/>
        <v/>
      </c>
      <c r="S262" s="90">
        <f t="shared" si="178"/>
        <v>0</v>
      </c>
      <c r="T262" s="91">
        <f t="shared" si="164"/>
        <v>9</v>
      </c>
      <c r="U262" s="91">
        <f t="shared" si="165"/>
        <v>99</v>
      </c>
      <c r="V262" s="91">
        <f t="shared" si="166"/>
        <v>0</v>
      </c>
      <c r="W262" s="91">
        <f t="shared" si="167"/>
        <v>0</v>
      </c>
      <c r="X262" s="91">
        <f t="shared" si="168"/>
        <v>0</v>
      </c>
      <c r="Y262" s="263">
        <f t="shared" si="179"/>
        <v>9</v>
      </c>
      <c r="Z262" s="263">
        <f t="shared" si="180"/>
        <v>210</v>
      </c>
      <c r="AA262" s="263">
        <f t="shared" si="181"/>
        <v>1</v>
      </c>
      <c r="AB262" s="263">
        <f t="shared" si="182"/>
        <v>1</v>
      </c>
      <c r="AC262" s="263">
        <f t="shared" si="183"/>
        <v>1</v>
      </c>
      <c r="AD262" s="93">
        <f t="shared" si="184"/>
        <v>1890</v>
      </c>
      <c r="AE262" s="101">
        <f t="shared" si="185"/>
        <v>2.4423406027727621E-5</v>
      </c>
      <c r="AF262" s="91">
        <f t="shared" si="169"/>
        <v>108</v>
      </c>
      <c r="AG262" s="90"/>
      <c r="AH262" s="90">
        <f t="shared" si="170"/>
        <v>1</v>
      </c>
      <c r="AI262" s="90">
        <f t="shared" si="171"/>
        <v>75</v>
      </c>
      <c r="AJ262" s="90">
        <f t="shared" si="172"/>
        <v>0</v>
      </c>
      <c r="AK262" s="90">
        <f t="shared" si="173"/>
        <v>0</v>
      </c>
      <c r="AL262" s="90">
        <f t="shared" si="174"/>
        <v>0</v>
      </c>
      <c r="AM262" s="91">
        <f t="shared" si="175"/>
        <v>76</v>
      </c>
      <c r="AO262" s="94">
        <f t="shared" si="186"/>
        <v>32</v>
      </c>
      <c r="AS262" t="str">
        <f t="shared" si="187"/>
        <v>1-6-0-0-0</v>
      </c>
      <c r="AT262" s="265">
        <f t="shared" si="162"/>
        <v>1</v>
      </c>
      <c r="AU262" s="265">
        <f t="shared" si="162"/>
        <v>6</v>
      </c>
      <c r="AV262" s="265">
        <f t="shared" si="162"/>
        <v>0</v>
      </c>
      <c r="AW262" s="265">
        <f t="shared" si="162"/>
        <v>0</v>
      </c>
      <c r="AX262" s="265">
        <f t="shared" si="162"/>
        <v>0</v>
      </c>
      <c r="AY262" s="265">
        <f t="shared" si="188"/>
        <v>0</v>
      </c>
      <c r="AZ262" s="265">
        <f t="shared" si="189"/>
        <v>0</v>
      </c>
      <c r="BA262" s="265">
        <f t="shared" si="190"/>
        <v>0</v>
      </c>
      <c r="BB262" s="265">
        <f t="shared" si="191"/>
        <v>0</v>
      </c>
      <c r="BC262" s="265">
        <f t="shared" si="192"/>
        <v>0</v>
      </c>
      <c r="BD262" s="265">
        <f t="shared" si="193"/>
        <v>0</v>
      </c>
      <c r="BE262" s="265">
        <f t="shared" si="194"/>
        <v>0</v>
      </c>
      <c r="BF262" s="265">
        <f t="shared" si="195"/>
        <v>0</v>
      </c>
      <c r="BG262" s="265">
        <f t="shared" si="196"/>
        <v>0</v>
      </c>
      <c r="BH262" s="265">
        <f t="shared" si="197"/>
        <v>0</v>
      </c>
      <c r="BI262" s="265">
        <f t="shared" si="198"/>
        <v>0</v>
      </c>
      <c r="BJ262" s="265">
        <f t="shared" si="199"/>
        <v>0</v>
      </c>
      <c r="BK262" s="265">
        <f t="shared" si="200"/>
        <v>0</v>
      </c>
      <c r="BO262">
        <f>LARGE(A262:E262,1)</f>
        <v>3</v>
      </c>
      <c r="BP262">
        <f>LARGE(A262:E262,2)</f>
        <v>1</v>
      </c>
      <c r="BQ262">
        <f>LARGE(A262:E262,3)</f>
        <v>1</v>
      </c>
      <c r="BR262">
        <f>LARGE(A262:E262,4)</f>
        <v>1</v>
      </c>
      <c r="BS262">
        <f>LARGE(A262:E262,5)</f>
        <v>1</v>
      </c>
    </row>
    <row r="263" spans="1:71" x14ac:dyDescent="0.25">
      <c r="A263" s="72">
        <v>0</v>
      </c>
      <c r="B263" s="72">
        <v>2</v>
      </c>
      <c r="C263" s="72">
        <v>1</v>
      </c>
      <c r="D263" s="72">
        <v>2</v>
      </c>
      <c r="E263" s="72">
        <v>2</v>
      </c>
      <c r="F263" s="123" t="s">
        <v>35</v>
      </c>
      <c r="G263" t="str">
        <f>CONCATENATE(BO263,"–",BP263,"–",BQ263,"–",BR263,"–",BS263)</f>
        <v>2–2–2–1–0</v>
      </c>
      <c r="K263" t="str">
        <f t="shared" si="176"/>
        <v>3-3-1-0-0</v>
      </c>
      <c r="L263" s="72">
        <v>3</v>
      </c>
      <c r="M263" s="72">
        <v>3</v>
      </c>
      <c r="N263" s="72">
        <v>1</v>
      </c>
      <c r="O263" s="72">
        <v>0</v>
      </c>
      <c r="P263" s="72">
        <v>0</v>
      </c>
      <c r="Q263" s="90">
        <f t="shared" si="163"/>
        <v>7</v>
      </c>
      <c r="R263" s="90" t="str">
        <f t="shared" si="177"/>
        <v/>
      </c>
      <c r="S263" s="90">
        <f t="shared" si="178"/>
        <v>0</v>
      </c>
      <c r="T263" s="91">
        <f t="shared" si="164"/>
        <v>24</v>
      </c>
      <c r="U263" s="91">
        <f t="shared" si="165"/>
        <v>54</v>
      </c>
      <c r="V263" s="91">
        <f t="shared" si="166"/>
        <v>29</v>
      </c>
      <c r="W263" s="91">
        <f t="shared" si="167"/>
        <v>0</v>
      </c>
      <c r="X263" s="91">
        <f t="shared" si="168"/>
        <v>0</v>
      </c>
      <c r="Y263" s="263">
        <f t="shared" si="179"/>
        <v>84</v>
      </c>
      <c r="Z263" s="263">
        <f t="shared" si="180"/>
        <v>120</v>
      </c>
      <c r="AA263" s="263">
        <f t="shared" si="181"/>
        <v>10</v>
      </c>
      <c r="AB263" s="263">
        <f t="shared" si="182"/>
        <v>1</v>
      </c>
      <c r="AC263" s="263">
        <f t="shared" si="183"/>
        <v>1</v>
      </c>
      <c r="AD263" s="93">
        <f t="shared" si="184"/>
        <v>100800</v>
      </c>
      <c r="AE263" s="101">
        <f t="shared" si="185"/>
        <v>1.3025816548121398E-3</v>
      </c>
      <c r="AF263" s="91">
        <f t="shared" si="169"/>
        <v>107</v>
      </c>
      <c r="AG263" s="90"/>
      <c r="AH263" s="90">
        <f t="shared" si="170"/>
        <v>6</v>
      </c>
      <c r="AI263" s="90">
        <f t="shared" si="171"/>
        <v>33</v>
      </c>
      <c r="AJ263" s="90">
        <f t="shared" si="172"/>
        <v>20</v>
      </c>
      <c r="AK263" s="90">
        <f t="shared" si="173"/>
        <v>0</v>
      </c>
      <c r="AL263" s="90">
        <f t="shared" si="174"/>
        <v>0</v>
      </c>
      <c r="AM263" s="91">
        <f t="shared" si="175"/>
        <v>59</v>
      </c>
      <c r="AO263" s="94">
        <f t="shared" si="186"/>
        <v>48</v>
      </c>
      <c r="AS263" t="str">
        <f t="shared" si="187"/>
        <v>3-3-1-0-0</v>
      </c>
      <c r="AT263" s="265">
        <f t="shared" si="162"/>
        <v>3</v>
      </c>
      <c r="AU263" s="265">
        <f t="shared" si="162"/>
        <v>3</v>
      </c>
      <c r="AV263" s="265">
        <f t="shared" si="162"/>
        <v>1</v>
      </c>
      <c r="AW263" s="265">
        <f t="shared" si="162"/>
        <v>0</v>
      </c>
      <c r="AX263" s="265">
        <f t="shared" si="162"/>
        <v>0</v>
      </c>
      <c r="AY263" s="265">
        <f t="shared" si="188"/>
        <v>0</v>
      </c>
      <c r="AZ263" s="265">
        <f t="shared" si="189"/>
        <v>0</v>
      </c>
      <c r="BA263" s="265">
        <f t="shared" si="190"/>
        <v>0</v>
      </c>
      <c r="BB263" s="265">
        <f t="shared" si="191"/>
        <v>0</v>
      </c>
      <c r="BC263" s="265">
        <f t="shared" si="192"/>
        <v>0</v>
      </c>
      <c r="BD263" s="265">
        <f t="shared" si="193"/>
        <v>0</v>
      </c>
      <c r="BE263" s="265">
        <f t="shared" si="194"/>
        <v>0</v>
      </c>
      <c r="BF263" s="265">
        <f t="shared" si="195"/>
        <v>0</v>
      </c>
      <c r="BG263" s="265">
        <f t="shared" si="196"/>
        <v>0</v>
      </c>
      <c r="BH263" s="265">
        <f t="shared" si="197"/>
        <v>0</v>
      </c>
      <c r="BI263" s="265">
        <f t="shared" si="198"/>
        <v>0</v>
      </c>
      <c r="BJ263" s="265">
        <f t="shared" si="199"/>
        <v>0</v>
      </c>
      <c r="BK263" s="265">
        <f t="shared" si="200"/>
        <v>0</v>
      </c>
      <c r="BO263">
        <f>LARGE(A263:E263,1)</f>
        <v>2</v>
      </c>
      <c r="BP263">
        <f>LARGE(A263:E263,2)</f>
        <v>2</v>
      </c>
      <c r="BQ263">
        <f>LARGE(A263:E263,3)</f>
        <v>2</v>
      </c>
      <c r="BR263">
        <f>LARGE(A263:E263,4)</f>
        <v>1</v>
      </c>
      <c r="BS263">
        <f>LARGE(A263:E263,5)</f>
        <v>0</v>
      </c>
    </row>
    <row r="264" spans="1:71" x14ac:dyDescent="0.25">
      <c r="A264" s="72">
        <v>2</v>
      </c>
      <c r="B264" s="72">
        <v>1</v>
      </c>
      <c r="C264" s="72">
        <v>1</v>
      </c>
      <c r="D264" s="72">
        <v>3</v>
      </c>
      <c r="E264" s="72">
        <v>0</v>
      </c>
      <c r="F264" s="123" t="s">
        <v>37</v>
      </c>
      <c r="G264" t="str">
        <f>CONCATENATE(BO264,"–",BP264,"–",BQ264,"–",BR264,"–",BS264)</f>
        <v>3–2–1–1–0</v>
      </c>
      <c r="K264" t="str">
        <f t="shared" si="176"/>
        <v>4-2-0-1-0</v>
      </c>
      <c r="L264" s="72">
        <v>4</v>
      </c>
      <c r="M264" s="72">
        <v>2</v>
      </c>
      <c r="N264" s="72">
        <v>0</v>
      </c>
      <c r="O264" s="72">
        <v>1</v>
      </c>
      <c r="P264" s="72">
        <v>0</v>
      </c>
      <c r="Q264" s="90">
        <f t="shared" si="163"/>
        <v>7</v>
      </c>
      <c r="R264" s="90" t="str">
        <f t="shared" si="177"/>
        <v/>
      </c>
      <c r="S264" s="90">
        <f t="shared" si="178"/>
        <v>0</v>
      </c>
      <c r="T264" s="91">
        <f t="shared" si="164"/>
        <v>30</v>
      </c>
      <c r="U264" s="91">
        <f t="shared" si="165"/>
        <v>37</v>
      </c>
      <c r="V264" s="91">
        <f t="shared" si="166"/>
        <v>0</v>
      </c>
      <c r="W264" s="91">
        <f t="shared" si="167"/>
        <v>39</v>
      </c>
      <c r="X264" s="91">
        <f t="shared" si="168"/>
        <v>0</v>
      </c>
      <c r="Y264" s="263">
        <f t="shared" si="179"/>
        <v>126</v>
      </c>
      <c r="Z264" s="263">
        <f t="shared" si="180"/>
        <v>45</v>
      </c>
      <c r="AA264" s="263">
        <f t="shared" si="181"/>
        <v>1</v>
      </c>
      <c r="AB264" s="263">
        <f t="shared" si="182"/>
        <v>10</v>
      </c>
      <c r="AC264" s="263">
        <f t="shared" si="183"/>
        <v>1</v>
      </c>
      <c r="AD264" s="93">
        <f t="shared" si="184"/>
        <v>56700</v>
      </c>
      <c r="AE264" s="101">
        <f t="shared" si="185"/>
        <v>7.3270218083182868E-4</v>
      </c>
      <c r="AF264" s="91">
        <f t="shared" si="169"/>
        <v>106</v>
      </c>
      <c r="AG264" s="90"/>
      <c r="AH264" s="90">
        <f t="shared" si="170"/>
        <v>10</v>
      </c>
      <c r="AI264" s="90">
        <f t="shared" si="171"/>
        <v>21</v>
      </c>
      <c r="AJ264" s="90">
        <f t="shared" si="172"/>
        <v>0</v>
      </c>
      <c r="AK264" s="90">
        <f t="shared" si="173"/>
        <v>30</v>
      </c>
      <c r="AL264" s="90">
        <f t="shared" si="174"/>
        <v>0</v>
      </c>
      <c r="AM264" s="91">
        <f t="shared" si="175"/>
        <v>61</v>
      </c>
      <c r="AO264" s="94">
        <f t="shared" si="186"/>
        <v>45</v>
      </c>
      <c r="AS264" t="str">
        <f t="shared" si="187"/>
        <v>4-2-0-1-0</v>
      </c>
      <c r="AT264" s="265">
        <f t="shared" si="162"/>
        <v>4</v>
      </c>
      <c r="AU264" s="265">
        <f t="shared" si="162"/>
        <v>2</v>
      </c>
      <c r="AV264" s="265">
        <f t="shared" si="162"/>
        <v>0</v>
      </c>
      <c r="AW264" s="265">
        <f t="shared" si="162"/>
        <v>1</v>
      </c>
      <c r="AX264" s="265">
        <f t="shared" si="162"/>
        <v>0</v>
      </c>
      <c r="AY264" s="265">
        <f t="shared" si="188"/>
        <v>0</v>
      </c>
      <c r="AZ264" s="265">
        <f t="shared" si="189"/>
        <v>0</v>
      </c>
      <c r="BA264" s="265">
        <f t="shared" si="190"/>
        <v>0</v>
      </c>
      <c r="BB264" s="265">
        <f t="shared" si="191"/>
        <v>0</v>
      </c>
      <c r="BC264" s="265">
        <f t="shared" si="192"/>
        <v>0</v>
      </c>
      <c r="BD264" s="265">
        <f t="shared" si="193"/>
        <v>0</v>
      </c>
      <c r="BE264" s="265">
        <f t="shared" si="194"/>
        <v>0</v>
      </c>
      <c r="BF264" s="265">
        <f t="shared" si="195"/>
        <v>0</v>
      </c>
      <c r="BG264" s="265">
        <f t="shared" si="196"/>
        <v>0</v>
      </c>
      <c r="BH264" s="265">
        <f t="shared" si="197"/>
        <v>0</v>
      </c>
      <c r="BI264" s="265">
        <f t="shared" si="198"/>
        <v>0</v>
      </c>
      <c r="BJ264" s="265">
        <f t="shared" si="199"/>
        <v>0</v>
      </c>
      <c r="BK264" s="265">
        <f t="shared" si="200"/>
        <v>0</v>
      </c>
      <c r="BO264">
        <f>LARGE(A264:E264,1)</f>
        <v>3</v>
      </c>
      <c r="BP264">
        <f>LARGE(A264:E264,2)</f>
        <v>2</v>
      </c>
      <c r="BQ264">
        <f>LARGE(A264:E264,3)</f>
        <v>1</v>
      </c>
      <c r="BR264">
        <f>LARGE(A264:E264,4)</f>
        <v>1</v>
      </c>
      <c r="BS264">
        <f>LARGE(A264:E264,5)</f>
        <v>0</v>
      </c>
    </row>
    <row r="265" spans="1:71" x14ac:dyDescent="0.25">
      <c r="A265" s="72">
        <v>2</v>
      </c>
      <c r="B265" s="72">
        <v>1</v>
      </c>
      <c r="C265" s="72">
        <v>1</v>
      </c>
      <c r="D265" s="72">
        <v>1</v>
      </c>
      <c r="E265" s="72">
        <v>2</v>
      </c>
      <c r="F265" s="123" t="s">
        <v>13</v>
      </c>
      <c r="G265" t="str">
        <f>CONCATENATE(BO265,"–",BP265,"–",BQ265,"–",BR265,"–",BS265)</f>
        <v>2–2–1–1–1</v>
      </c>
      <c r="K265" t="str">
        <f t="shared" si="176"/>
        <v>4-1-2-0-0</v>
      </c>
      <c r="L265" s="72">
        <v>4</v>
      </c>
      <c r="M265" s="72">
        <v>1</v>
      </c>
      <c r="N265" s="72">
        <v>2</v>
      </c>
      <c r="O265" s="72">
        <v>0</v>
      </c>
      <c r="P265" s="72">
        <v>0</v>
      </c>
      <c r="Q265" s="90">
        <f t="shared" si="163"/>
        <v>7</v>
      </c>
      <c r="R265" s="90" t="str">
        <f t="shared" si="177"/>
        <v/>
      </c>
      <c r="S265" s="90">
        <f t="shared" si="178"/>
        <v>0</v>
      </c>
      <c r="T265" s="91">
        <f t="shared" si="164"/>
        <v>30</v>
      </c>
      <c r="U265" s="91">
        <f t="shared" si="165"/>
        <v>19</v>
      </c>
      <c r="V265" s="91">
        <f t="shared" si="166"/>
        <v>57</v>
      </c>
      <c r="W265" s="91">
        <f t="shared" si="167"/>
        <v>0</v>
      </c>
      <c r="X265" s="91">
        <f t="shared" si="168"/>
        <v>0</v>
      </c>
      <c r="Y265" s="263">
        <f t="shared" si="179"/>
        <v>126</v>
      </c>
      <c r="Z265" s="263">
        <f t="shared" si="180"/>
        <v>10</v>
      </c>
      <c r="AA265" s="263">
        <f t="shared" si="181"/>
        <v>45</v>
      </c>
      <c r="AB265" s="263">
        <f t="shared" si="182"/>
        <v>1</v>
      </c>
      <c r="AC265" s="263">
        <f t="shared" si="183"/>
        <v>1</v>
      </c>
      <c r="AD265" s="93">
        <f t="shared" si="184"/>
        <v>56700</v>
      </c>
      <c r="AE265" s="101">
        <f t="shared" si="185"/>
        <v>7.3270218083182868E-4</v>
      </c>
      <c r="AF265" s="91">
        <f t="shared" si="169"/>
        <v>106</v>
      </c>
      <c r="AG265" s="90"/>
      <c r="AH265" s="90">
        <f t="shared" si="170"/>
        <v>10</v>
      </c>
      <c r="AI265" s="90">
        <f t="shared" si="171"/>
        <v>10</v>
      </c>
      <c r="AJ265" s="90">
        <f t="shared" si="172"/>
        <v>41</v>
      </c>
      <c r="AK265" s="90">
        <f t="shared" si="173"/>
        <v>0</v>
      </c>
      <c r="AL265" s="90">
        <f t="shared" si="174"/>
        <v>0</v>
      </c>
      <c r="AM265" s="91">
        <f t="shared" si="175"/>
        <v>61</v>
      </c>
      <c r="AO265" s="94">
        <f t="shared" si="186"/>
        <v>45</v>
      </c>
      <c r="AS265" t="str">
        <f t="shared" si="187"/>
        <v>4-1-2-0-0</v>
      </c>
      <c r="AT265" s="265">
        <f t="shared" si="162"/>
        <v>4</v>
      </c>
      <c r="AU265" s="265">
        <f t="shared" si="162"/>
        <v>1</v>
      </c>
      <c r="AV265" s="265">
        <f t="shared" si="162"/>
        <v>2</v>
      </c>
      <c r="AW265" s="265">
        <f t="shared" si="162"/>
        <v>0</v>
      </c>
      <c r="AX265" s="265">
        <f t="shared" si="162"/>
        <v>0</v>
      </c>
      <c r="AY265" s="265">
        <f t="shared" si="188"/>
        <v>0</v>
      </c>
      <c r="AZ265" s="265">
        <f t="shared" si="189"/>
        <v>0</v>
      </c>
      <c r="BA265" s="265">
        <f t="shared" si="190"/>
        <v>0</v>
      </c>
      <c r="BB265" s="265">
        <f t="shared" si="191"/>
        <v>0</v>
      </c>
      <c r="BC265" s="265">
        <f t="shared" si="192"/>
        <v>0</v>
      </c>
      <c r="BD265" s="265">
        <f t="shared" si="193"/>
        <v>0</v>
      </c>
      <c r="BE265" s="265">
        <f t="shared" si="194"/>
        <v>0</v>
      </c>
      <c r="BF265" s="265">
        <f t="shared" si="195"/>
        <v>0</v>
      </c>
      <c r="BG265" s="265">
        <f t="shared" si="196"/>
        <v>0</v>
      </c>
      <c r="BH265" s="265">
        <f t="shared" si="197"/>
        <v>0</v>
      </c>
      <c r="BI265" s="265">
        <f t="shared" si="198"/>
        <v>0</v>
      </c>
      <c r="BJ265" s="265">
        <f t="shared" si="199"/>
        <v>0</v>
      </c>
      <c r="BK265" s="265">
        <f t="shared" si="200"/>
        <v>0</v>
      </c>
      <c r="BO265">
        <f>LARGE(A265:E265,1)</f>
        <v>2</v>
      </c>
      <c r="BP265">
        <f>LARGE(A265:E265,2)</f>
        <v>2</v>
      </c>
      <c r="BQ265">
        <f>LARGE(A265:E265,3)</f>
        <v>1</v>
      </c>
      <c r="BR265">
        <f>LARGE(A265:E265,4)</f>
        <v>1</v>
      </c>
      <c r="BS265">
        <f>LARGE(A265:E265,5)</f>
        <v>1</v>
      </c>
    </row>
    <row r="266" spans="1:71" x14ac:dyDescent="0.25">
      <c r="A266" s="72">
        <v>1</v>
      </c>
      <c r="B266" s="72">
        <v>1</v>
      </c>
      <c r="C266" s="72">
        <v>2</v>
      </c>
      <c r="D266" s="72">
        <v>2</v>
      </c>
      <c r="E266" s="72">
        <v>1</v>
      </c>
      <c r="F266" s="123" t="s">
        <v>31</v>
      </c>
      <c r="G266" t="str">
        <f>CONCATENATE(BO266,"–",BP266,"–",BQ266,"–",BR266,"–",BS266)</f>
        <v>2–2–1–1–1</v>
      </c>
      <c r="K266" t="str">
        <f t="shared" si="176"/>
        <v>5-1-0-0-1</v>
      </c>
      <c r="L266" s="72">
        <v>5</v>
      </c>
      <c r="M266" s="72">
        <v>1</v>
      </c>
      <c r="N266" s="72">
        <v>0</v>
      </c>
      <c r="O266" s="72">
        <v>0</v>
      </c>
      <c r="P266" s="72">
        <v>1</v>
      </c>
      <c r="Q266" s="90">
        <f t="shared" si="163"/>
        <v>7</v>
      </c>
      <c r="R266" s="90" t="str">
        <f t="shared" si="177"/>
        <v/>
      </c>
      <c r="S266" s="90">
        <f t="shared" si="178"/>
        <v>0</v>
      </c>
      <c r="T266" s="91">
        <f t="shared" si="164"/>
        <v>35</v>
      </c>
      <c r="U266" s="91">
        <f t="shared" si="165"/>
        <v>19</v>
      </c>
      <c r="V266" s="91">
        <f t="shared" si="166"/>
        <v>0</v>
      </c>
      <c r="W266" s="91">
        <f t="shared" si="167"/>
        <v>0</v>
      </c>
      <c r="X266" s="91">
        <f t="shared" si="168"/>
        <v>49</v>
      </c>
      <c r="Y266" s="263">
        <f t="shared" si="179"/>
        <v>126</v>
      </c>
      <c r="Z266" s="263">
        <f t="shared" si="180"/>
        <v>10</v>
      </c>
      <c r="AA266" s="263">
        <f t="shared" si="181"/>
        <v>1</v>
      </c>
      <c r="AB266" s="263">
        <f t="shared" si="182"/>
        <v>1</v>
      </c>
      <c r="AC266" s="263">
        <f t="shared" si="183"/>
        <v>10</v>
      </c>
      <c r="AD266" s="93">
        <f t="shared" si="184"/>
        <v>12600</v>
      </c>
      <c r="AE266" s="101">
        <f t="shared" si="185"/>
        <v>1.6282270685151747E-4</v>
      </c>
      <c r="AF266" s="91">
        <f t="shared" si="169"/>
        <v>103</v>
      </c>
      <c r="AG266" s="90"/>
      <c r="AH266" s="90">
        <f t="shared" si="170"/>
        <v>15</v>
      </c>
      <c r="AI266" s="90">
        <f t="shared" si="171"/>
        <v>10</v>
      </c>
      <c r="AJ266" s="90">
        <f t="shared" si="172"/>
        <v>0</v>
      </c>
      <c r="AK266" s="90">
        <f t="shared" si="173"/>
        <v>0</v>
      </c>
      <c r="AL266" s="90">
        <f t="shared" si="174"/>
        <v>40</v>
      </c>
      <c r="AM266" s="91">
        <f t="shared" si="175"/>
        <v>65</v>
      </c>
      <c r="AO266" s="94">
        <f t="shared" si="186"/>
        <v>38</v>
      </c>
      <c r="AS266" t="str">
        <f t="shared" si="187"/>
        <v>5-1-0-0-1</v>
      </c>
      <c r="AT266" s="265">
        <f t="shared" si="162"/>
        <v>5</v>
      </c>
      <c r="AU266" s="265">
        <f t="shared" si="162"/>
        <v>1</v>
      </c>
      <c r="AV266" s="265">
        <f t="shared" si="162"/>
        <v>0</v>
      </c>
      <c r="AW266" s="265">
        <f t="shared" si="162"/>
        <v>0</v>
      </c>
      <c r="AX266" s="265">
        <f t="shared" si="162"/>
        <v>1</v>
      </c>
      <c r="AY266" s="265">
        <f t="shared" si="188"/>
        <v>0</v>
      </c>
      <c r="AZ266" s="265">
        <f t="shared" si="189"/>
        <v>0</v>
      </c>
      <c r="BA266" s="265">
        <f t="shared" si="190"/>
        <v>0</v>
      </c>
      <c r="BB266" s="265">
        <f t="shared" si="191"/>
        <v>0</v>
      </c>
      <c r="BC266" s="265">
        <f t="shared" si="192"/>
        <v>0</v>
      </c>
      <c r="BD266" s="265">
        <f t="shared" si="193"/>
        <v>0</v>
      </c>
      <c r="BE266" s="265">
        <f t="shared" si="194"/>
        <v>0</v>
      </c>
      <c r="BF266" s="265">
        <f t="shared" si="195"/>
        <v>0</v>
      </c>
      <c r="BG266" s="265">
        <f t="shared" si="196"/>
        <v>0</v>
      </c>
      <c r="BH266" s="265">
        <f t="shared" si="197"/>
        <v>0</v>
      </c>
      <c r="BI266" s="265">
        <f t="shared" si="198"/>
        <v>0</v>
      </c>
      <c r="BJ266" s="265">
        <f t="shared" si="199"/>
        <v>0</v>
      </c>
      <c r="BK266" s="265">
        <f t="shared" si="200"/>
        <v>0</v>
      </c>
      <c r="BO266">
        <f>LARGE(A266:E266,1)</f>
        <v>2</v>
      </c>
      <c r="BP266">
        <f>LARGE(A266:E266,2)</f>
        <v>2</v>
      </c>
      <c r="BQ266">
        <f>LARGE(A266:E266,3)</f>
        <v>1</v>
      </c>
      <c r="BR266">
        <f>LARGE(A266:E266,4)</f>
        <v>1</v>
      </c>
      <c r="BS266">
        <f>LARGE(A266:E266,5)</f>
        <v>1</v>
      </c>
    </row>
    <row r="267" spans="1:71" x14ac:dyDescent="0.25">
      <c r="A267" s="72">
        <v>1</v>
      </c>
      <c r="B267" s="72">
        <v>1</v>
      </c>
      <c r="C267" s="72">
        <v>1</v>
      </c>
      <c r="D267" s="72">
        <v>1</v>
      </c>
      <c r="E267" s="72">
        <v>3</v>
      </c>
      <c r="F267" s="123" t="s">
        <v>41</v>
      </c>
      <c r="G267" t="str">
        <f>CONCATENATE(BO267,"–",BP267,"–",BQ267,"–",BR267,"–",BS267)</f>
        <v>3–1–1–1–1</v>
      </c>
      <c r="K267" t="str">
        <f t="shared" si="176"/>
        <v>5-0-1-1-0</v>
      </c>
      <c r="L267" s="72">
        <v>5</v>
      </c>
      <c r="M267" s="72">
        <v>0</v>
      </c>
      <c r="N267" s="72">
        <v>1</v>
      </c>
      <c r="O267" s="72">
        <v>1</v>
      </c>
      <c r="P267" s="72">
        <v>0</v>
      </c>
      <c r="Q267" s="90">
        <f t="shared" si="163"/>
        <v>7</v>
      </c>
      <c r="R267" s="90" t="str">
        <f t="shared" si="177"/>
        <v/>
      </c>
      <c r="S267" s="90">
        <f t="shared" si="178"/>
        <v>0</v>
      </c>
      <c r="T267" s="91">
        <f t="shared" si="164"/>
        <v>35</v>
      </c>
      <c r="U267" s="91">
        <f t="shared" si="165"/>
        <v>0</v>
      </c>
      <c r="V267" s="91">
        <f t="shared" si="166"/>
        <v>29</v>
      </c>
      <c r="W267" s="91">
        <f t="shared" si="167"/>
        <v>39</v>
      </c>
      <c r="X267" s="91">
        <f t="shared" si="168"/>
        <v>0</v>
      </c>
      <c r="Y267" s="263">
        <f t="shared" si="179"/>
        <v>126</v>
      </c>
      <c r="Z267" s="263">
        <f t="shared" si="180"/>
        <v>1</v>
      </c>
      <c r="AA267" s="263">
        <f t="shared" si="181"/>
        <v>10</v>
      </c>
      <c r="AB267" s="263">
        <f t="shared" si="182"/>
        <v>10</v>
      </c>
      <c r="AC267" s="263">
        <f t="shared" si="183"/>
        <v>1</v>
      </c>
      <c r="AD267" s="93">
        <f t="shared" si="184"/>
        <v>12600</v>
      </c>
      <c r="AE267" s="101">
        <f t="shared" si="185"/>
        <v>1.6282270685151747E-4</v>
      </c>
      <c r="AF267" s="91">
        <f t="shared" si="169"/>
        <v>103</v>
      </c>
      <c r="AG267" s="90"/>
      <c r="AH267" s="90">
        <f t="shared" si="170"/>
        <v>15</v>
      </c>
      <c r="AI267" s="90">
        <f t="shared" si="171"/>
        <v>0</v>
      </c>
      <c r="AJ267" s="90">
        <f t="shared" si="172"/>
        <v>20</v>
      </c>
      <c r="AK267" s="90">
        <f t="shared" si="173"/>
        <v>30</v>
      </c>
      <c r="AL267" s="90">
        <f t="shared" si="174"/>
        <v>0</v>
      </c>
      <c r="AM267" s="91">
        <f t="shared" si="175"/>
        <v>65</v>
      </c>
      <c r="AO267" s="94">
        <f t="shared" si="186"/>
        <v>38</v>
      </c>
      <c r="AS267" t="str">
        <f t="shared" si="187"/>
        <v>5-0-1-1-0</v>
      </c>
      <c r="AT267" s="265">
        <f t="shared" si="162"/>
        <v>5</v>
      </c>
      <c r="AU267" s="265">
        <f t="shared" si="162"/>
        <v>0</v>
      </c>
      <c r="AV267" s="265">
        <f t="shared" si="162"/>
        <v>1</v>
      </c>
      <c r="AW267" s="265">
        <f t="shared" si="162"/>
        <v>1</v>
      </c>
      <c r="AX267" s="265">
        <f t="shared" si="162"/>
        <v>0</v>
      </c>
      <c r="AY267" s="265">
        <f t="shared" si="188"/>
        <v>0</v>
      </c>
      <c r="AZ267" s="265">
        <f t="shared" si="189"/>
        <v>0</v>
      </c>
      <c r="BA267" s="265">
        <f t="shared" si="190"/>
        <v>0</v>
      </c>
      <c r="BB267" s="265">
        <f t="shared" si="191"/>
        <v>0</v>
      </c>
      <c r="BC267" s="265">
        <f t="shared" si="192"/>
        <v>0</v>
      </c>
      <c r="BD267" s="265">
        <f t="shared" si="193"/>
        <v>0</v>
      </c>
      <c r="BE267" s="265">
        <f t="shared" si="194"/>
        <v>0</v>
      </c>
      <c r="BF267" s="265">
        <f t="shared" si="195"/>
        <v>0</v>
      </c>
      <c r="BG267" s="265">
        <f t="shared" si="196"/>
        <v>0</v>
      </c>
      <c r="BH267" s="265">
        <f t="shared" si="197"/>
        <v>0</v>
      </c>
      <c r="BI267" s="265">
        <f t="shared" si="198"/>
        <v>0</v>
      </c>
      <c r="BJ267" s="265">
        <f t="shared" si="199"/>
        <v>0</v>
      </c>
      <c r="BK267" s="265">
        <f t="shared" si="200"/>
        <v>0</v>
      </c>
      <c r="BO267">
        <f>LARGE(A267:E267,1)</f>
        <v>3</v>
      </c>
      <c r="BP267">
        <f>LARGE(A267:E267,2)</f>
        <v>1</v>
      </c>
      <c r="BQ267">
        <f>LARGE(A267:E267,3)</f>
        <v>1</v>
      </c>
      <c r="BR267">
        <f>LARGE(A267:E267,4)</f>
        <v>1</v>
      </c>
      <c r="BS267">
        <f>LARGE(A267:E267,5)</f>
        <v>1</v>
      </c>
    </row>
    <row r="268" spans="1:71" x14ac:dyDescent="0.25">
      <c r="A268" s="72">
        <v>1</v>
      </c>
      <c r="B268" s="72">
        <v>0</v>
      </c>
      <c r="C268" s="72">
        <v>2</v>
      </c>
      <c r="D268" s="72">
        <v>3</v>
      </c>
      <c r="E268" s="72">
        <v>1</v>
      </c>
      <c r="F268" s="123" t="s">
        <v>43</v>
      </c>
      <c r="G268" t="str">
        <f>CONCATENATE(BO268,"–",BP268,"–",BQ268,"–",BR268,"–",BS268)</f>
        <v>3–2–1–1–0</v>
      </c>
      <c r="K268" t="str">
        <f t="shared" si="176"/>
        <v>2-5-0-0-0</v>
      </c>
      <c r="L268" s="72">
        <v>2</v>
      </c>
      <c r="M268" s="72">
        <v>5</v>
      </c>
      <c r="N268" s="72">
        <v>0</v>
      </c>
      <c r="O268" s="72">
        <v>0</v>
      </c>
      <c r="P268" s="72">
        <v>0</v>
      </c>
      <c r="Q268" s="90">
        <f t="shared" si="163"/>
        <v>7</v>
      </c>
      <c r="R268" s="90" t="str">
        <f t="shared" si="177"/>
        <v/>
      </c>
      <c r="S268" s="90">
        <f t="shared" si="178"/>
        <v>0</v>
      </c>
      <c r="T268" s="91">
        <f t="shared" si="164"/>
        <v>17</v>
      </c>
      <c r="U268" s="91">
        <f t="shared" si="165"/>
        <v>85</v>
      </c>
      <c r="V268" s="91">
        <f t="shared" si="166"/>
        <v>0</v>
      </c>
      <c r="W268" s="91">
        <f t="shared" si="167"/>
        <v>0</v>
      </c>
      <c r="X268" s="91">
        <f t="shared" si="168"/>
        <v>0</v>
      </c>
      <c r="Y268" s="263">
        <f t="shared" si="179"/>
        <v>36</v>
      </c>
      <c r="Z268" s="263">
        <f t="shared" si="180"/>
        <v>252</v>
      </c>
      <c r="AA268" s="263">
        <f t="shared" si="181"/>
        <v>1</v>
      </c>
      <c r="AB268" s="263">
        <f t="shared" si="182"/>
        <v>1</v>
      </c>
      <c r="AC268" s="263">
        <f t="shared" si="183"/>
        <v>1</v>
      </c>
      <c r="AD268" s="93">
        <f t="shared" si="184"/>
        <v>9072</v>
      </c>
      <c r="AE268" s="101">
        <f t="shared" si="185"/>
        <v>1.1723234893309259E-4</v>
      </c>
      <c r="AF268" s="91">
        <f t="shared" si="169"/>
        <v>102</v>
      </c>
      <c r="AG268" s="90"/>
      <c r="AH268" s="90">
        <f t="shared" si="170"/>
        <v>3</v>
      </c>
      <c r="AI268" s="90">
        <f t="shared" si="171"/>
        <v>60</v>
      </c>
      <c r="AJ268" s="90">
        <f t="shared" si="172"/>
        <v>0</v>
      </c>
      <c r="AK268" s="90">
        <f t="shared" si="173"/>
        <v>0</v>
      </c>
      <c r="AL268" s="90">
        <f t="shared" si="174"/>
        <v>0</v>
      </c>
      <c r="AM268" s="91">
        <f t="shared" si="175"/>
        <v>63</v>
      </c>
      <c r="AO268" s="94">
        <f t="shared" si="186"/>
        <v>39</v>
      </c>
      <c r="AS268" t="str">
        <f t="shared" si="187"/>
        <v>2-5-0-0-0</v>
      </c>
      <c r="AT268" s="265">
        <f t="shared" si="162"/>
        <v>2</v>
      </c>
      <c r="AU268" s="265">
        <f t="shared" si="162"/>
        <v>5</v>
      </c>
      <c r="AV268" s="265">
        <f t="shared" si="162"/>
        <v>0</v>
      </c>
      <c r="AW268" s="265">
        <f t="shared" si="162"/>
        <v>0</v>
      </c>
      <c r="AX268" s="265">
        <f t="shared" si="162"/>
        <v>0</v>
      </c>
      <c r="AY268" s="265">
        <f t="shared" si="188"/>
        <v>0</v>
      </c>
      <c r="AZ268" s="265">
        <f t="shared" si="189"/>
        <v>0</v>
      </c>
      <c r="BA268" s="265">
        <f t="shared" si="190"/>
        <v>0</v>
      </c>
      <c r="BB268" s="265">
        <f t="shared" si="191"/>
        <v>0</v>
      </c>
      <c r="BC268" s="265">
        <f t="shared" si="192"/>
        <v>0</v>
      </c>
      <c r="BD268" s="265">
        <f t="shared" si="193"/>
        <v>0</v>
      </c>
      <c r="BE268" s="265">
        <f t="shared" si="194"/>
        <v>0</v>
      </c>
      <c r="BF268" s="265">
        <f t="shared" si="195"/>
        <v>0</v>
      </c>
      <c r="BG268" s="265">
        <f t="shared" si="196"/>
        <v>0</v>
      </c>
      <c r="BH268" s="265">
        <f t="shared" si="197"/>
        <v>0</v>
      </c>
      <c r="BI268" s="265">
        <f t="shared" si="198"/>
        <v>0</v>
      </c>
      <c r="BJ268" s="265">
        <f t="shared" si="199"/>
        <v>0</v>
      </c>
      <c r="BK268" s="265">
        <f t="shared" si="200"/>
        <v>0</v>
      </c>
      <c r="BO268">
        <f>LARGE(A268:E268,1)</f>
        <v>3</v>
      </c>
      <c r="BP268">
        <f>LARGE(A268:E268,2)</f>
        <v>2</v>
      </c>
      <c r="BQ268">
        <f>LARGE(A268:E268,3)</f>
        <v>1</v>
      </c>
      <c r="BR268">
        <f>LARGE(A268:E268,4)</f>
        <v>1</v>
      </c>
      <c r="BS268">
        <f>LARGE(A268:E268,5)</f>
        <v>0</v>
      </c>
    </row>
    <row r="269" spans="1:71" x14ac:dyDescent="0.25">
      <c r="A269" s="72">
        <v>1</v>
      </c>
      <c r="B269" s="72">
        <v>1</v>
      </c>
      <c r="C269" s="72">
        <v>2</v>
      </c>
      <c r="D269" s="72">
        <v>1</v>
      </c>
      <c r="E269" s="72">
        <v>2</v>
      </c>
      <c r="F269" s="123" t="s">
        <v>15</v>
      </c>
      <c r="G269" t="str">
        <f>CONCATENATE(BO269,"–",BP269,"–",BQ269,"–",BR269,"–",BS269)</f>
        <v>2–2–1–1–1</v>
      </c>
      <c r="K269" t="str">
        <f t="shared" si="176"/>
        <v>4-2-1-0-0</v>
      </c>
      <c r="L269" s="72">
        <v>4</v>
      </c>
      <c r="M269" s="72">
        <v>2</v>
      </c>
      <c r="N269" s="72">
        <v>1</v>
      </c>
      <c r="O269" s="72">
        <v>0</v>
      </c>
      <c r="P269" s="72">
        <v>0</v>
      </c>
      <c r="Q269" s="90">
        <f t="shared" si="163"/>
        <v>7</v>
      </c>
      <c r="R269" s="90" t="str">
        <f t="shared" si="177"/>
        <v/>
      </c>
      <c r="S269" s="90">
        <f t="shared" si="178"/>
        <v>0</v>
      </c>
      <c r="T269" s="91">
        <f t="shared" si="164"/>
        <v>30</v>
      </c>
      <c r="U269" s="91">
        <f t="shared" si="165"/>
        <v>37</v>
      </c>
      <c r="V269" s="91">
        <f t="shared" si="166"/>
        <v>29</v>
      </c>
      <c r="W269" s="91">
        <f t="shared" si="167"/>
        <v>0</v>
      </c>
      <c r="X269" s="91">
        <f t="shared" si="168"/>
        <v>0</v>
      </c>
      <c r="Y269" s="263">
        <f t="shared" si="179"/>
        <v>126</v>
      </c>
      <c r="Z269" s="263">
        <f t="shared" si="180"/>
        <v>45</v>
      </c>
      <c r="AA269" s="263">
        <f t="shared" si="181"/>
        <v>10</v>
      </c>
      <c r="AB269" s="263">
        <f t="shared" si="182"/>
        <v>1</v>
      </c>
      <c r="AC269" s="263">
        <f t="shared" si="183"/>
        <v>1</v>
      </c>
      <c r="AD269" s="93">
        <f t="shared" si="184"/>
        <v>56700</v>
      </c>
      <c r="AE269" s="101">
        <f t="shared" si="185"/>
        <v>7.3270218083182868E-4</v>
      </c>
      <c r="AF269" s="91">
        <f t="shared" si="169"/>
        <v>96</v>
      </c>
      <c r="AG269" s="90"/>
      <c r="AH269" s="90">
        <f t="shared" si="170"/>
        <v>10</v>
      </c>
      <c r="AI269" s="90">
        <f t="shared" si="171"/>
        <v>21</v>
      </c>
      <c r="AJ269" s="90">
        <f t="shared" si="172"/>
        <v>20</v>
      </c>
      <c r="AK269" s="90">
        <f t="shared" si="173"/>
        <v>0</v>
      </c>
      <c r="AL269" s="90">
        <f t="shared" si="174"/>
        <v>0</v>
      </c>
      <c r="AM269" s="91">
        <f t="shared" si="175"/>
        <v>51</v>
      </c>
      <c r="AO269" s="94">
        <f t="shared" si="186"/>
        <v>45</v>
      </c>
      <c r="AS269" t="str">
        <f t="shared" si="187"/>
        <v>4-2-1-0-0</v>
      </c>
      <c r="AT269" s="265">
        <f t="shared" si="162"/>
        <v>4</v>
      </c>
      <c r="AU269" s="265">
        <f t="shared" si="162"/>
        <v>2</v>
      </c>
      <c r="AV269" s="265">
        <f t="shared" si="162"/>
        <v>1</v>
      </c>
      <c r="AW269" s="265">
        <f t="shared" si="162"/>
        <v>0</v>
      </c>
      <c r="AX269" s="265">
        <f t="shared" si="162"/>
        <v>0</v>
      </c>
      <c r="AY269" s="265">
        <f t="shared" si="188"/>
        <v>0</v>
      </c>
      <c r="AZ269" s="265">
        <f t="shared" si="189"/>
        <v>0</v>
      </c>
      <c r="BA269" s="265">
        <f t="shared" si="190"/>
        <v>0</v>
      </c>
      <c r="BB269" s="265">
        <f t="shared" si="191"/>
        <v>0</v>
      </c>
      <c r="BC269" s="265">
        <f t="shared" si="192"/>
        <v>0</v>
      </c>
      <c r="BD269" s="265">
        <f t="shared" si="193"/>
        <v>0</v>
      </c>
      <c r="BE269" s="265">
        <f t="shared" si="194"/>
        <v>0</v>
      </c>
      <c r="BF269" s="265">
        <f t="shared" si="195"/>
        <v>0</v>
      </c>
      <c r="BG269" s="265">
        <f t="shared" si="196"/>
        <v>0</v>
      </c>
      <c r="BH269" s="265">
        <f t="shared" si="197"/>
        <v>0</v>
      </c>
      <c r="BI269" s="265">
        <f t="shared" si="198"/>
        <v>0</v>
      </c>
      <c r="BJ269" s="265">
        <f t="shared" si="199"/>
        <v>0</v>
      </c>
      <c r="BK269" s="265">
        <f t="shared" si="200"/>
        <v>0</v>
      </c>
      <c r="BO269">
        <f>LARGE(A269:E269,1)</f>
        <v>2</v>
      </c>
      <c r="BP269">
        <f>LARGE(A269:E269,2)</f>
        <v>2</v>
      </c>
      <c r="BQ269">
        <f>LARGE(A269:E269,3)</f>
        <v>1</v>
      </c>
      <c r="BR269">
        <f>LARGE(A269:E269,4)</f>
        <v>1</v>
      </c>
      <c r="BS269">
        <f>LARGE(A269:E269,5)</f>
        <v>1</v>
      </c>
    </row>
    <row r="270" spans="1:71" x14ac:dyDescent="0.25">
      <c r="A270" s="72">
        <v>0</v>
      </c>
      <c r="B270" s="72">
        <v>1</v>
      </c>
      <c r="C270" s="72">
        <v>3</v>
      </c>
      <c r="D270" s="72">
        <v>3</v>
      </c>
      <c r="E270" s="72">
        <v>0</v>
      </c>
      <c r="F270" s="123" t="s">
        <v>46</v>
      </c>
      <c r="G270" t="str">
        <f>CONCATENATE(BO270,"–",BP270,"–",BQ270,"–",BR270,"–",BS270)</f>
        <v>3–3–1–0–0</v>
      </c>
      <c r="K270" t="str">
        <f t="shared" si="176"/>
        <v>3-4-0-0-0</v>
      </c>
      <c r="L270" s="72">
        <v>3</v>
      </c>
      <c r="M270" s="72">
        <v>4</v>
      </c>
      <c r="N270" s="72">
        <v>0</v>
      </c>
      <c r="O270" s="72">
        <v>0</v>
      </c>
      <c r="P270" s="72">
        <v>0</v>
      </c>
      <c r="Q270" s="90">
        <f t="shared" si="163"/>
        <v>7</v>
      </c>
      <c r="R270" s="90" t="str">
        <f t="shared" si="177"/>
        <v/>
      </c>
      <c r="S270" s="90">
        <f t="shared" si="178"/>
        <v>0</v>
      </c>
      <c r="T270" s="91">
        <f t="shared" si="164"/>
        <v>24</v>
      </c>
      <c r="U270" s="91">
        <f t="shared" si="165"/>
        <v>70</v>
      </c>
      <c r="V270" s="91">
        <f t="shared" si="166"/>
        <v>0</v>
      </c>
      <c r="W270" s="91">
        <f t="shared" si="167"/>
        <v>0</v>
      </c>
      <c r="X270" s="91">
        <f t="shared" si="168"/>
        <v>0</v>
      </c>
      <c r="Y270" s="263">
        <f t="shared" si="179"/>
        <v>84</v>
      </c>
      <c r="Z270" s="263">
        <f t="shared" si="180"/>
        <v>210</v>
      </c>
      <c r="AA270" s="263">
        <f t="shared" si="181"/>
        <v>1</v>
      </c>
      <c r="AB270" s="263">
        <f t="shared" si="182"/>
        <v>1</v>
      </c>
      <c r="AC270" s="263">
        <f t="shared" si="183"/>
        <v>1</v>
      </c>
      <c r="AD270" s="93">
        <f t="shared" si="184"/>
        <v>17640</v>
      </c>
      <c r="AE270" s="101">
        <f t="shared" si="185"/>
        <v>2.2795178959212446E-4</v>
      </c>
      <c r="AF270" s="91">
        <f t="shared" si="169"/>
        <v>94</v>
      </c>
      <c r="AG270" s="90"/>
      <c r="AH270" s="90">
        <f t="shared" si="170"/>
        <v>6</v>
      </c>
      <c r="AI270" s="90">
        <f t="shared" si="171"/>
        <v>46</v>
      </c>
      <c r="AJ270" s="90">
        <f t="shared" si="172"/>
        <v>0</v>
      </c>
      <c r="AK270" s="90">
        <f t="shared" si="173"/>
        <v>0</v>
      </c>
      <c r="AL270" s="90">
        <f t="shared" si="174"/>
        <v>0</v>
      </c>
      <c r="AM270" s="91">
        <f t="shared" si="175"/>
        <v>52</v>
      </c>
      <c r="AO270" s="94">
        <f t="shared" si="186"/>
        <v>42</v>
      </c>
      <c r="AS270" t="str">
        <f t="shared" si="187"/>
        <v>3-4-0-0-0</v>
      </c>
      <c r="AT270" s="265">
        <f t="shared" si="162"/>
        <v>3</v>
      </c>
      <c r="AU270" s="265">
        <f t="shared" si="162"/>
        <v>4</v>
      </c>
      <c r="AV270" s="265">
        <f t="shared" si="162"/>
        <v>0</v>
      </c>
      <c r="AW270" s="265">
        <f t="shared" si="162"/>
        <v>0</v>
      </c>
      <c r="AX270" s="265">
        <f t="shared" si="162"/>
        <v>0</v>
      </c>
      <c r="AY270" s="265">
        <f t="shared" si="188"/>
        <v>0</v>
      </c>
      <c r="AZ270" s="265">
        <f t="shared" si="189"/>
        <v>0</v>
      </c>
      <c r="BA270" s="265">
        <f t="shared" si="190"/>
        <v>0</v>
      </c>
      <c r="BB270" s="265">
        <f t="shared" si="191"/>
        <v>0</v>
      </c>
      <c r="BC270" s="265">
        <f t="shared" si="192"/>
        <v>0</v>
      </c>
      <c r="BD270" s="265">
        <f t="shared" si="193"/>
        <v>0</v>
      </c>
      <c r="BE270" s="265">
        <f t="shared" si="194"/>
        <v>0</v>
      </c>
      <c r="BF270" s="265">
        <f t="shared" si="195"/>
        <v>0</v>
      </c>
      <c r="BG270" s="265">
        <f t="shared" si="196"/>
        <v>0</v>
      </c>
      <c r="BH270" s="265">
        <f t="shared" si="197"/>
        <v>0</v>
      </c>
      <c r="BI270" s="265">
        <f t="shared" si="198"/>
        <v>0</v>
      </c>
      <c r="BJ270" s="265">
        <f t="shared" si="199"/>
        <v>0</v>
      </c>
      <c r="BK270" s="265">
        <f t="shared" si="200"/>
        <v>0</v>
      </c>
      <c r="BO270">
        <f>LARGE(A270:E270,1)</f>
        <v>3</v>
      </c>
      <c r="BP270">
        <f>LARGE(A270:E270,2)</f>
        <v>3</v>
      </c>
      <c r="BQ270">
        <f>LARGE(A270:E270,3)</f>
        <v>1</v>
      </c>
      <c r="BR270">
        <f>LARGE(A270:E270,4)</f>
        <v>0</v>
      </c>
      <c r="BS270">
        <f>LARGE(A270:E270,5)</f>
        <v>0</v>
      </c>
    </row>
    <row r="271" spans="1:71" x14ac:dyDescent="0.25">
      <c r="A271" s="72">
        <v>3</v>
      </c>
      <c r="B271" s="72">
        <v>1</v>
      </c>
      <c r="C271" s="72">
        <v>0</v>
      </c>
      <c r="D271" s="72">
        <v>2</v>
      </c>
      <c r="E271" s="72">
        <v>1</v>
      </c>
      <c r="F271" s="123" t="s">
        <v>48</v>
      </c>
      <c r="G271" t="str">
        <f>CONCATENATE(BO271,"–",BP271,"–",BQ271,"–",BR271,"–",BS271)</f>
        <v>3–2–1–1–0</v>
      </c>
      <c r="K271" t="str">
        <f t="shared" si="176"/>
        <v>5-1-0-1-0</v>
      </c>
      <c r="L271" s="72">
        <v>5</v>
      </c>
      <c r="M271" s="72">
        <v>1</v>
      </c>
      <c r="N271" s="72">
        <v>0</v>
      </c>
      <c r="O271" s="72">
        <v>1</v>
      </c>
      <c r="P271" s="72">
        <v>0</v>
      </c>
      <c r="Q271" s="90">
        <f t="shared" si="163"/>
        <v>7</v>
      </c>
      <c r="R271" s="90" t="str">
        <f t="shared" si="177"/>
        <v/>
      </c>
      <c r="S271" s="90">
        <f t="shared" si="178"/>
        <v>0</v>
      </c>
      <c r="T271" s="91">
        <f t="shared" si="164"/>
        <v>35</v>
      </c>
      <c r="U271" s="91">
        <f t="shared" si="165"/>
        <v>19</v>
      </c>
      <c r="V271" s="91">
        <f t="shared" si="166"/>
        <v>0</v>
      </c>
      <c r="W271" s="91">
        <f t="shared" si="167"/>
        <v>39</v>
      </c>
      <c r="X271" s="91">
        <f t="shared" si="168"/>
        <v>0</v>
      </c>
      <c r="Y271" s="263">
        <f t="shared" si="179"/>
        <v>126</v>
      </c>
      <c r="Z271" s="263">
        <f t="shared" si="180"/>
        <v>10</v>
      </c>
      <c r="AA271" s="263">
        <f t="shared" si="181"/>
        <v>1</v>
      </c>
      <c r="AB271" s="263">
        <f t="shared" si="182"/>
        <v>10</v>
      </c>
      <c r="AC271" s="263">
        <f t="shared" si="183"/>
        <v>1</v>
      </c>
      <c r="AD271" s="93">
        <f t="shared" si="184"/>
        <v>12600</v>
      </c>
      <c r="AE271" s="101">
        <f t="shared" si="185"/>
        <v>1.6282270685151747E-4</v>
      </c>
      <c r="AF271" s="91">
        <f t="shared" si="169"/>
        <v>93</v>
      </c>
      <c r="AG271" s="90"/>
      <c r="AH271" s="90">
        <f t="shared" si="170"/>
        <v>15</v>
      </c>
      <c r="AI271" s="90">
        <f t="shared" si="171"/>
        <v>10</v>
      </c>
      <c r="AJ271" s="90">
        <f t="shared" si="172"/>
        <v>0</v>
      </c>
      <c r="AK271" s="90">
        <f t="shared" si="173"/>
        <v>30</v>
      </c>
      <c r="AL271" s="90">
        <f t="shared" si="174"/>
        <v>0</v>
      </c>
      <c r="AM271" s="91">
        <f t="shared" si="175"/>
        <v>55</v>
      </c>
      <c r="AO271" s="94">
        <f t="shared" si="186"/>
        <v>38</v>
      </c>
      <c r="AS271" t="str">
        <f t="shared" si="187"/>
        <v>5-1-0-1-0</v>
      </c>
      <c r="AT271" s="265">
        <f t="shared" si="162"/>
        <v>5</v>
      </c>
      <c r="AU271" s="265">
        <f t="shared" si="162"/>
        <v>1</v>
      </c>
      <c r="AV271" s="265">
        <f t="shared" si="162"/>
        <v>0</v>
      </c>
      <c r="AW271" s="265">
        <f t="shared" si="162"/>
        <v>1</v>
      </c>
      <c r="AX271" s="265">
        <f t="shared" si="162"/>
        <v>0</v>
      </c>
      <c r="AY271" s="265">
        <f t="shared" si="188"/>
        <v>0</v>
      </c>
      <c r="AZ271" s="265">
        <f t="shared" si="189"/>
        <v>0</v>
      </c>
      <c r="BA271" s="265">
        <f t="shared" si="190"/>
        <v>0</v>
      </c>
      <c r="BB271" s="265">
        <f t="shared" si="191"/>
        <v>0</v>
      </c>
      <c r="BC271" s="265">
        <f t="shared" si="192"/>
        <v>0</v>
      </c>
      <c r="BD271" s="265">
        <f t="shared" si="193"/>
        <v>0</v>
      </c>
      <c r="BE271" s="265">
        <f t="shared" si="194"/>
        <v>0</v>
      </c>
      <c r="BF271" s="265">
        <f t="shared" si="195"/>
        <v>0</v>
      </c>
      <c r="BG271" s="265">
        <f t="shared" si="196"/>
        <v>0</v>
      </c>
      <c r="BH271" s="265">
        <f t="shared" si="197"/>
        <v>0</v>
      </c>
      <c r="BI271" s="265">
        <f t="shared" si="198"/>
        <v>0</v>
      </c>
      <c r="BJ271" s="265">
        <f t="shared" si="199"/>
        <v>0</v>
      </c>
      <c r="BK271" s="265">
        <f t="shared" si="200"/>
        <v>0</v>
      </c>
      <c r="BO271">
        <f>LARGE(A271:E271,1)</f>
        <v>3</v>
      </c>
      <c r="BP271">
        <f>LARGE(A271:E271,2)</f>
        <v>2</v>
      </c>
      <c r="BQ271">
        <f>LARGE(A271:E271,3)</f>
        <v>1</v>
      </c>
      <c r="BR271">
        <f>LARGE(A271:E271,4)</f>
        <v>1</v>
      </c>
      <c r="BS271">
        <f>LARGE(A271:E271,5)</f>
        <v>0</v>
      </c>
    </row>
    <row r="272" spans="1:71" x14ac:dyDescent="0.25">
      <c r="A272" s="72">
        <v>1</v>
      </c>
      <c r="B272" s="72">
        <v>0</v>
      </c>
      <c r="C272" s="72">
        <v>1</v>
      </c>
      <c r="D272" s="72">
        <v>1</v>
      </c>
      <c r="E272" s="72">
        <v>4</v>
      </c>
      <c r="F272" s="123" t="s">
        <v>50</v>
      </c>
      <c r="G272" t="str">
        <f>CONCATENATE(BO272,"–",BP272,"–",BQ272,"–",BR272,"–",BS272)</f>
        <v>4–1–1–1–0</v>
      </c>
      <c r="K272" t="str">
        <f t="shared" si="176"/>
        <v>5-0-2-0-0</v>
      </c>
      <c r="L272" s="72">
        <v>5</v>
      </c>
      <c r="M272" s="72">
        <v>0</v>
      </c>
      <c r="N272" s="72">
        <v>2</v>
      </c>
      <c r="O272" s="72">
        <v>0</v>
      </c>
      <c r="P272" s="72">
        <v>0</v>
      </c>
      <c r="Q272" s="90">
        <f t="shared" si="163"/>
        <v>7</v>
      </c>
      <c r="R272" s="90" t="str">
        <f t="shared" si="177"/>
        <v/>
      </c>
      <c r="S272" s="90">
        <f t="shared" si="178"/>
        <v>0</v>
      </c>
      <c r="T272" s="91">
        <f t="shared" si="164"/>
        <v>35</v>
      </c>
      <c r="U272" s="91">
        <f t="shared" si="165"/>
        <v>0</v>
      </c>
      <c r="V272" s="91">
        <f t="shared" si="166"/>
        <v>57</v>
      </c>
      <c r="W272" s="91">
        <f t="shared" si="167"/>
        <v>0</v>
      </c>
      <c r="X272" s="91">
        <f t="shared" si="168"/>
        <v>0</v>
      </c>
      <c r="Y272" s="263">
        <f t="shared" si="179"/>
        <v>126</v>
      </c>
      <c r="Z272" s="263">
        <f t="shared" si="180"/>
        <v>1</v>
      </c>
      <c r="AA272" s="263">
        <f t="shared" si="181"/>
        <v>45</v>
      </c>
      <c r="AB272" s="263">
        <f t="shared" si="182"/>
        <v>1</v>
      </c>
      <c r="AC272" s="263">
        <f t="shared" si="183"/>
        <v>1</v>
      </c>
      <c r="AD272" s="93">
        <f t="shared" si="184"/>
        <v>5670</v>
      </c>
      <c r="AE272" s="101">
        <f t="shared" si="185"/>
        <v>7.3270218083182868E-5</v>
      </c>
      <c r="AF272" s="91">
        <f t="shared" si="169"/>
        <v>92</v>
      </c>
      <c r="AG272" s="90"/>
      <c r="AH272" s="90">
        <f t="shared" si="170"/>
        <v>15</v>
      </c>
      <c r="AI272" s="90">
        <f t="shared" si="171"/>
        <v>0</v>
      </c>
      <c r="AJ272" s="90">
        <f t="shared" si="172"/>
        <v>41</v>
      </c>
      <c r="AK272" s="90">
        <f t="shared" si="173"/>
        <v>0</v>
      </c>
      <c r="AL272" s="90">
        <f t="shared" si="174"/>
        <v>0</v>
      </c>
      <c r="AM272" s="91">
        <f t="shared" si="175"/>
        <v>56</v>
      </c>
      <c r="AO272" s="94">
        <f t="shared" si="186"/>
        <v>36</v>
      </c>
      <c r="AS272" t="str">
        <f t="shared" si="187"/>
        <v>5-0-2-0-0</v>
      </c>
      <c r="AT272" s="265">
        <f t="shared" si="162"/>
        <v>5</v>
      </c>
      <c r="AU272" s="265">
        <f t="shared" si="162"/>
        <v>0</v>
      </c>
      <c r="AV272" s="265">
        <f t="shared" si="162"/>
        <v>2</v>
      </c>
      <c r="AW272" s="265">
        <f t="shared" si="162"/>
        <v>0</v>
      </c>
      <c r="AX272" s="265">
        <f t="shared" si="162"/>
        <v>0</v>
      </c>
      <c r="AY272" s="265">
        <f t="shared" si="188"/>
        <v>0</v>
      </c>
      <c r="AZ272" s="265">
        <f t="shared" si="189"/>
        <v>0</v>
      </c>
      <c r="BA272" s="265">
        <f t="shared" si="190"/>
        <v>0</v>
      </c>
      <c r="BB272" s="265">
        <f t="shared" si="191"/>
        <v>0</v>
      </c>
      <c r="BC272" s="265">
        <f t="shared" si="192"/>
        <v>0</v>
      </c>
      <c r="BD272" s="265">
        <f t="shared" si="193"/>
        <v>0</v>
      </c>
      <c r="BE272" s="265">
        <f t="shared" si="194"/>
        <v>0</v>
      </c>
      <c r="BF272" s="265">
        <f t="shared" si="195"/>
        <v>0</v>
      </c>
      <c r="BG272" s="265">
        <f t="shared" si="196"/>
        <v>0</v>
      </c>
      <c r="BH272" s="265">
        <f t="shared" si="197"/>
        <v>0</v>
      </c>
      <c r="BI272" s="265">
        <f t="shared" si="198"/>
        <v>0</v>
      </c>
      <c r="BJ272" s="265">
        <f t="shared" si="199"/>
        <v>0</v>
      </c>
      <c r="BK272" s="265">
        <f t="shared" si="200"/>
        <v>0</v>
      </c>
      <c r="BO272">
        <f>LARGE(A272:E272,1)</f>
        <v>4</v>
      </c>
      <c r="BP272">
        <f>LARGE(A272:E272,2)</f>
        <v>1</v>
      </c>
      <c r="BQ272">
        <f>LARGE(A272:E272,3)</f>
        <v>1</v>
      </c>
      <c r="BR272">
        <f>LARGE(A272:E272,4)</f>
        <v>1</v>
      </c>
      <c r="BS272">
        <f>LARGE(A272:E272,5)</f>
        <v>0</v>
      </c>
    </row>
    <row r="273" spans="1:71" x14ac:dyDescent="0.25">
      <c r="A273" s="72">
        <v>3</v>
      </c>
      <c r="B273" s="72">
        <v>1</v>
      </c>
      <c r="C273" s="72">
        <v>1</v>
      </c>
      <c r="D273" s="72">
        <v>2</v>
      </c>
      <c r="E273" s="72">
        <v>0</v>
      </c>
      <c r="F273" s="123" t="s">
        <v>52</v>
      </c>
      <c r="G273" t="str">
        <f>CONCATENATE(BO273,"–",BP273,"–",BQ273,"–",BR273,"–",BS273)</f>
        <v>3–2–1–1–0</v>
      </c>
      <c r="K273" t="str">
        <f t="shared" si="176"/>
        <v>6-0-0-0-1</v>
      </c>
      <c r="L273" s="72">
        <v>6</v>
      </c>
      <c r="M273" s="72">
        <v>0</v>
      </c>
      <c r="N273" s="72">
        <v>0</v>
      </c>
      <c r="O273" s="72">
        <v>0</v>
      </c>
      <c r="P273" s="72">
        <v>1</v>
      </c>
      <c r="Q273" s="90">
        <f t="shared" si="163"/>
        <v>7</v>
      </c>
      <c r="R273" s="90" t="str">
        <f t="shared" si="177"/>
        <v/>
      </c>
      <c r="S273" s="90">
        <f t="shared" si="178"/>
        <v>0</v>
      </c>
      <c r="T273" s="91">
        <f t="shared" si="164"/>
        <v>39</v>
      </c>
      <c r="U273" s="91">
        <f t="shared" si="165"/>
        <v>0</v>
      </c>
      <c r="V273" s="91">
        <f t="shared" si="166"/>
        <v>0</v>
      </c>
      <c r="W273" s="91">
        <f t="shared" si="167"/>
        <v>0</v>
      </c>
      <c r="X273" s="91">
        <f t="shared" si="168"/>
        <v>49</v>
      </c>
      <c r="Y273" s="263">
        <f t="shared" si="179"/>
        <v>84</v>
      </c>
      <c r="Z273" s="263">
        <f t="shared" si="180"/>
        <v>1</v>
      </c>
      <c r="AA273" s="263">
        <f t="shared" si="181"/>
        <v>1</v>
      </c>
      <c r="AB273" s="263">
        <f t="shared" si="182"/>
        <v>1</v>
      </c>
      <c r="AC273" s="263">
        <f t="shared" si="183"/>
        <v>10</v>
      </c>
      <c r="AD273" s="93">
        <f t="shared" si="184"/>
        <v>840</v>
      </c>
      <c r="AE273" s="101">
        <f t="shared" si="185"/>
        <v>1.0854847123434498E-5</v>
      </c>
      <c r="AF273" s="91">
        <f t="shared" si="169"/>
        <v>88</v>
      </c>
      <c r="AG273" s="90"/>
      <c r="AH273" s="90">
        <f t="shared" si="170"/>
        <v>21</v>
      </c>
      <c r="AI273" s="90">
        <f t="shared" si="171"/>
        <v>0</v>
      </c>
      <c r="AJ273" s="90">
        <f t="shared" si="172"/>
        <v>0</v>
      </c>
      <c r="AK273" s="90">
        <f t="shared" si="173"/>
        <v>0</v>
      </c>
      <c r="AL273" s="90">
        <f t="shared" si="174"/>
        <v>40</v>
      </c>
      <c r="AM273" s="91">
        <f t="shared" si="175"/>
        <v>61</v>
      </c>
      <c r="AO273" s="94">
        <f t="shared" si="186"/>
        <v>27</v>
      </c>
      <c r="AS273" t="str">
        <f t="shared" si="187"/>
        <v>6-0-0-0-1</v>
      </c>
      <c r="AT273" s="265">
        <f t="shared" si="162"/>
        <v>6</v>
      </c>
      <c r="AU273" s="265">
        <f t="shared" si="162"/>
        <v>0</v>
      </c>
      <c r="AV273" s="265">
        <f t="shared" si="162"/>
        <v>0</v>
      </c>
      <c r="AW273" s="265">
        <f t="shared" si="162"/>
        <v>0</v>
      </c>
      <c r="AX273" s="265">
        <f t="shared" si="162"/>
        <v>1</v>
      </c>
      <c r="AY273" s="265">
        <f t="shared" si="188"/>
        <v>0</v>
      </c>
      <c r="AZ273" s="265">
        <f t="shared" si="189"/>
        <v>0</v>
      </c>
      <c r="BA273" s="265">
        <f t="shared" si="190"/>
        <v>0</v>
      </c>
      <c r="BB273" s="265">
        <f t="shared" si="191"/>
        <v>0</v>
      </c>
      <c r="BC273" s="265">
        <f t="shared" si="192"/>
        <v>0</v>
      </c>
      <c r="BD273" s="265">
        <f t="shared" si="193"/>
        <v>0</v>
      </c>
      <c r="BE273" s="265">
        <f t="shared" si="194"/>
        <v>0</v>
      </c>
      <c r="BF273" s="265">
        <f t="shared" si="195"/>
        <v>0</v>
      </c>
      <c r="BG273" s="265">
        <f t="shared" si="196"/>
        <v>0</v>
      </c>
      <c r="BH273" s="265">
        <f t="shared" si="197"/>
        <v>0</v>
      </c>
      <c r="BI273" s="265">
        <f t="shared" si="198"/>
        <v>0</v>
      </c>
      <c r="BJ273" s="265">
        <f t="shared" si="199"/>
        <v>0</v>
      </c>
      <c r="BK273" s="265">
        <f t="shared" si="200"/>
        <v>0</v>
      </c>
      <c r="BO273">
        <f>LARGE(A273:E273,1)</f>
        <v>3</v>
      </c>
      <c r="BP273">
        <f>LARGE(A273:E273,2)</f>
        <v>2</v>
      </c>
      <c r="BQ273">
        <f>LARGE(A273:E273,3)</f>
        <v>1</v>
      </c>
      <c r="BR273">
        <f>LARGE(A273:E273,4)</f>
        <v>1</v>
      </c>
      <c r="BS273">
        <f>LARGE(A273:E273,5)</f>
        <v>0</v>
      </c>
    </row>
    <row r="274" spans="1:71" x14ac:dyDescent="0.25">
      <c r="A274" s="72">
        <v>1</v>
      </c>
      <c r="B274" s="72">
        <v>0</v>
      </c>
      <c r="C274" s="72">
        <v>3</v>
      </c>
      <c r="D274" s="72">
        <v>3</v>
      </c>
      <c r="E274" s="72">
        <v>0</v>
      </c>
      <c r="F274" s="123" t="s">
        <v>54</v>
      </c>
      <c r="G274" t="str">
        <f>CONCATENATE(BO274,"–",BP274,"–",BQ274,"–",BR274,"–",BS274)</f>
        <v>3–3–1–0–0</v>
      </c>
      <c r="K274" t="str">
        <f t="shared" si="176"/>
        <v>4-3-0-0-0</v>
      </c>
      <c r="L274" s="72">
        <v>4</v>
      </c>
      <c r="M274" s="72">
        <v>3</v>
      </c>
      <c r="N274" s="72">
        <v>0</v>
      </c>
      <c r="O274" s="72">
        <v>0</v>
      </c>
      <c r="P274" s="72">
        <v>0</v>
      </c>
      <c r="Q274" s="90">
        <f t="shared" si="163"/>
        <v>7</v>
      </c>
      <c r="R274" s="90" t="str">
        <f t="shared" si="177"/>
        <v/>
      </c>
      <c r="S274" s="90">
        <f t="shared" si="178"/>
        <v>0</v>
      </c>
      <c r="T274" s="91">
        <f t="shared" si="164"/>
        <v>30</v>
      </c>
      <c r="U274" s="91">
        <f t="shared" si="165"/>
        <v>54</v>
      </c>
      <c r="V274" s="91">
        <f t="shared" si="166"/>
        <v>0</v>
      </c>
      <c r="W274" s="91">
        <f t="shared" si="167"/>
        <v>0</v>
      </c>
      <c r="X274" s="91">
        <f t="shared" si="168"/>
        <v>0</v>
      </c>
      <c r="Y274" s="263">
        <f t="shared" si="179"/>
        <v>126</v>
      </c>
      <c r="Z274" s="263">
        <f t="shared" si="180"/>
        <v>120</v>
      </c>
      <c r="AA274" s="263">
        <f t="shared" si="181"/>
        <v>1</v>
      </c>
      <c r="AB274" s="263">
        <f t="shared" si="182"/>
        <v>1</v>
      </c>
      <c r="AC274" s="263">
        <f t="shared" si="183"/>
        <v>1</v>
      </c>
      <c r="AD274" s="93">
        <f t="shared" si="184"/>
        <v>15120</v>
      </c>
      <c r="AE274" s="101">
        <f t="shared" si="185"/>
        <v>1.9538724822182096E-4</v>
      </c>
      <c r="AF274" s="91">
        <f t="shared" si="169"/>
        <v>84</v>
      </c>
      <c r="AG274" s="90"/>
      <c r="AH274" s="90">
        <f t="shared" si="170"/>
        <v>10</v>
      </c>
      <c r="AI274" s="90">
        <f t="shared" si="171"/>
        <v>33</v>
      </c>
      <c r="AJ274" s="90">
        <f t="shared" si="172"/>
        <v>0</v>
      </c>
      <c r="AK274" s="90">
        <f t="shared" si="173"/>
        <v>0</v>
      </c>
      <c r="AL274" s="90">
        <f t="shared" si="174"/>
        <v>0</v>
      </c>
      <c r="AM274" s="91">
        <f t="shared" si="175"/>
        <v>43</v>
      </c>
      <c r="AO274" s="94">
        <f t="shared" si="186"/>
        <v>41</v>
      </c>
      <c r="AS274" t="str">
        <f t="shared" si="187"/>
        <v>4-3-0-0-0</v>
      </c>
      <c r="AT274" s="265">
        <f t="shared" si="162"/>
        <v>4</v>
      </c>
      <c r="AU274" s="265">
        <f t="shared" si="162"/>
        <v>3</v>
      </c>
      <c r="AV274" s="265">
        <f t="shared" si="162"/>
        <v>0</v>
      </c>
      <c r="AW274" s="265">
        <f t="shared" si="162"/>
        <v>0</v>
      </c>
      <c r="AX274" s="265">
        <f t="shared" si="162"/>
        <v>0</v>
      </c>
      <c r="AY274" s="265">
        <f t="shared" si="188"/>
        <v>0</v>
      </c>
      <c r="AZ274" s="265">
        <f t="shared" si="189"/>
        <v>0</v>
      </c>
      <c r="BA274" s="265">
        <f t="shared" si="190"/>
        <v>0</v>
      </c>
      <c r="BB274" s="265">
        <f t="shared" si="191"/>
        <v>0</v>
      </c>
      <c r="BC274" s="265">
        <f t="shared" si="192"/>
        <v>0</v>
      </c>
      <c r="BD274" s="265">
        <f t="shared" si="193"/>
        <v>0</v>
      </c>
      <c r="BE274" s="265">
        <f t="shared" si="194"/>
        <v>0</v>
      </c>
      <c r="BF274" s="265">
        <f t="shared" si="195"/>
        <v>0</v>
      </c>
      <c r="BG274" s="265">
        <f t="shared" si="196"/>
        <v>0</v>
      </c>
      <c r="BH274" s="265">
        <f t="shared" si="197"/>
        <v>0</v>
      </c>
      <c r="BI274" s="265">
        <f t="shared" si="198"/>
        <v>0</v>
      </c>
      <c r="BJ274" s="265">
        <f t="shared" si="199"/>
        <v>0</v>
      </c>
      <c r="BK274" s="265">
        <f t="shared" si="200"/>
        <v>0</v>
      </c>
      <c r="BO274">
        <f>LARGE(A274:E274,1)</f>
        <v>3</v>
      </c>
      <c r="BP274">
        <f>LARGE(A274:E274,2)</f>
        <v>3</v>
      </c>
      <c r="BQ274">
        <f>LARGE(A274:E274,3)</f>
        <v>1</v>
      </c>
      <c r="BR274">
        <f>LARGE(A274:E274,4)</f>
        <v>0</v>
      </c>
      <c r="BS274">
        <f>LARGE(A274:E274,5)</f>
        <v>0</v>
      </c>
    </row>
    <row r="275" spans="1:71" x14ac:dyDescent="0.25">
      <c r="A275" s="72">
        <v>2</v>
      </c>
      <c r="B275" s="72">
        <v>1</v>
      </c>
      <c r="C275" s="72">
        <v>1</v>
      </c>
      <c r="D275" s="72">
        <v>1</v>
      </c>
      <c r="E275" s="72">
        <v>2</v>
      </c>
      <c r="F275" s="123" t="s">
        <v>13</v>
      </c>
      <c r="G275" t="str">
        <f>CONCATENATE(BO275,"–",BP275,"–",BQ275,"–",BR275,"–",BS275)</f>
        <v>2–2–1–1–1</v>
      </c>
      <c r="K275" t="str">
        <f t="shared" si="176"/>
        <v>5-1-1-0-0</v>
      </c>
      <c r="L275" s="72">
        <v>5</v>
      </c>
      <c r="M275" s="72">
        <v>1</v>
      </c>
      <c r="N275" s="72">
        <v>1</v>
      </c>
      <c r="O275" s="72">
        <v>0</v>
      </c>
      <c r="P275" s="72">
        <v>0</v>
      </c>
      <c r="Q275" s="90">
        <f t="shared" si="163"/>
        <v>7</v>
      </c>
      <c r="R275" s="90" t="str">
        <f t="shared" si="177"/>
        <v/>
      </c>
      <c r="S275" s="90">
        <f t="shared" si="178"/>
        <v>0</v>
      </c>
      <c r="T275" s="91">
        <f t="shared" si="164"/>
        <v>35</v>
      </c>
      <c r="U275" s="91">
        <f t="shared" si="165"/>
        <v>19</v>
      </c>
      <c r="V275" s="91">
        <f t="shared" si="166"/>
        <v>29</v>
      </c>
      <c r="W275" s="91">
        <f t="shared" si="167"/>
        <v>0</v>
      </c>
      <c r="X275" s="91">
        <f t="shared" si="168"/>
        <v>0</v>
      </c>
      <c r="Y275" s="263">
        <f t="shared" si="179"/>
        <v>126</v>
      </c>
      <c r="Z275" s="263">
        <f t="shared" si="180"/>
        <v>10</v>
      </c>
      <c r="AA275" s="263">
        <f t="shared" si="181"/>
        <v>10</v>
      </c>
      <c r="AB275" s="263">
        <f t="shared" si="182"/>
        <v>1</v>
      </c>
      <c r="AC275" s="263">
        <f t="shared" si="183"/>
        <v>1</v>
      </c>
      <c r="AD275" s="93">
        <f t="shared" si="184"/>
        <v>12600</v>
      </c>
      <c r="AE275" s="101">
        <f t="shared" si="185"/>
        <v>1.6282270685151747E-4</v>
      </c>
      <c r="AF275" s="91">
        <f t="shared" si="169"/>
        <v>83</v>
      </c>
      <c r="AG275" s="90"/>
      <c r="AH275" s="90">
        <f t="shared" si="170"/>
        <v>15</v>
      </c>
      <c r="AI275" s="90">
        <f t="shared" si="171"/>
        <v>10</v>
      </c>
      <c r="AJ275" s="90">
        <f t="shared" si="172"/>
        <v>20</v>
      </c>
      <c r="AK275" s="90">
        <f t="shared" si="173"/>
        <v>0</v>
      </c>
      <c r="AL275" s="90">
        <f t="shared" si="174"/>
        <v>0</v>
      </c>
      <c r="AM275" s="91">
        <f t="shared" si="175"/>
        <v>45</v>
      </c>
      <c r="AO275" s="94">
        <f t="shared" si="186"/>
        <v>38</v>
      </c>
      <c r="AS275" t="str">
        <f t="shared" si="187"/>
        <v>5-1-1-0-0</v>
      </c>
      <c r="AT275" s="265">
        <f t="shared" si="162"/>
        <v>5</v>
      </c>
      <c r="AU275" s="265">
        <f t="shared" si="162"/>
        <v>1</v>
      </c>
      <c r="AV275" s="265">
        <f t="shared" si="162"/>
        <v>1</v>
      </c>
      <c r="AW275" s="265">
        <f t="shared" si="162"/>
        <v>0</v>
      </c>
      <c r="AX275" s="265">
        <f t="shared" si="162"/>
        <v>0</v>
      </c>
      <c r="AY275" s="265">
        <f t="shared" si="188"/>
        <v>0</v>
      </c>
      <c r="AZ275" s="265">
        <f t="shared" si="189"/>
        <v>0</v>
      </c>
      <c r="BA275" s="265">
        <f t="shared" si="190"/>
        <v>0</v>
      </c>
      <c r="BB275" s="265">
        <f t="shared" si="191"/>
        <v>0</v>
      </c>
      <c r="BC275" s="265">
        <f t="shared" si="192"/>
        <v>0</v>
      </c>
      <c r="BD275" s="265">
        <f t="shared" si="193"/>
        <v>0</v>
      </c>
      <c r="BE275" s="265">
        <f t="shared" si="194"/>
        <v>0</v>
      </c>
      <c r="BF275" s="265">
        <f t="shared" si="195"/>
        <v>0</v>
      </c>
      <c r="BG275" s="265">
        <f t="shared" si="196"/>
        <v>0</v>
      </c>
      <c r="BH275" s="265">
        <f t="shared" si="197"/>
        <v>0</v>
      </c>
      <c r="BI275" s="265">
        <f t="shared" si="198"/>
        <v>0</v>
      </c>
      <c r="BJ275" s="265">
        <f t="shared" si="199"/>
        <v>0</v>
      </c>
      <c r="BK275" s="265">
        <f t="shared" si="200"/>
        <v>0</v>
      </c>
      <c r="BO275">
        <f>LARGE(A275:E275,1)</f>
        <v>2</v>
      </c>
      <c r="BP275">
        <f>LARGE(A275:E275,2)</f>
        <v>2</v>
      </c>
      <c r="BQ275">
        <f>LARGE(A275:E275,3)</f>
        <v>1</v>
      </c>
      <c r="BR275">
        <f>LARGE(A275:E275,4)</f>
        <v>1</v>
      </c>
      <c r="BS275">
        <f>LARGE(A275:E275,5)</f>
        <v>1</v>
      </c>
    </row>
    <row r="276" spans="1:71" x14ac:dyDescent="0.25">
      <c r="A276" s="72">
        <v>2</v>
      </c>
      <c r="B276" s="72">
        <v>1</v>
      </c>
      <c r="C276" s="72">
        <v>1</v>
      </c>
      <c r="D276" s="72">
        <v>0</v>
      </c>
      <c r="E276" s="72">
        <v>3</v>
      </c>
      <c r="F276" s="123" t="s">
        <v>57</v>
      </c>
      <c r="G276" t="str">
        <f>CONCATENATE(BO276,"–",BP276,"–",BQ276,"–",BR276,"–",BS276)</f>
        <v>3–2–1–1–0</v>
      </c>
      <c r="K276" t="str">
        <f t="shared" si="176"/>
        <v>6-0-0-1-0</v>
      </c>
      <c r="L276" s="72">
        <v>6</v>
      </c>
      <c r="M276" s="72">
        <v>0</v>
      </c>
      <c r="N276" s="72">
        <v>0</v>
      </c>
      <c r="O276" s="72">
        <v>1</v>
      </c>
      <c r="P276" s="72">
        <v>0</v>
      </c>
      <c r="Q276" s="90">
        <f t="shared" si="163"/>
        <v>7</v>
      </c>
      <c r="R276" s="90" t="str">
        <f t="shared" si="177"/>
        <v/>
      </c>
      <c r="S276" s="90">
        <f t="shared" si="178"/>
        <v>0</v>
      </c>
      <c r="T276" s="91">
        <f t="shared" si="164"/>
        <v>39</v>
      </c>
      <c r="U276" s="91">
        <f t="shared" si="165"/>
        <v>0</v>
      </c>
      <c r="V276" s="91">
        <f t="shared" si="166"/>
        <v>0</v>
      </c>
      <c r="W276" s="91">
        <f t="shared" si="167"/>
        <v>39</v>
      </c>
      <c r="X276" s="91">
        <f t="shared" si="168"/>
        <v>0</v>
      </c>
      <c r="Y276" s="263">
        <f t="shared" si="179"/>
        <v>84</v>
      </c>
      <c r="Z276" s="263">
        <f t="shared" si="180"/>
        <v>1</v>
      </c>
      <c r="AA276" s="263">
        <f t="shared" si="181"/>
        <v>1</v>
      </c>
      <c r="AB276" s="263">
        <f t="shared" si="182"/>
        <v>10</v>
      </c>
      <c r="AC276" s="263">
        <f t="shared" si="183"/>
        <v>1</v>
      </c>
      <c r="AD276" s="93">
        <f t="shared" si="184"/>
        <v>840</v>
      </c>
      <c r="AE276" s="101">
        <f t="shared" si="185"/>
        <v>1.0854847123434498E-5</v>
      </c>
      <c r="AF276" s="91">
        <f t="shared" si="169"/>
        <v>78</v>
      </c>
      <c r="AG276" s="90"/>
      <c r="AH276" s="90">
        <f t="shared" si="170"/>
        <v>21</v>
      </c>
      <c r="AI276" s="90">
        <f t="shared" si="171"/>
        <v>0</v>
      </c>
      <c r="AJ276" s="90">
        <f t="shared" si="172"/>
        <v>0</v>
      </c>
      <c r="AK276" s="90">
        <f t="shared" si="173"/>
        <v>30</v>
      </c>
      <c r="AL276" s="90">
        <f t="shared" si="174"/>
        <v>0</v>
      </c>
      <c r="AM276" s="91">
        <f t="shared" si="175"/>
        <v>51</v>
      </c>
      <c r="AO276" s="94">
        <f t="shared" si="186"/>
        <v>27</v>
      </c>
      <c r="AS276" t="str">
        <f t="shared" si="187"/>
        <v>6-0-0-1-0</v>
      </c>
      <c r="AT276" s="265">
        <f t="shared" si="162"/>
        <v>6</v>
      </c>
      <c r="AU276" s="265">
        <f t="shared" si="162"/>
        <v>0</v>
      </c>
      <c r="AV276" s="265">
        <f t="shared" si="162"/>
        <v>0</v>
      </c>
      <c r="AW276" s="265">
        <f t="shared" si="162"/>
        <v>1</v>
      </c>
      <c r="AX276" s="265">
        <f t="shared" si="162"/>
        <v>0</v>
      </c>
      <c r="AY276" s="265">
        <f t="shared" si="188"/>
        <v>0</v>
      </c>
      <c r="AZ276" s="265">
        <f t="shared" si="189"/>
        <v>0</v>
      </c>
      <c r="BA276" s="265">
        <f t="shared" si="190"/>
        <v>0</v>
      </c>
      <c r="BB276" s="265">
        <f t="shared" si="191"/>
        <v>0</v>
      </c>
      <c r="BC276" s="265">
        <f t="shared" si="192"/>
        <v>0</v>
      </c>
      <c r="BD276" s="265">
        <f t="shared" si="193"/>
        <v>0</v>
      </c>
      <c r="BE276" s="265">
        <f t="shared" si="194"/>
        <v>0</v>
      </c>
      <c r="BF276" s="265">
        <f t="shared" si="195"/>
        <v>0</v>
      </c>
      <c r="BG276" s="265">
        <f t="shared" si="196"/>
        <v>0</v>
      </c>
      <c r="BH276" s="265">
        <f t="shared" si="197"/>
        <v>0</v>
      </c>
      <c r="BI276" s="265">
        <f t="shared" si="198"/>
        <v>0</v>
      </c>
      <c r="BJ276" s="265">
        <f t="shared" si="199"/>
        <v>0</v>
      </c>
      <c r="BK276" s="265">
        <f t="shared" si="200"/>
        <v>0</v>
      </c>
      <c r="BO276">
        <f>LARGE(A276:E276,1)</f>
        <v>3</v>
      </c>
      <c r="BP276">
        <f>LARGE(A276:E276,2)</f>
        <v>2</v>
      </c>
      <c r="BQ276">
        <f>LARGE(A276:E276,3)</f>
        <v>1</v>
      </c>
      <c r="BR276">
        <f>LARGE(A276:E276,4)</f>
        <v>1</v>
      </c>
      <c r="BS276">
        <f>LARGE(A276:E276,5)</f>
        <v>0</v>
      </c>
    </row>
    <row r="277" spans="1:71" x14ac:dyDescent="0.25">
      <c r="A277" s="72">
        <v>2</v>
      </c>
      <c r="B277" s="72">
        <v>1</v>
      </c>
      <c r="C277" s="72">
        <v>2</v>
      </c>
      <c r="D277" s="72">
        <v>0</v>
      </c>
      <c r="E277" s="72">
        <v>2</v>
      </c>
      <c r="F277" s="123" t="s">
        <v>59</v>
      </c>
      <c r="G277" t="str">
        <f>CONCATENATE(BO277,"–",BP277,"–",BQ277,"–",BR277,"–",BS277)</f>
        <v>2–2–2–1–0</v>
      </c>
      <c r="K277" t="str">
        <f t="shared" si="176"/>
        <v>5-2-0-0-0</v>
      </c>
      <c r="L277" s="72">
        <v>5</v>
      </c>
      <c r="M277" s="72">
        <v>2</v>
      </c>
      <c r="N277" s="72">
        <v>0</v>
      </c>
      <c r="O277" s="72">
        <v>0</v>
      </c>
      <c r="P277" s="72">
        <v>0</v>
      </c>
      <c r="Q277" s="90">
        <f t="shared" si="163"/>
        <v>7</v>
      </c>
      <c r="R277" s="90" t="str">
        <f t="shared" si="177"/>
        <v/>
      </c>
      <c r="S277" s="90">
        <f t="shared" si="178"/>
        <v>0</v>
      </c>
      <c r="T277" s="91">
        <f t="shared" si="164"/>
        <v>35</v>
      </c>
      <c r="U277" s="91">
        <f t="shared" si="165"/>
        <v>37</v>
      </c>
      <c r="V277" s="91">
        <f t="shared" si="166"/>
        <v>0</v>
      </c>
      <c r="W277" s="91">
        <f t="shared" si="167"/>
        <v>0</v>
      </c>
      <c r="X277" s="91">
        <f t="shared" si="168"/>
        <v>0</v>
      </c>
      <c r="Y277" s="263">
        <f t="shared" si="179"/>
        <v>126</v>
      </c>
      <c r="Z277" s="263">
        <f t="shared" si="180"/>
        <v>45</v>
      </c>
      <c r="AA277" s="263">
        <f t="shared" si="181"/>
        <v>1</v>
      </c>
      <c r="AB277" s="263">
        <f t="shared" si="182"/>
        <v>1</v>
      </c>
      <c r="AC277" s="263">
        <f t="shared" si="183"/>
        <v>1</v>
      </c>
      <c r="AD277" s="93">
        <f t="shared" si="184"/>
        <v>5670</v>
      </c>
      <c r="AE277" s="101">
        <f t="shared" si="185"/>
        <v>7.3270218083182868E-5</v>
      </c>
      <c r="AF277" s="91">
        <f t="shared" si="169"/>
        <v>72</v>
      </c>
      <c r="AG277" s="90"/>
      <c r="AH277" s="90">
        <f t="shared" si="170"/>
        <v>15</v>
      </c>
      <c r="AI277" s="90">
        <f t="shared" si="171"/>
        <v>21</v>
      </c>
      <c r="AJ277" s="90">
        <f t="shared" si="172"/>
        <v>0</v>
      </c>
      <c r="AK277" s="90">
        <f t="shared" si="173"/>
        <v>0</v>
      </c>
      <c r="AL277" s="90">
        <f t="shared" si="174"/>
        <v>0</v>
      </c>
      <c r="AM277" s="91">
        <f t="shared" si="175"/>
        <v>36</v>
      </c>
      <c r="AO277" s="94">
        <f t="shared" si="186"/>
        <v>36</v>
      </c>
      <c r="AS277" t="str">
        <f t="shared" si="187"/>
        <v>5-2-0-0-0</v>
      </c>
      <c r="AT277" s="265">
        <f t="shared" si="162"/>
        <v>5</v>
      </c>
      <c r="AU277" s="265">
        <f t="shared" si="162"/>
        <v>2</v>
      </c>
      <c r="AV277" s="265">
        <f t="shared" si="162"/>
        <v>0</v>
      </c>
      <c r="AW277" s="265">
        <f t="shared" si="162"/>
        <v>0</v>
      </c>
      <c r="AX277" s="265">
        <f t="shared" si="162"/>
        <v>0</v>
      </c>
      <c r="AY277" s="265">
        <f t="shared" si="188"/>
        <v>0</v>
      </c>
      <c r="AZ277" s="265">
        <f t="shared" si="189"/>
        <v>0</v>
      </c>
      <c r="BA277" s="265">
        <f t="shared" si="190"/>
        <v>0</v>
      </c>
      <c r="BB277" s="265">
        <f t="shared" si="191"/>
        <v>0</v>
      </c>
      <c r="BC277" s="265">
        <f t="shared" si="192"/>
        <v>0</v>
      </c>
      <c r="BD277" s="265">
        <f t="shared" si="193"/>
        <v>0</v>
      </c>
      <c r="BE277" s="265">
        <f t="shared" si="194"/>
        <v>0</v>
      </c>
      <c r="BF277" s="265">
        <f t="shared" si="195"/>
        <v>0</v>
      </c>
      <c r="BG277" s="265">
        <f t="shared" si="196"/>
        <v>0</v>
      </c>
      <c r="BH277" s="265">
        <f t="shared" si="197"/>
        <v>0</v>
      </c>
      <c r="BI277" s="265">
        <f t="shared" si="198"/>
        <v>0</v>
      </c>
      <c r="BJ277" s="265">
        <f t="shared" si="199"/>
        <v>0</v>
      </c>
      <c r="BK277" s="265">
        <f t="shared" si="200"/>
        <v>0</v>
      </c>
      <c r="BO277">
        <f>LARGE(A277:E277,1)</f>
        <v>2</v>
      </c>
      <c r="BP277">
        <f>LARGE(A277:E277,2)</f>
        <v>2</v>
      </c>
      <c r="BQ277">
        <f>LARGE(A277:E277,3)</f>
        <v>2</v>
      </c>
      <c r="BR277">
        <f>LARGE(A277:E277,4)</f>
        <v>1</v>
      </c>
      <c r="BS277">
        <f>LARGE(A277:E277,5)</f>
        <v>0</v>
      </c>
    </row>
    <row r="278" spans="1:71" x14ac:dyDescent="0.25">
      <c r="A278" s="72">
        <v>1</v>
      </c>
      <c r="B278" s="72">
        <v>3</v>
      </c>
      <c r="C278" s="72">
        <v>0</v>
      </c>
      <c r="D278" s="72">
        <v>2</v>
      </c>
      <c r="E278" s="72">
        <v>1</v>
      </c>
      <c r="F278" s="123" t="s">
        <v>61</v>
      </c>
      <c r="G278" t="str">
        <f>CONCATENATE(BO278,"–",BP278,"–",BQ278,"–",BR278,"–",BS278)</f>
        <v>3–2–1–1–0</v>
      </c>
      <c r="K278" t="str">
        <f t="shared" si="176"/>
        <v>6-0-1-0-0</v>
      </c>
      <c r="L278" s="72">
        <v>6</v>
      </c>
      <c r="M278" s="72">
        <v>0</v>
      </c>
      <c r="N278" s="72">
        <v>1</v>
      </c>
      <c r="O278" s="72">
        <v>0</v>
      </c>
      <c r="P278" s="72">
        <v>0</v>
      </c>
      <c r="Q278" s="90">
        <f t="shared" si="163"/>
        <v>7</v>
      </c>
      <c r="R278" s="90" t="str">
        <f t="shared" si="177"/>
        <v/>
      </c>
      <c r="S278" s="90">
        <f t="shared" si="178"/>
        <v>0</v>
      </c>
      <c r="T278" s="91">
        <f t="shared" si="164"/>
        <v>39</v>
      </c>
      <c r="U278" s="91">
        <f t="shared" si="165"/>
        <v>0</v>
      </c>
      <c r="V278" s="91">
        <f t="shared" si="166"/>
        <v>29</v>
      </c>
      <c r="W278" s="91">
        <f t="shared" si="167"/>
        <v>0</v>
      </c>
      <c r="X278" s="91">
        <f t="shared" si="168"/>
        <v>0</v>
      </c>
      <c r="Y278" s="263">
        <f t="shared" si="179"/>
        <v>84</v>
      </c>
      <c r="Z278" s="263">
        <f t="shared" si="180"/>
        <v>1</v>
      </c>
      <c r="AA278" s="263">
        <f t="shared" si="181"/>
        <v>10</v>
      </c>
      <c r="AB278" s="263">
        <f t="shared" si="182"/>
        <v>1</v>
      </c>
      <c r="AC278" s="263">
        <f t="shared" si="183"/>
        <v>1</v>
      </c>
      <c r="AD278" s="93">
        <f t="shared" si="184"/>
        <v>840</v>
      </c>
      <c r="AE278" s="101">
        <f t="shared" si="185"/>
        <v>1.0854847123434498E-5</v>
      </c>
      <c r="AF278" s="91">
        <f t="shared" si="169"/>
        <v>68</v>
      </c>
      <c r="AG278" s="90"/>
      <c r="AH278" s="90">
        <f t="shared" si="170"/>
        <v>21</v>
      </c>
      <c r="AI278" s="90">
        <f t="shared" si="171"/>
        <v>0</v>
      </c>
      <c r="AJ278" s="90">
        <f t="shared" si="172"/>
        <v>20</v>
      </c>
      <c r="AK278" s="90">
        <f t="shared" si="173"/>
        <v>0</v>
      </c>
      <c r="AL278" s="90">
        <f t="shared" si="174"/>
        <v>0</v>
      </c>
      <c r="AM278" s="91">
        <f t="shared" si="175"/>
        <v>41</v>
      </c>
      <c r="AO278" s="94">
        <f t="shared" si="186"/>
        <v>27</v>
      </c>
      <c r="AS278" t="str">
        <f t="shared" si="187"/>
        <v>6-0-1-0-0</v>
      </c>
      <c r="AT278" s="265">
        <f t="shared" si="162"/>
        <v>6</v>
      </c>
      <c r="AU278" s="265">
        <f t="shared" si="162"/>
        <v>0</v>
      </c>
      <c r="AV278" s="265">
        <f t="shared" si="162"/>
        <v>1</v>
      </c>
      <c r="AW278" s="265">
        <f t="shared" si="162"/>
        <v>0</v>
      </c>
      <c r="AX278" s="265">
        <f t="shared" si="162"/>
        <v>0</v>
      </c>
      <c r="AY278" s="265">
        <f t="shared" si="188"/>
        <v>0</v>
      </c>
      <c r="AZ278" s="265">
        <f t="shared" si="189"/>
        <v>0</v>
      </c>
      <c r="BA278" s="265">
        <f t="shared" si="190"/>
        <v>0</v>
      </c>
      <c r="BB278" s="265">
        <f t="shared" si="191"/>
        <v>0</v>
      </c>
      <c r="BC278" s="265">
        <f t="shared" si="192"/>
        <v>0</v>
      </c>
      <c r="BD278" s="265">
        <f t="shared" si="193"/>
        <v>0</v>
      </c>
      <c r="BE278" s="265">
        <f t="shared" si="194"/>
        <v>0</v>
      </c>
      <c r="BF278" s="265">
        <f t="shared" si="195"/>
        <v>0</v>
      </c>
      <c r="BG278" s="265">
        <f t="shared" si="196"/>
        <v>0</v>
      </c>
      <c r="BH278" s="265">
        <f t="shared" si="197"/>
        <v>0</v>
      </c>
      <c r="BI278" s="265">
        <f t="shared" si="198"/>
        <v>0</v>
      </c>
      <c r="BJ278" s="265">
        <f t="shared" si="199"/>
        <v>0</v>
      </c>
      <c r="BK278" s="265">
        <f t="shared" si="200"/>
        <v>0</v>
      </c>
      <c r="BO278">
        <f>LARGE(A278:E278,1)</f>
        <v>3</v>
      </c>
      <c r="BP278">
        <f>LARGE(A278:E278,2)</f>
        <v>2</v>
      </c>
      <c r="BQ278">
        <f>LARGE(A278:E278,3)</f>
        <v>1</v>
      </c>
      <c r="BR278">
        <f>LARGE(A278:E278,4)</f>
        <v>1</v>
      </c>
      <c r="BS278">
        <f>LARGE(A278:E278,5)</f>
        <v>0</v>
      </c>
    </row>
    <row r="279" spans="1:71" x14ac:dyDescent="0.25">
      <c r="K279" t="str">
        <f t="shared" si="176"/>
        <v>6-1-0-0-0</v>
      </c>
      <c r="L279" s="72">
        <v>6</v>
      </c>
      <c r="M279" s="72">
        <v>1</v>
      </c>
      <c r="N279" s="72">
        <v>0</v>
      </c>
      <c r="O279" s="72">
        <v>0</v>
      </c>
      <c r="P279" s="72">
        <v>0</v>
      </c>
      <c r="Q279" s="90">
        <f t="shared" si="163"/>
        <v>7</v>
      </c>
      <c r="R279" s="90" t="str">
        <f t="shared" si="177"/>
        <v/>
      </c>
      <c r="S279" s="90">
        <f t="shared" si="178"/>
        <v>0</v>
      </c>
      <c r="T279" s="91">
        <f t="shared" si="164"/>
        <v>39</v>
      </c>
      <c r="U279" s="91">
        <f t="shared" si="165"/>
        <v>19</v>
      </c>
      <c r="V279" s="91">
        <f t="shared" si="166"/>
        <v>0</v>
      </c>
      <c r="W279" s="91">
        <f t="shared" si="167"/>
        <v>0</v>
      </c>
      <c r="X279" s="91">
        <f t="shared" si="168"/>
        <v>0</v>
      </c>
      <c r="Y279" s="263">
        <f t="shared" si="179"/>
        <v>84</v>
      </c>
      <c r="Z279" s="263">
        <f t="shared" si="180"/>
        <v>10</v>
      </c>
      <c r="AA279" s="263">
        <f t="shared" si="181"/>
        <v>1</v>
      </c>
      <c r="AB279" s="263">
        <f t="shared" si="182"/>
        <v>1</v>
      </c>
      <c r="AC279" s="263">
        <f t="shared" si="183"/>
        <v>1</v>
      </c>
      <c r="AD279" s="93">
        <f t="shared" si="184"/>
        <v>840</v>
      </c>
      <c r="AE279" s="101">
        <f t="shared" si="185"/>
        <v>1.0854847123434498E-5</v>
      </c>
      <c r="AF279" s="91">
        <f t="shared" si="169"/>
        <v>58</v>
      </c>
      <c r="AG279" s="90"/>
      <c r="AH279" s="90">
        <f t="shared" si="170"/>
        <v>21</v>
      </c>
      <c r="AI279" s="90">
        <f t="shared" si="171"/>
        <v>10</v>
      </c>
      <c r="AJ279" s="90">
        <f t="shared" si="172"/>
        <v>0</v>
      </c>
      <c r="AK279" s="90">
        <f t="shared" si="173"/>
        <v>0</v>
      </c>
      <c r="AL279" s="90">
        <f t="shared" si="174"/>
        <v>0</v>
      </c>
      <c r="AM279" s="91">
        <f t="shared" si="175"/>
        <v>31</v>
      </c>
      <c r="AO279" s="94">
        <f t="shared" si="186"/>
        <v>27</v>
      </c>
      <c r="AS279" t="str">
        <f t="shared" si="187"/>
        <v>6-1-0-0-0</v>
      </c>
      <c r="AT279" s="265">
        <f t="shared" si="162"/>
        <v>6</v>
      </c>
      <c r="AU279" s="265">
        <f t="shared" si="162"/>
        <v>1</v>
      </c>
      <c r="AV279" s="265">
        <f t="shared" si="162"/>
        <v>0</v>
      </c>
      <c r="AW279" s="265">
        <f t="shared" si="162"/>
        <v>0</v>
      </c>
      <c r="AX279" s="265">
        <f t="shared" si="162"/>
        <v>0</v>
      </c>
      <c r="AY279" s="265">
        <f t="shared" si="188"/>
        <v>0</v>
      </c>
      <c r="AZ279" s="265">
        <f t="shared" si="189"/>
        <v>0</v>
      </c>
      <c r="BA279" s="265">
        <f t="shared" si="190"/>
        <v>0</v>
      </c>
      <c r="BB279" s="265">
        <f t="shared" si="191"/>
        <v>0</v>
      </c>
      <c r="BC279" s="265">
        <f t="shared" si="192"/>
        <v>0</v>
      </c>
      <c r="BD279" s="265">
        <f t="shared" si="193"/>
        <v>0</v>
      </c>
      <c r="BE279" s="265">
        <f t="shared" si="194"/>
        <v>0</v>
      </c>
      <c r="BF279" s="265">
        <f t="shared" si="195"/>
        <v>0</v>
      </c>
      <c r="BG279" s="265">
        <f t="shared" si="196"/>
        <v>0</v>
      </c>
      <c r="BH279" s="265">
        <f t="shared" si="197"/>
        <v>0</v>
      </c>
      <c r="BI279" s="265">
        <f t="shared" si="198"/>
        <v>0</v>
      </c>
      <c r="BJ279" s="265">
        <f t="shared" si="199"/>
        <v>0</v>
      </c>
      <c r="BK279" s="265">
        <f t="shared" si="200"/>
        <v>0</v>
      </c>
    </row>
    <row r="280" spans="1:71" x14ac:dyDescent="0.25">
      <c r="K280" t="str">
        <f t="shared" si="176"/>
        <v>7-0-0-0-0</v>
      </c>
      <c r="L280" s="102">
        <v>7</v>
      </c>
      <c r="M280" s="102">
        <v>0</v>
      </c>
      <c r="N280" s="102">
        <v>0</v>
      </c>
      <c r="O280" s="102">
        <v>0</v>
      </c>
      <c r="P280" s="102">
        <v>0</v>
      </c>
      <c r="Q280" s="90">
        <f t="shared" si="163"/>
        <v>7</v>
      </c>
      <c r="R280" s="90" t="str">
        <f t="shared" si="177"/>
        <v/>
      </c>
      <c r="S280" s="90">
        <f t="shared" si="178"/>
        <v>0</v>
      </c>
      <c r="T280" s="91">
        <f t="shared" si="164"/>
        <v>42</v>
      </c>
      <c r="U280" s="91">
        <f t="shared" si="165"/>
        <v>0</v>
      </c>
      <c r="V280" s="91">
        <f t="shared" si="166"/>
        <v>0</v>
      </c>
      <c r="W280" s="91">
        <f t="shared" si="167"/>
        <v>0</v>
      </c>
      <c r="X280" s="91">
        <f t="shared" si="168"/>
        <v>0</v>
      </c>
      <c r="Y280" s="263">
        <f t="shared" si="179"/>
        <v>36</v>
      </c>
      <c r="Z280" s="263">
        <f t="shared" si="180"/>
        <v>1</v>
      </c>
      <c r="AA280" s="263">
        <f t="shared" si="181"/>
        <v>1</v>
      </c>
      <c r="AB280" s="263">
        <f t="shared" si="182"/>
        <v>1</v>
      </c>
      <c r="AC280" s="263">
        <f t="shared" si="183"/>
        <v>1</v>
      </c>
      <c r="AD280" s="93">
        <f t="shared" si="184"/>
        <v>36</v>
      </c>
      <c r="AE280" s="101">
        <f t="shared" si="185"/>
        <v>4.6520773386147852E-7</v>
      </c>
      <c r="AF280" s="91">
        <f t="shared" si="169"/>
        <v>42</v>
      </c>
      <c r="AG280" s="90"/>
      <c r="AH280" s="90">
        <f t="shared" si="170"/>
        <v>28</v>
      </c>
      <c r="AI280" s="90">
        <f t="shared" si="171"/>
        <v>0</v>
      </c>
      <c r="AJ280" s="90">
        <f t="shared" si="172"/>
        <v>0</v>
      </c>
      <c r="AK280" s="90">
        <f t="shared" si="173"/>
        <v>0</v>
      </c>
      <c r="AL280" s="90">
        <f t="shared" si="174"/>
        <v>0</v>
      </c>
      <c r="AM280" s="91">
        <f t="shared" si="175"/>
        <v>28</v>
      </c>
      <c r="AO280" s="94">
        <f t="shared" si="186"/>
        <v>14</v>
      </c>
      <c r="AS280" t="str">
        <f t="shared" si="187"/>
        <v>7-0-0-0-0</v>
      </c>
      <c r="AT280" s="265">
        <f t="shared" si="162"/>
        <v>7</v>
      </c>
      <c r="AU280" s="265">
        <f t="shared" si="162"/>
        <v>0</v>
      </c>
      <c r="AV280" s="265">
        <f t="shared" si="162"/>
        <v>0</v>
      </c>
      <c r="AW280" s="265">
        <f t="shared" si="162"/>
        <v>0</v>
      </c>
      <c r="AX280" s="265">
        <f t="shared" si="162"/>
        <v>0</v>
      </c>
      <c r="AY280" s="265">
        <f t="shared" si="188"/>
        <v>0</v>
      </c>
      <c r="AZ280" s="265">
        <f t="shared" si="189"/>
        <v>0</v>
      </c>
      <c r="BA280" s="265">
        <f t="shared" si="190"/>
        <v>0</v>
      </c>
      <c r="BB280" s="265">
        <f t="shared" si="191"/>
        <v>0</v>
      </c>
      <c r="BC280" s="265">
        <f t="shared" si="192"/>
        <v>0</v>
      </c>
      <c r="BD280" s="265">
        <f>IF(COUNTIF($AT280:$AX280,4),IF(COUNTIF($AT280:$AX280,2),$S280,0),0)</f>
        <v>0</v>
      </c>
      <c r="BE280" s="265">
        <f t="shared" si="194"/>
        <v>0</v>
      </c>
      <c r="BF280" s="265">
        <f t="shared" si="195"/>
        <v>0</v>
      </c>
      <c r="BG280" s="265">
        <f t="shared" si="196"/>
        <v>0</v>
      </c>
      <c r="BH280" s="265">
        <f t="shared" si="197"/>
        <v>0</v>
      </c>
      <c r="BI280" s="265">
        <f t="shared" si="198"/>
        <v>0</v>
      </c>
      <c r="BJ280" s="265">
        <f t="shared" si="199"/>
        <v>0</v>
      </c>
      <c r="BK280" s="265">
        <f t="shared" si="200"/>
        <v>0</v>
      </c>
    </row>
    <row r="282" spans="1:71" x14ac:dyDescent="0.25">
      <c r="K282">
        <v>0</v>
      </c>
      <c r="S282" s="90">
        <f>COUNTIF(S$3:S$280,K282)</f>
        <v>163</v>
      </c>
      <c r="AD282" s="261">
        <f>S282/S$293</f>
        <v>0.58633093525179858</v>
      </c>
    </row>
    <row r="283" spans="1:71" x14ac:dyDescent="0.25">
      <c r="K283">
        <v>1</v>
      </c>
      <c r="S283" s="90">
        <f t="shared" ref="S283:S291" si="201">COUNTIF(S$3:S$280,K283)</f>
        <v>52</v>
      </c>
      <c r="AD283" s="261">
        <f t="shared" ref="AD283:AD291" si="202">S283/S$293</f>
        <v>0.18705035971223022</v>
      </c>
    </row>
    <row r="284" spans="1:71" x14ac:dyDescent="0.25">
      <c r="K284">
        <v>2</v>
      </c>
      <c r="S284" s="90">
        <f t="shared" si="201"/>
        <v>35</v>
      </c>
      <c r="AD284" s="261">
        <f t="shared" si="202"/>
        <v>0.12589928057553956</v>
      </c>
    </row>
    <row r="285" spans="1:71" x14ac:dyDescent="0.25">
      <c r="K285">
        <v>3</v>
      </c>
      <c r="S285" s="90">
        <f t="shared" si="201"/>
        <v>15</v>
      </c>
      <c r="AD285" s="261">
        <f t="shared" si="202"/>
        <v>5.3956834532374098E-2</v>
      </c>
    </row>
    <row r="286" spans="1:71" x14ac:dyDescent="0.25">
      <c r="K286">
        <v>4</v>
      </c>
      <c r="S286" s="90">
        <f t="shared" si="201"/>
        <v>1</v>
      </c>
      <c r="AD286" s="261">
        <f t="shared" si="202"/>
        <v>3.5971223021582736E-3</v>
      </c>
    </row>
    <row r="287" spans="1:71" x14ac:dyDescent="0.25">
      <c r="K287">
        <v>5</v>
      </c>
      <c r="S287" s="90">
        <f t="shared" si="201"/>
        <v>4</v>
      </c>
      <c r="AD287" s="261">
        <f t="shared" si="202"/>
        <v>1.4388489208633094E-2</v>
      </c>
    </row>
    <row r="288" spans="1:71" x14ac:dyDescent="0.25">
      <c r="K288">
        <v>6</v>
      </c>
      <c r="S288" s="90">
        <f t="shared" si="201"/>
        <v>2</v>
      </c>
      <c r="AD288" s="261">
        <f t="shared" si="202"/>
        <v>7.1942446043165471E-3</v>
      </c>
    </row>
    <row r="289" spans="11:30" x14ac:dyDescent="0.25">
      <c r="K289">
        <v>7</v>
      </c>
      <c r="S289" s="90">
        <f t="shared" si="201"/>
        <v>3</v>
      </c>
      <c r="AD289" s="261">
        <f t="shared" si="202"/>
        <v>1.0791366906474821E-2</v>
      </c>
    </row>
    <row r="290" spans="11:30" x14ac:dyDescent="0.25">
      <c r="K290">
        <v>8</v>
      </c>
      <c r="S290" s="90">
        <f t="shared" si="201"/>
        <v>2</v>
      </c>
      <c r="AD290" s="261">
        <f t="shared" si="202"/>
        <v>7.1942446043165471E-3</v>
      </c>
    </row>
    <row r="291" spans="11:30" x14ac:dyDescent="0.25">
      <c r="K291">
        <v>9</v>
      </c>
      <c r="S291" s="90">
        <f t="shared" si="201"/>
        <v>1</v>
      </c>
      <c r="AD291" s="261">
        <f t="shared" si="202"/>
        <v>3.5971223021582736E-3</v>
      </c>
    </row>
    <row r="293" spans="11:30" x14ac:dyDescent="0.25">
      <c r="S293" s="90">
        <f>SUM(S282:S291)</f>
        <v>278</v>
      </c>
    </row>
  </sheetData>
  <sortState ref="BM2:BN14">
    <sortCondition descending="1" ref="BM2:BM14"/>
  </sortState>
  <mergeCells count="2">
    <mergeCell ref="T2:X2"/>
    <mergeCell ref="Y2:AC2"/>
  </mergeCells>
  <conditionalFormatting sqref="Q3:Q280">
    <cfRule type="cellIs" dxfId="90" priority="9" operator="lessThan">
      <formula>7</formula>
    </cfRule>
    <cfRule type="cellIs" dxfId="89" priority="10" operator="greaterThan">
      <formula>7</formula>
    </cfRule>
    <cfRule type="cellIs" dxfId="88" priority="11" operator="equal">
      <formula>7</formula>
    </cfRule>
  </conditionalFormatting>
  <conditionalFormatting sqref="S3:S280 S282:S291 S293">
    <cfRule type="cellIs" dxfId="87" priority="7" operator="equal">
      <formula>$S$2</formula>
    </cfRule>
    <cfRule type="cellIs" dxfId="86" priority="8" operator="equal">
      <formula>$S$1</formula>
    </cfRule>
  </conditionalFormatting>
  <conditionalFormatting sqref="K3:K280">
    <cfRule type="cellIs" dxfId="85" priority="6" operator="equal">
      <formula>$J$2</formula>
    </cfRule>
  </conditionalFormatting>
  <conditionalFormatting sqref="F2:F217">
    <cfRule type="cellIs" dxfId="84" priority="5" operator="equal">
      <formula>$J$5</formula>
    </cfRule>
  </conditionalFormatting>
  <conditionalFormatting sqref="AY3:BK280">
    <cfRule type="cellIs" dxfId="83" priority="3" operator="greaterThan">
      <formula>0</formula>
    </cfRule>
  </conditionalFormatting>
  <conditionalFormatting sqref="F2:F277">
    <cfRule type="cellIs" dxfId="82" priority="1" operator="equal">
      <formula>$J$2</formula>
    </cfRule>
    <cfRule type="cellIs" dxfId="81" priority="2" operator="equal">
      <formula>$J$6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nd_Combo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18</xdr:col>
                    <xdr:colOff>228600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O278"/>
  <sheetViews>
    <sheetView topLeftCell="A22" zoomScaleNormal="100" workbookViewId="0">
      <selection activeCell="C31" sqref="C31"/>
    </sheetView>
  </sheetViews>
  <sheetFormatPr defaultRowHeight="15" x14ac:dyDescent="0.25"/>
  <cols>
    <col min="2" max="2" width="9.85546875" style="72" bestFit="1" customWidth="1"/>
    <col min="3" max="3" width="9.7109375" style="72" bestFit="1" customWidth="1"/>
    <col min="4" max="12" width="9.140625" style="72"/>
    <col min="14" max="15" width="9.140625" style="201"/>
  </cols>
  <sheetData>
    <row r="1" spans="2:15" x14ac:dyDescent="0.25">
      <c r="B1" s="39" t="s">
        <v>334</v>
      </c>
      <c r="C1" s="39" t="s">
        <v>335</v>
      </c>
      <c r="D1" s="74" t="s">
        <v>336</v>
      </c>
      <c r="E1" s="74">
        <v>7</v>
      </c>
      <c r="F1" s="74">
        <v>16</v>
      </c>
      <c r="G1" s="74">
        <v>25</v>
      </c>
      <c r="H1" s="74">
        <v>34</v>
      </c>
      <c r="I1" s="74">
        <v>43</v>
      </c>
      <c r="J1" s="74">
        <v>52</v>
      </c>
      <c r="K1" s="74">
        <v>61</v>
      </c>
      <c r="L1" s="74">
        <v>70</v>
      </c>
      <c r="M1">
        <v>43</v>
      </c>
    </row>
    <row r="2" spans="2:15" x14ac:dyDescent="0.25">
      <c r="B2" s="89">
        <v>43</v>
      </c>
      <c r="C2" s="89">
        <v>70</v>
      </c>
      <c r="D2" s="74">
        <v>7</v>
      </c>
      <c r="E2" s="74"/>
      <c r="F2" s="74"/>
      <c r="G2" s="74"/>
      <c r="H2" s="74"/>
      <c r="I2" s="74"/>
      <c r="J2" s="74"/>
      <c r="K2" s="74"/>
      <c r="L2" s="74"/>
    </row>
    <row r="3" spans="2:15" x14ac:dyDescent="0.25">
      <c r="B3" s="89">
        <v>25</v>
      </c>
      <c r="C3" s="89">
        <v>25</v>
      </c>
      <c r="D3" s="74">
        <v>16</v>
      </c>
      <c r="E3" s="74"/>
      <c r="F3" s="74">
        <v>2</v>
      </c>
      <c r="G3" s="74">
        <v>3</v>
      </c>
      <c r="H3" s="74">
        <v>7</v>
      </c>
      <c r="I3" s="74">
        <v>5</v>
      </c>
      <c r="J3" s="74">
        <v>1</v>
      </c>
      <c r="K3" s="74"/>
      <c r="L3" s="74"/>
      <c r="N3" s="201" t="s">
        <v>75</v>
      </c>
      <c r="O3" s="201" t="s">
        <v>74</v>
      </c>
    </row>
    <row r="4" spans="2:15" x14ac:dyDescent="0.25">
      <c r="B4" s="89">
        <v>61</v>
      </c>
      <c r="C4" s="89">
        <v>52</v>
      </c>
      <c r="D4" s="74">
        <v>25</v>
      </c>
      <c r="E4" s="74"/>
      <c r="F4" s="74">
        <v>6</v>
      </c>
      <c r="G4" s="74">
        <v>6</v>
      </c>
      <c r="H4" s="74">
        <v>11</v>
      </c>
      <c r="I4" s="74">
        <v>14</v>
      </c>
      <c r="J4" s="74">
        <v>6</v>
      </c>
      <c r="K4" s="74">
        <v>3</v>
      </c>
      <c r="L4" s="74">
        <v>1</v>
      </c>
      <c r="N4" s="201">
        <v>3</v>
      </c>
      <c r="O4" s="201">
        <v>4</v>
      </c>
    </row>
    <row r="5" spans="2:15" x14ac:dyDescent="0.25">
      <c r="B5" s="89">
        <v>43</v>
      </c>
      <c r="C5" s="89">
        <v>25</v>
      </c>
      <c r="D5" s="74">
        <v>34</v>
      </c>
      <c r="E5" s="74"/>
      <c r="F5" s="74">
        <v>4</v>
      </c>
      <c r="G5" s="74">
        <v>15</v>
      </c>
      <c r="H5" s="74">
        <v>27</v>
      </c>
      <c r="I5" s="74">
        <v>26</v>
      </c>
      <c r="J5" s="74">
        <v>12</v>
      </c>
      <c r="K5" s="74">
        <v>1</v>
      </c>
      <c r="L5" s="74"/>
    </row>
    <row r="6" spans="2:15" x14ac:dyDescent="0.25">
      <c r="B6" s="89">
        <v>43</v>
      </c>
      <c r="C6" s="89">
        <v>25</v>
      </c>
      <c r="D6" s="74">
        <v>43</v>
      </c>
      <c r="E6" s="74"/>
      <c r="F6" s="74">
        <v>3</v>
      </c>
      <c r="G6" s="74">
        <v>17</v>
      </c>
      <c r="H6" s="74">
        <v>26</v>
      </c>
      <c r="I6" s="74">
        <v>24</v>
      </c>
      <c r="J6" s="74">
        <v>10</v>
      </c>
      <c r="K6" s="74">
        <v>2</v>
      </c>
      <c r="L6" s="74"/>
    </row>
    <row r="7" spans="2:15" x14ac:dyDescent="0.25">
      <c r="B7" s="89">
        <v>34</v>
      </c>
      <c r="C7" s="89">
        <v>43</v>
      </c>
      <c r="D7" s="74">
        <v>52</v>
      </c>
      <c r="E7" s="74"/>
      <c r="F7" s="74">
        <v>3</v>
      </c>
      <c r="G7" s="74">
        <v>2</v>
      </c>
      <c r="H7" s="74">
        <v>12</v>
      </c>
      <c r="I7" s="74">
        <v>12</v>
      </c>
      <c r="J7" s="74">
        <v>2</v>
      </c>
      <c r="K7" s="74">
        <v>2</v>
      </c>
      <c r="L7" s="74"/>
    </row>
    <row r="8" spans="2:15" x14ac:dyDescent="0.25">
      <c r="B8" s="89">
        <v>34</v>
      </c>
      <c r="C8" s="89">
        <v>34</v>
      </c>
      <c r="D8" s="74">
        <v>61</v>
      </c>
      <c r="E8" s="74"/>
      <c r="F8" s="74"/>
      <c r="G8" s="74">
        <v>3</v>
      </c>
      <c r="H8" s="74">
        <v>1</v>
      </c>
      <c r="I8" s="74">
        <v>2</v>
      </c>
      <c r="J8" s="74">
        <v>2</v>
      </c>
      <c r="K8" s="74">
        <v>2</v>
      </c>
      <c r="L8" s="74"/>
    </row>
    <row r="9" spans="2:15" x14ac:dyDescent="0.25">
      <c r="B9" s="89">
        <v>34</v>
      </c>
      <c r="C9" s="89">
        <v>43</v>
      </c>
      <c r="D9" s="74">
        <v>70</v>
      </c>
      <c r="E9" s="74"/>
      <c r="F9" s="74"/>
      <c r="G9" s="74">
        <v>1</v>
      </c>
      <c r="H9" s="74"/>
      <c r="I9" s="74"/>
      <c r="J9" s="74"/>
      <c r="K9" s="74"/>
      <c r="L9" s="74"/>
    </row>
    <row r="10" spans="2:15" x14ac:dyDescent="0.25">
      <c r="B10" s="89">
        <v>43</v>
      </c>
      <c r="C10" s="89">
        <v>61</v>
      </c>
      <c r="F10" s="247"/>
      <c r="G10" s="247"/>
      <c r="H10" s="247"/>
      <c r="I10" s="247"/>
      <c r="J10" s="247"/>
      <c r="K10" s="247"/>
      <c r="L10" s="247"/>
    </row>
    <row r="11" spans="2:15" x14ac:dyDescent="0.25">
      <c r="B11" s="89">
        <v>34</v>
      </c>
      <c r="C11" s="89">
        <v>43</v>
      </c>
      <c r="D11" s="74" t="s">
        <v>337</v>
      </c>
      <c r="E11" s="74">
        <v>7</v>
      </c>
      <c r="F11" s="74">
        <v>16</v>
      </c>
      <c r="G11" s="74">
        <v>25</v>
      </c>
      <c r="H11" s="74">
        <v>34</v>
      </c>
      <c r="I11" s="74">
        <v>43</v>
      </c>
      <c r="J11" s="74">
        <v>52</v>
      </c>
      <c r="K11" s="74">
        <v>61</v>
      </c>
      <c r="L11" s="74">
        <v>70</v>
      </c>
      <c r="M11">
        <v>70</v>
      </c>
    </row>
    <row r="12" spans="2:15" x14ac:dyDescent="0.25">
      <c r="B12" s="89">
        <v>52</v>
      </c>
      <c r="C12" s="89">
        <v>34</v>
      </c>
      <c r="D12" s="74">
        <v>7</v>
      </c>
      <c r="E12" s="74"/>
      <c r="F12" s="74"/>
      <c r="G12" s="74">
        <v>1</v>
      </c>
      <c r="H12" s="74"/>
      <c r="I12" s="74"/>
      <c r="J12" s="74"/>
      <c r="K12" s="74"/>
      <c r="L12" s="74"/>
      <c r="N12" s="201" t="s">
        <v>0</v>
      </c>
      <c r="O12" s="201" t="s">
        <v>1</v>
      </c>
    </row>
    <row r="13" spans="2:15" x14ac:dyDescent="0.25">
      <c r="B13" s="89">
        <v>52</v>
      </c>
      <c r="C13" s="89">
        <v>43</v>
      </c>
      <c r="D13" s="74">
        <v>16</v>
      </c>
      <c r="E13" s="74"/>
      <c r="F13" s="74"/>
      <c r="G13" s="74">
        <v>1</v>
      </c>
      <c r="H13" s="74">
        <v>4</v>
      </c>
      <c r="I13" s="74">
        <v>4</v>
      </c>
      <c r="J13" s="74"/>
      <c r="K13" s="74"/>
      <c r="L13" s="74"/>
    </row>
    <row r="14" spans="2:15" x14ac:dyDescent="0.25">
      <c r="B14" s="89">
        <v>43</v>
      </c>
      <c r="C14" s="89">
        <v>34</v>
      </c>
      <c r="D14" s="74">
        <v>25</v>
      </c>
      <c r="E14" s="74"/>
      <c r="F14" s="74">
        <v>2</v>
      </c>
      <c r="G14" s="74">
        <v>6</v>
      </c>
      <c r="H14" s="74">
        <v>9</v>
      </c>
      <c r="I14" s="74">
        <v>13</v>
      </c>
      <c r="J14" s="74">
        <v>11</v>
      </c>
      <c r="K14" s="74">
        <v>1</v>
      </c>
      <c r="L14" s="74">
        <v>1</v>
      </c>
    </row>
    <row r="15" spans="2:15" x14ac:dyDescent="0.25">
      <c r="B15" s="89">
        <v>43</v>
      </c>
      <c r="C15" s="89">
        <v>52</v>
      </c>
      <c r="D15" s="74">
        <v>34</v>
      </c>
      <c r="E15" s="74"/>
      <c r="F15" s="74">
        <v>2</v>
      </c>
      <c r="G15" s="74">
        <v>13</v>
      </c>
      <c r="H15" s="74">
        <v>29</v>
      </c>
      <c r="I15" s="74">
        <v>27</v>
      </c>
      <c r="J15" s="74">
        <v>18</v>
      </c>
      <c r="K15" s="74">
        <v>1</v>
      </c>
      <c r="L15" s="74"/>
    </row>
    <row r="16" spans="2:15" x14ac:dyDescent="0.25">
      <c r="B16" s="89">
        <v>34</v>
      </c>
      <c r="C16" s="89">
        <v>34</v>
      </c>
      <c r="D16" s="74">
        <v>43</v>
      </c>
      <c r="E16" s="74"/>
      <c r="F16" s="74">
        <v>4</v>
      </c>
      <c r="G16" s="74">
        <v>14</v>
      </c>
      <c r="H16" s="74">
        <v>26</v>
      </c>
      <c r="I16" s="74">
        <v>12</v>
      </c>
      <c r="J16" s="74">
        <v>11</v>
      </c>
      <c r="K16" s="74">
        <v>6</v>
      </c>
      <c r="L16" s="74"/>
    </row>
    <row r="17" spans="2:12" x14ac:dyDescent="0.25">
      <c r="B17" s="89">
        <v>16</v>
      </c>
      <c r="C17" s="89">
        <v>52</v>
      </c>
      <c r="D17" s="74">
        <v>52</v>
      </c>
      <c r="E17" s="74">
        <v>1</v>
      </c>
      <c r="F17" s="74">
        <v>1</v>
      </c>
      <c r="G17" s="74">
        <v>4</v>
      </c>
      <c r="H17" s="74">
        <v>20</v>
      </c>
      <c r="I17" s="74">
        <v>14</v>
      </c>
      <c r="J17" s="74">
        <v>6</v>
      </c>
      <c r="K17" s="74">
        <v>2</v>
      </c>
      <c r="L17" s="74"/>
    </row>
    <row r="18" spans="2:12" x14ac:dyDescent="0.25">
      <c r="B18" s="89">
        <v>25</v>
      </c>
      <c r="C18" s="89">
        <v>43</v>
      </c>
      <c r="D18" s="74">
        <v>61</v>
      </c>
      <c r="E18" s="74"/>
      <c r="F18" s="74"/>
      <c r="G18" s="74">
        <v>3</v>
      </c>
      <c r="H18" s="74">
        <v>2</v>
      </c>
      <c r="I18" s="74">
        <v>3</v>
      </c>
      <c r="J18" s="74">
        <v>2</v>
      </c>
      <c r="K18" s="74">
        <v>2</v>
      </c>
      <c r="L18" s="74"/>
    </row>
    <row r="19" spans="2:12" x14ac:dyDescent="0.25">
      <c r="B19" s="89">
        <v>43</v>
      </c>
      <c r="C19" s="89">
        <v>25</v>
      </c>
      <c r="D19" s="74">
        <v>70</v>
      </c>
      <c r="E19" s="74"/>
      <c r="F19" s="74"/>
      <c r="G19" s="74"/>
      <c r="H19" s="74"/>
      <c r="I19" s="74"/>
      <c r="J19" s="74"/>
      <c r="K19" s="74"/>
      <c r="L19" s="74"/>
    </row>
    <row r="20" spans="2:12" x14ac:dyDescent="0.25">
      <c r="B20" s="89">
        <v>43</v>
      </c>
      <c r="C20" s="89">
        <v>61</v>
      </c>
      <c r="F20" s="247"/>
      <c r="G20" s="247"/>
      <c r="H20" s="247"/>
      <c r="I20" s="247"/>
      <c r="J20" s="247"/>
      <c r="K20" s="247"/>
      <c r="L20" s="247"/>
    </row>
    <row r="21" spans="2:12" x14ac:dyDescent="0.25">
      <c r="B21" s="89">
        <v>16</v>
      </c>
      <c r="C21" s="89">
        <v>61</v>
      </c>
    </row>
    <row r="22" spans="2:12" x14ac:dyDescent="0.25">
      <c r="B22" s="89">
        <v>25</v>
      </c>
      <c r="C22" s="89">
        <v>43</v>
      </c>
    </row>
    <row r="23" spans="2:12" x14ac:dyDescent="0.25">
      <c r="B23" s="89">
        <v>25</v>
      </c>
      <c r="C23" s="89">
        <v>43</v>
      </c>
    </row>
    <row r="24" spans="2:12" x14ac:dyDescent="0.25">
      <c r="B24" s="89">
        <v>25</v>
      </c>
      <c r="C24" s="89">
        <v>34</v>
      </c>
    </row>
    <row r="25" spans="2:12" x14ac:dyDescent="0.25">
      <c r="B25" s="89">
        <v>34</v>
      </c>
      <c r="C25" s="89">
        <v>43</v>
      </c>
    </row>
    <row r="26" spans="2:12" x14ac:dyDescent="0.25">
      <c r="B26" s="89">
        <v>34</v>
      </c>
      <c r="C26" s="89">
        <v>25</v>
      </c>
    </row>
    <row r="27" spans="2:12" x14ac:dyDescent="0.25">
      <c r="B27" s="89">
        <v>52</v>
      </c>
      <c r="C27" s="89">
        <v>43</v>
      </c>
    </row>
    <row r="28" spans="2:12" x14ac:dyDescent="0.25">
      <c r="B28" s="89">
        <v>43</v>
      </c>
      <c r="C28" s="89">
        <v>25</v>
      </c>
    </row>
    <row r="29" spans="2:12" x14ac:dyDescent="0.25">
      <c r="B29" s="89">
        <v>16</v>
      </c>
      <c r="C29" s="89">
        <v>34</v>
      </c>
    </row>
    <row r="30" spans="2:12" x14ac:dyDescent="0.25">
      <c r="B30" s="89">
        <v>25</v>
      </c>
      <c r="C30" s="89">
        <v>43</v>
      </c>
    </row>
    <row r="31" spans="2:12" x14ac:dyDescent="0.25">
      <c r="B31" s="89">
        <v>43</v>
      </c>
      <c r="C31" s="89">
        <v>52</v>
      </c>
    </row>
    <row r="32" spans="2:12" x14ac:dyDescent="0.25">
      <c r="B32" s="89">
        <v>43</v>
      </c>
      <c r="C32" s="89">
        <v>43</v>
      </c>
    </row>
    <row r="33" spans="2:3" x14ac:dyDescent="0.25">
      <c r="B33" s="89">
        <v>34</v>
      </c>
      <c r="C33" s="89">
        <v>34</v>
      </c>
    </row>
    <row r="34" spans="2:3" x14ac:dyDescent="0.25">
      <c r="B34" s="89">
        <v>43</v>
      </c>
      <c r="C34" s="89">
        <v>52</v>
      </c>
    </row>
    <row r="35" spans="2:3" x14ac:dyDescent="0.25">
      <c r="B35" s="89">
        <v>43</v>
      </c>
      <c r="C35" s="89">
        <v>25</v>
      </c>
    </row>
    <row r="36" spans="2:3" x14ac:dyDescent="0.25">
      <c r="B36" s="89">
        <v>34</v>
      </c>
      <c r="C36" s="89">
        <v>25</v>
      </c>
    </row>
    <row r="37" spans="2:3" x14ac:dyDescent="0.25">
      <c r="B37" s="89">
        <v>34</v>
      </c>
      <c r="C37" s="89">
        <v>34</v>
      </c>
    </row>
    <row r="38" spans="2:3" x14ac:dyDescent="0.25">
      <c r="B38" s="89">
        <v>43</v>
      </c>
      <c r="C38" s="89">
        <v>43</v>
      </c>
    </row>
    <row r="39" spans="2:3" x14ac:dyDescent="0.25">
      <c r="B39" s="89">
        <v>34</v>
      </c>
      <c r="C39" s="89">
        <v>52</v>
      </c>
    </row>
    <row r="40" spans="2:3" x14ac:dyDescent="0.25">
      <c r="B40" s="89">
        <v>43</v>
      </c>
      <c r="C40" s="89">
        <v>25</v>
      </c>
    </row>
    <row r="41" spans="2:3" x14ac:dyDescent="0.25">
      <c r="B41" s="89">
        <v>61</v>
      </c>
      <c r="C41" s="89">
        <v>25</v>
      </c>
    </row>
    <row r="42" spans="2:3" x14ac:dyDescent="0.25">
      <c r="B42" s="89">
        <v>61</v>
      </c>
      <c r="C42" s="89">
        <v>16</v>
      </c>
    </row>
    <row r="43" spans="2:3" x14ac:dyDescent="0.25">
      <c r="B43" s="89">
        <v>61</v>
      </c>
      <c r="C43" s="89">
        <v>34</v>
      </c>
    </row>
    <row r="44" spans="2:3" x14ac:dyDescent="0.25">
      <c r="B44" s="89">
        <v>25</v>
      </c>
      <c r="C44" s="89">
        <v>34</v>
      </c>
    </row>
    <row r="45" spans="2:3" x14ac:dyDescent="0.25">
      <c r="B45" s="89">
        <v>52</v>
      </c>
      <c r="C45" s="89">
        <v>34</v>
      </c>
    </row>
    <row r="46" spans="2:3" x14ac:dyDescent="0.25">
      <c r="B46" s="89">
        <v>25</v>
      </c>
      <c r="C46" s="89">
        <v>52</v>
      </c>
    </row>
    <row r="47" spans="2:3" x14ac:dyDescent="0.25">
      <c r="B47" s="89">
        <v>61</v>
      </c>
      <c r="C47" s="89">
        <v>34</v>
      </c>
    </row>
    <row r="48" spans="2:3" x14ac:dyDescent="0.25">
      <c r="B48" s="89">
        <v>25</v>
      </c>
      <c r="C48" s="89">
        <v>34</v>
      </c>
    </row>
    <row r="49" spans="2:3" x14ac:dyDescent="0.25">
      <c r="B49" s="89">
        <v>43</v>
      </c>
      <c r="C49" s="89">
        <v>34</v>
      </c>
    </row>
    <row r="50" spans="2:3" x14ac:dyDescent="0.25">
      <c r="B50" s="89">
        <v>43</v>
      </c>
      <c r="C50" s="89">
        <v>25</v>
      </c>
    </row>
    <row r="51" spans="2:3" x14ac:dyDescent="0.25">
      <c r="B51" s="89">
        <v>52</v>
      </c>
      <c r="C51" s="89">
        <v>61</v>
      </c>
    </row>
    <row r="52" spans="2:3" x14ac:dyDescent="0.25">
      <c r="B52" s="89">
        <v>43</v>
      </c>
      <c r="C52" s="89">
        <v>43</v>
      </c>
    </row>
    <row r="53" spans="2:3" x14ac:dyDescent="0.25">
      <c r="B53" s="89">
        <v>16</v>
      </c>
      <c r="C53" s="89">
        <v>43</v>
      </c>
    </row>
    <row r="54" spans="2:3" x14ac:dyDescent="0.25">
      <c r="B54" s="89">
        <v>52</v>
      </c>
      <c r="C54" s="89">
        <v>34</v>
      </c>
    </row>
    <row r="55" spans="2:3" x14ac:dyDescent="0.25">
      <c r="B55" s="89">
        <v>16</v>
      </c>
      <c r="C55" s="89">
        <v>52</v>
      </c>
    </row>
    <row r="56" spans="2:3" x14ac:dyDescent="0.25">
      <c r="B56" s="89">
        <v>34</v>
      </c>
      <c r="C56" s="89">
        <v>43</v>
      </c>
    </row>
    <row r="57" spans="2:3" x14ac:dyDescent="0.25">
      <c r="B57" s="89">
        <v>34</v>
      </c>
      <c r="C57" s="89">
        <v>34</v>
      </c>
    </row>
    <row r="58" spans="2:3" x14ac:dyDescent="0.25">
      <c r="B58" s="89">
        <v>34</v>
      </c>
      <c r="C58" s="89">
        <v>52</v>
      </c>
    </row>
    <row r="59" spans="2:3" x14ac:dyDescent="0.25">
      <c r="B59" s="89">
        <v>34</v>
      </c>
      <c r="C59" s="89">
        <v>43</v>
      </c>
    </row>
    <row r="60" spans="2:3" x14ac:dyDescent="0.25">
      <c r="B60" s="89">
        <v>16</v>
      </c>
      <c r="C60" s="89">
        <v>16</v>
      </c>
    </row>
    <row r="61" spans="2:3" x14ac:dyDescent="0.25">
      <c r="B61" s="89">
        <v>43</v>
      </c>
      <c r="C61" s="89">
        <v>52</v>
      </c>
    </row>
    <row r="62" spans="2:3" x14ac:dyDescent="0.25">
      <c r="B62" s="89">
        <v>43</v>
      </c>
      <c r="C62" s="89">
        <v>25</v>
      </c>
    </row>
    <row r="63" spans="2:3" x14ac:dyDescent="0.25">
      <c r="B63" s="89">
        <v>25</v>
      </c>
      <c r="C63" s="89">
        <v>43</v>
      </c>
    </row>
    <row r="64" spans="2:3" x14ac:dyDescent="0.25">
      <c r="B64" s="89">
        <v>34</v>
      </c>
      <c r="C64" s="89">
        <v>34</v>
      </c>
    </row>
    <row r="65" spans="2:3" x14ac:dyDescent="0.25">
      <c r="B65" s="89">
        <v>52</v>
      </c>
      <c r="C65" s="89">
        <v>43</v>
      </c>
    </row>
    <row r="66" spans="2:3" x14ac:dyDescent="0.25">
      <c r="B66" s="89">
        <v>43</v>
      </c>
      <c r="C66" s="89">
        <v>52</v>
      </c>
    </row>
    <row r="67" spans="2:3" x14ac:dyDescent="0.25">
      <c r="B67" s="89">
        <v>43</v>
      </c>
      <c r="C67" s="89">
        <v>34</v>
      </c>
    </row>
    <row r="68" spans="2:3" x14ac:dyDescent="0.25">
      <c r="B68" s="89">
        <v>43</v>
      </c>
      <c r="C68" s="89">
        <v>16</v>
      </c>
    </row>
    <row r="69" spans="2:3" x14ac:dyDescent="0.25">
      <c r="B69" s="89">
        <v>25</v>
      </c>
      <c r="C69" s="89">
        <v>25</v>
      </c>
    </row>
    <row r="70" spans="2:3" x14ac:dyDescent="0.25">
      <c r="B70" s="89">
        <v>61</v>
      </c>
      <c r="C70" s="89">
        <v>34</v>
      </c>
    </row>
    <row r="71" spans="2:3" x14ac:dyDescent="0.25">
      <c r="B71" s="89">
        <v>43</v>
      </c>
      <c r="C71" s="89">
        <v>43</v>
      </c>
    </row>
    <row r="72" spans="2:3" x14ac:dyDescent="0.25">
      <c r="B72" s="89">
        <v>34</v>
      </c>
      <c r="C72" s="89">
        <v>25</v>
      </c>
    </row>
    <row r="73" spans="2:3" x14ac:dyDescent="0.25">
      <c r="B73" s="89">
        <v>52</v>
      </c>
      <c r="C73" s="89">
        <v>34</v>
      </c>
    </row>
    <row r="74" spans="2:3" x14ac:dyDescent="0.25">
      <c r="B74" s="89">
        <v>25</v>
      </c>
      <c r="C74" s="89">
        <v>34</v>
      </c>
    </row>
    <row r="75" spans="2:3" x14ac:dyDescent="0.25">
      <c r="B75" s="89">
        <v>25</v>
      </c>
      <c r="C75" s="89">
        <v>52</v>
      </c>
    </row>
    <row r="76" spans="2:3" x14ac:dyDescent="0.25">
      <c r="B76" s="89">
        <v>16</v>
      </c>
      <c r="C76" s="89">
        <v>25</v>
      </c>
    </row>
    <row r="77" spans="2:3" x14ac:dyDescent="0.25">
      <c r="B77" s="89">
        <v>25</v>
      </c>
      <c r="C77" s="89">
        <v>25</v>
      </c>
    </row>
    <row r="78" spans="2:3" x14ac:dyDescent="0.25">
      <c r="B78" s="89">
        <v>16</v>
      </c>
      <c r="C78" s="89">
        <v>34</v>
      </c>
    </row>
    <row r="79" spans="2:3" x14ac:dyDescent="0.25">
      <c r="B79" s="89">
        <v>43</v>
      </c>
      <c r="C79" s="89">
        <v>43</v>
      </c>
    </row>
    <row r="80" spans="2:3" x14ac:dyDescent="0.25">
      <c r="B80" s="89">
        <v>52</v>
      </c>
      <c r="C80" s="89">
        <v>52</v>
      </c>
    </row>
    <row r="81" spans="2:3" x14ac:dyDescent="0.25">
      <c r="B81" s="89">
        <v>34</v>
      </c>
      <c r="C81" s="89">
        <v>34</v>
      </c>
    </row>
    <row r="82" spans="2:3" x14ac:dyDescent="0.25">
      <c r="B82" s="89">
        <v>52</v>
      </c>
      <c r="C82" s="89">
        <v>34</v>
      </c>
    </row>
    <row r="83" spans="2:3" x14ac:dyDescent="0.25">
      <c r="B83" s="89">
        <v>34</v>
      </c>
      <c r="C83" s="89">
        <v>52</v>
      </c>
    </row>
    <row r="84" spans="2:3" x14ac:dyDescent="0.25">
      <c r="B84" s="89">
        <v>34</v>
      </c>
      <c r="C84" s="89">
        <v>52</v>
      </c>
    </row>
    <row r="85" spans="2:3" x14ac:dyDescent="0.25">
      <c r="B85" s="89">
        <v>43</v>
      </c>
      <c r="C85" s="89">
        <v>25</v>
      </c>
    </row>
    <row r="86" spans="2:3" x14ac:dyDescent="0.25">
      <c r="B86" s="89">
        <v>34</v>
      </c>
      <c r="C86" s="89">
        <v>34</v>
      </c>
    </row>
    <row r="87" spans="2:3" x14ac:dyDescent="0.25">
      <c r="B87" s="89">
        <v>34</v>
      </c>
      <c r="C87" s="89">
        <v>25</v>
      </c>
    </row>
    <row r="88" spans="2:3" x14ac:dyDescent="0.25">
      <c r="B88" s="89">
        <v>34</v>
      </c>
      <c r="C88" s="89">
        <v>34</v>
      </c>
    </row>
    <row r="89" spans="2:3" x14ac:dyDescent="0.25">
      <c r="B89" s="89">
        <v>43</v>
      </c>
      <c r="C89" s="89">
        <v>52</v>
      </c>
    </row>
    <row r="90" spans="2:3" x14ac:dyDescent="0.25">
      <c r="B90" s="89">
        <v>43</v>
      </c>
      <c r="C90" s="89">
        <v>34</v>
      </c>
    </row>
    <row r="91" spans="2:3" x14ac:dyDescent="0.25">
      <c r="B91" s="89">
        <v>43</v>
      </c>
      <c r="C91" s="89">
        <v>34</v>
      </c>
    </row>
    <row r="92" spans="2:3" x14ac:dyDescent="0.25">
      <c r="B92" s="89">
        <v>34</v>
      </c>
      <c r="C92" s="89">
        <v>52</v>
      </c>
    </row>
    <row r="93" spans="2:3" x14ac:dyDescent="0.25">
      <c r="B93" s="89">
        <v>34</v>
      </c>
      <c r="C93" s="89">
        <v>25</v>
      </c>
    </row>
    <row r="94" spans="2:3" x14ac:dyDescent="0.25">
      <c r="B94" s="89">
        <v>34</v>
      </c>
      <c r="C94" s="89">
        <v>34</v>
      </c>
    </row>
    <row r="95" spans="2:3" x14ac:dyDescent="0.25">
      <c r="B95" s="89">
        <v>34</v>
      </c>
      <c r="C95" s="89">
        <v>43</v>
      </c>
    </row>
    <row r="96" spans="2:3" x14ac:dyDescent="0.25">
      <c r="B96" s="89">
        <v>52</v>
      </c>
      <c r="C96" s="89">
        <v>16</v>
      </c>
    </row>
    <row r="97" spans="2:3" x14ac:dyDescent="0.25">
      <c r="B97" s="89">
        <v>52</v>
      </c>
      <c r="C97" s="89">
        <v>43</v>
      </c>
    </row>
    <row r="98" spans="2:3" x14ac:dyDescent="0.25">
      <c r="B98" s="89">
        <v>34</v>
      </c>
      <c r="C98" s="89">
        <v>34</v>
      </c>
    </row>
    <row r="99" spans="2:3" x14ac:dyDescent="0.25">
      <c r="B99" s="89">
        <v>34</v>
      </c>
      <c r="C99" s="89">
        <v>34</v>
      </c>
    </row>
    <row r="100" spans="2:3" x14ac:dyDescent="0.25">
      <c r="B100" s="89">
        <v>25</v>
      </c>
      <c r="C100" s="89">
        <v>43</v>
      </c>
    </row>
    <row r="101" spans="2:3" x14ac:dyDescent="0.25">
      <c r="B101" s="89">
        <v>25</v>
      </c>
      <c r="C101" s="89">
        <v>43</v>
      </c>
    </row>
    <row r="102" spans="2:3" x14ac:dyDescent="0.25">
      <c r="B102" s="89">
        <v>25</v>
      </c>
      <c r="C102" s="89">
        <v>25</v>
      </c>
    </row>
    <row r="103" spans="2:3" x14ac:dyDescent="0.25">
      <c r="B103" s="89">
        <v>43</v>
      </c>
      <c r="C103" s="89">
        <v>43</v>
      </c>
    </row>
    <row r="104" spans="2:3" x14ac:dyDescent="0.25">
      <c r="B104" s="89">
        <v>34</v>
      </c>
      <c r="C104" s="89">
        <v>43</v>
      </c>
    </row>
    <row r="105" spans="2:3" x14ac:dyDescent="0.25">
      <c r="B105" s="89">
        <v>52</v>
      </c>
      <c r="C105" s="89">
        <v>43</v>
      </c>
    </row>
    <row r="106" spans="2:3" x14ac:dyDescent="0.25">
      <c r="B106" s="89">
        <v>25</v>
      </c>
      <c r="C106" s="89">
        <v>25</v>
      </c>
    </row>
    <row r="107" spans="2:3" x14ac:dyDescent="0.25">
      <c r="B107" s="89">
        <v>43</v>
      </c>
      <c r="C107" s="89">
        <v>43</v>
      </c>
    </row>
    <row r="108" spans="2:3" x14ac:dyDescent="0.25">
      <c r="B108" s="89">
        <v>52</v>
      </c>
      <c r="C108" s="89">
        <v>34</v>
      </c>
    </row>
    <row r="109" spans="2:3" x14ac:dyDescent="0.25">
      <c r="B109" s="89">
        <v>34</v>
      </c>
      <c r="C109" s="89">
        <v>34</v>
      </c>
    </row>
    <row r="110" spans="2:3" x14ac:dyDescent="0.25">
      <c r="B110" s="89">
        <v>43</v>
      </c>
      <c r="C110" s="89">
        <v>52</v>
      </c>
    </row>
    <row r="111" spans="2:3" x14ac:dyDescent="0.25">
      <c r="B111" s="89">
        <v>43</v>
      </c>
      <c r="C111" s="89">
        <v>34</v>
      </c>
    </row>
    <row r="112" spans="2:3" x14ac:dyDescent="0.25">
      <c r="B112" s="89">
        <v>25</v>
      </c>
      <c r="C112" s="89">
        <v>34</v>
      </c>
    </row>
    <row r="113" spans="2:3" x14ac:dyDescent="0.25">
      <c r="B113" s="89">
        <v>52</v>
      </c>
      <c r="C113" s="89">
        <v>16</v>
      </c>
    </row>
    <row r="114" spans="2:3" x14ac:dyDescent="0.25">
      <c r="B114" s="89">
        <v>43</v>
      </c>
      <c r="C114" s="89">
        <v>25</v>
      </c>
    </row>
    <row r="115" spans="2:3" x14ac:dyDescent="0.25">
      <c r="B115" s="89">
        <v>43</v>
      </c>
      <c r="C115" s="89">
        <v>34</v>
      </c>
    </row>
    <row r="116" spans="2:3" x14ac:dyDescent="0.25">
      <c r="B116" s="89">
        <v>25</v>
      </c>
      <c r="C116" s="89">
        <v>34</v>
      </c>
    </row>
    <row r="117" spans="2:3" x14ac:dyDescent="0.25">
      <c r="B117" s="89">
        <v>34</v>
      </c>
      <c r="C117" s="89">
        <v>52</v>
      </c>
    </row>
    <row r="118" spans="2:3" x14ac:dyDescent="0.25">
      <c r="B118" s="89">
        <v>25</v>
      </c>
      <c r="C118" s="89">
        <v>43</v>
      </c>
    </row>
    <row r="119" spans="2:3" x14ac:dyDescent="0.25">
      <c r="B119" s="89">
        <v>43</v>
      </c>
      <c r="C119" s="89">
        <v>25</v>
      </c>
    </row>
    <row r="120" spans="2:3" x14ac:dyDescent="0.25">
      <c r="B120" s="89">
        <v>25</v>
      </c>
      <c r="C120" s="89">
        <v>43</v>
      </c>
    </row>
    <row r="121" spans="2:3" x14ac:dyDescent="0.25">
      <c r="B121" s="89">
        <v>34</v>
      </c>
      <c r="C121" s="89">
        <v>25</v>
      </c>
    </row>
    <row r="122" spans="2:3" x14ac:dyDescent="0.25">
      <c r="B122" s="89">
        <v>16</v>
      </c>
      <c r="C122" s="89">
        <v>34</v>
      </c>
    </row>
    <row r="123" spans="2:3" x14ac:dyDescent="0.25">
      <c r="B123" s="89">
        <v>25</v>
      </c>
      <c r="C123" s="89">
        <v>25</v>
      </c>
    </row>
    <row r="124" spans="2:3" x14ac:dyDescent="0.25">
      <c r="B124" s="89">
        <v>43</v>
      </c>
      <c r="C124" s="89">
        <v>25</v>
      </c>
    </row>
    <row r="125" spans="2:3" x14ac:dyDescent="0.25">
      <c r="B125" s="89">
        <v>34</v>
      </c>
      <c r="C125" s="89">
        <v>7</v>
      </c>
    </row>
    <row r="126" spans="2:3" x14ac:dyDescent="0.25">
      <c r="B126" s="89">
        <v>52</v>
      </c>
      <c r="C126" s="89">
        <v>52</v>
      </c>
    </row>
    <row r="127" spans="2:3" x14ac:dyDescent="0.25">
      <c r="B127" s="89">
        <v>25</v>
      </c>
      <c r="C127" s="89">
        <v>34</v>
      </c>
    </row>
    <row r="128" spans="2:3" x14ac:dyDescent="0.25">
      <c r="B128" s="89">
        <v>34</v>
      </c>
      <c r="C128" s="89">
        <v>52</v>
      </c>
    </row>
    <row r="129" spans="2:3" x14ac:dyDescent="0.25">
      <c r="B129" s="89">
        <v>34</v>
      </c>
      <c r="C129" s="89">
        <v>34</v>
      </c>
    </row>
    <row r="130" spans="2:3" x14ac:dyDescent="0.25">
      <c r="B130" s="89">
        <v>43</v>
      </c>
      <c r="C130" s="89">
        <v>52</v>
      </c>
    </row>
    <row r="131" spans="2:3" x14ac:dyDescent="0.25">
      <c r="B131" s="89">
        <v>34</v>
      </c>
      <c r="C131" s="89">
        <v>34</v>
      </c>
    </row>
    <row r="132" spans="2:3" x14ac:dyDescent="0.25">
      <c r="B132" s="89">
        <v>34</v>
      </c>
      <c r="C132" s="89">
        <v>52</v>
      </c>
    </row>
    <row r="133" spans="2:3" x14ac:dyDescent="0.25">
      <c r="B133" s="72">
        <v>34</v>
      </c>
      <c r="C133" s="72">
        <v>25</v>
      </c>
    </row>
    <row r="134" spans="2:3" x14ac:dyDescent="0.25">
      <c r="B134" s="72">
        <v>43</v>
      </c>
      <c r="C134" s="72">
        <v>25</v>
      </c>
    </row>
    <row r="135" spans="2:3" x14ac:dyDescent="0.25">
      <c r="B135" s="72">
        <v>52</v>
      </c>
      <c r="C135" s="72">
        <v>43</v>
      </c>
    </row>
    <row r="136" spans="2:3" x14ac:dyDescent="0.25">
      <c r="B136" s="72">
        <v>43</v>
      </c>
      <c r="C136" s="72">
        <v>34</v>
      </c>
    </row>
    <row r="137" spans="2:3" x14ac:dyDescent="0.25">
      <c r="B137" s="72">
        <v>16</v>
      </c>
      <c r="C137" s="72">
        <v>34</v>
      </c>
    </row>
    <row r="138" spans="2:3" x14ac:dyDescent="0.25">
      <c r="B138" s="72">
        <v>52</v>
      </c>
      <c r="C138" s="72">
        <v>25</v>
      </c>
    </row>
    <row r="139" spans="2:3" x14ac:dyDescent="0.25">
      <c r="B139" s="72">
        <v>34</v>
      </c>
      <c r="C139" s="72">
        <v>52</v>
      </c>
    </row>
    <row r="140" spans="2:3" x14ac:dyDescent="0.25">
      <c r="B140" s="72">
        <v>43</v>
      </c>
      <c r="C140" s="72">
        <v>34</v>
      </c>
    </row>
    <row r="141" spans="2:3" x14ac:dyDescent="0.25">
      <c r="B141" s="72">
        <v>43</v>
      </c>
      <c r="C141" s="72">
        <v>43</v>
      </c>
    </row>
    <row r="142" spans="2:3" x14ac:dyDescent="0.25">
      <c r="B142" s="72">
        <v>43</v>
      </c>
      <c r="C142" s="72">
        <v>25</v>
      </c>
    </row>
    <row r="143" spans="2:3" x14ac:dyDescent="0.25">
      <c r="B143" s="72">
        <v>34</v>
      </c>
      <c r="C143" s="72">
        <v>34</v>
      </c>
    </row>
    <row r="144" spans="2:3" x14ac:dyDescent="0.25">
      <c r="B144" s="72">
        <v>43</v>
      </c>
      <c r="C144" s="72">
        <v>34</v>
      </c>
    </row>
    <row r="145" spans="2:3" x14ac:dyDescent="0.25">
      <c r="B145" s="72">
        <v>34</v>
      </c>
      <c r="C145" s="72">
        <v>16</v>
      </c>
    </row>
    <row r="146" spans="2:3" x14ac:dyDescent="0.25">
      <c r="B146" s="72">
        <v>43</v>
      </c>
      <c r="C146" s="72">
        <v>34</v>
      </c>
    </row>
    <row r="147" spans="2:3" x14ac:dyDescent="0.25">
      <c r="B147" s="72">
        <v>43</v>
      </c>
      <c r="C147" s="72">
        <v>43</v>
      </c>
    </row>
    <row r="148" spans="2:3" x14ac:dyDescent="0.25">
      <c r="B148" s="72">
        <v>52</v>
      </c>
      <c r="C148" s="72">
        <v>25</v>
      </c>
    </row>
    <row r="149" spans="2:3" x14ac:dyDescent="0.25">
      <c r="B149" s="72">
        <v>34</v>
      </c>
      <c r="C149" s="72">
        <v>43</v>
      </c>
    </row>
    <row r="150" spans="2:3" x14ac:dyDescent="0.25">
      <c r="B150" s="72">
        <v>25</v>
      </c>
      <c r="C150" s="72">
        <v>34</v>
      </c>
    </row>
    <row r="151" spans="2:3" x14ac:dyDescent="0.25">
      <c r="B151" s="72">
        <v>34</v>
      </c>
      <c r="C151" s="72">
        <v>34</v>
      </c>
    </row>
    <row r="152" spans="2:3" x14ac:dyDescent="0.25">
      <c r="B152" s="72">
        <v>52</v>
      </c>
      <c r="C152" s="72">
        <v>52</v>
      </c>
    </row>
    <row r="153" spans="2:3" x14ac:dyDescent="0.25">
      <c r="B153" s="72">
        <v>43</v>
      </c>
      <c r="C153" s="72">
        <v>52</v>
      </c>
    </row>
    <row r="154" spans="2:3" x14ac:dyDescent="0.25">
      <c r="B154" s="72">
        <v>34</v>
      </c>
      <c r="C154" s="72">
        <v>34</v>
      </c>
    </row>
    <row r="155" spans="2:3" x14ac:dyDescent="0.25">
      <c r="B155" s="72">
        <v>25</v>
      </c>
      <c r="C155" s="72">
        <v>43</v>
      </c>
    </row>
    <row r="156" spans="2:3" x14ac:dyDescent="0.25">
      <c r="B156" s="72">
        <v>34</v>
      </c>
      <c r="C156" s="72">
        <v>61</v>
      </c>
    </row>
    <row r="157" spans="2:3" x14ac:dyDescent="0.25">
      <c r="B157" s="72">
        <v>43</v>
      </c>
      <c r="C157" s="72">
        <v>25</v>
      </c>
    </row>
    <row r="158" spans="2:3" x14ac:dyDescent="0.25">
      <c r="B158" s="72">
        <v>25</v>
      </c>
      <c r="C158" s="72">
        <v>43</v>
      </c>
    </row>
    <row r="159" spans="2:3" x14ac:dyDescent="0.25">
      <c r="B159" s="72">
        <v>43</v>
      </c>
      <c r="C159" s="72">
        <v>61</v>
      </c>
    </row>
    <row r="160" spans="2:3" x14ac:dyDescent="0.25">
      <c r="B160" s="72">
        <v>34</v>
      </c>
      <c r="C160" s="72">
        <v>52</v>
      </c>
    </row>
    <row r="161" spans="2:3" x14ac:dyDescent="0.25">
      <c r="B161" s="72">
        <v>16</v>
      </c>
      <c r="C161" s="72">
        <v>34</v>
      </c>
    </row>
    <row r="162" spans="2:3" x14ac:dyDescent="0.25">
      <c r="B162" s="72">
        <v>43</v>
      </c>
      <c r="C162" s="72">
        <v>43</v>
      </c>
    </row>
    <row r="163" spans="2:3" x14ac:dyDescent="0.25">
      <c r="B163" s="72">
        <v>16</v>
      </c>
      <c r="C163" s="72">
        <v>34</v>
      </c>
    </row>
    <row r="164" spans="2:3" x14ac:dyDescent="0.25">
      <c r="B164" s="72">
        <v>34</v>
      </c>
      <c r="C164" s="72">
        <v>25</v>
      </c>
    </row>
    <row r="165" spans="2:3" x14ac:dyDescent="0.25">
      <c r="B165" s="72">
        <v>43</v>
      </c>
      <c r="C165" s="72">
        <v>43</v>
      </c>
    </row>
    <row r="166" spans="2:3" x14ac:dyDescent="0.25">
      <c r="B166" s="72">
        <v>34</v>
      </c>
      <c r="C166" s="72">
        <v>34</v>
      </c>
    </row>
    <row r="167" spans="2:3" x14ac:dyDescent="0.25">
      <c r="B167" s="72">
        <v>43</v>
      </c>
      <c r="C167" s="72">
        <v>43</v>
      </c>
    </row>
    <row r="168" spans="2:3" x14ac:dyDescent="0.25">
      <c r="B168" s="72">
        <v>25</v>
      </c>
      <c r="C168" s="72">
        <v>34</v>
      </c>
    </row>
    <row r="169" spans="2:3" x14ac:dyDescent="0.25">
      <c r="B169" s="72">
        <v>43</v>
      </c>
      <c r="C169" s="72">
        <v>43</v>
      </c>
    </row>
    <row r="170" spans="2:3" x14ac:dyDescent="0.25">
      <c r="B170" s="72">
        <v>25</v>
      </c>
      <c r="C170" s="72">
        <v>52</v>
      </c>
    </row>
    <row r="171" spans="2:3" x14ac:dyDescent="0.25">
      <c r="B171" s="72">
        <v>43</v>
      </c>
      <c r="C171" s="72">
        <v>34</v>
      </c>
    </row>
    <row r="172" spans="2:3" x14ac:dyDescent="0.25">
      <c r="B172" s="72">
        <v>43</v>
      </c>
      <c r="C172" s="72">
        <v>52</v>
      </c>
    </row>
    <row r="173" spans="2:3" x14ac:dyDescent="0.25">
      <c r="B173" s="72">
        <v>34</v>
      </c>
      <c r="C173" s="72">
        <v>61</v>
      </c>
    </row>
    <row r="174" spans="2:3" x14ac:dyDescent="0.25">
      <c r="B174" s="72">
        <v>43</v>
      </c>
      <c r="C174" s="72">
        <v>43</v>
      </c>
    </row>
    <row r="175" spans="2:3" x14ac:dyDescent="0.25">
      <c r="B175" s="72">
        <v>34</v>
      </c>
      <c r="C175" s="72">
        <v>34</v>
      </c>
    </row>
    <row r="176" spans="2:3" x14ac:dyDescent="0.25">
      <c r="B176" s="72">
        <v>25</v>
      </c>
      <c r="C176" s="72">
        <v>43</v>
      </c>
    </row>
    <row r="177" spans="2:3" x14ac:dyDescent="0.25">
      <c r="B177" s="72">
        <v>43</v>
      </c>
      <c r="C177" s="72">
        <v>52</v>
      </c>
    </row>
    <row r="178" spans="2:3" x14ac:dyDescent="0.25">
      <c r="B178" s="72">
        <v>43</v>
      </c>
      <c r="C178" s="72">
        <v>34</v>
      </c>
    </row>
    <row r="179" spans="2:3" x14ac:dyDescent="0.25">
      <c r="B179" s="72">
        <v>43</v>
      </c>
      <c r="C179" s="72">
        <v>34</v>
      </c>
    </row>
    <row r="180" spans="2:3" x14ac:dyDescent="0.25">
      <c r="B180" s="72">
        <v>52</v>
      </c>
      <c r="C180" s="72">
        <v>34</v>
      </c>
    </row>
    <row r="181" spans="2:3" x14ac:dyDescent="0.25">
      <c r="B181" s="72">
        <v>61</v>
      </c>
      <c r="C181" s="72">
        <v>43</v>
      </c>
    </row>
    <row r="182" spans="2:3" x14ac:dyDescent="0.25">
      <c r="B182" s="72">
        <v>52</v>
      </c>
      <c r="C182" s="72">
        <v>16</v>
      </c>
    </row>
    <row r="183" spans="2:3" x14ac:dyDescent="0.25">
      <c r="B183" s="72">
        <v>61</v>
      </c>
      <c r="C183" s="72">
        <v>43</v>
      </c>
    </row>
    <row r="184" spans="2:3" x14ac:dyDescent="0.25">
      <c r="B184" s="72">
        <v>34</v>
      </c>
      <c r="C184" s="72">
        <v>52</v>
      </c>
    </row>
    <row r="185" spans="2:3" x14ac:dyDescent="0.25">
      <c r="B185" s="72">
        <v>43</v>
      </c>
      <c r="C185" s="72">
        <v>34</v>
      </c>
    </row>
    <row r="186" spans="2:3" x14ac:dyDescent="0.25">
      <c r="B186" s="72">
        <v>25</v>
      </c>
      <c r="C186" s="72">
        <v>43</v>
      </c>
    </row>
    <row r="187" spans="2:3" x14ac:dyDescent="0.25">
      <c r="B187" s="72">
        <v>43</v>
      </c>
      <c r="C187" s="72">
        <v>34</v>
      </c>
    </row>
    <row r="188" spans="2:3" x14ac:dyDescent="0.25">
      <c r="B188" s="72">
        <v>52</v>
      </c>
      <c r="C188" s="72">
        <v>43</v>
      </c>
    </row>
    <row r="189" spans="2:3" x14ac:dyDescent="0.25">
      <c r="B189" s="72">
        <v>43</v>
      </c>
      <c r="C189" s="72">
        <v>34</v>
      </c>
    </row>
    <row r="190" spans="2:3" x14ac:dyDescent="0.25">
      <c r="B190" s="72">
        <v>43</v>
      </c>
      <c r="C190" s="72">
        <v>34</v>
      </c>
    </row>
    <row r="191" spans="2:3" x14ac:dyDescent="0.25">
      <c r="B191" s="72">
        <v>34</v>
      </c>
      <c r="C191" s="72">
        <v>34</v>
      </c>
    </row>
    <row r="192" spans="2:3" x14ac:dyDescent="0.25">
      <c r="B192" s="72">
        <v>43</v>
      </c>
      <c r="C192" s="72">
        <v>43</v>
      </c>
    </row>
    <row r="193" spans="2:3" x14ac:dyDescent="0.25">
      <c r="B193" s="72">
        <v>52</v>
      </c>
      <c r="C193" s="72">
        <v>52</v>
      </c>
    </row>
    <row r="194" spans="2:3" x14ac:dyDescent="0.25">
      <c r="B194" s="72">
        <v>34</v>
      </c>
      <c r="C194" s="72">
        <v>52</v>
      </c>
    </row>
    <row r="195" spans="2:3" x14ac:dyDescent="0.25">
      <c r="B195" s="72">
        <v>34</v>
      </c>
      <c r="C195" s="72">
        <v>43</v>
      </c>
    </row>
    <row r="196" spans="2:3" x14ac:dyDescent="0.25">
      <c r="B196" s="72">
        <v>16</v>
      </c>
      <c r="C196" s="72">
        <v>34</v>
      </c>
    </row>
    <row r="197" spans="2:3" x14ac:dyDescent="0.25">
      <c r="B197" s="72">
        <v>25</v>
      </c>
      <c r="C197" s="72">
        <v>25</v>
      </c>
    </row>
    <row r="198" spans="2:3" x14ac:dyDescent="0.25">
      <c r="B198" s="72">
        <v>43</v>
      </c>
      <c r="C198" s="72">
        <v>52</v>
      </c>
    </row>
    <row r="199" spans="2:3" x14ac:dyDescent="0.25">
      <c r="B199" s="72">
        <v>52</v>
      </c>
      <c r="C199" s="72">
        <v>43</v>
      </c>
    </row>
    <row r="200" spans="2:3" x14ac:dyDescent="0.25">
      <c r="B200" s="72">
        <v>34</v>
      </c>
      <c r="C200" s="72">
        <v>43</v>
      </c>
    </row>
    <row r="201" spans="2:3" x14ac:dyDescent="0.25">
      <c r="B201" s="72">
        <v>25</v>
      </c>
      <c r="C201" s="72">
        <v>34</v>
      </c>
    </row>
    <row r="202" spans="2:3" x14ac:dyDescent="0.25">
      <c r="B202" s="72">
        <v>34</v>
      </c>
      <c r="C202" s="72">
        <v>34</v>
      </c>
    </row>
    <row r="203" spans="2:3" x14ac:dyDescent="0.25">
      <c r="B203" s="72">
        <v>25</v>
      </c>
      <c r="C203" s="72">
        <v>61</v>
      </c>
    </row>
    <row r="204" spans="2:3" x14ac:dyDescent="0.25">
      <c r="B204" s="72">
        <v>70</v>
      </c>
      <c r="C204" s="72">
        <v>61</v>
      </c>
    </row>
    <row r="205" spans="2:3" x14ac:dyDescent="0.25">
      <c r="B205" s="72">
        <v>25</v>
      </c>
      <c r="C205" s="72">
        <v>43</v>
      </c>
    </row>
    <row r="206" spans="2:3" x14ac:dyDescent="0.25">
      <c r="B206" s="72">
        <v>16</v>
      </c>
      <c r="C206" s="72">
        <v>43</v>
      </c>
    </row>
    <row r="207" spans="2:3" x14ac:dyDescent="0.25">
      <c r="B207" s="72">
        <v>16</v>
      </c>
      <c r="C207" s="72">
        <v>25</v>
      </c>
    </row>
    <row r="208" spans="2:3" x14ac:dyDescent="0.25">
      <c r="B208" s="72">
        <v>16</v>
      </c>
      <c r="C208" s="72">
        <v>52</v>
      </c>
    </row>
    <row r="209" spans="2:3" x14ac:dyDescent="0.25">
      <c r="B209" s="72">
        <v>34</v>
      </c>
      <c r="C209" s="72">
        <v>52</v>
      </c>
    </row>
    <row r="210" spans="2:3" x14ac:dyDescent="0.25">
      <c r="B210" s="72">
        <v>34</v>
      </c>
      <c r="C210" s="72">
        <v>43</v>
      </c>
    </row>
    <row r="211" spans="2:3" x14ac:dyDescent="0.25">
      <c r="B211" s="72">
        <v>34</v>
      </c>
      <c r="C211" s="72">
        <v>34</v>
      </c>
    </row>
    <row r="212" spans="2:3" x14ac:dyDescent="0.25">
      <c r="B212" s="72">
        <v>34</v>
      </c>
      <c r="C212" s="72">
        <v>16</v>
      </c>
    </row>
    <row r="213" spans="2:3" x14ac:dyDescent="0.25">
      <c r="B213" s="72">
        <v>25</v>
      </c>
      <c r="C213" s="72">
        <v>43</v>
      </c>
    </row>
    <row r="214" spans="2:3" x14ac:dyDescent="0.25">
      <c r="B214" s="72">
        <v>34</v>
      </c>
      <c r="C214" s="72">
        <v>34</v>
      </c>
    </row>
    <row r="215" spans="2:3" x14ac:dyDescent="0.25">
      <c r="B215" s="72">
        <v>34</v>
      </c>
      <c r="C215" s="72">
        <v>43</v>
      </c>
    </row>
    <row r="216" spans="2:3" x14ac:dyDescent="0.25">
      <c r="B216" s="72">
        <v>16</v>
      </c>
      <c r="C216" s="72">
        <v>52</v>
      </c>
    </row>
    <row r="217" spans="2:3" x14ac:dyDescent="0.25">
      <c r="B217" s="72">
        <v>52</v>
      </c>
      <c r="C217" s="72">
        <v>34</v>
      </c>
    </row>
    <row r="218" spans="2:3" x14ac:dyDescent="0.25">
      <c r="B218" s="72">
        <v>34</v>
      </c>
      <c r="C218" s="72">
        <v>25</v>
      </c>
    </row>
    <row r="219" spans="2:3" x14ac:dyDescent="0.25">
      <c r="B219" s="72">
        <v>43</v>
      </c>
      <c r="C219" s="72">
        <v>43</v>
      </c>
    </row>
    <row r="220" spans="2:3" x14ac:dyDescent="0.25">
      <c r="B220" s="72">
        <v>43</v>
      </c>
      <c r="C220" s="72">
        <v>16</v>
      </c>
    </row>
    <row r="221" spans="2:3" x14ac:dyDescent="0.25">
      <c r="B221" s="72">
        <v>61</v>
      </c>
      <c r="C221" s="72">
        <v>43</v>
      </c>
    </row>
    <row r="222" spans="2:3" x14ac:dyDescent="0.25">
      <c r="B222" s="72">
        <v>52</v>
      </c>
      <c r="C222" s="72">
        <v>34</v>
      </c>
    </row>
    <row r="223" spans="2:3" x14ac:dyDescent="0.25">
      <c r="B223" s="72">
        <v>25</v>
      </c>
      <c r="C223" s="72">
        <v>43</v>
      </c>
    </row>
    <row r="224" spans="2:3" x14ac:dyDescent="0.25">
      <c r="B224" s="72">
        <v>25</v>
      </c>
      <c r="C224" s="72">
        <v>43</v>
      </c>
    </row>
    <row r="225" spans="2:3" x14ac:dyDescent="0.25">
      <c r="B225" s="72">
        <v>34</v>
      </c>
      <c r="C225" s="72">
        <v>34</v>
      </c>
    </row>
    <row r="226" spans="2:3" x14ac:dyDescent="0.25">
      <c r="B226" s="72">
        <v>52</v>
      </c>
      <c r="C226" s="72">
        <v>34</v>
      </c>
    </row>
    <row r="227" spans="2:3" x14ac:dyDescent="0.25">
      <c r="B227" s="72">
        <v>34</v>
      </c>
      <c r="C227" s="72">
        <v>52</v>
      </c>
    </row>
    <row r="228" spans="2:3" x14ac:dyDescent="0.25">
      <c r="B228" s="72">
        <v>43</v>
      </c>
      <c r="C228" s="72">
        <v>43</v>
      </c>
    </row>
    <row r="229" spans="2:3" x14ac:dyDescent="0.25">
      <c r="B229" s="72">
        <v>43</v>
      </c>
      <c r="C229" s="72">
        <v>43</v>
      </c>
    </row>
    <row r="230" spans="2:3" x14ac:dyDescent="0.25">
      <c r="B230" s="72">
        <v>34</v>
      </c>
      <c r="C230" s="72">
        <v>43</v>
      </c>
    </row>
    <row r="231" spans="2:3" x14ac:dyDescent="0.25">
      <c r="B231" s="72">
        <v>61</v>
      </c>
      <c r="C231" s="72">
        <v>34</v>
      </c>
    </row>
    <row r="232" spans="2:3" x14ac:dyDescent="0.25">
      <c r="B232" s="72">
        <v>25</v>
      </c>
      <c r="C232" s="72">
        <v>34</v>
      </c>
    </row>
    <row r="233" spans="2:3" x14ac:dyDescent="0.25">
      <c r="B233" s="72">
        <v>43</v>
      </c>
      <c r="C233" s="72">
        <v>34</v>
      </c>
    </row>
    <row r="234" spans="2:3" x14ac:dyDescent="0.25">
      <c r="B234" s="72">
        <v>34</v>
      </c>
      <c r="C234" s="72">
        <v>34</v>
      </c>
    </row>
    <row r="235" spans="2:3" x14ac:dyDescent="0.25">
      <c r="B235" s="72">
        <v>25</v>
      </c>
      <c r="C235" s="72">
        <v>52</v>
      </c>
    </row>
    <row r="236" spans="2:3" x14ac:dyDescent="0.25">
      <c r="B236" s="72">
        <v>34</v>
      </c>
      <c r="C236" s="72">
        <v>25</v>
      </c>
    </row>
    <row r="237" spans="2:3" x14ac:dyDescent="0.25">
      <c r="B237" s="72">
        <v>43</v>
      </c>
      <c r="C237" s="72">
        <v>61</v>
      </c>
    </row>
    <row r="238" spans="2:3" x14ac:dyDescent="0.25">
      <c r="B238" s="72">
        <v>34</v>
      </c>
      <c r="C238" s="72">
        <v>43</v>
      </c>
    </row>
    <row r="239" spans="2:3" x14ac:dyDescent="0.25">
      <c r="B239" s="72">
        <v>16</v>
      </c>
      <c r="C239" s="72">
        <v>52</v>
      </c>
    </row>
    <row r="240" spans="2:3" x14ac:dyDescent="0.25">
      <c r="B240" s="72">
        <v>34</v>
      </c>
      <c r="C240" s="72">
        <v>25</v>
      </c>
    </row>
    <row r="241" spans="2:3" x14ac:dyDescent="0.25">
      <c r="B241" s="72">
        <v>25</v>
      </c>
      <c r="C241" s="72">
        <v>34</v>
      </c>
    </row>
    <row r="242" spans="2:3" x14ac:dyDescent="0.25">
      <c r="B242" s="72">
        <v>43</v>
      </c>
      <c r="C242" s="72">
        <v>25</v>
      </c>
    </row>
    <row r="243" spans="2:3" x14ac:dyDescent="0.25">
      <c r="B243" s="72">
        <v>43</v>
      </c>
      <c r="C243" s="72">
        <v>43</v>
      </c>
    </row>
    <row r="244" spans="2:3" x14ac:dyDescent="0.25">
      <c r="B244" s="72">
        <v>25</v>
      </c>
      <c r="C244" s="72">
        <v>52</v>
      </c>
    </row>
    <row r="245" spans="2:3" x14ac:dyDescent="0.25">
      <c r="B245" s="72">
        <v>34</v>
      </c>
      <c r="C245" s="72">
        <v>25</v>
      </c>
    </row>
    <row r="246" spans="2:3" x14ac:dyDescent="0.25">
      <c r="B246" s="72">
        <v>43</v>
      </c>
      <c r="C246" s="72">
        <v>43</v>
      </c>
    </row>
    <row r="247" spans="2:3" x14ac:dyDescent="0.25">
      <c r="B247" s="72">
        <v>25</v>
      </c>
      <c r="C247" s="72">
        <v>43</v>
      </c>
    </row>
    <row r="248" spans="2:3" x14ac:dyDescent="0.25">
      <c r="B248" s="72">
        <v>34</v>
      </c>
      <c r="C248" s="72">
        <v>52</v>
      </c>
    </row>
    <row r="249" spans="2:3" x14ac:dyDescent="0.25">
      <c r="B249" s="72">
        <v>34</v>
      </c>
      <c r="C249" s="72">
        <v>34</v>
      </c>
    </row>
    <row r="250" spans="2:3" x14ac:dyDescent="0.25">
      <c r="B250" s="72">
        <v>43</v>
      </c>
      <c r="C250" s="72">
        <v>34</v>
      </c>
    </row>
    <row r="251" spans="2:3" x14ac:dyDescent="0.25">
      <c r="B251" s="72">
        <v>52</v>
      </c>
      <c r="C251" s="72">
        <v>61</v>
      </c>
    </row>
    <row r="252" spans="2:3" x14ac:dyDescent="0.25">
      <c r="B252" s="72">
        <v>34</v>
      </c>
      <c r="C252" s="72">
        <v>52</v>
      </c>
    </row>
    <row r="253" spans="2:3" x14ac:dyDescent="0.25">
      <c r="B253" s="72">
        <v>52</v>
      </c>
      <c r="C253" s="72">
        <v>52</v>
      </c>
    </row>
    <row r="254" spans="2:3" x14ac:dyDescent="0.25">
      <c r="B254" s="72">
        <v>43</v>
      </c>
      <c r="C254" s="72">
        <v>61</v>
      </c>
    </row>
    <row r="255" spans="2:3" x14ac:dyDescent="0.25">
      <c r="B255" s="72">
        <v>25</v>
      </c>
      <c r="C255" s="72">
        <v>34</v>
      </c>
    </row>
    <row r="256" spans="2:3" x14ac:dyDescent="0.25">
      <c r="B256" s="72">
        <v>43</v>
      </c>
      <c r="C256" s="72">
        <v>52</v>
      </c>
    </row>
    <row r="257" spans="2:3" x14ac:dyDescent="0.25">
      <c r="B257" s="72">
        <v>34</v>
      </c>
      <c r="C257" s="72">
        <v>34</v>
      </c>
    </row>
    <row r="258" spans="2:3" x14ac:dyDescent="0.25">
      <c r="B258" s="72">
        <v>34</v>
      </c>
      <c r="C258" s="72">
        <v>34</v>
      </c>
    </row>
    <row r="259" spans="2:3" x14ac:dyDescent="0.25">
      <c r="B259" s="72">
        <v>34</v>
      </c>
      <c r="C259" s="72">
        <v>34</v>
      </c>
    </row>
    <row r="260" spans="2:3" x14ac:dyDescent="0.25">
      <c r="B260" s="72">
        <v>25</v>
      </c>
      <c r="C260" s="72">
        <v>34</v>
      </c>
    </row>
    <row r="261" spans="2:3" x14ac:dyDescent="0.25">
      <c r="B261" s="72">
        <v>34</v>
      </c>
      <c r="C261" s="72">
        <v>43</v>
      </c>
    </row>
    <row r="262" spans="2:3" x14ac:dyDescent="0.25">
      <c r="B262" s="72">
        <v>43</v>
      </c>
      <c r="C262" s="72">
        <v>34</v>
      </c>
    </row>
    <row r="263" spans="2:3" x14ac:dyDescent="0.25">
      <c r="B263" s="72">
        <v>52</v>
      </c>
      <c r="C263" s="72">
        <v>34</v>
      </c>
    </row>
    <row r="264" spans="2:3" x14ac:dyDescent="0.25">
      <c r="B264" s="72">
        <v>34</v>
      </c>
      <c r="C264" s="72">
        <v>25</v>
      </c>
    </row>
    <row r="265" spans="2:3" x14ac:dyDescent="0.25">
      <c r="B265" s="72">
        <v>34</v>
      </c>
      <c r="C265" s="72">
        <v>34</v>
      </c>
    </row>
    <row r="266" spans="2:3" x14ac:dyDescent="0.25">
      <c r="B266" s="72">
        <v>43</v>
      </c>
      <c r="C266" s="72">
        <v>34</v>
      </c>
    </row>
    <row r="267" spans="2:3" x14ac:dyDescent="0.25">
      <c r="B267" s="72">
        <v>52</v>
      </c>
      <c r="C267" s="72">
        <v>43</v>
      </c>
    </row>
    <row r="268" spans="2:3" x14ac:dyDescent="0.25">
      <c r="B268" s="72">
        <v>43</v>
      </c>
      <c r="C268" s="72">
        <v>25</v>
      </c>
    </row>
    <row r="269" spans="2:3" x14ac:dyDescent="0.25">
      <c r="B269" s="72">
        <v>43</v>
      </c>
      <c r="C269" s="72">
        <v>43</v>
      </c>
    </row>
    <row r="270" spans="2:3" x14ac:dyDescent="0.25">
      <c r="B270" s="72">
        <v>34</v>
      </c>
      <c r="C270" s="72">
        <v>52</v>
      </c>
    </row>
    <row r="271" spans="2:3" x14ac:dyDescent="0.25">
      <c r="B271" s="72">
        <v>34</v>
      </c>
      <c r="C271" s="72">
        <v>43</v>
      </c>
    </row>
    <row r="272" spans="2:3" x14ac:dyDescent="0.25">
      <c r="B272" s="72">
        <v>52</v>
      </c>
      <c r="C272" s="72">
        <v>52</v>
      </c>
    </row>
    <row r="273" spans="2:3" x14ac:dyDescent="0.25">
      <c r="B273" s="72">
        <v>25</v>
      </c>
      <c r="C273" s="72">
        <v>52</v>
      </c>
    </row>
    <row r="274" spans="2:3" x14ac:dyDescent="0.25">
      <c r="B274" s="72">
        <v>43</v>
      </c>
      <c r="C274" s="72">
        <v>43</v>
      </c>
    </row>
    <row r="275" spans="2:3" x14ac:dyDescent="0.25">
      <c r="B275" s="72">
        <v>34</v>
      </c>
      <c r="C275" s="72">
        <v>43</v>
      </c>
    </row>
    <row r="276" spans="2:3" x14ac:dyDescent="0.25">
      <c r="B276" s="72">
        <v>43</v>
      </c>
      <c r="C276" s="72">
        <v>34</v>
      </c>
    </row>
    <row r="277" spans="2:3" x14ac:dyDescent="0.25">
      <c r="B277" s="72">
        <v>25</v>
      </c>
      <c r="C277" s="72">
        <v>43</v>
      </c>
    </row>
    <row r="278" spans="2:3" x14ac:dyDescent="0.25">
      <c r="B278" s="72">
        <v>34</v>
      </c>
      <c r="C278" s="72">
        <v>25</v>
      </c>
    </row>
  </sheetData>
  <conditionalFormatting sqref="E2:L9">
    <cfRule type="colorScale" priority="1">
      <colorScale>
        <cfvo type="min"/>
        <cfvo type="max"/>
        <color rgb="FFFFEF9C"/>
        <color rgb="FF63BE7B"/>
      </colorScale>
    </cfRule>
    <cfRule type="cellIs" dxfId="80" priority="5" operator="greaterThan">
      <formula>0</formula>
    </cfRule>
  </conditionalFormatting>
  <conditionalFormatting sqref="E12:L19">
    <cfRule type="colorScale" priority="2">
      <colorScale>
        <cfvo type="min"/>
        <cfvo type="max"/>
        <color rgb="FFFFEF9C"/>
        <color rgb="FF63BE7B"/>
      </colorScale>
    </cfRule>
    <cfRule type="cellIs" dxfId="79" priority="4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AN">
                <anchor moveWithCells="1" sizeWithCells="1">
                  <from>
                    <xdr:col>13</xdr:col>
                    <xdr:colOff>66675</xdr:colOff>
                    <xdr:row>0</xdr:row>
                    <xdr:rowOff>19050</xdr:rowOff>
                  </from>
                  <to>
                    <xdr:col>14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O145"/>
  <sheetViews>
    <sheetView zoomScale="50" zoomScaleNormal="50" workbookViewId="0">
      <selection activeCell="BG1" sqref="BG1"/>
    </sheetView>
  </sheetViews>
  <sheetFormatPr defaultRowHeight="15" x14ac:dyDescent="0.25"/>
  <cols>
    <col min="1" max="22" width="4.140625" customWidth="1"/>
    <col min="23" max="23" width="4.42578125" customWidth="1"/>
    <col min="24" max="49" width="4.140625" customWidth="1"/>
    <col min="50" max="57" width="4.42578125" customWidth="1"/>
    <col min="58" max="58" width="5.42578125" customWidth="1"/>
    <col min="59" max="59" width="9.140625" style="72"/>
    <col min="60" max="60" width="0" style="72" hidden="1" customWidth="1"/>
    <col min="61" max="90" width="5.42578125" hidden="1" customWidth="1"/>
    <col min="91" max="109" width="6.42578125" hidden="1" customWidth="1"/>
    <col min="110" max="117" width="10.140625" customWidth="1"/>
  </cols>
  <sheetData>
    <row r="1" spans="1:145" x14ac:dyDescent="0.25">
      <c r="A1" s="109"/>
      <c r="B1" s="109">
        <v>1</v>
      </c>
      <c r="C1" s="109">
        <v>4</v>
      </c>
      <c r="D1" s="109">
        <v>8</v>
      </c>
      <c r="E1" s="109">
        <v>8</v>
      </c>
      <c r="F1" s="109">
        <v>2</v>
      </c>
      <c r="G1" s="109">
        <v>5</v>
      </c>
      <c r="H1" s="109">
        <v>5</v>
      </c>
      <c r="I1" s="109">
        <v>4</v>
      </c>
      <c r="J1" s="109">
        <v>5</v>
      </c>
      <c r="K1" s="109">
        <v>2</v>
      </c>
      <c r="L1" s="109">
        <v>5</v>
      </c>
      <c r="M1" s="109">
        <v>1</v>
      </c>
      <c r="N1" s="109">
        <v>5</v>
      </c>
      <c r="O1" s="109">
        <v>4</v>
      </c>
      <c r="P1" s="109">
        <v>1</v>
      </c>
      <c r="Q1" s="109"/>
      <c r="R1" s="109">
        <v>8</v>
      </c>
      <c r="S1" s="109">
        <v>2</v>
      </c>
      <c r="T1" s="109">
        <v>3</v>
      </c>
      <c r="U1" s="109">
        <v>5</v>
      </c>
      <c r="V1" s="109">
        <v>7</v>
      </c>
      <c r="W1" s="109">
        <v>8</v>
      </c>
      <c r="X1" s="109">
        <v>6</v>
      </c>
      <c r="Y1" s="109">
        <v>3</v>
      </c>
      <c r="Z1" s="109">
        <v>7</v>
      </c>
      <c r="AA1" s="109">
        <v>4</v>
      </c>
      <c r="AB1" s="109">
        <v>6</v>
      </c>
      <c r="AC1" s="109">
        <v>5</v>
      </c>
      <c r="AD1" s="109">
        <v>6</v>
      </c>
      <c r="AE1" s="109">
        <v>7</v>
      </c>
      <c r="AF1" s="109">
        <v>3</v>
      </c>
      <c r="AG1" s="109">
        <v>3</v>
      </c>
      <c r="AH1" s="109">
        <v>7</v>
      </c>
      <c r="AI1" s="109">
        <v>6</v>
      </c>
      <c r="AJ1" s="109">
        <v>4</v>
      </c>
      <c r="AK1" s="109">
        <v>5</v>
      </c>
      <c r="AL1" s="109">
        <v>5</v>
      </c>
      <c r="AM1" s="109">
        <v>4</v>
      </c>
      <c r="AN1" s="109">
        <v>9</v>
      </c>
      <c r="AO1" s="109">
        <v>6</v>
      </c>
      <c r="AP1" s="109">
        <v>7</v>
      </c>
      <c r="AQ1" s="109">
        <v>1</v>
      </c>
      <c r="AR1" s="109">
        <v>4</v>
      </c>
      <c r="AS1" s="109">
        <v>4</v>
      </c>
      <c r="AT1" s="109">
        <v>4</v>
      </c>
      <c r="AU1" s="109">
        <v>3</v>
      </c>
      <c r="AV1" s="109">
        <v>8</v>
      </c>
      <c r="AW1" s="109">
        <v>8</v>
      </c>
      <c r="BE1">
        <f>MAX(B1:AW1)</f>
        <v>9</v>
      </c>
      <c r="BF1">
        <f>SUM(A1:AW1)</f>
        <v>228</v>
      </c>
      <c r="BG1" s="72">
        <f>COUNTIF(DG$1:DU$49,DF1)</f>
        <v>0</v>
      </c>
      <c r="BH1" s="72">
        <f>COUNTIF(A1:AW1,BE1)</f>
        <v>1</v>
      </c>
      <c r="BI1" s="75" t="str">
        <f t="shared" ref="BI1:BI3" si="0">IF(A1=$BE1,1,"")</f>
        <v/>
      </c>
      <c r="BJ1" s="75" t="str">
        <f t="shared" ref="BJ1:BJ3" si="1">IF(B1=$BE1,2,"")</f>
        <v/>
      </c>
      <c r="BK1" s="75" t="str">
        <f t="shared" ref="BK1:BK3" si="2">IF(C1=$BE1,3,"")</f>
        <v/>
      </c>
      <c r="BL1" s="75" t="str">
        <f t="shared" ref="BL1:BL3" si="3">IF(D1=$BE1,4,"")</f>
        <v/>
      </c>
      <c r="BM1" s="75" t="str">
        <f t="shared" ref="BM1:BM3" si="4">IF(E1=$BE1,5,"")</f>
        <v/>
      </c>
      <c r="BN1" s="75" t="str">
        <f t="shared" ref="BN1:BN3" si="5">IF(F1=$BE1,6,"")</f>
        <v/>
      </c>
      <c r="BO1" s="75" t="str">
        <f t="shared" ref="BO1:BO3" si="6">IF(G1=$BE1,7,"")</f>
        <v/>
      </c>
      <c r="BP1" s="75" t="str">
        <f t="shared" ref="BP1:BP3" si="7">IF(H1=$BE1,8,"")</f>
        <v/>
      </c>
      <c r="BQ1" s="75" t="str">
        <f t="shared" ref="BQ1:BQ3" si="8">IF(I1=$BE1,9,"")</f>
        <v/>
      </c>
      <c r="BR1" s="75" t="str">
        <f t="shared" ref="BR1:BR3" si="9">IF(J1=$BE1,10,"")</f>
        <v/>
      </c>
      <c r="BS1" s="75" t="str">
        <f t="shared" ref="BS1:BS3" si="10">IF(K1=$BE1,11,"")</f>
        <v/>
      </c>
      <c r="BT1" s="75" t="str">
        <f t="shared" ref="BT1:BT3" si="11">IF(L1=$BE1,12,"")</f>
        <v/>
      </c>
      <c r="BU1" s="75" t="str">
        <f t="shared" ref="BU1:BU3" si="12">IF(M1=$BE1,13,"")</f>
        <v/>
      </c>
      <c r="BV1" s="75" t="str">
        <f t="shared" ref="BV1:BV3" si="13">IF(N1=$BE1,14,"")</f>
        <v/>
      </c>
      <c r="BW1" s="75" t="str">
        <f t="shared" ref="BW1:BW3" si="14">IF(O1=$BE1,15,"")</f>
        <v/>
      </c>
      <c r="BX1" s="75" t="str">
        <f t="shared" ref="BX1:BX3" si="15">IF(P1=$BE1,16,"")</f>
        <v/>
      </c>
      <c r="BY1" s="75" t="str">
        <f t="shared" ref="BY1:BY3" si="16">IF(Q1=$BE1,17,"")</f>
        <v/>
      </c>
      <c r="BZ1" s="75" t="str">
        <f t="shared" ref="BZ1:BZ3" si="17">IF(R1=$BE1,18,"")</f>
        <v/>
      </c>
      <c r="CA1" s="75" t="str">
        <f t="shared" ref="CA1:CA3" si="18">IF(S1=$BE1,19,"")</f>
        <v/>
      </c>
      <c r="CB1" s="75" t="str">
        <f t="shared" ref="CB1:CB3" si="19">IF(T1=$BE1,20,"")</f>
        <v/>
      </c>
      <c r="CC1" s="75" t="str">
        <f t="shared" ref="CC1:CC3" si="20">IF(U1=$BE1,21,"")</f>
        <v/>
      </c>
      <c r="CD1" s="75" t="str">
        <f t="shared" ref="CD1:CD3" si="21">IF(V1=$BE1,22,"")</f>
        <v/>
      </c>
      <c r="CE1" s="75" t="str">
        <f t="shared" ref="CE1:CE3" si="22">IF(W1=$BE1,23,"")</f>
        <v/>
      </c>
      <c r="CF1" s="75" t="str">
        <f t="shared" ref="CF1:CF3" si="23">IF(X1=$BE1,24,"")</f>
        <v/>
      </c>
      <c r="CG1" s="75" t="str">
        <f t="shared" ref="CG1:CG3" si="24">IF(Y1=$BE1,25,"")</f>
        <v/>
      </c>
      <c r="CH1" s="75" t="str">
        <f t="shared" ref="CH1:CH3" si="25">IF(Z1=$BE1,26,"")</f>
        <v/>
      </c>
      <c r="CI1" s="75" t="str">
        <f t="shared" ref="CI1:CI3" si="26">IF(AA1=$BE1,27,"")</f>
        <v/>
      </c>
      <c r="CJ1" s="75" t="str">
        <f t="shared" ref="CJ1:CJ3" si="27">IF(AB1=$BE1,28,"")</f>
        <v/>
      </c>
      <c r="CK1" s="75" t="str">
        <f t="shared" ref="CK1:CK3" si="28">IF(AC1=$BE1,29,"")</f>
        <v/>
      </c>
      <c r="CL1" s="75" t="str">
        <f t="shared" ref="CL1:CL3" si="29">IF(AD1=$BE1,30,"")</f>
        <v/>
      </c>
      <c r="CM1" s="75" t="str">
        <f t="shared" ref="CM1:CM3" si="30">IF(AE1=$BE1,31,"")</f>
        <v/>
      </c>
      <c r="CN1" s="75" t="str">
        <f t="shared" ref="CN1:CN3" si="31">IF(AF1=$BE1,32,"")</f>
        <v/>
      </c>
      <c r="CO1" s="75" t="str">
        <f t="shared" ref="CO1:CO3" si="32">IF(AG1=$BE1,33,"")</f>
        <v/>
      </c>
      <c r="CP1" s="75" t="str">
        <f t="shared" ref="CP1:CP3" si="33">IF(AH1=$BE1,34,"")</f>
        <v/>
      </c>
      <c r="CQ1" s="75" t="str">
        <f t="shared" ref="CQ1:CQ3" si="34">IF(AI1=$BE1,35,"")</f>
        <v/>
      </c>
      <c r="CR1" s="75" t="str">
        <f t="shared" ref="CR1:CR3" si="35">IF(AJ1=$BE1,36,"")</f>
        <v/>
      </c>
      <c r="CS1" s="75" t="str">
        <f t="shared" ref="CS1:CS3" si="36">IF(AK1=$BE1,37,"")</f>
        <v/>
      </c>
      <c r="CT1" s="75" t="str">
        <f t="shared" ref="CT1:CT3" si="37">IF(AL1=$BE1,38,"")</f>
        <v/>
      </c>
      <c r="CU1" s="75" t="str">
        <f t="shared" ref="CU1:CU3" si="38">IF(AM1=$BE1,39,"")</f>
        <v/>
      </c>
      <c r="CV1" s="75">
        <f t="shared" ref="CV1:CV3" si="39">IF(AN1=$BE1,40,"")</f>
        <v>40</v>
      </c>
      <c r="CW1" s="75" t="str">
        <f t="shared" ref="CW1:CW3" si="40">IF(AO1=$BE1,41,"")</f>
        <v/>
      </c>
      <c r="CX1" s="75" t="str">
        <f t="shared" ref="CX1:CX3" si="41">IF(AP1=$BE1,42,"")</f>
        <v/>
      </c>
      <c r="CY1" s="75" t="str">
        <f t="shared" ref="CY1:CY3" si="42">IF(AQ1=$BE1,43,"")</f>
        <v/>
      </c>
      <c r="CZ1" s="75" t="str">
        <f t="shared" ref="CZ1:CZ3" si="43">IF(AR1=$BE1,44,"")</f>
        <v/>
      </c>
      <c r="DA1" s="75" t="str">
        <f t="shared" ref="DA1:DA3" si="44">IF(AS1=$BE1,45,"")</f>
        <v/>
      </c>
      <c r="DB1" s="75" t="str">
        <f t="shared" ref="DB1:DB3" si="45">IF(AT1=$BE1,46,"")</f>
        <v/>
      </c>
      <c r="DC1" s="75" t="str">
        <f t="shared" ref="DC1:DC3" si="46">IF(AU1=$BE1,47,"")</f>
        <v/>
      </c>
      <c r="DD1" s="75" t="str">
        <f t="shared" ref="DD1:DD3" si="47">IF(AV1=$BE1,48,"")</f>
        <v/>
      </c>
      <c r="DE1" s="75" t="str">
        <f t="shared" ref="DE1:DE3" si="48">IF(AW1=$BE1,49,"")</f>
        <v/>
      </c>
      <c r="DF1">
        <v>1</v>
      </c>
      <c r="DG1" s="110">
        <f>LARGE($BI1:$DE1,1)</f>
        <v>40</v>
      </c>
      <c r="DH1" s="111" t="str">
        <f>IF($BH1&gt;1,LARGE($BI1:$DE1,2),"")</f>
        <v/>
      </c>
      <c r="DI1" s="111" t="str">
        <f>IF($BH1&gt;2,LARGE($BI1:$DE1,3),"")</f>
        <v/>
      </c>
      <c r="DJ1" s="111" t="str">
        <f>IF($BH1&gt;3,LARGE($BI1:$DE1,4),"")</f>
        <v/>
      </c>
      <c r="DK1" s="111" t="str">
        <f>IF($BH1&gt;4,LARGE($BI1:$DE1,5),"")</f>
        <v/>
      </c>
      <c r="DL1" s="111" t="str">
        <f>IF($BH1&gt;5,LARGE($BI1:$DE1,6),"")</f>
        <v/>
      </c>
      <c r="DM1" s="111" t="str">
        <f>IF($BH1&gt;6,LARGE($BI1:$DE1,7),"")</f>
        <v/>
      </c>
      <c r="DN1" s="111" t="str">
        <f>IF($BH1&gt;7,LARGE($BI1:$DE1,8),"")</f>
        <v/>
      </c>
      <c r="DO1" s="111" t="str">
        <f>IF($BH1&gt;8,LARGE($BI1:$DE1,9),"")</f>
        <v/>
      </c>
      <c r="DP1" s="111" t="str">
        <f>IF($BH1&gt;9,LARGE($BI1:$DE1,10),"")</f>
        <v/>
      </c>
      <c r="DQ1" s="111" t="str">
        <f>IF($BH1&gt;10,LARGE($BI1:$DE1,11),"")</f>
        <v/>
      </c>
      <c r="DR1" s="111" t="str">
        <f>IF($BH1&gt;11,LARGE($BI1:$DE1,12),"")</f>
        <v/>
      </c>
      <c r="DS1" s="111" t="str">
        <f>IF($BH1&gt;12,LARGE($BI1:$DE1,13),"")</f>
        <v/>
      </c>
      <c r="DT1" s="111" t="str">
        <f>IF($BH1&gt;13,LARGE($BI1:$DE1,14),"")</f>
        <v/>
      </c>
      <c r="DU1" s="112" t="str">
        <f>IF($BH1&gt;14,LARGE($BI1:$DE1,15),"")</f>
        <v/>
      </c>
    </row>
    <row r="2" spans="1:145" x14ac:dyDescent="0.25">
      <c r="A2" s="109">
        <v>1</v>
      </c>
      <c r="B2" s="109"/>
      <c r="C2" s="109">
        <v>5</v>
      </c>
      <c r="D2" s="109">
        <v>4</v>
      </c>
      <c r="E2" s="109"/>
      <c r="F2" s="109">
        <v>6</v>
      </c>
      <c r="G2" s="109">
        <v>7</v>
      </c>
      <c r="H2" s="109">
        <v>4</v>
      </c>
      <c r="I2" s="109">
        <v>6</v>
      </c>
      <c r="J2" s="109">
        <v>4</v>
      </c>
      <c r="K2" s="109">
        <v>4</v>
      </c>
      <c r="L2" s="109">
        <v>5</v>
      </c>
      <c r="M2" s="109">
        <v>5</v>
      </c>
      <c r="N2" s="109">
        <v>7</v>
      </c>
      <c r="O2" s="109">
        <v>6</v>
      </c>
      <c r="P2" s="109">
        <v>4</v>
      </c>
      <c r="Q2" s="109">
        <v>10</v>
      </c>
      <c r="R2" s="109">
        <v>4</v>
      </c>
      <c r="S2" s="109">
        <v>9</v>
      </c>
      <c r="T2" s="109">
        <v>7</v>
      </c>
      <c r="U2" s="109">
        <v>8</v>
      </c>
      <c r="V2" s="109">
        <v>8</v>
      </c>
      <c r="W2" s="109">
        <v>5</v>
      </c>
      <c r="X2" s="109">
        <v>5</v>
      </c>
      <c r="Y2" s="109">
        <v>4</v>
      </c>
      <c r="Z2" s="109">
        <v>7</v>
      </c>
      <c r="AA2" s="109">
        <v>7</v>
      </c>
      <c r="AB2" s="109">
        <v>8</v>
      </c>
      <c r="AC2" s="109">
        <v>6</v>
      </c>
      <c r="AD2" s="109">
        <v>3</v>
      </c>
      <c r="AE2" s="109">
        <v>8</v>
      </c>
      <c r="AF2" s="109">
        <v>4</v>
      </c>
      <c r="AG2" s="109">
        <v>5</v>
      </c>
      <c r="AH2" s="109">
        <v>5</v>
      </c>
      <c r="AI2" s="109">
        <v>5</v>
      </c>
      <c r="AJ2" s="109">
        <v>7</v>
      </c>
      <c r="AK2" s="109">
        <v>6</v>
      </c>
      <c r="AL2" s="109">
        <v>2</v>
      </c>
      <c r="AM2" s="109">
        <v>3</v>
      </c>
      <c r="AN2" s="109">
        <v>3</v>
      </c>
      <c r="AO2" s="109">
        <v>3</v>
      </c>
      <c r="AP2" s="109">
        <v>5</v>
      </c>
      <c r="AQ2" s="109">
        <v>2</v>
      </c>
      <c r="AR2" s="109">
        <v>5</v>
      </c>
      <c r="AS2" s="109">
        <v>2</v>
      </c>
      <c r="AT2" s="109">
        <v>12</v>
      </c>
      <c r="AU2" s="109">
        <v>3</v>
      </c>
      <c r="AV2" s="109">
        <v>4</v>
      </c>
      <c r="AW2" s="109">
        <v>3</v>
      </c>
      <c r="BE2">
        <f t="shared" ref="BE2:BE49" si="49">MAX(B2:AW2)</f>
        <v>12</v>
      </c>
      <c r="BF2">
        <f t="shared" ref="BF2:BF49" si="50">SUM(A2:AW2)</f>
        <v>246</v>
      </c>
      <c r="BG2" s="72">
        <f t="shared" ref="BG2:BG49" si="51">COUNTIF(DG$1:DU$49,DF2)</f>
        <v>1</v>
      </c>
      <c r="BH2" s="72">
        <f t="shared" ref="BH2:BH49" si="52">COUNTIF(A2:AW2,BE2)</f>
        <v>1</v>
      </c>
      <c r="BI2" s="75" t="str">
        <f t="shared" si="0"/>
        <v/>
      </c>
      <c r="BJ2" s="75" t="str">
        <f t="shared" si="1"/>
        <v/>
      </c>
      <c r="BK2" s="75" t="str">
        <f t="shared" si="2"/>
        <v/>
      </c>
      <c r="BL2" s="75" t="str">
        <f t="shared" si="3"/>
        <v/>
      </c>
      <c r="BM2" s="75" t="str">
        <f t="shared" si="4"/>
        <v/>
      </c>
      <c r="BN2" s="75" t="str">
        <f t="shared" si="5"/>
        <v/>
      </c>
      <c r="BO2" s="75" t="str">
        <f t="shared" si="6"/>
        <v/>
      </c>
      <c r="BP2" s="75" t="str">
        <f t="shared" si="7"/>
        <v/>
      </c>
      <c r="BQ2" s="75" t="str">
        <f t="shared" si="8"/>
        <v/>
      </c>
      <c r="BR2" s="75" t="str">
        <f t="shared" si="9"/>
        <v/>
      </c>
      <c r="BS2" s="75" t="str">
        <f t="shared" si="10"/>
        <v/>
      </c>
      <c r="BT2" s="75" t="str">
        <f t="shared" si="11"/>
        <v/>
      </c>
      <c r="BU2" s="75" t="str">
        <f t="shared" si="12"/>
        <v/>
      </c>
      <c r="BV2" s="75" t="str">
        <f t="shared" si="13"/>
        <v/>
      </c>
      <c r="BW2" s="75" t="str">
        <f t="shared" si="14"/>
        <v/>
      </c>
      <c r="BX2" s="75" t="str">
        <f t="shared" si="15"/>
        <v/>
      </c>
      <c r="BY2" s="75" t="str">
        <f t="shared" si="16"/>
        <v/>
      </c>
      <c r="BZ2" s="75" t="str">
        <f t="shared" si="17"/>
        <v/>
      </c>
      <c r="CA2" s="75" t="str">
        <f t="shared" si="18"/>
        <v/>
      </c>
      <c r="CB2" s="75" t="str">
        <f t="shared" si="19"/>
        <v/>
      </c>
      <c r="CC2" s="75" t="str">
        <f t="shared" si="20"/>
        <v/>
      </c>
      <c r="CD2" s="75" t="str">
        <f t="shared" si="21"/>
        <v/>
      </c>
      <c r="CE2" s="75" t="str">
        <f t="shared" si="22"/>
        <v/>
      </c>
      <c r="CF2" s="75" t="str">
        <f t="shared" si="23"/>
        <v/>
      </c>
      <c r="CG2" s="75" t="str">
        <f t="shared" si="24"/>
        <v/>
      </c>
      <c r="CH2" s="75" t="str">
        <f t="shared" si="25"/>
        <v/>
      </c>
      <c r="CI2" s="75" t="str">
        <f t="shared" si="26"/>
        <v/>
      </c>
      <c r="CJ2" s="75" t="str">
        <f t="shared" si="27"/>
        <v/>
      </c>
      <c r="CK2" s="75" t="str">
        <f t="shared" si="28"/>
        <v/>
      </c>
      <c r="CL2" s="75" t="str">
        <f t="shared" si="29"/>
        <v/>
      </c>
      <c r="CM2" s="75" t="str">
        <f t="shared" si="30"/>
        <v/>
      </c>
      <c r="CN2" s="75" t="str">
        <f t="shared" si="31"/>
        <v/>
      </c>
      <c r="CO2" s="75" t="str">
        <f t="shared" si="32"/>
        <v/>
      </c>
      <c r="CP2" s="75" t="str">
        <f t="shared" si="33"/>
        <v/>
      </c>
      <c r="CQ2" s="75" t="str">
        <f t="shared" si="34"/>
        <v/>
      </c>
      <c r="CR2" s="75" t="str">
        <f t="shared" si="35"/>
        <v/>
      </c>
      <c r="CS2" s="75" t="str">
        <f t="shared" si="36"/>
        <v/>
      </c>
      <c r="CT2" s="75" t="str">
        <f t="shared" si="37"/>
        <v/>
      </c>
      <c r="CU2" s="75" t="str">
        <f t="shared" si="38"/>
        <v/>
      </c>
      <c r="CV2" s="75" t="str">
        <f t="shared" si="39"/>
        <v/>
      </c>
      <c r="CW2" s="75" t="str">
        <f t="shared" si="40"/>
        <v/>
      </c>
      <c r="CX2" s="75" t="str">
        <f t="shared" si="41"/>
        <v/>
      </c>
      <c r="CY2" s="75" t="str">
        <f t="shared" si="42"/>
        <v/>
      </c>
      <c r="CZ2" s="75" t="str">
        <f t="shared" si="43"/>
        <v/>
      </c>
      <c r="DA2" s="75" t="str">
        <f t="shared" si="44"/>
        <v/>
      </c>
      <c r="DB2" s="75">
        <f t="shared" si="45"/>
        <v>46</v>
      </c>
      <c r="DC2" s="75" t="str">
        <f t="shared" si="46"/>
        <v/>
      </c>
      <c r="DD2" s="75" t="str">
        <f t="shared" si="47"/>
        <v/>
      </c>
      <c r="DE2" s="75" t="str">
        <f t="shared" si="48"/>
        <v/>
      </c>
      <c r="DF2">
        <v>2</v>
      </c>
      <c r="DG2" s="113">
        <f t="shared" ref="DG2:DG49" si="53">LARGE($BI2:$DE2,1)</f>
        <v>46</v>
      </c>
      <c r="DH2" s="108" t="str">
        <f t="shared" ref="DH2:DH49" si="54">IF($BH2&gt;1,LARGE($BI2:$DE2,2),"")</f>
        <v/>
      </c>
      <c r="DI2" s="108" t="str">
        <f t="shared" ref="DI2:DI49" si="55">IF($BH2&gt;2,LARGE($BI2:$DE2,3),"")</f>
        <v/>
      </c>
      <c r="DJ2" s="108" t="str">
        <f t="shared" ref="DJ2:DJ49" si="56">IF($BH2&gt;3,LARGE($BI2:$DE2,4),"")</f>
        <v/>
      </c>
      <c r="DK2" s="108" t="str">
        <f t="shared" ref="DK2:DK49" si="57">IF($BH2&gt;4,LARGE($BI2:$DE2,5),"")</f>
        <v/>
      </c>
      <c r="DL2" s="108" t="str">
        <f t="shared" ref="DL2:DL49" si="58">IF($BH2&gt;5,LARGE($BI2:$DE2,6),"")</f>
        <v/>
      </c>
      <c r="DM2" s="108" t="str">
        <f t="shared" ref="DM2:DM49" si="59">IF($BH2&gt;6,LARGE($BI2:$DE2,7),"")</f>
        <v/>
      </c>
      <c r="DN2" s="108" t="str">
        <f t="shared" ref="DN2:DN49" si="60">IF($BH2&gt;7,LARGE($BI2:$DE2,8),"")</f>
        <v/>
      </c>
      <c r="DO2" s="108" t="str">
        <f t="shared" ref="DO2:DO49" si="61">IF($BH2&gt;8,LARGE($BI2:$DE2,9),"")</f>
        <v/>
      </c>
      <c r="DP2" s="108" t="str">
        <f t="shared" ref="DP2:DP49" si="62">IF($BH2&gt;9,LARGE($BI2:$DE2,10),"")</f>
        <v/>
      </c>
      <c r="DQ2" s="108" t="str">
        <f t="shared" ref="DQ2:DQ49" si="63">IF($BH2&gt;10,LARGE($BI2:$DE2,11),"")</f>
        <v/>
      </c>
      <c r="DR2" s="108" t="str">
        <f t="shared" ref="DR2:DR49" si="64">IF($BH2&gt;11,LARGE($BI2:$DE2,12),"")</f>
        <v/>
      </c>
      <c r="DS2" s="108" t="str">
        <f t="shared" ref="DS2:DS49" si="65">IF($BH2&gt;12,LARGE($BI2:$DE2,13),"")</f>
        <v/>
      </c>
      <c r="DT2" s="108" t="str">
        <f t="shared" ref="DT2:DT49" si="66">IF($BH2&gt;13,LARGE($BI2:$DE2,14),"")</f>
        <v/>
      </c>
      <c r="DU2" s="114" t="str">
        <f t="shared" ref="DU2:DU49" si="67">IF($BH2&gt;14,LARGE($BI2:$DE2,15),"")</f>
        <v/>
      </c>
    </row>
    <row r="3" spans="1:145" x14ac:dyDescent="0.25">
      <c r="A3" s="109">
        <v>4</v>
      </c>
      <c r="B3" s="109">
        <v>5</v>
      </c>
      <c r="C3" s="109"/>
      <c r="D3" s="109">
        <v>6</v>
      </c>
      <c r="E3" s="109">
        <v>5</v>
      </c>
      <c r="F3" s="109">
        <v>8</v>
      </c>
      <c r="G3" s="109">
        <v>4</v>
      </c>
      <c r="H3" s="109">
        <v>6</v>
      </c>
      <c r="I3" s="109">
        <v>6</v>
      </c>
      <c r="J3" s="109">
        <v>2</v>
      </c>
      <c r="K3" s="109">
        <v>2</v>
      </c>
      <c r="L3" s="109">
        <v>8</v>
      </c>
      <c r="M3" s="109">
        <v>3</v>
      </c>
      <c r="N3" s="109">
        <v>4</v>
      </c>
      <c r="O3" s="109">
        <v>4</v>
      </c>
      <c r="P3" s="109">
        <v>4</v>
      </c>
      <c r="Q3" s="109">
        <v>5</v>
      </c>
      <c r="R3" s="109">
        <v>9</v>
      </c>
      <c r="S3" s="109">
        <v>6</v>
      </c>
      <c r="T3" s="109">
        <v>6</v>
      </c>
      <c r="U3" s="109">
        <v>8</v>
      </c>
      <c r="V3" s="109">
        <v>7</v>
      </c>
      <c r="W3" s="109">
        <v>3</v>
      </c>
      <c r="X3" s="109">
        <v>4</v>
      </c>
      <c r="Y3" s="109">
        <v>5</v>
      </c>
      <c r="Z3" s="109">
        <v>5</v>
      </c>
      <c r="AA3" s="109">
        <v>3</v>
      </c>
      <c r="AB3" s="109">
        <v>7</v>
      </c>
      <c r="AC3" s="109">
        <v>4</v>
      </c>
      <c r="AD3" s="109">
        <v>5</v>
      </c>
      <c r="AE3" s="109">
        <v>8</v>
      </c>
      <c r="AF3" s="109">
        <v>5</v>
      </c>
      <c r="AG3" s="109">
        <v>7</v>
      </c>
      <c r="AH3" s="109">
        <v>5</v>
      </c>
      <c r="AI3" s="109">
        <v>3</v>
      </c>
      <c r="AJ3" s="109">
        <v>4</v>
      </c>
      <c r="AK3" s="109">
        <v>3</v>
      </c>
      <c r="AL3" s="109">
        <v>5</v>
      </c>
      <c r="AM3" s="109">
        <v>4</v>
      </c>
      <c r="AN3" s="109">
        <v>9</v>
      </c>
      <c r="AO3" s="109">
        <v>6</v>
      </c>
      <c r="AP3" s="109">
        <v>2</v>
      </c>
      <c r="AQ3" s="109">
        <v>3</v>
      </c>
      <c r="AR3" s="109">
        <v>7</v>
      </c>
      <c r="AS3" s="109">
        <v>3</v>
      </c>
      <c r="AT3" s="109">
        <v>9</v>
      </c>
      <c r="AU3" s="109">
        <v>5</v>
      </c>
      <c r="AV3" s="109">
        <v>7</v>
      </c>
      <c r="AW3" s="109">
        <v>9</v>
      </c>
      <c r="BE3">
        <f t="shared" si="49"/>
        <v>9</v>
      </c>
      <c r="BF3">
        <f t="shared" si="50"/>
        <v>252</v>
      </c>
      <c r="BG3" s="72">
        <f t="shared" si="51"/>
        <v>1</v>
      </c>
      <c r="BH3" s="72">
        <f t="shared" si="52"/>
        <v>4</v>
      </c>
      <c r="BI3" s="75" t="str">
        <f t="shared" si="0"/>
        <v/>
      </c>
      <c r="BJ3" s="75" t="str">
        <f t="shared" si="1"/>
        <v/>
      </c>
      <c r="BK3" s="75" t="str">
        <f t="shared" si="2"/>
        <v/>
      </c>
      <c r="BL3" s="75" t="str">
        <f t="shared" si="3"/>
        <v/>
      </c>
      <c r="BM3" s="75" t="str">
        <f t="shared" si="4"/>
        <v/>
      </c>
      <c r="BN3" s="75" t="str">
        <f t="shared" si="5"/>
        <v/>
      </c>
      <c r="BO3" s="75" t="str">
        <f t="shared" si="6"/>
        <v/>
      </c>
      <c r="BP3" s="75" t="str">
        <f t="shared" si="7"/>
        <v/>
      </c>
      <c r="BQ3" s="75" t="str">
        <f t="shared" si="8"/>
        <v/>
      </c>
      <c r="BR3" s="75" t="str">
        <f t="shared" si="9"/>
        <v/>
      </c>
      <c r="BS3" s="75" t="str">
        <f t="shared" si="10"/>
        <v/>
      </c>
      <c r="BT3" s="75" t="str">
        <f t="shared" si="11"/>
        <v/>
      </c>
      <c r="BU3" s="75" t="str">
        <f t="shared" si="12"/>
        <v/>
      </c>
      <c r="BV3" s="75" t="str">
        <f t="shared" si="13"/>
        <v/>
      </c>
      <c r="BW3" s="75" t="str">
        <f t="shared" si="14"/>
        <v/>
      </c>
      <c r="BX3" s="75" t="str">
        <f t="shared" si="15"/>
        <v/>
      </c>
      <c r="BY3" s="75" t="str">
        <f t="shared" si="16"/>
        <v/>
      </c>
      <c r="BZ3" s="75">
        <f t="shared" si="17"/>
        <v>18</v>
      </c>
      <c r="CA3" s="75" t="str">
        <f t="shared" si="18"/>
        <v/>
      </c>
      <c r="CB3" s="75" t="str">
        <f t="shared" si="19"/>
        <v/>
      </c>
      <c r="CC3" s="75" t="str">
        <f t="shared" si="20"/>
        <v/>
      </c>
      <c r="CD3" s="75" t="str">
        <f t="shared" si="21"/>
        <v/>
      </c>
      <c r="CE3" s="75" t="str">
        <f t="shared" si="22"/>
        <v/>
      </c>
      <c r="CF3" s="75" t="str">
        <f t="shared" si="23"/>
        <v/>
      </c>
      <c r="CG3" s="75" t="str">
        <f t="shared" si="24"/>
        <v/>
      </c>
      <c r="CH3" s="75" t="str">
        <f t="shared" si="25"/>
        <v/>
      </c>
      <c r="CI3" s="75" t="str">
        <f t="shared" si="26"/>
        <v/>
      </c>
      <c r="CJ3" s="75" t="str">
        <f t="shared" si="27"/>
        <v/>
      </c>
      <c r="CK3" s="75" t="str">
        <f t="shared" si="28"/>
        <v/>
      </c>
      <c r="CL3" s="75" t="str">
        <f t="shared" si="29"/>
        <v/>
      </c>
      <c r="CM3" s="75" t="str">
        <f t="shared" si="30"/>
        <v/>
      </c>
      <c r="CN3" s="75" t="str">
        <f t="shared" si="31"/>
        <v/>
      </c>
      <c r="CO3" s="75" t="str">
        <f t="shared" si="32"/>
        <v/>
      </c>
      <c r="CP3" s="75" t="str">
        <f t="shared" si="33"/>
        <v/>
      </c>
      <c r="CQ3" s="75" t="str">
        <f t="shared" si="34"/>
        <v/>
      </c>
      <c r="CR3" s="75" t="str">
        <f t="shared" si="35"/>
        <v/>
      </c>
      <c r="CS3" s="75" t="str">
        <f t="shared" si="36"/>
        <v/>
      </c>
      <c r="CT3" s="75" t="str">
        <f t="shared" si="37"/>
        <v/>
      </c>
      <c r="CU3" s="75" t="str">
        <f t="shared" si="38"/>
        <v/>
      </c>
      <c r="CV3" s="75">
        <f t="shared" si="39"/>
        <v>40</v>
      </c>
      <c r="CW3" s="75" t="str">
        <f t="shared" si="40"/>
        <v/>
      </c>
      <c r="CX3" s="75" t="str">
        <f t="shared" si="41"/>
        <v/>
      </c>
      <c r="CY3" s="75" t="str">
        <f t="shared" si="42"/>
        <v/>
      </c>
      <c r="CZ3" s="75" t="str">
        <f t="shared" si="43"/>
        <v/>
      </c>
      <c r="DA3" s="75" t="str">
        <f t="shared" si="44"/>
        <v/>
      </c>
      <c r="DB3" s="75">
        <f t="shared" si="45"/>
        <v>46</v>
      </c>
      <c r="DC3" s="75" t="str">
        <f t="shared" si="46"/>
        <v/>
      </c>
      <c r="DD3" s="75" t="str">
        <f t="shared" si="47"/>
        <v/>
      </c>
      <c r="DE3" s="75">
        <f t="shared" si="48"/>
        <v>49</v>
      </c>
      <c r="DF3">
        <v>3</v>
      </c>
      <c r="DG3" s="113">
        <f t="shared" si="53"/>
        <v>49</v>
      </c>
      <c r="DH3" s="108">
        <f t="shared" si="54"/>
        <v>46</v>
      </c>
      <c r="DI3" s="108">
        <f t="shared" si="55"/>
        <v>40</v>
      </c>
      <c r="DJ3" s="108">
        <f t="shared" si="56"/>
        <v>18</v>
      </c>
      <c r="DK3" s="108" t="str">
        <f t="shared" si="57"/>
        <v/>
      </c>
      <c r="DL3" s="108" t="str">
        <f t="shared" si="58"/>
        <v/>
      </c>
      <c r="DM3" s="108" t="str">
        <f t="shared" si="59"/>
        <v/>
      </c>
      <c r="DN3" s="108" t="str">
        <f t="shared" si="60"/>
        <v/>
      </c>
      <c r="DO3" s="108" t="str">
        <f t="shared" si="61"/>
        <v/>
      </c>
      <c r="DP3" s="108" t="str">
        <f t="shared" si="62"/>
        <v/>
      </c>
      <c r="DQ3" s="108" t="str">
        <f t="shared" si="63"/>
        <v/>
      </c>
      <c r="DR3" s="108" t="str">
        <f t="shared" si="64"/>
        <v/>
      </c>
      <c r="DS3" s="108" t="str">
        <f t="shared" si="65"/>
        <v/>
      </c>
      <c r="DT3" s="108" t="str">
        <f t="shared" si="66"/>
        <v/>
      </c>
      <c r="DU3" s="114" t="str">
        <f t="shared" si="67"/>
        <v/>
      </c>
    </row>
    <row r="4" spans="1:145" x14ac:dyDescent="0.25">
      <c r="A4" s="109">
        <v>8</v>
      </c>
      <c r="B4" s="109">
        <v>4</v>
      </c>
      <c r="C4" s="109">
        <v>6</v>
      </c>
      <c r="D4" s="109"/>
      <c r="E4" s="109">
        <v>1</v>
      </c>
      <c r="F4" s="109">
        <v>7</v>
      </c>
      <c r="G4" s="109">
        <v>4</v>
      </c>
      <c r="H4" s="109">
        <v>5</v>
      </c>
      <c r="I4" s="109">
        <v>3</v>
      </c>
      <c r="J4" s="109">
        <v>3</v>
      </c>
      <c r="K4" s="109">
        <v>3</v>
      </c>
      <c r="L4" s="109">
        <v>3</v>
      </c>
      <c r="M4" s="109">
        <v>4</v>
      </c>
      <c r="N4" s="109">
        <v>2</v>
      </c>
      <c r="O4" s="109">
        <v>7</v>
      </c>
      <c r="P4" s="109">
        <v>1</v>
      </c>
      <c r="Q4" s="109">
        <v>2</v>
      </c>
      <c r="R4" s="109">
        <v>8</v>
      </c>
      <c r="S4" s="109">
        <v>3</v>
      </c>
      <c r="T4" s="109">
        <v>3</v>
      </c>
      <c r="U4" s="109">
        <v>5</v>
      </c>
      <c r="V4" s="109">
        <v>3</v>
      </c>
      <c r="W4" s="109">
        <v>3</v>
      </c>
      <c r="X4" s="109">
        <v>7</v>
      </c>
      <c r="Y4" s="109">
        <v>2</v>
      </c>
      <c r="Z4" s="109">
        <v>6</v>
      </c>
      <c r="AA4" s="109">
        <v>1</v>
      </c>
      <c r="AB4" s="109">
        <v>5</v>
      </c>
      <c r="AC4" s="109">
        <v>4</v>
      </c>
      <c r="AD4" s="109">
        <v>2</v>
      </c>
      <c r="AE4" s="109">
        <v>6</v>
      </c>
      <c r="AF4" s="109">
        <v>3</v>
      </c>
      <c r="AG4" s="109">
        <v>1</v>
      </c>
      <c r="AH4" s="109">
        <v>6</v>
      </c>
      <c r="AI4" s="109">
        <v>4</v>
      </c>
      <c r="AJ4" s="109">
        <v>6</v>
      </c>
      <c r="AK4" s="109">
        <v>4</v>
      </c>
      <c r="AL4" s="109">
        <v>1</v>
      </c>
      <c r="AM4" s="109">
        <v>2</v>
      </c>
      <c r="AN4" s="109">
        <v>5</v>
      </c>
      <c r="AO4" s="109">
        <v>4</v>
      </c>
      <c r="AP4" s="109">
        <v>3</v>
      </c>
      <c r="AQ4" s="109">
        <v>4</v>
      </c>
      <c r="AR4" s="109">
        <v>5</v>
      </c>
      <c r="AS4" s="109">
        <v>1</v>
      </c>
      <c r="AT4" s="109">
        <v>6</v>
      </c>
      <c r="AU4" s="109">
        <v>6</v>
      </c>
      <c r="AV4" s="109">
        <v>11</v>
      </c>
      <c r="AW4" s="109">
        <v>5</v>
      </c>
      <c r="BE4">
        <f t="shared" si="49"/>
        <v>11</v>
      </c>
      <c r="BF4">
        <f t="shared" si="50"/>
        <v>198</v>
      </c>
      <c r="BG4" s="72">
        <f t="shared" si="51"/>
        <v>0</v>
      </c>
      <c r="BH4" s="72">
        <f t="shared" si="52"/>
        <v>1</v>
      </c>
      <c r="BI4" s="75" t="str">
        <f>IF(A4=$BE4,1,"")</f>
        <v/>
      </c>
      <c r="BJ4" s="75" t="str">
        <f>IF(B4=$BE4,2,"")</f>
        <v/>
      </c>
      <c r="BK4" s="75" t="str">
        <f>IF(C4=$BE4,3,"")</f>
        <v/>
      </c>
      <c r="BL4" s="75" t="str">
        <f>IF(D4=$BE4,4,"")</f>
        <v/>
      </c>
      <c r="BM4" s="75" t="str">
        <f>IF(E4=$BE4,5,"")</f>
        <v/>
      </c>
      <c r="BN4" s="75" t="str">
        <f>IF(F4=$BE4,6,"")</f>
        <v/>
      </c>
      <c r="BO4" s="75" t="str">
        <f>IF(G4=$BE4,7,"")</f>
        <v/>
      </c>
      <c r="BP4" s="75" t="str">
        <f>IF(H4=$BE4,8,"")</f>
        <v/>
      </c>
      <c r="BQ4" s="75" t="str">
        <f>IF(I4=$BE4,9,"")</f>
        <v/>
      </c>
      <c r="BR4" s="75" t="str">
        <f>IF(J4=$BE4,10,"")</f>
        <v/>
      </c>
      <c r="BS4" s="75" t="str">
        <f>IF(K4=$BE4,11,"")</f>
        <v/>
      </c>
      <c r="BT4" s="75" t="str">
        <f>IF(L4=$BE4,12,"")</f>
        <v/>
      </c>
      <c r="BU4" s="75" t="str">
        <f>IF(M4=$BE4,13,"")</f>
        <v/>
      </c>
      <c r="BV4" s="75" t="str">
        <f>IF(N4=$BE4,14,"")</f>
        <v/>
      </c>
      <c r="BW4" s="75" t="str">
        <f>IF(O4=$BE4,15,"")</f>
        <v/>
      </c>
      <c r="BX4" s="75" t="str">
        <f>IF(P4=$BE4,16,"")</f>
        <v/>
      </c>
      <c r="BY4" s="75" t="str">
        <f>IF(Q4=$BE4,17,"")</f>
        <v/>
      </c>
      <c r="BZ4" s="75" t="str">
        <f>IF(R4=$BE4,18,"")</f>
        <v/>
      </c>
      <c r="CA4" s="75" t="str">
        <f>IF(S4=$BE4,19,"")</f>
        <v/>
      </c>
      <c r="CB4" s="75" t="str">
        <f>IF(T4=$BE4,20,"")</f>
        <v/>
      </c>
      <c r="CC4" s="75" t="str">
        <f>IF(U4=$BE4,21,"")</f>
        <v/>
      </c>
      <c r="CD4" s="75" t="str">
        <f>IF(V4=$BE4,22,"")</f>
        <v/>
      </c>
      <c r="CE4" s="75" t="str">
        <f>IF(W4=$BE4,23,"")</f>
        <v/>
      </c>
      <c r="CF4" s="75" t="str">
        <f>IF(X4=$BE4,24,"")</f>
        <v/>
      </c>
      <c r="CG4" s="75" t="str">
        <f>IF(Y4=$BE4,25,"")</f>
        <v/>
      </c>
      <c r="CH4" s="75" t="str">
        <f>IF(Z4=$BE4,26,"")</f>
        <v/>
      </c>
      <c r="CI4" s="75" t="str">
        <f>IF(AA4=$BE4,27,"")</f>
        <v/>
      </c>
      <c r="CJ4" s="75" t="str">
        <f>IF(AB4=$BE4,28,"")</f>
        <v/>
      </c>
      <c r="CK4" s="75" t="str">
        <f>IF(AC4=$BE4,29,"")</f>
        <v/>
      </c>
      <c r="CL4" s="75" t="str">
        <f>IF(AD4=$BE4,30,"")</f>
        <v/>
      </c>
      <c r="CM4" s="75" t="str">
        <f>IF(AE4=$BE4,31,"")</f>
        <v/>
      </c>
      <c r="CN4" s="75" t="str">
        <f>IF(AF4=$BE4,32,"")</f>
        <v/>
      </c>
      <c r="CO4" s="75" t="str">
        <f>IF(AG4=$BE4,33,"")</f>
        <v/>
      </c>
      <c r="CP4" s="75" t="str">
        <f>IF(AH4=$BE4,34,"")</f>
        <v/>
      </c>
      <c r="CQ4" s="75" t="str">
        <f>IF(AI4=$BE4,35,"")</f>
        <v/>
      </c>
      <c r="CR4" s="75" t="str">
        <f>IF(AJ4=$BE4,36,"")</f>
        <v/>
      </c>
      <c r="CS4" s="75" t="str">
        <f>IF(AK4=$BE4,37,"")</f>
        <v/>
      </c>
      <c r="CT4" s="75" t="str">
        <f>IF(AL4=$BE4,38,"")</f>
        <v/>
      </c>
      <c r="CU4" s="75" t="str">
        <f>IF(AM4=$BE4,39,"")</f>
        <v/>
      </c>
      <c r="CV4" s="75" t="str">
        <f>IF(AN4=$BE4,40,"")</f>
        <v/>
      </c>
      <c r="CW4" s="75" t="str">
        <f>IF(AO4=$BE4,41,"")</f>
        <v/>
      </c>
      <c r="CX4" s="75" t="str">
        <f>IF(AP4=$BE4,42,"")</f>
        <v/>
      </c>
      <c r="CY4" s="75" t="str">
        <f>IF(AQ4=$BE4,43,"")</f>
        <v/>
      </c>
      <c r="CZ4" s="75" t="str">
        <f>IF(AR4=$BE4,44,"")</f>
        <v/>
      </c>
      <c r="DA4" s="75" t="str">
        <f>IF(AS4=$BE4,45,"")</f>
        <v/>
      </c>
      <c r="DB4" s="75" t="str">
        <f>IF(AT4=$BE4,46,"")</f>
        <v/>
      </c>
      <c r="DC4" s="75" t="str">
        <f>IF(AU4=$BE4,47,"")</f>
        <v/>
      </c>
      <c r="DD4" s="75">
        <f>IF(AV4=$BE4,48,"")</f>
        <v>48</v>
      </c>
      <c r="DE4" s="75" t="str">
        <f>IF(AW4=$BE4,49,"")</f>
        <v/>
      </c>
      <c r="DF4">
        <v>4</v>
      </c>
      <c r="DG4" s="113">
        <f t="shared" si="53"/>
        <v>48</v>
      </c>
      <c r="DH4" s="108" t="str">
        <f t="shared" si="54"/>
        <v/>
      </c>
      <c r="DI4" s="108" t="str">
        <f t="shared" si="55"/>
        <v/>
      </c>
      <c r="DJ4" s="108" t="str">
        <f t="shared" si="56"/>
        <v/>
      </c>
      <c r="DK4" s="108" t="str">
        <f t="shared" si="57"/>
        <v/>
      </c>
      <c r="DL4" s="108" t="str">
        <f t="shared" si="58"/>
        <v/>
      </c>
      <c r="DM4" s="108" t="str">
        <f t="shared" si="59"/>
        <v/>
      </c>
      <c r="DN4" s="108" t="str">
        <f t="shared" si="60"/>
        <v/>
      </c>
      <c r="DO4" s="108" t="str">
        <f t="shared" si="61"/>
        <v/>
      </c>
      <c r="DP4" s="108" t="str">
        <f t="shared" si="62"/>
        <v/>
      </c>
      <c r="DQ4" s="108" t="str">
        <f t="shared" si="63"/>
        <v/>
      </c>
      <c r="DR4" s="108" t="str">
        <f t="shared" si="64"/>
        <v/>
      </c>
      <c r="DS4" s="108" t="str">
        <f t="shared" si="65"/>
        <v/>
      </c>
      <c r="DT4" s="108" t="str">
        <f t="shared" si="66"/>
        <v/>
      </c>
      <c r="DU4" s="114" t="str">
        <f t="shared" si="67"/>
        <v/>
      </c>
    </row>
    <row r="5" spans="1:145" x14ac:dyDescent="0.25">
      <c r="A5" s="109">
        <v>8</v>
      </c>
      <c r="B5" s="109"/>
      <c r="C5" s="109">
        <v>5</v>
      </c>
      <c r="D5" s="109">
        <v>1</v>
      </c>
      <c r="E5" s="109"/>
      <c r="F5" s="109">
        <v>3</v>
      </c>
      <c r="G5" s="109">
        <v>5</v>
      </c>
      <c r="H5" s="109">
        <v>8</v>
      </c>
      <c r="I5" s="109">
        <v>6</v>
      </c>
      <c r="J5" s="109">
        <v>3</v>
      </c>
      <c r="K5" s="109">
        <v>4</v>
      </c>
      <c r="L5" s="109">
        <v>6</v>
      </c>
      <c r="M5" s="109">
        <v>3</v>
      </c>
      <c r="N5" s="109">
        <v>6</v>
      </c>
      <c r="O5" s="109">
        <v>3</v>
      </c>
      <c r="P5" s="109">
        <v>5</v>
      </c>
      <c r="Q5" s="109">
        <v>1</v>
      </c>
      <c r="R5" s="109">
        <v>4</v>
      </c>
      <c r="S5" s="109">
        <v>3</v>
      </c>
      <c r="T5" s="109">
        <v>8</v>
      </c>
      <c r="U5" s="109">
        <v>7</v>
      </c>
      <c r="V5" s="109">
        <v>5</v>
      </c>
      <c r="W5" s="109">
        <v>6</v>
      </c>
      <c r="X5" s="109">
        <v>8</v>
      </c>
      <c r="Y5" s="109">
        <v>6</v>
      </c>
      <c r="Z5" s="109">
        <v>4</v>
      </c>
      <c r="AA5" s="109">
        <v>3</v>
      </c>
      <c r="AB5" s="109">
        <v>5</v>
      </c>
      <c r="AC5" s="109">
        <v>6</v>
      </c>
      <c r="AD5" s="109">
        <v>7</v>
      </c>
      <c r="AE5" s="109">
        <v>4</v>
      </c>
      <c r="AF5" s="109">
        <v>5</v>
      </c>
      <c r="AG5" s="109">
        <v>5</v>
      </c>
      <c r="AH5" s="109">
        <v>4</v>
      </c>
      <c r="AI5" s="109">
        <v>3</v>
      </c>
      <c r="AJ5" s="109">
        <v>6</v>
      </c>
      <c r="AK5" s="109">
        <v>1</v>
      </c>
      <c r="AL5" s="109">
        <v>6</v>
      </c>
      <c r="AM5" s="109">
        <v>4</v>
      </c>
      <c r="AN5" s="109">
        <v>9</v>
      </c>
      <c r="AO5" s="109">
        <v>1</v>
      </c>
      <c r="AP5" s="109">
        <v>4</v>
      </c>
      <c r="AQ5" s="109">
        <v>3</v>
      </c>
      <c r="AR5" s="109">
        <v>10</v>
      </c>
      <c r="AS5" s="109">
        <v>3</v>
      </c>
      <c r="AT5" s="109">
        <v>7</v>
      </c>
      <c r="AU5" s="109">
        <v>4</v>
      </c>
      <c r="AV5" s="109">
        <v>5</v>
      </c>
      <c r="AW5" s="109">
        <v>11</v>
      </c>
      <c r="BE5">
        <f t="shared" si="49"/>
        <v>11</v>
      </c>
      <c r="BF5">
        <f t="shared" si="50"/>
        <v>234</v>
      </c>
      <c r="BG5" s="72">
        <f t="shared" si="51"/>
        <v>1</v>
      </c>
      <c r="BH5" s="72">
        <f t="shared" si="52"/>
        <v>1</v>
      </c>
      <c r="BI5" s="75" t="str">
        <f t="shared" ref="BI5:BI50" si="68">IF(A5=$BE5,1,"")</f>
        <v/>
      </c>
      <c r="BJ5" s="75" t="str">
        <f t="shared" ref="BJ5:BJ50" si="69">IF(B5=$BE5,2,"")</f>
        <v/>
      </c>
      <c r="BK5" s="75" t="str">
        <f t="shared" ref="BK5:BK50" si="70">IF(C5=$BE5,3,"")</f>
        <v/>
      </c>
      <c r="BL5" s="75" t="str">
        <f t="shared" ref="BL5:BL50" si="71">IF(D5=$BE5,4,"")</f>
        <v/>
      </c>
      <c r="BM5" s="75" t="str">
        <f t="shared" ref="BM5:BM50" si="72">IF(E5=$BE5,5,"")</f>
        <v/>
      </c>
      <c r="BN5" s="75" t="str">
        <f t="shared" ref="BN5:BN50" si="73">IF(F5=$BE5,6,"")</f>
        <v/>
      </c>
      <c r="BO5" s="75" t="str">
        <f t="shared" ref="BO5:BO50" si="74">IF(G5=$BE5,7,"")</f>
        <v/>
      </c>
      <c r="BP5" s="75" t="str">
        <f t="shared" ref="BP5:BP50" si="75">IF(H5=$BE5,8,"")</f>
        <v/>
      </c>
      <c r="BQ5" s="75" t="str">
        <f t="shared" ref="BQ5:BQ50" si="76">IF(I5=$BE5,9,"")</f>
        <v/>
      </c>
      <c r="BR5" s="75" t="str">
        <f t="shared" ref="BR5:BR50" si="77">IF(J5=$BE5,10,"")</f>
        <v/>
      </c>
      <c r="BS5" s="75" t="str">
        <f t="shared" ref="BS5:BS50" si="78">IF(K5=$BE5,11,"")</f>
        <v/>
      </c>
      <c r="BT5" s="75" t="str">
        <f t="shared" ref="BT5:BT50" si="79">IF(L5=$BE5,12,"")</f>
        <v/>
      </c>
      <c r="BU5" s="75" t="str">
        <f t="shared" ref="BU5:BU50" si="80">IF(M5=$BE5,13,"")</f>
        <v/>
      </c>
      <c r="BV5" s="75" t="str">
        <f t="shared" ref="BV5:BV50" si="81">IF(N5=$BE5,14,"")</f>
        <v/>
      </c>
      <c r="BW5" s="75" t="str">
        <f t="shared" ref="BW5:BW50" si="82">IF(O5=$BE5,15,"")</f>
        <v/>
      </c>
      <c r="BX5" s="75" t="str">
        <f t="shared" ref="BX5:BX50" si="83">IF(P5=$BE5,16,"")</f>
        <v/>
      </c>
      <c r="BY5" s="75" t="str">
        <f t="shared" ref="BY5:BY50" si="84">IF(Q5=$BE5,17,"")</f>
        <v/>
      </c>
      <c r="BZ5" s="75" t="str">
        <f t="shared" ref="BZ5:BZ50" si="85">IF(R5=$BE5,18,"")</f>
        <v/>
      </c>
      <c r="CA5" s="75" t="str">
        <f t="shared" ref="CA5:CA50" si="86">IF(S5=$BE5,19,"")</f>
        <v/>
      </c>
      <c r="CB5" s="75" t="str">
        <f t="shared" ref="CB5:CB50" si="87">IF(T5=$BE5,20,"")</f>
        <v/>
      </c>
      <c r="CC5" s="75" t="str">
        <f t="shared" ref="CC5:CC50" si="88">IF(U5=$BE5,21,"")</f>
        <v/>
      </c>
      <c r="CD5" s="75" t="str">
        <f t="shared" ref="CD5:CD50" si="89">IF(V5=$BE5,22,"")</f>
        <v/>
      </c>
      <c r="CE5" s="75" t="str">
        <f t="shared" ref="CE5:CE50" si="90">IF(W5=$BE5,23,"")</f>
        <v/>
      </c>
      <c r="CF5" s="75" t="str">
        <f t="shared" ref="CF5:CF50" si="91">IF(X5=$BE5,24,"")</f>
        <v/>
      </c>
      <c r="CG5" s="75" t="str">
        <f t="shared" ref="CG5:CG50" si="92">IF(Y5=$BE5,25,"")</f>
        <v/>
      </c>
      <c r="CH5" s="75" t="str">
        <f t="shared" ref="CH5:CH50" si="93">IF(Z5=$BE5,26,"")</f>
        <v/>
      </c>
      <c r="CI5" s="75" t="str">
        <f t="shared" ref="CI5:CI50" si="94">IF(AA5=$BE5,27,"")</f>
        <v/>
      </c>
      <c r="CJ5" s="75" t="str">
        <f t="shared" ref="CJ5:CJ50" si="95">IF(AB5=$BE5,28,"")</f>
        <v/>
      </c>
      <c r="CK5" s="75" t="str">
        <f t="shared" ref="CK5:CK50" si="96">IF(AC5=$BE5,29,"")</f>
        <v/>
      </c>
      <c r="CL5" s="75" t="str">
        <f t="shared" ref="CL5:CL50" si="97">IF(AD5=$BE5,30,"")</f>
        <v/>
      </c>
      <c r="CM5" s="75" t="str">
        <f t="shared" ref="CM5:CM50" si="98">IF(AE5=$BE5,31,"")</f>
        <v/>
      </c>
      <c r="CN5" s="75" t="str">
        <f t="shared" ref="CN5:CN50" si="99">IF(AF5=$BE5,32,"")</f>
        <v/>
      </c>
      <c r="CO5" s="75" t="str">
        <f t="shared" ref="CO5:CO50" si="100">IF(AG5=$BE5,33,"")</f>
        <v/>
      </c>
      <c r="CP5" s="75" t="str">
        <f t="shared" ref="CP5:CP50" si="101">IF(AH5=$BE5,34,"")</f>
        <v/>
      </c>
      <c r="CQ5" s="75" t="str">
        <f t="shared" ref="CQ5:CQ50" si="102">IF(AI5=$BE5,35,"")</f>
        <v/>
      </c>
      <c r="CR5" s="75" t="str">
        <f t="shared" ref="CR5:CR50" si="103">IF(AJ5=$BE5,36,"")</f>
        <v/>
      </c>
      <c r="CS5" s="75" t="str">
        <f t="shared" ref="CS5:CS50" si="104">IF(AK5=$BE5,37,"")</f>
        <v/>
      </c>
      <c r="CT5" s="75" t="str">
        <f t="shared" ref="CT5:CT50" si="105">IF(AL5=$BE5,38,"")</f>
        <v/>
      </c>
      <c r="CU5" s="75" t="str">
        <f t="shared" ref="CU5:CU50" si="106">IF(AM5=$BE5,39,"")</f>
        <v/>
      </c>
      <c r="CV5" s="75" t="str">
        <f t="shared" ref="CV5:CV50" si="107">IF(AN5=$BE5,40,"")</f>
        <v/>
      </c>
      <c r="CW5" s="75" t="str">
        <f t="shared" ref="CW5:CW50" si="108">IF(AO5=$BE5,41,"")</f>
        <v/>
      </c>
      <c r="CX5" s="75" t="str">
        <f t="shared" ref="CX5:CX50" si="109">IF(AP5=$BE5,42,"")</f>
        <v/>
      </c>
      <c r="CY5" s="75" t="str">
        <f t="shared" ref="CY5:CY50" si="110">IF(AQ5=$BE5,43,"")</f>
        <v/>
      </c>
      <c r="CZ5" s="75" t="str">
        <f t="shared" ref="CZ5:CZ50" si="111">IF(AR5=$BE5,44,"")</f>
        <v/>
      </c>
      <c r="DA5" s="75" t="str">
        <f t="shared" ref="DA5:DA50" si="112">IF(AS5=$BE5,45,"")</f>
        <v/>
      </c>
      <c r="DB5" s="75" t="str">
        <f t="shared" ref="DB5:DB50" si="113">IF(AT5=$BE5,46,"")</f>
        <v/>
      </c>
      <c r="DC5" s="75" t="str">
        <f t="shared" ref="DC5:DC50" si="114">IF(AU5=$BE5,47,"")</f>
        <v/>
      </c>
      <c r="DD5" s="75" t="str">
        <f t="shared" ref="DD5:DD50" si="115">IF(AV5=$BE5,48,"")</f>
        <v/>
      </c>
      <c r="DE5" s="75">
        <f t="shared" ref="DE5:DE50" si="116">IF(AW5=$BE5,49,"")</f>
        <v>49</v>
      </c>
      <c r="DF5">
        <v>5</v>
      </c>
      <c r="DG5" s="113">
        <f t="shared" si="53"/>
        <v>49</v>
      </c>
      <c r="DH5" s="108" t="str">
        <f t="shared" si="54"/>
        <v/>
      </c>
      <c r="DI5" s="108" t="str">
        <f t="shared" si="55"/>
        <v/>
      </c>
      <c r="DJ5" s="108" t="str">
        <f t="shared" si="56"/>
        <v/>
      </c>
      <c r="DK5" s="108" t="str">
        <f t="shared" si="57"/>
        <v/>
      </c>
      <c r="DL5" s="108" t="str">
        <f t="shared" si="58"/>
        <v/>
      </c>
      <c r="DM5" s="108" t="str">
        <f t="shared" si="59"/>
        <v/>
      </c>
      <c r="DN5" s="108" t="str">
        <f t="shared" si="60"/>
        <v/>
      </c>
      <c r="DO5" s="108" t="str">
        <f t="shared" si="61"/>
        <v/>
      </c>
      <c r="DP5" s="108" t="str">
        <f t="shared" si="62"/>
        <v/>
      </c>
      <c r="DQ5" s="108" t="str">
        <f t="shared" si="63"/>
        <v/>
      </c>
      <c r="DR5" s="108" t="str">
        <f t="shared" si="64"/>
        <v/>
      </c>
      <c r="DS5" s="108" t="str">
        <f t="shared" si="65"/>
        <v/>
      </c>
      <c r="DT5" s="108" t="str">
        <f t="shared" si="66"/>
        <v/>
      </c>
      <c r="DU5" s="114" t="str">
        <f t="shared" si="67"/>
        <v/>
      </c>
    </row>
    <row r="6" spans="1:145" x14ac:dyDescent="0.25">
      <c r="A6" s="109">
        <v>2</v>
      </c>
      <c r="B6" s="109">
        <v>6</v>
      </c>
      <c r="C6" s="109">
        <v>8</v>
      </c>
      <c r="D6" s="109">
        <v>7</v>
      </c>
      <c r="E6" s="109">
        <v>3</v>
      </c>
      <c r="F6" s="109"/>
      <c r="G6" s="109">
        <v>3</v>
      </c>
      <c r="H6" s="109">
        <v>9</v>
      </c>
      <c r="I6" s="109">
        <v>8</v>
      </c>
      <c r="J6" s="109">
        <v>1</v>
      </c>
      <c r="K6" s="109">
        <v>7</v>
      </c>
      <c r="L6" s="109">
        <v>5</v>
      </c>
      <c r="M6" s="109">
        <v>7</v>
      </c>
      <c r="N6" s="109">
        <v>6</v>
      </c>
      <c r="O6" s="109">
        <v>8</v>
      </c>
      <c r="P6" s="109">
        <v>2</v>
      </c>
      <c r="Q6" s="109">
        <v>6</v>
      </c>
      <c r="R6" s="109">
        <v>5</v>
      </c>
      <c r="S6" s="109">
        <v>5</v>
      </c>
      <c r="T6" s="109">
        <v>7</v>
      </c>
      <c r="U6" s="109">
        <v>8</v>
      </c>
      <c r="V6" s="109">
        <v>9</v>
      </c>
      <c r="W6" s="109">
        <v>5</v>
      </c>
      <c r="X6" s="109">
        <v>8</v>
      </c>
      <c r="Y6" s="109">
        <v>9</v>
      </c>
      <c r="Z6" s="109">
        <v>7</v>
      </c>
      <c r="AA6" s="109">
        <v>7</v>
      </c>
      <c r="AB6" s="109">
        <v>3</v>
      </c>
      <c r="AC6" s="109">
        <v>3</v>
      </c>
      <c r="AD6" s="109">
        <v>6</v>
      </c>
      <c r="AE6" s="109">
        <v>9</v>
      </c>
      <c r="AF6" s="109">
        <v>5</v>
      </c>
      <c r="AG6" s="109">
        <v>6</v>
      </c>
      <c r="AH6" s="109">
        <v>1</v>
      </c>
      <c r="AI6" s="109">
        <v>9</v>
      </c>
      <c r="AJ6" s="109">
        <v>9</v>
      </c>
      <c r="AK6" s="109">
        <v>7</v>
      </c>
      <c r="AL6" s="109">
        <v>5</v>
      </c>
      <c r="AM6" s="109">
        <v>5</v>
      </c>
      <c r="AN6" s="109">
        <v>7</v>
      </c>
      <c r="AO6" s="109">
        <v>6</v>
      </c>
      <c r="AP6" s="109">
        <v>7</v>
      </c>
      <c r="AQ6" s="109">
        <v>4</v>
      </c>
      <c r="AR6" s="109">
        <v>2</v>
      </c>
      <c r="AS6" s="109">
        <v>6</v>
      </c>
      <c r="AT6" s="109">
        <v>8</v>
      </c>
      <c r="AU6" s="109">
        <v>1</v>
      </c>
      <c r="AV6" s="109">
        <v>5</v>
      </c>
      <c r="AW6" s="109">
        <v>4</v>
      </c>
      <c r="BE6">
        <f t="shared" si="49"/>
        <v>9</v>
      </c>
      <c r="BF6">
        <f t="shared" si="50"/>
        <v>276</v>
      </c>
      <c r="BG6" s="72">
        <f t="shared" si="51"/>
        <v>2</v>
      </c>
      <c r="BH6" s="72">
        <f t="shared" si="52"/>
        <v>6</v>
      </c>
      <c r="BI6" s="75" t="str">
        <f t="shared" si="68"/>
        <v/>
      </c>
      <c r="BJ6" s="75" t="str">
        <f t="shared" si="69"/>
        <v/>
      </c>
      <c r="BK6" s="75" t="str">
        <f t="shared" si="70"/>
        <v/>
      </c>
      <c r="BL6" s="75" t="str">
        <f t="shared" si="71"/>
        <v/>
      </c>
      <c r="BM6" s="75" t="str">
        <f t="shared" si="72"/>
        <v/>
      </c>
      <c r="BN6" s="75" t="str">
        <f t="shared" si="73"/>
        <v/>
      </c>
      <c r="BO6" s="75" t="str">
        <f t="shared" si="74"/>
        <v/>
      </c>
      <c r="BP6" s="75">
        <f t="shared" si="75"/>
        <v>8</v>
      </c>
      <c r="BQ6" s="75" t="str">
        <f t="shared" si="76"/>
        <v/>
      </c>
      <c r="BR6" s="75" t="str">
        <f t="shared" si="77"/>
        <v/>
      </c>
      <c r="BS6" s="75" t="str">
        <f t="shared" si="78"/>
        <v/>
      </c>
      <c r="BT6" s="75" t="str">
        <f t="shared" si="79"/>
        <v/>
      </c>
      <c r="BU6" s="75" t="str">
        <f t="shared" si="80"/>
        <v/>
      </c>
      <c r="BV6" s="75" t="str">
        <f t="shared" si="81"/>
        <v/>
      </c>
      <c r="BW6" s="75" t="str">
        <f t="shared" si="82"/>
        <v/>
      </c>
      <c r="BX6" s="75" t="str">
        <f t="shared" si="83"/>
        <v/>
      </c>
      <c r="BY6" s="75" t="str">
        <f t="shared" si="84"/>
        <v/>
      </c>
      <c r="BZ6" s="75" t="str">
        <f t="shared" si="85"/>
        <v/>
      </c>
      <c r="CA6" s="75" t="str">
        <f t="shared" si="86"/>
        <v/>
      </c>
      <c r="CB6" s="75" t="str">
        <f t="shared" si="87"/>
        <v/>
      </c>
      <c r="CC6" s="75" t="str">
        <f t="shared" si="88"/>
        <v/>
      </c>
      <c r="CD6" s="75">
        <f t="shared" si="89"/>
        <v>22</v>
      </c>
      <c r="CE6" s="75" t="str">
        <f t="shared" si="90"/>
        <v/>
      </c>
      <c r="CF6" s="75" t="str">
        <f t="shared" si="91"/>
        <v/>
      </c>
      <c r="CG6" s="75">
        <f t="shared" si="92"/>
        <v>25</v>
      </c>
      <c r="CH6" s="75" t="str">
        <f t="shared" si="93"/>
        <v/>
      </c>
      <c r="CI6" s="75" t="str">
        <f t="shared" si="94"/>
        <v/>
      </c>
      <c r="CJ6" s="75" t="str">
        <f t="shared" si="95"/>
        <v/>
      </c>
      <c r="CK6" s="75" t="str">
        <f t="shared" si="96"/>
        <v/>
      </c>
      <c r="CL6" s="75" t="str">
        <f t="shared" si="97"/>
        <v/>
      </c>
      <c r="CM6" s="75">
        <f t="shared" si="98"/>
        <v>31</v>
      </c>
      <c r="CN6" s="75" t="str">
        <f t="shared" si="99"/>
        <v/>
      </c>
      <c r="CO6" s="75" t="str">
        <f t="shared" si="100"/>
        <v/>
      </c>
      <c r="CP6" s="75" t="str">
        <f t="shared" si="101"/>
        <v/>
      </c>
      <c r="CQ6" s="75">
        <f t="shared" si="102"/>
        <v>35</v>
      </c>
      <c r="CR6" s="75">
        <f t="shared" si="103"/>
        <v>36</v>
      </c>
      <c r="CS6" s="75" t="str">
        <f t="shared" si="104"/>
        <v/>
      </c>
      <c r="CT6" s="75" t="str">
        <f t="shared" si="105"/>
        <v/>
      </c>
      <c r="CU6" s="75" t="str">
        <f t="shared" si="106"/>
        <v/>
      </c>
      <c r="CV6" s="75" t="str">
        <f t="shared" si="107"/>
        <v/>
      </c>
      <c r="CW6" s="75" t="str">
        <f t="shared" si="108"/>
        <v/>
      </c>
      <c r="CX6" s="75" t="str">
        <f t="shared" si="109"/>
        <v/>
      </c>
      <c r="CY6" s="75" t="str">
        <f t="shared" si="110"/>
        <v/>
      </c>
      <c r="CZ6" s="75" t="str">
        <f t="shared" si="111"/>
        <v/>
      </c>
      <c r="DA6" s="75" t="str">
        <f t="shared" si="112"/>
        <v/>
      </c>
      <c r="DB6" s="75" t="str">
        <f t="shared" si="113"/>
        <v/>
      </c>
      <c r="DC6" s="75" t="str">
        <f t="shared" si="114"/>
        <v/>
      </c>
      <c r="DD6" s="75" t="str">
        <f t="shared" si="115"/>
        <v/>
      </c>
      <c r="DE6" s="75" t="str">
        <f t="shared" si="116"/>
        <v/>
      </c>
      <c r="DF6">
        <v>6</v>
      </c>
      <c r="DG6" s="113">
        <f t="shared" si="53"/>
        <v>36</v>
      </c>
      <c r="DH6" s="108">
        <f t="shared" si="54"/>
        <v>35</v>
      </c>
      <c r="DI6" s="108">
        <f t="shared" si="55"/>
        <v>31</v>
      </c>
      <c r="DJ6" s="108">
        <f t="shared" si="56"/>
        <v>25</v>
      </c>
      <c r="DK6" s="108">
        <f t="shared" si="57"/>
        <v>22</v>
      </c>
      <c r="DL6" s="108">
        <f t="shared" si="58"/>
        <v>8</v>
      </c>
      <c r="DM6" s="108" t="str">
        <f t="shared" si="59"/>
        <v/>
      </c>
      <c r="DN6" s="108" t="str">
        <f t="shared" si="60"/>
        <v/>
      </c>
      <c r="DO6" s="108" t="str">
        <f t="shared" si="61"/>
        <v/>
      </c>
      <c r="DP6" s="108" t="str">
        <f t="shared" si="62"/>
        <v/>
      </c>
      <c r="DQ6" s="108" t="str">
        <f t="shared" si="63"/>
        <v/>
      </c>
      <c r="DR6" s="108" t="str">
        <f t="shared" si="64"/>
        <v/>
      </c>
      <c r="DS6" s="108" t="str">
        <f t="shared" si="65"/>
        <v/>
      </c>
      <c r="DT6" s="108" t="str">
        <f t="shared" si="66"/>
        <v/>
      </c>
      <c r="DU6" s="114" t="str">
        <f t="shared" si="67"/>
        <v/>
      </c>
    </row>
    <row r="7" spans="1:145" x14ac:dyDescent="0.25">
      <c r="A7" s="109">
        <v>5</v>
      </c>
      <c r="B7" s="109">
        <v>7</v>
      </c>
      <c r="C7" s="109">
        <v>4</v>
      </c>
      <c r="D7" s="109">
        <v>4</v>
      </c>
      <c r="E7" s="109">
        <v>5</v>
      </c>
      <c r="F7" s="109">
        <v>3</v>
      </c>
      <c r="G7" s="109"/>
      <c r="H7" s="109">
        <v>5</v>
      </c>
      <c r="I7" s="109">
        <v>9</v>
      </c>
      <c r="J7" s="109">
        <v>3</v>
      </c>
      <c r="K7" s="109">
        <v>1</v>
      </c>
      <c r="L7" s="109">
        <v>5</v>
      </c>
      <c r="M7" s="109">
        <v>5</v>
      </c>
      <c r="N7" s="109">
        <v>5</v>
      </c>
      <c r="O7" s="109">
        <v>5</v>
      </c>
      <c r="P7" s="109">
        <v>6</v>
      </c>
      <c r="Q7" s="109">
        <v>5</v>
      </c>
      <c r="R7" s="109">
        <v>3</v>
      </c>
      <c r="S7" s="109">
        <v>6</v>
      </c>
      <c r="T7" s="109">
        <v>6</v>
      </c>
      <c r="U7" s="109">
        <v>9</v>
      </c>
      <c r="V7" s="109">
        <v>3</v>
      </c>
      <c r="W7" s="109">
        <v>7</v>
      </c>
      <c r="X7" s="109">
        <v>5</v>
      </c>
      <c r="Y7" s="109">
        <v>5</v>
      </c>
      <c r="Z7" s="109">
        <v>3</v>
      </c>
      <c r="AA7" s="109">
        <v>6</v>
      </c>
      <c r="AB7" s="109">
        <v>4</v>
      </c>
      <c r="AC7" s="109">
        <v>4</v>
      </c>
      <c r="AD7" s="109">
        <v>4</v>
      </c>
      <c r="AE7" s="109">
        <v>7</v>
      </c>
      <c r="AF7" s="109">
        <v>8</v>
      </c>
      <c r="AG7" s="109">
        <v>5</v>
      </c>
      <c r="AH7" s="109">
        <v>4</v>
      </c>
      <c r="AI7" s="109">
        <v>7</v>
      </c>
      <c r="AJ7" s="109">
        <v>4</v>
      </c>
      <c r="AK7" s="109">
        <v>2</v>
      </c>
      <c r="AL7" s="109">
        <v>3</v>
      </c>
      <c r="AM7" s="109">
        <v>4</v>
      </c>
      <c r="AN7" s="109">
        <v>5</v>
      </c>
      <c r="AO7" s="109">
        <v>7</v>
      </c>
      <c r="AP7" s="109">
        <v>4</v>
      </c>
      <c r="AQ7" s="109">
        <v>6</v>
      </c>
      <c r="AR7" s="109">
        <v>3</v>
      </c>
      <c r="AS7" s="109">
        <v>2</v>
      </c>
      <c r="AT7" s="109">
        <v>4</v>
      </c>
      <c r="AU7" s="109">
        <v>5</v>
      </c>
      <c r="AV7" s="109">
        <v>3</v>
      </c>
      <c r="AW7" s="109">
        <v>3</v>
      </c>
      <c r="BE7">
        <f t="shared" si="49"/>
        <v>9</v>
      </c>
      <c r="BF7">
        <f t="shared" si="50"/>
        <v>228</v>
      </c>
      <c r="BG7" s="72">
        <f t="shared" si="51"/>
        <v>0</v>
      </c>
      <c r="BH7" s="72">
        <f t="shared" si="52"/>
        <v>2</v>
      </c>
      <c r="BI7" s="75" t="str">
        <f t="shared" si="68"/>
        <v/>
      </c>
      <c r="BJ7" s="75" t="str">
        <f t="shared" si="69"/>
        <v/>
      </c>
      <c r="BK7" s="75" t="str">
        <f t="shared" si="70"/>
        <v/>
      </c>
      <c r="BL7" s="75" t="str">
        <f t="shared" si="71"/>
        <v/>
      </c>
      <c r="BM7" s="75" t="str">
        <f t="shared" si="72"/>
        <v/>
      </c>
      <c r="BN7" s="75" t="str">
        <f t="shared" si="73"/>
        <v/>
      </c>
      <c r="BO7" s="75" t="str">
        <f t="shared" si="74"/>
        <v/>
      </c>
      <c r="BP7" s="75" t="str">
        <f t="shared" si="75"/>
        <v/>
      </c>
      <c r="BQ7" s="75">
        <f t="shared" si="76"/>
        <v>9</v>
      </c>
      <c r="BR7" s="75" t="str">
        <f t="shared" si="77"/>
        <v/>
      </c>
      <c r="BS7" s="75" t="str">
        <f t="shared" si="78"/>
        <v/>
      </c>
      <c r="BT7" s="75" t="str">
        <f t="shared" si="79"/>
        <v/>
      </c>
      <c r="BU7" s="75" t="str">
        <f t="shared" si="80"/>
        <v/>
      </c>
      <c r="BV7" s="75" t="str">
        <f t="shared" si="81"/>
        <v/>
      </c>
      <c r="BW7" s="75" t="str">
        <f t="shared" si="82"/>
        <v/>
      </c>
      <c r="BX7" s="75" t="str">
        <f t="shared" si="83"/>
        <v/>
      </c>
      <c r="BY7" s="75" t="str">
        <f t="shared" si="84"/>
        <v/>
      </c>
      <c r="BZ7" s="75" t="str">
        <f t="shared" si="85"/>
        <v/>
      </c>
      <c r="CA7" s="75" t="str">
        <f t="shared" si="86"/>
        <v/>
      </c>
      <c r="CB7" s="75" t="str">
        <f t="shared" si="87"/>
        <v/>
      </c>
      <c r="CC7" s="75">
        <f t="shared" si="88"/>
        <v>21</v>
      </c>
      <c r="CD7" s="75" t="str">
        <f t="shared" si="89"/>
        <v/>
      </c>
      <c r="CE7" s="75" t="str">
        <f t="shared" si="90"/>
        <v/>
      </c>
      <c r="CF7" s="75" t="str">
        <f t="shared" si="91"/>
        <v/>
      </c>
      <c r="CG7" s="75" t="str">
        <f t="shared" si="92"/>
        <v/>
      </c>
      <c r="CH7" s="75" t="str">
        <f t="shared" si="93"/>
        <v/>
      </c>
      <c r="CI7" s="75" t="str">
        <f t="shared" si="94"/>
        <v/>
      </c>
      <c r="CJ7" s="75" t="str">
        <f t="shared" si="95"/>
        <v/>
      </c>
      <c r="CK7" s="75" t="str">
        <f t="shared" si="96"/>
        <v/>
      </c>
      <c r="CL7" s="75" t="str">
        <f t="shared" si="97"/>
        <v/>
      </c>
      <c r="CM7" s="75" t="str">
        <f t="shared" si="98"/>
        <v/>
      </c>
      <c r="CN7" s="75" t="str">
        <f t="shared" si="99"/>
        <v/>
      </c>
      <c r="CO7" s="75" t="str">
        <f t="shared" si="100"/>
        <v/>
      </c>
      <c r="CP7" s="75" t="str">
        <f t="shared" si="101"/>
        <v/>
      </c>
      <c r="CQ7" s="75" t="str">
        <f t="shared" si="102"/>
        <v/>
      </c>
      <c r="CR7" s="75" t="str">
        <f t="shared" si="103"/>
        <v/>
      </c>
      <c r="CS7" s="75" t="str">
        <f t="shared" si="104"/>
        <v/>
      </c>
      <c r="CT7" s="75" t="str">
        <f t="shared" si="105"/>
        <v/>
      </c>
      <c r="CU7" s="75" t="str">
        <f t="shared" si="106"/>
        <v/>
      </c>
      <c r="CV7" s="75" t="str">
        <f t="shared" si="107"/>
        <v/>
      </c>
      <c r="CW7" s="75" t="str">
        <f t="shared" si="108"/>
        <v/>
      </c>
      <c r="CX7" s="75" t="str">
        <f t="shared" si="109"/>
        <v/>
      </c>
      <c r="CY7" s="75" t="str">
        <f t="shared" si="110"/>
        <v/>
      </c>
      <c r="CZ7" s="75" t="str">
        <f t="shared" si="111"/>
        <v/>
      </c>
      <c r="DA7" s="75" t="str">
        <f t="shared" si="112"/>
        <v/>
      </c>
      <c r="DB7" s="75" t="str">
        <f t="shared" si="113"/>
        <v/>
      </c>
      <c r="DC7" s="75" t="str">
        <f t="shared" si="114"/>
        <v/>
      </c>
      <c r="DD7" s="75" t="str">
        <f t="shared" si="115"/>
        <v/>
      </c>
      <c r="DE7" s="75" t="str">
        <f t="shared" si="116"/>
        <v/>
      </c>
      <c r="DF7">
        <v>7</v>
      </c>
      <c r="DG7" s="113">
        <f t="shared" si="53"/>
        <v>21</v>
      </c>
      <c r="DH7" s="108">
        <f t="shared" si="54"/>
        <v>9</v>
      </c>
      <c r="DI7" s="108" t="str">
        <f t="shared" si="55"/>
        <v/>
      </c>
      <c r="DJ7" s="108" t="str">
        <f t="shared" si="56"/>
        <v/>
      </c>
      <c r="DK7" s="108" t="str">
        <f t="shared" si="57"/>
        <v/>
      </c>
      <c r="DL7" s="108" t="str">
        <f t="shared" si="58"/>
        <v/>
      </c>
      <c r="DM7" s="108" t="str">
        <f t="shared" si="59"/>
        <v/>
      </c>
      <c r="DN7" s="108" t="str">
        <f t="shared" si="60"/>
        <v/>
      </c>
      <c r="DO7" s="108" t="str">
        <f t="shared" si="61"/>
        <v/>
      </c>
      <c r="DP7" s="108" t="str">
        <f t="shared" si="62"/>
        <v/>
      </c>
      <c r="DQ7" s="108" t="str">
        <f t="shared" si="63"/>
        <v/>
      </c>
      <c r="DR7" s="108" t="str">
        <f t="shared" si="64"/>
        <v/>
      </c>
      <c r="DS7" s="108" t="str">
        <f t="shared" si="65"/>
        <v/>
      </c>
      <c r="DT7" s="108" t="str">
        <f t="shared" si="66"/>
        <v/>
      </c>
      <c r="DU7" s="114" t="str">
        <f t="shared" si="67"/>
        <v/>
      </c>
    </row>
    <row r="8" spans="1:145" x14ac:dyDescent="0.25">
      <c r="A8" s="109">
        <v>5</v>
      </c>
      <c r="B8" s="109">
        <v>4</v>
      </c>
      <c r="C8" s="109">
        <v>6</v>
      </c>
      <c r="D8" s="109">
        <v>5</v>
      </c>
      <c r="E8" s="109">
        <v>8</v>
      </c>
      <c r="F8" s="109">
        <v>9</v>
      </c>
      <c r="G8" s="109">
        <v>5</v>
      </c>
      <c r="H8" s="109"/>
      <c r="I8" s="109">
        <v>8</v>
      </c>
      <c r="J8" s="109">
        <v>8</v>
      </c>
      <c r="K8" s="109">
        <v>10</v>
      </c>
      <c r="L8" s="109">
        <v>12</v>
      </c>
      <c r="M8" s="109">
        <v>3</v>
      </c>
      <c r="N8" s="109">
        <v>7</v>
      </c>
      <c r="O8" s="109">
        <v>8</v>
      </c>
      <c r="P8" s="109">
        <v>4</v>
      </c>
      <c r="Q8" s="109">
        <v>7</v>
      </c>
      <c r="R8" s="109">
        <v>6</v>
      </c>
      <c r="S8" s="109">
        <v>8</v>
      </c>
      <c r="T8" s="109">
        <v>8</v>
      </c>
      <c r="U8" s="109">
        <v>2</v>
      </c>
      <c r="V8" s="109">
        <v>10</v>
      </c>
      <c r="W8" s="109">
        <v>5</v>
      </c>
      <c r="X8" s="109">
        <v>9</v>
      </c>
      <c r="Y8" s="109">
        <v>4</v>
      </c>
      <c r="Z8" s="109">
        <v>2</v>
      </c>
      <c r="AA8" s="109">
        <v>2</v>
      </c>
      <c r="AB8" s="109">
        <v>8</v>
      </c>
      <c r="AC8" s="109">
        <v>11</v>
      </c>
      <c r="AD8" s="109">
        <v>2</v>
      </c>
      <c r="AE8" s="109">
        <v>9</v>
      </c>
      <c r="AF8" s="109">
        <v>5</v>
      </c>
      <c r="AG8" s="109">
        <v>9</v>
      </c>
      <c r="AH8" s="109">
        <v>3</v>
      </c>
      <c r="AI8" s="109">
        <v>7</v>
      </c>
      <c r="AJ8" s="109">
        <v>7</v>
      </c>
      <c r="AK8" s="109">
        <v>4</v>
      </c>
      <c r="AL8" s="109">
        <v>5</v>
      </c>
      <c r="AM8" s="109">
        <v>8</v>
      </c>
      <c r="AN8" s="109">
        <v>5</v>
      </c>
      <c r="AO8" s="109">
        <v>7</v>
      </c>
      <c r="AP8" s="109">
        <v>4</v>
      </c>
      <c r="AQ8" s="109">
        <v>5</v>
      </c>
      <c r="AR8" s="109">
        <v>5</v>
      </c>
      <c r="AS8" s="109">
        <v>6</v>
      </c>
      <c r="AT8" s="109">
        <v>13</v>
      </c>
      <c r="AU8" s="109">
        <v>3</v>
      </c>
      <c r="AV8" s="109">
        <v>10</v>
      </c>
      <c r="AW8" s="109">
        <v>5</v>
      </c>
      <c r="BE8">
        <f t="shared" si="49"/>
        <v>13</v>
      </c>
      <c r="BF8">
        <f t="shared" si="50"/>
        <v>306</v>
      </c>
      <c r="BG8" s="72">
        <f t="shared" si="51"/>
        <v>6</v>
      </c>
      <c r="BH8" s="72">
        <f t="shared" si="52"/>
        <v>1</v>
      </c>
      <c r="BI8" s="75" t="str">
        <f t="shared" si="68"/>
        <v/>
      </c>
      <c r="BJ8" s="75" t="str">
        <f t="shared" si="69"/>
        <v/>
      </c>
      <c r="BK8" s="75" t="str">
        <f t="shared" si="70"/>
        <v/>
      </c>
      <c r="BL8" s="75" t="str">
        <f t="shared" si="71"/>
        <v/>
      </c>
      <c r="BM8" s="75" t="str">
        <f t="shared" si="72"/>
        <v/>
      </c>
      <c r="BN8" s="75" t="str">
        <f t="shared" si="73"/>
        <v/>
      </c>
      <c r="BO8" s="75" t="str">
        <f t="shared" si="74"/>
        <v/>
      </c>
      <c r="BP8" s="75" t="str">
        <f t="shared" si="75"/>
        <v/>
      </c>
      <c r="BQ8" s="75" t="str">
        <f t="shared" si="76"/>
        <v/>
      </c>
      <c r="BR8" s="75" t="str">
        <f t="shared" si="77"/>
        <v/>
      </c>
      <c r="BS8" s="75" t="str">
        <f t="shared" si="78"/>
        <v/>
      </c>
      <c r="BT8" s="75" t="str">
        <f t="shared" si="79"/>
        <v/>
      </c>
      <c r="BU8" s="75" t="str">
        <f t="shared" si="80"/>
        <v/>
      </c>
      <c r="BV8" s="75" t="str">
        <f t="shared" si="81"/>
        <v/>
      </c>
      <c r="BW8" s="75" t="str">
        <f t="shared" si="82"/>
        <v/>
      </c>
      <c r="BX8" s="75" t="str">
        <f t="shared" si="83"/>
        <v/>
      </c>
      <c r="BY8" s="75" t="str">
        <f t="shared" si="84"/>
        <v/>
      </c>
      <c r="BZ8" s="75" t="str">
        <f t="shared" si="85"/>
        <v/>
      </c>
      <c r="CA8" s="75" t="str">
        <f t="shared" si="86"/>
        <v/>
      </c>
      <c r="CB8" s="75" t="str">
        <f t="shared" si="87"/>
        <v/>
      </c>
      <c r="CC8" s="75" t="str">
        <f t="shared" si="88"/>
        <v/>
      </c>
      <c r="CD8" s="75" t="str">
        <f t="shared" si="89"/>
        <v/>
      </c>
      <c r="CE8" s="75" t="str">
        <f t="shared" si="90"/>
        <v/>
      </c>
      <c r="CF8" s="75" t="str">
        <f t="shared" si="91"/>
        <v/>
      </c>
      <c r="CG8" s="75" t="str">
        <f t="shared" si="92"/>
        <v/>
      </c>
      <c r="CH8" s="75" t="str">
        <f t="shared" si="93"/>
        <v/>
      </c>
      <c r="CI8" s="75" t="str">
        <f t="shared" si="94"/>
        <v/>
      </c>
      <c r="CJ8" s="75" t="str">
        <f t="shared" si="95"/>
        <v/>
      </c>
      <c r="CK8" s="75" t="str">
        <f t="shared" si="96"/>
        <v/>
      </c>
      <c r="CL8" s="75" t="str">
        <f t="shared" si="97"/>
        <v/>
      </c>
      <c r="CM8" s="75" t="str">
        <f t="shared" si="98"/>
        <v/>
      </c>
      <c r="CN8" s="75" t="str">
        <f t="shared" si="99"/>
        <v/>
      </c>
      <c r="CO8" s="75" t="str">
        <f t="shared" si="100"/>
        <v/>
      </c>
      <c r="CP8" s="75" t="str">
        <f t="shared" si="101"/>
        <v/>
      </c>
      <c r="CQ8" s="75" t="str">
        <f t="shared" si="102"/>
        <v/>
      </c>
      <c r="CR8" s="75" t="str">
        <f t="shared" si="103"/>
        <v/>
      </c>
      <c r="CS8" s="75" t="str">
        <f t="shared" si="104"/>
        <v/>
      </c>
      <c r="CT8" s="75" t="str">
        <f t="shared" si="105"/>
        <v/>
      </c>
      <c r="CU8" s="75" t="str">
        <f t="shared" si="106"/>
        <v/>
      </c>
      <c r="CV8" s="75" t="str">
        <f t="shared" si="107"/>
        <v/>
      </c>
      <c r="CW8" s="75" t="str">
        <f t="shared" si="108"/>
        <v/>
      </c>
      <c r="CX8" s="75" t="str">
        <f t="shared" si="109"/>
        <v/>
      </c>
      <c r="CY8" s="75" t="str">
        <f t="shared" si="110"/>
        <v/>
      </c>
      <c r="CZ8" s="75" t="str">
        <f t="shared" si="111"/>
        <v/>
      </c>
      <c r="DA8" s="75" t="str">
        <f t="shared" si="112"/>
        <v/>
      </c>
      <c r="DB8" s="75">
        <f t="shared" si="113"/>
        <v>46</v>
      </c>
      <c r="DC8" s="75" t="str">
        <f t="shared" si="114"/>
        <v/>
      </c>
      <c r="DD8" s="75" t="str">
        <f t="shared" si="115"/>
        <v/>
      </c>
      <c r="DE8" s="75" t="str">
        <f t="shared" si="116"/>
        <v/>
      </c>
      <c r="DF8">
        <v>8</v>
      </c>
      <c r="DG8" s="113">
        <f t="shared" si="53"/>
        <v>46</v>
      </c>
      <c r="DH8" s="108" t="str">
        <f t="shared" si="54"/>
        <v/>
      </c>
      <c r="DI8" s="108" t="str">
        <f t="shared" si="55"/>
        <v/>
      </c>
      <c r="DJ8" s="108" t="str">
        <f t="shared" si="56"/>
        <v/>
      </c>
      <c r="DK8" s="108" t="str">
        <f t="shared" si="57"/>
        <v/>
      </c>
      <c r="DL8" s="108" t="str">
        <f t="shared" si="58"/>
        <v/>
      </c>
      <c r="DM8" s="108" t="str">
        <f t="shared" si="59"/>
        <v/>
      </c>
      <c r="DN8" s="108" t="str">
        <f t="shared" si="60"/>
        <v/>
      </c>
      <c r="DO8" s="108" t="str">
        <f t="shared" si="61"/>
        <v/>
      </c>
      <c r="DP8" s="108" t="str">
        <f t="shared" si="62"/>
        <v/>
      </c>
      <c r="DQ8" s="108" t="str">
        <f t="shared" si="63"/>
        <v/>
      </c>
      <c r="DR8" s="108" t="str">
        <f t="shared" si="64"/>
        <v/>
      </c>
      <c r="DS8" s="108" t="str">
        <f t="shared" si="65"/>
        <v/>
      </c>
      <c r="DT8" s="108" t="str">
        <f t="shared" si="66"/>
        <v/>
      </c>
      <c r="DU8" s="114" t="str">
        <f t="shared" si="67"/>
        <v/>
      </c>
    </row>
    <row r="9" spans="1:145" x14ac:dyDescent="0.25">
      <c r="A9" s="109">
        <v>4</v>
      </c>
      <c r="B9" s="109">
        <v>6</v>
      </c>
      <c r="C9" s="109">
        <v>6</v>
      </c>
      <c r="D9" s="109">
        <v>3</v>
      </c>
      <c r="E9" s="109">
        <v>6</v>
      </c>
      <c r="F9" s="109">
        <v>8</v>
      </c>
      <c r="G9" s="109">
        <v>9</v>
      </c>
      <c r="H9" s="109">
        <v>8</v>
      </c>
      <c r="I9" s="109"/>
      <c r="J9" s="109">
        <v>4</v>
      </c>
      <c r="K9" s="109">
        <v>4</v>
      </c>
      <c r="L9" s="109">
        <v>3</v>
      </c>
      <c r="M9" s="109">
        <v>4</v>
      </c>
      <c r="N9" s="109">
        <v>6</v>
      </c>
      <c r="O9" s="109">
        <v>8</v>
      </c>
      <c r="P9" s="109">
        <v>6</v>
      </c>
      <c r="Q9" s="109">
        <v>4</v>
      </c>
      <c r="R9" s="109">
        <v>8</v>
      </c>
      <c r="S9" s="109">
        <v>6</v>
      </c>
      <c r="T9" s="109">
        <v>5</v>
      </c>
      <c r="U9" s="109">
        <v>7</v>
      </c>
      <c r="V9" s="109">
        <v>3</v>
      </c>
      <c r="W9" s="109">
        <v>6</v>
      </c>
      <c r="X9" s="109">
        <v>5</v>
      </c>
      <c r="Y9" s="109">
        <v>3</v>
      </c>
      <c r="Z9" s="109">
        <v>5</v>
      </c>
      <c r="AA9" s="109">
        <v>9</v>
      </c>
      <c r="AB9" s="109">
        <v>8</v>
      </c>
      <c r="AC9" s="109">
        <v>6</v>
      </c>
      <c r="AD9" s="109">
        <v>2</v>
      </c>
      <c r="AE9" s="109">
        <v>2</v>
      </c>
      <c r="AF9" s="109">
        <v>6</v>
      </c>
      <c r="AG9" s="109">
        <v>5</v>
      </c>
      <c r="AH9" s="109">
        <v>3</v>
      </c>
      <c r="AI9" s="109">
        <v>3</v>
      </c>
      <c r="AJ9" s="109">
        <v>10</v>
      </c>
      <c r="AK9" s="109">
        <v>6</v>
      </c>
      <c r="AL9" s="109">
        <v>4</v>
      </c>
      <c r="AM9" s="109">
        <v>5</v>
      </c>
      <c r="AN9" s="109">
        <v>6</v>
      </c>
      <c r="AO9" s="109">
        <v>2</v>
      </c>
      <c r="AP9" s="109">
        <v>5</v>
      </c>
      <c r="AQ9" s="109">
        <v>4</v>
      </c>
      <c r="AR9" s="109">
        <v>6</v>
      </c>
      <c r="AS9" s="109">
        <v>3</v>
      </c>
      <c r="AT9" s="109">
        <v>10</v>
      </c>
      <c r="AU9" s="109">
        <v>6</v>
      </c>
      <c r="AV9" s="109">
        <v>7</v>
      </c>
      <c r="AW9" s="109">
        <v>3</v>
      </c>
      <c r="BE9">
        <f t="shared" si="49"/>
        <v>10</v>
      </c>
      <c r="BF9">
        <f t="shared" si="50"/>
        <v>258</v>
      </c>
      <c r="BG9" s="72">
        <f t="shared" si="51"/>
        <v>2</v>
      </c>
      <c r="BH9" s="72">
        <f t="shared" si="52"/>
        <v>2</v>
      </c>
      <c r="BI9" s="75" t="str">
        <f t="shared" si="68"/>
        <v/>
      </c>
      <c r="BJ9" s="75" t="str">
        <f t="shared" si="69"/>
        <v/>
      </c>
      <c r="BK9" s="75" t="str">
        <f t="shared" si="70"/>
        <v/>
      </c>
      <c r="BL9" s="75" t="str">
        <f t="shared" si="71"/>
        <v/>
      </c>
      <c r="BM9" s="75" t="str">
        <f t="shared" si="72"/>
        <v/>
      </c>
      <c r="BN9" s="75" t="str">
        <f t="shared" si="73"/>
        <v/>
      </c>
      <c r="BO9" s="75" t="str">
        <f t="shared" si="74"/>
        <v/>
      </c>
      <c r="BP9" s="75" t="str">
        <f t="shared" si="75"/>
        <v/>
      </c>
      <c r="BQ9" s="75" t="str">
        <f t="shared" si="76"/>
        <v/>
      </c>
      <c r="BR9" s="75" t="str">
        <f t="shared" si="77"/>
        <v/>
      </c>
      <c r="BS9" s="75" t="str">
        <f t="shared" si="78"/>
        <v/>
      </c>
      <c r="BT9" s="75" t="str">
        <f t="shared" si="79"/>
        <v/>
      </c>
      <c r="BU9" s="75" t="str">
        <f t="shared" si="80"/>
        <v/>
      </c>
      <c r="BV9" s="75" t="str">
        <f t="shared" si="81"/>
        <v/>
      </c>
      <c r="BW9" s="75" t="str">
        <f t="shared" si="82"/>
        <v/>
      </c>
      <c r="BX9" s="75" t="str">
        <f t="shared" si="83"/>
        <v/>
      </c>
      <c r="BY9" s="75" t="str">
        <f t="shared" si="84"/>
        <v/>
      </c>
      <c r="BZ9" s="75" t="str">
        <f t="shared" si="85"/>
        <v/>
      </c>
      <c r="CA9" s="75" t="str">
        <f t="shared" si="86"/>
        <v/>
      </c>
      <c r="CB9" s="75" t="str">
        <f t="shared" si="87"/>
        <v/>
      </c>
      <c r="CC9" s="75" t="str">
        <f t="shared" si="88"/>
        <v/>
      </c>
      <c r="CD9" s="75" t="str">
        <f t="shared" si="89"/>
        <v/>
      </c>
      <c r="CE9" s="75" t="str">
        <f t="shared" si="90"/>
        <v/>
      </c>
      <c r="CF9" s="75" t="str">
        <f t="shared" si="91"/>
        <v/>
      </c>
      <c r="CG9" s="75" t="str">
        <f t="shared" si="92"/>
        <v/>
      </c>
      <c r="CH9" s="75" t="str">
        <f t="shared" si="93"/>
        <v/>
      </c>
      <c r="CI9" s="75" t="str">
        <f t="shared" si="94"/>
        <v/>
      </c>
      <c r="CJ9" s="75" t="str">
        <f t="shared" si="95"/>
        <v/>
      </c>
      <c r="CK9" s="75" t="str">
        <f t="shared" si="96"/>
        <v/>
      </c>
      <c r="CL9" s="75" t="str">
        <f t="shared" si="97"/>
        <v/>
      </c>
      <c r="CM9" s="75" t="str">
        <f t="shared" si="98"/>
        <v/>
      </c>
      <c r="CN9" s="75" t="str">
        <f t="shared" si="99"/>
        <v/>
      </c>
      <c r="CO9" s="75" t="str">
        <f t="shared" si="100"/>
        <v/>
      </c>
      <c r="CP9" s="75" t="str">
        <f t="shared" si="101"/>
        <v/>
      </c>
      <c r="CQ9" s="75" t="str">
        <f t="shared" si="102"/>
        <v/>
      </c>
      <c r="CR9" s="75">
        <f t="shared" si="103"/>
        <v>36</v>
      </c>
      <c r="CS9" s="75" t="str">
        <f t="shared" si="104"/>
        <v/>
      </c>
      <c r="CT9" s="75" t="str">
        <f t="shared" si="105"/>
        <v/>
      </c>
      <c r="CU9" s="75" t="str">
        <f t="shared" si="106"/>
        <v/>
      </c>
      <c r="CV9" s="75" t="str">
        <f t="shared" si="107"/>
        <v/>
      </c>
      <c r="CW9" s="75" t="str">
        <f t="shared" si="108"/>
        <v/>
      </c>
      <c r="CX9" s="75" t="str">
        <f t="shared" si="109"/>
        <v/>
      </c>
      <c r="CY9" s="75" t="str">
        <f t="shared" si="110"/>
        <v/>
      </c>
      <c r="CZ9" s="75" t="str">
        <f t="shared" si="111"/>
        <v/>
      </c>
      <c r="DA9" s="75" t="str">
        <f t="shared" si="112"/>
        <v/>
      </c>
      <c r="DB9" s="75">
        <f t="shared" si="113"/>
        <v>46</v>
      </c>
      <c r="DC9" s="75" t="str">
        <f t="shared" si="114"/>
        <v/>
      </c>
      <c r="DD9" s="75" t="str">
        <f t="shared" si="115"/>
        <v/>
      </c>
      <c r="DE9" s="75" t="str">
        <f t="shared" si="116"/>
        <v/>
      </c>
      <c r="DF9">
        <v>9</v>
      </c>
      <c r="DG9" s="113">
        <f t="shared" si="53"/>
        <v>46</v>
      </c>
      <c r="DH9" s="108">
        <f t="shared" si="54"/>
        <v>36</v>
      </c>
      <c r="DI9" s="108" t="str">
        <f t="shared" si="55"/>
        <v/>
      </c>
      <c r="DJ9" s="108" t="str">
        <f t="shared" si="56"/>
        <v/>
      </c>
      <c r="DK9" s="108" t="str">
        <f t="shared" si="57"/>
        <v/>
      </c>
      <c r="DL9" s="108" t="str">
        <f t="shared" si="58"/>
        <v/>
      </c>
      <c r="DM9" s="108" t="str">
        <f t="shared" si="59"/>
        <v/>
      </c>
      <c r="DN9" s="108" t="str">
        <f t="shared" si="60"/>
        <v/>
      </c>
      <c r="DO9" s="108" t="str">
        <f t="shared" si="61"/>
        <v/>
      </c>
      <c r="DP9" s="108" t="str">
        <f t="shared" si="62"/>
        <v/>
      </c>
      <c r="DQ9" s="108" t="str">
        <f t="shared" si="63"/>
        <v/>
      </c>
      <c r="DR9" s="108" t="str">
        <f t="shared" si="64"/>
        <v/>
      </c>
      <c r="DS9" s="108" t="str">
        <f t="shared" si="65"/>
        <v/>
      </c>
      <c r="DT9" s="108" t="str">
        <f t="shared" si="66"/>
        <v/>
      </c>
      <c r="DU9" s="114" t="str">
        <f t="shared" si="67"/>
        <v/>
      </c>
    </row>
    <row r="10" spans="1:145" x14ac:dyDescent="0.25">
      <c r="A10" s="109">
        <v>5</v>
      </c>
      <c r="B10" s="109">
        <v>4</v>
      </c>
      <c r="C10" s="109">
        <v>2</v>
      </c>
      <c r="D10" s="109">
        <v>3</v>
      </c>
      <c r="E10" s="109">
        <v>3</v>
      </c>
      <c r="F10" s="109">
        <v>1</v>
      </c>
      <c r="G10" s="109">
        <v>3</v>
      </c>
      <c r="H10" s="109">
        <v>8</v>
      </c>
      <c r="I10" s="109">
        <v>4</v>
      </c>
      <c r="J10" s="109"/>
      <c r="K10" s="109">
        <v>5</v>
      </c>
      <c r="L10" s="109">
        <v>5</v>
      </c>
      <c r="M10" s="109">
        <v>2</v>
      </c>
      <c r="N10" s="109">
        <v>1</v>
      </c>
      <c r="O10" s="109">
        <v>4</v>
      </c>
      <c r="P10" s="109"/>
      <c r="Q10" s="109">
        <v>1</v>
      </c>
      <c r="R10" s="109">
        <v>6</v>
      </c>
      <c r="S10" s="109">
        <v>9</v>
      </c>
      <c r="T10" s="109">
        <v>4</v>
      </c>
      <c r="U10" s="109">
        <v>4</v>
      </c>
      <c r="V10" s="109">
        <v>4</v>
      </c>
      <c r="W10" s="109">
        <v>5</v>
      </c>
      <c r="X10" s="109">
        <v>8</v>
      </c>
      <c r="Y10" s="109">
        <v>3</v>
      </c>
      <c r="Z10" s="109">
        <v>4</v>
      </c>
      <c r="AA10" s="109">
        <v>5</v>
      </c>
      <c r="AB10" s="109">
        <v>3</v>
      </c>
      <c r="AC10" s="109">
        <v>1</v>
      </c>
      <c r="AD10" s="109">
        <v>2</v>
      </c>
      <c r="AE10" s="109">
        <v>4</v>
      </c>
      <c r="AF10" s="109">
        <v>5</v>
      </c>
      <c r="AG10" s="109">
        <v>5</v>
      </c>
      <c r="AH10" s="109">
        <v>2</v>
      </c>
      <c r="AI10" s="109">
        <v>2</v>
      </c>
      <c r="AJ10" s="109">
        <v>6</v>
      </c>
      <c r="AK10" s="109">
        <v>2</v>
      </c>
      <c r="AL10" s="109">
        <v>5</v>
      </c>
      <c r="AM10" s="109">
        <v>3</v>
      </c>
      <c r="AN10" s="109">
        <v>2</v>
      </c>
      <c r="AO10" s="109">
        <v>4</v>
      </c>
      <c r="AP10" s="109">
        <v>1</v>
      </c>
      <c r="AQ10" s="109">
        <v>5</v>
      </c>
      <c r="AR10" s="109">
        <v>2</v>
      </c>
      <c r="AS10" s="109">
        <v>3</v>
      </c>
      <c r="AT10" s="109">
        <v>5</v>
      </c>
      <c r="AU10" s="109">
        <v>5</v>
      </c>
      <c r="AV10" s="109">
        <v>6</v>
      </c>
      <c r="AW10" s="109">
        <v>4</v>
      </c>
      <c r="BE10">
        <f t="shared" si="49"/>
        <v>9</v>
      </c>
      <c r="BF10">
        <f t="shared" si="50"/>
        <v>180</v>
      </c>
      <c r="BG10" s="72">
        <f t="shared" si="51"/>
        <v>0</v>
      </c>
      <c r="BH10" s="72">
        <f t="shared" si="52"/>
        <v>1</v>
      </c>
      <c r="BI10" s="75" t="str">
        <f t="shared" si="68"/>
        <v/>
      </c>
      <c r="BJ10" s="75" t="str">
        <f t="shared" si="69"/>
        <v/>
      </c>
      <c r="BK10" s="75" t="str">
        <f t="shared" si="70"/>
        <v/>
      </c>
      <c r="BL10" s="75" t="str">
        <f t="shared" si="71"/>
        <v/>
      </c>
      <c r="BM10" s="75" t="str">
        <f t="shared" si="72"/>
        <v/>
      </c>
      <c r="BN10" s="75" t="str">
        <f t="shared" si="73"/>
        <v/>
      </c>
      <c r="BO10" s="75" t="str">
        <f t="shared" si="74"/>
        <v/>
      </c>
      <c r="BP10" s="75" t="str">
        <f t="shared" si="75"/>
        <v/>
      </c>
      <c r="BQ10" s="75" t="str">
        <f t="shared" si="76"/>
        <v/>
      </c>
      <c r="BR10" s="75" t="str">
        <f t="shared" si="77"/>
        <v/>
      </c>
      <c r="BS10" s="75" t="str">
        <f t="shared" si="78"/>
        <v/>
      </c>
      <c r="BT10" s="75" t="str">
        <f t="shared" si="79"/>
        <v/>
      </c>
      <c r="BU10" s="75" t="str">
        <f t="shared" si="80"/>
        <v/>
      </c>
      <c r="BV10" s="75" t="str">
        <f t="shared" si="81"/>
        <v/>
      </c>
      <c r="BW10" s="75" t="str">
        <f t="shared" si="82"/>
        <v/>
      </c>
      <c r="BX10" s="75" t="str">
        <f t="shared" si="83"/>
        <v/>
      </c>
      <c r="BY10" s="75" t="str">
        <f t="shared" si="84"/>
        <v/>
      </c>
      <c r="BZ10" s="75" t="str">
        <f t="shared" si="85"/>
        <v/>
      </c>
      <c r="CA10" s="75">
        <f t="shared" si="86"/>
        <v>19</v>
      </c>
      <c r="CB10" s="75" t="str">
        <f t="shared" si="87"/>
        <v/>
      </c>
      <c r="CC10" s="75" t="str">
        <f t="shared" si="88"/>
        <v/>
      </c>
      <c r="CD10" s="75" t="str">
        <f t="shared" si="89"/>
        <v/>
      </c>
      <c r="CE10" s="75" t="str">
        <f t="shared" si="90"/>
        <v/>
      </c>
      <c r="CF10" s="75" t="str">
        <f t="shared" si="91"/>
        <v/>
      </c>
      <c r="CG10" s="75" t="str">
        <f t="shared" si="92"/>
        <v/>
      </c>
      <c r="CH10" s="75" t="str">
        <f t="shared" si="93"/>
        <v/>
      </c>
      <c r="CI10" s="75" t="str">
        <f t="shared" si="94"/>
        <v/>
      </c>
      <c r="CJ10" s="75" t="str">
        <f t="shared" si="95"/>
        <v/>
      </c>
      <c r="CK10" s="75" t="str">
        <f t="shared" si="96"/>
        <v/>
      </c>
      <c r="CL10" s="75" t="str">
        <f t="shared" si="97"/>
        <v/>
      </c>
      <c r="CM10" s="75" t="str">
        <f t="shared" si="98"/>
        <v/>
      </c>
      <c r="CN10" s="75" t="str">
        <f t="shared" si="99"/>
        <v/>
      </c>
      <c r="CO10" s="75" t="str">
        <f t="shared" si="100"/>
        <v/>
      </c>
      <c r="CP10" s="75" t="str">
        <f t="shared" si="101"/>
        <v/>
      </c>
      <c r="CQ10" s="75" t="str">
        <f t="shared" si="102"/>
        <v/>
      </c>
      <c r="CR10" s="75" t="str">
        <f t="shared" si="103"/>
        <v/>
      </c>
      <c r="CS10" s="75" t="str">
        <f t="shared" si="104"/>
        <v/>
      </c>
      <c r="CT10" s="75" t="str">
        <f t="shared" si="105"/>
        <v/>
      </c>
      <c r="CU10" s="75" t="str">
        <f t="shared" si="106"/>
        <v/>
      </c>
      <c r="CV10" s="75" t="str">
        <f t="shared" si="107"/>
        <v/>
      </c>
      <c r="CW10" s="75" t="str">
        <f t="shared" si="108"/>
        <v/>
      </c>
      <c r="CX10" s="75" t="str">
        <f t="shared" si="109"/>
        <v/>
      </c>
      <c r="CY10" s="75" t="str">
        <f t="shared" si="110"/>
        <v/>
      </c>
      <c r="CZ10" s="75" t="str">
        <f t="shared" si="111"/>
        <v/>
      </c>
      <c r="DA10" s="75" t="str">
        <f t="shared" si="112"/>
        <v/>
      </c>
      <c r="DB10" s="75" t="str">
        <f t="shared" si="113"/>
        <v/>
      </c>
      <c r="DC10" s="75" t="str">
        <f t="shared" si="114"/>
        <v/>
      </c>
      <c r="DD10" s="75" t="str">
        <f t="shared" si="115"/>
        <v/>
      </c>
      <c r="DE10" s="75" t="str">
        <f t="shared" si="116"/>
        <v/>
      </c>
      <c r="DF10">
        <v>10</v>
      </c>
      <c r="DG10" s="113">
        <f t="shared" si="53"/>
        <v>19</v>
      </c>
      <c r="DH10" s="108" t="str">
        <f t="shared" si="54"/>
        <v/>
      </c>
      <c r="DI10" s="108" t="str">
        <f t="shared" si="55"/>
        <v/>
      </c>
      <c r="DJ10" s="108" t="str">
        <f t="shared" si="56"/>
        <v/>
      </c>
      <c r="DK10" s="108" t="str">
        <f t="shared" si="57"/>
        <v/>
      </c>
      <c r="DL10" s="108" t="str">
        <f t="shared" si="58"/>
        <v/>
      </c>
      <c r="DM10" s="108" t="str">
        <f t="shared" si="59"/>
        <v/>
      </c>
      <c r="DN10" s="108" t="str">
        <f t="shared" si="60"/>
        <v/>
      </c>
      <c r="DO10" s="108" t="str">
        <f t="shared" si="61"/>
        <v/>
      </c>
      <c r="DP10" s="108" t="str">
        <f t="shared" si="62"/>
        <v/>
      </c>
      <c r="DQ10" s="108" t="str">
        <f t="shared" si="63"/>
        <v/>
      </c>
      <c r="DR10" s="108" t="str">
        <f t="shared" si="64"/>
        <v/>
      </c>
      <c r="DS10" s="108" t="str">
        <f t="shared" si="65"/>
        <v/>
      </c>
      <c r="DT10" s="108" t="str">
        <f t="shared" si="66"/>
        <v/>
      </c>
      <c r="DU10" s="114" t="str">
        <f t="shared" si="67"/>
        <v/>
      </c>
    </row>
    <row r="11" spans="1:145" x14ac:dyDescent="0.25">
      <c r="A11" s="109">
        <v>2</v>
      </c>
      <c r="B11" s="109">
        <v>4</v>
      </c>
      <c r="C11" s="109">
        <v>2</v>
      </c>
      <c r="D11" s="109">
        <v>3</v>
      </c>
      <c r="E11" s="109">
        <v>4</v>
      </c>
      <c r="F11" s="109">
        <v>7</v>
      </c>
      <c r="G11" s="109">
        <v>1</v>
      </c>
      <c r="H11" s="109">
        <v>10</v>
      </c>
      <c r="I11" s="109">
        <v>4</v>
      </c>
      <c r="J11" s="109">
        <v>5</v>
      </c>
      <c r="K11" s="109"/>
      <c r="L11" s="109">
        <v>4</v>
      </c>
      <c r="M11" s="109">
        <v>5</v>
      </c>
      <c r="N11" s="109">
        <v>5</v>
      </c>
      <c r="O11" s="109">
        <v>4</v>
      </c>
      <c r="P11" s="109">
        <v>9</v>
      </c>
      <c r="Q11" s="109">
        <v>5</v>
      </c>
      <c r="R11" s="109">
        <v>4</v>
      </c>
      <c r="S11" s="109">
        <v>7</v>
      </c>
      <c r="T11" s="109">
        <v>4</v>
      </c>
      <c r="U11" s="109">
        <v>4</v>
      </c>
      <c r="V11" s="109">
        <v>6</v>
      </c>
      <c r="W11" s="109">
        <v>6</v>
      </c>
      <c r="X11" s="109">
        <v>4</v>
      </c>
      <c r="Y11" s="109">
        <v>5</v>
      </c>
      <c r="Z11" s="109">
        <v>4</v>
      </c>
      <c r="AA11" s="109">
        <v>3</v>
      </c>
      <c r="AB11" s="109">
        <v>6</v>
      </c>
      <c r="AC11" s="109">
        <v>5</v>
      </c>
      <c r="AD11" s="109">
        <v>4</v>
      </c>
      <c r="AE11" s="109">
        <v>5</v>
      </c>
      <c r="AF11" s="109">
        <v>4</v>
      </c>
      <c r="AG11" s="109">
        <v>3</v>
      </c>
      <c r="AH11" s="109">
        <v>3</v>
      </c>
      <c r="AI11" s="109">
        <v>7</v>
      </c>
      <c r="AJ11" s="109">
        <v>6</v>
      </c>
      <c r="AK11" s="109">
        <v>4</v>
      </c>
      <c r="AL11" s="109">
        <v>5</v>
      </c>
      <c r="AM11" s="109">
        <v>7</v>
      </c>
      <c r="AN11" s="109">
        <v>5</v>
      </c>
      <c r="AO11" s="109">
        <v>6</v>
      </c>
      <c r="AP11" s="109">
        <v>3</v>
      </c>
      <c r="AQ11" s="109">
        <v>6</v>
      </c>
      <c r="AR11" s="109">
        <v>9</v>
      </c>
      <c r="AS11" s="109">
        <v>1</v>
      </c>
      <c r="AT11" s="109">
        <v>12</v>
      </c>
      <c r="AU11" s="109">
        <v>7</v>
      </c>
      <c r="AV11" s="109">
        <v>7</v>
      </c>
      <c r="AW11" s="109">
        <v>4</v>
      </c>
      <c r="BE11">
        <f t="shared" si="49"/>
        <v>12</v>
      </c>
      <c r="BF11">
        <f t="shared" si="50"/>
        <v>240</v>
      </c>
      <c r="BG11" s="72">
        <f t="shared" si="51"/>
        <v>1</v>
      </c>
      <c r="BH11" s="72">
        <f t="shared" si="52"/>
        <v>1</v>
      </c>
      <c r="BI11" s="75" t="str">
        <f t="shared" si="68"/>
        <v/>
      </c>
      <c r="BJ11" s="75" t="str">
        <f t="shared" si="69"/>
        <v/>
      </c>
      <c r="BK11" s="75" t="str">
        <f t="shared" si="70"/>
        <v/>
      </c>
      <c r="BL11" s="75" t="str">
        <f t="shared" si="71"/>
        <v/>
      </c>
      <c r="BM11" s="75" t="str">
        <f t="shared" si="72"/>
        <v/>
      </c>
      <c r="BN11" s="75" t="str">
        <f t="shared" si="73"/>
        <v/>
      </c>
      <c r="BO11" s="75" t="str">
        <f t="shared" si="74"/>
        <v/>
      </c>
      <c r="BP11" s="75" t="str">
        <f t="shared" si="75"/>
        <v/>
      </c>
      <c r="BQ11" s="75" t="str">
        <f t="shared" si="76"/>
        <v/>
      </c>
      <c r="BR11" s="75" t="str">
        <f t="shared" si="77"/>
        <v/>
      </c>
      <c r="BS11" s="75" t="str">
        <f t="shared" si="78"/>
        <v/>
      </c>
      <c r="BT11" s="75" t="str">
        <f t="shared" si="79"/>
        <v/>
      </c>
      <c r="BU11" s="75" t="str">
        <f t="shared" si="80"/>
        <v/>
      </c>
      <c r="BV11" s="75" t="str">
        <f t="shared" si="81"/>
        <v/>
      </c>
      <c r="BW11" s="75" t="str">
        <f t="shared" si="82"/>
        <v/>
      </c>
      <c r="BX11" s="75" t="str">
        <f t="shared" si="83"/>
        <v/>
      </c>
      <c r="BY11" s="75" t="str">
        <f t="shared" si="84"/>
        <v/>
      </c>
      <c r="BZ11" s="75" t="str">
        <f t="shared" si="85"/>
        <v/>
      </c>
      <c r="CA11" s="75" t="str">
        <f t="shared" si="86"/>
        <v/>
      </c>
      <c r="CB11" s="75" t="str">
        <f t="shared" si="87"/>
        <v/>
      </c>
      <c r="CC11" s="75" t="str">
        <f t="shared" si="88"/>
        <v/>
      </c>
      <c r="CD11" s="75" t="str">
        <f t="shared" si="89"/>
        <v/>
      </c>
      <c r="CE11" s="75" t="str">
        <f t="shared" si="90"/>
        <v/>
      </c>
      <c r="CF11" s="75" t="str">
        <f t="shared" si="91"/>
        <v/>
      </c>
      <c r="CG11" s="75" t="str">
        <f t="shared" si="92"/>
        <v/>
      </c>
      <c r="CH11" s="75" t="str">
        <f t="shared" si="93"/>
        <v/>
      </c>
      <c r="CI11" s="75" t="str">
        <f t="shared" si="94"/>
        <v/>
      </c>
      <c r="CJ11" s="75" t="str">
        <f t="shared" si="95"/>
        <v/>
      </c>
      <c r="CK11" s="75" t="str">
        <f t="shared" si="96"/>
        <v/>
      </c>
      <c r="CL11" s="75" t="str">
        <f t="shared" si="97"/>
        <v/>
      </c>
      <c r="CM11" s="75" t="str">
        <f t="shared" si="98"/>
        <v/>
      </c>
      <c r="CN11" s="75" t="str">
        <f t="shared" si="99"/>
        <v/>
      </c>
      <c r="CO11" s="75" t="str">
        <f t="shared" si="100"/>
        <v/>
      </c>
      <c r="CP11" s="75" t="str">
        <f t="shared" si="101"/>
        <v/>
      </c>
      <c r="CQ11" s="75" t="str">
        <f t="shared" si="102"/>
        <v/>
      </c>
      <c r="CR11" s="75" t="str">
        <f t="shared" si="103"/>
        <v/>
      </c>
      <c r="CS11" s="75" t="str">
        <f t="shared" si="104"/>
        <v/>
      </c>
      <c r="CT11" s="75" t="str">
        <f t="shared" si="105"/>
        <v/>
      </c>
      <c r="CU11" s="75" t="str">
        <f t="shared" si="106"/>
        <v/>
      </c>
      <c r="CV11" s="75" t="str">
        <f t="shared" si="107"/>
        <v/>
      </c>
      <c r="CW11" s="75" t="str">
        <f t="shared" si="108"/>
        <v/>
      </c>
      <c r="CX11" s="75" t="str">
        <f t="shared" si="109"/>
        <v/>
      </c>
      <c r="CY11" s="75" t="str">
        <f t="shared" si="110"/>
        <v/>
      </c>
      <c r="CZ11" s="75" t="str">
        <f t="shared" si="111"/>
        <v/>
      </c>
      <c r="DA11" s="75" t="str">
        <f t="shared" si="112"/>
        <v/>
      </c>
      <c r="DB11" s="75">
        <f t="shared" si="113"/>
        <v>46</v>
      </c>
      <c r="DC11" s="75" t="str">
        <f t="shared" si="114"/>
        <v/>
      </c>
      <c r="DD11" s="75" t="str">
        <f t="shared" si="115"/>
        <v/>
      </c>
      <c r="DE11" s="75" t="str">
        <f t="shared" si="116"/>
        <v/>
      </c>
      <c r="DF11">
        <v>11</v>
      </c>
      <c r="DG11" s="113">
        <f t="shared" si="53"/>
        <v>46</v>
      </c>
      <c r="DH11" s="108" t="str">
        <f t="shared" si="54"/>
        <v/>
      </c>
      <c r="DI11" s="108" t="str">
        <f t="shared" si="55"/>
        <v/>
      </c>
      <c r="DJ11" s="108" t="str">
        <f t="shared" si="56"/>
        <v/>
      </c>
      <c r="DK11" s="108" t="str">
        <f t="shared" si="57"/>
        <v/>
      </c>
      <c r="DL11" s="108" t="str">
        <f t="shared" si="58"/>
        <v/>
      </c>
      <c r="DM11" s="108" t="str">
        <f t="shared" si="59"/>
        <v/>
      </c>
      <c r="DN11" s="108" t="str">
        <f t="shared" si="60"/>
        <v/>
      </c>
      <c r="DO11" s="108" t="str">
        <f t="shared" si="61"/>
        <v/>
      </c>
      <c r="DP11" s="108" t="str">
        <f t="shared" si="62"/>
        <v/>
      </c>
      <c r="DQ11" s="108" t="str">
        <f t="shared" si="63"/>
        <v/>
      </c>
      <c r="DR11" s="108" t="str">
        <f t="shared" si="64"/>
        <v/>
      </c>
      <c r="DS11" s="108" t="str">
        <f t="shared" si="65"/>
        <v/>
      </c>
      <c r="DT11" s="108" t="str">
        <f t="shared" si="66"/>
        <v/>
      </c>
      <c r="DU11" s="114" t="str">
        <f t="shared" si="67"/>
        <v/>
      </c>
    </row>
    <row r="12" spans="1:145" x14ac:dyDescent="0.25">
      <c r="A12" s="109">
        <v>5</v>
      </c>
      <c r="B12" s="109">
        <v>5</v>
      </c>
      <c r="C12" s="109">
        <v>8</v>
      </c>
      <c r="D12" s="109">
        <v>3</v>
      </c>
      <c r="E12" s="109">
        <v>6</v>
      </c>
      <c r="F12" s="109">
        <v>5</v>
      </c>
      <c r="G12" s="109">
        <v>5</v>
      </c>
      <c r="H12" s="109">
        <v>12</v>
      </c>
      <c r="I12" s="109">
        <v>3</v>
      </c>
      <c r="J12" s="109">
        <v>5</v>
      </c>
      <c r="K12" s="109">
        <v>4</v>
      </c>
      <c r="L12" s="109"/>
      <c r="M12" s="109">
        <v>3</v>
      </c>
      <c r="N12" s="109">
        <v>1</v>
      </c>
      <c r="O12" s="109">
        <v>4</v>
      </c>
      <c r="P12" s="109">
        <v>3</v>
      </c>
      <c r="Q12" s="109">
        <v>3</v>
      </c>
      <c r="R12" s="109">
        <v>2</v>
      </c>
      <c r="S12" s="109">
        <v>6</v>
      </c>
      <c r="T12" s="109">
        <v>9</v>
      </c>
      <c r="U12" s="109">
        <v>5</v>
      </c>
      <c r="V12" s="109">
        <v>4</v>
      </c>
      <c r="W12" s="109">
        <v>1</v>
      </c>
      <c r="X12" s="109">
        <v>8</v>
      </c>
      <c r="Y12" s="109">
        <v>7</v>
      </c>
      <c r="Z12" s="109">
        <v>5</v>
      </c>
      <c r="AA12" s="109">
        <v>5</v>
      </c>
      <c r="AB12" s="109">
        <v>5</v>
      </c>
      <c r="AC12" s="109">
        <v>3</v>
      </c>
      <c r="AD12" s="109">
        <v>7</v>
      </c>
      <c r="AE12" s="109">
        <v>4</v>
      </c>
      <c r="AF12" s="109">
        <v>6</v>
      </c>
      <c r="AG12" s="109">
        <v>5</v>
      </c>
      <c r="AH12" s="109">
        <v>4</v>
      </c>
      <c r="AI12" s="109">
        <v>5</v>
      </c>
      <c r="AJ12" s="109">
        <v>3</v>
      </c>
      <c r="AK12" s="109">
        <v>2</v>
      </c>
      <c r="AL12" s="109">
        <v>6</v>
      </c>
      <c r="AM12" s="109">
        <v>4</v>
      </c>
      <c r="AN12" s="109">
        <v>5</v>
      </c>
      <c r="AO12" s="109">
        <v>2</v>
      </c>
      <c r="AP12" s="109">
        <v>3</v>
      </c>
      <c r="AQ12" s="109">
        <v>6</v>
      </c>
      <c r="AR12" s="109">
        <v>4</v>
      </c>
      <c r="AS12" s="109">
        <v>3</v>
      </c>
      <c r="AT12" s="109">
        <v>5</v>
      </c>
      <c r="AU12" s="109">
        <v>10</v>
      </c>
      <c r="AV12" s="109">
        <v>4</v>
      </c>
      <c r="AW12" s="109">
        <v>5</v>
      </c>
      <c r="AX12">
        <v>5</v>
      </c>
      <c r="AY12">
        <v>10</v>
      </c>
      <c r="AZ12">
        <v>19</v>
      </c>
      <c r="BA12">
        <v>32</v>
      </c>
      <c r="BB12">
        <v>38</v>
      </c>
      <c r="BC12">
        <v>44</v>
      </c>
      <c r="BD12">
        <v>12</v>
      </c>
      <c r="BE12">
        <f t="shared" si="49"/>
        <v>12</v>
      </c>
      <c r="BF12">
        <f t="shared" si="50"/>
        <v>228</v>
      </c>
      <c r="BG12" s="72">
        <f t="shared" si="51"/>
        <v>1</v>
      </c>
      <c r="BH12" s="72">
        <f t="shared" si="52"/>
        <v>1</v>
      </c>
      <c r="BI12" s="75" t="str">
        <f t="shared" si="68"/>
        <v/>
      </c>
      <c r="BJ12" s="75" t="str">
        <f t="shared" si="69"/>
        <v/>
      </c>
      <c r="BK12" s="75" t="str">
        <f t="shared" si="70"/>
        <v/>
      </c>
      <c r="BL12" s="75" t="str">
        <f t="shared" si="71"/>
        <v/>
      </c>
      <c r="BM12" s="75" t="str">
        <f t="shared" si="72"/>
        <v/>
      </c>
      <c r="BN12" s="75" t="str">
        <f t="shared" si="73"/>
        <v/>
      </c>
      <c r="BO12" s="75" t="str">
        <f t="shared" si="74"/>
        <v/>
      </c>
      <c r="BP12" s="75">
        <f t="shared" si="75"/>
        <v>8</v>
      </c>
      <c r="BQ12" s="75" t="str">
        <f t="shared" si="76"/>
        <v/>
      </c>
      <c r="BR12" s="75" t="str">
        <f t="shared" si="77"/>
        <v/>
      </c>
      <c r="BS12" s="75" t="str">
        <f t="shared" si="78"/>
        <v/>
      </c>
      <c r="BT12" s="75" t="str">
        <f t="shared" si="79"/>
        <v/>
      </c>
      <c r="BU12" s="75" t="str">
        <f t="shared" si="80"/>
        <v/>
      </c>
      <c r="BV12" s="75" t="str">
        <f t="shared" si="81"/>
        <v/>
      </c>
      <c r="BW12" s="75" t="str">
        <f t="shared" si="82"/>
        <v/>
      </c>
      <c r="BX12" s="75" t="str">
        <f t="shared" si="83"/>
        <v/>
      </c>
      <c r="BY12" s="75" t="str">
        <f t="shared" si="84"/>
        <v/>
      </c>
      <c r="BZ12" s="75" t="str">
        <f t="shared" si="85"/>
        <v/>
      </c>
      <c r="CA12" s="75" t="str">
        <f t="shared" si="86"/>
        <v/>
      </c>
      <c r="CB12" s="75" t="str">
        <f t="shared" si="87"/>
        <v/>
      </c>
      <c r="CC12" s="75" t="str">
        <f t="shared" si="88"/>
        <v/>
      </c>
      <c r="CD12" s="75" t="str">
        <f t="shared" si="89"/>
        <v/>
      </c>
      <c r="CE12" s="75" t="str">
        <f t="shared" si="90"/>
        <v/>
      </c>
      <c r="CF12" s="75" t="str">
        <f t="shared" si="91"/>
        <v/>
      </c>
      <c r="CG12" s="75" t="str">
        <f t="shared" si="92"/>
        <v/>
      </c>
      <c r="CH12" s="75" t="str">
        <f t="shared" si="93"/>
        <v/>
      </c>
      <c r="CI12" s="75" t="str">
        <f t="shared" si="94"/>
        <v/>
      </c>
      <c r="CJ12" s="75" t="str">
        <f t="shared" si="95"/>
        <v/>
      </c>
      <c r="CK12" s="75" t="str">
        <f t="shared" si="96"/>
        <v/>
      </c>
      <c r="CL12" s="75" t="str">
        <f t="shared" si="97"/>
        <v/>
      </c>
      <c r="CM12" s="75" t="str">
        <f t="shared" si="98"/>
        <v/>
      </c>
      <c r="CN12" s="75" t="str">
        <f t="shared" si="99"/>
        <v/>
      </c>
      <c r="CO12" s="75" t="str">
        <f t="shared" si="100"/>
        <v/>
      </c>
      <c r="CP12" s="75" t="str">
        <f t="shared" si="101"/>
        <v/>
      </c>
      <c r="CQ12" s="75" t="str">
        <f t="shared" si="102"/>
        <v/>
      </c>
      <c r="CR12" s="75" t="str">
        <f t="shared" si="103"/>
        <v/>
      </c>
      <c r="CS12" s="75" t="str">
        <f t="shared" si="104"/>
        <v/>
      </c>
      <c r="CT12" s="75" t="str">
        <f t="shared" si="105"/>
        <v/>
      </c>
      <c r="CU12" s="75" t="str">
        <f t="shared" si="106"/>
        <v/>
      </c>
      <c r="CV12" s="75" t="str">
        <f t="shared" si="107"/>
        <v/>
      </c>
      <c r="CW12" s="75" t="str">
        <f t="shared" si="108"/>
        <v/>
      </c>
      <c r="CX12" s="75" t="str">
        <f t="shared" si="109"/>
        <v/>
      </c>
      <c r="CY12" s="75" t="str">
        <f t="shared" si="110"/>
        <v/>
      </c>
      <c r="CZ12" s="75" t="str">
        <f t="shared" si="111"/>
        <v/>
      </c>
      <c r="DA12" s="75" t="str">
        <f t="shared" si="112"/>
        <v/>
      </c>
      <c r="DB12" s="75" t="str">
        <f t="shared" si="113"/>
        <v/>
      </c>
      <c r="DC12" s="75" t="str">
        <f t="shared" si="114"/>
        <v/>
      </c>
      <c r="DD12" s="75" t="str">
        <f t="shared" si="115"/>
        <v/>
      </c>
      <c r="DE12" s="75" t="str">
        <f t="shared" si="116"/>
        <v/>
      </c>
      <c r="DF12">
        <v>12</v>
      </c>
      <c r="DG12" s="113">
        <f t="shared" si="53"/>
        <v>8</v>
      </c>
      <c r="DH12" s="108" t="str">
        <f t="shared" si="54"/>
        <v/>
      </c>
      <c r="DI12" s="108" t="str">
        <f t="shared" si="55"/>
        <v/>
      </c>
      <c r="DJ12" s="108" t="str">
        <f t="shared" si="56"/>
        <v/>
      </c>
      <c r="DK12" s="108" t="str">
        <f t="shared" si="57"/>
        <v/>
      </c>
      <c r="DL12" s="108" t="str">
        <f t="shared" si="58"/>
        <v/>
      </c>
      <c r="DM12" s="108" t="str">
        <f t="shared" si="59"/>
        <v/>
      </c>
      <c r="DN12" s="108" t="str">
        <f t="shared" si="60"/>
        <v/>
      </c>
      <c r="DO12" s="108" t="str">
        <f t="shared" si="61"/>
        <v/>
      </c>
      <c r="DP12" s="108" t="str">
        <f t="shared" si="62"/>
        <v/>
      </c>
      <c r="DQ12" s="108" t="str">
        <f t="shared" si="63"/>
        <v/>
      </c>
      <c r="DR12" s="108" t="str">
        <f t="shared" si="64"/>
        <v/>
      </c>
      <c r="DS12" s="108" t="str">
        <f t="shared" si="65"/>
        <v/>
      </c>
      <c r="DT12" s="108" t="str">
        <f t="shared" si="66"/>
        <v/>
      </c>
      <c r="DU12" s="114" t="str">
        <f t="shared" si="67"/>
        <v/>
      </c>
    </row>
    <row r="13" spans="1:145" x14ac:dyDescent="0.25">
      <c r="A13" s="109">
        <v>1</v>
      </c>
      <c r="B13" s="109">
        <v>5</v>
      </c>
      <c r="C13" s="109">
        <v>3</v>
      </c>
      <c r="D13" s="109">
        <v>4</v>
      </c>
      <c r="E13" s="109">
        <v>3</v>
      </c>
      <c r="F13" s="109">
        <v>7</v>
      </c>
      <c r="G13" s="109">
        <v>5</v>
      </c>
      <c r="H13" s="109">
        <v>3</v>
      </c>
      <c r="I13" s="109">
        <v>4</v>
      </c>
      <c r="J13" s="109">
        <v>2</v>
      </c>
      <c r="K13" s="109">
        <v>5</v>
      </c>
      <c r="L13" s="109">
        <v>3</v>
      </c>
      <c r="M13" s="109"/>
      <c r="N13" s="109">
        <v>6</v>
      </c>
      <c r="O13" s="109">
        <v>2</v>
      </c>
      <c r="P13" s="109">
        <v>9</v>
      </c>
      <c r="Q13" s="109">
        <v>5</v>
      </c>
      <c r="R13" s="109">
        <v>4</v>
      </c>
      <c r="S13" s="109">
        <v>7</v>
      </c>
      <c r="T13" s="109">
        <v>4</v>
      </c>
      <c r="U13" s="109">
        <v>6</v>
      </c>
      <c r="V13" s="109">
        <v>3</v>
      </c>
      <c r="W13" s="109">
        <v>3</v>
      </c>
      <c r="X13" s="109">
        <v>5</v>
      </c>
      <c r="Y13" s="109">
        <v>8</v>
      </c>
      <c r="Z13" s="109">
        <v>6</v>
      </c>
      <c r="AA13" s="109">
        <v>3</v>
      </c>
      <c r="AB13" s="109">
        <v>2</v>
      </c>
      <c r="AC13" s="109">
        <v>5</v>
      </c>
      <c r="AD13" s="109">
        <v>4</v>
      </c>
      <c r="AE13" s="109">
        <v>7</v>
      </c>
      <c r="AF13" s="109">
        <v>7</v>
      </c>
      <c r="AG13" s="109">
        <v>4</v>
      </c>
      <c r="AH13" s="109">
        <v>2</v>
      </c>
      <c r="AI13" s="109">
        <v>2</v>
      </c>
      <c r="AJ13" s="109">
        <v>5</v>
      </c>
      <c r="AK13" s="109">
        <v>2</v>
      </c>
      <c r="AL13" s="109">
        <v>2</v>
      </c>
      <c r="AM13" s="109">
        <v>5</v>
      </c>
      <c r="AN13" s="109">
        <v>3</v>
      </c>
      <c r="AO13" s="109">
        <v>6</v>
      </c>
      <c r="AP13" s="109">
        <v>5</v>
      </c>
      <c r="AQ13" s="109">
        <v>5</v>
      </c>
      <c r="AR13" s="109">
        <v>1</v>
      </c>
      <c r="AS13" s="109">
        <v>4</v>
      </c>
      <c r="AT13" s="109">
        <v>6</v>
      </c>
      <c r="AU13" s="109">
        <v>5</v>
      </c>
      <c r="AV13" s="109">
        <v>6</v>
      </c>
      <c r="AW13" s="109">
        <v>6</v>
      </c>
      <c r="BE13">
        <f t="shared" si="49"/>
        <v>9</v>
      </c>
      <c r="BF13">
        <f t="shared" si="50"/>
        <v>210</v>
      </c>
      <c r="BG13" s="72">
        <f t="shared" si="51"/>
        <v>1</v>
      </c>
      <c r="BH13" s="72">
        <f t="shared" si="52"/>
        <v>1</v>
      </c>
      <c r="BI13" s="75" t="str">
        <f t="shared" si="68"/>
        <v/>
      </c>
      <c r="BJ13" s="75" t="str">
        <f t="shared" si="69"/>
        <v/>
      </c>
      <c r="BK13" s="75" t="str">
        <f t="shared" si="70"/>
        <v/>
      </c>
      <c r="BL13" s="75" t="str">
        <f t="shared" si="71"/>
        <v/>
      </c>
      <c r="BM13" s="75" t="str">
        <f t="shared" si="72"/>
        <v/>
      </c>
      <c r="BN13" s="75" t="str">
        <f t="shared" si="73"/>
        <v/>
      </c>
      <c r="BO13" s="75" t="str">
        <f t="shared" si="74"/>
        <v/>
      </c>
      <c r="BP13" s="75" t="str">
        <f t="shared" si="75"/>
        <v/>
      </c>
      <c r="BQ13" s="75" t="str">
        <f t="shared" si="76"/>
        <v/>
      </c>
      <c r="BR13" s="75" t="str">
        <f t="shared" si="77"/>
        <v/>
      </c>
      <c r="BS13" s="75" t="str">
        <f t="shared" si="78"/>
        <v/>
      </c>
      <c r="BT13" s="75" t="str">
        <f t="shared" si="79"/>
        <v/>
      </c>
      <c r="BU13" s="75" t="str">
        <f t="shared" si="80"/>
        <v/>
      </c>
      <c r="BV13" s="75" t="str">
        <f t="shared" si="81"/>
        <v/>
      </c>
      <c r="BW13" s="75" t="str">
        <f t="shared" si="82"/>
        <v/>
      </c>
      <c r="BX13" s="75">
        <f t="shared" si="83"/>
        <v>16</v>
      </c>
      <c r="BY13" s="75" t="str">
        <f t="shared" si="84"/>
        <v/>
      </c>
      <c r="BZ13" s="75" t="str">
        <f t="shared" si="85"/>
        <v/>
      </c>
      <c r="CA13" s="75" t="str">
        <f t="shared" si="86"/>
        <v/>
      </c>
      <c r="CB13" s="75" t="str">
        <f t="shared" si="87"/>
        <v/>
      </c>
      <c r="CC13" s="75" t="str">
        <f t="shared" si="88"/>
        <v/>
      </c>
      <c r="CD13" s="75" t="str">
        <f t="shared" si="89"/>
        <v/>
      </c>
      <c r="CE13" s="75" t="str">
        <f t="shared" si="90"/>
        <v/>
      </c>
      <c r="CF13" s="75" t="str">
        <f t="shared" si="91"/>
        <v/>
      </c>
      <c r="CG13" s="75" t="str">
        <f t="shared" si="92"/>
        <v/>
      </c>
      <c r="CH13" s="75" t="str">
        <f t="shared" si="93"/>
        <v/>
      </c>
      <c r="CI13" s="75" t="str">
        <f t="shared" si="94"/>
        <v/>
      </c>
      <c r="CJ13" s="75" t="str">
        <f t="shared" si="95"/>
        <v/>
      </c>
      <c r="CK13" s="75" t="str">
        <f t="shared" si="96"/>
        <v/>
      </c>
      <c r="CL13" s="75" t="str">
        <f t="shared" si="97"/>
        <v/>
      </c>
      <c r="CM13" s="75" t="str">
        <f t="shared" si="98"/>
        <v/>
      </c>
      <c r="CN13" s="75" t="str">
        <f t="shared" si="99"/>
        <v/>
      </c>
      <c r="CO13" s="75" t="str">
        <f t="shared" si="100"/>
        <v/>
      </c>
      <c r="CP13" s="75" t="str">
        <f t="shared" si="101"/>
        <v/>
      </c>
      <c r="CQ13" s="75" t="str">
        <f t="shared" si="102"/>
        <v/>
      </c>
      <c r="CR13" s="75" t="str">
        <f t="shared" si="103"/>
        <v/>
      </c>
      <c r="CS13" s="75" t="str">
        <f t="shared" si="104"/>
        <v/>
      </c>
      <c r="CT13" s="75" t="str">
        <f t="shared" si="105"/>
        <v/>
      </c>
      <c r="CU13" s="75" t="str">
        <f t="shared" si="106"/>
        <v/>
      </c>
      <c r="CV13" s="75" t="str">
        <f t="shared" si="107"/>
        <v/>
      </c>
      <c r="CW13" s="75" t="str">
        <f t="shared" si="108"/>
        <v/>
      </c>
      <c r="CX13" s="75" t="str">
        <f t="shared" si="109"/>
        <v/>
      </c>
      <c r="CY13" s="75" t="str">
        <f t="shared" si="110"/>
        <v/>
      </c>
      <c r="CZ13" s="75" t="str">
        <f t="shared" si="111"/>
        <v/>
      </c>
      <c r="DA13" s="75" t="str">
        <f t="shared" si="112"/>
        <v/>
      </c>
      <c r="DB13" s="75" t="str">
        <f t="shared" si="113"/>
        <v/>
      </c>
      <c r="DC13" s="75" t="str">
        <f t="shared" si="114"/>
        <v/>
      </c>
      <c r="DD13" s="75" t="str">
        <f t="shared" si="115"/>
        <v/>
      </c>
      <c r="DE13" s="75" t="str">
        <f t="shared" si="116"/>
        <v/>
      </c>
      <c r="DF13">
        <v>13</v>
      </c>
      <c r="DG13" s="113">
        <f t="shared" si="53"/>
        <v>16</v>
      </c>
      <c r="DH13" s="108" t="str">
        <f t="shared" si="54"/>
        <v/>
      </c>
      <c r="DI13" s="108" t="str">
        <f t="shared" si="55"/>
        <v/>
      </c>
      <c r="DJ13" s="108" t="str">
        <f t="shared" si="56"/>
        <v/>
      </c>
      <c r="DK13" s="108" t="str">
        <f t="shared" si="57"/>
        <v/>
      </c>
      <c r="DL13" s="108" t="str">
        <f t="shared" si="58"/>
        <v/>
      </c>
      <c r="DM13" s="108" t="str">
        <f t="shared" si="59"/>
        <v/>
      </c>
      <c r="DN13" s="108" t="str">
        <f t="shared" si="60"/>
        <v/>
      </c>
      <c r="DO13" s="108" t="str">
        <f t="shared" si="61"/>
        <v/>
      </c>
      <c r="DP13" s="108" t="str">
        <f t="shared" si="62"/>
        <v/>
      </c>
      <c r="DQ13" s="108" t="str">
        <f t="shared" si="63"/>
        <v/>
      </c>
      <c r="DR13" s="108" t="str">
        <f t="shared" si="64"/>
        <v/>
      </c>
      <c r="DS13" s="108" t="str">
        <f t="shared" si="65"/>
        <v/>
      </c>
      <c r="DT13" s="108" t="str">
        <f t="shared" si="66"/>
        <v/>
      </c>
      <c r="DU13" s="114" t="str">
        <f t="shared" si="67"/>
        <v/>
      </c>
      <c r="EO13">
        <v>1</v>
      </c>
    </row>
    <row r="14" spans="1:145" x14ac:dyDescent="0.25">
      <c r="A14" s="109">
        <v>5</v>
      </c>
      <c r="B14" s="109">
        <v>7</v>
      </c>
      <c r="C14" s="109">
        <v>4</v>
      </c>
      <c r="D14" s="109">
        <v>2</v>
      </c>
      <c r="E14" s="109">
        <v>6</v>
      </c>
      <c r="F14" s="109">
        <v>6</v>
      </c>
      <c r="G14" s="109">
        <v>5</v>
      </c>
      <c r="H14" s="109">
        <v>7</v>
      </c>
      <c r="I14" s="109">
        <v>6</v>
      </c>
      <c r="J14" s="109">
        <v>1</v>
      </c>
      <c r="K14" s="109">
        <v>5</v>
      </c>
      <c r="L14" s="109">
        <v>1</v>
      </c>
      <c r="M14" s="109">
        <v>6</v>
      </c>
      <c r="N14" s="109"/>
      <c r="O14" s="109">
        <v>3</v>
      </c>
      <c r="P14" s="109">
        <v>4</v>
      </c>
      <c r="Q14" s="109">
        <v>5</v>
      </c>
      <c r="R14" s="109">
        <v>6</v>
      </c>
      <c r="S14" s="109">
        <v>13</v>
      </c>
      <c r="T14" s="109">
        <v>6</v>
      </c>
      <c r="U14" s="109">
        <v>4</v>
      </c>
      <c r="V14" s="109">
        <v>3</v>
      </c>
      <c r="W14" s="109">
        <v>8</v>
      </c>
      <c r="X14" s="109">
        <v>8</v>
      </c>
      <c r="Y14" s="109">
        <v>5</v>
      </c>
      <c r="Z14" s="109">
        <v>5</v>
      </c>
      <c r="AA14" s="109">
        <v>5</v>
      </c>
      <c r="AB14" s="109">
        <v>7</v>
      </c>
      <c r="AC14" s="109">
        <v>5</v>
      </c>
      <c r="AD14" s="109">
        <v>7</v>
      </c>
      <c r="AE14" s="109">
        <v>10</v>
      </c>
      <c r="AF14" s="109">
        <v>6</v>
      </c>
      <c r="AG14" s="109">
        <v>6</v>
      </c>
      <c r="AH14" s="109">
        <v>1</v>
      </c>
      <c r="AI14" s="109">
        <v>6</v>
      </c>
      <c r="AJ14" s="109">
        <v>11</v>
      </c>
      <c r="AK14" s="109">
        <v>4</v>
      </c>
      <c r="AL14" s="109">
        <v>4</v>
      </c>
      <c r="AM14" s="109">
        <v>6</v>
      </c>
      <c r="AN14" s="109">
        <v>5</v>
      </c>
      <c r="AO14" s="109">
        <v>9</v>
      </c>
      <c r="AP14" s="109">
        <v>6</v>
      </c>
      <c r="AQ14" s="109">
        <v>4</v>
      </c>
      <c r="AR14" s="109">
        <v>3</v>
      </c>
      <c r="AS14" s="109">
        <v>5</v>
      </c>
      <c r="AT14" s="109">
        <v>3</v>
      </c>
      <c r="AU14" s="109">
        <v>6</v>
      </c>
      <c r="AV14" s="109">
        <v>3</v>
      </c>
      <c r="AW14" s="109">
        <v>5</v>
      </c>
      <c r="BE14">
        <f t="shared" si="49"/>
        <v>13</v>
      </c>
      <c r="BF14">
        <f t="shared" si="50"/>
        <v>258</v>
      </c>
      <c r="BG14" s="72">
        <f t="shared" si="51"/>
        <v>2</v>
      </c>
      <c r="BH14" s="72">
        <f t="shared" si="52"/>
        <v>1</v>
      </c>
      <c r="BI14" s="75" t="str">
        <f t="shared" si="68"/>
        <v/>
      </c>
      <c r="BJ14" s="75" t="str">
        <f t="shared" si="69"/>
        <v/>
      </c>
      <c r="BK14" s="75" t="str">
        <f t="shared" si="70"/>
        <v/>
      </c>
      <c r="BL14" s="75" t="str">
        <f t="shared" si="71"/>
        <v/>
      </c>
      <c r="BM14" s="75" t="str">
        <f t="shared" si="72"/>
        <v/>
      </c>
      <c r="BN14" s="75" t="str">
        <f t="shared" si="73"/>
        <v/>
      </c>
      <c r="BO14" s="75" t="str">
        <f t="shared" si="74"/>
        <v/>
      </c>
      <c r="BP14" s="75" t="str">
        <f t="shared" si="75"/>
        <v/>
      </c>
      <c r="BQ14" s="75" t="str">
        <f t="shared" si="76"/>
        <v/>
      </c>
      <c r="BR14" s="75" t="str">
        <f t="shared" si="77"/>
        <v/>
      </c>
      <c r="BS14" s="75" t="str">
        <f t="shared" si="78"/>
        <v/>
      </c>
      <c r="BT14" s="75" t="str">
        <f t="shared" si="79"/>
        <v/>
      </c>
      <c r="BU14" s="75" t="str">
        <f t="shared" si="80"/>
        <v/>
      </c>
      <c r="BV14" s="75" t="str">
        <f t="shared" si="81"/>
        <v/>
      </c>
      <c r="BW14" s="75" t="str">
        <f t="shared" si="82"/>
        <v/>
      </c>
      <c r="BX14" s="75" t="str">
        <f t="shared" si="83"/>
        <v/>
      </c>
      <c r="BY14" s="75" t="str">
        <f t="shared" si="84"/>
        <v/>
      </c>
      <c r="BZ14" s="75" t="str">
        <f t="shared" si="85"/>
        <v/>
      </c>
      <c r="CA14" s="75">
        <f t="shared" si="86"/>
        <v>19</v>
      </c>
      <c r="CB14" s="75" t="str">
        <f t="shared" si="87"/>
        <v/>
      </c>
      <c r="CC14" s="75" t="str">
        <f t="shared" si="88"/>
        <v/>
      </c>
      <c r="CD14" s="75" t="str">
        <f t="shared" si="89"/>
        <v/>
      </c>
      <c r="CE14" s="75" t="str">
        <f t="shared" si="90"/>
        <v/>
      </c>
      <c r="CF14" s="75" t="str">
        <f t="shared" si="91"/>
        <v/>
      </c>
      <c r="CG14" s="75" t="str">
        <f t="shared" si="92"/>
        <v/>
      </c>
      <c r="CH14" s="75" t="str">
        <f t="shared" si="93"/>
        <v/>
      </c>
      <c r="CI14" s="75" t="str">
        <f t="shared" si="94"/>
        <v/>
      </c>
      <c r="CJ14" s="75" t="str">
        <f t="shared" si="95"/>
        <v/>
      </c>
      <c r="CK14" s="75" t="str">
        <f t="shared" si="96"/>
        <v/>
      </c>
      <c r="CL14" s="75" t="str">
        <f t="shared" si="97"/>
        <v/>
      </c>
      <c r="CM14" s="75" t="str">
        <f t="shared" si="98"/>
        <v/>
      </c>
      <c r="CN14" s="75" t="str">
        <f t="shared" si="99"/>
        <v/>
      </c>
      <c r="CO14" s="75" t="str">
        <f t="shared" si="100"/>
        <v/>
      </c>
      <c r="CP14" s="75" t="str">
        <f t="shared" si="101"/>
        <v/>
      </c>
      <c r="CQ14" s="75" t="str">
        <f t="shared" si="102"/>
        <v/>
      </c>
      <c r="CR14" s="75" t="str">
        <f t="shared" si="103"/>
        <v/>
      </c>
      <c r="CS14" s="75" t="str">
        <f t="shared" si="104"/>
        <v/>
      </c>
      <c r="CT14" s="75" t="str">
        <f t="shared" si="105"/>
        <v/>
      </c>
      <c r="CU14" s="75" t="str">
        <f t="shared" si="106"/>
        <v/>
      </c>
      <c r="CV14" s="75" t="str">
        <f t="shared" si="107"/>
        <v/>
      </c>
      <c r="CW14" s="75" t="str">
        <f t="shared" si="108"/>
        <v/>
      </c>
      <c r="CX14" s="75" t="str">
        <f t="shared" si="109"/>
        <v/>
      </c>
      <c r="CY14" s="75" t="str">
        <f t="shared" si="110"/>
        <v/>
      </c>
      <c r="CZ14" s="75" t="str">
        <f t="shared" si="111"/>
        <v/>
      </c>
      <c r="DA14" s="75" t="str">
        <f t="shared" si="112"/>
        <v/>
      </c>
      <c r="DB14" s="75" t="str">
        <f t="shared" si="113"/>
        <v/>
      </c>
      <c r="DC14" s="75" t="str">
        <f t="shared" si="114"/>
        <v/>
      </c>
      <c r="DD14" s="75" t="str">
        <f t="shared" si="115"/>
        <v/>
      </c>
      <c r="DE14" s="75" t="str">
        <f t="shared" si="116"/>
        <v/>
      </c>
      <c r="DF14">
        <v>14</v>
      </c>
      <c r="DG14" s="113">
        <f t="shared" si="53"/>
        <v>19</v>
      </c>
      <c r="DH14" s="108" t="str">
        <f t="shared" si="54"/>
        <v/>
      </c>
      <c r="DI14" s="108" t="str">
        <f t="shared" si="55"/>
        <v/>
      </c>
      <c r="DJ14" s="108" t="str">
        <f t="shared" si="56"/>
        <v/>
      </c>
      <c r="DK14" s="108" t="str">
        <f t="shared" si="57"/>
        <v/>
      </c>
      <c r="DL14" s="108" t="str">
        <f t="shared" si="58"/>
        <v/>
      </c>
      <c r="DM14" s="108" t="str">
        <f t="shared" si="59"/>
        <v/>
      </c>
      <c r="DN14" s="108" t="str">
        <f t="shared" si="60"/>
        <v/>
      </c>
      <c r="DO14" s="108" t="str">
        <f t="shared" si="61"/>
        <v/>
      </c>
      <c r="DP14" s="108" t="str">
        <f t="shared" si="62"/>
        <v/>
      </c>
      <c r="DQ14" s="108" t="str">
        <f t="shared" si="63"/>
        <v/>
      </c>
      <c r="DR14" s="108" t="str">
        <f t="shared" si="64"/>
        <v/>
      </c>
      <c r="DS14" s="108" t="str">
        <f t="shared" si="65"/>
        <v/>
      </c>
      <c r="DT14" s="108" t="str">
        <f t="shared" si="66"/>
        <v/>
      </c>
      <c r="DU14" s="114" t="str">
        <f t="shared" si="67"/>
        <v/>
      </c>
    </row>
    <row r="15" spans="1:145" x14ac:dyDescent="0.25">
      <c r="A15" s="109">
        <v>4</v>
      </c>
      <c r="B15" s="109">
        <v>6</v>
      </c>
      <c r="C15" s="109">
        <v>4</v>
      </c>
      <c r="D15" s="109">
        <v>7</v>
      </c>
      <c r="E15" s="109">
        <v>3</v>
      </c>
      <c r="F15" s="109">
        <v>8</v>
      </c>
      <c r="G15" s="109">
        <v>5</v>
      </c>
      <c r="H15" s="109">
        <v>8</v>
      </c>
      <c r="I15" s="109">
        <v>8</v>
      </c>
      <c r="J15" s="109">
        <v>4</v>
      </c>
      <c r="K15" s="109">
        <v>4</v>
      </c>
      <c r="L15" s="109">
        <v>4</v>
      </c>
      <c r="M15" s="109">
        <v>2</v>
      </c>
      <c r="N15" s="109">
        <v>3</v>
      </c>
      <c r="O15" s="109"/>
      <c r="P15" s="109">
        <v>4</v>
      </c>
      <c r="Q15" s="109">
        <v>4</v>
      </c>
      <c r="R15" s="109">
        <v>3</v>
      </c>
      <c r="S15" s="109">
        <v>5</v>
      </c>
      <c r="T15" s="109">
        <v>7</v>
      </c>
      <c r="U15" s="109">
        <v>6</v>
      </c>
      <c r="V15" s="109">
        <v>4</v>
      </c>
      <c r="W15" s="109">
        <v>5</v>
      </c>
      <c r="X15" s="109">
        <v>6</v>
      </c>
      <c r="Y15" s="109">
        <v>5</v>
      </c>
      <c r="Z15" s="109">
        <v>3</v>
      </c>
      <c r="AA15" s="109">
        <v>4</v>
      </c>
      <c r="AB15" s="109">
        <v>6</v>
      </c>
      <c r="AC15" s="109">
        <v>5</v>
      </c>
      <c r="AD15" s="109">
        <v>1</v>
      </c>
      <c r="AE15" s="109">
        <v>6</v>
      </c>
      <c r="AF15" s="109">
        <v>5</v>
      </c>
      <c r="AG15" s="109">
        <v>5</v>
      </c>
      <c r="AH15" s="109">
        <v>4</v>
      </c>
      <c r="AI15" s="109">
        <v>3</v>
      </c>
      <c r="AJ15" s="109">
        <v>7</v>
      </c>
      <c r="AK15" s="109">
        <v>5</v>
      </c>
      <c r="AL15" s="109">
        <v>6</v>
      </c>
      <c r="AM15" s="109">
        <v>5</v>
      </c>
      <c r="AN15" s="109">
        <v>6</v>
      </c>
      <c r="AO15" s="109">
        <v>4</v>
      </c>
      <c r="AP15" s="109">
        <v>4</v>
      </c>
      <c r="AQ15" s="109">
        <v>3</v>
      </c>
      <c r="AR15" s="109">
        <v>3</v>
      </c>
      <c r="AS15" s="109">
        <v>5</v>
      </c>
      <c r="AT15" s="109">
        <v>4</v>
      </c>
      <c r="AU15" s="109">
        <v>7</v>
      </c>
      <c r="AV15" s="109">
        <v>4</v>
      </c>
      <c r="AW15" s="109">
        <v>4</v>
      </c>
      <c r="BE15">
        <f t="shared" si="49"/>
        <v>8</v>
      </c>
      <c r="BF15">
        <f t="shared" si="50"/>
        <v>228</v>
      </c>
      <c r="BG15" s="72">
        <f t="shared" si="51"/>
        <v>0</v>
      </c>
      <c r="BH15" s="72">
        <f t="shared" si="52"/>
        <v>3</v>
      </c>
      <c r="BI15" s="75" t="str">
        <f t="shared" si="68"/>
        <v/>
      </c>
      <c r="BJ15" s="75" t="str">
        <f t="shared" si="69"/>
        <v/>
      </c>
      <c r="BK15" s="75" t="str">
        <f t="shared" si="70"/>
        <v/>
      </c>
      <c r="BL15" s="75" t="str">
        <f t="shared" si="71"/>
        <v/>
      </c>
      <c r="BM15" s="75" t="str">
        <f t="shared" si="72"/>
        <v/>
      </c>
      <c r="BN15" s="75">
        <f t="shared" si="73"/>
        <v>6</v>
      </c>
      <c r="BO15" s="75" t="str">
        <f t="shared" si="74"/>
        <v/>
      </c>
      <c r="BP15" s="75">
        <f t="shared" si="75"/>
        <v>8</v>
      </c>
      <c r="BQ15" s="75">
        <f t="shared" si="76"/>
        <v>9</v>
      </c>
      <c r="BR15" s="75" t="str">
        <f t="shared" si="77"/>
        <v/>
      </c>
      <c r="BS15" s="75" t="str">
        <f t="shared" si="78"/>
        <v/>
      </c>
      <c r="BT15" s="75" t="str">
        <f t="shared" si="79"/>
        <v/>
      </c>
      <c r="BU15" s="75" t="str">
        <f t="shared" si="80"/>
        <v/>
      </c>
      <c r="BV15" s="75" t="str">
        <f t="shared" si="81"/>
        <v/>
      </c>
      <c r="BW15" s="75" t="str">
        <f t="shared" si="82"/>
        <v/>
      </c>
      <c r="BX15" s="75" t="str">
        <f t="shared" si="83"/>
        <v/>
      </c>
      <c r="BY15" s="75" t="str">
        <f t="shared" si="84"/>
        <v/>
      </c>
      <c r="BZ15" s="75" t="str">
        <f t="shared" si="85"/>
        <v/>
      </c>
      <c r="CA15" s="75" t="str">
        <f t="shared" si="86"/>
        <v/>
      </c>
      <c r="CB15" s="75" t="str">
        <f t="shared" si="87"/>
        <v/>
      </c>
      <c r="CC15" s="75" t="str">
        <f t="shared" si="88"/>
        <v/>
      </c>
      <c r="CD15" s="75" t="str">
        <f t="shared" si="89"/>
        <v/>
      </c>
      <c r="CE15" s="75" t="str">
        <f t="shared" si="90"/>
        <v/>
      </c>
      <c r="CF15" s="75" t="str">
        <f t="shared" si="91"/>
        <v/>
      </c>
      <c r="CG15" s="75" t="str">
        <f t="shared" si="92"/>
        <v/>
      </c>
      <c r="CH15" s="75" t="str">
        <f t="shared" si="93"/>
        <v/>
      </c>
      <c r="CI15" s="75" t="str">
        <f t="shared" si="94"/>
        <v/>
      </c>
      <c r="CJ15" s="75" t="str">
        <f t="shared" si="95"/>
        <v/>
      </c>
      <c r="CK15" s="75" t="str">
        <f t="shared" si="96"/>
        <v/>
      </c>
      <c r="CL15" s="75" t="str">
        <f t="shared" si="97"/>
        <v/>
      </c>
      <c r="CM15" s="75" t="str">
        <f t="shared" si="98"/>
        <v/>
      </c>
      <c r="CN15" s="75" t="str">
        <f t="shared" si="99"/>
        <v/>
      </c>
      <c r="CO15" s="75" t="str">
        <f t="shared" si="100"/>
        <v/>
      </c>
      <c r="CP15" s="75" t="str">
        <f t="shared" si="101"/>
        <v/>
      </c>
      <c r="CQ15" s="75" t="str">
        <f t="shared" si="102"/>
        <v/>
      </c>
      <c r="CR15" s="75" t="str">
        <f t="shared" si="103"/>
        <v/>
      </c>
      <c r="CS15" s="75" t="str">
        <f t="shared" si="104"/>
        <v/>
      </c>
      <c r="CT15" s="75" t="str">
        <f t="shared" si="105"/>
        <v/>
      </c>
      <c r="CU15" s="75" t="str">
        <f t="shared" si="106"/>
        <v/>
      </c>
      <c r="CV15" s="75" t="str">
        <f t="shared" si="107"/>
        <v/>
      </c>
      <c r="CW15" s="75" t="str">
        <f t="shared" si="108"/>
        <v/>
      </c>
      <c r="CX15" s="75" t="str">
        <f t="shared" si="109"/>
        <v/>
      </c>
      <c r="CY15" s="75" t="str">
        <f t="shared" si="110"/>
        <v/>
      </c>
      <c r="CZ15" s="75" t="str">
        <f t="shared" si="111"/>
        <v/>
      </c>
      <c r="DA15" s="75" t="str">
        <f t="shared" si="112"/>
        <v/>
      </c>
      <c r="DB15" s="75" t="str">
        <f t="shared" si="113"/>
        <v/>
      </c>
      <c r="DC15" s="75" t="str">
        <f t="shared" si="114"/>
        <v/>
      </c>
      <c r="DD15" s="75" t="str">
        <f t="shared" si="115"/>
        <v/>
      </c>
      <c r="DE15" s="75" t="str">
        <f t="shared" si="116"/>
        <v/>
      </c>
      <c r="DF15">
        <v>15</v>
      </c>
      <c r="DG15" s="113">
        <f t="shared" si="53"/>
        <v>9</v>
      </c>
      <c r="DH15" s="108">
        <f t="shared" si="54"/>
        <v>8</v>
      </c>
      <c r="DI15" s="108">
        <f t="shared" si="55"/>
        <v>6</v>
      </c>
      <c r="DJ15" s="108" t="str">
        <f t="shared" si="56"/>
        <v/>
      </c>
      <c r="DK15" s="108" t="str">
        <f t="shared" si="57"/>
        <v/>
      </c>
      <c r="DL15" s="108" t="str">
        <f t="shared" si="58"/>
        <v/>
      </c>
      <c r="DM15" s="108" t="str">
        <f t="shared" si="59"/>
        <v/>
      </c>
      <c r="DN15" s="108" t="str">
        <f t="shared" si="60"/>
        <v/>
      </c>
      <c r="DO15" s="108" t="str">
        <f t="shared" si="61"/>
        <v/>
      </c>
      <c r="DP15" s="108" t="str">
        <f t="shared" si="62"/>
        <v/>
      </c>
      <c r="DQ15" s="108" t="str">
        <f t="shared" si="63"/>
        <v/>
      </c>
      <c r="DR15" s="108" t="str">
        <f t="shared" si="64"/>
        <v/>
      </c>
      <c r="DS15" s="108" t="str">
        <f t="shared" si="65"/>
        <v/>
      </c>
      <c r="DT15" s="108" t="str">
        <f t="shared" si="66"/>
        <v/>
      </c>
      <c r="DU15" s="114" t="str">
        <f t="shared" si="67"/>
        <v/>
      </c>
    </row>
    <row r="16" spans="1:145" x14ac:dyDescent="0.25">
      <c r="A16" s="109">
        <v>1</v>
      </c>
      <c r="B16" s="109">
        <v>4</v>
      </c>
      <c r="C16" s="109">
        <v>4</v>
      </c>
      <c r="D16" s="109">
        <v>1</v>
      </c>
      <c r="E16" s="109">
        <v>5</v>
      </c>
      <c r="F16" s="109">
        <v>2</v>
      </c>
      <c r="G16" s="109">
        <v>6</v>
      </c>
      <c r="H16" s="109">
        <v>4</v>
      </c>
      <c r="I16" s="109">
        <v>6</v>
      </c>
      <c r="J16" s="109"/>
      <c r="K16" s="109">
        <v>9</v>
      </c>
      <c r="L16" s="109">
        <v>3</v>
      </c>
      <c r="M16" s="109">
        <v>9</v>
      </c>
      <c r="N16" s="109">
        <v>4</v>
      </c>
      <c r="O16" s="109">
        <v>4</v>
      </c>
      <c r="P16" s="109"/>
      <c r="Q16" s="109">
        <v>4</v>
      </c>
      <c r="R16" s="109">
        <v>4</v>
      </c>
      <c r="S16" s="109">
        <v>4</v>
      </c>
      <c r="T16" s="109">
        <v>3</v>
      </c>
      <c r="U16" s="109">
        <v>4</v>
      </c>
      <c r="V16" s="109">
        <v>3</v>
      </c>
      <c r="W16" s="109">
        <v>4</v>
      </c>
      <c r="X16" s="109">
        <v>3</v>
      </c>
      <c r="Y16" s="109">
        <v>4</v>
      </c>
      <c r="Z16" s="109">
        <v>2</v>
      </c>
      <c r="AA16" s="109">
        <v>7</v>
      </c>
      <c r="AB16" s="109">
        <v>2</v>
      </c>
      <c r="AC16" s="109">
        <v>4</v>
      </c>
      <c r="AD16" s="109">
        <v>2</v>
      </c>
      <c r="AE16" s="109">
        <v>6</v>
      </c>
      <c r="AF16" s="109">
        <v>4</v>
      </c>
      <c r="AG16" s="109">
        <v>1</v>
      </c>
      <c r="AH16" s="109"/>
      <c r="AI16" s="109">
        <v>5</v>
      </c>
      <c r="AJ16" s="109">
        <v>5</v>
      </c>
      <c r="AK16" s="109">
        <v>2</v>
      </c>
      <c r="AL16" s="109">
        <v>3</v>
      </c>
      <c r="AM16" s="109">
        <v>2</v>
      </c>
      <c r="AN16" s="109">
        <v>5</v>
      </c>
      <c r="AO16" s="109">
        <v>4</v>
      </c>
      <c r="AP16" s="109">
        <v>3</v>
      </c>
      <c r="AQ16" s="109">
        <v>2</v>
      </c>
      <c r="AR16" s="109">
        <v>6</v>
      </c>
      <c r="AS16" s="109"/>
      <c r="AT16" s="109">
        <v>8</v>
      </c>
      <c r="AU16" s="109">
        <v>6</v>
      </c>
      <c r="AV16" s="109">
        <v>7</v>
      </c>
      <c r="AW16" s="109">
        <v>5</v>
      </c>
      <c r="BE16">
        <f t="shared" si="49"/>
        <v>9</v>
      </c>
      <c r="BF16">
        <f t="shared" si="50"/>
        <v>186</v>
      </c>
      <c r="BG16" s="72">
        <f t="shared" si="51"/>
        <v>1</v>
      </c>
      <c r="BH16" s="72">
        <f t="shared" si="52"/>
        <v>2</v>
      </c>
      <c r="BI16" s="75" t="str">
        <f t="shared" si="68"/>
        <v/>
      </c>
      <c r="BJ16" s="75" t="str">
        <f t="shared" si="69"/>
        <v/>
      </c>
      <c r="BK16" s="75" t="str">
        <f t="shared" si="70"/>
        <v/>
      </c>
      <c r="BL16" s="75" t="str">
        <f t="shared" si="71"/>
        <v/>
      </c>
      <c r="BM16" s="75" t="str">
        <f t="shared" si="72"/>
        <v/>
      </c>
      <c r="BN16" s="75" t="str">
        <f t="shared" si="73"/>
        <v/>
      </c>
      <c r="BO16" s="75" t="str">
        <f t="shared" si="74"/>
        <v/>
      </c>
      <c r="BP16" s="75" t="str">
        <f t="shared" si="75"/>
        <v/>
      </c>
      <c r="BQ16" s="75" t="str">
        <f t="shared" si="76"/>
        <v/>
      </c>
      <c r="BR16" s="75" t="str">
        <f t="shared" si="77"/>
        <v/>
      </c>
      <c r="BS16" s="75">
        <f t="shared" si="78"/>
        <v>11</v>
      </c>
      <c r="BT16" s="75" t="str">
        <f t="shared" si="79"/>
        <v/>
      </c>
      <c r="BU16" s="75">
        <f t="shared" si="80"/>
        <v>13</v>
      </c>
      <c r="BV16" s="75" t="str">
        <f t="shared" si="81"/>
        <v/>
      </c>
      <c r="BW16" s="75" t="str">
        <f t="shared" si="82"/>
        <v/>
      </c>
      <c r="BX16" s="75" t="str">
        <f t="shared" si="83"/>
        <v/>
      </c>
      <c r="BY16" s="75" t="str">
        <f t="shared" si="84"/>
        <v/>
      </c>
      <c r="BZ16" s="75" t="str">
        <f t="shared" si="85"/>
        <v/>
      </c>
      <c r="CA16" s="75" t="str">
        <f t="shared" si="86"/>
        <v/>
      </c>
      <c r="CB16" s="75" t="str">
        <f t="shared" si="87"/>
        <v/>
      </c>
      <c r="CC16" s="75" t="str">
        <f t="shared" si="88"/>
        <v/>
      </c>
      <c r="CD16" s="75" t="str">
        <f t="shared" si="89"/>
        <v/>
      </c>
      <c r="CE16" s="75" t="str">
        <f t="shared" si="90"/>
        <v/>
      </c>
      <c r="CF16" s="75" t="str">
        <f t="shared" si="91"/>
        <v/>
      </c>
      <c r="CG16" s="75" t="str">
        <f t="shared" si="92"/>
        <v/>
      </c>
      <c r="CH16" s="75" t="str">
        <f t="shared" si="93"/>
        <v/>
      </c>
      <c r="CI16" s="75" t="str">
        <f t="shared" si="94"/>
        <v/>
      </c>
      <c r="CJ16" s="75" t="str">
        <f t="shared" si="95"/>
        <v/>
      </c>
      <c r="CK16" s="75" t="str">
        <f t="shared" si="96"/>
        <v/>
      </c>
      <c r="CL16" s="75" t="str">
        <f t="shared" si="97"/>
        <v/>
      </c>
      <c r="CM16" s="75" t="str">
        <f t="shared" si="98"/>
        <v/>
      </c>
      <c r="CN16" s="75" t="str">
        <f t="shared" si="99"/>
        <v/>
      </c>
      <c r="CO16" s="75" t="str">
        <f t="shared" si="100"/>
        <v/>
      </c>
      <c r="CP16" s="75" t="str">
        <f t="shared" si="101"/>
        <v/>
      </c>
      <c r="CQ16" s="75" t="str">
        <f t="shared" si="102"/>
        <v/>
      </c>
      <c r="CR16" s="75" t="str">
        <f t="shared" si="103"/>
        <v/>
      </c>
      <c r="CS16" s="75" t="str">
        <f t="shared" si="104"/>
        <v/>
      </c>
      <c r="CT16" s="75" t="str">
        <f t="shared" si="105"/>
        <v/>
      </c>
      <c r="CU16" s="75" t="str">
        <f t="shared" si="106"/>
        <v/>
      </c>
      <c r="CV16" s="75" t="str">
        <f t="shared" si="107"/>
        <v/>
      </c>
      <c r="CW16" s="75" t="str">
        <f t="shared" si="108"/>
        <v/>
      </c>
      <c r="CX16" s="75" t="str">
        <f t="shared" si="109"/>
        <v/>
      </c>
      <c r="CY16" s="75" t="str">
        <f t="shared" si="110"/>
        <v/>
      </c>
      <c r="CZ16" s="75" t="str">
        <f t="shared" si="111"/>
        <v/>
      </c>
      <c r="DA16" s="75" t="str">
        <f t="shared" si="112"/>
        <v/>
      </c>
      <c r="DB16" s="75" t="str">
        <f t="shared" si="113"/>
        <v/>
      </c>
      <c r="DC16" s="75" t="str">
        <f t="shared" si="114"/>
        <v/>
      </c>
      <c r="DD16" s="75" t="str">
        <f t="shared" si="115"/>
        <v/>
      </c>
      <c r="DE16" s="75" t="str">
        <f t="shared" si="116"/>
        <v/>
      </c>
      <c r="DF16">
        <v>16</v>
      </c>
      <c r="DG16" s="113">
        <f t="shared" si="53"/>
        <v>13</v>
      </c>
      <c r="DH16" s="108">
        <f t="shared" si="54"/>
        <v>11</v>
      </c>
      <c r="DI16" s="108" t="str">
        <f t="shared" si="55"/>
        <v/>
      </c>
      <c r="DJ16" s="108" t="str">
        <f t="shared" si="56"/>
        <v/>
      </c>
      <c r="DK16" s="108" t="str">
        <f t="shared" si="57"/>
        <v/>
      </c>
      <c r="DL16" s="108" t="str">
        <f t="shared" si="58"/>
        <v/>
      </c>
      <c r="DM16" s="108" t="str">
        <f t="shared" si="59"/>
        <v/>
      </c>
      <c r="DN16" s="108" t="str">
        <f t="shared" si="60"/>
        <v/>
      </c>
      <c r="DO16" s="108" t="str">
        <f t="shared" si="61"/>
        <v/>
      </c>
      <c r="DP16" s="108" t="str">
        <f t="shared" si="62"/>
        <v/>
      </c>
      <c r="DQ16" s="108" t="str">
        <f t="shared" si="63"/>
        <v/>
      </c>
      <c r="DR16" s="108" t="str">
        <f t="shared" si="64"/>
        <v/>
      </c>
      <c r="DS16" s="108" t="str">
        <f t="shared" si="65"/>
        <v/>
      </c>
      <c r="DT16" s="108" t="str">
        <f t="shared" si="66"/>
        <v/>
      </c>
      <c r="DU16" s="114" t="str">
        <f t="shared" si="67"/>
        <v/>
      </c>
      <c r="EO16">
        <v>1</v>
      </c>
    </row>
    <row r="17" spans="1:145" x14ac:dyDescent="0.25">
      <c r="A17" s="109"/>
      <c r="B17" s="109">
        <v>10</v>
      </c>
      <c r="C17" s="109">
        <v>5</v>
      </c>
      <c r="D17" s="109">
        <v>2</v>
      </c>
      <c r="E17" s="109">
        <v>1</v>
      </c>
      <c r="F17" s="109">
        <v>6</v>
      </c>
      <c r="G17" s="109">
        <v>5</v>
      </c>
      <c r="H17" s="109">
        <v>7</v>
      </c>
      <c r="I17" s="109">
        <v>4</v>
      </c>
      <c r="J17" s="109">
        <v>1</v>
      </c>
      <c r="K17" s="109">
        <v>5</v>
      </c>
      <c r="L17" s="109">
        <v>3</v>
      </c>
      <c r="M17" s="109">
        <v>5</v>
      </c>
      <c r="N17" s="109">
        <v>5</v>
      </c>
      <c r="O17" s="109">
        <v>4</v>
      </c>
      <c r="P17" s="109">
        <v>4</v>
      </c>
      <c r="Q17" s="109"/>
      <c r="R17" s="109">
        <v>1</v>
      </c>
      <c r="S17" s="109">
        <v>7</v>
      </c>
      <c r="T17" s="109">
        <v>3</v>
      </c>
      <c r="U17" s="109">
        <v>1</v>
      </c>
      <c r="V17" s="109">
        <v>7</v>
      </c>
      <c r="W17" s="109">
        <v>5</v>
      </c>
      <c r="X17" s="109">
        <v>3</v>
      </c>
      <c r="Y17" s="109">
        <v>6</v>
      </c>
      <c r="Z17" s="109">
        <v>7</v>
      </c>
      <c r="AA17" s="109">
        <v>4</v>
      </c>
      <c r="AB17" s="109">
        <v>5</v>
      </c>
      <c r="AC17" s="109">
        <v>1</v>
      </c>
      <c r="AD17" s="109">
        <v>2</v>
      </c>
      <c r="AE17" s="109">
        <v>4</v>
      </c>
      <c r="AF17" s="109">
        <v>5</v>
      </c>
      <c r="AG17" s="109">
        <v>3</v>
      </c>
      <c r="AH17" s="109">
        <v>4</v>
      </c>
      <c r="AI17" s="109">
        <v>4</v>
      </c>
      <c r="AJ17" s="109">
        <v>6</v>
      </c>
      <c r="AK17" s="109">
        <v>4</v>
      </c>
      <c r="AL17" s="109"/>
      <c r="AM17" s="109">
        <v>2</v>
      </c>
      <c r="AN17" s="109">
        <v>5</v>
      </c>
      <c r="AO17" s="109">
        <v>5</v>
      </c>
      <c r="AP17" s="109">
        <v>4</v>
      </c>
      <c r="AQ17" s="109">
        <v>5</v>
      </c>
      <c r="AR17" s="109">
        <v>4</v>
      </c>
      <c r="AS17" s="109">
        <v>5</v>
      </c>
      <c r="AT17" s="109">
        <v>8</v>
      </c>
      <c r="AU17" s="109">
        <v>5</v>
      </c>
      <c r="AV17" s="109">
        <v>7</v>
      </c>
      <c r="AW17" s="109">
        <v>5</v>
      </c>
      <c r="BE17">
        <f t="shared" si="49"/>
        <v>10</v>
      </c>
      <c r="BF17">
        <f t="shared" si="50"/>
        <v>204</v>
      </c>
      <c r="BG17" s="72">
        <f t="shared" si="51"/>
        <v>0</v>
      </c>
      <c r="BH17" s="72">
        <f t="shared" si="52"/>
        <v>1</v>
      </c>
      <c r="BI17" s="75" t="str">
        <f t="shared" si="68"/>
        <v/>
      </c>
      <c r="BJ17" s="75">
        <f t="shared" si="69"/>
        <v>2</v>
      </c>
      <c r="BK17" s="75" t="str">
        <f t="shared" si="70"/>
        <v/>
      </c>
      <c r="BL17" s="75" t="str">
        <f t="shared" si="71"/>
        <v/>
      </c>
      <c r="BM17" s="75" t="str">
        <f t="shared" si="72"/>
        <v/>
      </c>
      <c r="BN17" s="75" t="str">
        <f t="shared" si="73"/>
        <v/>
      </c>
      <c r="BO17" s="75" t="str">
        <f t="shared" si="74"/>
        <v/>
      </c>
      <c r="BP17" s="75" t="str">
        <f t="shared" si="75"/>
        <v/>
      </c>
      <c r="BQ17" s="75" t="str">
        <f t="shared" si="76"/>
        <v/>
      </c>
      <c r="BR17" s="75" t="str">
        <f t="shared" si="77"/>
        <v/>
      </c>
      <c r="BS17" s="75" t="str">
        <f t="shared" si="78"/>
        <v/>
      </c>
      <c r="BT17" s="75" t="str">
        <f t="shared" si="79"/>
        <v/>
      </c>
      <c r="BU17" s="75" t="str">
        <f t="shared" si="80"/>
        <v/>
      </c>
      <c r="BV17" s="75" t="str">
        <f t="shared" si="81"/>
        <v/>
      </c>
      <c r="BW17" s="75" t="str">
        <f t="shared" si="82"/>
        <v/>
      </c>
      <c r="BX17" s="75" t="str">
        <f t="shared" si="83"/>
        <v/>
      </c>
      <c r="BY17" s="75" t="str">
        <f t="shared" si="84"/>
        <v/>
      </c>
      <c r="BZ17" s="75" t="str">
        <f t="shared" si="85"/>
        <v/>
      </c>
      <c r="CA17" s="75" t="str">
        <f t="shared" si="86"/>
        <v/>
      </c>
      <c r="CB17" s="75" t="str">
        <f t="shared" si="87"/>
        <v/>
      </c>
      <c r="CC17" s="75" t="str">
        <f t="shared" si="88"/>
        <v/>
      </c>
      <c r="CD17" s="75" t="str">
        <f t="shared" si="89"/>
        <v/>
      </c>
      <c r="CE17" s="75" t="str">
        <f t="shared" si="90"/>
        <v/>
      </c>
      <c r="CF17" s="75" t="str">
        <f t="shared" si="91"/>
        <v/>
      </c>
      <c r="CG17" s="75" t="str">
        <f t="shared" si="92"/>
        <v/>
      </c>
      <c r="CH17" s="75" t="str">
        <f t="shared" si="93"/>
        <v/>
      </c>
      <c r="CI17" s="75" t="str">
        <f t="shared" si="94"/>
        <v/>
      </c>
      <c r="CJ17" s="75" t="str">
        <f t="shared" si="95"/>
        <v/>
      </c>
      <c r="CK17" s="75" t="str">
        <f t="shared" si="96"/>
        <v/>
      </c>
      <c r="CL17" s="75" t="str">
        <f t="shared" si="97"/>
        <v/>
      </c>
      <c r="CM17" s="75" t="str">
        <f t="shared" si="98"/>
        <v/>
      </c>
      <c r="CN17" s="75" t="str">
        <f t="shared" si="99"/>
        <v/>
      </c>
      <c r="CO17" s="75" t="str">
        <f t="shared" si="100"/>
        <v/>
      </c>
      <c r="CP17" s="75" t="str">
        <f t="shared" si="101"/>
        <v/>
      </c>
      <c r="CQ17" s="75" t="str">
        <f t="shared" si="102"/>
        <v/>
      </c>
      <c r="CR17" s="75" t="str">
        <f t="shared" si="103"/>
        <v/>
      </c>
      <c r="CS17" s="75" t="str">
        <f t="shared" si="104"/>
        <v/>
      </c>
      <c r="CT17" s="75" t="str">
        <f t="shared" si="105"/>
        <v/>
      </c>
      <c r="CU17" s="75" t="str">
        <f t="shared" si="106"/>
        <v/>
      </c>
      <c r="CV17" s="75" t="str">
        <f t="shared" si="107"/>
        <v/>
      </c>
      <c r="CW17" s="75" t="str">
        <f t="shared" si="108"/>
        <v/>
      </c>
      <c r="CX17" s="75" t="str">
        <f t="shared" si="109"/>
        <v/>
      </c>
      <c r="CY17" s="75" t="str">
        <f t="shared" si="110"/>
        <v/>
      </c>
      <c r="CZ17" s="75" t="str">
        <f t="shared" si="111"/>
        <v/>
      </c>
      <c r="DA17" s="75" t="str">
        <f t="shared" si="112"/>
        <v/>
      </c>
      <c r="DB17" s="75" t="str">
        <f t="shared" si="113"/>
        <v/>
      </c>
      <c r="DC17" s="75" t="str">
        <f t="shared" si="114"/>
        <v/>
      </c>
      <c r="DD17" s="75" t="str">
        <f t="shared" si="115"/>
        <v/>
      </c>
      <c r="DE17" s="75" t="str">
        <f t="shared" si="116"/>
        <v/>
      </c>
      <c r="DF17">
        <v>17</v>
      </c>
      <c r="DG17" s="113">
        <f t="shared" si="53"/>
        <v>2</v>
      </c>
      <c r="DH17" s="108" t="str">
        <f t="shared" si="54"/>
        <v/>
      </c>
      <c r="DI17" s="108" t="str">
        <f t="shared" si="55"/>
        <v/>
      </c>
      <c r="DJ17" s="108" t="str">
        <f t="shared" si="56"/>
        <v/>
      </c>
      <c r="DK17" s="108" t="str">
        <f t="shared" si="57"/>
        <v/>
      </c>
      <c r="DL17" s="108" t="str">
        <f t="shared" si="58"/>
        <v/>
      </c>
      <c r="DM17" s="108" t="str">
        <f t="shared" si="59"/>
        <v/>
      </c>
      <c r="DN17" s="108" t="str">
        <f t="shared" si="60"/>
        <v/>
      </c>
      <c r="DO17" s="108" t="str">
        <f t="shared" si="61"/>
        <v/>
      </c>
      <c r="DP17" s="108" t="str">
        <f t="shared" si="62"/>
        <v/>
      </c>
      <c r="DQ17" s="108" t="str">
        <f t="shared" si="63"/>
        <v/>
      </c>
      <c r="DR17" s="108" t="str">
        <f t="shared" si="64"/>
        <v/>
      </c>
      <c r="DS17" s="108" t="str">
        <f t="shared" si="65"/>
        <v/>
      </c>
      <c r="DT17" s="108" t="str">
        <f t="shared" si="66"/>
        <v/>
      </c>
      <c r="DU17" s="114" t="str">
        <f t="shared" si="67"/>
        <v/>
      </c>
    </row>
    <row r="18" spans="1:145" x14ac:dyDescent="0.25">
      <c r="A18" s="109">
        <v>8</v>
      </c>
      <c r="B18" s="109">
        <v>4</v>
      </c>
      <c r="C18" s="109">
        <v>9</v>
      </c>
      <c r="D18" s="109">
        <v>8</v>
      </c>
      <c r="E18" s="109">
        <v>4</v>
      </c>
      <c r="F18" s="109">
        <v>5</v>
      </c>
      <c r="G18" s="109">
        <v>3</v>
      </c>
      <c r="H18" s="109">
        <v>6</v>
      </c>
      <c r="I18" s="109">
        <v>8</v>
      </c>
      <c r="J18" s="109">
        <v>6</v>
      </c>
      <c r="K18" s="109">
        <v>4</v>
      </c>
      <c r="L18" s="109">
        <v>2</v>
      </c>
      <c r="M18" s="109">
        <v>4</v>
      </c>
      <c r="N18" s="109">
        <v>6</v>
      </c>
      <c r="O18" s="109">
        <v>3</v>
      </c>
      <c r="P18" s="109">
        <v>4</v>
      </c>
      <c r="Q18" s="109">
        <v>1</v>
      </c>
      <c r="R18" s="109"/>
      <c r="S18" s="109">
        <v>1</v>
      </c>
      <c r="T18" s="109">
        <v>4</v>
      </c>
      <c r="U18" s="109">
        <v>7</v>
      </c>
      <c r="V18" s="109">
        <v>7</v>
      </c>
      <c r="W18" s="109">
        <v>4</v>
      </c>
      <c r="X18" s="109">
        <v>9</v>
      </c>
      <c r="Y18" s="109">
        <v>5</v>
      </c>
      <c r="Z18" s="109">
        <v>9</v>
      </c>
      <c r="AA18" s="109">
        <v>6</v>
      </c>
      <c r="AB18" s="109">
        <v>7</v>
      </c>
      <c r="AC18" s="109">
        <v>3</v>
      </c>
      <c r="AD18" s="109">
        <v>5</v>
      </c>
      <c r="AE18" s="109">
        <v>5</v>
      </c>
      <c r="AF18" s="109">
        <v>2</v>
      </c>
      <c r="AG18" s="109">
        <v>3</v>
      </c>
      <c r="AH18" s="109">
        <v>3</v>
      </c>
      <c r="AI18" s="109">
        <v>9</v>
      </c>
      <c r="AJ18" s="109">
        <v>3</v>
      </c>
      <c r="AK18" s="109">
        <v>3</v>
      </c>
      <c r="AL18" s="109">
        <v>3</v>
      </c>
      <c r="AM18" s="109">
        <v>4</v>
      </c>
      <c r="AN18" s="109">
        <v>4</v>
      </c>
      <c r="AO18" s="109">
        <v>7</v>
      </c>
      <c r="AP18" s="109">
        <v>4</v>
      </c>
      <c r="AQ18" s="109">
        <v>2</v>
      </c>
      <c r="AR18" s="109">
        <v>4</v>
      </c>
      <c r="AS18" s="109">
        <v>3</v>
      </c>
      <c r="AT18" s="109">
        <v>7</v>
      </c>
      <c r="AU18" s="109">
        <v>5</v>
      </c>
      <c r="AV18" s="109">
        <v>9</v>
      </c>
      <c r="AW18" s="109">
        <v>8</v>
      </c>
      <c r="BE18">
        <f t="shared" si="49"/>
        <v>9</v>
      </c>
      <c r="BF18">
        <f t="shared" si="50"/>
        <v>240</v>
      </c>
      <c r="BG18" s="72">
        <f t="shared" si="51"/>
        <v>2</v>
      </c>
      <c r="BH18" s="72">
        <f t="shared" si="52"/>
        <v>5</v>
      </c>
      <c r="BI18" s="75" t="str">
        <f t="shared" si="68"/>
        <v/>
      </c>
      <c r="BJ18" s="75" t="str">
        <f t="shared" si="69"/>
        <v/>
      </c>
      <c r="BK18" s="75">
        <f t="shared" si="70"/>
        <v>3</v>
      </c>
      <c r="BL18" s="75" t="str">
        <f t="shared" si="71"/>
        <v/>
      </c>
      <c r="BM18" s="75" t="str">
        <f t="shared" si="72"/>
        <v/>
      </c>
      <c r="BN18" s="75" t="str">
        <f t="shared" si="73"/>
        <v/>
      </c>
      <c r="BO18" s="75" t="str">
        <f t="shared" si="74"/>
        <v/>
      </c>
      <c r="BP18" s="75" t="str">
        <f t="shared" si="75"/>
        <v/>
      </c>
      <c r="BQ18" s="75" t="str">
        <f t="shared" si="76"/>
        <v/>
      </c>
      <c r="BR18" s="75" t="str">
        <f t="shared" si="77"/>
        <v/>
      </c>
      <c r="BS18" s="75" t="str">
        <f t="shared" si="78"/>
        <v/>
      </c>
      <c r="BT18" s="75" t="str">
        <f t="shared" si="79"/>
        <v/>
      </c>
      <c r="BU18" s="75" t="str">
        <f t="shared" si="80"/>
        <v/>
      </c>
      <c r="BV18" s="75" t="str">
        <f t="shared" si="81"/>
        <v/>
      </c>
      <c r="BW18" s="75" t="str">
        <f t="shared" si="82"/>
        <v/>
      </c>
      <c r="BX18" s="75" t="str">
        <f t="shared" si="83"/>
        <v/>
      </c>
      <c r="BY18" s="75" t="str">
        <f t="shared" si="84"/>
        <v/>
      </c>
      <c r="BZ18" s="75" t="str">
        <f t="shared" si="85"/>
        <v/>
      </c>
      <c r="CA18" s="75" t="str">
        <f t="shared" si="86"/>
        <v/>
      </c>
      <c r="CB18" s="75" t="str">
        <f t="shared" si="87"/>
        <v/>
      </c>
      <c r="CC18" s="75" t="str">
        <f t="shared" si="88"/>
        <v/>
      </c>
      <c r="CD18" s="75" t="str">
        <f t="shared" si="89"/>
        <v/>
      </c>
      <c r="CE18" s="75" t="str">
        <f t="shared" si="90"/>
        <v/>
      </c>
      <c r="CF18" s="75">
        <f t="shared" si="91"/>
        <v>24</v>
      </c>
      <c r="CG18" s="75" t="str">
        <f t="shared" si="92"/>
        <v/>
      </c>
      <c r="CH18" s="75">
        <f t="shared" si="93"/>
        <v>26</v>
      </c>
      <c r="CI18" s="75" t="str">
        <f t="shared" si="94"/>
        <v/>
      </c>
      <c r="CJ18" s="75" t="str">
        <f t="shared" si="95"/>
        <v/>
      </c>
      <c r="CK18" s="75" t="str">
        <f t="shared" si="96"/>
        <v/>
      </c>
      <c r="CL18" s="75" t="str">
        <f t="shared" si="97"/>
        <v/>
      </c>
      <c r="CM18" s="75" t="str">
        <f t="shared" si="98"/>
        <v/>
      </c>
      <c r="CN18" s="75" t="str">
        <f t="shared" si="99"/>
        <v/>
      </c>
      <c r="CO18" s="75" t="str">
        <f t="shared" si="100"/>
        <v/>
      </c>
      <c r="CP18" s="75" t="str">
        <f t="shared" si="101"/>
        <v/>
      </c>
      <c r="CQ18" s="75">
        <f t="shared" si="102"/>
        <v>35</v>
      </c>
      <c r="CR18" s="75" t="str">
        <f t="shared" si="103"/>
        <v/>
      </c>
      <c r="CS18" s="75" t="str">
        <f t="shared" si="104"/>
        <v/>
      </c>
      <c r="CT18" s="75" t="str">
        <f t="shared" si="105"/>
        <v/>
      </c>
      <c r="CU18" s="75" t="str">
        <f t="shared" si="106"/>
        <v/>
      </c>
      <c r="CV18" s="75" t="str">
        <f t="shared" si="107"/>
        <v/>
      </c>
      <c r="CW18" s="75" t="str">
        <f t="shared" si="108"/>
        <v/>
      </c>
      <c r="CX18" s="75" t="str">
        <f t="shared" si="109"/>
        <v/>
      </c>
      <c r="CY18" s="75" t="str">
        <f t="shared" si="110"/>
        <v/>
      </c>
      <c r="CZ18" s="75" t="str">
        <f t="shared" si="111"/>
        <v/>
      </c>
      <c r="DA18" s="75" t="str">
        <f t="shared" si="112"/>
        <v/>
      </c>
      <c r="DB18" s="75" t="str">
        <f t="shared" si="113"/>
        <v/>
      </c>
      <c r="DC18" s="75" t="str">
        <f t="shared" si="114"/>
        <v/>
      </c>
      <c r="DD18" s="75">
        <f t="shared" si="115"/>
        <v>48</v>
      </c>
      <c r="DE18" s="75" t="str">
        <f t="shared" si="116"/>
        <v/>
      </c>
      <c r="DF18">
        <v>18</v>
      </c>
      <c r="DG18" s="113">
        <f t="shared" si="53"/>
        <v>48</v>
      </c>
      <c r="DH18" s="108">
        <f t="shared" si="54"/>
        <v>35</v>
      </c>
      <c r="DI18" s="108">
        <f t="shared" si="55"/>
        <v>26</v>
      </c>
      <c r="DJ18" s="108">
        <f t="shared" si="56"/>
        <v>24</v>
      </c>
      <c r="DK18" s="108">
        <f t="shared" si="57"/>
        <v>3</v>
      </c>
      <c r="DL18" s="108" t="str">
        <f t="shared" si="58"/>
        <v/>
      </c>
      <c r="DM18" s="108" t="str">
        <f t="shared" si="59"/>
        <v/>
      </c>
      <c r="DN18" s="108" t="str">
        <f t="shared" si="60"/>
        <v/>
      </c>
      <c r="DO18" s="108" t="str">
        <f t="shared" si="61"/>
        <v/>
      </c>
      <c r="DP18" s="108" t="str">
        <f t="shared" si="62"/>
        <v/>
      </c>
      <c r="DQ18" s="108" t="str">
        <f t="shared" si="63"/>
        <v/>
      </c>
      <c r="DR18" s="108" t="str">
        <f t="shared" si="64"/>
        <v/>
      </c>
      <c r="DS18" s="108" t="str">
        <f t="shared" si="65"/>
        <v/>
      </c>
      <c r="DT18" s="108" t="str">
        <f t="shared" si="66"/>
        <v/>
      </c>
      <c r="DU18" s="114" t="str">
        <f t="shared" si="67"/>
        <v/>
      </c>
    </row>
    <row r="19" spans="1:145" x14ac:dyDescent="0.25">
      <c r="A19" s="109">
        <v>2</v>
      </c>
      <c r="B19" s="109">
        <v>9</v>
      </c>
      <c r="C19" s="109">
        <v>6</v>
      </c>
      <c r="D19" s="109">
        <v>3</v>
      </c>
      <c r="E19" s="109">
        <v>3</v>
      </c>
      <c r="F19" s="109">
        <v>5</v>
      </c>
      <c r="G19" s="109">
        <v>6</v>
      </c>
      <c r="H19" s="109">
        <v>8</v>
      </c>
      <c r="I19" s="109">
        <v>6</v>
      </c>
      <c r="J19" s="109">
        <v>9</v>
      </c>
      <c r="K19" s="109">
        <v>7</v>
      </c>
      <c r="L19" s="109">
        <v>6</v>
      </c>
      <c r="M19" s="109">
        <v>7</v>
      </c>
      <c r="N19" s="109">
        <v>13</v>
      </c>
      <c r="O19" s="109">
        <v>5</v>
      </c>
      <c r="P19" s="109">
        <v>4</v>
      </c>
      <c r="Q19" s="109">
        <v>7</v>
      </c>
      <c r="R19" s="109">
        <v>1</v>
      </c>
      <c r="S19" s="109"/>
      <c r="T19" s="109">
        <v>6</v>
      </c>
      <c r="U19" s="109">
        <v>2</v>
      </c>
      <c r="V19" s="109">
        <v>7</v>
      </c>
      <c r="W19" s="109">
        <v>6</v>
      </c>
      <c r="X19" s="109">
        <v>7</v>
      </c>
      <c r="Y19" s="109">
        <v>4</v>
      </c>
      <c r="Z19" s="109">
        <v>5</v>
      </c>
      <c r="AA19" s="109">
        <v>2</v>
      </c>
      <c r="AB19" s="109">
        <v>4</v>
      </c>
      <c r="AC19" s="109">
        <v>4</v>
      </c>
      <c r="AD19" s="109">
        <v>3</v>
      </c>
      <c r="AE19" s="109">
        <v>6</v>
      </c>
      <c r="AF19" s="109">
        <v>8</v>
      </c>
      <c r="AG19" s="109">
        <v>7</v>
      </c>
      <c r="AH19" s="109">
        <v>3</v>
      </c>
      <c r="AI19" s="109">
        <v>6</v>
      </c>
      <c r="AJ19" s="109">
        <v>7</v>
      </c>
      <c r="AK19" s="109">
        <v>5</v>
      </c>
      <c r="AL19" s="109">
        <v>4</v>
      </c>
      <c r="AM19" s="109">
        <v>3</v>
      </c>
      <c r="AN19" s="109">
        <v>6</v>
      </c>
      <c r="AO19" s="109">
        <v>4</v>
      </c>
      <c r="AP19" s="109">
        <v>6</v>
      </c>
      <c r="AQ19" s="109">
        <v>3</v>
      </c>
      <c r="AR19" s="109">
        <v>3</v>
      </c>
      <c r="AS19" s="109">
        <v>2</v>
      </c>
      <c r="AT19" s="109">
        <v>4</v>
      </c>
      <c r="AU19" s="109">
        <v>5</v>
      </c>
      <c r="AV19" s="109">
        <v>10</v>
      </c>
      <c r="AW19" s="109">
        <v>3</v>
      </c>
      <c r="BE19">
        <f t="shared" si="49"/>
        <v>13</v>
      </c>
      <c r="BF19">
        <f t="shared" si="50"/>
        <v>252</v>
      </c>
      <c r="BG19" s="72">
        <f t="shared" si="51"/>
        <v>2</v>
      </c>
      <c r="BH19" s="72">
        <f t="shared" si="52"/>
        <v>1</v>
      </c>
      <c r="BI19" s="75" t="str">
        <f t="shared" si="68"/>
        <v/>
      </c>
      <c r="BJ19" s="75" t="str">
        <f t="shared" si="69"/>
        <v/>
      </c>
      <c r="BK19" s="75" t="str">
        <f t="shared" si="70"/>
        <v/>
      </c>
      <c r="BL19" s="75" t="str">
        <f t="shared" si="71"/>
        <v/>
      </c>
      <c r="BM19" s="75" t="str">
        <f t="shared" si="72"/>
        <v/>
      </c>
      <c r="BN19" s="75" t="str">
        <f t="shared" si="73"/>
        <v/>
      </c>
      <c r="BO19" s="75" t="str">
        <f t="shared" si="74"/>
        <v/>
      </c>
      <c r="BP19" s="75" t="str">
        <f t="shared" si="75"/>
        <v/>
      </c>
      <c r="BQ19" s="75" t="str">
        <f t="shared" si="76"/>
        <v/>
      </c>
      <c r="BR19" s="75" t="str">
        <f t="shared" si="77"/>
        <v/>
      </c>
      <c r="BS19" s="75" t="str">
        <f t="shared" si="78"/>
        <v/>
      </c>
      <c r="BT19" s="75" t="str">
        <f t="shared" si="79"/>
        <v/>
      </c>
      <c r="BU19" s="75" t="str">
        <f t="shared" si="80"/>
        <v/>
      </c>
      <c r="BV19" s="75">
        <f t="shared" si="81"/>
        <v>14</v>
      </c>
      <c r="BW19" s="75" t="str">
        <f t="shared" si="82"/>
        <v/>
      </c>
      <c r="BX19" s="75" t="str">
        <f t="shared" si="83"/>
        <v/>
      </c>
      <c r="BY19" s="75" t="str">
        <f t="shared" si="84"/>
        <v/>
      </c>
      <c r="BZ19" s="75" t="str">
        <f t="shared" si="85"/>
        <v/>
      </c>
      <c r="CA19" s="75" t="str">
        <f t="shared" si="86"/>
        <v/>
      </c>
      <c r="CB19" s="75" t="str">
        <f t="shared" si="87"/>
        <v/>
      </c>
      <c r="CC19" s="75" t="str">
        <f t="shared" si="88"/>
        <v/>
      </c>
      <c r="CD19" s="75" t="str">
        <f t="shared" si="89"/>
        <v/>
      </c>
      <c r="CE19" s="75" t="str">
        <f t="shared" si="90"/>
        <v/>
      </c>
      <c r="CF19" s="75" t="str">
        <f t="shared" si="91"/>
        <v/>
      </c>
      <c r="CG19" s="75" t="str">
        <f t="shared" si="92"/>
        <v/>
      </c>
      <c r="CH19" s="75" t="str">
        <f t="shared" si="93"/>
        <v/>
      </c>
      <c r="CI19" s="75" t="str">
        <f t="shared" si="94"/>
        <v/>
      </c>
      <c r="CJ19" s="75" t="str">
        <f t="shared" si="95"/>
        <v/>
      </c>
      <c r="CK19" s="75" t="str">
        <f t="shared" si="96"/>
        <v/>
      </c>
      <c r="CL19" s="75" t="str">
        <f t="shared" si="97"/>
        <v/>
      </c>
      <c r="CM19" s="75" t="str">
        <f t="shared" si="98"/>
        <v/>
      </c>
      <c r="CN19" s="75" t="str">
        <f t="shared" si="99"/>
        <v/>
      </c>
      <c r="CO19" s="75" t="str">
        <f t="shared" si="100"/>
        <v/>
      </c>
      <c r="CP19" s="75" t="str">
        <f t="shared" si="101"/>
        <v/>
      </c>
      <c r="CQ19" s="75" t="str">
        <f t="shared" si="102"/>
        <v/>
      </c>
      <c r="CR19" s="75" t="str">
        <f t="shared" si="103"/>
        <v/>
      </c>
      <c r="CS19" s="75" t="str">
        <f t="shared" si="104"/>
        <v/>
      </c>
      <c r="CT19" s="75" t="str">
        <f t="shared" si="105"/>
        <v/>
      </c>
      <c r="CU19" s="75" t="str">
        <f t="shared" si="106"/>
        <v/>
      </c>
      <c r="CV19" s="75" t="str">
        <f t="shared" si="107"/>
        <v/>
      </c>
      <c r="CW19" s="75" t="str">
        <f t="shared" si="108"/>
        <v/>
      </c>
      <c r="CX19" s="75" t="str">
        <f t="shared" si="109"/>
        <v/>
      </c>
      <c r="CY19" s="75" t="str">
        <f t="shared" si="110"/>
        <v/>
      </c>
      <c r="CZ19" s="75" t="str">
        <f t="shared" si="111"/>
        <v/>
      </c>
      <c r="DA19" s="75" t="str">
        <f t="shared" si="112"/>
        <v/>
      </c>
      <c r="DB19" s="75" t="str">
        <f t="shared" si="113"/>
        <v/>
      </c>
      <c r="DC19" s="75" t="str">
        <f t="shared" si="114"/>
        <v/>
      </c>
      <c r="DD19" s="75" t="str">
        <f t="shared" si="115"/>
        <v/>
      </c>
      <c r="DE19" s="75" t="str">
        <f t="shared" si="116"/>
        <v/>
      </c>
      <c r="DF19">
        <v>19</v>
      </c>
      <c r="DG19" s="113">
        <f t="shared" si="53"/>
        <v>14</v>
      </c>
      <c r="DH19" s="108" t="str">
        <f t="shared" si="54"/>
        <v/>
      </c>
      <c r="DI19" s="108" t="str">
        <f t="shared" si="55"/>
        <v/>
      </c>
      <c r="DJ19" s="108" t="str">
        <f t="shared" si="56"/>
        <v/>
      </c>
      <c r="DK19" s="108" t="str">
        <f t="shared" si="57"/>
        <v/>
      </c>
      <c r="DL19" s="108" t="str">
        <f t="shared" si="58"/>
        <v/>
      </c>
      <c r="DM19" s="108" t="str">
        <f t="shared" si="59"/>
        <v/>
      </c>
      <c r="DN19" s="108" t="str">
        <f t="shared" si="60"/>
        <v/>
      </c>
      <c r="DO19" s="108" t="str">
        <f t="shared" si="61"/>
        <v/>
      </c>
      <c r="DP19" s="108" t="str">
        <f t="shared" si="62"/>
        <v/>
      </c>
      <c r="DQ19" s="108" t="str">
        <f t="shared" si="63"/>
        <v/>
      </c>
      <c r="DR19" s="108" t="str">
        <f t="shared" si="64"/>
        <v/>
      </c>
      <c r="DS19" s="108" t="str">
        <f t="shared" si="65"/>
        <v/>
      </c>
      <c r="DT19" s="108" t="str">
        <f t="shared" si="66"/>
        <v/>
      </c>
      <c r="DU19" s="114" t="str">
        <f t="shared" si="67"/>
        <v/>
      </c>
    </row>
    <row r="20" spans="1:145" x14ac:dyDescent="0.25">
      <c r="A20" s="109">
        <v>3</v>
      </c>
      <c r="B20" s="109">
        <v>7</v>
      </c>
      <c r="C20" s="109">
        <v>6</v>
      </c>
      <c r="D20" s="109">
        <v>3</v>
      </c>
      <c r="E20" s="109">
        <v>8</v>
      </c>
      <c r="F20" s="109">
        <v>7</v>
      </c>
      <c r="G20" s="109">
        <v>6</v>
      </c>
      <c r="H20" s="109">
        <v>8</v>
      </c>
      <c r="I20" s="109">
        <v>5</v>
      </c>
      <c r="J20" s="109">
        <v>4</v>
      </c>
      <c r="K20" s="109">
        <v>4</v>
      </c>
      <c r="L20" s="109">
        <v>9</v>
      </c>
      <c r="M20" s="109">
        <v>4</v>
      </c>
      <c r="N20" s="109">
        <v>6</v>
      </c>
      <c r="O20" s="109">
        <v>7</v>
      </c>
      <c r="P20" s="109">
        <v>3</v>
      </c>
      <c r="Q20" s="109">
        <v>3</v>
      </c>
      <c r="R20" s="109">
        <v>4</v>
      </c>
      <c r="S20" s="109">
        <v>6</v>
      </c>
      <c r="T20" s="109"/>
      <c r="U20" s="109">
        <v>13</v>
      </c>
      <c r="V20" s="109">
        <v>8</v>
      </c>
      <c r="W20" s="109">
        <v>8</v>
      </c>
      <c r="X20" s="109">
        <v>3</v>
      </c>
      <c r="Y20" s="109">
        <v>4</v>
      </c>
      <c r="Z20" s="109">
        <v>5</v>
      </c>
      <c r="AA20" s="109">
        <v>10</v>
      </c>
      <c r="AB20" s="109">
        <v>3</v>
      </c>
      <c r="AC20" s="109">
        <v>8</v>
      </c>
      <c r="AD20" s="109">
        <v>6</v>
      </c>
      <c r="AE20" s="109">
        <v>9</v>
      </c>
      <c r="AF20" s="109">
        <v>3</v>
      </c>
      <c r="AG20" s="109">
        <v>9</v>
      </c>
      <c r="AH20" s="109">
        <v>3</v>
      </c>
      <c r="AI20" s="109">
        <v>8</v>
      </c>
      <c r="AJ20" s="109">
        <v>8</v>
      </c>
      <c r="AK20" s="109">
        <v>9</v>
      </c>
      <c r="AL20" s="109">
        <v>8</v>
      </c>
      <c r="AM20" s="109">
        <v>8</v>
      </c>
      <c r="AN20" s="109">
        <v>5</v>
      </c>
      <c r="AO20" s="109">
        <v>8</v>
      </c>
      <c r="AP20" s="109">
        <v>3</v>
      </c>
      <c r="AQ20" s="109">
        <v>5</v>
      </c>
      <c r="AR20" s="109">
        <v>4</v>
      </c>
      <c r="AS20" s="109">
        <v>3</v>
      </c>
      <c r="AT20" s="109">
        <v>7</v>
      </c>
      <c r="AU20" s="109">
        <v>5</v>
      </c>
      <c r="AV20" s="109">
        <v>6</v>
      </c>
      <c r="AW20" s="109">
        <v>6</v>
      </c>
      <c r="BE20">
        <f t="shared" si="49"/>
        <v>13</v>
      </c>
      <c r="BF20">
        <f t="shared" si="50"/>
        <v>288</v>
      </c>
      <c r="BG20" s="72">
        <f t="shared" si="51"/>
        <v>4</v>
      </c>
      <c r="BH20" s="72">
        <f t="shared" si="52"/>
        <v>1</v>
      </c>
      <c r="BI20" s="75" t="str">
        <f t="shared" si="68"/>
        <v/>
      </c>
      <c r="BJ20" s="75" t="str">
        <f t="shared" si="69"/>
        <v/>
      </c>
      <c r="BK20" s="75" t="str">
        <f t="shared" si="70"/>
        <v/>
      </c>
      <c r="BL20" s="75" t="str">
        <f t="shared" si="71"/>
        <v/>
      </c>
      <c r="BM20" s="75" t="str">
        <f t="shared" si="72"/>
        <v/>
      </c>
      <c r="BN20" s="75" t="str">
        <f t="shared" si="73"/>
        <v/>
      </c>
      <c r="BO20" s="75" t="str">
        <f t="shared" si="74"/>
        <v/>
      </c>
      <c r="BP20" s="75" t="str">
        <f t="shared" si="75"/>
        <v/>
      </c>
      <c r="BQ20" s="75" t="str">
        <f t="shared" si="76"/>
        <v/>
      </c>
      <c r="BR20" s="75" t="str">
        <f t="shared" si="77"/>
        <v/>
      </c>
      <c r="BS20" s="75" t="str">
        <f t="shared" si="78"/>
        <v/>
      </c>
      <c r="BT20" s="75" t="str">
        <f t="shared" si="79"/>
        <v/>
      </c>
      <c r="BU20" s="75" t="str">
        <f t="shared" si="80"/>
        <v/>
      </c>
      <c r="BV20" s="75" t="str">
        <f t="shared" si="81"/>
        <v/>
      </c>
      <c r="BW20" s="75" t="str">
        <f t="shared" si="82"/>
        <v/>
      </c>
      <c r="BX20" s="75" t="str">
        <f t="shared" si="83"/>
        <v/>
      </c>
      <c r="BY20" s="75" t="str">
        <f t="shared" si="84"/>
        <v/>
      </c>
      <c r="BZ20" s="75" t="str">
        <f t="shared" si="85"/>
        <v/>
      </c>
      <c r="CA20" s="75" t="str">
        <f t="shared" si="86"/>
        <v/>
      </c>
      <c r="CB20" s="75" t="str">
        <f t="shared" si="87"/>
        <v/>
      </c>
      <c r="CC20" s="75">
        <f t="shared" si="88"/>
        <v>21</v>
      </c>
      <c r="CD20" s="75" t="str">
        <f t="shared" si="89"/>
        <v/>
      </c>
      <c r="CE20" s="75" t="str">
        <f t="shared" si="90"/>
        <v/>
      </c>
      <c r="CF20" s="75" t="str">
        <f t="shared" si="91"/>
        <v/>
      </c>
      <c r="CG20" s="75" t="str">
        <f t="shared" si="92"/>
        <v/>
      </c>
      <c r="CH20" s="75" t="str">
        <f t="shared" si="93"/>
        <v/>
      </c>
      <c r="CI20" s="75" t="str">
        <f t="shared" si="94"/>
        <v/>
      </c>
      <c r="CJ20" s="75" t="str">
        <f t="shared" si="95"/>
        <v/>
      </c>
      <c r="CK20" s="75" t="str">
        <f t="shared" si="96"/>
        <v/>
      </c>
      <c r="CL20" s="75" t="str">
        <f t="shared" si="97"/>
        <v/>
      </c>
      <c r="CM20" s="75" t="str">
        <f t="shared" si="98"/>
        <v/>
      </c>
      <c r="CN20" s="75" t="str">
        <f t="shared" si="99"/>
        <v/>
      </c>
      <c r="CO20" s="75" t="str">
        <f t="shared" si="100"/>
        <v/>
      </c>
      <c r="CP20" s="75" t="str">
        <f t="shared" si="101"/>
        <v/>
      </c>
      <c r="CQ20" s="75" t="str">
        <f t="shared" si="102"/>
        <v/>
      </c>
      <c r="CR20" s="75" t="str">
        <f t="shared" si="103"/>
        <v/>
      </c>
      <c r="CS20" s="75" t="str">
        <f t="shared" si="104"/>
        <v/>
      </c>
      <c r="CT20" s="75" t="str">
        <f t="shared" si="105"/>
        <v/>
      </c>
      <c r="CU20" s="75" t="str">
        <f t="shared" si="106"/>
        <v/>
      </c>
      <c r="CV20" s="75" t="str">
        <f t="shared" si="107"/>
        <v/>
      </c>
      <c r="CW20" s="75" t="str">
        <f t="shared" si="108"/>
        <v/>
      </c>
      <c r="CX20" s="75" t="str">
        <f t="shared" si="109"/>
        <v/>
      </c>
      <c r="CY20" s="75" t="str">
        <f t="shared" si="110"/>
        <v/>
      </c>
      <c r="CZ20" s="75" t="str">
        <f t="shared" si="111"/>
        <v/>
      </c>
      <c r="DA20" s="75" t="str">
        <f t="shared" si="112"/>
        <v/>
      </c>
      <c r="DB20" s="75" t="str">
        <f t="shared" si="113"/>
        <v/>
      </c>
      <c r="DC20" s="75" t="str">
        <f t="shared" si="114"/>
        <v/>
      </c>
      <c r="DD20" s="75" t="str">
        <f t="shared" si="115"/>
        <v/>
      </c>
      <c r="DE20" s="75" t="str">
        <f t="shared" si="116"/>
        <v/>
      </c>
      <c r="DF20">
        <v>20</v>
      </c>
      <c r="DG20" s="113">
        <f t="shared" si="53"/>
        <v>21</v>
      </c>
      <c r="DH20" s="108" t="str">
        <f t="shared" si="54"/>
        <v/>
      </c>
      <c r="DI20" s="108" t="str">
        <f t="shared" si="55"/>
        <v/>
      </c>
      <c r="DJ20" s="108" t="str">
        <f t="shared" si="56"/>
        <v/>
      </c>
      <c r="DK20" s="108" t="str">
        <f t="shared" si="57"/>
        <v/>
      </c>
      <c r="DL20" s="108" t="str">
        <f t="shared" si="58"/>
        <v/>
      </c>
      <c r="DM20" s="108" t="str">
        <f t="shared" si="59"/>
        <v/>
      </c>
      <c r="DN20" s="108" t="str">
        <f t="shared" si="60"/>
        <v/>
      </c>
      <c r="DO20" s="108" t="str">
        <f t="shared" si="61"/>
        <v/>
      </c>
      <c r="DP20" s="108" t="str">
        <f t="shared" si="62"/>
        <v/>
      </c>
      <c r="DQ20" s="108" t="str">
        <f t="shared" si="63"/>
        <v/>
      </c>
      <c r="DR20" s="108" t="str">
        <f t="shared" si="64"/>
        <v/>
      </c>
      <c r="DS20" s="108" t="str">
        <f t="shared" si="65"/>
        <v/>
      </c>
      <c r="DT20" s="108" t="str">
        <f t="shared" si="66"/>
        <v/>
      </c>
      <c r="DU20" s="114" t="str">
        <f t="shared" si="67"/>
        <v/>
      </c>
    </row>
    <row r="21" spans="1:145" x14ac:dyDescent="0.25">
      <c r="A21" s="109">
        <v>5</v>
      </c>
      <c r="B21" s="109">
        <v>8</v>
      </c>
      <c r="C21" s="109">
        <v>8</v>
      </c>
      <c r="D21" s="109">
        <v>5</v>
      </c>
      <c r="E21" s="109">
        <v>7</v>
      </c>
      <c r="F21" s="109">
        <v>8</v>
      </c>
      <c r="G21" s="109">
        <v>9</v>
      </c>
      <c r="H21" s="109">
        <v>2</v>
      </c>
      <c r="I21" s="109">
        <v>7</v>
      </c>
      <c r="J21" s="109">
        <v>4</v>
      </c>
      <c r="K21" s="109">
        <v>4</v>
      </c>
      <c r="L21" s="109">
        <v>5</v>
      </c>
      <c r="M21" s="109">
        <v>6</v>
      </c>
      <c r="N21" s="109">
        <v>4</v>
      </c>
      <c r="O21" s="109">
        <v>6</v>
      </c>
      <c r="P21" s="109">
        <v>4</v>
      </c>
      <c r="Q21" s="109">
        <v>1</v>
      </c>
      <c r="R21" s="109">
        <v>7</v>
      </c>
      <c r="S21" s="109">
        <v>2</v>
      </c>
      <c r="T21" s="109">
        <v>13</v>
      </c>
      <c r="U21" s="109"/>
      <c r="V21" s="109">
        <v>5</v>
      </c>
      <c r="W21" s="109">
        <v>10</v>
      </c>
      <c r="X21" s="109">
        <v>6</v>
      </c>
      <c r="Y21" s="109">
        <v>10</v>
      </c>
      <c r="Z21" s="109">
        <v>6</v>
      </c>
      <c r="AA21" s="109">
        <v>8</v>
      </c>
      <c r="AB21" s="109">
        <v>3</v>
      </c>
      <c r="AC21" s="109">
        <v>8</v>
      </c>
      <c r="AD21" s="109">
        <v>8</v>
      </c>
      <c r="AE21" s="109">
        <v>8</v>
      </c>
      <c r="AF21" s="109">
        <v>5</v>
      </c>
      <c r="AG21" s="109">
        <v>8</v>
      </c>
      <c r="AH21" s="109">
        <v>6</v>
      </c>
      <c r="AI21" s="109">
        <v>5</v>
      </c>
      <c r="AJ21" s="109">
        <v>5</v>
      </c>
      <c r="AK21" s="109">
        <v>5</v>
      </c>
      <c r="AL21" s="109">
        <v>5</v>
      </c>
      <c r="AM21" s="109">
        <v>9</v>
      </c>
      <c r="AN21" s="109">
        <v>8</v>
      </c>
      <c r="AO21" s="109">
        <v>4</v>
      </c>
      <c r="AP21" s="109">
        <v>4</v>
      </c>
      <c r="AQ21" s="109">
        <v>6</v>
      </c>
      <c r="AR21" s="109">
        <v>2</v>
      </c>
      <c r="AS21" s="109">
        <v>4</v>
      </c>
      <c r="AT21" s="109">
        <v>3</v>
      </c>
      <c r="AU21" s="109">
        <v>5</v>
      </c>
      <c r="AV21" s="109">
        <v>6</v>
      </c>
      <c r="AW21" s="109">
        <v>11</v>
      </c>
      <c r="BE21">
        <f t="shared" si="49"/>
        <v>13</v>
      </c>
      <c r="BF21">
        <f t="shared" si="50"/>
        <v>288</v>
      </c>
      <c r="BG21" s="72">
        <f t="shared" si="51"/>
        <v>5</v>
      </c>
      <c r="BH21" s="72">
        <f t="shared" si="52"/>
        <v>1</v>
      </c>
      <c r="BI21" s="75" t="str">
        <f t="shared" si="68"/>
        <v/>
      </c>
      <c r="BJ21" s="75" t="str">
        <f t="shared" si="69"/>
        <v/>
      </c>
      <c r="BK21" s="75" t="str">
        <f t="shared" si="70"/>
        <v/>
      </c>
      <c r="BL21" s="75" t="str">
        <f t="shared" si="71"/>
        <v/>
      </c>
      <c r="BM21" s="75" t="str">
        <f t="shared" si="72"/>
        <v/>
      </c>
      <c r="BN21" s="75" t="str">
        <f t="shared" si="73"/>
        <v/>
      </c>
      <c r="BO21" s="75" t="str">
        <f t="shared" si="74"/>
        <v/>
      </c>
      <c r="BP21" s="75" t="str">
        <f t="shared" si="75"/>
        <v/>
      </c>
      <c r="BQ21" s="75" t="str">
        <f t="shared" si="76"/>
        <v/>
      </c>
      <c r="BR21" s="75" t="str">
        <f t="shared" si="77"/>
        <v/>
      </c>
      <c r="BS21" s="75" t="str">
        <f t="shared" si="78"/>
        <v/>
      </c>
      <c r="BT21" s="75" t="str">
        <f t="shared" si="79"/>
        <v/>
      </c>
      <c r="BU21" s="75" t="str">
        <f t="shared" si="80"/>
        <v/>
      </c>
      <c r="BV21" s="75" t="str">
        <f t="shared" si="81"/>
        <v/>
      </c>
      <c r="BW21" s="75" t="str">
        <f t="shared" si="82"/>
        <v/>
      </c>
      <c r="BX21" s="75" t="str">
        <f t="shared" si="83"/>
        <v/>
      </c>
      <c r="BY21" s="75" t="str">
        <f t="shared" si="84"/>
        <v/>
      </c>
      <c r="BZ21" s="75" t="str">
        <f t="shared" si="85"/>
        <v/>
      </c>
      <c r="CA21" s="75" t="str">
        <f t="shared" si="86"/>
        <v/>
      </c>
      <c r="CB21" s="75">
        <f t="shared" si="87"/>
        <v>20</v>
      </c>
      <c r="CC21" s="75" t="str">
        <f t="shared" si="88"/>
        <v/>
      </c>
      <c r="CD21" s="75" t="str">
        <f t="shared" si="89"/>
        <v/>
      </c>
      <c r="CE21" s="75" t="str">
        <f t="shared" si="90"/>
        <v/>
      </c>
      <c r="CF21" s="75" t="str">
        <f t="shared" si="91"/>
        <v/>
      </c>
      <c r="CG21" s="75" t="str">
        <f t="shared" si="92"/>
        <v/>
      </c>
      <c r="CH21" s="75" t="str">
        <f t="shared" si="93"/>
        <v/>
      </c>
      <c r="CI21" s="75" t="str">
        <f t="shared" si="94"/>
        <v/>
      </c>
      <c r="CJ21" s="75" t="str">
        <f t="shared" si="95"/>
        <v/>
      </c>
      <c r="CK21" s="75" t="str">
        <f t="shared" si="96"/>
        <v/>
      </c>
      <c r="CL21" s="75" t="str">
        <f t="shared" si="97"/>
        <v/>
      </c>
      <c r="CM21" s="75" t="str">
        <f t="shared" si="98"/>
        <v/>
      </c>
      <c r="CN21" s="75" t="str">
        <f t="shared" si="99"/>
        <v/>
      </c>
      <c r="CO21" s="75" t="str">
        <f t="shared" si="100"/>
        <v/>
      </c>
      <c r="CP21" s="75" t="str">
        <f t="shared" si="101"/>
        <v/>
      </c>
      <c r="CQ21" s="75" t="str">
        <f t="shared" si="102"/>
        <v/>
      </c>
      <c r="CR21" s="75" t="str">
        <f t="shared" si="103"/>
        <v/>
      </c>
      <c r="CS21" s="75" t="str">
        <f t="shared" si="104"/>
        <v/>
      </c>
      <c r="CT21" s="75" t="str">
        <f t="shared" si="105"/>
        <v/>
      </c>
      <c r="CU21" s="75" t="str">
        <f t="shared" si="106"/>
        <v/>
      </c>
      <c r="CV21" s="75" t="str">
        <f t="shared" si="107"/>
        <v/>
      </c>
      <c r="CW21" s="75" t="str">
        <f t="shared" si="108"/>
        <v/>
      </c>
      <c r="CX21" s="75" t="str">
        <f t="shared" si="109"/>
        <v/>
      </c>
      <c r="CY21" s="75" t="str">
        <f t="shared" si="110"/>
        <v/>
      </c>
      <c r="CZ21" s="75" t="str">
        <f t="shared" si="111"/>
        <v/>
      </c>
      <c r="DA21" s="75" t="str">
        <f t="shared" si="112"/>
        <v/>
      </c>
      <c r="DB21" s="75" t="str">
        <f t="shared" si="113"/>
        <v/>
      </c>
      <c r="DC21" s="75" t="str">
        <f t="shared" si="114"/>
        <v/>
      </c>
      <c r="DD21" s="75" t="str">
        <f t="shared" si="115"/>
        <v/>
      </c>
      <c r="DE21" s="75" t="str">
        <f t="shared" si="116"/>
        <v/>
      </c>
      <c r="DF21">
        <v>21</v>
      </c>
      <c r="DG21" s="113">
        <f t="shared" si="53"/>
        <v>20</v>
      </c>
      <c r="DH21" s="108" t="str">
        <f t="shared" si="54"/>
        <v/>
      </c>
      <c r="DI21" s="108" t="str">
        <f t="shared" si="55"/>
        <v/>
      </c>
      <c r="DJ21" s="108" t="str">
        <f t="shared" si="56"/>
        <v/>
      </c>
      <c r="DK21" s="108" t="str">
        <f t="shared" si="57"/>
        <v/>
      </c>
      <c r="DL21" s="108" t="str">
        <f t="shared" si="58"/>
        <v/>
      </c>
      <c r="DM21" s="108" t="str">
        <f t="shared" si="59"/>
        <v/>
      </c>
      <c r="DN21" s="108" t="str">
        <f t="shared" si="60"/>
        <v/>
      </c>
      <c r="DO21" s="108" t="str">
        <f t="shared" si="61"/>
        <v/>
      </c>
      <c r="DP21" s="108" t="str">
        <f t="shared" si="62"/>
        <v/>
      </c>
      <c r="DQ21" s="108" t="str">
        <f t="shared" si="63"/>
        <v/>
      </c>
      <c r="DR21" s="108" t="str">
        <f t="shared" si="64"/>
        <v/>
      </c>
      <c r="DS21" s="108" t="str">
        <f t="shared" si="65"/>
        <v/>
      </c>
      <c r="DT21" s="108" t="str">
        <f t="shared" si="66"/>
        <v/>
      </c>
      <c r="DU21" s="114" t="str">
        <f t="shared" si="67"/>
        <v/>
      </c>
    </row>
    <row r="22" spans="1:145" x14ac:dyDescent="0.25">
      <c r="A22" s="109">
        <v>7</v>
      </c>
      <c r="B22" s="109">
        <v>8</v>
      </c>
      <c r="C22" s="109">
        <v>7</v>
      </c>
      <c r="D22" s="109">
        <v>3</v>
      </c>
      <c r="E22" s="109">
        <v>5</v>
      </c>
      <c r="F22" s="109">
        <v>9</v>
      </c>
      <c r="G22" s="109">
        <v>3</v>
      </c>
      <c r="H22" s="109">
        <v>10</v>
      </c>
      <c r="I22" s="109">
        <v>3</v>
      </c>
      <c r="J22" s="109">
        <v>4</v>
      </c>
      <c r="K22" s="109">
        <v>6</v>
      </c>
      <c r="L22" s="109">
        <v>4</v>
      </c>
      <c r="M22" s="109">
        <v>3</v>
      </c>
      <c r="N22" s="109">
        <v>3</v>
      </c>
      <c r="O22" s="109">
        <v>4</v>
      </c>
      <c r="P22" s="109">
        <v>3</v>
      </c>
      <c r="Q22" s="109">
        <v>7</v>
      </c>
      <c r="R22" s="109">
        <v>7</v>
      </c>
      <c r="S22" s="109">
        <v>7</v>
      </c>
      <c r="T22" s="109">
        <v>8</v>
      </c>
      <c r="U22" s="109">
        <v>5</v>
      </c>
      <c r="V22" s="109"/>
      <c r="W22" s="109">
        <v>3</v>
      </c>
      <c r="X22" s="109">
        <v>2</v>
      </c>
      <c r="Y22" s="109">
        <v>6</v>
      </c>
      <c r="Z22" s="109">
        <v>3</v>
      </c>
      <c r="AA22" s="109">
        <v>6</v>
      </c>
      <c r="AB22" s="109">
        <v>5</v>
      </c>
      <c r="AC22" s="109">
        <v>5</v>
      </c>
      <c r="AD22" s="109">
        <v>4</v>
      </c>
      <c r="AE22" s="109">
        <v>5</v>
      </c>
      <c r="AF22" s="109">
        <v>8</v>
      </c>
      <c r="AG22" s="109">
        <v>5</v>
      </c>
      <c r="AH22" s="109">
        <v>6</v>
      </c>
      <c r="AI22" s="109">
        <v>10</v>
      </c>
      <c r="AJ22" s="109">
        <v>11</v>
      </c>
      <c r="AK22" s="109">
        <v>7</v>
      </c>
      <c r="AL22" s="109">
        <v>4</v>
      </c>
      <c r="AM22" s="109">
        <v>7</v>
      </c>
      <c r="AN22" s="109">
        <v>6</v>
      </c>
      <c r="AO22" s="109">
        <v>8</v>
      </c>
      <c r="AP22" s="109">
        <v>4</v>
      </c>
      <c r="AQ22" s="109">
        <v>2</v>
      </c>
      <c r="AR22" s="109">
        <v>2</v>
      </c>
      <c r="AS22" s="109">
        <v>3</v>
      </c>
      <c r="AT22" s="109">
        <v>11</v>
      </c>
      <c r="AU22" s="109">
        <v>3</v>
      </c>
      <c r="AV22" s="109">
        <v>5</v>
      </c>
      <c r="AW22" s="109">
        <v>7</v>
      </c>
      <c r="BE22">
        <f t="shared" si="49"/>
        <v>11</v>
      </c>
      <c r="BF22">
        <f t="shared" si="50"/>
        <v>264</v>
      </c>
      <c r="BG22" s="72">
        <f t="shared" si="51"/>
        <v>2</v>
      </c>
      <c r="BH22" s="72">
        <f t="shared" si="52"/>
        <v>2</v>
      </c>
      <c r="BI22" s="75" t="str">
        <f t="shared" si="68"/>
        <v/>
      </c>
      <c r="BJ22" s="75" t="str">
        <f t="shared" si="69"/>
        <v/>
      </c>
      <c r="BK22" s="75" t="str">
        <f t="shared" si="70"/>
        <v/>
      </c>
      <c r="BL22" s="75" t="str">
        <f t="shared" si="71"/>
        <v/>
      </c>
      <c r="BM22" s="75" t="str">
        <f t="shared" si="72"/>
        <v/>
      </c>
      <c r="BN22" s="75" t="str">
        <f t="shared" si="73"/>
        <v/>
      </c>
      <c r="BO22" s="75" t="str">
        <f t="shared" si="74"/>
        <v/>
      </c>
      <c r="BP22" s="75" t="str">
        <f t="shared" si="75"/>
        <v/>
      </c>
      <c r="BQ22" s="75" t="str">
        <f t="shared" si="76"/>
        <v/>
      </c>
      <c r="BR22" s="75" t="str">
        <f t="shared" si="77"/>
        <v/>
      </c>
      <c r="BS22" s="75" t="str">
        <f t="shared" si="78"/>
        <v/>
      </c>
      <c r="BT22" s="75" t="str">
        <f t="shared" si="79"/>
        <v/>
      </c>
      <c r="BU22" s="75" t="str">
        <f t="shared" si="80"/>
        <v/>
      </c>
      <c r="BV22" s="75" t="str">
        <f t="shared" si="81"/>
        <v/>
      </c>
      <c r="BW22" s="75" t="str">
        <f t="shared" si="82"/>
        <v/>
      </c>
      <c r="BX22" s="75" t="str">
        <f t="shared" si="83"/>
        <v/>
      </c>
      <c r="BY22" s="75" t="str">
        <f t="shared" si="84"/>
        <v/>
      </c>
      <c r="BZ22" s="75" t="str">
        <f t="shared" si="85"/>
        <v/>
      </c>
      <c r="CA22" s="75" t="str">
        <f t="shared" si="86"/>
        <v/>
      </c>
      <c r="CB22" s="75" t="str">
        <f t="shared" si="87"/>
        <v/>
      </c>
      <c r="CC22" s="75" t="str">
        <f t="shared" si="88"/>
        <v/>
      </c>
      <c r="CD22" s="75" t="str">
        <f t="shared" si="89"/>
        <v/>
      </c>
      <c r="CE22" s="75" t="str">
        <f t="shared" si="90"/>
        <v/>
      </c>
      <c r="CF22" s="75" t="str">
        <f t="shared" si="91"/>
        <v/>
      </c>
      <c r="CG22" s="75" t="str">
        <f t="shared" si="92"/>
        <v/>
      </c>
      <c r="CH22" s="75" t="str">
        <f t="shared" si="93"/>
        <v/>
      </c>
      <c r="CI22" s="75" t="str">
        <f t="shared" si="94"/>
        <v/>
      </c>
      <c r="CJ22" s="75" t="str">
        <f t="shared" si="95"/>
        <v/>
      </c>
      <c r="CK22" s="75" t="str">
        <f t="shared" si="96"/>
        <v/>
      </c>
      <c r="CL22" s="75" t="str">
        <f t="shared" si="97"/>
        <v/>
      </c>
      <c r="CM22" s="75" t="str">
        <f t="shared" si="98"/>
        <v/>
      </c>
      <c r="CN22" s="75" t="str">
        <f t="shared" si="99"/>
        <v/>
      </c>
      <c r="CO22" s="75" t="str">
        <f t="shared" si="100"/>
        <v/>
      </c>
      <c r="CP22" s="75" t="str">
        <f t="shared" si="101"/>
        <v/>
      </c>
      <c r="CQ22" s="75" t="str">
        <f t="shared" si="102"/>
        <v/>
      </c>
      <c r="CR22" s="75">
        <f t="shared" si="103"/>
        <v>36</v>
      </c>
      <c r="CS22" s="75" t="str">
        <f t="shared" si="104"/>
        <v/>
      </c>
      <c r="CT22" s="75" t="str">
        <f t="shared" si="105"/>
        <v/>
      </c>
      <c r="CU22" s="75" t="str">
        <f t="shared" si="106"/>
        <v/>
      </c>
      <c r="CV22" s="75" t="str">
        <f t="shared" si="107"/>
        <v/>
      </c>
      <c r="CW22" s="75" t="str">
        <f t="shared" si="108"/>
        <v/>
      </c>
      <c r="CX22" s="75" t="str">
        <f t="shared" si="109"/>
        <v/>
      </c>
      <c r="CY22" s="75" t="str">
        <f t="shared" si="110"/>
        <v/>
      </c>
      <c r="CZ22" s="75" t="str">
        <f t="shared" si="111"/>
        <v/>
      </c>
      <c r="DA22" s="75" t="str">
        <f t="shared" si="112"/>
        <v/>
      </c>
      <c r="DB22" s="75">
        <f t="shared" si="113"/>
        <v>46</v>
      </c>
      <c r="DC22" s="75" t="str">
        <f t="shared" si="114"/>
        <v/>
      </c>
      <c r="DD22" s="75" t="str">
        <f t="shared" si="115"/>
        <v/>
      </c>
      <c r="DE22" s="75" t="str">
        <f t="shared" si="116"/>
        <v/>
      </c>
      <c r="DF22">
        <v>22</v>
      </c>
      <c r="DG22" s="113">
        <f t="shared" si="53"/>
        <v>46</v>
      </c>
      <c r="DH22" s="108">
        <f t="shared" si="54"/>
        <v>36</v>
      </c>
      <c r="DI22" s="108" t="str">
        <f t="shared" si="55"/>
        <v/>
      </c>
      <c r="DJ22" s="108" t="str">
        <f t="shared" si="56"/>
        <v/>
      </c>
      <c r="DK22" s="108" t="str">
        <f t="shared" si="57"/>
        <v/>
      </c>
      <c r="DL22" s="108" t="str">
        <f t="shared" si="58"/>
        <v/>
      </c>
      <c r="DM22" s="108" t="str">
        <f t="shared" si="59"/>
        <v/>
      </c>
      <c r="DN22" s="108" t="str">
        <f t="shared" si="60"/>
        <v/>
      </c>
      <c r="DO22" s="108" t="str">
        <f t="shared" si="61"/>
        <v/>
      </c>
      <c r="DP22" s="108" t="str">
        <f t="shared" si="62"/>
        <v/>
      </c>
      <c r="DQ22" s="108" t="str">
        <f t="shared" si="63"/>
        <v/>
      </c>
      <c r="DR22" s="108" t="str">
        <f t="shared" si="64"/>
        <v/>
      </c>
      <c r="DS22" s="108" t="str">
        <f t="shared" si="65"/>
        <v/>
      </c>
      <c r="DT22" s="108" t="str">
        <f t="shared" si="66"/>
        <v/>
      </c>
      <c r="DU22" s="114" t="str">
        <f t="shared" si="67"/>
        <v/>
      </c>
    </row>
    <row r="23" spans="1:145" x14ac:dyDescent="0.25">
      <c r="A23" s="109">
        <v>8</v>
      </c>
      <c r="B23" s="109">
        <v>5</v>
      </c>
      <c r="C23" s="109">
        <v>3</v>
      </c>
      <c r="D23" s="109">
        <v>3</v>
      </c>
      <c r="E23" s="109">
        <v>6</v>
      </c>
      <c r="F23" s="109">
        <v>5</v>
      </c>
      <c r="G23" s="109">
        <v>7</v>
      </c>
      <c r="H23" s="109">
        <v>5</v>
      </c>
      <c r="I23" s="109">
        <v>6</v>
      </c>
      <c r="J23" s="109">
        <v>5</v>
      </c>
      <c r="K23" s="109">
        <v>6</v>
      </c>
      <c r="L23" s="109">
        <v>1</v>
      </c>
      <c r="M23" s="109">
        <v>3</v>
      </c>
      <c r="N23" s="109">
        <v>8</v>
      </c>
      <c r="O23" s="109">
        <v>5</v>
      </c>
      <c r="P23" s="109">
        <v>4</v>
      </c>
      <c r="Q23" s="109">
        <v>5</v>
      </c>
      <c r="R23" s="109">
        <v>4</v>
      </c>
      <c r="S23" s="109">
        <v>6</v>
      </c>
      <c r="T23" s="109">
        <v>8</v>
      </c>
      <c r="U23" s="109">
        <v>10</v>
      </c>
      <c r="V23" s="109">
        <v>3</v>
      </c>
      <c r="W23" s="109"/>
      <c r="X23" s="109">
        <v>8</v>
      </c>
      <c r="Y23" s="109">
        <v>6</v>
      </c>
      <c r="Z23" s="109">
        <v>2</v>
      </c>
      <c r="AA23" s="109">
        <v>2</v>
      </c>
      <c r="AB23" s="109">
        <v>4</v>
      </c>
      <c r="AC23" s="109">
        <v>4</v>
      </c>
      <c r="AD23" s="109">
        <v>4</v>
      </c>
      <c r="AE23" s="109">
        <v>6</v>
      </c>
      <c r="AF23" s="109">
        <v>7</v>
      </c>
      <c r="AG23" s="109">
        <v>9</v>
      </c>
      <c r="AH23" s="109">
        <v>5</v>
      </c>
      <c r="AI23" s="109">
        <v>3</v>
      </c>
      <c r="AJ23" s="109">
        <v>4</v>
      </c>
      <c r="AK23" s="109">
        <v>6</v>
      </c>
      <c r="AL23" s="109">
        <v>3</v>
      </c>
      <c r="AM23" s="109">
        <v>3</v>
      </c>
      <c r="AN23" s="109">
        <v>6</v>
      </c>
      <c r="AO23" s="109">
        <v>4</v>
      </c>
      <c r="AP23" s="109">
        <v>5</v>
      </c>
      <c r="AQ23" s="109">
        <v>2</v>
      </c>
      <c r="AR23" s="109">
        <v>4</v>
      </c>
      <c r="AS23" s="109">
        <v>3</v>
      </c>
      <c r="AT23" s="109">
        <v>8</v>
      </c>
      <c r="AU23" s="109">
        <v>1</v>
      </c>
      <c r="AV23" s="109">
        <v>7</v>
      </c>
      <c r="AW23" s="109">
        <v>8</v>
      </c>
      <c r="BE23">
        <f t="shared" si="49"/>
        <v>10</v>
      </c>
      <c r="BF23">
        <f t="shared" si="50"/>
        <v>240</v>
      </c>
      <c r="BG23" s="72">
        <f t="shared" si="51"/>
        <v>0</v>
      </c>
      <c r="BH23" s="72">
        <f t="shared" si="52"/>
        <v>1</v>
      </c>
      <c r="BI23" s="75" t="str">
        <f t="shared" si="68"/>
        <v/>
      </c>
      <c r="BJ23" s="75" t="str">
        <f t="shared" si="69"/>
        <v/>
      </c>
      <c r="BK23" s="75" t="str">
        <f t="shared" si="70"/>
        <v/>
      </c>
      <c r="BL23" s="75" t="str">
        <f t="shared" si="71"/>
        <v/>
      </c>
      <c r="BM23" s="75" t="str">
        <f t="shared" si="72"/>
        <v/>
      </c>
      <c r="BN23" s="75" t="str">
        <f t="shared" si="73"/>
        <v/>
      </c>
      <c r="BO23" s="75" t="str">
        <f t="shared" si="74"/>
        <v/>
      </c>
      <c r="BP23" s="75" t="str">
        <f t="shared" si="75"/>
        <v/>
      </c>
      <c r="BQ23" s="75" t="str">
        <f t="shared" si="76"/>
        <v/>
      </c>
      <c r="BR23" s="75" t="str">
        <f t="shared" si="77"/>
        <v/>
      </c>
      <c r="BS23" s="75" t="str">
        <f t="shared" si="78"/>
        <v/>
      </c>
      <c r="BT23" s="75" t="str">
        <f t="shared" si="79"/>
        <v/>
      </c>
      <c r="BU23" s="75" t="str">
        <f t="shared" si="80"/>
        <v/>
      </c>
      <c r="BV23" s="75" t="str">
        <f t="shared" si="81"/>
        <v/>
      </c>
      <c r="BW23" s="75" t="str">
        <f t="shared" si="82"/>
        <v/>
      </c>
      <c r="BX23" s="75" t="str">
        <f t="shared" si="83"/>
        <v/>
      </c>
      <c r="BY23" s="75" t="str">
        <f t="shared" si="84"/>
        <v/>
      </c>
      <c r="BZ23" s="75" t="str">
        <f t="shared" si="85"/>
        <v/>
      </c>
      <c r="CA23" s="75" t="str">
        <f t="shared" si="86"/>
        <v/>
      </c>
      <c r="CB23" s="75" t="str">
        <f t="shared" si="87"/>
        <v/>
      </c>
      <c r="CC23" s="75">
        <f t="shared" si="88"/>
        <v>21</v>
      </c>
      <c r="CD23" s="75" t="str">
        <f t="shared" si="89"/>
        <v/>
      </c>
      <c r="CE23" s="75" t="str">
        <f t="shared" si="90"/>
        <v/>
      </c>
      <c r="CF23" s="75" t="str">
        <f t="shared" si="91"/>
        <v/>
      </c>
      <c r="CG23" s="75" t="str">
        <f t="shared" si="92"/>
        <v/>
      </c>
      <c r="CH23" s="75" t="str">
        <f t="shared" si="93"/>
        <v/>
      </c>
      <c r="CI23" s="75" t="str">
        <f t="shared" si="94"/>
        <v/>
      </c>
      <c r="CJ23" s="75" t="str">
        <f t="shared" si="95"/>
        <v/>
      </c>
      <c r="CK23" s="75" t="str">
        <f t="shared" si="96"/>
        <v/>
      </c>
      <c r="CL23" s="75" t="str">
        <f t="shared" si="97"/>
        <v/>
      </c>
      <c r="CM23" s="75" t="str">
        <f t="shared" si="98"/>
        <v/>
      </c>
      <c r="CN23" s="75" t="str">
        <f t="shared" si="99"/>
        <v/>
      </c>
      <c r="CO23" s="75" t="str">
        <f t="shared" si="100"/>
        <v/>
      </c>
      <c r="CP23" s="75" t="str">
        <f t="shared" si="101"/>
        <v/>
      </c>
      <c r="CQ23" s="75" t="str">
        <f t="shared" si="102"/>
        <v/>
      </c>
      <c r="CR23" s="75" t="str">
        <f t="shared" si="103"/>
        <v/>
      </c>
      <c r="CS23" s="75" t="str">
        <f t="shared" si="104"/>
        <v/>
      </c>
      <c r="CT23" s="75" t="str">
        <f t="shared" si="105"/>
        <v/>
      </c>
      <c r="CU23" s="75" t="str">
        <f t="shared" si="106"/>
        <v/>
      </c>
      <c r="CV23" s="75" t="str">
        <f t="shared" si="107"/>
        <v/>
      </c>
      <c r="CW23" s="75" t="str">
        <f t="shared" si="108"/>
        <v/>
      </c>
      <c r="CX23" s="75" t="str">
        <f t="shared" si="109"/>
        <v/>
      </c>
      <c r="CY23" s="75" t="str">
        <f t="shared" si="110"/>
        <v/>
      </c>
      <c r="CZ23" s="75" t="str">
        <f t="shared" si="111"/>
        <v/>
      </c>
      <c r="DA23" s="75" t="str">
        <f t="shared" si="112"/>
        <v/>
      </c>
      <c r="DB23" s="75" t="str">
        <f t="shared" si="113"/>
        <v/>
      </c>
      <c r="DC23" s="75" t="str">
        <f t="shared" si="114"/>
        <v/>
      </c>
      <c r="DD23" s="75" t="str">
        <f t="shared" si="115"/>
        <v/>
      </c>
      <c r="DE23" s="75" t="str">
        <f t="shared" si="116"/>
        <v/>
      </c>
      <c r="DF23">
        <v>23</v>
      </c>
      <c r="DG23" s="113">
        <f t="shared" si="53"/>
        <v>21</v>
      </c>
      <c r="DH23" s="108" t="str">
        <f t="shared" si="54"/>
        <v/>
      </c>
      <c r="DI23" s="108" t="str">
        <f t="shared" si="55"/>
        <v/>
      </c>
      <c r="DJ23" s="108" t="str">
        <f t="shared" si="56"/>
        <v/>
      </c>
      <c r="DK23" s="108" t="str">
        <f t="shared" si="57"/>
        <v/>
      </c>
      <c r="DL23" s="108" t="str">
        <f t="shared" si="58"/>
        <v/>
      </c>
      <c r="DM23" s="108" t="str">
        <f t="shared" si="59"/>
        <v/>
      </c>
      <c r="DN23" s="108" t="str">
        <f t="shared" si="60"/>
        <v/>
      </c>
      <c r="DO23" s="108" t="str">
        <f t="shared" si="61"/>
        <v/>
      </c>
      <c r="DP23" s="108" t="str">
        <f t="shared" si="62"/>
        <v/>
      </c>
      <c r="DQ23" s="108" t="str">
        <f t="shared" si="63"/>
        <v/>
      </c>
      <c r="DR23" s="108" t="str">
        <f t="shared" si="64"/>
        <v/>
      </c>
      <c r="DS23" s="108" t="str">
        <f t="shared" si="65"/>
        <v/>
      </c>
      <c r="DT23" s="108" t="str">
        <f t="shared" si="66"/>
        <v/>
      </c>
      <c r="DU23" s="114" t="str">
        <f t="shared" si="67"/>
        <v/>
      </c>
    </row>
    <row r="24" spans="1:145" x14ac:dyDescent="0.25">
      <c r="A24" s="109">
        <v>6</v>
      </c>
      <c r="B24" s="109">
        <v>5</v>
      </c>
      <c r="C24" s="109">
        <v>4</v>
      </c>
      <c r="D24" s="109">
        <v>7</v>
      </c>
      <c r="E24" s="109">
        <v>8</v>
      </c>
      <c r="F24" s="109">
        <v>8</v>
      </c>
      <c r="G24" s="109">
        <v>5</v>
      </c>
      <c r="H24" s="109">
        <v>9</v>
      </c>
      <c r="I24" s="109">
        <v>5</v>
      </c>
      <c r="J24" s="109">
        <v>8</v>
      </c>
      <c r="K24" s="109">
        <v>4</v>
      </c>
      <c r="L24" s="109">
        <v>8</v>
      </c>
      <c r="M24" s="109">
        <v>5</v>
      </c>
      <c r="N24" s="109">
        <v>8</v>
      </c>
      <c r="O24" s="109">
        <v>6</v>
      </c>
      <c r="P24" s="109">
        <v>3</v>
      </c>
      <c r="Q24" s="109">
        <v>3</v>
      </c>
      <c r="R24" s="109">
        <v>9</v>
      </c>
      <c r="S24" s="109">
        <v>7</v>
      </c>
      <c r="T24" s="109">
        <v>3</v>
      </c>
      <c r="U24" s="109">
        <v>6</v>
      </c>
      <c r="V24" s="109">
        <v>2</v>
      </c>
      <c r="W24" s="109">
        <v>8</v>
      </c>
      <c r="X24" s="109"/>
      <c r="Y24" s="109">
        <v>5</v>
      </c>
      <c r="Z24" s="109">
        <v>6</v>
      </c>
      <c r="AA24" s="109">
        <v>7</v>
      </c>
      <c r="AB24" s="109">
        <v>4</v>
      </c>
      <c r="AC24" s="109">
        <v>6</v>
      </c>
      <c r="AD24" s="109">
        <v>5</v>
      </c>
      <c r="AE24" s="109">
        <v>5</v>
      </c>
      <c r="AF24" s="109">
        <v>4</v>
      </c>
      <c r="AG24" s="109">
        <v>10</v>
      </c>
      <c r="AH24" s="109">
        <v>9</v>
      </c>
      <c r="AI24" s="109">
        <v>5</v>
      </c>
      <c r="AJ24" s="109">
        <v>10</v>
      </c>
      <c r="AK24" s="109">
        <v>8</v>
      </c>
      <c r="AL24" s="109">
        <v>4</v>
      </c>
      <c r="AM24" s="109">
        <v>5</v>
      </c>
      <c r="AN24" s="109">
        <v>2</v>
      </c>
      <c r="AO24" s="109">
        <v>2</v>
      </c>
      <c r="AP24" s="109">
        <v>5</v>
      </c>
      <c r="AQ24" s="109">
        <v>6</v>
      </c>
      <c r="AR24" s="109">
        <v>7</v>
      </c>
      <c r="AS24" s="109">
        <v>2</v>
      </c>
      <c r="AT24" s="109">
        <v>7</v>
      </c>
      <c r="AU24" s="109">
        <v>4</v>
      </c>
      <c r="AV24" s="109">
        <v>6</v>
      </c>
      <c r="AW24" s="109">
        <v>5</v>
      </c>
      <c r="BE24">
        <f t="shared" si="49"/>
        <v>10</v>
      </c>
      <c r="BF24">
        <f t="shared" si="50"/>
        <v>276</v>
      </c>
      <c r="BG24" s="72">
        <f t="shared" si="51"/>
        <v>3</v>
      </c>
      <c r="BH24" s="72">
        <f t="shared" si="52"/>
        <v>2</v>
      </c>
      <c r="BI24" s="75" t="str">
        <f t="shared" si="68"/>
        <v/>
      </c>
      <c r="BJ24" s="75" t="str">
        <f t="shared" si="69"/>
        <v/>
      </c>
      <c r="BK24" s="75" t="str">
        <f t="shared" si="70"/>
        <v/>
      </c>
      <c r="BL24" s="75" t="str">
        <f t="shared" si="71"/>
        <v/>
      </c>
      <c r="BM24" s="75" t="str">
        <f t="shared" si="72"/>
        <v/>
      </c>
      <c r="BN24" s="75" t="str">
        <f t="shared" si="73"/>
        <v/>
      </c>
      <c r="BO24" s="75" t="str">
        <f t="shared" si="74"/>
        <v/>
      </c>
      <c r="BP24" s="75" t="str">
        <f t="shared" si="75"/>
        <v/>
      </c>
      <c r="BQ24" s="75" t="str">
        <f t="shared" si="76"/>
        <v/>
      </c>
      <c r="BR24" s="75" t="str">
        <f t="shared" si="77"/>
        <v/>
      </c>
      <c r="BS24" s="75" t="str">
        <f t="shared" si="78"/>
        <v/>
      </c>
      <c r="BT24" s="75" t="str">
        <f t="shared" si="79"/>
        <v/>
      </c>
      <c r="BU24" s="75" t="str">
        <f t="shared" si="80"/>
        <v/>
      </c>
      <c r="BV24" s="75" t="str">
        <f t="shared" si="81"/>
        <v/>
      </c>
      <c r="BW24" s="75" t="str">
        <f t="shared" si="82"/>
        <v/>
      </c>
      <c r="BX24" s="75" t="str">
        <f t="shared" si="83"/>
        <v/>
      </c>
      <c r="BY24" s="75" t="str">
        <f t="shared" si="84"/>
        <v/>
      </c>
      <c r="BZ24" s="75" t="str">
        <f t="shared" si="85"/>
        <v/>
      </c>
      <c r="CA24" s="75" t="str">
        <f t="shared" si="86"/>
        <v/>
      </c>
      <c r="CB24" s="75" t="str">
        <f t="shared" si="87"/>
        <v/>
      </c>
      <c r="CC24" s="75" t="str">
        <f t="shared" si="88"/>
        <v/>
      </c>
      <c r="CD24" s="75" t="str">
        <f t="shared" si="89"/>
        <v/>
      </c>
      <c r="CE24" s="75" t="str">
        <f t="shared" si="90"/>
        <v/>
      </c>
      <c r="CF24" s="75" t="str">
        <f t="shared" si="91"/>
        <v/>
      </c>
      <c r="CG24" s="75" t="str">
        <f t="shared" si="92"/>
        <v/>
      </c>
      <c r="CH24" s="75" t="str">
        <f t="shared" si="93"/>
        <v/>
      </c>
      <c r="CI24" s="75" t="str">
        <f t="shared" si="94"/>
        <v/>
      </c>
      <c r="CJ24" s="75" t="str">
        <f t="shared" si="95"/>
        <v/>
      </c>
      <c r="CK24" s="75" t="str">
        <f t="shared" si="96"/>
        <v/>
      </c>
      <c r="CL24" s="75" t="str">
        <f t="shared" si="97"/>
        <v/>
      </c>
      <c r="CM24" s="75" t="str">
        <f t="shared" si="98"/>
        <v/>
      </c>
      <c r="CN24" s="75" t="str">
        <f t="shared" si="99"/>
        <v/>
      </c>
      <c r="CO24" s="75">
        <f t="shared" si="100"/>
        <v>33</v>
      </c>
      <c r="CP24" s="75" t="str">
        <f t="shared" si="101"/>
        <v/>
      </c>
      <c r="CQ24" s="75" t="str">
        <f t="shared" si="102"/>
        <v/>
      </c>
      <c r="CR24" s="75">
        <f t="shared" si="103"/>
        <v>36</v>
      </c>
      <c r="CS24" s="75" t="str">
        <f t="shared" si="104"/>
        <v/>
      </c>
      <c r="CT24" s="75" t="str">
        <f t="shared" si="105"/>
        <v/>
      </c>
      <c r="CU24" s="75" t="str">
        <f t="shared" si="106"/>
        <v/>
      </c>
      <c r="CV24" s="75" t="str">
        <f t="shared" si="107"/>
        <v/>
      </c>
      <c r="CW24" s="75" t="str">
        <f t="shared" si="108"/>
        <v/>
      </c>
      <c r="CX24" s="75" t="str">
        <f t="shared" si="109"/>
        <v/>
      </c>
      <c r="CY24" s="75" t="str">
        <f t="shared" si="110"/>
        <v/>
      </c>
      <c r="CZ24" s="75" t="str">
        <f t="shared" si="111"/>
        <v/>
      </c>
      <c r="DA24" s="75" t="str">
        <f t="shared" si="112"/>
        <v/>
      </c>
      <c r="DB24" s="75" t="str">
        <f t="shared" si="113"/>
        <v/>
      </c>
      <c r="DC24" s="75" t="str">
        <f t="shared" si="114"/>
        <v/>
      </c>
      <c r="DD24" s="75" t="str">
        <f t="shared" si="115"/>
        <v/>
      </c>
      <c r="DE24" s="75" t="str">
        <f t="shared" si="116"/>
        <v/>
      </c>
      <c r="DF24">
        <v>24</v>
      </c>
      <c r="DG24" s="113">
        <f t="shared" si="53"/>
        <v>36</v>
      </c>
      <c r="DH24" s="108">
        <f t="shared" si="54"/>
        <v>33</v>
      </c>
      <c r="DI24" s="108" t="str">
        <f t="shared" si="55"/>
        <v/>
      </c>
      <c r="DJ24" s="108" t="str">
        <f t="shared" si="56"/>
        <v/>
      </c>
      <c r="DK24" s="108" t="str">
        <f t="shared" si="57"/>
        <v/>
      </c>
      <c r="DL24" s="108" t="str">
        <f t="shared" si="58"/>
        <v/>
      </c>
      <c r="DM24" s="108" t="str">
        <f t="shared" si="59"/>
        <v/>
      </c>
      <c r="DN24" s="108" t="str">
        <f t="shared" si="60"/>
        <v/>
      </c>
      <c r="DO24" s="108" t="str">
        <f t="shared" si="61"/>
        <v/>
      </c>
      <c r="DP24" s="108" t="str">
        <f t="shared" si="62"/>
        <v/>
      </c>
      <c r="DQ24" s="108" t="str">
        <f t="shared" si="63"/>
        <v/>
      </c>
      <c r="DR24" s="108" t="str">
        <f t="shared" si="64"/>
        <v/>
      </c>
      <c r="DS24" s="108" t="str">
        <f t="shared" si="65"/>
        <v/>
      </c>
      <c r="DT24" s="108" t="str">
        <f t="shared" si="66"/>
        <v/>
      </c>
      <c r="DU24" s="114" t="str">
        <f t="shared" si="67"/>
        <v/>
      </c>
      <c r="EO24">
        <v>1</v>
      </c>
    </row>
    <row r="25" spans="1:145" x14ac:dyDescent="0.25">
      <c r="A25" s="109">
        <v>3</v>
      </c>
      <c r="B25" s="109">
        <v>4</v>
      </c>
      <c r="C25" s="109">
        <v>5</v>
      </c>
      <c r="D25" s="109">
        <v>2</v>
      </c>
      <c r="E25" s="109">
        <v>6</v>
      </c>
      <c r="F25" s="109">
        <v>9</v>
      </c>
      <c r="G25" s="109">
        <v>5</v>
      </c>
      <c r="H25" s="109">
        <v>4</v>
      </c>
      <c r="I25" s="109">
        <v>3</v>
      </c>
      <c r="J25" s="109">
        <v>3</v>
      </c>
      <c r="K25" s="109">
        <v>5</v>
      </c>
      <c r="L25" s="109">
        <v>7</v>
      </c>
      <c r="M25" s="109">
        <v>8</v>
      </c>
      <c r="N25" s="109">
        <v>5</v>
      </c>
      <c r="O25" s="109">
        <v>5</v>
      </c>
      <c r="P25" s="109">
        <v>4</v>
      </c>
      <c r="Q25" s="109">
        <v>6</v>
      </c>
      <c r="R25" s="109">
        <v>5</v>
      </c>
      <c r="S25" s="109">
        <v>4</v>
      </c>
      <c r="T25" s="109">
        <v>4</v>
      </c>
      <c r="U25" s="109">
        <v>10</v>
      </c>
      <c r="V25" s="109">
        <v>6</v>
      </c>
      <c r="W25" s="109">
        <v>6</v>
      </c>
      <c r="X25" s="109">
        <v>5</v>
      </c>
      <c r="Y25" s="109"/>
      <c r="Z25" s="109">
        <v>4</v>
      </c>
      <c r="AA25" s="109">
        <v>5</v>
      </c>
      <c r="AB25" s="109">
        <v>7</v>
      </c>
      <c r="AC25" s="109">
        <v>6</v>
      </c>
      <c r="AD25" s="109">
        <v>2</v>
      </c>
      <c r="AE25" s="109">
        <v>8</v>
      </c>
      <c r="AF25" s="109">
        <v>4</v>
      </c>
      <c r="AG25" s="109">
        <v>7</v>
      </c>
      <c r="AH25" s="109">
        <v>3</v>
      </c>
      <c r="AI25" s="109">
        <v>4</v>
      </c>
      <c r="AJ25" s="109">
        <v>5</v>
      </c>
      <c r="AK25" s="109">
        <v>2</v>
      </c>
      <c r="AL25" s="109">
        <v>3</v>
      </c>
      <c r="AM25" s="109">
        <v>3</v>
      </c>
      <c r="AN25" s="109">
        <v>9</v>
      </c>
      <c r="AO25" s="109">
        <v>5</v>
      </c>
      <c r="AP25" s="109">
        <v>5</v>
      </c>
      <c r="AQ25" s="109">
        <v>4</v>
      </c>
      <c r="AR25" s="109">
        <v>5</v>
      </c>
      <c r="AS25" s="109">
        <v>4</v>
      </c>
      <c r="AT25" s="109">
        <v>3</v>
      </c>
      <c r="AU25" s="109">
        <v>8</v>
      </c>
      <c r="AV25" s="109">
        <v>4</v>
      </c>
      <c r="AW25" s="109">
        <v>6</v>
      </c>
      <c r="BE25">
        <f t="shared" si="49"/>
        <v>10</v>
      </c>
      <c r="BF25">
        <f t="shared" si="50"/>
        <v>240</v>
      </c>
      <c r="BG25" s="72">
        <f t="shared" si="51"/>
        <v>1</v>
      </c>
      <c r="BH25" s="72">
        <f t="shared" si="52"/>
        <v>1</v>
      </c>
      <c r="BI25" s="75" t="str">
        <f t="shared" si="68"/>
        <v/>
      </c>
      <c r="BJ25" s="75" t="str">
        <f t="shared" si="69"/>
        <v/>
      </c>
      <c r="BK25" s="75" t="str">
        <f t="shared" si="70"/>
        <v/>
      </c>
      <c r="BL25" s="75" t="str">
        <f t="shared" si="71"/>
        <v/>
      </c>
      <c r="BM25" s="75" t="str">
        <f t="shared" si="72"/>
        <v/>
      </c>
      <c r="BN25" s="75" t="str">
        <f t="shared" si="73"/>
        <v/>
      </c>
      <c r="BO25" s="75" t="str">
        <f t="shared" si="74"/>
        <v/>
      </c>
      <c r="BP25" s="75" t="str">
        <f t="shared" si="75"/>
        <v/>
      </c>
      <c r="BQ25" s="75" t="str">
        <f t="shared" si="76"/>
        <v/>
      </c>
      <c r="BR25" s="75" t="str">
        <f t="shared" si="77"/>
        <v/>
      </c>
      <c r="BS25" s="75" t="str">
        <f t="shared" si="78"/>
        <v/>
      </c>
      <c r="BT25" s="75" t="str">
        <f t="shared" si="79"/>
        <v/>
      </c>
      <c r="BU25" s="75" t="str">
        <f t="shared" si="80"/>
        <v/>
      </c>
      <c r="BV25" s="75" t="str">
        <f t="shared" si="81"/>
        <v/>
      </c>
      <c r="BW25" s="75" t="str">
        <f t="shared" si="82"/>
        <v/>
      </c>
      <c r="BX25" s="75" t="str">
        <f t="shared" si="83"/>
        <v/>
      </c>
      <c r="BY25" s="75" t="str">
        <f t="shared" si="84"/>
        <v/>
      </c>
      <c r="BZ25" s="75" t="str">
        <f t="shared" si="85"/>
        <v/>
      </c>
      <c r="CA25" s="75" t="str">
        <f t="shared" si="86"/>
        <v/>
      </c>
      <c r="CB25" s="75" t="str">
        <f t="shared" si="87"/>
        <v/>
      </c>
      <c r="CC25" s="75">
        <f t="shared" si="88"/>
        <v>21</v>
      </c>
      <c r="CD25" s="75" t="str">
        <f t="shared" si="89"/>
        <v/>
      </c>
      <c r="CE25" s="75" t="str">
        <f t="shared" si="90"/>
        <v/>
      </c>
      <c r="CF25" s="75" t="str">
        <f t="shared" si="91"/>
        <v/>
      </c>
      <c r="CG25" s="75" t="str">
        <f t="shared" si="92"/>
        <v/>
      </c>
      <c r="CH25" s="75" t="str">
        <f t="shared" si="93"/>
        <v/>
      </c>
      <c r="CI25" s="75" t="str">
        <f t="shared" si="94"/>
        <v/>
      </c>
      <c r="CJ25" s="75" t="str">
        <f t="shared" si="95"/>
        <v/>
      </c>
      <c r="CK25" s="75" t="str">
        <f t="shared" si="96"/>
        <v/>
      </c>
      <c r="CL25" s="75" t="str">
        <f t="shared" si="97"/>
        <v/>
      </c>
      <c r="CM25" s="75" t="str">
        <f t="shared" si="98"/>
        <v/>
      </c>
      <c r="CN25" s="75" t="str">
        <f t="shared" si="99"/>
        <v/>
      </c>
      <c r="CO25" s="75" t="str">
        <f t="shared" si="100"/>
        <v/>
      </c>
      <c r="CP25" s="75" t="str">
        <f t="shared" si="101"/>
        <v/>
      </c>
      <c r="CQ25" s="75" t="str">
        <f t="shared" si="102"/>
        <v/>
      </c>
      <c r="CR25" s="75" t="str">
        <f t="shared" si="103"/>
        <v/>
      </c>
      <c r="CS25" s="75" t="str">
        <f t="shared" si="104"/>
        <v/>
      </c>
      <c r="CT25" s="75" t="str">
        <f t="shared" si="105"/>
        <v/>
      </c>
      <c r="CU25" s="75" t="str">
        <f t="shared" si="106"/>
        <v/>
      </c>
      <c r="CV25" s="75" t="str">
        <f t="shared" si="107"/>
        <v/>
      </c>
      <c r="CW25" s="75" t="str">
        <f t="shared" si="108"/>
        <v/>
      </c>
      <c r="CX25" s="75" t="str">
        <f t="shared" si="109"/>
        <v/>
      </c>
      <c r="CY25" s="75" t="str">
        <f t="shared" si="110"/>
        <v/>
      </c>
      <c r="CZ25" s="75" t="str">
        <f t="shared" si="111"/>
        <v/>
      </c>
      <c r="DA25" s="75" t="str">
        <f t="shared" si="112"/>
        <v/>
      </c>
      <c r="DB25" s="75" t="str">
        <f t="shared" si="113"/>
        <v/>
      </c>
      <c r="DC25" s="75" t="str">
        <f t="shared" si="114"/>
        <v/>
      </c>
      <c r="DD25" s="75" t="str">
        <f t="shared" si="115"/>
        <v/>
      </c>
      <c r="DE25" s="75" t="str">
        <f t="shared" si="116"/>
        <v/>
      </c>
      <c r="DF25">
        <v>25</v>
      </c>
      <c r="DG25" s="113">
        <f t="shared" si="53"/>
        <v>21</v>
      </c>
      <c r="DH25" s="108" t="str">
        <f t="shared" si="54"/>
        <v/>
      </c>
      <c r="DI25" s="108" t="str">
        <f t="shared" si="55"/>
        <v/>
      </c>
      <c r="DJ25" s="108" t="str">
        <f t="shared" si="56"/>
        <v/>
      </c>
      <c r="DK25" s="108" t="str">
        <f t="shared" si="57"/>
        <v/>
      </c>
      <c r="DL25" s="108" t="str">
        <f t="shared" si="58"/>
        <v/>
      </c>
      <c r="DM25" s="108" t="str">
        <f t="shared" si="59"/>
        <v/>
      </c>
      <c r="DN25" s="108" t="str">
        <f t="shared" si="60"/>
        <v/>
      </c>
      <c r="DO25" s="108" t="str">
        <f t="shared" si="61"/>
        <v/>
      </c>
      <c r="DP25" s="108" t="str">
        <f t="shared" si="62"/>
        <v/>
      </c>
      <c r="DQ25" s="108" t="str">
        <f t="shared" si="63"/>
        <v/>
      </c>
      <c r="DR25" s="108" t="str">
        <f t="shared" si="64"/>
        <v/>
      </c>
      <c r="DS25" s="108" t="str">
        <f t="shared" si="65"/>
        <v/>
      </c>
      <c r="DT25" s="108" t="str">
        <f t="shared" si="66"/>
        <v/>
      </c>
      <c r="DU25" s="114" t="str">
        <f t="shared" si="67"/>
        <v/>
      </c>
    </row>
    <row r="26" spans="1:145" x14ac:dyDescent="0.25">
      <c r="A26" s="109">
        <v>7</v>
      </c>
      <c r="B26" s="109">
        <v>7</v>
      </c>
      <c r="C26" s="109">
        <v>5</v>
      </c>
      <c r="D26" s="109">
        <v>6</v>
      </c>
      <c r="E26" s="109">
        <v>4</v>
      </c>
      <c r="F26" s="109">
        <v>7</v>
      </c>
      <c r="G26" s="109">
        <v>3</v>
      </c>
      <c r="H26" s="109">
        <v>2</v>
      </c>
      <c r="I26" s="109">
        <v>5</v>
      </c>
      <c r="J26" s="109">
        <v>4</v>
      </c>
      <c r="K26" s="109">
        <v>4</v>
      </c>
      <c r="L26" s="109">
        <v>5</v>
      </c>
      <c r="M26" s="109">
        <v>6</v>
      </c>
      <c r="N26" s="109">
        <v>5</v>
      </c>
      <c r="O26" s="109">
        <v>3</v>
      </c>
      <c r="P26" s="109">
        <v>2</v>
      </c>
      <c r="Q26" s="109">
        <v>7</v>
      </c>
      <c r="R26" s="109">
        <v>9</v>
      </c>
      <c r="S26" s="109">
        <v>5</v>
      </c>
      <c r="T26" s="109">
        <v>5</v>
      </c>
      <c r="U26" s="109">
        <v>6</v>
      </c>
      <c r="V26" s="109">
        <v>3</v>
      </c>
      <c r="W26" s="109">
        <v>2</v>
      </c>
      <c r="X26" s="109">
        <v>6</v>
      </c>
      <c r="Y26" s="109">
        <v>4</v>
      </c>
      <c r="Z26" s="109"/>
      <c r="AA26" s="109">
        <v>5</v>
      </c>
      <c r="AB26" s="109">
        <v>3</v>
      </c>
      <c r="AC26" s="109">
        <v>5</v>
      </c>
      <c r="AD26" s="109">
        <v>4</v>
      </c>
      <c r="AE26" s="109">
        <v>8</v>
      </c>
      <c r="AF26" s="109">
        <v>2</v>
      </c>
      <c r="AG26" s="109"/>
      <c r="AH26" s="109">
        <v>6</v>
      </c>
      <c r="AI26" s="109">
        <v>4</v>
      </c>
      <c r="AJ26" s="109">
        <v>5</v>
      </c>
      <c r="AK26" s="109">
        <v>1</v>
      </c>
      <c r="AL26" s="109">
        <v>3</v>
      </c>
      <c r="AM26" s="109">
        <v>5</v>
      </c>
      <c r="AN26" s="109">
        <v>5</v>
      </c>
      <c r="AO26" s="109">
        <v>3</v>
      </c>
      <c r="AP26" s="109">
        <v>3</v>
      </c>
      <c r="AQ26" s="109">
        <v>4</v>
      </c>
      <c r="AR26" s="109">
        <v>4</v>
      </c>
      <c r="AS26" s="109">
        <v>2</v>
      </c>
      <c r="AT26" s="109">
        <v>4</v>
      </c>
      <c r="AU26" s="109">
        <v>6</v>
      </c>
      <c r="AV26" s="109">
        <v>1</v>
      </c>
      <c r="AW26" s="109">
        <v>5</v>
      </c>
      <c r="BE26">
        <f t="shared" si="49"/>
        <v>9</v>
      </c>
      <c r="BF26">
        <f t="shared" si="50"/>
        <v>210</v>
      </c>
      <c r="BG26" s="72">
        <f t="shared" si="51"/>
        <v>1</v>
      </c>
      <c r="BH26" s="72">
        <f t="shared" si="52"/>
        <v>1</v>
      </c>
      <c r="BI26" s="75" t="str">
        <f t="shared" si="68"/>
        <v/>
      </c>
      <c r="BJ26" s="75" t="str">
        <f t="shared" si="69"/>
        <v/>
      </c>
      <c r="BK26" s="75" t="str">
        <f t="shared" si="70"/>
        <v/>
      </c>
      <c r="BL26" s="75" t="str">
        <f t="shared" si="71"/>
        <v/>
      </c>
      <c r="BM26" s="75" t="str">
        <f t="shared" si="72"/>
        <v/>
      </c>
      <c r="BN26" s="75" t="str">
        <f t="shared" si="73"/>
        <v/>
      </c>
      <c r="BO26" s="75" t="str">
        <f t="shared" si="74"/>
        <v/>
      </c>
      <c r="BP26" s="75" t="str">
        <f t="shared" si="75"/>
        <v/>
      </c>
      <c r="BQ26" s="75" t="str">
        <f t="shared" si="76"/>
        <v/>
      </c>
      <c r="BR26" s="75" t="str">
        <f t="shared" si="77"/>
        <v/>
      </c>
      <c r="BS26" s="75" t="str">
        <f t="shared" si="78"/>
        <v/>
      </c>
      <c r="BT26" s="75" t="str">
        <f t="shared" si="79"/>
        <v/>
      </c>
      <c r="BU26" s="75" t="str">
        <f t="shared" si="80"/>
        <v/>
      </c>
      <c r="BV26" s="75" t="str">
        <f t="shared" si="81"/>
        <v/>
      </c>
      <c r="BW26" s="75" t="str">
        <f t="shared" si="82"/>
        <v/>
      </c>
      <c r="BX26" s="75" t="str">
        <f t="shared" si="83"/>
        <v/>
      </c>
      <c r="BY26" s="75" t="str">
        <f t="shared" si="84"/>
        <v/>
      </c>
      <c r="BZ26" s="75">
        <f t="shared" si="85"/>
        <v>18</v>
      </c>
      <c r="CA26" s="75" t="str">
        <f t="shared" si="86"/>
        <v/>
      </c>
      <c r="CB26" s="75" t="str">
        <f t="shared" si="87"/>
        <v/>
      </c>
      <c r="CC26" s="75" t="str">
        <f t="shared" si="88"/>
        <v/>
      </c>
      <c r="CD26" s="75" t="str">
        <f t="shared" si="89"/>
        <v/>
      </c>
      <c r="CE26" s="75" t="str">
        <f t="shared" si="90"/>
        <v/>
      </c>
      <c r="CF26" s="75" t="str">
        <f t="shared" si="91"/>
        <v/>
      </c>
      <c r="CG26" s="75" t="str">
        <f t="shared" si="92"/>
        <v/>
      </c>
      <c r="CH26" s="75" t="str">
        <f t="shared" si="93"/>
        <v/>
      </c>
      <c r="CI26" s="75" t="str">
        <f t="shared" si="94"/>
        <v/>
      </c>
      <c r="CJ26" s="75" t="str">
        <f t="shared" si="95"/>
        <v/>
      </c>
      <c r="CK26" s="75" t="str">
        <f t="shared" si="96"/>
        <v/>
      </c>
      <c r="CL26" s="75" t="str">
        <f t="shared" si="97"/>
        <v/>
      </c>
      <c r="CM26" s="75" t="str">
        <f t="shared" si="98"/>
        <v/>
      </c>
      <c r="CN26" s="75" t="str">
        <f t="shared" si="99"/>
        <v/>
      </c>
      <c r="CO26" s="75" t="str">
        <f t="shared" si="100"/>
        <v/>
      </c>
      <c r="CP26" s="75" t="str">
        <f t="shared" si="101"/>
        <v/>
      </c>
      <c r="CQ26" s="75" t="str">
        <f t="shared" si="102"/>
        <v/>
      </c>
      <c r="CR26" s="75" t="str">
        <f t="shared" si="103"/>
        <v/>
      </c>
      <c r="CS26" s="75" t="str">
        <f t="shared" si="104"/>
        <v/>
      </c>
      <c r="CT26" s="75" t="str">
        <f t="shared" si="105"/>
        <v/>
      </c>
      <c r="CU26" s="75" t="str">
        <f t="shared" si="106"/>
        <v/>
      </c>
      <c r="CV26" s="75" t="str">
        <f t="shared" si="107"/>
        <v/>
      </c>
      <c r="CW26" s="75" t="str">
        <f t="shared" si="108"/>
        <v/>
      </c>
      <c r="CX26" s="75" t="str">
        <f t="shared" si="109"/>
        <v/>
      </c>
      <c r="CY26" s="75" t="str">
        <f t="shared" si="110"/>
        <v/>
      </c>
      <c r="CZ26" s="75" t="str">
        <f t="shared" si="111"/>
        <v/>
      </c>
      <c r="DA26" s="75" t="str">
        <f t="shared" si="112"/>
        <v/>
      </c>
      <c r="DB26" s="75" t="str">
        <f t="shared" si="113"/>
        <v/>
      </c>
      <c r="DC26" s="75" t="str">
        <f t="shared" si="114"/>
        <v/>
      </c>
      <c r="DD26" s="75" t="str">
        <f t="shared" si="115"/>
        <v/>
      </c>
      <c r="DE26" s="75" t="str">
        <f t="shared" si="116"/>
        <v/>
      </c>
      <c r="DF26">
        <v>26</v>
      </c>
      <c r="DG26" s="113">
        <f t="shared" si="53"/>
        <v>18</v>
      </c>
      <c r="DH26" s="108" t="str">
        <f t="shared" si="54"/>
        <v/>
      </c>
      <c r="DI26" s="108" t="str">
        <f t="shared" si="55"/>
        <v/>
      </c>
      <c r="DJ26" s="108" t="str">
        <f t="shared" si="56"/>
        <v/>
      </c>
      <c r="DK26" s="108" t="str">
        <f t="shared" si="57"/>
        <v/>
      </c>
      <c r="DL26" s="108" t="str">
        <f t="shared" si="58"/>
        <v/>
      </c>
      <c r="DM26" s="108" t="str">
        <f t="shared" si="59"/>
        <v/>
      </c>
      <c r="DN26" s="108" t="str">
        <f t="shared" si="60"/>
        <v/>
      </c>
      <c r="DO26" s="108" t="str">
        <f t="shared" si="61"/>
        <v/>
      </c>
      <c r="DP26" s="108" t="str">
        <f t="shared" si="62"/>
        <v/>
      </c>
      <c r="DQ26" s="108" t="str">
        <f t="shared" si="63"/>
        <v/>
      </c>
      <c r="DR26" s="108" t="str">
        <f t="shared" si="64"/>
        <v/>
      </c>
      <c r="DS26" s="108" t="str">
        <f t="shared" si="65"/>
        <v/>
      </c>
      <c r="DT26" s="108" t="str">
        <f t="shared" si="66"/>
        <v/>
      </c>
      <c r="DU26" s="114" t="str">
        <f t="shared" si="67"/>
        <v/>
      </c>
    </row>
    <row r="27" spans="1:145" x14ac:dyDescent="0.25">
      <c r="A27" s="109">
        <v>4</v>
      </c>
      <c r="B27" s="109">
        <v>7</v>
      </c>
      <c r="C27" s="109">
        <v>3</v>
      </c>
      <c r="D27" s="109">
        <v>1</v>
      </c>
      <c r="E27" s="109">
        <v>3</v>
      </c>
      <c r="F27" s="109">
        <v>7</v>
      </c>
      <c r="G27" s="109">
        <v>6</v>
      </c>
      <c r="H27" s="109">
        <v>2</v>
      </c>
      <c r="I27" s="109">
        <v>9</v>
      </c>
      <c r="J27" s="109">
        <v>5</v>
      </c>
      <c r="K27" s="109">
        <v>3</v>
      </c>
      <c r="L27" s="109">
        <v>5</v>
      </c>
      <c r="M27" s="109">
        <v>3</v>
      </c>
      <c r="N27" s="109">
        <v>5</v>
      </c>
      <c r="O27" s="109">
        <v>4</v>
      </c>
      <c r="P27" s="109">
        <v>7</v>
      </c>
      <c r="Q27" s="109">
        <v>4</v>
      </c>
      <c r="R27" s="109">
        <v>6</v>
      </c>
      <c r="S27" s="109">
        <v>2</v>
      </c>
      <c r="T27" s="109">
        <v>10</v>
      </c>
      <c r="U27" s="109">
        <v>8</v>
      </c>
      <c r="V27" s="109">
        <v>6</v>
      </c>
      <c r="W27" s="109">
        <v>2</v>
      </c>
      <c r="X27" s="109">
        <v>7</v>
      </c>
      <c r="Y27" s="109">
        <v>5</v>
      </c>
      <c r="Z27" s="109">
        <v>5</v>
      </c>
      <c r="AA27" s="109"/>
      <c r="AB27" s="109">
        <v>6</v>
      </c>
      <c r="AC27" s="109">
        <v>4</v>
      </c>
      <c r="AD27" s="109">
        <v>1</v>
      </c>
      <c r="AE27" s="109">
        <v>4</v>
      </c>
      <c r="AF27" s="109">
        <v>3</v>
      </c>
      <c r="AG27" s="109">
        <v>3</v>
      </c>
      <c r="AH27" s="109">
        <v>5</v>
      </c>
      <c r="AI27" s="109">
        <v>6</v>
      </c>
      <c r="AJ27" s="109">
        <v>10</v>
      </c>
      <c r="AK27" s="109">
        <v>5</v>
      </c>
      <c r="AL27" s="109">
        <v>3</v>
      </c>
      <c r="AM27" s="109">
        <v>6</v>
      </c>
      <c r="AN27" s="109">
        <v>4</v>
      </c>
      <c r="AO27" s="109">
        <v>3</v>
      </c>
      <c r="AP27" s="109">
        <v>1</v>
      </c>
      <c r="AQ27" s="109">
        <v>3</v>
      </c>
      <c r="AR27" s="109">
        <v>5</v>
      </c>
      <c r="AS27" s="109">
        <v>3</v>
      </c>
      <c r="AT27" s="109">
        <v>6</v>
      </c>
      <c r="AU27" s="109">
        <v>7</v>
      </c>
      <c r="AV27" s="109">
        <v>5</v>
      </c>
      <c r="AW27" s="109">
        <v>6</v>
      </c>
      <c r="BE27">
        <f t="shared" si="49"/>
        <v>10</v>
      </c>
      <c r="BF27">
        <f t="shared" si="50"/>
        <v>228</v>
      </c>
      <c r="BG27" s="72">
        <f t="shared" si="51"/>
        <v>0</v>
      </c>
      <c r="BH27" s="72">
        <f t="shared" si="52"/>
        <v>2</v>
      </c>
      <c r="BI27" s="75" t="str">
        <f t="shared" si="68"/>
        <v/>
      </c>
      <c r="BJ27" s="75" t="str">
        <f t="shared" si="69"/>
        <v/>
      </c>
      <c r="BK27" s="75" t="str">
        <f t="shared" si="70"/>
        <v/>
      </c>
      <c r="BL27" s="75" t="str">
        <f t="shared" si="71"/>
        <v/>
      </c>
      <c r="BM27" s="75" t="str">
        <f t="shared" si="72"/>
        <v/>
      </c>
      <c r="BN27" s="75" t="str">
        <f t="shared" si="73"/>
        <v/>
      </c>
      <c r="BO27" s="75" t="str">
        <f t="shared" si="74"/>
        <v/>
      </c>
      <c r="BP27" s="75" t="str">
        <f t="shared" si="75"/>
        <v/>
      </c>
      <c r="BQ27" s="75" t="str">
        <f t="shared" si="76"/>
        <v/>
      </c>
      <c r="BR27" s="75" t="str">
        <f t="shared" si="77"/>
        <v/>
      </c>
      <c r="BS27" s="75" t="str">
        <f t="shared" si="78"/>
        <v/>
      </c>
      <c r="BT27" s="75" t="str">
        <f t="shared" si="79"/>
        <v/>
      </c>
      <c r="BU27" s="75" t="str">
        <f t="shared" si="80"/>
        <v/>
      </c>
      <c r="BV27" s="75" t="str">
        <f t="shared" si="81"/>
        <v/>
      </c>
      <c r="BW27" s="75" t="str">
        <f t="shared" si="82"/>
        <v/>
      </c>
      <c r="BX27" s="75" t="str">
        <f t="shared" si="83"/>
        <v/>
      </c>
      <c r="BY27" s="75" t="str">
        <f t="shared" si="84"/>
        <v/>
      </c>
      <c r="BZ27" s="75" t="str">
        <f t="shared" si="85"/>
        <v/>
      </c>
      <c r="CA27" s="75" t="str">
        <f t="shared" si="86"/>
        <v/>
      </c>
      <c r="CB27" s="75">
        <f t="shared" si="87"/>
        <v>20</v>
      </c>
      <c r="CC27" s="75" t="str">
        <f t="shared" si="88"/>
        <v/>
      </c>
      <c r="CD27" s="75" t="str">
        <f t="shared" si="89"/>
        <v/>
      </c>
      <c r="CE27" s="75" t="str">
        <f t="shared" si="90"/>
        <v/>
      </c>
      <c r="CF27" s="75" t="str">
        <f t="shared" si="91"/>
        <v/>
      </c>
      <c r="CG27" s="75" t="str">
        <f t="shared" si="92"/>
        <v/>
      </c>
      <c r="CH27" s="75" t="str">
        <f t="shared" si="93"/>
        <v/>
      </c>
      <c r="CI27" s="75" t="str">
        <f t="shared" si="94"/>
        <v/>
      </c>
      <c r="CJ27" s="75" t="str">
        <f t="shared" si="95"/>
        <v/>
      </c>
      <c r="CK27" s="75" t="str">
        <f t="shared" si="96"/>
        <v/>
      </c>
      <c r="CL27" s="75" t="str">
        <f t="shared" si="97"/>
        <v/>
      </c>
      <c r="CM27" s="75" t="str">
        <f t="shared" si="98"/>
        <v/>
      </c>
      <c r="CN27" s="75" t="str">
        <f t="shared" si="99"/>
        <v/>
      </c>
      <c r="CO27" s="75" t="str">
        <f t="shared" si="100"/>
        <v/>
      </c>
      <c r="CP27" s="75" t="str">
        <f t="shared" si="101"/>
        <v/>
      </c>
      <c r="CQ27" s="75" t="str">
        <f t="shared" si="102"/>
        <v/>
      </c>
      <c r="CR27" s="75">
        <f t="shared" si="103"/>
        <v>36</v>
      </c>
      <c r="CS27" s="75" t="str">
        <f t="shared" si="104"/>
        <v/>
      </c>
      <c r="CT27" s="75" t="str">
        <f t="shared" si="105"/>
        <v/>
      </c>
      <c r="CU27" s="75" t="str">
        <f t="shared" si="106"/>
        <v/>
      </c>
      <c r="CV27" s="75" t="str">
        <f t="shared" si="107"/>
        <v/>
      </c>
      <c r="CW27" s="75" t="str">
        <f t="shared" si="108"/>
        <v/>
      </c>
      <c r="CX27" s="75" t="str">
        <f t="shared" si="109"/>
        <v/>
      </c>
      <c r="CY27" s="75" t="str">
        <f t="shared" si="110"/>
        <v/>
      </c>
      <c r="CZ27" s="75" t="str">
        <f t="shared" si="111"/>
        <v/>
      </c>
      <c r="DA27" s="75" t="str">
        <f t="shared" si="112"/>
        <v/>
      </c>
      <c r="DB27" s="75" t="str">
        <f t="shared" si="113"/>
        <v/>
      </c>
      <c r="DC27" s="75" t="str">
        <f t="shared" si="114"/>
        <v/>
      </c>
      <c r="DD27" s="75" t="str">
        <f t="shared" si="115"/>
        <v/>
      </c>
      <c r="DE27" s="75" t="str">
        <f t="shared" si="116"/>
        <v/>
      </c>
      <c r="DF27">
        <v>27</v>
      </c>
      <c r="DG27" s="113">
        <f t="shared" si="53"/>
        <v>36</v>
      </c>
      <c r="DH27" s="108">
        <f t="shared" si="54"/>
        <v>20</v>
      </c>
      <c r="DI27" s="108" t="str">
        <f t="shared" si="55"/>
        <v/>
      </c>
      <c r="DJ27" s="108" t="str">
        <f t="shared" si="56"/>
        <v/>
      </c>
      <c r="DK27" s="108" t="str">
        <f t="shared" si="57"/>
        <v/>
      </c>
      <c r="DL27" s="108" t="str">
        <f t="shared" si="58"/>
        <v/>
      </c>
      <c r="DM27" s="108" t="str">
        <f t="shared" si="59"/>
        <v/>
      </c>
      <c r="DN27" s="108" t="str">
        <f t="shared" si="60"/>
        <v/>
      </c>
      <c r="DO27" s="108" t="str">
        <f t="shared" si="61"/>
        <v/>
      </c>
      <c r="DP27" s="108" t="str">
        <f t="shared" si="62"/>
        <v/>
      </c>
      <c r="DQ27" s="108" t="str">
        <f t="shared" si="63"/>
        <v/>
      </c>
      <c r="DR27" s="108" t="str">
        <f t="shared" si="64"/>
        <v/>
      </c>
      <c r="DS27" s="108" t="str">
        <f t="shared" si="65"/>
        <v/>
      </c>
      <c r="DT27" s="108" t="str">
        <f t="shared" si="66"/>
        <v/>
      </c>
      <c r="DU27" s="114" t="str">
        <f t="shared" si="67"/>
        <v/>
      </c>
      <c r="EO27">
        <v>1</v>
      </c>
    </row>
    <row r="28" spans="1:145" x14ac:dyDescent="0.25">
      <c r="A28" s="109">
        <v>6</v>
      </c>
      <c r="B28" s="109">
        <v>8</v>
      </c>
      <c r="C28" s="109">
        <v>7</v>
      </c>
      <c r="D28" s="109">
        <v>5</v>
      </c>
      <c r="E28" s="109">
        <v>5</v>
      </c>
      <c r="F28" s="109">
        <v>3</v>
      </c>
      <c r="G28" s="109">
        <v>4</v>
      </c>
      <c r="H28" s="109">
        <v>8</v>
      </c>
      <c r="I28" s="109">
        <v>8</v>
      </c>
      <c r="J28" s="109">
        <v>3</v>
      </c>
      <c r="K28" s="109">
        <v>6</v>
      </c>
      <c r="L28" s="109">
        <v>5</v>
      </c>
      <c r="M28" s="109">
        <v>2</v>
      </c>
      <c r="N28" s="109">
        <v>7</v>
      </c>
      <c r="O28" s="109">
        <v>6</v>
      </c>
      <c r="P28" s="109">
        <v>2</v>
      </c>
      <c r="Q28" s="109">
        <v>5</v>
      </c>
      <c r="R28" s="109">
        <v>7</v>
      </c>
      <c r="S28" s="109">
        <v>4</v>
      </c>
      <c r="T28" s="109">
        <v>3</v>
      </c>
      <c r="U28" s="109">
        <v>3</v>
      </c>
      <c r="V28" s="109">
        <v>5</v>
      </c>
      <c r="W28" s="109">
        <v>4</v>
      </c>
      <c r="X28" s="109">
        <v>4</v>
      </c>
      <c r="Y28" s="109">
        <v>7</v>
      </c>
      <c r="Z28" s="109">
        <v>3</v>
      </c>
      <c r="AA28" s="109">
        <v>6</v>
      </c>
      <c r="AB28" s="109"/>
      <c r="AC28" s="109">
        <v>2</v>
      </c>
      <c r="AD28" s="109">
        <v>4</v>
      </c>
      <c r="AE28" s="109">
        <v>3</v>
      </c>
      <c r="AF28" s="109">
        <v>3</v>
      </c>
      <c r="AG28" s="109">
        <v>5</v>
      </c>
      <c r="AH28" s="109">
        <v>6</v>
      </c>
      <c r="AI28" s="109">
        <v>5</v>
      </c>
      <c r="AJ28" s="109">
        <v>6</v>
      </c>
      <c r="AK28" s="109">
        <v>3</v>
      </c>
      <c r="AL28" s="109">
        <v>6</v>
      </c>
      <c r="AM28" s="109">
        <v>7</v>
      </c>
      <c r="AN28" s="109">
        <v>4</v>
      </c>
      <c r="AO28" s="109">
        <v>5</v>
      </c>
      <c r="AP28" s="109">
        <v>5</v>
      </c>
      <c r="AQ28" s="109">
        <v>3</v>
      </c>
      <c r="AR28" s="109">
        <v>7</v>
      </c>
      <c r="AS28" s="109">
        <v>2</v>
      </c>
      <c r="AT28" s="109">
        <v>9</v>
      </c>
      <c r="AU28" s="109">
        <v>5</v>
      </c>
      <c r="AV28" s="109">
        <v>5</v>
      </c>
      <c r="AW28" s="109">
        <v>3</v>
      </c>
      <c r="BE28">
        <f t="shared" si="49"/>
        <v>9</v>
      </c>
      <c r="BF28">
        <f t="shared" si="50"/>
        <v>234</v>
      </c>
      <c r="BG28" s="72">
        <f t="shared" si="51"/>
        <v>0</v>
      </c>
      <c r="BH28" s="72">
        <f t="shared" si="52"/>
        <v>1</v>
      </c>
      <c r="BI28" s="75" t="str">
        <f t="shared" si="68"/>
        <v/>
      </c>
      <c r="BJ28" s="75" t="str">
        <f t="shared" si="69"/>
        <v/>
      </c>
      <c r="BK28" s="75" t="str">
        <f t="shared" si="70"/>
        <v/>
      </c>
      <c r="BL28" s="75" t="str">
        <f t="shared" si="71"/>
        <v/>
      </c>
      <c r="BM28" s="75" t="str">
        <f t="shared" si="72"/>
        <v/>
      </c>
      <c r="BN28" s="75" t="str">
        <f t="shared" si="73"/>
        <v/>
      </c>
      <c r="BO28" s="75" t="str">
        <f t="shared" si="74"/>
        <v/>
      </c>
      <c r="BP28" s="75" t="str">
        <f t="shared" si="75"/>
        <v/>
      </c>
      <c r="BQ28" s="75" t="str">
        <f t="shared" si="76"/>
        <v/>
      </c>
      <c r="BR28" s="75" t="str">
        <f t="shared" si="77"/>
        <v/>
      </c>
      <c r="BS28" s="75" t="str">
        <f t="shared" si="78"/>
        <v/>
      </c>
      <c r="BT28" s="75" t="str">
        <f t="shared" si="79"/>
        <v/>
      </c>
      <c r="BU28" s="75" t="str">
        <f t="shared" si="80"/>
        <v/>
      </c>
      <c r="BV28" s="75" t="str">
        <f t="shared" si="81"/>
        <v/>
      </c>
      <c r="BW28" s="75" t="str">
        <f t="shared" si="82"/>
        <v/>
      </c>
      <c r="BX28" s="75" t="str">
        <f t="shared" si="83"/>
        <v/>
      </c>
      <c r="BY28" s="75" t="str">
        <f t="shared" si="84"/>
        <v/>
      </c>
      <c r="BZ28" s="75" t="str">
        <f t="shared" si="85"/>
        <v/>
      </c>
      <c r="CA28" s="75" t="str">
        <f t="shared" si="86"/>
        <v/>
      </c>
      <c r="CB28" s="75" t="str">
        <f t="shared" si="87"/>
        <v/>
      </c>
      <c r="CC28" s="75" t="str">
        <f t="shared" si="88"/>
        <v/>
      </c>
      <c r="CD28" s="75" t="str">
        <f t="shared" si="89"/>
        <v/>
      </c>
      <c r="CE28" s="75" t="str">
        <f t="shared" si="90"/>
        <v/>
      </c>
      <c r="CF28" s="75" t="str">
        <f t="shared" si="91"/>
        <v/>
      </c>
      <c r="CG28" s="75" t="str">
        <f t="shared" si="92"/>
        <v/>
      </c>
      <c r="CH28" s="75" t="str">
        <f t="shared" si="93"/>
        <v/>
      </c>
      <c r="CI28" s="75" t="str">
        <f t="shared" si="94"/>
        <v/>
      </c>
      <c r="CJ28" s="75" t="str">
        <f t="shared" si="95"/>
        <v/>
      </c>
      <c r="CK28" s="75" t="str">
        <f t="shared" si="96"/>
        <v/>
      </c>
      <c r="CL28" s="75" t="str">
        <f t="shared" si="97"/>
        <v/>
      </c>
      <c r="CM28" s="75" t="str">
        <f t="shared" si="98"/>
        <v/>
      </c>
      <c r="CN28" s="75" t="str">
        <f t="shared" si="99"/>
        <v/>
      </c>
      <c r="CO28" s="75" t="str">
        <f t="shared" si="100"/>
        <v/>
      </c>
      <c r="CP28" s="75" t="str">
        <f t="shared" si="101"/>
        <v/>
      </c>
      <c r="CQ28" s="75" t="str">
        <f t="shared" si="102"/>
        <v/>
      </c>
      <c r="CR28" s="75" t="str">
        <f t="shared" si="103"/>
        <v/>
      </c>
      <c r="CS28" s="75" t="str">
        <f t="shared" si="104"/>
        <v/>
      </c>
      <c r="CT28" s="75" t="str">
        <f t="shared" si="105"/>
        <v/>
      </c>
      <c r="CU28" s="75" t="str">
        <f t="shared" si="106"/>
        <v/>
      </c>
      <c r="CV28" s="75" t="str">
        <f t="shared" si="107"/>
        <v/>
      </c>
      <c r="CW28" s="75" t="str">
        <f t="shared" si="108"/>
        <v/>
      </c>
      <c r="CX28" s="75" t="str">
        <f t="shared" si="109"/>
        <v/>
      </c>
      <c r="CY28" s="75" t="str">
        <f t="shared" si="110"/>
        <v/>
      </c>
      <c r="CZ28" s="75" t="str">
        <f t="shared" si="111"/>
        <v/>
      </c>
      <c r="DA28" s="75" t="str">
        <f t="shared" si="112"/>
        <v/>
      </c>
      <c r="DB28" s="75">
        <f t="shared" si="113"/>
        <v>46</v>
      </c>
      <c r="DC28" s="75" t="str">
        <f t="shared" si="114"/>
        <v/>
      </c>
      <c r="DD28" s="75" t="str">
        <f t="shared" si="115"/>
        <v/>
      </c>
      <c r="DE28" s="75" t="str">
        <f t="shared" si="116"/>
        <v/>
      </c>
      <c r="DF28">
        <v>28</v>
      </c>
      <c r="DG28" s="113">
        <f t="shared" si="53"/>
        <v>46</v>
      </c>
      <c r="DH28" s="108" t="str">
        <f t="shared" si="54"/>
        <v/>
      </c>
      <c r="DI28" s="108" t="str">
        <f t="shared" si="55"/>
        <v/>
      </c>
      <c r="DJ28" s="108" t="str">
        <f t="shared" si="56"/>
        <v/>
      </c>
      <c r="DK28" s="108" t="str">
        <f t="shared" si="57"/>
        <v/>
      </c>
      <c r="DL28" s="108" t="str">
        <f t="shared" si="58"/>
        <v/>
      </c>
      <c r="DM28" s="108" t="str">
        <f t="shared" si="59"/>
        <v/>
      </c>
      <c r="DN28" s="108" t="str">
        <f t="shared" si="60"/>
        <v/>
      </c>
      <c r="DO28" s="108" t="str">
        <f t="shared" si="61"/>
        <v/>
      </c>
      <c r="DP28" s="108" t="str">
        <f t="shared" si="62"/>
        <v/>
      </c>
      <c r="DQ28" s="108" t="str">
        <f t="shared" si="63"/>
        <v/>
      </c>
      <c r="DR28" s="108" t="str">
        <f t="shared" si="64"/>
        <v/>
      </c>
      <c r="DS28" s="108" t="str">
        <f t="shared" si="65"/>
        <v/>
      </c>
      <c r="DT28" s="108" t="str">
        <f t="shared" si="66"/>
        <v/>
      </c>
      <c r="DU28" s="114" t="str">
        <f t="shared" si="67"/>
        <v/>
      </c>
    </row>
    <row r="29" spans="1:145" x14ac:dyDescent="0.25">
      <c r="A29" s="109">
        <v>5</v>
      </c>
      <c r="B29" s="109">
        <v>6</v>
      </c>
      <c r="C29" s="109">
        <v>4</v>
      </c>
      <c r="D29" s="109">
        <v>4</v>
      </c>
      <c r="E29" s="109">
        <v>6</v>
      </c>
      <c r="F29" s="109">
        <v>3</v>
      </c>
      <c r="G29" s="109">
        <v>4</v>
      </c>
      <c r="H29" s="109">
        <v>11</v>
      </c>
      <c r="I29" s="109">
        <v>6</v>
      </c>
      <c r="J29" s="109">
        <v>1</v>
      </c>
      <c r="K29" s="109">
        <v>5</v>
      </c>
      <c r="L29" s="109">
        <v>3</v>
      </c>
      <c r="M29" s="109">
        <v>5</v>
      </c>
      <c r="N29" s="109">
        <v>5</v>
      </c>
      <c r="O29" s="109">
        <v>5</v>
      </c>
      <c r="P29" s="109">
        <v>4</v>
      </c>
      <c r="Q29" s="109">
        <v>1</v>
      </c>
      <c r="R29" s="109">
        <v>3</v>
      </c>
      <c r="S29" s="109">
        <v>4</v>
      </c>
      <c r="T29" s="109">
        <v>8</v>
      </c>
      <c r="U29" s="109">
        <v>8</v>
      </c>
      <c r="V29" s="109">
        <v>5</v>
      </c>
      <c r="W29" s="109">
        <v>4</v>
      </c>
      <c r="X29" s="109">
        <v>6</v>
      </c>
      <c r="Y29" s="109">
        <v>6</v>
      </c>
      <c r="Z29" s="109">
        <v>5</v>
      </c>
      <c r="AA29" s="109">
        <v>4</v>
      </c>
      <c r="AB29" s="109">
        <v>2</v>
      </c>
      <c r="AC29" s="109"/>
      <c r="AD29" s="109">
        <v>2</v>
      </c>
      <c r="AE29" s="109">
        <v>8</v>
      </c>
      <c r="AF29" s="109">
        <v>4</v>
      </c>
      <c r="AG29" s="109">
        <v>6</v>
      </c>
      <c r="AH29" s="109">
        <v>4</v>
      </c>
      <c r="AI29" s="109">
        <v>2</v>
      </c>
      <c r="AJ29" s="109">
        <v>5</v>
      </c>
      <c r="AK29" s="109">
        <v>4</v>
      </c>
      <c r="AL29" s="109">
        <v>5</v>
      </c>
      <c r="AM29" s="109">
        <v>5</v>
      </c>
      <c r="AN29" s="109">
        <v>4</v>
      </c>
      <c r="AO29" s="109">
        <v>4</v>
      </c>
      <c r="AP29" s="109">
        <v>6</v>
      </c>
      <c r="AQ29" s="109">
        <v>2</v>
      </c>
      <c r="AR29" s="109">
        <v>1</v>
      </c>
      <c r="AS29" s="109">
        <v>4</v>
      </c>
      <c r="AT29" s="109">
        <v>4</v>
      </c>
      <c r="AU29" s="109">
        <v>1</v>
      </c>
      <c r="AV29" s="109">
        <v>5</v>
      </c>
      <c r="AW29" s="109">
        <v>7</v>
      </c>
      <c r="BE29">
        <f t="shared" si="49"/>
        <v>11</v>
      </c>
      <c r="BF29">
        <f t="shared" si="50"/>
        <v>216</v>
      </c>
      <c r="BG29" s="72">
        <f t="shared" si="51"/>
        <v>0</v>
      </c>
      <c r="BH29" s="72">
        <f t="shared" si="52"/>
        <v>1</v>
      </c>
      <c r="BI29" s="75" t="str">
        <f t="shared" si="68"/>
        <v/>
      </c>
      <c r="BJ29" s="75" t="str">
        <f t="shared" si="69"/>
        <v/>
      </c>
      <c r="BK29" s="75" t="str">
        <f t="shared" si="70"/>
        <v/>
      </c>
      <c r="BL29" s="75" t="str">
        <f t="shared" si="71"/>
        <v/>
      </c>
      <c r="BM29" s="75" t="str">
        <f t="shared" si="72"/>
        <v/>
      </c>
      <c r="BN29" s="75" t="str">
        <f t="shared" si="73"/>
        <v/>
      </c>
      <c r="BO29" s="75" t="str">
        <f t="shared" si="74"/>
        <v/>
      </c>
      <c r="BP29" s="75">
        <f t="shared" si="75"/>
        <v>8</v>
      </c>
      <c r="BQ29" s="75" t="str">
        <f t="shared" si="76"/>
        <v/>
      </c>
      <c r="BR29" s="75" t="str">
        <f t="shared" si="77"/>
        <v/>
      </c>
      <c r="BS29" s="75" t="str">
        <f t="shared" si="78"/>
        <v/>
      </c>
      <c r="BT29" s="75" t="str">
        <f t="shared" si="79"/>
        <v/>
      </c>
      <c r="BU29" s="75" t="str">
        <f t="shared" si="80"/>
        <v/>
      </c>
      <c r="BV29" s="75" t="str">
        <f t="shared" si="81"/>
        <v/>
      </c>
      <c r="BW29" s="75" t="str">
        <f t="shared" si="82"/>
        <v/>
      </c>
      <c r="BX29" s="75" t="str">
        <f t="shared" si="83"/>
        <v/>
      </c>
      <c r="BY29" s="75" t="str">
        <f t="shared" si="84"/>
        <v/>
      </c>
      <c r="BZ29" s="75" t="str">
        <f t="shared" si="85"/>
        <v/>
      </c>
      <c r="CA29" s="75" t="str">
        <f t="shared" si="86"/>
        <v/>
      </c>
      <c r="CB29" s="75" t="str">
        <f t="shared" si="87"/>
        <v/>
      </c>
      <c r="CC29" s="75" t="str">
        <f t="shared" si="88"/>
        <v/>
      </c>
      <c r="CD29" s="75" t="str">
        <f t="shared" si="89"/>
        <v/>
      </c>
      <c r="CE29" s="75" t="str">
        <f t="shared" si="90"/>
        <v/>
      </c>
      <c r="CF29" s="75" t="str">
        <f t="shared" si="91"/>
        <v/>
      </c>
      <c r="CG29" s="75" t="str">
        <f t="shared" si="92"/>
        <v/>
      </c>
      <c r="CH29" s="75" t="str">
        <f t="shared" si="93"/>
        <v/>
      </c>
      <c r="CI29" s="75" t="str">
        <f t="shared" si="94"/>
        <v/>
      </c>
      <c r="CJ29" s="75" t="str">
        <f t="shared" si="95"/>
        <v/>
      </c>
      <c r="CK29" s="75" t="str">
        <f t="shared" si="96"/>
        <v/>
      </c>
      <c r="CL29" s="75" t="str">
        <f t="shared" si="97"/>
        <v/>
      </c>
      <c r="CM29" s="75" t="str">
        <f t="shared" si="98"/>
        <v/>
      </c>
      <c r="CN29" s="75" t="str">
        <f t="shared" si="99"/>
        <v/>
      </c>
      <c r="CO29" s="75" t="str">
        <f t="shared" si="100"/>
        <v/>
      </c>
      <c r="CP29" s="75" t="str">
        <f t="shared" si="101"/>
        <v/>
      </c>
      <c r="CQ29" s="75" t="str">
        <f t="shared" si="102"/>
        <v/>
      </c>
      <c r="CR29" s="75" t="str">
        <f t="shared" si="103"/>
        <v/>
      </c>
      <c r="CS29" s="75" t="str">
        <f t="shared" si="104"/>
        <v/>
      </c>
      <c r="CT29" s="75" t="str">
        <f t="shared" si="105"/>
        <v/>
      </c>
      <c r="CU29" s="75" t="str">
        <f t="shared" si="106"/>
        <v/>
      </c>
      <c r="CV29" s="75" t="str">
        <f t="shared" si="107"/>
        <v/>
      </c>
      <c r="CW29" s="75" t="str">
        <f t="shared" si="108"/>
        <v/>
      </c>
      <c r="CX29" s="75" t="str">
        <f t="shared" si="109"/>
        <v/>
      </c>
      <c r="CY29" s="75" t="str">
        <f t="shared" si="110"/>
        <v/>
      </c>
      <c r="CZ29" s="75" t="str">
        <f t="shared" si="111"/>
        <v/>
      </c>
      <c r="DA29" s="75" t="str">
        <f t="shared" si="112"/>
        <v/>
      </c>
      <c r="DB29" s="75" t="str">
        <f t="shared" si="113"/>
        <v/>
      </c>
      <c r="DC29" s="75" t="str">
        <f t="shared" si="114"/>
        <v/>
      </c>
      <c r="DD29" s="75" t="str">
        <f t="shared" si="115"/>
        <v/>
      </c>
      <c r="DE29" s="75" t="str">
        <f t="shared" si="116"/>
        <v/>
      </c>
      <c r="DF29">
        <v>29</v>
      </c>
      <c r="DG29" s="113">
        <f t="shared" si="53"/>
        <v>8</v>
      </c>
      <c r="DH29" s="108" t="str">
        <f t="shared" si="54"/>
        <v/>
      </c>
      <c r="DI29" s="108" t="str">
        <f t="shared" si="55"/>
        <v/>
      </c>
      <c r="DJ29" s="108" t="str">
        <f t="shared" si="56"/>
        <v/>
      </c>
      <c r="DK29" s="108" t="str">
        <f t="shared" si="57"/>
        <v/>
      </c>
      <c r="DL29" s="108" t="str">
        <f t="shared" si="58"/>
        <v/>
      </c>
      <c r="DM29" s="108" t="str">
        <f t="shared" si="59"/>
        <v/>
      </c>
      <c r="DN29" s="108" t="str">
        <f t="shared" si="60"/>
        <v/>
      </c>
      <c r="DO29" s="108" t="str">
        <f t="shared" si="61"/>
        <v/>
      </c>
      <c r="DP29" s="108" t="str">
        <f t="shared" si="62"/>
        <v/>
      </c>
      <c r="DQ29" s="108" t="str">
        <f t="shared" si="63"/>
        <v/>
      </c>
      <c r="DR29" s="108" t="str">
        <f t="shared" si="64"/>
        <v/>
      </c>
      <c r="DS29" s="108" t="str">
        <f t="shared" si="65"/>
        <v/>
      </c>
      <c r="DT29" s="108" t="str">
        <f t="shared" si="66"/>
        <v/>
      </c>
      <c r="DU29" s="114" t="str">
        <f t="shared" si="67"/>
        <v/>
      </c>
    </row>
    <row r="30" spans="1:145" x14ac:dyDescent="0.25">
      <c r="A30" s="109">
        <v>6</v>
      </c>
      <c r="B30" s="109">
        <v>3</v>
      </c>
      <c r="C30" s="109">
        <v>5</v>
      </c>
      <c r="D30" s="109">
        <v>2</v>
      </c>
      <c r="E30" s="109">
        <v>7</v>
      </c>
      <c r="F30" s="109">
        <v>6</v>
      </c>
      <c r="G30" s="109">
        <v>4</v>
      </c>
      <c r="H30" s="109">
        <v>2</v>
      </c>
      <c r="I30" s="109">
        <v>2</v>
      </c>
      <c r="J30" s="109">
        <v>2</v>
      </c>
      <c r="K30" s="109">
        <v>4</v>
      </c>
      <c r="L30" s="109">
        <v>7</v>
      </c>
      <c r="M30" s="109">
        <v>4</v>
      </c>
      <c r="N30" s="109">
        <v>7</v>
      </c>
      <c r="O30" s="109">
        <v>1</v>
      </c>
      <c r="P30" s="109">
        <v>2</v>
      </c>
      <c r="Q30" s="109">
        <v>2</v>
      </c>
      <c r="R30" s="109">
        <v>5</v>
      </c>
      <c r="S30" s="109">
        <v>3</v>
      </c>
      <c r="T30" s="109">
        <v>6</v>
      </c>
      <c r="U30" s="109">
        <v>8</v>
      </c>
      <c r="V30" s="109">
        <v>4</v>
      </c>
      <c r="W30" s="109">
        <v>4</v>
      </c>
      <c r="X30" s="109">
        <v>5</v>
      </c>
      <c r="Y30" s="109">
        <v>2</v>
      </c>
      <c r="Z30" s="109">
        <v>4</v>
      </c>
      <c r="AA30" s="109">
        <v>1</v>
      </c>
      <c r="AB30" s="109">
        <v>4</v>
      </c>
      <c r="AC30" s="109">
        <v>2</v>
      </c>
      <c r="AD30" s="109"/>
      <c r="AE30" s="109">
        <v>6</v>
      </c>
      <c r="AF30" s="109">
        <v>5</v>
      </c>
      <c r="AG30" s="109">
        <v>5</v>
      </c>
      <c r="AH30" s="109">
        <v>4</v>
      </c>
      <c r="AI30" s="109">
        <v>7</v>
      </c>
      <c r="AJ30" s="109">
        <v>5</v>
      </c>
      <c r="AK30" s="109"/>
      <c r="AL30" s="109">
        <v>4</v>
      </c>
      <c r="AM30" s="109">
        <v>4</v>
      </c>
      <c r="AN30" s="109">
        <v>4</v>
      </c>
      <c r="AO30" s="109">
        <v>2</v>
      </c>
      <c r="AP30" s="109">
        <v>4</v>
      </c>
      <c r="AQ30" s="109">
        <v>3</v>
      </c>
      <c r="AR30" s="109">
        <v>3</v>
      </c>
      <c r="AS30" s="109">
        <v>6</v>
      </c>
      <c r="AT30" s="109">
        <v>6</v>
      </c>
      <c r="AU30" s="109">
        <v>6</v>
      </c>
      <c r="AV30" s="109">
        <v>3</v>
      </c>
      <c r="AW30" s="109">
        <v>7</v>
      </c>
      <c r="BE30">
        <f t="shared" si="49"/>
        <v>8</v>
      </c>
      <c r="BF30">
        <f t="shared" si="50"/>
        <v>198</v>
      </c>
      <c r="BG30" s="72">
        <f t="shared" si="51"/>
        <v>1</v>
      </c>
      <c r="BH30" s="72">
        <f t="shared" si="52"/>
        <v>1</v>
      </c>
      <c r="BI30" s="75" t="str">
        <f t="shared" si="68"/>
        <v/>
      </c>
      <c r="BJ30" s="75" t="str">
        <f t="shared" si="69"/>
        <v/>
      </c>
      <c r="BK30" s="75" t="str">
        <f t="shared" si="70"/>
        <v/>
      </c>
      <c r="BL30" s="75" t="str">
        <f t="shared" si="71"/>
        <v/>
      </c>
      <c r="BM30" s="75" t="str">
        <f t="shared" si="72"/>
        <v/>
      </c>
      <c r="BN30" s="75" t="str">
        <f t="shared" si="73"/>
        <v/>
      </c>
      <c r="BO30" s="75" t="str">
        <f t="shared" si="74"/>
        <v/>
      </c>
      <c r="BP30" s="75" t="str">
        <f t="shared" si="75"/>
        <v/>
      </c>
      <c r="BQ30" s="75" t="str">
        <f t="shared" si="76"/>
        <v/>
      </c>
      <c r="BR30" s="75" t="str">
        <f t="shared" si="77"/>
        <v/>
      </c>
      <c r="BS30" s="75" t="str">
        <f t="shared" si="78"/>
        <v/>
      </c>
      <c r="BT30" s="75" t="str">
        <f t="shared" si="79"/>
        <v/>
      </c>
      <c r="BU30" s="75" t="str">
        <f t="shared" si="80"/>
        <v/>
      </c>
      <c r="BV30" s="75" t="str">
        <f t="shared" si="81"/>
        <v/>
      </c>
      <c r="BW30" s="75" t="str">
        <f t="shared" si="82"/>
        <v/>
      </c>
      <c r="BX30" s="75" t="str">
        <f t="shared" si="83"/>
        <v/>
      </c>
      <c r="BY30" s="75" t="str">
        <f t="shared" si="84"/>
        <v/>
      </c>
      <c r="BZ30" s="75" t="str">
        <f t="shared" si="85"/>
        <v/>
      </c>
      <c r="CA30" s="75" t="str">
        <f t="shared" si="86"/>
        <v/>
      </c>
      <c r="CB30" s="75" t="str">
        <f t="shared" si="87"/>
        <v/>
      </c>
      <c r="CC30" s="75">
        <f t="shared" si="88"/>
        <v>21</v>
      </c>
      <c r="CD30" s="75" t="str">
        <f t="shared" si="89"/>
        <v/>
      </c>
      <c r="CE30" s="75" t="str">
        <f t="shared" si="90"/>
        <v/>
      </c>
      <c r="CF30" s="75" t="str">
        <f t="shared" si="91"/>
        <v/>
      </c>
      <c r="CG30" s="75" t="str">
        <f t="shared" si="92"/>
        <v/>
      </c>
      <c r="CH30" s="75" t="str">
        <f t="shared" si="93"/>
        <v/>
      </c>
      <c r="CI30" s="75" t="str">
        <f t="shared" si="94"/>
        <v/>
      </c>
      <c r="CJ30" s="75" t="str">
        <f t="shared" si="95"/>
        <v/>
      </c>
      <c r="CK30" s="75" t="str">
        <f t="shared" si="96"/>
        <v/>
      </c>
      <c r="CL30" s="75" t="str">
        <f t="shared" si="97"/>
        <v/>
      </c>
      <c r="CM30" s="75" t="str">
        <f t="shared" si="98"/>
        <v/>
      </c>
      <c r="CN30" s="75" t="str">
        <f t="shared" si="99"/>
        <v/>
      </c>
      <c r="CO30" s="75" t="str">
        <f t="shared" si="100"/>
        <v/>
      </c>
      <c r="CP30" s="75" t="str">
        <f t="shared" si="101"/>
        <v/>
      </c>
      <c r="CQ30" s="75" t="str">
        <f t="shared" si="102"/>
        <v/>
      </c>
      <c r="CR30" s="75" t="str">
        <f t="shared" si="103"/>
        <v/>
      </c>
      <c r="CS30" s="75" t="str">
        <f t="shared" si="104"/>
        <v/>
      </c>
      <c r="CT30" s="75" t="str">
        <f t="shared" si="105"/>
        <v/>
      </c>
      <c r="CU30" s="75" t="str">
        <f t="shared" si="106"/>
        <v/>
      </c>
      <c r="CV30" s="75" t="str">
        <f t="shared" si="107"/>
        <v/>
      </c>
      <c r="CW30" s="75" t="str">
        <f t="shared" si="108"/>
        <v/>
      </c>
      <c r="CX30" s="75" t="str">
        <f t="shared" si="109"/>
        <v/>
      </c>
      <c r="CY30" s="75" t="str">
        <f t="shared" si="110"/>
        <v/>
      </c>
      <c r="CZ30" s="75" t="str">
        <f t="shared" si="111"/>
        <v/>
      </c>
      <c r="DA30" s="75" t="str">
        <f t="shared" si="112"/>
        <v/>
      </c>
      <c r="DB30" s="75" t="str">
        <f t="shared" si="113"/>
        <v/>
      </c>
      <c r="DC30" s="75" t="str">
        <f t="shared" si="114"/>
        <v/>
      </c>
      <c r="DD30" s="75" t="str">
        <f t="shared" si="115"/>
        <v/>
      </c>
      <c r="DE30" s="75" t="str">
        <f t="shared" si="116"/>
        <v/>
      </c>
      <c r="DF30">
        <v>30</v>
      </c>
      <c r="DG30" s="113">
        <f t="shared" si="53"/>
        <v>21</v>
      </c>
      <c r="DH30" s="108" t="str">
        <f t="shared" si="54"/>
        <v/>
      </c>
      <c r="DI30" s="108" t="str">
        <f t="shared" si="55"/>
        <v/>
      </c>
      <c r="DJ30" s="108" t="str">
        <f t="shared" si="56"/>
        <v/>
      </c>
      <c r="DK30" s="108" t="str">
        <f t="shared" si="57"/>
        <v/>
      </c>
      <c r="DL30" s="108" t="str">
        <f t="shared" si="58"/>
        <v/>
      </c>
      <c r="DM30" s="108" t="str">
        <f t="shared" si="59"/>
        <v/>
      </c>
      <c r="DN30" s="108" t="str">
        <f t="shared" si="60"/>
        <v/>
      </c>
      <c r="DO30" s="108" t="str">
        <f t="shared" si="61"/>
        <v/>
      </c>
      <c r="DP30" s="108" t="str">
        <f t="shared" si="62"/>
        <v/>
      </c>
      <c r="DQ30" s="108" t="str">
        <f t="shared" si="63"/>
        <v/>
      </c>
      <c r="DR30" s="108" t="str">
        <f t="shared" si="64"/>
        <v/>
      </c>
      <c r="DS30" s="108" t="str">
        <f t="shared" si="65"/>
        <v/>
      </c>
      <c r="DT30" s="108" t="str">
        <f t="shared" si="66"/>
        <v/>
      </c>
      <c r="DU30" s="114" t="str">
        <f t="shared" si="67"/>
        <v/>
      </c>
    </row>
    <row r="31" spans="1:145" x14ac:dyDescent="0.25">
      <c r="A31" s="109">
        <v>7</v>
      </c>
      <c r="B31" s="109">
        <v>8</v>
      </c>
      <c r="C31" s="109">
        <v>8</v>
      </c>
      <c r="D31" s="109">
        <v>6</v>
      </c>
      <c r="E31" s="109">
        <v>4</v>
      </c>
      <c r="F31" s="109">
        <v>9</v>
      </c>
      <c r="G31" s="109">
        <v>7</v>
      </c>
      <c r="H31" s="109">
        <v>9</v>
      </c>
      <c r="I31" s="109">
        <v>2</v>
      </c>
      <c r="J31" s="109">
        <v>4</v>
      </c>
      <c r="K31" s="109">
        <v>5</v>
      </c>
      <c r="L31" s="109">
        <v>4</v>
      </c>
      <c r="M31" s="109">
        <v>7</v>
      </c>
      <c r="N31" s="109">
        <v>10</v>
      </c>
      <c r="O31" s="109">
        <v>6</v>
      </c>
      <c r="P31" s="109">
        <v>6</v>
      </c>
      <c r="Q31" s="109">
        <v>4</v>
      </c>
      <c r="R31" s="109">
        <v>5</v>
      </c>
      <c r="S31" s="109">
        <v>6</v>
      </c>
      <c r="T31" s="109">
        <v>9</v>
      </c>
      <c r="U31" s="109">
        <v>8</v>
      </c>
      <c r="V31" s="109">
        <v>5</v>
      </c>
      <c r="W31" s="109">
        <v>6</v>
      </c>
      <c r="X31" s="109">
        <v>5</v>
      </c>
      <c r="Y31" s="109">
        <v>8</v>
      </c>
      <c r="Z31" s="109">
        <v>8</v>
      </c>
      <c r="AA31" s="109">
        <v>4</v>
      </c>
      <c r="AB31" s="109">
        <v>3</v>
      </c>
      <c r="AC31" s="109">
        <v>8</v>
      </c>
      <c r="AD31" s="109">
        <v>6</v>
      </c>
      <c r="AE31" s="109"/>
      <c r="AF31" s="109">
        <v>9</v>
      </c>
      <c r="AG31" s="109">
        <v>5</v>
      </c>
      <c r="AH31" s="109">
        <v>5</v>
      </c>
      <c r="AI31" s="109">
        <v>8</v>
      </c>
      <c r="AJ31" s="109">
        <v>8</v>
      </c>
      <c r="AK31" s="109">
        <v>7</v>
      </c>
      <c r="AL31" s="109">
        <v>5</v>
      </c>
      <c r="AM31" s="109">
        <v>6</v>
      </c>
      <c r="AN31" s="109">
        <v>10</v>
      </c>
      <c r="AO31" s="109">
        <v>6</v>
      </c>
      <c r="AP31" s="109">
        <v>4</v>
      </c>
      <c r="AQ31" s="109">
        <v>8</v>
      </c>
      <c r="AR31" s="109">
        <v>6</v>
      </c>
      <c r="AS31" s="109">
        <v>5</v>
      </c>
      <c r="AT31" s="109">
        <v>11</v>
      </c>
      <c r="AU31" s="109">
        <v>5</v>
      </c>
      <c r="AV31" s="109">
        <v>6</v>
      </c>
      <c r="AW31" s="109">
        <v>5</v>
      </c>
      <c r="BE31">
        <f t="shared" si="49"/>
        <v>11</v>
      </c>
      <c r="BF31">
        <f t="shared" si="50"/>
        <v>306</v>
      </c>
      <c r="BG31" s="72">
        <f t="shared" si="51"/>
        <v>3</v>
      </c>
      <c r="BH31" s="72">
        <f t="shared" si="52"/>
        <v>1</v>
      </c>
      <c r="BI31" s="75" t="str">
        <f t="shared" si="68"/>
        <v/>
      </c>
      <c r="BJ31" s="75" t="str">
        <f t="shared" si="69"/>
        <v/>
      </c>
      <c r="BK31" s="75" t="str">
        <f t="shared" si="70"/>
        <v/>
      </c>
      <c r="BL31" s="75" t="str">
        <f t="shared" si="71"/>
        <v/>
      </c>
      <c r="BM31" s="75" t="str">
        <f t="shared" si="72"/>
        <v/>
      </c>
      <c r="BN31" s="75" t="str">
        <f t="shared" si="73"/>
        <v/>
      </c>
      <c r="BO31" s="75" t="str">
        <f t="shared" si="74"/>
        <v/>
      </c>
      <c r="BP31" s="75" t="str">
        <f t="shared" si="75"/>
        <v/>
      </c>
      <c r="BQ31" s="75" t="str">
        <f t="shared" si="76"/>
        <v/>
      </c>
      <c r="BR31" s="75" t="str">
        <f t="shared" si="77"/>
        <v/>
      </c>
      <c r="BS31" s="75" t="str">
        <f t="shared" si="78"/>
        <v/>
      </c>
      <c r="BT31" s="75" t="str">
        <f t="shared" si="79"/>
        <v/>
      </c>
      <c r="BU31" s="75" t="str">
        <f t="shared" si="80"/>
        <v/>
      </c>
      <c r="BV31" s="75" t="str">
        <f t="shared" si="81"/>
        <v/>
      </c>
      <c r="BW31" s="75" t="str">
        <f t="shared" si="82"/>
        <v/>
      </c>
      <c r="BX31" s="75" t="str">
        <f t="shared" si="83"/>
        <v/>
      </c>
      <c r="BY31" s="75" t="str">
        <f t="shared" si="84"/>
        <v/>
      </c>
      <c r="BZ31" s="75" t="str">
        <f t="shared" si="85"/>
        <v/>
      </c>
      <c r="CA31" s="75" t="str">
        <f t="shared" si="86"/>
        <v/>
      </c>
      <c r="CB31" s="75" t="str">
        <f t="shared" si="87"/>
        <v/>
      </c>
      <c r="CC31" s="75" t="str">
        <f t="shared" si="88"/>
        <v/>
      </c>
      <c r="CD31" s="75" t="str">
        <f t="shared" si="89"/>
        <v/>
      </c>
      <c r="CE31" s="75" t="str">
        <f t="shared" si="90"/>
        <v/>
      </c>
      <c r="CF31" s="75" t="str">
        <f t="shared" si="91"/>
        <v/>
      </c>
      <c r="CG31" s="75" t="str">
        <f t="shared" si="92"/>
        <v/>
      </c>
      <c r="CH31" s="75" t="str">
        <f t="shared" si="93"/>
        <v/>
      </c>
      <c r="CI31" s="75" t="str">
        <f t="shared" si="94"/>
        <v/>
      </c>
      <c r="CJ31" s="75" t="str">
        <f t="shared" si="95"/>
        <v/>
      </c>
      <c r="CK31" s="75" t="str">
        <f t="shared" si="96"/>
        <v/>
      </c>
      <c r="CL31" s="75" t="str">
        <f t="shared" si="97"/>
        <v/>
      </c>
      <c r="CM31" s="75" t="str">
        <f t="shared" si="98"/>
        <v/>
      </c>
      <c r="CN31" s="75" t="str">
        <f t="shared" si="99"/>
        <v/>
      </c>
      <c r="CO31" s="75" t="str">
        <f t="shared" si="100"/>
        <v/>
      </c>
      <c r="CP31" s="75" t="str">
        <f t="shared" si="101"/>
        <v/>
      </c>
      <c r="CQ31" s="75" t="str">
        <f t="shared" si="102"/>
        <v/>
      </c>
      <c r="CR31" s="75" t="str">
        <f t="shared" si="103"/>
        <v/>
      </c>
      <c r="CS31" s="75" t="str">
        <f t="shared" si="104"/>
        <v/>
      </c>
      <c r="CT31" s="75" t="str">
        <f t="shared" si="105"/>
        <v/>
      </c>
      <c r="CU31" s="75" t="str">
        <f t="shared" si="106"/>
        <v/>
      </c>
      <c r="CV31" s="75" t="str">
        <f t="shared" si="107"/>
        <v/>
      </c>
      <c r="CW31" s="75" t="str">
        <f t="shared" si="108"/>
        <v/>
      </c>
      <c r="CX31" s="75" t="str">
        <f t="shared" si="109"/>
        <v/>
      </c>
      <c r="CY31" s="75" t="str">
        <f t="shared" si="110"/>
        <v/>
      </c>
      <c r="CZ31" s="75" t="str">
        <f t="shared" si="111"/>
        <v/>
      </c>
      <c r="DA31" s="75" t="str">
        <f t="shared" si="112"/>
        <v/>
      </c>
      <c r="DB31" s="75">
        <f t="shared" si="113"/>
        <v>46</v>
      </c>
      <c r="DC31" s="75" t="str">
        <f t="shared" si="114"/>
        <v/>
      </c>
      <c r="DD31" s="75" t="str">
        <f t="shared" si="115"/>
        <v/>
      </c>
      <c r="DE31" s="75" t="str">
        <f t="shared" si="116"/>
        <v/>
      </c>
      <c r="DF31">
        <v>31</v>
      </c>
      <c r="DG31" s="113">
        <f t="shared" si="53"/>
        <v>46</v>
      </c>
      <c r="DH31" s="108" t="str">
        <f t="shared" si="54"/>
        <v/>
      </c>
      <c r="DI31" s="108" t="str">
        <f t="shared" si="55"/>
        <v/>
      </c>
      <c r="DJ31" s="108" t="str">
        <f t="shared" si="56"/>
        <v/>
      </c>
      <c r="DK31" s="108" t="str">
        <f t="shared" si="57"/>
        <v/>
      </c>
      <c r="DL31" s="108" t="str">
        <f t="shared" si="58"/>
        <v/>
      </c>
      <c r="DM31" s="108" t="str">
        <f t="shared" si="59"/>
        <v/>
      </c>
      <c r="DN31" s="108" t="str">
        <f t="shared" si="60"/>
        <v/>
      </c>
      <c r="DO31" s="108" t="str">
        <f t="shared" si="61"/>
        <v/>
      </c>
      <c r="DP31" s="108" t="str">
        <f t="shared" si="62"/>
        <v/>
      </c>
      <c r="DQ31" s="108" t="str">
        <f t="shared" si="63"/>
        <v/>
      </c>
      <c r="DR31" s="108" t="str">
        <f t="shared" si="64"/>
        <v/>
      </c>
      <c r="DS31" s="108" t="str">
        <f t="shared" si="65"/>
        <v/>
      </c>
      <c r="DT31" s="108" t="str">
        <f t="shared" si="66"/>
        <v/>
      </c>
      <c r="DU31" s="114" t="str">
        <f t="shared" si="67"/>
        <v/>
      </c>
    </row>
    <row r="32" spans="1:145" x14ac:dyDescent="0.25">
      <c r="A32" s="109">
        <v>3</v>
      </c>
      <c r="B32" s="109">
        <v>4</v>
      </c>
      <c r="C32" s="109">
        <v>5</v>
      </c>
      <c r="D32" s="109">
        <v>3</v>
      </c>
      <c r="E32" s="109">
        <v>5</v>
      </c>
      <c r="F32" s="109">
        <v>5</v>
      </c>
      <c r="G32" s="109">
        <v>8</v>
      </c>
      <c r="H32" s="109">
        <v>5</v>
      </c>
      <c r="I32" s="109">
        <v>6</v>
      </c>
      <c r="J32" s="109">
        <v>5</v>
      </c>
      <c r="K32" s="109">
        <v>4</v>
      </c>
      <c r="L32" s="109">
        <v>6</v>
      </c>
      <c r="M32" s="109">
        <v>7</v>
      </c>
      <c r="N32" s="109">
        <v>6</v>
      </c>
      <c r="O32" s="109">
        <v>5</v>
      </c>
      <c r="P32" s="109">
        <v>4</v>
      </c>
      <c r="Q32" s="109">
        <v>5</v>
      </c>
      <c r="R32" s="109">
        <v>2</v>
      </c>
      <c r="S32" s="109">
        <v>8</v>
      </c>
      <c r="T32" s="109">
        <v>3</v>
      </c>
      <c r="U32" s="109">
        <v>5</v>
      </c>
      <c r="V32" s="109">
        <v>8</v>
      </c>
      <c r="W32" s="109">
        <v>7</v>
      </c>
      <c r="X32" s="109">
        <v>4</v>
      </c>
      <c r="Y32" s="109">
        <v>4</v>
      </c>
      <c r="Z32" s="109">
        <v>2</v>
      </c>
      <c r="AA32" s="109">
        <v>3</v>
      </c>
      <c r="AB32" s="109">
        <v>3</v>
      </c>
      <c r="AC32" s="109">
        <v>4</v>
      </c>
      <c r="AD32" s="109">
        <v>5</v>
      </c>
      <c r="AE32" s="109">
        <v>9</v>
      </c>
      <c r="AF32" s="109"/>
      <c r="AG32" s="109">
        <v>4</v>
      </c>
      <c r="AH32" s="109">
        <v>3</v>
      </c>
      <c r="AI32" s="109">
        <v>5</v>
      </c>
      <c r="AJ32" s="109">
        <v>6</v>
      </c>
      <c r="AK32" s="109">
        <v>2</v>
      </c>
      <c r="AL32" s="109">
        <v>2</v>
      </c>
      <c r="AM32" s="109">
        <v>3</v>
      </c>
      <c r="AN32" s="109">
        <v>7</v>
      </c>
      <c r="AO32" s="109">
        <v>5</v>
      </c>
      <c r="AP32" s="109">
        <v>4</v>
      </c>
      <c r="AQ32" s="109">
        <v>5</v>
      </c>
      <c r="AR32" s="109">
        <v>3</v>
      </c>
      <c r="AS32" s="109">
        <v>3</v>
      </c>
      <c r="AT32" s="109">
        <v>5</v>
      </c>
      <c r="AU32" s="109">
        <v>6</v>
      </c>
      <c r="AV32" s="109">
        <v>8</v>
      </c>
      <c r="AW32" s="109">
        <v>4</v>
      </c>
      <c r="BE32">
        <f t="shared" si="49"/>
        <v>9</v>
      </c>
      <c r="BF32">
        <f t="shared" si="50"/>
        <v>228</v>
      </c>
      <c r="BG32" s="72">
        <f t="shared" si="51"/>
        <v>0</v>
      </c>
      <c r="BH32" s="72">
        <f t="shared" si="52"/>
        <v>1</v>
      </c>
      <c r="BI32" s="75" t="str">
        <f t="shared" si="68"/>
        <v/>
      </c>
      <c r="BJ32" s="75" t="str">
        <f t="shared" si="69"/>
        <v/>
      </c>
      <c r="BK32" s="75" t="str">
        <f t="shared" si="70"/>
        <v/>
      </c>
      <c r="BL32" s="75" t="str">
        <f t="shared" si="71"/>
        <v/>
      </c>
      <c r="BM32" s="75" t="str">
        <f t="shared" si="72"/>
        <v/>
      </c>
      <c r="BN32" s="75" t="str">
        <f t="shared" si="73"/>
        <v/>
      </c>
      <c r="BO32" s="75" t="str">
        <f t="shared" si="74"/>
        <v/>
      </c>
      <c r="BP32" s="75" t="str">
        <f t="shared" si="75"/>
        <v/>
      </c>
      <c r="BQ32" s="75" t="str">
        <f t="shared" si="76"/>
        <v/>
      </c>
      <c r="BR32" s="75" t="str">
        <f t="shared" si="77"/>
        <v/>
      </c>
      <c r="BS32" s="75" t="str">
        <f t="shared" si="78"/>
        <v/>
      </c>
      <c r="BT32" s="75" t="str">
        <f t="shared" si="79"/>
        <v/>
      </c>
      <c r="BU32" s="75" t="str">
        <f t="shared" si="80"/>
        <v/>
      </c>
      <c r="BV32" s="75" t="str">
        <f t="shared" si="81"/>
        <v/>
      </c>
      <c r="BW32" s="75" t="str">
        <f t="shared" si="82"/>
        <v/>
      </c>
      <c r="BX32" s="75" t="str">
        <f t="shared" si="83"/>
        <v/>
      </c>
      <c r="BY32" s="75" t="str">
        <f t="shared" si="84"/>
        <v/>
      </c>
      <c r="BZ32" s="75" t="str">
        <f t="shared" si="85"/>
        <v/>
      </c>
      <c r="CA32" s="75" t="str">
        <f t="shared" si="86"/>
        <v/>
      </c>
      <c r="CB32" s="75" t="str">
        <f t="shared" si="87"/>
        <v/>
      </c>
      <c r="CC32" s="75" t="str">
        <f t="shared" si="88"/>
        <v/>
      </c>
      <c r="CD32" s="75" t="str">
        <f t="shared" si="89"/>
        <v/>
      </c>
      <c r="CE32" s="75" t="str">
        <f t="shared" si="90"/>
        <v/>
      </c>
      <c r="CF32" s="75" t="str">
        <f t="shared" si="91"/>
        <v/>
      </c>
      <c r="CG32" s="75" t="str">
        <f t="shared" si="92"/>
        <v/>
      </c>
      <c r="CH32" s="75" t="str">
        <f t="shared" si="93"/>
        <v/>
      </c>
      <c r="CI32" s="75" t="str">
        <f t="shared" si="94"/>
        <v/>
      </c>
      <c r="CJ32" s="75" t="str">
        <f t="shared" si="95"/>
        <v/>
      </c>
      <c r="CK32" s="75" t="str">
        <f t="shared" si="96"/>
        <v/>
      </c>
      <c r="CL32" s="75" t="str">
        <f t="shared" si="97"/>
        <v/>
      </c>
      <c r="CM32" s="75">
        <f t="shared" si="98"/>
        <v>31</v>
      </c>
      <c r="CN32" s="75" t="str">
        <f t="shared" si="99"/>
        <v/>
      </c>
      <c r="CO32" s="75" t="str">
        <f t="shared" si="100"/>
        <v/>
      </c>
      <c r="CP32" s="75" t="str">
        <f t="shared" si="101"/>
        <v/>
      </c>
      <c r="CQ32" s="75" t="str">
        <f t="shared" si="102"/>
        <v/>
      </c>
      <c r="CR32" s="75" t="str">
        <f t="shared" si="103"/>
        <v/>
      </c>
      <c r="CS32" s="75" t="str">
        <f t="shared" si="104"/>
        <v/>
      </c>
      <c r="CT32" s="75" t="str">
        <f t="shared" si="105"/>
        <v/>
      </c>
      <c r="CU32" s="75" t="str">
        <f t="shared" si="106"/>
        <v/>
      </c>
      <c r="CV32" s="75" t="str">
        <f t="shared" si="107"/>
        <v/>
      </c>
      <c r="CW32" s="75" t="str">
        <f t="shared" si="108"/>
        <v/>
      </c>
      <c r="CX32" s="75" t="str">
        <f t="shared" si="109"/>
        <v/>
      </c>
      <c r="CY32" s="75" t="str">
        <f t="shared" si="110"/>
        <v/>
      </c>
      <c r="CZ32" s="75" t="str">
        <f t="shared" si="111"/>
        <v/>
      </c>
      <c r="DA32" s="75" t="str">
        <f t="shared" si="112"/>
        <v/>
      </c>
      <c r="DB32" s="75" t="str">
        <f t="shared" si="113"/>
        <v/>
      </c>
      <c r="DC32" s="75" t="str">
        <f t="shared" si="114"/>
        <v/>
      </c>
      <c r="DD32" s="75" t="str">
        <f t="shared" si="115"/>
        <v/>
      </c>
      <c r="DE32" s="75" t="str">
        <f t="shared" si="116"/>
        <v/>
      </c>
      <c r="DF32">
        <v>32</v>
      </c>
      <c r="DG32" s="113">
        <f t="shared" si="53"/>
        <v>31</v>
      </c>
      <c r="DH32" s="108" t="str">
        <f t="shared" si="54"/>
        <v/>
      </c>
      <c r="DI32" s="108" t="str">
        <f t="shared" si="55"/>
        <v/>
      </c>
      <c r="DJ32" s="108" t="str">
        <f t="shared" si="56"/>
        <v/>
      </c>
      <c r="DK32" s="108" t="str">
        <f t="shared" si="57"/>
        <v/>
      </c>
      <c r="DL32" s="108" t="str">
        <f t="shared" si="58"/>
        <v/>
      </c>
      <c r="DM32" s="108" t="str">
        <f t="shared" si="59"/>
        <v/>
      </c>
      <c r="DN32" s="108" t="str">
        <f t="shared" si="60"/>
        <v/>
      </c>
      <c r="DO32" s="108" t="str">
        <f t="shared" si="61"/>
        <v/>
      </c>
      <c r="DP32" s="108" t="str">
        <f t="shared" si="62"/>
        <v/>
      </c>
      <c r="DQ32" s="108" t="str">
        <f t="shared" si="63"/>
        <v/>
      </c>
      <c r="DR32" s="108" t="str">
        <f t="shared" si="64"/>
        <v/>
      </c>
      <c r="DS32" s="108" t="str">
        <f t="shared" si="65"/>
        <v/>
      </c>
      <c r="DT32" s="108" t="str">
        <f t="shared" si="66"/>
        <v/>
      </c>
      <c r="DU32" s="114" t="str">
        <f t="shared" si="67"/>
        <v/>
      </c>
    </row>
    <row r="33" spans="1:145" x14ac:dyDescent="0.25">
      <c r="A33" s="109">
        <v>3</v>
      </c>
      <c r="B33" s="109">
        <v>5</v>
      </c>
      <c r="C33" s="109">
        <v>7</v>
      </c>
      <c r="D33" s="109">
        <v>1</v>
      </c>
      <c r="E33" s="109">
        <v>5</v>
      </c>
      <c r="F33" s="109">
        <v>6</v>
      </c>
      <c r="G33" s="109">
        <v>5</v>
      </c>
      <c r="H33" s="109">
        <v>9</v>
      </c>
      <c r="I33" s="109">
        <v>5</v>
      </c>
      <c r="J33" s="109">
        <v>5</v>
      </c>
      <c r="K33" s="109">
        <v>3</v>
      </c>
      <c r="L33" s="109">
        <v>5</v>
      </c>
      <c r="M33" s="109">
        <v>4</v>
      </c>
      <c r="N33" s="109">
        <v>6</v>
      </c>
      <c r="O33" s="109">
        <v>5</v>
      </c>
      <c r="P33" s="109">
        <v>1</v>
      </c>
      <c r="Q33" s="109">
        <v>3</v>
      </c>
      <c r="R33" s="109">
        <v>3</v>
      </c>
      <c r="S33" s="109">
        <v>7</v>
      </c>
      <c r="T33" s="109">
        <v>9</v>
      </c>
      <c r="U33" s="109">
        <v>8</v>
      </c>
      <c r="V33" s="109">
        <v>5</v>
      </c>
      <c r="W33" s="109">
        <v>9</v>
      </c>
      <c r="X33" s="109">
        <v>10</v>
      </c>
      <c r="Y33" s="109">
        <v>7</v>
      </c>
      <c r="Z33" s="109"/>
      <c r="AA33" s="109">
        <v>3</v>
      </c>
      <c r="AB33" s="109">
        <v>5</v>
      </c>
      <c r="AC33" s="109">
        <v>6</v>
      </c>
      <c r="AD33" s="109">
        <v>5</v>
      </c>
      <c r="AE33" s="109">
        <v>5</v>
      </c>
      <c r="AF33" s="109">
        <v>4</v>
      </c>
      <c r="AG33" s="109"/>
      <c r="AH33" s="109">
        <v>4</v>
      </c>
      <c r="AI33" s="109">
        <v>4</v>
      </c>
      <c r="AJ33" s="109">
        <v>4</v>
      </c>
      <c r="AK33" s="109">
        <v>6</v>
      </c>
      <c r="AL33" s="109">
        <v>5</v>
      </c>
      <c r="AM33" s="109">
        <v>6</v>
      </c>
      <c r="AN33" s="109">
        <v>3</v>
      </c>
      <c r="AO33" s="109">
        <v>6</v>
      </c>
      <c r="AP33" s="109">
        <v>7</v>
      </c>
      <c r="AQ33" s="109">
        <v>2</v>
      </c>
      <c r="AR33" s="109">
        <v>4</v>
      </c>
      <c r="AS33" s="109">
        <v>3</v>
      </c>
      <c r="AT33" s="109">
        <v>3</v>
      </c>
      <c r="AU33" s="109">
        <v>5</v>
      </c>
      <c r="AV33" s="109">
        <v>1</v>
      </c>
      <c r="AW33" s="109">
        <v>7</v>
      </c>
      <c r="BE33">
        <f t="shared" si="49"/>
        <v>10</v>
      </c>
      <c r="BF33">
        <f t="shared" si="50"/>
        <v>234</v>
      </c>
      <c r="BG33" s="72">
        <f t="shared" si="51"/>
        <v>1</v>
      </c>
      <c r="BH33" s="72">
        <f t="shared" si="52"/>
        <v>1</v>
      </c>
      <c r="BI33" s="75" t="str">
        <f t="shared" si="68"/>
        <v/>
      </c>
      <c r="BJ33" s="75" t="str">
        <f t="shared" si="69"/>
        <v/>
      </c>
      <c r="BK33" s="75" t="str">
        <f t="shared" si="70"/>
        <v/>
      </c>
      <c r="BL33" s="75" t="str">
        <f t="shared" si="71"/>
        <v/>
      </c>
      <c r="BM33" s="75" t="str">
        <f t="shared" si="72"/>
        <v/>
      </c>
      <c r="BN33" s="75" t="str">
        <f t="shared" si="73"/>
        <v/>
      </c>
      <c r="BO33" s="75" t="str">
        <f t="shared" si="74"/>
        <v/>
      </c>
      <c r="BP33" s="75" t="str">
        <f t="shared" si="75"/>
        <v/>
      </c>
      <c r="BQ33" s="75" t="str">
        <f t="shared" si="76"/>
        <v/>
      </c>
      <c r="BR33" s="75" t="str">
        <f t="shared" si="77"/>
        <v/>
      </c>
      <c r="BS33" s="75" t="str">
        <f t="shared" si="78"/>
        <v/>
      </c>
      <c r="BT33" s="75" t="str">
        <f t="shared" si="79"/>
        <v/>
      </c>
      <c r="BU33" s="75" t="str">
        <f t="shared" si="80"/>
        <v/>
      </c>
      <c r="BV33" s="75" t="str">
        <f t="shared" si="81"/>
        <v/>
      </c>
      <c r="BW33" s="75" t="str">
        <f t="shared" si="82"/>
        <v/>
      </c>
      <c r="BX33" s="75" t="str">
        <f t="shared" si="83"/>
        <v/>
      </c>
      <c r="BY33" s="75" t="str">
        <f t="shared" si="84"/>
        <v/>
      </c>
      <c r="BZ33" s="75" t="str">
        <f t="shared" si="85"/>
        <v/>
      </c>
      <c r="CA33" s="75" t="str">
        <f t="shared" si="86"/>
        <v/>
      </c>
      <c r="CB33" s="75" t="str">
        <f t="shared" si="87"/>
        <v/>
      </c>
      <c r="CC33" s="75" t="str">
        <f t="shared" si="88"/>
        <v/>
      </c>
      <c r="CD33" s="75" t="str">
        <f t="shared" si="89"/>
        <v/>
      </c>
      <c r="CE33" s="75" t="str">
        <f t="shared" si="90"/>
        <v/>
      </c>
      <c r="CF33" s="75">
        <f t="shared" si="91"/>
        <v>24</v>
      </c>
      <c r="CG33" s="75" t="str">
        <f t="shared" si="92"/>
        <v/>
      </c>
      <c r="CH33" s="75" t="str">
        <f t="shared" si="93"/>
        <v/>
      </c>
      <c r="CI33" s="75" t="str">
        <f t="shared" si="94"/>
        <v/>
      </c>
      <c r="CJ33" s="75" t="str">
        <f t="shared" si="95"/>
        <v/>
      </c>
      <c r="CK33" s="75" t="str">
        <f t="shared" si="96"/>
        <v/>
      </c>
      <c r="CL33" s="75" t="str">
        <f t="shared" si="97"/>
        <v/>
      </c>
      <c r="CM33" s="75" t="str">
        <f t="shared" si="98"/>
        <v/>
      </c>
      <c r="CN33" s="75" t="str">
        <f t="shared" si="99"/>
        <v/>
      </c>
      <c r="CO33" s="75" t="str">
        <f t="shared" si="100"/>
        <v/>
      </c>
      <c r="CP33" s="75" t="str">
        <f t="shared" si="101"/>
        <v/>
      </c>
      <c r="CQ33" s="75" t="str">
        <f t="shared" si="102"/>
        <v/>
      </c>
      <c r="CR33" s="75" t="str">
        <f t="shared" si="103"/>
        <v/>
      </c>
      <c r="CS33" s="75" t="str">
        <f t="shared" si="104"/>
        <v/>
      </c>
      <c r="CT33" s="75" t="str">
        <f t="shared" si="105"/>
        <v/>
      </c>
      <c r="CU33" s="75" t="str">
        <f t="shared" si="106"/>
        <v/>
      </c>
      <c r="CV33" s="75" t="str">
        <f t="shared" si="107"/>
        <v/>
      </c>
      <c r="CW33" s="75" t="str">
        <f t="shared" si="108"/>
        <v/>
      </c>
      <c r="CX33" s="75" t="str">
        <f t="shared" si="109"/>
        <v/>
      </c>
      <c r="CY33" s="75" t="str">
        <f t="shared" si="110"/>
        <v/>
      </c>
      <c r="CZ33" s="75" t="str">
        <f t="shared" si="111"/>
        <v/>
      </c>
      <c r="DA33" s="75" t="str">
        <f t="shared" si="112"/>
        <v/>
      </c>
      <c r="DB33" s="75" t="str">
        <f t="shared" si="113"/>
        <v/>
      </c>
      <c r="DC33" s="75" t="str">
        <f t="shared" si="114"/>
        <v/>
      </c>
      <c r="DD33" s="75" t="str">
        <f t="shared" si="115"/>
        <v/>
      </c>
      <c r="DE33" s="75" t="str">
        <f t="shared" si="116"/>
        <v/>
      </c>
      <c r="DF33">
        <v>33</v>
      </c>
      <c r="DG33" s="113">
        <f t="shared" si="53"/>
        <v>24</v>
      </c>
      <c r="DH33" s="108" t="str">
        <f t="shared" si="54"/>
        <v/>
      </c>
      <c r="DI33" s="108" t="str">
        <f t="shared" si="55"/>
        <v/>
      </c>
      <c r="DJ33" s="108" t="str">
        <f t="shared" si="56"/>
        <v/>
      </c>
      <c r="DK33" s="108" t="str">
        <f t="shared" si="57"/>
        <v/>
      </c>
      <c r="DL33" s="108" t="str">
        <f t="shared" si="58"/>
        <v/>
      </c>
      <c r="DM33" s="108" t="str">
        <f t="shared" si="59"/>
        <v/>
      </c>
      <c r="DN33" s="108" t="str">
        <f t="shared" si="60"/>
        <v/>
      </c>
      <c r="DO33" s="108" t="str">
        <f t="shared" si="61"/>
        <v/>
      </c>
      <c r="DP33" s="108" t="str">
        <f t="shared" si="62"/>
        <v/>
      </c>
      <c r="DQ33" s="108" t="str">
        <f t="shared" si="63"/>
        <v/>
      </c>
      <c r="DR33" s="108" t="str">
        <f t="shared" si="64"/>
        <v/>
      </c>
      <c r="DS33" s="108" t="str">
        <f t="shared" si="65"/>
        <v/>
      </c>
      <c r="DT33" s="108" t="str">
        <f t="shared" si="66"/>
        <v/>
      </c>
      <c r="DU33" s="114" t="str">
        <f t="shared" si="67"/>
        <v/>
      </c>
    </row>
    <row r="34" spans="1:145" x14ac:dyDescent="0.25">
      <c r="A34" s="109">
        <v>7</v>
      </c>
      <c r="B34" s="109">
        <v>5</v>
      </c>
      <c r="C34" s="109">
        <v>5</v>
      </c>
      <c r="D34" s="109">
        <v>6</v>
      </c>
      <c r="E34" s="109">
        <v>4</v>
      </c>
      <c r="F34" s="109">
        <v>1</v>
      </c>
      <c r="G34" s="109">
        <v>4</v>
      </c>
      <c r="H34" s="109">
        <v>3</v>
      </c>
      <c r="I34" s="109">
        <v>3</v>
      </c>
      <c r="J34" s="109">
        <v>2</v>
      </c>
      <c r="K34" s="109">
        <v>3</v>
      </c>
      <c r="L34" s="109">
        <v>4</v>
      </c>
      <c r="M34" s="109">
        <v>2</v>
      </c>
      <c r="N34" s="109">
        <v>1</v>
      </c>
      <c r="O34" s="109">
        <v>4</v>
      </c>
      <c r="P34" s="109"/>
      <c r="Q34" s="109">
        <v>4</v>
      </c>
      <c r="R34" s="109">
        <v>3</v>
      </c>
      <c r="S34" s="109">
        <v>3</v>
      </c>
      <c r="T34" s="109">
        <v>3</v>
      </c>
      <c r="U34" s="109">
        <v>6</v>
      </c>
      <c r="V34" s="109">
        <v>6</v>
      </c>
      <c r="W34" s="109">
        <v>5</v>
      </c>
      <c r="X34" s="109">
        <v>9</v>
      </c>
      <c r="Y34" s="109">
        <v>3</v>
      </c>
      <c r="Z34" s="109">
        <v>6</v>
      </c>
      <c r="AA34" s="109">
        <v>5</v>
      </c>
      <c r="AB34" s="109">
        <v>6</v>
      </c>
      <c r="AC34" s="109">
        <v>4</v>
      </c>
      <c r="AD34" s="109">
        <v>4</v>
      </c>
      <c r="AE34" s="109">
        <v>5</v>
      </c>
      <c r="AF34" s="109">
        <v>3</v>
      </c>
      <c r="AG34" s="109">
        <v>4</v>
      </c>
      <c r="AH34" s="109"/>
      <c r="AI34" s="109">
        <v>3</v>
      </c>
      <c r="AJ34" s="109">
        <v>1</v>
      </c>
      <c r="AK34" s="109">
        <v>5</v>
      </c>
      <c r="AL34" s="109">
        <v>5</v>
      </c>
      <c r="AM34" s="109">
        <v>3</v>
      </c>
      <c r="AN34" s="109">
        <v>8</v>
      </c>
      <c r="AO34" s="109">
        <v>1</v>
      </c>
      <c r="AP34" s="109">
        <v>7</v>
      </c>
      <c r="AQ34" s="109">
        <v>2</v>
      </c>
      <c r="AR34" s="109">
        <v>3</v>
      </c>
      <c r="AS34" s="109">
        <v>2</v>
      </c>
      <c r="AT34" s="109">
        <v>9</v>
      </c>
      <c r="AU34" s="109">
        <v>2</v>
      </c>
      <c r="AV34" s="109">
        <v>8</v>
      </c>
      <c r="AW34" s="109">
        <v>6</v>
      </c>
      <c r="BE34">
        <f t="shared" si="49"/>
        <v>9</v>
      </c>
      <c r="BF34">
        <f t="shared" si="50"/>
        <v>198</v>
      </c>
      <c r="BG34" s="72">
        <f t="shared" si="51"/>
        <v>0</v>
      </c>
      <c r="BH34" s="72">
        <f t="shared" si="52"/>
        <v>2</v>
      </c>
      <c r="BI34" s="75" t="str">
        <f t="shared" si="68"/>
        <v/>
      </c>
      <c r="BJ34" s="75" t="str">
        <f t="shared" si="69"/>
        <v/>
      </c>
      <c r="BK34" s="75" t="str">
        <f t="shared" si="70"/>
        <v/>
      </c>
      <c r="BL34" s="75" t="str">
        <f t="shared" si="71"/>
        <v/>
      </c>
      <c r="BM34" s="75" t="str">
        <f t="shared" si="72"/>
        <v/>
      </c>
      <c r="BN34" s="75" t="str">
        <f t="shared" si="73"/>
        <v/>
      </c>
      <c r="BO34" s="75" t="str">
        <f t="shared" si="74"/>
        <v/>
      </c>
      <c r="BP34" s="75" t="str">
        <f t="shared" si="75"/>
        <v/>
      </c>
      <c r="BQ34" s="75" t="str">
        <f t="shared" si="76"/>
        <v/>
      </c>
      <c r="BR34" s="75" t="str">
        <f t="shared" si="77"/>
        <v/>
      </c>
      <c r="BS34" s="75" t="str">
        <f t="shared" si="78"/>
        <v/>
      </c>
      <c r="BT34" s="75" t="str">
        <f t="shared" si="79"/>
        <v/>
      </c>
      <c r="BU34" s="75" t="str">
        <f t="shared" si="80"/>
        <v/>
      </c>
      <c r="BV34" s="75" t="str">
        <f t="shared" si="81"/>
        <v/>
      </c>
      <c r="BW34" s="75" t="str">
        <f t="shared" si="82"/>
        <v/>
      </c>
      <c r="BX34" s="75" t="str">
        <f t="shared" si="83"/>
        <v/>
      </c>
      <c r="BY34" s="75" t="str">
        <f t="shared" si="84"/>
        <v/>
      </c>
      <c r="BZ34" s="75" t="str">
        <f t="shared" si="85"/>
        <v/>
      </c>
      <c r="CA34" s="75" t="str">
        <f t="shared" si="86"/>
        <v/>
      </c>
      <c r="CB34" s="75" t="str">
        <f t="shared" si="87"/>
        <v/>
      </c>
      <c r="CC34" s="75" t="str">
        <f t="shared" si="88"/>
        <v/>
      </c>
      <c r="CD34" s="75" t="str">
        <f t="shared" si="89"/>
        <v/>
      </c>
      <c r="CE34" s="75" t="str">
        <f t="shared" si="90"/>
        <v/>
      </c>
      <c r="CF34" s="75">
        <f t="shared" si="91"/>
        <v>24</v>
      </c>
      <c r="CG34" s="75" t="str">
        <f t="shared" si="92"/>
        <v/>
      </c>
      <c r="CH34" s="75" t="str">
        <f t="shared" si="93"/>
        <v/>
      </c>
      <c r="CI34" s="75" t="str">
        <f t="shared" si="94"/>
        <v/>
      </c>
      <c r="CJ34" s="75" t="str">
        <f t="shared" si="95"/>
        <v/>
      </c>
      <c r="CK34" s="75" t="str">
        <f t="shared" si="96"/>
        <v/>
      </c>
      <c r="CL34" s="75" t="str">
        <f t="shared" si="97"/>
        <v/>
      </c>
      <c r="CM34" s="75" t="str">
        <f t="shared" si="98"/>
        <v/>
      </c>
      <c r="CN34" s="75" t="str">
        <f t="shared" si="99"/>
        <v/>
      </c>
      <c r="CO34" s="75" t="str">
        <f t="shared" si="100"/>
        <v/>
      </c>
      <c r="CP34" s="75" t="str">
        <f t="shared" si="101"/>
        <v/>
      </c>
      <c r="CQ34" s="75" t="str">
        <f t="shared" si="102"/>
        <v/>
      </c>
      <c r="CR34" s="75" t="str">
        <f t="shared" si="103"/>
        <v/>
      </c>
      <c r="CS34" s="75" t="str">
        <f t="shared" si="104"/>
        <v/>
      </c>
      <c r="CT34" s="75" t="str">
        <f t="shared" si="105"/>
        <v/>
      </c>
      <c r="CU34" s="75" t="str">
        <f t="shared" si="106"/>
        <v/>
      </c>
      <c r="CV34" s="75" t="str">
        <f t="shared" si="107"/>
        <v/>
      </c>
      <c r="CW34" s="75" t="str">
        <f t="shared" si="108"/>
        <v/>
      </c>
      <c r="CX34" s="75" t="str">
        <f t="shared" si="109"/>
        <v/>
      </c>
      <c r="CY34" s="75" t="str">
        <f t="shared" si="110"/>
        <v/>
      </c>
      <c r="CZ34" s="75" t="str">
        <f t="shared" si="111"/>
        <v/>
      </c>
      <c r="DA34" s="75" t="str">
        <f t="shared" si="112"/>
        <v/>
      </c>
      <c r="DB34" s="75">
        <f t="shared" si="113"/>
        <v>46</v>
      </c>
      <c r="DC34" s="75" t="str">
        <f t="shared" si="114"/>
        <v/>
      </c>
      <c r="DD34" s="75" t="str">
        <f t="shared" si="115"/>
        <v/>
      </c>
      <c r="DE34" s="75" t="str">
        <f t="shared" si="116"/>
        <v/>
      </c>
      <c r="DF34">
        <v>34</v>
      </c>
      <c r="DG34" s="113">
        <f t="shared" si="53"/>
        <v>46</v>
      </c>
      <c r="DH34" s="108">
        <f t="shared" si="54"/>
        <v>24</v>
      </c>
      <c r="DI34" s="108" t="str">
        <f t="shared" si="55"/>
        <v/>
      </c>
      <c r="DJ34" s="108" t="str">
        <f t="shared" si="56"/>
        <v/>
      </c>
      <c r="DK34" s="108" t="str">
        <f t="shared" si="57"/>
        <v/>
      </c>
      <c r="DL34" s="108" t="str">
        <f t="shared" si="58"/>
        <v/>
      </c>
      <c r="DM34" s="108" t="str">
        <f t="shared" si="59"/>
        <v/>
      </c>
      <c r="DN34" s="108" t="str">
        <f t="shared" si="60"/>
        <v/>
      </c>
      <c r="DO34" s="108" t="str">
        <f t="shared" si="61"/>
        <v/>
      </c>
      <c r="DP34" s="108" t="str">
        <f t="shared" si="62"/>
        <v/>
      </c>
      <c r="DQ34" s="108" t="str">
        <f t="shared" si="63"/>
        <v/>
      </c>
      <c r="DR34" s="108" t="str">
        <f t="shared" si="64"/>
        <v/>
      </c>
      <c r="DS34" s="108" t="str">
        <f t="shared" si="65"/>
        <v/>
      </c>
      <c r="DT34" s="108" t="str">
        <f t="shared" si="66"/>
        <v/>
      </c>
      <c r="DU34" s="114" t="str">
        <f t="shared" si="67"/>
        <v/>
      </c>
    </row>
    <row r="35" spans="1:145" x14ac:dyDescent="0.25">
      <c r="A35" s="109">
        <v>6</v>
      </c>
      <c r="B35" s="109">
        <v>5</v>
      </c>
      <c r="C35" s="109">
        <v>3</v>
      </c>
      <c r="D35" s="109">
        <v>4</v>
      </c>
      <c r="E35" s="109">
        <v>3</v>
      </c>
      <c r="F35" s="109">
        <v>9</v>
      </c>
      <c r="G35" s="109">
        <v>7</v>
      </c>
      <c r="H35" s="109">
        <v>7</v>
      </c>
      <c r="I35" s="109">
        <v>3</v>
      </c>
      <c r="J35" s="109">
        <v>2</v>
      </c>
      <c r="K35" s="109">
        <v>7</v>
      </c>
      <c r="L35" s="109">
        <v>5</v>
      </c>
      <c r="M35" s="109">
        <v>2</v>
      </c>
      <c r="N35" s="109">
        <v>6</v>
      </c>
      <c r="O35" s="109">
        <v>3</v>
      </c>
      <c r="P35" s="109">
        <v>5</v>
      </c>
      <c r="Q35" s="109">
        <v>4</v>
      </c>
      <c r="R35" s="109">
        <v>9</v>
      </c>
      <c r="S35" s="109">
        <v>6</v>
      </c>
      <c r="T35" s="109">
        <v>8</v>
      </c>
      <c r="U35" s="109">
        <v>5</v>
      </c>
      <c r="V35" s="109">
        <v>10</v>
      </c>
      <c r="W35" s="109">
        <v>3</v>
      </c>
      <c r="X35" s="109">
        <v>5</v>
      </c>
      <c r="Y35" s="109">
        <v>4</v>
      </c>
      <c r="Z35" s="109">
        <v>4</v>
      </c>
      <c r="AA35" s="109">
        <v>6</v>
      </c>
      <c r="AB35" s="109">
        <v>5</v>
      </c>
      <c r="AC35" s="109">
        <v>2</v>
      </c>
      <c r="AD35" s="109">
        <v>7</v>
      </c>
      <c r="AE35" s="109">
        <v>8</v>
      </c>
      <c r="AF35" s="109">
        <v>5</v>
      </c>
      <c r="AG35" s="109">
        <v>4</v>
      </c>
      <c r="AH35" s="109">
        <v>3</v>
      </c>
      <c r="AI35" s="109"/>
      <c r="AJ35" s="109">
        <v>8</v>
      </c>
      <c r="AK35" s="109">
        <v>4</v>
      </c>
      <c r="AL35" s="109">
        <v>7</v>
      </c>
      <c r="AM35" s="109">
        <v>8</v>
      </c>
      <c r="AN35" s="109">
        <v>4</v>
      </c>
      <c r="AO35" s="109">
        <v>11</v>
      </c>
      <c r="AP35" s="109">
        <v>8</v>
      </c>
      <c r="AQ35" s="109">
        <v>4</v>
      </c>
      <c r="AR35" s="109">
        <v>5</v>
      </c>
      <c r="AS35" s="109">
        <v>1</v>
      </c>
      <c r="AT35" s="109">
        <v>5</v>
      </c>
      <c r="AU35" s="109">
        <v>5</v>
      </c>
      <c r="AV35" s="109">
        <v>6</v>
      </c>
      <c r="AW35" s="109">
        <v>7</v>
      </c>
      <c r="BE35">
        <f t="shared" si="49"/>
        <v>11</v>
      </c>
      <c r="BF35">
        <f t="shared" si="50"/>
        <v>258</v>
      </c>
      <c r="BG35" s="72">
        <f t="shared" si="51"/>
        <v>3</v>
      </c>
      <c r="BH35" s="72">
        <f t="shared" si="52"/>
        <v>1</v>
      </c>
      <c r="BI35" s="75" t="str">
        <f t="shared" si="68"/>
        <v/>
      </c>
      <c r="BJ35" s="75" t="str">
        <f t="shared" si="69"/>
        <v/>
      </c>
      <c r="BK35" s="75" t="str">
        <f t="shared" si="70"/>
        <v/>
      </c>
      <c r="BL35" s="75" t="str">
        <f t="shared" si="71"/>
        <v/>
      </c>
      <c r="BM35" s="75" t="str">
        <f t="shared" si="72"/>
        <v/>
      </c>
      <c r="BN35" s="75" t="str">
        <f t="shared" si="73"/>
        <v/>
      </c>
      <c r="BO35" s="75" t="str">
        <f t="shared" si="74"/>
        <v/>
      </c>
      <c r="BP35" s="75" t="str">
        <f t="shared" si="75"/>
        <v/>
      </c>
      <c r="BQ35" s="75" t="str">
        <f t="shared" si="76"/>
        <v/>
      </c>
      <c r="BR35" s="75" t="str">
        <f t="shared" si="77"/>
        <v/>
      </c>
      <c r="BS35" s="75" t="str">
        <f t="shared" si="78"/>
        <v/>
      </c>
      <c r="BT35" s="75" t="str">
        <f t="shared" si="79"/>
        <v/>
      </c>
      <c r="BU35" s="75" t="str">
        <f t="shared" si="80"/>
        <v/>
      </c>
      <c r="BV35" s="75" t="str">
        <f t="shared" si="81"/>
        <v/>
      </c>
      <c r="BW35" s="75" t="str">
        <f t="shared" si="82"/>
        <v/>
      </c>
      <c r="BX35" s="75" t="str">
        <f t="shared" si="83"/>
        <v/>
      </c>
      <c r="BY35" s="75" t="str">
        <f t="shared" si="84"/>
        <v/>
      </c>
      <c r="BZ35" s="75" t="str">
        <f t="shared" si="85"/>
        <v/>
      </c>
      <c r="CA35" s="75" t="str">
        <f t="shared" si="86"/>
        <v/>
      </c>
      <c r="CB35" s="75" t="str">
        <f t="shared" si="87"/>
        <v/>
      </c>
      <c r="CC35" s="75" t="str">
        <f t="shared" si="88"/>
        <v/>
      </c>
      <c r="CD35" s="75" t="str">
        <f t="shared" si="89"/>
        <v/>
      </c>
      <c r="CE35" s="75" t="str">
        <f t="shared" si="90"/>
        <v/>
      </c>
      <c r="CF35" s="75" t="str">
        <f t="shared" si="91"/>
        <v/>
      </c>
      <c r="CG35" s="75" t="str">
        <f t="shared" si="92"/>
        <v/>
      </c>
      <c r="CH35" s="75" t="str">
        <f t="shared" si="93"/>
        <v/>
      </c>
      <c r="CI35" s="75" t="str">
        <f t="shared" si="94"/>
        <v/>
      </c>
      <c r="CJ35" s="75" t="str">
        <f t="shared" si="95"/>
        <v/>
      </c>
      <c r="CK35" s="75" t="str">
        <f t="shared" si="96"/>
        <v/>
      </c>
      <c r="CL35" s="75" t="str">
        <f t="shared" si="97"/>
        <v/>
      </c>
      <c r="CM35" s="75" t="str">
        <f t="shared" si="98"/>
        <v/>
      </c>
      <c r="CN35" s="75" t="str">
        <f t="shared" si="99"/>
        <v/>
      </c>
      <c r="CO35" s="75" t="str">
        <f t="shared" si="100"/>
        <v/>
      </c>
      <c r="CP35" s="75" t="str">
        <f t="shared" si="101"/>
        <v/>
      </c>
      <c r="CQ35" s="75" t="str">
        <f t="shared" si="102"/>
        <v/>
      </c>
      <c r="CR35" s="75" t="str">
        <f t="shared" si="103"/>
        <v/>
      </c>
      <c r="CS35" s="75" t="str">
        <f t="shared" si="104"/>
        <v/>
      </c>
      <c r="CT35" s="75" t="str">
        <f t="shared" si="105"/>
        <v/>
      </c>
      <c r="CU35" s="75" t="str">
        <f t="shared" si="106"/>
        <v/>
      </c>
      <c r="CV35" s="75" t="str">
        <f t="shared" si="107"/>
        <v/>
      </c>
      <c r="CW35" s="75">
        <f t="shared" si="108"/>
        <v>41</v>
      </c>
      <c r="CX35" s="75" t="str">
        <f t="shared" si="109"/>
        <v/>
      </c>
      <c r="CY35" s="75" t="str">
        <f t="shared" si="110"/>
        <v/>
      </c>
      <c r="CZ35" s="75" t="str">
        <f t="shared" si="111"/>
        <v/>
      </c>
      <c r="DA35" s="75" t="str">
        <f t="shared" si="112"/>
        <v/>
      </c>
      <c r="DB35" s="75" t="str">
        <f t="shared" si="113"/>
        <v/>
      </c>
      <c r="DC35" s="75" t="str">
        <f t="shared" si="114"/>
        <v/>
      </c>
      <c r="DD35" s="75" t="str">
        <f t="shared" si="115"/>
        <v/>
      </c>
      <c r="DE35" s="75" t="str">
        <f t="shared" si="116"/>
        <v/>
      </c>
      <c r="DF35">
        <v>35</v>
      </c>
      <c r="DG35" s="113">
        <f t="shared" si="53"/>
        <v>41</v>
      </c>
      <c r="DH35" s="108" t="str">
        <f t="shared" si="54"/>
        <v/>
      </c>
      <c r="DI35" s="108" t="str">
        <f t="shared" si="55"/>
        <v/>
      </c>
      <c r="DJ35" s="108" t="str">
        <f t="shared" si="56"/>
        <v/>
      </c>
      <c r="DK35" s="108" t="str">
        <f t="shared" si="57"/>
        <v/>
      </c>
      <c r="DL35" s="108" t="str">
        <f t="shared" si="58"/>
        <v/>
      </c>
      <c r="DM35" s="108" t="str">
        <f t="shared" si="59"/>
        <v/>
      </c>
      <c r="DN35" s="108" t="str">
        <f t="shared" si="60"/>
        <v/>
      </c>
      <c r="DO35" s="108" t="str">
        <f t="shared" si="61"/>
        <v/>
      </c>
      <c r="DP35" s="108" t="str">
        <f t="shared" si="62"/>
        <v/>
      </c>
      <c r="DQ35" s="108" t="str">
        <f t="shared" si="63"/>
        <v/>
      </c>
      <c r="DR35" s="108" t="str">
        <f t="shared" si="64"/>
        <v/>
      </c>
      <c r="DS35" s="108" t="str">
        <f t="shared" si="65"/>
        <v/>
      </c>
      <c r="DT35" s="108" t="str">
        <f t="shared" si="66"/>
        <v/>
      </c>
      <c r="DU35" s="114" t="str">
        <f t="shared" si="67"/>
        <v/>
      </c>
    </row>
    <row r="36" spans="1:145" x14ac:dyDescent="0.25">
      <c r="A36" s="109">
        <v>4</v>
      </c>
      <c r="B36" s="109">
        <v>7</v>
      </c>
      <c r="C36" s="109">
        <v>4</v>
      </c>
      <c r="D36" s="109">
        <v>6</v>
      </c>
      <c r="E36" s="109">
        <v>6</v>
      </c>
      <c r="F36" s="109">
        <v>9</v>
      </c>
      <c r="G36" s="109">
        <v>4</v>
      </c>
      <c r="H36" s="109">
        <v>7</v>
      </c>
      <c r="I36" s="109">
        <v>10</v>
      </c>
      <c r="J36" s="109">
        <v>6</v>
      </c>
      <c r="K36" s="109">
        <v>6</v>
      </c>
      <c r="L36" s="109">
        <v>3</v>
      </c>
      <c r="M36" s="109">
        <v>5</v>
      </c>
      <c r="N36" s="109">
        <v>11</v>
      </c>
      <c r="O36" s="109">
        <v>7</v>
      </c>
      <c r="P36" s="109">
        <v>5</v>
      </c>
      <c r="Q36" s="109">
        <v>6</v>
      </c>
      <c r="R36" s="109">
        <v>3</v>
      </c>
      <c r="S36" s="109">
        <v>7</v>
      </c>
      <c r="T36" s="109">
        <v>8</v>
      </c>
      <c r="U36" s="109">
        <v>5</v>
      </c>
      <c r="V36" s="109">
        <v>11</v>
      </c>
      <c r="W36" s="109">
        <v>4</v>
      </c>
      <c r="X36" s="109">
        <v>10</v>
      </c>
      <c r="Y36" s="109">
        <v>5</v>
      </c>
      <c r="Z36" s="109">
        <v>5</v>
      </c>
      <c r="AA36" s="109">
        <v>10</v>
      </c>
      <c r="AB36" s="109">
        <v>6</v>
      </c>
      <c r="AC36" s="109">
        <v>5</v>
      </c>
      <c r="AD36" s="109">
        <v>5</v>
      </c>
      <c r="AE36" s="109">
        <v>8</v>
      </c>
      <c r="AF36" s="109">
        <v>6</v>
      </c>
      <c r="AG36" s="109">
        <v>4</v>
      </c>
      <c r="AH36" s="109">
        <v>1</v>
      </c>
      <c r="AI36" s="109">
        <v>8</v>
      </c>
      <c r="AJ36" s="109"/>
      <c r="AK36" s="109">
        <v>5</v>
      </c>
      <c r="AL36" s="109">
        <v>5</v>
      </c>
      <c r="AM36" s="109">
        <v>8</v>
      </c>
      <c r="AN36" s="109">
        <v>3</v>
      </c>
      <c r="AO36" s="109">
        <v>8</v>
      </c>
      <c r="AP36" s="109">
        <v>3</v>
      </c>
      <c r="AQ36" s="109">
        <v>7</v>
      </c>
      <c r="AR36" s="109">
        <v>7</v>
      </c>
      <c r="AS36" s="109">
        <v>3</v>
      </c>
      <c r="AT36" s="109">
        <v>8</v>
      </c>
      <c r="AU36" s="109">
        <v>6</v>
      </c>
      <c r="AV36" s="109">
        <v>2</v>
      </c>
      <c r="AW36" s="109">
        <v>6</v>
      </c>
      <c r="BE36">
        <f t="shared" si="49"/>
        <v>11</v>
      </c>
      <c r="BF36">
        <f t="shared" si="50"/>
        <v>288</v>
      </c>
      <c r="BG36" s="72">
        <f t="shared" si="51"/>
        <v>5</v>
      </c>
      <c r="BH36" s="72">
        <f t="shared" si="52"/>
        <v>2</v>
      </c>
      <c r="BI36" s="75" t="str">
        <f t="shared" si="68"/>
        <v/>
      </c>
      <c r="BJ36" s="75" t="str">
        <f t="shared" si="69"/>
        <v/>
      </c>
      <c r="BK36" s="75" t="str">
        <f t="shared" si="70"/>
        <v/>
      </c>
      <c r="BL36" s="75" t="str">
        <f t="shared" si="71"/>
        <v/>
      </c>
      <c r="BM36" s="75" t="str">
        <f t="shared" si="72"/>
        <v/>
      </c>
      <c r="BN36" s="75" t="str">
        <f t="shared" si="73"/>
        <v/>
      </c>
      <c r="BO36" s="75" t="str">
        <f t="shared" si="74"/>
        <v/>
      </c>
      <c r="BP36" s="75" t="str">
        <f t="shared" si="75"/>
        <v/>
      </c>
      <c r="BQ36" s="75" t="str">
        <f t="shared" si="76"/>
        <v/>
      </c>
      <c r="BR36" s="75" t="str">
        <f t="shared" si="77"/>
        <v/>
      </c>
      <c r="BS36" s="75" t="str">
        <f t="shared" si="78"/>
        <v/>
      </c>
      <c r="BT36" s="75" t="str">
        <f t="shared" si="79"/>
        <v/>
      </c>
      <c r="BU36" s="75" t="str">
        <f t="shared" si="80"/>
        <v/>
      </c>
      <c r="BV36" s="75">
        <f t="shared" si="81"/>
        <v>14</v>
      </c>
      <c r="BW36" s="75" t="str">
        <f t="shared" si="82"/>
        <v/>
      </c>
      <c r="BX36" s="75" t="str">
        <f t="shared" si="83"/>
        <v/>
      </c>
      <c r="BY36" s="75" t="str">
        <f t="shared" si="84"/>
        <v/>
      </c>
      <c r="BZ36" s="75" t="str">
        <f t="shared" si="85"/>
        <v/>
      </c>
      <c r="CA36" s="75" t="str">
        <f t="shared" si="86"/>
        <v/>
      </c>
      <c r="CB36" s="75" t="str">
        <f t="shared" si="87"/>
        <v/>
      </c>
      <c r="CC36" s="75" t="str">
        <f t="shared" si="88"/>
        <v/>
      </c>
      <c r="CD36" s="75">
        <f t="shared" si="89"/>
        <v>22</v>
      </c>
      <c r="CE36" s="75" t="str">
        <f t="shared" si="90"/>
        <v/>
      </c>
      <c r="CF36" s="75" t="str">
        <f t="shared" si="91"/>
        <v/>
      </c>
      <c r="CG36" s="75" t="str">
        <f t="shared" si="92"/>
        <v/>
      </c>
      <c r="CH36" s="75" t="str">
        <f t="shared" si="93"/>
        <v/>
      </c>
      <c r="CI36" s="75" t="str">
        <f t="shared" si="94"/>
        <v/>
      </c>
      <c r="CJ36" s="75" t="str">
        <f t="shared" si="95"/>
        <v/>
      </c>
      <c r="CK36" s="75" t="str">
        <f t="shared" si="96"/>
        <v/>
      </c>
      <c r="CL36" s="75" t="str">
        <f t="shared" si="97"/>
        <v/>
      </c>
      <c r="CM36" s="75" t="str">
        <f t="shared" si="98"/>
        <v/>
      </c>
      <c r="CN36" s="75" t="str">
        <f t="shared" si="99"/>
        <v/>
      </c>
      <c r="CO36" s="75" t="str">
        <f t="shared" si="100"/>
        <v/>
      </c>
      <c r="CP36" s="75" t="str">
        <f t="shared" si="101"/>
        <v/>
      </c>
      <c r="CQ36" s="75" t="str">
        <f t="shared" si="102"/>
        <v/>
      </c>
      <c r="CR36" s="75" t="str">
        <f t="shared" si="103"/>
        <v/>
      </c>
      <c r="CS36" s="75" t="str">
        <f t="shared" si="104"/>
        <v/>
      </c>
      <c r="CT36" s="75" t="str">
        <f t="shared" si="105"/>
        <v/>
      </c>
      <c r="CU36" s="75" t="str">
        <f t="shared" si="106"/>
        <v/>
      </c>
      <c r="CV36" s="75" t="str">
        <f t="shared" si="107"/>
        <v/>
      </c>
      <c r="CW36" s="75" t="str">
        <f t="shared" si="108"/>
        <v/>
      </c>
      <c r="CX36" s="75" t="str">
        <f t="shared" si="109"/>
        <v/>
      </c>
      <c r="CY36" s="75" t="str">
        <f t="shared" si="110"/>
        <v/>
      </c>
      <c r="CZ36" s="75" t="str">
        <f t="shared" si="111"/>
        <v/>
      </c>
      <c r="DA36" s="75" t="str">
        <f t="shared" si="112"/>
        <v/>
      </c>
      <c r="DB36" s="75" t="str">
        <f t="shared" si="113"/>
        <v/>
      </c>
      <c r="DC36" s="75" t="str">
        <f t="shared" si="114"/>
        <v/>
      </c>
      <c r="DD36" s="75" t="str">
        <f t="shared" si="115"/>
        <v/>
      </c>
      <c r="DE36" s="75" t="str">
        <f t="shared" si="116"/>
        <v/>
      </c>
      <c r="DF36">
        <v>36</v>
      </c>
      <c r="DG36" s="113">
        <f t="shared" si="53"/>
        <v>22</v>
      </c>
      <c r="DH36" s="108">
        <f t="shared" si="54"/>
        <v>14</v>
      </c>
      <c r="DI36" s="108" t="str">
        <f t="shared" si="55"/>
        <v/>
      </c>
      <c r="DJ36" s="108" t="str">
        <f t="shared" si="56"/>
        <v/>
      </c>
      <c r="DK36" s="108" t="str">
        <f t="shared" si="57"/>
        <v/>
      </c>
      <c r="DL36" s="108" t="str">
        <f t="shared" si="58"/>
        <v/>
      </c>
      <c r="DM36" s="108" t="str">
        <f t="shared" si="59"/>
        <v/>
      </c>
      <c r="DN36" s="108" t="str">
        <f t="shared" si="60"/>
        <v/>
      </c>
      <c r="DO36" s="108" t="str">
        <f t="shared" si="61"/>
        <v/>
      </c>
      <c r="DP36" s="108" t="str">
        <f t="shared" si="62"/>
        <v/>
      </c>
      <c r="DQ36" s="108" t="str">
        <f t="shared" si="63"/>
        <v/>
      </c>
      <c r="DR36" s="108" t="str">
        <f t="shared" si="64"/>
        <v/>
      </c>
      <c r="DS36" s="108" t="str">
        <f t="shared" si="65"/>
        <v/>
      </c>
      <c r="DT36" s="108" t="str">
        <f t="shared" si="66"/>
        <v/>
      </c>
      <c r="DU36" s="114" t="str">
        <f t="shared" si="67"/>
        <v/>
      </c>
      <c r="EO36">
        <v>1</v>
      </c>
    </row>
    <row r="37" spans="1:145" x14ac:dyDescent="0.25">
      <c r="A37" s="109">
        <v>5</v>
      </c>
      <c r="B37" s="109">
        <v>6</v>
      </c>
      <c r="C37" s="109">
        <v>3</v>
      </c>
      <c r="D37" s="109">
        <v>4</v>
      </c>
      <c r="E37" s="109">
        <v>1</v>
      </c>
      <c r="F37" s="109">
        <v>7</v>
      </c>
      <c r="G37" s="109">
        <v>2</v>
      </c>
      <c r="H37" s="109">
        <v>4</v>
      </c>
      <c r="I37" s="109">
        <v>6</v>
      </c>
      <c r="J37" s="109">
        <v>2</v>
      </c>
      <c r="K37" s="109">
        <v>4</v>
      </c>
      <c r="L37" s="109">
        <v>2</v>
      </c>
      <c r="M37" s="109">
        <v>2</v>
      </c>
      <c r="N37" s="109">
        <v>4</v>
      </c>
      <c r="O37" s="109">
        <v>5</v>
      </c>
      <c r="P37" s="109">
        <v>2</v>
      </c>
      <c r="Q37" s="109">
        <v>4</v>
      </c>
      <c r="R37" s="109">
        <v>3</v>
      </c>
      <c r="S37" s="109">
        <v>5</v>
      </c>
      <c r="T37" s="109">
        <v>9</v>
      </c>
      <c r="U37" s="109">
        <v>5</v>
      </c>
      <c r="V37" s="109">
        <v>7</v>
      </c>
      <c r="W37" s="109">
        <v>6</v>
      </c>
      <c r="X37" s="109">
        <v>8</v>
      </c>
      <c r="Y37" s="109">
        <v>2</v>
      </c>
      <c r="Z37" s="109">
        <v>1</v>
      </c>
      <c r="AA37" s="109">
        <v>5</v>
      </c>
      <c r="AB37" s="109">
        <v>3</v>
      </c>
      <c r="AC37" s="109">
        <v>4</v>
      </c>
      <c r="AD37" s="109"/>
      <c r="AE37" s="109">
        <v>7</v>
      </c>
      <c r="AF37" s="109">
        <v>2</v>
      </c>
      <c r="AG37" s="109">
        <v>6</v>
      </c>
      <c r="AH37" s="109">
        <v>5</v>
      </c>
      <c r="AI37" s="109">
        <v>4</v>
      </c>
      <c r="AJ37" s="109">
        <v>5</v>
      </c>
      <c r="AK37" s="109"/>
      <c r="AL37" s="109">
        <v>2</v>
      </c>
      <c r="AM37" s="109">
        <v>3</v>
      </c>
      <c r="AN37" s="109">
        <v>4</v>
      </c>
      <c r="AO37" s="109">
        <v>2</v>
      </c>
      <c r="AP37" s="109">
        <v>4</v>
      </c>
      <c r="AQ37" s="109">
        <v>3</v>
      </c>
      <c r="AR37" s="109">
        <v>3</v>
      </c>
      <c r="AS37" s="109">
        <v>3</v>
      </c>
      <c r="AT37" s="109">
        <v>8</v>
      </c>
      <c r="AU37" s="109">
        <v>4</v>
      </c>
      <c r="AV37" s="109">
        <v>6</v>
      </c>
      <c r="AW37" s="109"/>
      <c r="BE37">
        <f t="shared" si="49"/>
        <v>9</v>
      </c>
      <c r="BF37">
        <f t="shared" si="50"/>
        <v>192</v>
      </c>
      <c r="BG37" s="72">
        <f t="shared" si="51"/>
        <v>0</v>
      </c>
      <c r="BH37" s="72">
        <f t="shared" si="52"/>
        <v>1</v>
      </c>
      <c r="BI37" s="75" t="str">
        <f t="shared" si="68"/>
        <v/>
      </c>
      <c r="BJ37" s="75" t="str">
        <f t="shared" si="69"/>
        <v/>
      </c>
      <c r="BK37" s="75" t="str">
        <f t="shared" si="70"/>
        <v/>
      </c>
      <c r="BL37" s="75" t="str">
        <f t="shared" si="71"/>
        <v/>
      </c>
      <c r="BM37" s="75" t="str">
        <f t="shared" si="72"/>
        <v/>
      </c>
      <c r="BN37" s="75" t="str">
        <f t="shared" si="73"/>
        <v/>
      </c>
      <c r="BO37" s="75" t="str">
        <f t="shared" si="74"/>
        <v/>
      </c>
      <c r="BP37" s="75" t="str">
        <f t="shared" si="75"/>
        <v/>
      </c>
      <c r="BQ37" s="75" t="str">
        <f t="shared" si="76"/>
        <v/>
      </c>
      <c r="BR37" s="75" t="str">
        <f t="shared" si="77"/>
        <v/>
      </c>
      <c r="BS37" s="75" t="str">
        <f t="shared" si="78"/>
        <v/>
      </c>
      <c r="BT37" s="75" t="str">
        <f t="shared" si="79"/>
        <v/>
      </c>
      <c r="BU37" s="75" t="str">
        <f t="shared" si="80"/>
        <v/>
      </c>
      <c r="BV37" s="75" t="str">
        <f t="shared" si="81"/>
        <v/>
      </c>
      <c r="BW37" s="75" t="str">
        <f t="shared" si="82"/>
        <v/>
      </c>
      <c r="BX37" s="75" t="str">
        <f t="shared" si="83"/>
        <v/>
      </c>
      <c r="BY37" s="75" t="str">
        <f t="shared" si="84"/>
        <v/>
      </c>
      <c r="BZ37" s="75" t="str">
        <f t="shared" si="85"/>
        <v/>
      </c>
      <c r="CA37" s="75" t="str">
        <f t="shared" si="86"/>
        <v/>
      </c>
      <c r="CB37" s="75">
        <f t="shared" si="87"/>
        <v>20</v>
      </c>
      <c r="CC37" s="75" t="str">
        <f t="shared" si="88"/>
        <v/>
      </c>
      <c r="CD37" s="75" t="str">
        <f t="shared" si="89"/>
        <v/>
      </c>
      <c r="CE37" s="75" t="str">
        <f t="shared" si="90"/>
        <v/>
      </c>
      <c r="CF37" s="75" t="str">
        <f t="shared" si="91"/>
        <v/>
      </c>
      <c r="CG37" s="75" t="str">
        <f t="shared" si="92"/>
        <v/>
      </c>
      <c r="CH37" s="75" t="str">
        <f t="shared" si="93"/>
        <v/>
      </c>
      <c r="CI37" s="75" t="str">
        <f t="shared" si="94"/>
        <v/>
      </c>
      <c r="CJ37" s="75" t="str">
        <f t="shared" si="95"/>
        <v/>
      </c>
      <c r="CK37" s="75" t="str">
        <f t="shared" si="96"/>
        <v/>
      </c>
      <c r="CL37" s="75" t="str">
        <f t="shared" si="97"/>
        <v/>
      </c>
      <c r="CM37" s="75" t="str">
        <f t="shared" si="98"/>
        <v/>
      </c>
      <c r="CN37" s="75" t="str">
        <f t="shared" si="99"/>
        <v/>
      </c>
      <c r="CO37" s="75" t="str">
        <f t="shared" si="100"/>
        <v/>
      </c>
      <c r="CP37" s="75" t="str">
        <f t="shared" si="101"/>
        <v/>
      </c>
      <c r="CQ37" s="75" t="str">
        <f t="shared" si="102"/>
        <v/>
      </c>
      <c r="CR37" s="75" t="str">
        <f t="shared" si="103"/>
        <v/>
      </c>
      <c r="CS37" s="75" t="str">
        <f t="shared" si="104"/>
        <v/>
      </c>
      <c r="CT37" s="75" t="str">
        <f t="shared" si="105"/>
        <v/>
      </c>
      <c r="CU37" s="75" t="str">
        <f t="shared" si="106"/>
        <v/>
      </c>
      <c r="CV37" s="75" t="str">
        <f t="shared" si="107"/>
        <v/>
      </c>
      <c r="CW37" s="75" t="str">
        <f t="shared" si="108"/>
        <v/>
      </c>
      <c r="CX37" s="75" t="str">
        <f t="shared" si="109"/>
        <v/>
      </c>
      <c r="CY37" s="75" t="str">
        <f t="shared" si="110"/>
        <v/>
      </c>
      <c r="CZ37" s="75" t="str">
        <f t="shared" si="111"/>
        <v/>
      </c>
      <c r="DA37" s="75" t="str">
        <f t="shared" si="112"/>
        <v/>
      </c>
      <c r="DB37" s="75" t="str">
        <f t="shared" si="113"/>
        <v/>
      </c>
      <c r="DC37" s="75" t="str">
        <f t="shared" si="114"/>
        <v/>
      </c>
      <c r="DD37" s="75" t="str">
        <f t="shared" si="115"/>
        <v/>
      </c>
      <c r="DE37" s="75" t="str">
        <f t="shared" si="116"/>
        <v/>
      </c>
      <c r="DF37">
        <v>37</v>
      </c>
      <c r="DG37" s="113">
        <f t="shared" si="53"/>
        <v>20</v>
      </c>
      <c r="DH37" s="108" t="str">
        <f t="shared" si="54"/>
        <v/>
      </c>
      <c r="DI37" s="108" t="str">
        <f t="shared" si="55"/>
        <v/>
      </c>
      <c r="DJ37" s="108" t="str">
        <f t="shared" si="56"/>
        <v/>
      </c>
      <c r="DK37" s="108" t="str">
        <f t="shared" si="57"/>
        <v/>
      </c>
      <c r="DL37" s="108" t="str">
        <f t="shared" si="58"/>
        <v/>
      </c>
      <c r="DM37" s="108" t="str">
        <f t="shared" si="59"/>
        <v/>
      </c>
      <c r="DN37" s="108" t="str">
        <f t="shared" si="60"/>
        <v/>
      </c>
      <c r="DO37" s="108" t="str">
        <f t="shared" si="61"/>
        <v/>
      </c>
      <c r="DP37" s="108" t="str">
        <f t="shared" si="62"/>
        <v/>
      </c>
      <c r="DQ37" s="108" t="str">
        <f t="shared" si="63"/>
        <v/>
      </c>
      <c r="DR37" s="108" t="str">
        <f t="shared" si="64"/>
        <v/>
      </c>
      <c r="DS37" s="108" t="str">
        <f t="shared" si="65"/>
        <v/>
      </c>
      <c r="DT37" s="108" t="str">
        <f t="shared" si="66"/>
        <v/>
      </c>
      <c r="DU37" s="114" t="str">
        <f t="shared" si="67"/>
        <v/>
      </c>
    </row>
    <row r="38" spans="1:145" x14ac:dyDescent="0.25">
      <c r="A38" s="109">
        <v>5</v>
      </c>
      <c r="B38" s="109">
        <v>2</v>
      </c>
      <c r="C38" s="109">
        <v>5</v>
      </c>
      <c r="D38" s="109">
        <v>1</v>
      </c>
      <c r="E38" s="109">
        <v>6</v>
      </c>
      <c r="F38" s="109">
        <v>5</v>
      </c>
      <c r="G38" s="109">
        <v>3</v>
      </c>
      <c r="H38" s="109">
        <v>5</v>
      </c>
      <c r="I38" s="109">
        <v>4</v>
      </c>
      <c r="J38" s="109">
        <v>5</v>
      </c>
      <c r="K38" s="109">
        <v>5</v>
      </c>
      <c r="L38" s="109">
        <v>6</v>
      </c>
      <c r="M38" s="109">
        <v>2</v>
      </c>
      <c r="N38" s="109">
        <v>4</v>
      </c>
      <c r="O38" s="109">
        <v>6</v>
      </c>
      <c r="P38" s="109">
        <v>3</v>
      </c>
      <c r="Q38" s="109"/>
      <c r="R38" s="109">
        <v>3</v>
      </c>
      <c r="S38" s="109">
        <v>4</v>
      </c>
      <c r="T38" s="109">
        <v>8</v>
      </c>
      <c r="U38" s="109">
        <v>5</v>
      </c>
      <c r="V38" s="109">
        <v>4</v>
      </c>
      <c r="W38" s="109">
        <v>3</v>
      </c>
      <c r="X38" s="109">
        <v>4</v>
      </c>
      <c r="Y38" s="109">
        <v>3</v>
      </c>
      <c r="Z38" s="109">
        <v>3</v>
      </c>
      <c r="AA38" s="109">
        <v>3</v>
      </c>
      <c r="AB38" s="109">
        <v>6</v>
      </c>
      <c r="AC38" s="109">
        <v>5</v>
      </c>
      <c r="AD38" s="109">
        <v>4</v>
      </c>
      <c r="AE38" s="109">
        <v>5</v>
      </c>
      <c r="AF38" s="109">
        <v>2</v>
      </c>
      <c r="AG38" s="109">
        <v>5</v>
      </c>
      <c r="AH38" s="109">
        <v>5</v>
      </c>
      <c r="AI38" s="109">
        <v>7</v>
      </c>
      <c r="AJ38" s="109">
        <v>5</v>
      </c>
      <c r="AK38" s="109">
        <v>2</v>
      </c>
      <c r="AL38" s="109"/>
      <c r="AM38" s="109">
        <v>6</v>
      </c>
      <c r="AN38" s="109">
        <v>5</v>
      </c>
      <c r="AO38" s="109">
        <v>8</v>
      </c>
      <c r="AP38" s="109">
        <v>3</v>
      </c>
      <c r="AQ38" s="109">
        <v>1</v>
      </c>
      <c r="AR38" s="109">
        <v>7</v>
      </c>
      <c r="AS38" s="109">
        <v>4</v>
      </c>
      <c r="AT38" s="109">
        <v>5</v>
      </c>
      <c r="AU38" s="109">
        <v>5</v>
      </c>
      <c r="AV38" s="109">
        <v>1</v>
      </c>
      <c r="AW38" s="109">
        <v>6</v>
      </c>
      <c r="BE38">
        <f t="shared" si="49"/>
        <v>8</v>
      </c>
      <c r="BF38">
        <f t="shared" si="50"/>
        <v>204</v>
      </c>
      <c r="BG38" s="72">
        <f t="shared" si="51"/>
        <v>0</v>
      </c>
      <c r="BH38" s="72">
        <f t="shared" si="52"/>
        <v>2</v>
      </c>
      <c r="BI38" s="75" t="str">
        <f t="shared" si="68"/>
        <v/>
      </c>
      <c r="BJ38" s="75" t="str">
        <f t="shared" si="69"/>
        <v/>
      </c>
      <c r="BK38" s="75" t="str">
        <f t="shared" si="70"/>
        <v/>
      </c>
      <c r="BL38" s="75" t="str">
        <f t="shared" si="71"/>
        <v/>
      </c>
      <c r="BM38" s="75" t="str">
        <f t="shared" si="72"/>
        <v/>
      </c>
      <c r="BN38" s="75" t="str">
        <f t="shared" si="73"/>
        <v/>
      </c>
      <c r="BO38" s="75" t="str">
        <f t="shared" si="74"/>
        <v/>
      </c>
      <c r="BP38" s="75" t="str">
        <f t="shared" si="75"/>
        <v/>
      </c>
      <c r="BQ38" s="75" t="str">
        <f t="shared" si="76"/>
        <v/>
      </c>
      <c r="BR38" s="75" t="str">
        <f t="shared" si="77"/>
        <v/>
      </c>
      <c r="BS38" s="75" t="str">
        <f t="shared" si="78"/>
        <v/>
      </c>
      <c r="BT38" s="75" t="str">
        <f t="shared" si="79"/>
        <v/>
      </c>
      <c r="BU38" s="75" t="str">
        <f t="shared" si="80"/>
        <v/>
      </c>
      <c r="BV38" s="75" t="str">
        <f t="shared" si="81"/>
        <v/>
      </c>
      <c r="BW38" s="75" t="str">
        <f t="shared" si="82"/>
        <v/>
      </c>
      <c r="BX38" s="75" t="str">
        <f t="shared" si="83"/>
        <v/>
      </c>
      <c r="BY38" s="75" t="str">
        <f t="shared" si="84"/>
        <v/>
      </c>
      <c r="BZ38" s="75" t="str">
        <f t="shared" si="85"/>
        <v/>
      </c>
      <c r="CA38" s="75" t="str">
        <f t="shared" si="86"/>
        <v/>
      </c>
      <c r="CB38" s="75">
        <f t="shared" si="87"/>
        <v>20</v>
      </c>
      <c r="CC38" s="75" t="str">
        <f t="shared" si="88"/>
        <v/>
      </c>
      <c r="CD38" s="75" t="str">
        <f t="shared" si="89"/>
        <v/>
      </c>
      <c r="CE38" s="75" t="str">
        <f t="shared" si="90"/>
        <v/>
      </c>
      <c r="CF38" s="75" t="str">
        <f t="shared" si="91"/>
        <v/>
      </c>
      <c r="CG38" s="75" t="str">
        <f t="shared" si="92"/>
        <v/>
      </c>
      <c r="CH38" s="75" t="str">
        <f t="shared" si="93"/>
        <v/>
      </c>
      <c r="CI38" s="75" t="str">
        <f t="shared" si="94"/>
        <v/>
      </c>
      <c r="CJ38" s="75" t="str">
        <f t="shared" si="95"/>
        <v/>
      </c>
      <c r="CK38" s="75" t="str">
        <f t="shared" si="96"/>
        <v/>
      </c>
      <c r="CL38" s="75" t="str">
        <f t="shared" si="97"/>
        <v/>
      </c>
      <c r="CM38" s="75" t="str">
        <f t="shared" si="98"/>
        <v/>
      </c>
      <c r="CN38" s="75" t="str">
        <f t="shared" si="99"/>
        <v/>
      </c>
      <c r="CO38" s="75" t="str">
        <f t="shared" si="100"/>
        <v/>
      </c>
      <c r="CP38" s="75" t="str">
        <f t="shared" si="101"/>
        <v/>
      </c>
      <c r="CQ38" s="75" t="str">
        <f t="shared" si="102"/>
        <v/>
      </c>
      <c r="CR38" s="75" t="str">
        <f t="shared" si="103"/>
        <v/>
      </c>
      <c r="CS38" s="75" t="str">
        <f t="shared" si="104"/>
        <v/>
      </c>
      <c r="CT38" s="75" t="str">
        <f t="shared" si="105"/>
        <v/>
      </c>
      <c r="CU38" s="75" t="str">
        <f t="shared" si="106"/>
        <v/>
      </c>
      <c r="CV38" s="75" t="str">
        <f t="shared" si="107"/>
        <v/>
      </c>
      <c r="CW38" s="75">
        <f t="shared" si="108"/>
        <v>41</v>
      </c>
      <c r="CX38" s="75" t="str">
        <f t="shared" si="109"/>
        <v/>
      </c>
      <c r="CY38" s="75" t="str">
        <f t="shared" si="110"/>
        <v/>
      </c>
      <c r="CZ38" s="75" t="str">
        <f t="shared" si="111"/>
        <v/>
      </c>
      <c r="DA38" s="75" t="str">
        <f t="shared" si="112"/>
        <v/>
      </c>
      <c r="DB38" s="75" t="str">
        <f t="shared" si="113"/>
        <v/>
      </c>
      <c r="DC38" s="75" t="str">
        <f t="shared" si="114"/>
        <v/>
      </c>
      <c r="DD38" s="75" t="str">
        <f t="shared" si="115"/>
        <v/>
      </c>
      <c r="DE38" s="75" t="str">
        <f t="shared" si="116"/>
        <v/>
      </c>
      <c r="DF38">
        <v>38</v>
      </c>
      <c r="DG38" s="113">
        <f t="shared" si="53"/>
        <v>41</v>
      </c>
      <c r="DH38" s="108">
        <f t="shared" si="54"/>
        <v>20</v>
      </c>
      <c r="DI38" s="108" t="str">
        <f t="shared" si="55"/>
        <v/>
      </c>
      <c r="DJ38" s="108" t="str">
        <f t="shared" si="56"/>
        <v/>
      </c>
      <c r="DK38" s="108" t="str">
        <f t="shared" si="57"/>
        <v/>
      </c>
      <c r="DL38" s="108" t="str">
        <f t="shared" si="58"/>
        <v/>
      </c>
      <c r="DM38" s="108" t="str">
        <f t="shared" si="59"/>
        <v/>
      </c>
      <c r="DN38" s="108" t="str">
        <f t="shared" si="60"/>
        <v/>
      </c>
      <c r="DO38" s="108" t="str">
        <f t="shared" si="61"/>
        <v/>
      </c>
      <c r="DP38" s="108" t="str">
        <f t="shared" si="62"/>
        <v/>
      </c>
      <c r="DQ38" s="108" t="str">
        <f t="shared" si="63"/>
        <v/>
      </c>
      <c r="DR38" s="108" t="str">
        <f t="shared" si="64"/>
        <v/>
      </c>
      <c r="DS38" s="108" t="str">
        <f t="shared" si="65"/>
        <v/>
      </c>
      <c r="DT38" s="108" t="str">
        <f t="shared" si="66"/>
        <v/>
      </c>
      <c r="DU38" s="114" t="str">
        <f t="shared" si="67"/>
        <v/>
      </c>
    </row>
    <row r="39" spans="1:145" x14ac:dyDescent="0.25">
      <c r="A39" s="109">
        <v>4</v>
      </c>
      <c r="B39" s="109">
        <v>3</v>
      </c>
      <c r="C39" s="109">
        <v>4</v>
      </c>
      <c r="D39" s="109">
        <v>2</v>
      </c>
      <c r="E39" s="109">
        <v>4</v>
      </c>
      <c r="F39" s="109">
        <v>5</v>
      </c>
      <c r="G39" s="109">
        <v>4</v>
      </c>
      <c r="H39" s="109">
        <v>8</v>
      </c>
      <c r="I39" s="109">
        <v>5</v>
      </c>
      <c r="J39" s="109">
        <v>3</v>
      </c>
      <c r="K39" s="109">
        <v>7</v>
      </c>
      <c r="L39" s="109">
        <v>4</v>
      </c>
      <c r="M39" s="109">
        <v>5</v>
      </c>
      <c r="N39" s="109">
        <v>6</v>
      </c>
      <c r="O39" s="109">
        <v>5</v>
      </c>
      <c r="P39" s="109">
        <v>2</v>
      </c>
      <c r="Q39" s="109">
        <v>2</v>
      </c>
      <c r="R39" s="109">
        <v>4</v>
      </c>
      <c r="S39" s="109">
        <v>3</v>
      </c>
      <c r="T39" s="109">
        <v>8</v>
      </c>
      <c r="U39" s="109">
        <v>9</v>
      </c>
      <c r="V39" s="109">
        <v>7</v>
      </c>
      <c r="W39" s="109">
        <v>3</v>
      </c>
      <c r="X39" s="109">
        <v>5</v>
      </c>
      <c r="Y39" s="109">
        <v>3</v>
      </c>
      <c r="Z39" s="109">
        <v>5</v>
      </c>
      <c r="AA39" s="109">
        <v>6</v>
      </c>
      <c r="AB39" s="109">
        <v>7</v>
      </c>
      <c r="AC39" s="109">
        <v>5</v>
      </c>
      <c r="AD39" s="109">
        <v>4</v>
      </c>
      <c r="AE39" s="109">
        <v>6</v>
      </c>
      <c r="AF39" s="109">
        <v>3</v>
      </c>
      <c r="AG39" s="109">
        <v>6</v>
      </c>
      <c r="AH39" s="109">
        <v>3</v>
      </c>
      <c r="AI39" s="109">
        <v>8</v>
      </c>
      <c r="AJ39" s="109">
        <v>8</v>
      </c>
      <c r="AK39" s="109">
        <v>3</v>
      </c>
      <c r="AL39" s="109">
        <v>6</v>
      </c>
      <c r="AM39" s="109"/>
      <c r="AN39" s="109">
        <v>2</v>
      </c>
      <c r="AO39" s="109">
        <v>5</v>
      </c>
      <c r="AP39" s="109">
        <v>4</v>
      </c>
      <c r="AQ39" s="109">
        <v>7</v>
      </c>
      <c r="AR39" s="109">
        <v>5</v>
      </c>
      <c r="AS39" s="109">
        <v>3</v>
      </c>
      <c r="AT39" s="109">
        <v>12</v>
      </c>
      <c r="AU39" s="109">
        <v>10</v>
      </c>
      <c r="AV39" s="109">
        <v>1</v>
      </c>
      <c r="AW39" s="109">
        <v>6</v>
      </c>
      <c r="BE39">
        <f t="shared" si="49"/>
        <v>12</v>
      </c>
      <c r="BF39">
        <f t="shared" si="50"/>
        <v>240</v>
      </c>
      <c r="BG39" s="72">
        <f t="shared" si="51"/>
        <v>1</v>
      </c>
      <c r="BH39" s="72">
        <f t="shared" si="52"/>
        <v>1</v>
      </c>
      <c r="BI39" s="75" t="str">
        <f t="shared" si="68"/>
        <v/>
      </c>
      <c r="BJ39" s="75" t="str">
        <f t="shared" si="69"/>
        <v/>
      </c>
      <c r="BK39" s="75" t="str">
        <f t="shared" si="70"/>
        <v/>
      </c>
      <c r="BL39" s="75" t="str">
        <f t="shared" si="71"/>
        <v/>
      </c>
      <c r="BM39" s="75" t="str">
        <f t="shared" si="72"/>
        <v/>
      </c>
      <c r="BN39" s="75" t="str">
        <f t="shared" si="73"/>
        <v/>
      </c>
      <c r="BO39" s="75" t="str">
        <f t="shared" si="74"/>
        <v/>
      </c>
      <c r="BP39" s="75" t="str">
        <f t="shared" si="75"/>
        <v/>
      </c>
      <c r="BQ39" s="75" t="str">
        <f t="shared" si="76"/>
        <v/>
      </c>
      <c r="BR39" s="75" t="str">
        <f t="shared" si="77"/>
        <v/>
      </c>
      <c r="BS39" s="75" t="str">
        <f t="shared" si="78"/>
        <v/>
      </c>
      <c r="BT39" s="75" t="str">
        <f t="shared" si="79"/>
        <v/>
      </c>
      <c r="BU39" s="75" t="str">
        <f t="shared" si="80"/>
        <v/>
      </c>
      <c r="BV39" s="75" t="str">
        <f t="shared" si="81"/>
        <v/>
      </c>
      <c r="BW39" s="75" t="str">
        <f t="shared" si="82"/>
        <v/>
      </c>
      <c r="BX39" s="75" t="str">
        <f t="shared" si="83"/>
        <v/>
      </c>
      <c r="BY39" s="75" t="str">
        <f t="shared" si="84"/>
        <v/>
      </c>
      <c r="BZ39" s="75" t="str">
        <f t="shared" si="85"/>
        <v/>
      </c>
      <c r="CA39" s="75" t="str">
        <f t="shared" si="86"/>
        <v/>
      </c>
      <c r="CB39" s="75" t="str">
        <f t="shared" si="87"/>
        <v/>
      </c>
      <c r="CC39" s="75" t="str">
        <f t="shared" si="88"/>
        <v/>
      </c>
      <c r="CD39" s="75" t="str">
        <f t="shared" si="89"/>
        <v/>
      </c>
      <c r="CE39" s="75" t="str">
        <f t="shared" si="90"/>
        <v/>
      </c>
      <c r="CF39" s="75" t="str">
        <f t="shared" si="91"/>
        <v/>
      </c>
      <c r="CG39" s="75" t="str">
        <f t="shared" si="92"/>
        <v/>
      </c>
      <c r="CH39" s="75" t="str">
        <f t="shared" si="93"/>
        <v/>
      </c>
      <c r="CI39" s="75" t="str">
        <f t="shared" si="94"/>
        <v/>
      </c>
      <c r="CJ39" s="75" t="str">
        <f t="shared" si="95"/>
        <v/>
      </c>
      <c r="CK39" s="75" t="str">
        <f t="shared" si="96"/>
        <v/>
      </c>
      <c r="CL39" s="75" t="str">
        <f t="shared" si="97"/>
        <v/>
      </c>
      <c r="CM39" s="75" t="str">
        <f t="shared" si="98"/>
        <v/>
      </c>
      <c r="CN39" s="75" t="str">
        <f t="shared" si="99"/>
        <v/>
      </c>
      <c r="CO39" s="75" t="str">
        <f t="shared" si="100"/>
        <v/>
      </c>
      <c r="CP39" s="75" t="str">
        <f t="shared" si="101"/>
        <v/>
      </c>
      <c r="CQ39" s="75" t="str">
        <f t="shared" si="102"/>
        <v/>
      </c>
      <c r="CR39" s="75" t="str">
        <f t="shared" si="103"/>
        <v/>
      </c>
      <c r="CS39" s="75" t="str">
        <f t="shared" si="104"/>
        <v/>
      </c>
      <c r="CT39" s="75" t="str">
        <f t="shared" si="105"/>
        <v/>
      </c>
      <c r="CU39" s="75" t="str">
        <f t="shared" si="106"/>
        <v/>
      </c>
      <c r="CV39" s="75" t="str">
        <f t="shared" si="107"/>
        <v/>
      </c>
      <c r="CW39" s="75" t="str">
        <f t="shared" si="108"/>
        <v/>
      </c>
      <c r="CX39" s="75" t="str">
        <f t="shared" si="109"/>
        <v/>
      </c>
      <c r="CY39" s="75" t="str">
        <f t="shared" si="110"/>
        <v/>
      </c>
      <c r="CZ39" s="75" t="str">
        <f t="shared" si="111"/>
        <v/>
      </c>
      <c r="DA39" s="75" t="str">
        <f t="shared" si="112"/>
        <v/>
      </c>
      <c r="DB39" s="75">
        <f t="shared" si="113"/>
        <v>46</v>
      </c>
      <c r="DC39" s="75" t="str">
        <f t="shared" si="114"/>
        <v/>
      </c>
      <c r="DD39" s="75" t="str">
        <f t="shared" si="115"/>
        <v/>
      </c>
      <c r="DE39" s="75" t="str">
        <f t="shared" si="116"/>
        <v/>
      </c>
      <c r="DF39">
        <v>39</v>
      </c>
      <c r="DG39" s="113">
        <f t="shared" si="53"/>
        <v>46</v>
      </c>
      <c r="DH39" s="108" t="str">
        <f t="shared" si="54"/>
        <v/>
      </c>
      <c r="DI39" s="108" t="str">
        <f t="shared" si="55"/>
        <v/>
      </c>
      <c r="DJ39" s="108" t="str">
        <f t="shared" si="56"/>
        <v/>
      </c>
      <c r="DK39" s="108" t="str">
        <f t="shared" si="57"/>
        <v/>
      </c>
      <c r="DL39" s="108" t="str">
        <f t="shared" si="58"/>
        <v/>
      </c>
      <c r="DM39" s="108" t="str">
        <f t="shared" si="59"/>
        <v/>
      </c>
      <c r="DN39" s="108" t="str">
        <f t="shared" si="60"/>
        <v/>
      </c>
      <c r="DO39" s="108" t="str">
        <f t="shared" si="61"/>
        <v/>
      </c>
      <c r="DP39" s="108" t="str">
        <f t="shared" si="62"/>
        <v/>
      </c>
      <c r="DQ39" s="108" t="str">
        <f t="shared" si="63"/>
        <v/>
      </c>
      <c r="DR39" s="108" t="str">
        <f t="shared" si="64"/>
        <v/>
      </c>
      <c r="DS39" s="108" t="str">
        <f t="shared" si="65"/>
        <v/>
      </c>
      <c r="DT39" s="108" t="str">
        <f t="shared" si="66"/>
        <v/>
      </c>
      <c r="DU39" s="114" t="str">
        <f t="shared" si="67"/>
        <v/>
      </c>
    </row>
    <row r="40" spans="1:145" x14ac:dyDescent="0.25">
      <c r="A40" s="109">
        <v>9</v>
      </c>
      <c r="B40" s="109">
        <v>3</v>
      </c>
      <c r="C40" s="109">
        <v>9</v>
      </c>
      <c r="D40" s="109">
        <v>5</v>
      </c>
      <c r="E40" s="109">
        <v>9</v>
      </c>
      <c r="F40" s="109">
        <v>7</v>
      </c>
      <c r="G40" s="109">
        <v>5</v>
      </c>
      <c r="H40" s="109">
        <v>5</v>
      </c>
      <c r="I40" s="109">
        <v>6</v>
      </c>
      <c r="J40" s="109">
        <v>2</v>
      </c>
      <c r="K40" s="109">
        <v>5</v>
      </c>
      <c r="L40" s="109">
        <v>5</v>
      </c>
      <c r="M40" s="109">
        <v>3</v>
      </c>
      <c r="N40" s="109">
        <v>5</v>
      </c>
      <c r="O40" s="109">
        <v>6</v>
      </c>
      <c r="P40" s="109">
        <v>5</v>
      </c>
      <c r="Q40" s="109">
        <v>5</v>
      </c>
      <c r="R40" s="109">
        <v>4</v>
      </c>
      <c r="S40" s="109">
        <v>6</v>
      </c>
      <c r="T40" s="109">
        <v>5</v>
      </c>
      <c r="U40" s="109">
        <v>8</v>
      </c>
      <c r="V40" s="109">
        <v>6</v>
      </c>
      <c r="W40" s="109">
        <v>6</v>
      </c>
      <c r="X40" s="109">
        <v>2</v>
      </c>
      <c r="Y40" s="109">
        <v>9</v>
      </c>
      <c r="Z40" s="109">
        <v>5</v>
      </c>
      <c r="AA40" s="109">
        <v>4</v>
      </c>
      <c r="AB40" s="109">
        <v>4</v>
      </c>
      <c r="AC40" s="109">
        <v>4</v>
      </c>
      <c r="AD40" s="109">
        <v>4</v>
      </c>
      <c r="AE40" s="109">
        <v>10</v>
      </c>
      <c r="AF40" s="109">
        <v>7</v>
      </c>
      <c r="AG40" s="109">
        <v>3</v>
      </c>
      <c r="AH40" s="109">
        <v>8</v>
      </c>
      <c r="AI40" s="109">
        <v>4</v>
      </c>
      <c r="AJ40" s="109">
        <v>3</v>
      </c>
      <c r="AK40" s="109">
        <v>4</v>
      </c>
      <c r="AL40" s="109">
        <v>5</v>
      </c>
      <c r="AM40" s="109">
        <v>2</v>
      </c>
      <c r="AN40" s="109"/>
      <c r="AO40" s="109">
        <v>6</v>
      </c>
      <c r="AP40" s="109">
        <v>5</v>
      </c>
      <c r="AQ40" s="109">
        <v>5</v>
      </c>
      <c r="AR40" s="109">
        <v>3</v>
      </c>
      <c r="AS40" s="109">
        <v>2</v>
      </c>
      <c r="AT40" s="109">
        <v>8</v>
      </c>
      <c r="AU40" s="109">
        <v>6</v>
      </c>
      <c r="AV40" s="109">
        <v>9</v>
      </c>
      <c r="AW40" s="109">
        <v>7</v>
      </c>
      <c r="BE40">
        <f t="shared" si="49"/>
        <v>10</v>
      </c>
      <c r="BF40">
        <f t="shared" si="50"/>
        <v>258</v>
      </c>
      <c r="BG40" s="72">
        <f t="shared" si="51"/>
        <v>2</v>
      </c>
      <c r="BH40" s="72">
        <f t="shared" si="52"/>
        <v>1</v>
      </c>
      <c r="BI40" s="75" t="str">
        <f t="shared" si="68"/>
        <v/>
      </c>
      <c r="BJ40" s="75" t="str">
        <f t="shared" si="69"/>
        <v/>
      </c>
      <c r="BK40" s="75" t="str">
        <f t="shared" si="70"/>
        <v/>
      </c>
      <c r="BL40" s="75" t="str">
        <f t="shared" si="71"/>
        <v/>
      </c>
      <c r="BM40" s="75" t="str">
        <f t="shared" si="72"/>
        <v/>
      </c>
      <c r="BN40" s="75" t="str">
        <f t="shared" si="73"/>
        <v/>
      </c>
      <c r="BO40" s="75" t="str">
        <f t="shared" si="74"/>
        <v/>
      </c>
      <c r="BP40" s="75" t="str">
        <f t="shared" si="75"/>
        <v/>
      </c>
      <c r="BQ40" s="75" t="str">
        <f t="shared" si="76"/>
        <v/>
      </c>
      <c r="BR40" s="75" t="str">
        <f t="shared" si="77"/>
        <v/>
      </c>
      <c r="BS40" s="75" t="str">
        <f t="shared" si="78"/>
        <v/>
      </c>
      <c r="BT40" s="75" t="str">
        <f t="shared" si="79"/>
        <v/>
      </c>
      <c r="BU40" s="75" t="str">
        <f t="shared" si="80"/>
        <v/>
      </c>
      <c r="BV40" s="75" t="str">
        <f t="shared" si="81"/>
        <v/>
      </c>
      <c r="BW40" s="75" t="str">
        <f t="shared" si="82"/>
        <v/>
      </c>
      <c r="BX40" s="75" t="str">
        <f t="shared" si="83"/>
        <v/>
      </c>
      <c r="BY40" s="75" t="str">
        <f t="shared" si="84"/>
        <v/>
      </c>
      <c r="BZ40" s="75" t="str">
        <f t="shared" si="85"/>
        <v/>
      </c>
      <c r="CA40" s="75" t="str">
        <f t="shared" si="86"/>
        <v/>
      </c>
      <c r="CB40" s="75" t="str">
        <f t="shared" si="87"/>
        <v/>
      </c>
      <c r="CC40" s="75" t="str">
        <f t="shared" si="88"/>
        <v/>
      </c>
      <c r="CD40" s="75" t="str">
        <f t="shared" si="89"/>
        <v/>
      </c>
      <c r="CE40" s="75" t="str">
        <f t="shared" si="90"/>
        <v/>
      </c>
      <c r="CF40" s="75" t="str">
        <f t="shared" si="91"/>
        <v/>
      </c>
      <c r="CG40" s="75" t="str">
        <f t="shared" si="92"/>
        <v/>
      </c>
      <c r="CH40" s="75" t="str">
        <f t="shared" si="93"/>
        <v/>
      </c>
      <c r="CI40" s="75" t="str">
        <f t="shared" si="94"/>
        <v/>
      </c>
      <c r="CJ40" s="75" t="str">
        <f t="shared" si="95"/>
        <v/>
      </c>
      <c r="CK40" s="75" t="str">
        <f t="shared" si="96"/>
        <v/>
      </c>
      <c r="CL40" s="75" t="str">
        <f t="shared" si="97"/>
        <v/>
      </c>
      <c r="CM40" s="75">
        <f t="shared" si="98"/>
        <v>31</v>
      </c>
      <c r="CN40" s="75" t="str">
        <f t="shared" si="99"/>
        <v/>
      </c>
      <c r="CO40" s="75" t="str">
        <f t="shared" si="100"/>
        <v/>
      </c>
      <c r="CP40" s="75" t="str">
        <f t="shared" si="101"/>
        <v/>
      </c>
      <c r="CQ40" s="75" t="str">
        <f t="shared" si="102"/>
        <v/>
      </c>
      <c r="CR40" s="75" t="str">
        <f t="shared" si="103"/>
        <v/>
      </c>
      <c r="CS40" s="75" t="str">
        <f t="shared" si="104"/>
        <v/>
      </c>
      <c r="CT40" s="75" t="str">
        <f t="shared" si="105"/>
        <v/>
      </c>
      <c r="CU40" s="75" t="str">
        <f t="shared" si="106"/>
        <v/>
      </c>
      <c r="CV40" s="75" t="str">
        <f t="shared" si="107"/>
        <v/>
      </c>
      <c r="CW40" s="75" t="str">
        <f t="shared" si="108"/>
        <v/>
      </c>
      <c r="CX40" s="75" t="str">
        <f t="shared" si="109"/>
        <v/>
      </c>
      <c r="CY40" s="75" t="str">
        <f t="shared" si="110"/>
        <v/>
      </c>
      <c r="CZ40" s="75" t="str">
        <f t="shared" si="111"/>
        <v/>
      </c>
      <c r="DA40" s="75" t="str">
        <f t="shared" si="112"/>
        <v/>
      </c>
      <c r="DB40" s="75" t="str">
        <f t="shared" si="113"/>
        <v/>
      </c>
      <c r="DC40" s="75" t="str">
        <f t="shared" si="114"/>
        <v/>
      </c>
      <c r="DD40" s="75" t="str">
        <f t="shared" si="115"/>
        <v/>
      </c>
      <c r="DE40" s="75" t="str">
        <f t="shared" si="116"/>
        <v/>
      </c>
      <c r="DF40">
        <v>40</v>
      </c>
      <c r="DG40" s="113">
        <f t="shared" si="53"/>
        <v>31</v>
      </c>
      <c r="DH40" s="108" t="str">
        <f t="shared" si="54"/>
        <v/>
      </c>
      <c r="DI40" s="108" t="str">
        <f t="shared" si="55"/>
        <v/>
      </c>
      <c r="DJ40" s="108" t="str">
        <f t="shared" si="56"/>
        <v/>
      </c>
      <c r="DK40" s="108" t="str">
        <f t="shared" si="57"/>
        <v/>
      </c>
      <c r="DL40" s="108" t="str">
        <f t="shared" si="58"/>
        <v/>
      </c>
      <c r="DM40" s="108" t="str">
        <f t="shared" si="59"/>
        <v/>
      </c>
      <c r="DN40" s="108" t="str">
        <f t="shared" si="60"/>
        <v/>
      </c>
      <c r="DO40" s="108" t="str">
        <f t="shared" si="61"/>
        <v/>
      </c>
      <c r="DP40" s="108" t="str">
        <f t="shared" si="62"/>
        <v/>
      </c>
      <c r="DQ40" s="108" t="str">
        <f t="shared" si="63"/>
        <v/>
      </c>
      <c r="DR40" s="108" t="str">
        <f t="shared" si="64"/>
        <v/>
      </c>
      <c r="DS40" s="108" t="str">
        <f t="shared" si="65"/>
        <v/>
      </c>
      <c r="DT40" s="108" t="str">
        <f t="shared" si="66"/>
        <v/>
      </c>
      <c r="DU40" s="114" t="str">
        <f t="shared" si="67"/>
        <v/>
      </c>
    </row>
    <row r="41" spans="1:145" x14ac:dyDescent="0.25">
      <c r="A41" s="109">
        <v>6</v>
      </c>
      <c r="B41" s="109">
        <v>3</v>
      </c>
      <c r="C41" s="109">
        <v>6</v>
      </c>
      <c r="D41" s="109">
        <v>4</v>
      </c>
      <c r="E41" s="109">
        <v>1</v>
      </c>
      <c r="F41" s="109">
        <v>6</v>
      </c>
      <c r="G41" s="109">
        <v>7</v>
      </c>
      <c r="H41" s="109">
        <v>7</v>
      </c>
      <c r="I41" s="109">
        <v>2</v>
      </c>
      <c r="J41" s="109">
        <v>4</v>
      </c>
      <c r="K41" s="109">
        <v>6</v>
      </c>
      <c r="L41" s="109">
        <v>2</v>
      </c>
      <c r="M41" s="109">
        <v>6</v>
      </c>
      <c r="N41" s="109">
        <v>9</v>
      </c>
      <c r="O41" s="109">
        <v>4</v>
      </c>
      <c r="P41" s="109">
        <v>4</v>
      </c>
      <c r="Q41" s="109">
        <v>5</v>
      </c>
      <c r="R41" s="109">
        <v>7</v>
      </c>
      <c r="S41" s="109">
        <v>4</v>
      </c>
      <c r="T41" s="109">
        <v>8</v>
      </c>
      <c r="U41" s="109">
        <v>4</v>
      </c>
      <c r="V41" s="109">
        <v>8</v>
      </c>
      <c r="W41" s="109">
        <v>4</v>
      </c>
      <c r="X41" s="109">
        <v>2</v>
      </c>
      <c r="Y41" s="109">
        <v>5</v>
      </c>
      <c r="Z41" s="109">
        <v>3</v>
      </c>
      <c r="AA41" s="109">
        <v>3</v>
      </c>
      <c r="AB41" s="109">
        <v>5</v>
      </c>
      <c r="AC41" s="109">
        <v>4</v>
      </c>
      <c r="AD41" s="109">
        <v>2</v>
      </c>
      <c r="AE41" s="109">
        <v>6</v>
      </c>
      <c r="AF41" s="109">
        <v>5</v>
      </c>
      <c r="AG41" s="109">
        <v>6</v>
      </c>
      <c r="AH41" s="109">
        <v>1</v>
      </c>
      <c r="AI41" s="109">
        <v>11</v>
      </c>
      <c r="AJ41" s="109">
        <v>8</v>
      </c>
      <c r="AK41" s="109">
        <v>2</v>
      </c>
      <c r="AL41" s="109">
        <v>8</v>
      </c>
      <c r="AM41" s="109">
        <v>5</v>
      </c>
      <c r="AN41" s="109">
        <v>6</v>
      </c>
      <c r="AO41" s="109"/>
      <c r="AP41" s="109">
        <v>4</v>
      </c>
      <c r="AQ41" s="109">
        <v>4</v>
      </c>
      <c r="AR41" s="109">
        <v>1</v>
      </c>
      <c r="AS41" s="109">
        <v>5</v>
      </c>
      <c r="AT41" s="109">
        <v>3</v>
      </c>
      <c r="AU41" s="109">
        <v>6</v>
      </c>
      <c r="AV41" s="109">
        <v>8</v>
      </c>
      <c r="AW41" s="109">
        <v>4</v>
      </c>
      <c r="BE41">
        <f t="shared" si="49"/>
        <v>11</v>
      </c>
      <c r="BF41">
        <f t="shared" si="50"/>
        <v>234</v>
      </c>
      <c r="BG41" s="72">
        <f t="shared" si="51"/>
        <v>2</v>
      </c>
      <c r="BH41" s="72">
        <f t="shared" si="52"/>
        <v>1</v>
      </c>
      <c r="BI41" s="75" t="str">
        <f t="shared" si="68"/>
        <v/>
      </c>
      <c r="BJ41" s="75" t="str">
        <f t="shared" si="69"/>
        <v/>
      </c>
      <c r="BK41" s="75" t="str">
        <f t="shared" si="70"/>
        <v/>
      </c>
      <c r="BL41" s="75" t="str">
        <f t="shared" si="71"/>
        <v/>
      </c>
      <c r="BM41" s="75" t="str">
        <f t="shared" si="72"/>
        <v/>
      </c>
      <c r="BN41" s="75" t="str">
        <f t="shared" si="73"/>
        <v/>
      </c>
      <c r="BO41" s="75" t="str">
        <f t="shared" si="74"/>
        <v/>
      </c>
      <c r="BP41" s="75" t="str">
        <f t="shared" si="75"/>
        <v/>
      </c>
      <c r="BQ41" s="75" t="str">
        <f t="shared" si="76"/>
        <v/>
      </c>
      <c r="BR41" s="75" t="str">
        <f t="shared" si="77"/>
        <v/>
      </c>
      <c r="BS41" s="75" t="str">
        <f t="shared" si="78"/>
        <v/>
      </c>
      <c r="BT41" s="75" t="str">
        <f t="shared" si="79"/>
        <v/>
      </c>
      <c r="BU41" s="75" t="str">
        <f t="shared" si="80"/>
        <v/>
      </c>
      <c r="BV41" s="75" t="str">
        <f t="shared" si="81"/>
        <v/>
      </c>
      <c r="BW41" s="75" t="str">
        <f t="shared" si="82"/>
        <v/>
      </c>
      <c r="BX41" s="75" t="str">
        <f t="shared" si="83"/>
        <v/>
      </c>
      <c r="BY41" s="75" t="str">
        <f t="shared" si="84"/>
        <v/>
      </c>
      <c r="BZ41" s="75" t="str">
        <f t="shared" si="85"/>
        <v/>
      </c>
      <c r="CA41" s="75" t="str">
        <f t="shared" si="86"/>
        <v/>
      </c>
      <c r="CB41" s="75" t="str">
        <f t="shared" si="87"/>
        <v/>
      </c>
      <c r="CC41" s="75" t="str">
        <f t="shared" si="88"/>
        <v/>
      </c>
      <c r="CD41" s="75" t="str">
        <f t="shared" si="89"/>
        <v/>
      </c>
      <c r="CE41" s="75" t="str">
        <f t="shared" si="90"/>
        <v/>
      </c>
      <c r="CF41" s="75" t="str">
        <f t="shared" si="91"/>
        <v/>
      </c>
      <c r="CG41" s="75" t="str">
        <f t="shared" si="92"/>
        <v/>
      </c>
      <c r="CH41" s="75" t="str">
        <f t="shared" si="93"/>
        <v/>
      </c>
      <c r="CI41" s="75" t="str">
        <f t="shared" si="94"/>
        <v/>
      </c>
      <c r="CJ41" s="75" t="str">
        <f t="shared" si="95"/>
        <v/>
      </c>
      <c r="CK41" s="75" t="str">
        <f t="shared" si="96"/>
        <v/>
      </c>
      <c r="CL41" s="75" t="str">
        <f t="shared" si="97"/>
        <v/>
      </c>
      <c r="CM41" s="75" t="str">
        <f t="shared" si="98"/>
        <v/>
      </c>
      <c r="CN41" s="75" t="str">
        <f t="shared" si="99"/>
        <v/>
      </c>
      <c r="CO41" s="75" t="str">
        <f t="shared" si="100"/>
        <v/>
      </c>
      <c r="CP41" s="75" t="str">
        <f t="shared" si="101"/>
        <v/>
      </c>
      <c r="CQ41" s="75">
        <f t="shared" si="102"/>
        <v>35</v>
      </c>
      <c r="CR41" s="75" t="str">
        <f t="shared" si="103"/>
        <v/>
      </c>
      <c r="CS41" s="75" t="str">
        <f t="shared" si="104"/>
        <v/>
      </c>
      <c r="CT41" s="75" t="str">
        <f t="shared" si="105"/>
        <v/>
      </c>
      <c r="CU41" s="75" t="str">
        <f t="shared" si="106"/>
        <v/>
      </c>
      <c r="CV41" s="75" t="str">
        <f t="shared" si="107"/>
        <v/>
      </c>
      <c r="CW41" s="75" t="str">
        <f t="shared" si="108"/>
        <v/>
      </c>
      <c r="CX41" s="75" t="str">
        <f t="shared" si="109"/>
        <v/>
      </c>
      <c r="CY41" s="75" t="str">
        <f t="shared" si="110"/>
        <v/>
      </c>
      <c r="CZ41" s="75" t="str">
        <f t="shared" si="111"/>
        <v/>
      </c>
      <c r="DA41" s="75" t="str">
        <f t="shared" si="112"/>
        <v/>
      </c>
      <c r="DB41" s="75" t="str">
        <f t="shared" si="113"/>
        <v/>
      </c>
      <c r="DC41" s="75" t="str">
        <f t="shared" si="114"/>
        <v/>
      </c>
      <c r="DD41" s="75" t="str">
        <f t="shared" si="115"/>
        <v/>
      </c>
      <c r="DE41" s="75" t="str">
        <f t="shared" si="116"/>
        <v/>
      </c>
      <c r="DF41">
        <v>41</v>
      </c>
      <c r="DG41" s="113">
        <f t="shared" si="53"/>
        <v>35</v>
      </c>
      <c r="DH41" s="108" t="str">
        <f t="shared" si="54"/>
        <v/>
      </c>
      <c r="DI41" s="108" t="str">
        <f t="shared" si="55"/>
        <v/>
      </c>
      <c r="DJ41" s="108" t="str">
        <f t="shared" si="56"/>
        <v/>
      </c>
      <c r="DK41" s="108" t="str">
        <f t="shared" si="57"/>
        <v/>
      </c>
      <c r="DL41" s="108" t="str">
        <f t="shared" si="58"/>
        <v/>
      </c>
      <c r="DM41" s="108" t="str">
        <f t="shared" si="59"/>
        <v/>
      </c>
      <c r="DN41" s="108" t="str">
        <f t="shared" si="60"/>
        <v/>
      </c>
      <c r="DO41" s="108" t="str">
        <f t="shared" si="61"/>
        <v/>
      </c>
      <c r="DP41" s="108" t="str">
        <f t="shared" si="62"/>
        <v/>
      </c>
      <c r="DQ41" s="108" t="str">
        <f t="shared" si="63"/>
        <v/>
      </c>
      <c r="DR41" s="108" t="str">
        <f t="shared" si="64"/>
        <v/>
      </c>
      <c r="DS41" s="108" t="str">
        <f t="shared" si="65"/>
        <v/>
      </c>
      <c r="DT41" s="108" t="str">
        <f t="shared" si="66"/>
        <v/>
      </c>
      <c r="DU41" s="114" t="str">
        <f t="shared" si="67"/>
        <v/>
      </c>
    </row>
    <row r="42" spans="1:145" x14ac:dyDescent="0.25">
      <c r="A42" s="109">
        <v>7</v>
      </c>
      <c r="B42" s="109">
        <v>5</v>
      </c>
      <c r="C42" s="109">
        <v>2</v>
      </c>
      <c r="D42" s="109">
        <v>3</v>
      </c>
      <c r="E42" s="109">
        <v>4</v>
      </c>
      <c r="F42" s="109">
        <v>7</v>
      </c>
      <c r="G42" s="109">
        <v>4</v>
      </c>
      <c r="H42" s="109">
        <v>4</v>
      </c>
      <c r="I42" s="109">
        <v>5</v>
      </c>
      <c r="J42" s="109">
        <v>1</v>
      </c>
      <c r="K42" s="109">
        <v>3</v>
      </c>
      <c r="L42" s="109">
        <v>3</v>
      </c>
      <c r="M42" s="109">
        <v>5</v>
      </c>
      <c r="N42" s="109">
        <v>6</v>
      </c>
      <c r="O42" s="109">
        <v>4</v>
      </c>
      <c r="P42" s="109">
        <v>3</v>
      </c>
      <c r="Q42" s="109">
        <v>4</v>
      </c>
      <c r="R42" s="109">
        <v>4</v>
      </c>
      <c r="S42" s="109">
        <v>6</v>
      </c>
      <c r="T42" s="109">
        <v>3</v>
      </c>
      <c r="U42" s="109">
        <v>4</v>
      </c>
      <c r="V42" s="109">
        <v>4</v>
      </c>
      <c r="W42" s="109">
        <v>5</v>
      </c>
      <c r="X42" s="109">
        <v>5</v>
      </c>
      <c r="Y42" s="109">
        <v>5</v>
      </c>
      <c r="Z42" s="109">
        <v>3</v>
      </c>
      <c r="AA42" s="109">
        <v>1</v>
      </c>
      <c r="AB42" s="109">
        <v>5</v>
      </c>
      <c r="AC42" s="109">
        <v>6</v>
      </c>
      <c r="AD42" s="109">
        <v>4</v>
      </c>
      <c r="AE42" s="109">
        <v>4</v>
      </c>
      <c r="AF42" s="109">
        <v>4</v>
      </c>
      <c r="AG42" s="109">
        <v>7</v>
      </c>
      <c r="AH42" s="109">
        <v>7</v>
      </c>
      <c r="AI42" s="109">
        <v>8</v>
      </c>
      <c r="AJ42" s="109">
        <v>3</v>
      </c>
      <c r="AK42" s="109">
        <v>4</v>
      </c>
      <c r="AL42" s="109">
        <v>3</v>
      </c>
      <c r="AM42" s="109">
        <v>4</v>
      </c>
      <c r="AN42" s="109">
        <v>5</v>
      </c>
      <c r="AO42" s="109">
        <v>4</v>
      </c>
      <c r="AP42" s="109"/>
      <c r="AQ42" s="109">
        <v>2</v>
      </c>
      <c r="AR42" s="109">
        <v>4</v>
      </c>
      <c r="AS42" s="109">
        <v>3</v>
      </c>
      <c r="AT42" s="109">
        <v>9</v>
      </c>
      <c r="AU42" s="109">
        <v>3</v>
      </c>
      <c r="AV42" s="109">
        <v>4</v>
      </c>
      <c r="AW42" s="109">
        <v>7</v>
      </c>
      <c r="BE42">
        <f t="shared" si="49"/>
        <v>9</v>
      </c>
      <c r="BF42">
        <f t="shared" si="50"/>
        <v>210</v>
      </c>
      <c r="BG42" s="72">
        <f t="shared" si="51"/>
        <v>0</v>
      </c>
      <c r="BH42" s="72">
        <f t="shared" si="52"/>
        <v>1</v>
      </c>
      <c r="BI42" s="75" t="str">
        <f t="shared" si="68"/>
        <v/>
      </c>
      <c r="BJ42" s="75" t="str">
        <f t="shared" si="69"/>
        <v/>
      </c>
      <c r="BK42" s="75" t="str">
        <f t="shared" si="70"/>
        <v/>
      </c>
      <c r="BL42" s="75" t="str">
        <f t="shared" si="71"/>
        <v/>
      </c>
      <c r="BM42" s="75" t="str">
        <f t="shared" si="72"/>
        <v/>
      </c>
      <c r="BN42" s="75" t="str">
        <f t="shared" si="73"/>
        <v/>
      </c>
      <c r="BO42" s="75" t="str">
        <f t="shared" si="74"/>
        <v/>
      </c>
      <c r="BP42" s="75" t="str">
        <f t="shared" si="75"/>
        <v/>
      </c>
      <c r="BQ42" s="75" t="str">
        <f t="shared" si="76"/>
        <v/>
      </c>
      <c r="BR42" s="75" t="str">
        <f t="shared" si="77"/>
        <v/>
      </c>
      <c r="BS42" s="75" t="str">
        <f t="shared" si="78"/>
        <v/>
      </c>
      <c r="BT42" s="75" t="str">
        <f t="shared" si="79"/>
        <v/>
      </c>
      <c r="BU42" s="75" t="str">
        <f t="shared" si="80"/>
        <v/>
      </c>
      <c r="BV42" s="75" t="str">
        <f t="shared" si="81"/>
        <v/>
      </c>
      <c r="BW42" s="75" t="str">
        <f t="shared" si="82"/>
        <v/>
      </c>
      <c r="BX42" s="75" t="str">
        <f t="shared" si="83"/>
        <v/>
      </c>
      <c r="BY42" s="75" t="str">
        <f t="shared" si="84"/>
        <v/>
      </c>
      <c r="BZ42" s="75" t="str">
        <f t="shared" si="85"/>
        <v/>
      </c>
      <c r="CA42" s="75" t="str">
        <f t="shared" si="86"/>
        <v/>
      </c>
      <c r="CB42" s="75" t="str">
        <f t="shared" si="87"/>
        <v/>
      </c>
      <c r="CC42" s="75" t="str">
        <f t="shared" si="88"/>
        <v/>
      </c>
      <c r="CD42" s="75" t="str">
        <f t="shared" si="89"/>
        <v/>
      </c>
      <c r="CE42" s="75" t="str">
        <f t="shared" si="90"/>
        <v/>
      </c>
      <c r="CF42" s="75" t="str">
        <f t="shared" si="91"/>
        <v/>
      </c>
      <c r="CG42" s="75" t="str">
        <f t="shared" si="92"/>
        <v/>
      </c>
      <c r="CH42" s="75" t="str">
        <f t="shared" si="93"/>
        <v/>
      </c>
      <c r="CI42" s="75" t="str">
        <f t="shared" si="94"/>
        <v/>
      </c>
      <c r="CJ42" s="75" t="str">
        <f t="shared" si="95"/>
        <v/>
      </c>
      <c r="CK42" s="75" t="str">
        <f t="shared" si="96"/>
        <v/>
      </c>
      <c r="CL42" s="75" t="str">
        <f t="shared" si="97"/>
        <v/>
      </c>
      <c r="CM42" s="75" t="str">
        <f t="shared" si="98"/>
        <v/>
      </c>
      <c r="CN42" s="75" t="str">
        <f t="shared" si="99"/>
        <v/>
      </c>
      <c r="CO42" s="75" t="str">
        <f t="shared" si="100"/>
        <v/>
      </c>
      <c r="CP42" s="75" t="str">
        <f t="shared" si="101"/>
        <v/>
      </c>
      <c r="CQ42" s="75" t="str">
        <f t="shared" si="102"/>
        <v/>
      </c>
      <c r="CR42" s="75" t="str">
        <f t="shared" si="103"/>
        <v/>
      </c>
      <c r="CS42" s="75" t="str">
        <f t="shared" si="104"/>
        <v/>
      </c>
      <c r="CT42" s="75" t="str">
        <f t="shared" si="105"/>
        <v/>
      </c>
      <c r="CU42" s="75" t="str">
        <f t="shared" si="106"/>
        <v/>
      </c>
      <c r="CV42" s="75" t="str">
        <f t="shared" si="107"/>
        <v/>
      </c>
      <c r="CW42" s="75" t="str">
        <f t="shared" si="108"/>
        <v/>
      </c>
      <c r="CX42" s="75" t="str">
        <f t="shared" si="109"/>
        <v/>
      </c>
      <c r="CY42" s="75" t="str">
        <f t="shared" si="110"/>
        <v/>
      </c>
      <c r="CZ42" s="75" t="str">
        <f t="shared" si="111"/>
        <v/>
      </c>
      <c r="DA42" s="75" t="str">
        <f t="shared" si="112"/>
        <v/>
      </c>
      <c r="DB42" s="75">
        <f t="shared" si="113"/>
        <v>46</v>
      </c>
      <c r="DC42" s="75" t="str">
        <f t="shared" si="114"/>
        <v/>
      </c>
      <c r="DD42" s="75" t="str">
        <f t="shared" si="115"/>
        <v/>
      </c>
      <c r="DE42" s="75" t="str">
        <f t="shared" si="116"/>
        <v/>
      </c>
      <c r="DF42">
        <v>42</v>
      </c>
      <c r="DG42" s="113">
        <f t="shared" si="53"/>
        <v>46</v>
      </c>
      <c r="DH42" s="108" t="str">
        <f t="shared" si="54"/>
        <v/>
      </c>
      <c r="DI42" s="108" t="str">
        <f t="shared" si="55"/>
        <v/>
      </c>
      <c r="DJ42" s="108" t="str">
        <f t="shared" si="56"/>
        <v/>
      </c>
      <c r="DK42" s="108" t="str">
        <f t="shared" si="57"/>
        <v/>
      </c>
      <c r="DL42" s="108" t="str">
        <f t="shared" si="58"/>
        <v/>
      </c>
      <c r="DM42" s="108" t="str">
        <f t="shared" si="59"/>
        <v/>
      </c>
      <c r="DN42" s="108" t="str">
        <f t="shared" si="60"/>
        <v/>
      </c>
      <c r="DO42" s="108" t="str">
        <f t="shared" si="61"/>
        <v/>
      </c>
      <c r="DP42" s="108" t="str">
        <f t="shared" si="62"/>
        <v/>
      </c>
      <c r="DQ42" s="108" t="str">
        <f t="shared" si="63"/>
        <v/>
      </c>
      <c r="DR42" s="108" t="str">
        <f t="shared" si="64"/>
        <v/>
      </c>
      <c r="DS42" s="108" t="str">
        <f t="shared" si="65"/>
        <v/>
      </c>
      <c r="DT42" s="108" t="str">
        <f t="shared" si="66"/>
        <v/>
      </c>
      <c r="DU42" s="114" t="str">
        <f t="shared" si="67"/>
        <v/>
      </c>
    </row>
    <row r="43" spans="1:145" x14ac:dyDescent="0.25">
      <c r="A43" s="109">
        <v>1</v>
      </c>
      <c r="B43" s="109">
        <v>2</v>
      </c>
      <c r="C43" s="109">
        <v>3</v>
      </c>
      <c r="D43" s="109">
        <v>4</v>
      </c>
      <c r="E43" s="109">
        <v>3</v>
      </c>
      <c r="F43" s="109">
        <v>4</v>
      </c>
      <c r="G43" s="109">
        <v>6</v>
      </c>
      <c r="H43" s="109">
        <v>5</v>
      </c>
      <c r="I43" s="109">
        <v>4</v>
      </c>
      <c r="J43" s="109">
        <v>5</v>
      </c>
      <c r="K43" s="109">
        <v>6</v>
      </c>
      <c r="L43" s="109">
        <v>6</v>
      </c>
      <c r="M43" s="109">
        <v>5</v>
      </c>
      <c r="N43" s="109">
        <v>4</v>
      </c>
      <c r="O43" s="109">
        <v>3</v>
      </c>
      <c r="P43" s="109">
        <v>2</v>
      </c>
      <c r="Q43" s="109">
        <v>5</v>
      </c>
      <c r="R43" s="109">
        <v>2</v>
      </c>
      <c r="S43" s="109">
        <v>3</v>
      </c>
      <c r="T43" s="109">
        <v>5</v>
      </c>
      <c r="U43" s="109">
        <v>6</v>
      </c>
      <c r="V43" s="109">
        <v>2</v>
      </c>
      <c r="W43" s="109">
        <v>2</v>
      </c>
      <c r="X43" s="109">
        <v>6</v>
      </c>
      <c r="Y43" s="109">
        <v>4</v>
      </c>
      <c r="Z43" s="109">
        <v>4</v>
      </c>
      <c r="AA43" s="109">
        <v>3</v>
      </c>
      <c r="AB43" s="109">
        <v>3</v>
      </c>
      <c r="AC43" s="109">
        <v>2</v>
      </c>
      <c r="AD43" s="109">
        <v>3</v>
      </c>
      <c r="AE43" s="109">
        <v>8</v>
      </c>
      <c r="AF43" s="109">
        <v>5</v>
      </c>
      <c r="AG43" s="109">
        <v>2</v>
      </c>
      <c r="AH43" s="109">
        <v>2</v>
      </c>
      <c r="AI43" s="109">
        <v>4</v>
      </c>
      <c r="AJ43" s="109">
        <v>7</v>
      </c>
      <c r="AK43" s="109">
        <v>3</v>
      </c>
      <c r="AL43" s="109">
        <v>1</v>
      </c>
      <c r="AM43" s="109">
        <v>7</v>
      </c>
      <c r="AN43" s="109">
        <v>5</v>
      </c>
      <c r="AO43" s="109">
        <v>4</v>
      </c>
      <c r="AP43" s="109">
        <v>2</v>
      </c>
      <c r="AQ43" s="109"/>
      <c r="AR43" s="109">
        <v>5</v>
      </c>
      <c r="AS43" s="109">
        <v>2</v>
      </c>
      <c r="AT43" s="109">
        <v>9</v>
      </c>
      <c r="AU43" s="109">
        <v>5</v>
      </c>
      <c r="AV43" s="109">
        <v>5</v>
      </c>
      <c r="AW43" s="109">
        <v>3</v>
      </c>
      <c r="BE43">
        <f t="shared" si="49"/>
        <v>9</v>
      </c>
      <c r="BF43">
        <f t="shared" si="50"/>
        <v>192</v>
      </c>
      <c r="BG43" s="72">
        <f t="shared" si="51"/>
        <v>0</v>
      </c>
      <c r="BH43" s="72">
        <f t="shared" si="52"/>
        <v>1</v>
      </c>
      <c r="BI43" s="75" t="str">
        <f t="shared" si="68"/>
        <v/>
      </c>
      <c r="BJ43" s="75" t="str">
        <f t="shared" si="69"/>
        <v/>
      </c>
      <c r="BK43" s="75" t="str">
        <f t="shared" si="70"/>
        <v/>
      </c>
      <c r="BL43" s="75" t="str">
        <f t="shared" si="71"/>
        <v/>
      </c>
      <c r="BM43" s="75" t="str">
        <f t="shared" si="72"/>
        <v/>
      </c>
      <c r="BN43" s="75" t="str">
        <f t="shared" si="73"/>
        <v/>
      </c>
      <c r="BO43" s="75" t="str">
        <f t="shared" si="74"/>
        <v/>
      </c>
      <c r="BP43" s="75" t="str">
        <f t="shared" si="75"/>
        <v/>
      </c>
      <c r="BQ43" s="75" t="str">
        <f t="shared" si="76"/>
        <v/>
      </c>
      <c r="BR43" s="75" t="str">
        <f t="shared" si="77"/>
        <v/>
      </c>
      <c r="BS43" s="75" t="str">
        <f t="shared" si="78"/>
        <v/>
      </c>
      <c r="BT43" s="75" t="str">
        <f t="shared" si="79"/>
        <v/>
      </c>
      <c r="BU43" s="75" t="str">
        <f t="shared" si="80"/>
        <v/>
      </c>
      <c r="BV43" s="75" t="str">
        <f t="shared" si="81"/>
        <v/>
      </c>
      <c r="BW43" s="75" t="str">
        <f t="shared" si="82"/>
        <v/>
      </c>
      <c r="BX43" s="75" t="str">
        <f t="shared" si="83"/>
        <v/>
      </c>
      <c r="BY43" s="75" t="str">
        <f t="shared" si="84"/>
        <v/>
      </c>
      <c r="BZ43" s="75" t="str">
        <f t="shared" si="85"/>
        <v/>
      </c>
      <c r="CA43" s="75" t="str">
        <f t="shared" si="86"/>
        <v/>
      </c>
      <c r="CB43" s="75" t="str">
        <f t="shared" si="87"/>
        <v/>
      </c>
      <c r="CC43" s="75" t="str">
        <f t="shared" si="88"/>
        <v/>
      </c>
      <c r="CD43" s="75" t="str">
        <f t="shared" si="89"/>
        <v/>
      </c>
      <c r="CE43" s="75" t="str">
        <f t="shared" si="90"/>
        <v/>
      </c>
      <c r="CF43" s="75" t="str">
        <f t="shared" si="91"/>
        <v/>
      </c>
      <c r="CG43" s="75" t="str">
        <f t="shared" si="92"/>
        <v/>
      </c>
      <c r="CH43" s="75" t="str">
        <f t="shared" si="93"/>
        <v/>
      </c>
      <c r="CI43" s="75" t="str">
        <f t="shared" si="94"/>
        <v/>
      </c>
      <c r="CJ43" s="75" t="str">
        <f t="shared" si="95"/>
        <v/>
      </c>
      <c r="CK43" s="75" t="str">
        <f t="shared" si="96"/>
        <v/>
      </c>
      <c r="CL43" s="75" t="str">
        <f t="shared" si="97"/>
        <v/>
      </c>
      <c r="CM43" s="75" t="str">
        <f t="shared" si="98"/>
        <v/>
      </c>
      <c r="CN43" s="75" t="str">
        <f t="shared" si="99"/>
        <v/>
      </c>
      <c r="CO43" s="75" t="str">
        <f t="shared" si="100"/>
        <v/>
      </c>
      <c r="CP43" s="75" t="str">
        <f t="shared" si="101"/>
        <v/>
      </c>
      <c r="CQ43" s="75" t="str">
        <f t="shared" si="102"/>
        <v/>
      </c>
      <c r="CR43" s="75" t="str">
        <f t="shared" si="103"/>
        <v/>
      </c>
      <c r="CS43" s="75" t="str">
        <f t="shared" si="104"/>
        <v/>
      </c>
      <c r="CT43" s="75" t="str">
        <f t="shared" si="105"/>
        <v/>
      </c>
      <c r="CU43" s="75" t="str">
        <f t="shared" si="106"/>
        <v/>
      </c>
      <c r="CV43" s="75" t="str">
        <f t="shared" si="107"/>
        <v/>
      </c>
      <c r="CW43" s="75" t="str">
        <f t="shared" si="108"/>
        <v/>
      </c>
      <c r="CX43" s="75" t="str">
        <f t="shared" si="109"/>
        <v/>
      </c>
      <c r="CY43" s="75" t="str">
        <f t="shared" si="110"/>
        <v/>
      </c>
      <c r="CZ43" s="75" t="str">
        <f t="shared" si="111"/>
        <v/>
      </c>
      <c r="DA43" s="75" t="str">
        <f t="shared" si="112"/>
        <v/>
      </c>
      <c r="DB43" s="75">
        <f t="shared" si="113"/>
        <v>46</v>
      </c>
      <c r="DC43" s="75" t="str">
        <f t="shared" si="114"/>
        <v/>
      </c>
      <c r="DD43" s="75" t="str">
        <f t="shared" si="115"/>
        <v/>
      </c>
      <c r="DE43" s="75" t="str">
        <f t="shared" si="116"/>
        <v/>
      </c>
      <c r="DF43">
        <v>43</v>
      </c>
      <c r="DG43" s="113">
        <f t="shared" si="53"/>
        <v>46</v>
      </c>
      <c r="DH43" s="108" t="str">
        <f t="shared" si="54"/>
        <v/>
      </c>
      <c r="DI43" s="108" t="str">
        <f t="shared" si="55"/>
        <v/>
      </c>
      <c r="DJ43" s="108" t="str">
        <f t="shared" si="56"/>
        <v/>
      </c>
      <c r="DK43" s="108" t="str">
        <f t="shared" si="57"/>
        <v/>
      </c>
      <c r="DL43" s="108" t="str">
        <f t="shared" si="58"/>
        <v/>
      </c>
      <c r="DM43" s="108" t="str">
        <f t="shared" si="59"/>
        <v/>
      </c>
      <c r="DN43" s="108" t="str">
        <f t="shared" si="60"/>
        <v/>
      </c>
      <c r="DO43" s="108" t="str">
        <f t="shared" si="61"/>
        <v/>
      </c>
      <c r="DP43" s="108" t="str">
        <f t="shared" si="62"/>
        <v/>
      </c>
      <c r="DQ43" s="108" t="str">
        <f t="shared" si="63"/>
        <v/>
      </c>
      <c r="DR43" s="108" t="str">
        <f t="shared" si="64"/>
        <v/>
      </c>
      <c r="DS43" s="108" t="str">
        <f t="shared" si="65"/>
        <v/>
      </c>
      <c r="DT43" s="108" t="str">
        <f t="shared" si="66"/>
        <v/>
      </c>
      <c r="DU43" s="114" t="str">
        <f t="shared" si="67"/>
        <v/>
      </c>
    </row>
    <row r="44" spans="1:145" x14ac:dyDescent="0.25">
      <c r="A44" s="109">
        <v>4</v>
      </c>
      <c r="B44" s="109">
        <v>5</v>
      </c>
      <c r="C44" s="109">
        <v>7</v>
      </c>
      <c r="D44" s="109">
        <v>5</v>
      </c>
      <c r="E44" s="109">
        <v>10</v>
      </c>
      <c r="F44" s="109">
        <v>2</v>
      </c>
      <c r="G44" s="109">
        <v>3</v>
      </c>
      <c r="H44" s="109">
        <v>5</v>
      </c>
      <c r="I44" s="109">
        <v>6</v>
      </c>
      <c r="J44" s="109">
        <v>2</v>
      </c>
      <c r="K44" s="109">
        <v>9</v>
      </c>
      <c r="L44" s="109">
        <v>4</v>
      </c>
      <c r="M44" s="109">
        <v>1</v>
      </c>
      <c r="N44" s="109">
        <v>3</v>
      </c>
      <c r="O44" s="109">
        <v>3</v>
      </c>
      <c r="P44" s="109">
        <v>6</v>
      </c>
      <c r="Q44" s="109">
        <v>4</v>
      </c>
      <c r="R44" s="109">
        <v>4</v>
      </c>
      <c r="S44" s="109">
        <v>3</v>
      </c>
      <c r="T44" s="109">
        <v>4</v>
      </c>
      <c r="U44" s="109">
        <v>2</v>
      </c>
      <c r="V44" s="109">
        <v>2</v>
      </c>
      <c r="W44" s="109">
        <v>4</v>
      </c>
      <c r="X44" s="109">
        <v>7</v>
      </c>
      <c r="Y44" s="109">
        <v>5</v>
      </c>
      <c r="Z44" s="109">
        <v>4</v>
      </c>
      <c r="AA44" s="109">
        <v>5</v>
      </c>
      <c r="AB44" s="109">
        <v>7</v>
      </c>
      <c r="AC44" s="109">
        <v>1</v>
      </c>
      <c r="AD44" s="109">
        <v>3</v>
      </c>
      <c r="AE44" s="109">
        <v>6</v>
      </c>
      <c r="AF44" s="109">
        <v>3</v>
      </c>
      <c r="AG44" s="109">
        <v>4</v>
      </c>
      <c r="AH44" s="109">
        <v>3</v>
      </c>
      <c r="AI44" s="109">
        <v>5</v>
      </c>
      <c r="AJ44" s="109">
        <v>7</v>
      </c>
      <c r="AK44" s="109">
        <v>3</v>
      </c>
      <c r="AL44" s="109">
        <v>7</v>
      </c>
      <c r="AM44" s="109">
        <v>5</v>
      </c>
      <c r="AN44" s="109">
        <v>3</v>
      </c>
      <c r="AO44" s="109">
        <v>1</v>
      </c>
      <c r="AP44" s="109">
        <v>4</v>
      </c>
      <c r="AQ44" s="109">
        <v>5</v>
      </c>
      <c r="AR44" s="109"/>
      <c r="AS44" s="109">
        <v>1</v>
      </c>
      <c r="AT44" s="109">
        <v>10</v>
      </c>
      <c r="AU44" s="109">
        <v>4</v>
      </c>
      <c r="AV44" s="109">
        <v>4</v>
      </c>
      <c r="AW44" s="109">
        <v>5</v>
      </c>
      <c r="BE44">
        <f t="shared" si="49"/>
        <v>10</v>
      </c>
      <c r="BF44">
        <f t="shared" si="50"/>
        <v>210</v>
      </c>
      <c r="BG44" s="72">
        <f t="shared" si="51"/>
        <v>0</v>
      </c>
      <c r="BH44" s="72">
        <f t="shared" si="52"/>
        <v>2</v>
      </c>
      <c r="BI44" s="75" t="str">
        <f t="shared" si="68"/>
        <v/>
      </c>
      <c r="BJ44" s="75" t="str">
        <f t="shared" si="69"/>
        <v/>
      </c>
      <c r="BK44" s="75" t="str">
        <f t="shared" si="70"/>
        <v/>
      </c>
      <c r="BL44" s="75" t="str">
        <f t="shared" si="71"/>
        <v/>
      </c>
      <c r="BM44" s="75">
        <f t="shared" si="72"/>
        <v>5</v>
      </c>
      <c r="BN44" s="75" t="str">
        <f t="shared" si="73"/>
        <v/>
      </c>
      <c r="BO44" s="75" t="str">
        <f t="shared" si="74"/>
        <v/>
      </c>
      <c r="BP44" s="75" t="str">
        <f t="shared" si="75"/>
        <v/>
      </c>
      <c r="BQ44" s="75" t="str">
        <f t="shared" si="76"/>
        <v/>
      </c>
      <c r="BR44" s="75" t="str">
        <f t="shared" si="77"/>
        <v/>
      </c>
      <c r="BS44" s="75" t="str">
        <f t="shared" si="78"/>
        <v/>
      </c>
      <c r="BT44" s="75" t="str">
        <f t="shared" si="79"/>
        <v/>
      </c>
      <c r="BU44" s="75" t="str">
        <f t="shared" si="80"/>
        <v/>
      </c>
      <c r="BV44" s="75" t="str">
        <f t="shared" si="81"/>
        <v/>
      </c>
      <c r="BW44" s="75" t="str">
        <f t="shared" si="82"/>
        <v/>
      </c>
      <c r="BX44" s="75" t="str">
        <f t="shared" si="83"/>
        <v/>
      </c>
      <c r="BY44" s="75" t="str">
        <f t="shared" si="84"/>
        <v/>
      </c>
      <c r="BZ44" s="75" t="str">
        <f t="shared" si="85"/>
        <v/>
      </c>
      <c r="CA44" s="75" t="str">
        <f t="shared" si="86"/>
        <v/>
      </c>
      <c r="CB44" s="75" t="str">
        <f t="shared" si="87"/>
        <v/>
      </c>
      <c r="CC44" s="75" t="str">
        <f t="shared" si="88"/>
        <v/>
      </c>
      <c r="CD44" s="75" t="str">
        <f t="shared" si="89"/>
        <v/>
      </c>
      <c r="CE44" s="75" t="str">
        <f t="shared" si="90"/>
        <v/>
      </c>
      <c r="CF44" s="75" t="str">
        <f t="shared" si="91"/>
        <v/>
      </c>
      <c r="CG44" s="75" t="str">
        <f t="shared" si="92"/>
        <v/>
      </c>
      <c r="CH44" s="75" t="str">
        <f t="shared" si="93"/>
        <v/>
      </c>
      <c r="CI44" s="75" t="str">
        <f t="shared" si="94"/>
        <v/>
      </c>
      <c r="CJ44" s="75" t="str">
        <f t="shared" si="95"/>
        <v/>
      </c>
      <c r="CK44" s="75" t="str">
        <f t="shared" si="96"/>
        <v/>
      </c>
      <c r="CL44" s="75" t="str">
        <f t="shared" si="97"/>
        <v/>
      </c>
      <c r="CM44" s="75" t="str">
        <f t="shared" si="98"/>
        <v/>
      </c>
      <c r="CN44" s="75" t="str">
        <f t="shared" si="99"/>
        <v/>
      </c>
      <c r="CO44" s="75" t="str">
        <f t="shared" si="100"/>
        <v/>
      </c>
      <c r="CP44" s="75" t="str">
        <f t="shared" si="101"/>
        <v/>
      </c>
      <c r="CQ44" s="75" t="str">
        <f t="shared" si="102"/>
        <v/>
      </c>
      <c r="CR44" s="75" t="str">
        <f t="shared" si="103"/>
        <v/>
      </c>
      <c r="CS44" s="75" t="str">
        <f t="shared" si="104"/>
        <v/>
      </c>
      <c r="CT44" s="75" t="str">
        <f t="shared" si="105"/>
        <v/>
      </c>
      <c r="CU44" s="75" t="str">
        <f t="shared" si="106"/>
        <v/>
      </c>
      <c r="CV44" s="75" t="str">
        <f t="shared" si="107"/>
        <v/>
      </c>
      <c r="CW44" s="75" t="str">
        <f t="shared" si="108"/>
        <v/>
      </c>
      <c r="CX44" s="75" t="str">
        <f t="shared" si="109"/>
        <v/>
      </c>
      <c r="CY44" s="75" t="str">
        <f t="shared" si="110"/>
        <v/>
      </c>
      <c r="CZ44" s="75" t="str">
        <f t="shared" si="111"/>
        <v/>
      </c>
      <c r="DA44" s="75" t="str">
        <f t="shared" si="112"/>
        <v/>
      </c>
      <c r="DB44" s="75">
        <f t="shared" si="113"/>
        <v>46</v>
      </c>
      <c r="DC44" s="75" t="str">
        <f t="shared" si="114"/>
        <v/>
      </c>
      <c r="DD44" s="75" t="str">
        <f t="shared" si="115"/>
        <v/>
      </c>
      <c r="DE44" s="75" t="str">
        <f t="shared" si="116"/>
        <v/>
      </c>
      <c r="DF44">
        <v>44</v>
      </c>
      <c r="DG44" s="113">
        <f t="shared" si="53"/>
        <v>46</v>
      </c>
      <c r="DH44" s="108">
        <f t="shared" si="54"/>
        <v>5</v>
      </c>
      <c r="DI44" s="108" t="str">
        <f t="shared" si="55"/>
        <v/>
      </c>
      <c r="DJ44" s="108" t="str">
        <f t="shared" si="56"/>
        <v/>
      </c>
      <c r="DK44" s="108" t="str">
        <f t="shared" si="57"/>
        <v/>
      </c>
      <c r="DL44" s="108" t="str">
        <f t="shared" si="58"/>
        <v/>
      </c>
      <c r="DM44" s="108" t="str">
        <f t="shared" si="59"/>
        <v/>
      </c>
      <c r="DN44" s="108" t="str">
        <f t="shared" si="60"/>
        <v/>
      </c>
      <c r="DO44" s="108" t="str">
        <f t="shared" si="61"/>
        <v/>
      </c>
      <c r="DP44" s="108" t="str">
        <f t="shared" si="62"/>
        <v/>
      </c>
      <c r="DQ44" s="108" t="str">
        <f t="shared" si="63"/>
        <v/>
      </c>
      <c r="DR44" s="108" t="str">
        <f t="shared" si="64"/>
        <v/>
      </c>
      <c r="DS44" s="108" t="str">
        <f t="shared" si="65"/>
        <v/>
      </c>
      <c r="DT44" s="108" t="str">
        <f t="shared" si="66"/>
        <v/>
      </c>
      <c r="DU44" s="114" t="str">
        <f t="shared" si="67"/>
        <v/>
      </c>
    </row>
    <row r="45" spans="1:145" x14ac:dyDescent="0.25">
      <c r="A45" s="109">
        <v>4</v>
      </c>
      <c r="B45" s="109">
        <v>2</v>
      </c>
      <c r="C45" s="109">
        <v>3</v>
      </c>
      <c r="D45" s="109">
        <v>1</v>
      </c>
      <c r="E45" s="109">
        <v>3</v>
      </c>
      <c r="F45" s="109">
        <v>6</v>
      </c>
      <c r="G45" s="109">
        <v>2</v>
      </c>
      <c r="H45" s="109">
        <v>6</v>
      </c>
      <c r="I45" s="109">
        <v>3</v>
      </c>
      <c r="J45" s="109">
        <v>3</v>
      </c>
      <c r="K45" s="109">
        <v>1</v>
      </c>
      <c r="L45" s="109">
        <v>3</v>
      </c>
      <c r="M45" s="109">
        <v>4</v>
      </c>
      <c r="N45" s="109">
        <v>5</v>
      </c>
      <c r="O45" s="109">
        <v>5</v>
      </c>
      <c r="P45" s="109"/>
      <c r="Q45" s="109">
        <v>5</v>
      </c>
      <c r="R45" s="109">
        <v>3</v>
      </c>
      <c r="S45" s="109">
        <v>2</v>
      </c>
      <c r="T45" s="109">
        <v>3</v>
      </c>
      <c r="U45" s="109">
        <v>4</v>
      </c>
      <c r="V45" s="109">
        <v>3</v>
      </c>
      <c r="W45" s="109">
        <v>3</v>
      </c>
      <c r="X45" s="109">
        <v>2</v>
      </c>
      <c r="Y45" s="109">
        <v>4</v>
      </c>
      <c r="Z45" s="109">
        <v>2</v>
      </c>
      <c r="AA45" s="109">
        <v>3</v>
      </c>
      <c r="AB45" s="109">
        <v>2</v>
      </c>
      <c r="AC45" s="109">
        <v>4</v>
      </c>
      <c r="AD45" s="109">
        <v>6</v>
      </c>
      <c r="AE45" s="109">
        <v>5</v>
      </c>
      <c r="AF45" s="109">
        <v>3</v>
      </c>
      <c r="AG45" s="109">
        <v>3</v>
      </c>
      <c r="AH45" s="109">
        <v>2</v>
      </c>
      <c r="AI45" s="109">
        <v>1</v>
      </c>
      <c r="AJ45" s="109">
        <v>3</v>
      </c>
      <c r="AK45" s="109">
        <v>3</v>
      </c>
      <c r="AL45" s="109">
        <v>4</v>
      </c>
      <c r="AM45" s="109">
        <v>3</v>
      </c>
      <c r="AN45" s="109">
        <v>2</v>
      </c>
      <c r="AO45" s="109">
        <v>5</v>
      </c>
      <c r="AP45" s="109">
        <v>3</v>
      </c>
      <c r="AQ45" s="109">
        <v>2</v>
      </c>
      <c r="AR45" s="109">
        <v>1</v>
      </c>
      <c r="AS45" s="109"/>
      <c r="AT45" s="109">
        <v>2</v>
      </c>
      <c r="AU45" s="109">
        <v>4</v>
      </c>
      <c r="AV45" s="109">
        <v>2</v>
      </c>
      <c r="AW45" s="109">
        <v>5</v>
      </c>
      <c r="BE45">
        <f t="shared" si="49"/>
        <v>6</v>
      </c>
      <c r="BF45">
        <f t="shared" si="50"/>
        <v>150</v>
      </c>
      <c r="BG45" s="72">
        <f t="shared" si="51"/>
        <v>0</v>
      </c>
      <c r="BH45" s="72">
        <f t="shared" si="52"/>
        <v>3</v>
      </c>
      <c r="BI45" s="75" t="str">
        <f t="shared" si="68"/>
        <v/>
      </c>
      <c r="BJ45" s="75" t="str">
        <f t="shared" si="69"/>
        <v/>
      </c>
      <c r="BK45" s="75" t="str">
        <f t="shared" si="70"/>
        <v/>
      </c>
      <c r="BL45" s="75" t="str">
        <f t="shared" si="71"/>
        <v/>
      </c>
      <c r="BM45" s="75" t="str">
        <f t="shared" si="72"/>
        <v/>
      </c>
      <c r="BN45" s="75">
        <f t="shared" si="73"/>
        <v>6</v>
      </c>
      <c r="BO45" s="75" t="str">
        <f t="shared" si="74"/>
        <v/>
      </c>
      <c r="BP45" s="75">
        <f t="shared" si="75"/>
        <v>8</v>
      </c>
      <c r="BQ45" s="75" t="str">
        <f t="shared" si="76"/>
        <v/>
      </c>
      <c r="BR45" s="75" t="str">
        <f t="shared" si="77"/>
        <v/>
      </c>
      <c r="BS45" s="75" t="str">
        <f t="shared" si="78"/>
        <v/>
      </c>
      <c r="BT45" s="75" t="str">
        <f t="shared" si="79"/>
        <v/>
      </c>
      <c r="BU45" s="75" t="str">
        <f t="shared" si="80"/>
        <v/>
      </c>
      <c r="BV45" s="75" t="str">
        <f t="shared" si="81"/>
        <v/>
      </c>
      <c r="BW45" s="75" t="str">
        <f t="shared" si="82"/>
        <v/>
      </c>
      <c r="BX45" s="75" t="str">
        <f t="shared" si="83"/>
        <v/>
      </c>
      <c r="BY45" s="75" t="str">
        <f t="shared" si="84"/>
        <v/>
      </c>
      <c r="BZ45" s="75" t="str">
        <f t="shared" si="85"/>
        <v/>
      </c>
      <c r="CA45" s="75" t="str">
        <f t="shared" si="86"/>
        <v/>
      </c>
      <c r="CB45" s="75" t="str">
        <f t="shared" si="87"/>
        <v/>
      </c>
      <c r="CC45" s="75" t="str">
        <f t="shared" si="88"/>
        <v/>
      </c>
      <c r="CD45" s="75" t="str">
        <f t="shared" si="89"/>
        <v/>
      </c>
      <c r="CE45" s="75" t="str">
        <f t="shared" si="90"/>
        <v/>
      </c>
      <c r="CF45" s="75" t="str">
        <f t="shared" si="91"/>
        <v/>
      </c>
      <c r="CG45" s="75" t="str">
        <f t="shared" si="92"/>
        <v/>
      </c>
      <c r="CH45" s="75" t="str">
        <f t="shared" si="93"/>
        <v/>
      </c>
      <c r="CI45" s="75" t="str">
        <f t="shared" si="94"/>
        <v/>
      </c>
      <c r="CJ45" s="75" t="str">
        <f t="shared" si="95"/>
        <v/>
      </c>
      <c r="CK45" s="75" t="str">
        <f t="shared" si="96"/>
        <v/>
      </c>
      <c r="CL45" s="75">
        <f t="shared" si="97"/>
        <v>30</v>
      </c>
      <c r="CM45" s="75" t="str">
        <f t="shared" si="98"/>
        <v/>
      </c>
      <c r="CN45" s="75" t="str">
        <f t="shared" si="99"/>
        <v/>
      </c>
      <c r="CO45" s="75" t="str">
        <f t="shared" si="100"/>
        <v/>
      </c>
      <c r="CP45" s="75" t="str">
        <f t="shared" si="101"/>
        <v/>
      </c>
      <c r="CQ45" s="75" t="str">
        <f t="shared" si="102"/>
        <v/>
      </c>
      <c r="CR45" s="75" t="str">
        <f t="shared" si="103"/>
        <v/>
      </c>
      <c r="CS45" s="75" t="str">
        <f t="shared" si="104"/>
        <v/>
      </c>
      <c r="CT45" s="75" t="str">
        <f t="shared" si="105"/>
        <v/>
      </c>
      <c r="CU45" s="75" t="str">
        <f t="shared" si="106"/>
        <v/>
      </c>
      <c r="CV45" s="75" t="str">
        <f t="shared" si="107"/>
        <v/>
      </c>
      <c r="CW45" s="75" t="str">
        <f t="shared" si="108"/>
        <v/>
      </c>
      <c r="CX45" s="75" t="str">
        <f t="shared" si="109"/>
        <v/>
      </c>
      <c r="CY45" s="75" t="str">
        <f t="shared" si="110"/>
        <v/>
      </c>
      <c r="CZ45" s="75" t="str">
        <f t="shared" si="111"/>
        <v/>
      </c>
      <c r="DA45" s="75" t="str">
        <f t="shared" si="112"/>
        <v/>
      </c>
      <c r="DB45" s="75" t="str">
        <f t="shared" si="113"/>
        <v/>
      </c>
      <c r="DC45" s="75" t="str">
        <f t="shared" si="114"/>
        <v/>
      </c>
      <c r="DD45" s="75" t="str">
        <f t="shared" si="115"/>
        <v/>
      </c>
      <c r="DE45" s="75" t="str">
        <f t="shared" si="116"/>
        <v/>
      </c>
      <c r="DF45">
        <v>45</v>
      </c>
      <c r="DG45" s="113">
        <f t="shared" si="53"/>
        <v>30</v>
      </c>
      <c r="DH45" s="108">
        <f t="shared" si="54"/>
        <v>8</v>
      </c>
      <c r="DI45" s="108">
        <f t="shared" si="55"/>
        <v>6</v>
      </c>
      <c r="DJ45" s="108" t="str">
        <f t="shared" si="56"/>
        <v/>
      </c>
      <c r="DK45" s="108" t="str">
        <f t="shared" si="57"/>
        <v/>
      </c>
      <c r="DL45" s="108" t="str">
        <f t="shared" si="58"/>
        <v/>
      </c>
      <c r="DM45" s="108" t="str">
        <f t="shared" si="59"/>
        <v/>
      </c>
      <c r="DN45" s="108" t="str">
        <f t="shared" si="60"/>
        <v/>
      </c>
      <c r="DO45" s="108" t="str">
        <f t="shared" si="61"/>
        <v/>
      </c>
      <c r="DP45" s="108" t="str">
        <f t="shared" si="62"/>
        <v/>
      </c>
      <c r="DQ45" s="108" t="str">
        <f t="shared" si="63"/>
        <v/>
      </c>
      <c r="DR45" s="108" t="str">
        <f t="shared" si="64"/>
        <v/>
      </c>
      <c r="DS45" s="108" t="str">
        <f t="shared" si="65"/>
        <v/>
      </c>
      <c r="DT45" s="108" t="str">
        <f t="shared" si="66"/>
        <v/>
      </c>
      <c r="DU45" s="114" t="str">
        <f t="shared" si="67"/>
        <v/>
      </c>
    </row>
    <row r="46" spans="1:145" x14ac:dyDescent="0.25">
      <c r="A46" s="109">
        <v>4</v>
      </c>
      <c r="B46" s="109">
        <v>12</v>
      </c>
      <c r="C46" s="109">
        <v>9</v>
      </c>
      <c r="D46" s="109">
        <v>6</v>
      </c>
      <c r="E46" s="109">
        <v>7</v>
      </c>
      <c r="F46" s="109">
        <v>8</v>
      </c>
      <c r="G46" s="109">
        <v>4</v>
      </c>
      <c r="H46" s="109">
        <v>13</v>
      </c>
      <c r="I46" s="109">
        <v>10</v>
      </c>
      <c r="J46" s="109">
        <v>5</v>
      </c>
      <c r="K46" s="109">
        <v>12</v>
      </c>
      <c r="L46" s="109">
        <v>5</v>
      </c>
      <c r="M46" s="109">
        <v>6</v>
      </c>
      <c r="N46" s="109">
        <v>3</v>
      </c>
      <c r="O46" s="109">
        <v>4</v>
      </c>
      <c r="P46" s="109">
        <v>8</v>
      </c>
      <c r="Q46" s="109">
        <v>8</v>
      </c>
      <c r="R46" s="109">
        <v>7</v>
      </c>
      <c r="S46" s="109">
        <v>4</v>
      </c>
      <c r="T46" s="109">
        <v>7</v>
      </c>
      <c r="U46" s="109">
        <v>3</v>
      </c>
      <c r="V46" s="109">
        <v>11</v>
      </c>
      <c r="W46" s="109">
        <v>8</v>
      </c>
      <c r="X46" s="109">
        <v>7</v>
      </c>
      <c r="Y46" s="109">
        <v>3</v>
      </c>
      <c r="Z46" s="109">
        <v>4</v>
      </c>
      <c r="AA46" s="109">
        <v>6</v>
      </c>
      <c r="AB46" s="109">
        <v>9</v>
      </c>
      <c r="AC46" s="109">
        <v>4</v>
      </c>
      <c r="AD46" s="109">
        <v>6</v>
      </c>
      <c r="AE46" s="109">
        <v>11</v>
      </c>
      <c r="AF46" s="109">
        <v>5</v>
      </c>
      <c r="AG46" s="109">
        <v>3</v>
      </c>
      <c r="AH46" s="109">
        <v>9</v>
      </c>
      <c r="AI46" s="109">
        <v>5</v>
      </c>
      <c r="AJ46" s="109">
        <v>8</v>
      </c>
      <c r="AK46" s="109">
        <v>8</v>
      </c>
      <c r="AL46" s="109">
        <v>5</v>
      </c>
      <c r="AM46" s="109">
        <v>12</v>
      </c>
      <c r="AN46" s="109">
        <v>8</v>
      </c>
      <c r="AO46" s="109">
        <v>3</v>
      </c>
      <c r="AP46" s="109">
        <v>9</v>
      </c>
      <c r="AQ46" s="109">
        <v>9</v>
      </c>
      <c r="AR46" s="109">
        <v>10</v>
      </c>
      <c r="AS46" s="109">
        <v>2</v>
      </c>
      <c r="AT46" s="109"/>
      <c r="AU46" s="109">
        <v>3</v>
      </c>
      <c r="AV46" s="109">
        <v>7</v>
      </c>
      <c r="AW46" s="109">
        <v>4</v>
      </c>
      <c r="BE46">
        <f t="shared" si="49"/>
        <v>13</v>
      </c>
      <c r="BF46">
        <f t="shared" si="50"/>
        <v>324</v>
      </c>
      <c r="BG46" s="72">
        <f t="shared" si="51"/>
        <v>13</v>
      </c>
      <c r="BH46" s="72">
        <f t="shared" si="52"/>
        <v>1</v>
      </c>
      <c r="BI46" s="75" t="str">
        <f t="shared" si="68"/>
        <v/>
      </c>
      <c r="BJ46" s="75" t="str">
        <f t="shared" si="69"/>
        <v/>
      </c>
      <c r="BK46" s="75" t="str">
        <f t="shared" si="70"/>
        <v/>
      </c>
      <c r="BL46" s="75" t="str">
        <f t="shared" si="71"/>
        <v/>
      </c>
      <c r="BM46" s="75" t="str">
        <f t="shared" si="72"/>
        <v/>
      </c>
      <c r="BN46" s="75" t="str">
        <f t="shared" si="73"/>
        <v/>
      </c>
      <c r="BO46" s="75" t="str">
        <f t="shared" si="74"/>
        <v/>
      </c>
      <c r="BP46" s="75">
        <f t="shared" si="75"/>
        <v>8</v>
      </c>
      <c r="BQ46" s="75" t="str">
        <f t="shared" si="76"/>
        <v/>
      </c>
      <c r="BR46" s="75" t="str">
        <f t="shared" si="77"/>
        <v/>
      </c>
      <c r="BS46" s="75" t="str">
        <f t="shared" si="78"/>
        <v/>
      </c>
      <c r="BT46" s="75" t="str">
        <f t="shared" si="79"/>
        <v/>
      </c>
      <c r="BU46" s="75" t="str">
        <f t="shared" si="80"/>
        <v/>
      </c>
      <c r="BV46" s="75" t="str">
        <f t="shared" si="81"/>
        <v/>
      </c>
      <c r="BW46" s="75" t="str">
        <f t="shared" si="82"/>
        <v/>
      </c>
      <c r="BX46" s="75" t="str">
        <f t="shared" si="83"/>
        <v/>
      </c>
      <c r="BY46" s="75" t="str">
        <f t="shared" si="84"/>
        <v/>
      </c>
      <c r="BZ46" s="75" t="str">
        <f t="shared" si="85"/>
        <v/>
      </c>
      <c r="CA46" s="75" t="str">
        <f t="shared" si="86"/>
        <v/>
      </c>
      <c r="CB46" s="75" t="str">
        <f t="shared" si="87"/>
        <v/>
      </c>
      <c r="CC46" s="75" t="str">
        <f t="shared" si="88"/>
        <v/>
      </c>
      <c r="CD46" s="75" t="str">
        <f t="shared" si="89"/>
        <v/>
      </c>
      <c r="CE46" s="75" t="str">
        <f t="shared" si="90"/>
        <v/>
      </c>
      <c r="CF46" s="75" t="str">
        <f t="shared" si="91"/>
        <v/>
      </c>
      <c r="CG46" s="75" t="str">
        <f t="shared" si="92"/>
        <v/>
      </c>
      <c r="CH46" s="75" t="str">
        <f t="shared" si="93"/>
        <v/>
      </c>
      <c r="CI46" s="75" t="str">
        <f t="shared" si="94"/>
        <v/>
      </c>
      <c r="CJ46" s="75" t="str">
        <f t="shared" si="95"/>
        <v/>
      </c>
      <c r="CK46" s="75" t="str">
        <f t="shared" si="96"/>
        <v/>
      </c>
      <c r="CL46" s="75" t="str">
        <f t="shared" si="97"/>
        <v/>
      </c>
      <c r="CM46" s="75" t="str">
        <f t="shared" si="98"/>
        <v/>
      </c>
      <c r="CN46" s="75" t="str">
        <f t="shared" si="99"/>
        <v/>
      </c>
      <c r="CO46" s="75" t="str">
        <f t="shared" si="100"/>
        <v/>
      </c>
      <c r="CP46" s="75" t="str">
        <f t="shared" si="101"/>
        <v/>
      </c>
      <c r="CQ46" s="75" t="str">
        <f t="shared" si="102"/>
        <v/>
      </c>
      <c r="CR46" s="75" t="str">
        <f t="shared" si="103"/>
        <v/>
      </c>
      <c r="CS46" s="75" t="str">
        <f t="shared" si="104"/>
        <v/>
      </c>
      <c r="CT46" s="75" t="str">
        <f t="shared" si="105"/>
        <v/>
      </c>
      <c r="CU46" s="75" t="str">
        <f t="shared" si="106"/>
        <v/>
      </c>
      <c r="CV46" s="75" t="str">
        <f t="shared" si="107"/>
        <v/>
      </c>
      <c r="CW46" s="75" t="str">
        <f t="shared" si="108"/>
        <v/>
      </c>
      <c r="CX46" s="75" t="str">
        <f t="shared" si="109"/>
        <v/>
      </c>
      <c r="CY46" s="75" t="str">
        <f t="shared" si="110"/>
        <v/>
      </c>
      <c r="CZ46" s="75" t="str">
        <f t="shared" si="111"/>
        <v/>
      </c>
      <c r="DA46" s="75" t="str">
        <f t="shared" si="112"/>
        <v/>
      </c>
      <c r="DB46" s="75" t="str">
        <f t="shared" si="113"/>
        <v/>
      </c>
      <c r="DC46" s="75" t="str">
        <f t="shared" si="114"/>
        <v/>
      </c>
      <c r="DD46" s="75" t="str">
        <f t="shared" si="115"/>
        <v/>
      </c>
      <c r="DE46" s="75" t="str">
        <f t="shared" si="116"/>
        <v/>
      </c>
      <c r="DF46">
        <v>46</v>
      </c>
      <c r="DG46" s="113">
        <f t="shared" si="53"/>
        <v>8</v>
      </c>
      <c r="DH46" s="108" t="str">
        <f t="shared" si="54"/>
        <v/>
      </c>
      <c r="DI46" s="108" t="str">
        <f t="shared" si="55"/>
        <v/>
      </c>
      <c r="DJ46" s="108" t="str">
        <f t="shared" si="56"/>
        <v/>
      </c>
      <c r="DK46" s="108" t="str">
        <f t="shared" si="57"/>
        <v/>
      </c>
      <c r="DL46" s="108" t="str">
        <f t="shared" si="58"/>
        <v/>
      </c>
      <c r="DM46" s="108" t="str">
        <f t="shared" si="59"/>
        <v/>
      </c>
      <c r="DN46" s="108" t="str">
        <f t="shared" si="60"/>
        <v/>
      </c>
      <c r="DO46" s="108" t="str">
        <f t="shared" si="61"/>
        <v/>
      </c>
      <c r="DP46" s="108" t="str">
        <f t="shared" si="62"/>
        <v/>
      </c>
      <c r="DQ46" s="108" t="str">
        <f t="shared" si="63"/>
        <v/>
      </c>
      <c r="DR46" s="108" t="str">
        <f t="shared" si="64"/>
        <v/>
      </c>
      <c r="DS46" s="108" t="str">
        <f t="shared" si="65"/>
        <v/>
      </c>
      <c r="DT46" s="108" t="str">
        <f t="shared" si="66"/>
        <v/>
      </c>
      <c r="DU46" s="114" t="str">
        <f t="shared" si="67"/>
        <v/>
      </c>
    </row>
    <row r="47" spans="1:145" x14ac:dyDescent="0.25">
      <c r="A47" s="109">
        <v>3</v>
      </c>
      <c r="B47" s="109">
        <v>3</v>
      </c>
      <c r="C47" s="109">
        <v>5</v>
      </c>
      <c r="D47" s="109">
        <v>6</v>
      </c>
      <c r="E47" s="109">
        <v>4</v>
      </c>
      <c r="F47" s="109">
        <v>1</v>
      </c>
      <c r="G47" s="109">
        <v>5</v>
      </c>
      <c r="H47" s="109">
        <v>3</v>
      </c>
      <c r="I47" s="109">
        <v>6</v>
      </c>
      <c r="J47" s="109">
        <v>5</v>
      </c>
      <c r="K47" s="109">
        <v>7</v>
      </c>
      <c r="L47" s="109">
        <v>10</v>
      </c>
      <c r="M47" s="109">
        <v>5</v>
      </c>
      <c r="N47" s="109">
        <v>6</v>
      </c>
      <c r="O47" s="109">
        <v>7</v>
      </c>
      <c r="P47" s="109">
        <v>6</v>
      </c>
      <c r="Q47" s="109">
        <v>5</v>
      </c>
      <c r="R47" s="109">
        <v>5</v>
      </c>
      <c r="S47" s="109">
        <v>5</v>
      </c>
      <c r="T47" s="109">
        <v>5</v>
      </c>
      <c r="U47" s="109">
        <v>5</v>
      </c>
      <c r="V47" s="109">
        <v>3</v>
      </c>
      <c r="W47" s="109">
        <v>1</v>
      </c>
      <c r="X47" s="109">
        <v>4</v>
      </c>
      <c r="Y47" s="109">
        <v>8</v>
      </c>
      <c r="Z47" s="109">
        <v>6</v>
      </c>
      <c r="AA47" s="109">
        <v>7</v>
      </c>
      <c r="AB47" s="109">
        <v>5</v>
      </c>
      <c r="AC47" s="109">
        <v>1</v>
      </c>
      <c r="AD47" s="109">
        <v>6</v>
      </c>
      <c r="AE47" s="109">
        <v>5</v>
      </c>
      <c r="AF47" s="109">
        <v>6</v>
      </c>
      <c r="AG47" s="109">
        <v>5</v>
      </c>
      <c r="AH47" s="109">
        <v>2</v>
      </c>
      <c r="AI47" s="109">
        <v>5</v>
      </c>
      <c r="AJ47" s="109">
        <v>6</v>
      </c>
      <c r="AK47" s="109">
        <v>4</v>
      </c>
      <c r="AL47" s="109">
        <v>5</v>
      </c>
      <c r="AM47" s="109">
        <v>10</v>
      </c>
      <c r="AN47" s="109">
        <v>6</v>
      </c>
      <c r="AO47" s="109">
        <v>6</v>
      </c>
      <c r="AP47" s="109">
        <v>3</v>
      </c>
      <c r="AQ47" s="109">
        <v>5</v>
      </c>
      <c r="AR47" s="109">
        <v>4</v>
      </c>
      <c r="AS47" s="109">
        <v>4</v>
      </c>
      <c r="AT47" s="109">
        <v>3</v>
      </c>
      <c r="AU47" s="109"/>
      <c r="AV47" s="109">
        <v>3</v>
      </c>
      <c r="AW47" s="109">
        <v>4</v>
      </c>
      <c r="BE47">
        <f t="shared" si="49"/>
        <v>10</v>
      </c>
      <c r="BF47">
        <f t="shared" si="50"/>
        <v>234</v>
      </c>
      <c r="BG47" s="72">
        <f t="shared" si="51"/>
        <v>0</v>
      </c>
      <c r="BH47" s="72">
        <f t="shared" si="52"/>
        <v>2</v>
      </c>
      <c r="BI47" s="75" t="str">
        <f t="shared" si="68"/>
        <v/>
      </c>
      <c r="BJ47" s="75" t="str">
        <f t="shared" si="69"/>
        <v/>
      </c>
      <c r="BK47" s="75" t="str">
        <f t="shared" si="70"/>
        <v/>
      </c>
      <c r="BL47" s="75" t="str">
        <f t="shared" si="71"/>
        <v/>
      </c>
      <c r="BM47" s="75" t="str">
        <f t="shared" si="72"/>
        <v/>
      </c>
      <c r="BN47" s="75" t="str">
        <f t="shared" si="73"/>
        <v/>
      </c>
      <c r="BO47" s="75" t="str">
        <f t="shared" si="74"/>
        <v/>
      </c>
      <c r="BP47" s="75" t="str">
        <f t="shared" si="75"/>
        <v/>
      </c>
      <c r="BQ47" s="75" t="str">
        <f t="shared" si="76"/>
        <v/>
      </c>
      <c r="BR47" s="75" t="str">
        <f t="shared" si="77"/>
        <v/>
      </c>
      <c r="BS47" s="75" t="str">
        <f t="shared" si="78"/>
        <v/>
      </c>
      <c r="BT47" s="75">
        <f t="shared" si="79"/>
        <v>12</v>
      </c>
      <c r="BU47" s="75" t="str">
        <f t="shared" si="80"/>
        <v/>
      </c>
      <c r="BV47" s="75" t="str">
        <f t="shared" si="81"/>
        <v/>
      </c>
      <c r="BW47" s="75" t="str">
        <f t="shared" si="82"/>
        <v/>
      </c>
      <c r="BX47" s="75" t="str">
        <f t="shared" si="83"/>
        <v/>
      </c>
      <c r="BY47" s="75" t="str">
        <f t="shared" si="84"/>
        <v/>
      </c>
      <c r="BZ47" s="75" t="str">
        <f t="shared" si="85"/>
        <v/>
      </c>
      <c r="CA47" s="75" t="str">
        <f t="shared" si="86"/>
        <v/>
      </c>
      <c r="CB47" s="75" t="str">
        <f t="shared" si="87"/>
        <v/>
      </c>
      <c r="CC47" s="75" t="str">
        <f t="shared" si="88"/>
        <v/>
      </c>
      <c r="CD47" s="75" t="str">
        <f t="shared" si="89"/>
        <v/>
      </c>
      <c r="CE47" s="75" t="str">
        <f t="shared" si="90"/>
        <v/>
      </c>
      <c r="CF47" s="75" t="str">
        <f t="shared" si="91"/>
        <v/>
      </c>
      <c r="CG47" s="75" t="str">
        <f t="shared" si="92"/>
        <v/>
      </c>
      <c r="CH47" s="75" t="str">
        <f t="shared" si="93"/>
        <v/>
      </c>
      <c r="CI47" s="75" t="str">
        <f t="shared" si="94"/>
        <v/>
      </c>
      <c r="CJ47" s="75" t="str">
        <f t="shared" si="95"/>
        <v/>
      </c>
      <c r="CK47" s="75" t="str">
        <f t="shared" si="96"/>
        <v/>
      </c>
      <c r="CL47" s="75" t="str">
        <f t="shared" si="97"/>
        <v/>
      </c>
      <c r="CM47" s="75" t="str">
        <f t="shared" si="98"/>
        <v/>
      </c>
      <c r="CN47" s="75" t="str">
        <f t="shared" si="99"/>
        <v/>
      </c>
      <c r="CO47" s="75" t="str">
        <f t="shared" si="100"/>
        <v/>
      </c>
      <c r="CP47" s="75" t="str">
        <f t="shared" si="101"/>
        <v/>
      </c>
      <c r="CQ47" s="75" t="str">
        <f t="shared" si="102"/>
        <v/>
      </c>
      <c r="CR47" s="75" t="str">
        <f t="shared" si="103"/>
        <v/>
      </c>
      <c r="CS47" s="75" t="str">
        <f t="shared" si="104"/>
        <v/>
      </c>
      <c r="CT47" s="75" t="str">
        <f t="shared" si="105"/>
        <v/>
      </c>
      <c r="CU47" s="75">
        <f t="shared" si="106"/>
        <v>39</v>
      </c>
      <c r="CV47" s="75" t="str">
        <f t="shared" si="107"/>
        <v/>
      </c>
      <c r="CW47" s="75" t="str">
        <f t="shared" si="108"/>
        <v/>
      </c>
      <c r="CX47" s="75" t="str">
        <f t="shared" si="109"/>
        <v/>
      </c>
      <c r="CY47" s="75" t="str">
        <f t="shared" si="110"/>
        <v/>
      </c>
      <c r="CZ47" s="75" t="str">
        <f t="shared" si="111"/>
        <v/>
      </c>
      <c r="DA47" s="75" t="str">
        <f t="shared" si="112"/>
        <v/>
      </c>
      <c r="DB47" s="75" t="str">
        <f t="shared" si="113"/>
        <v/>
      </c>
      <c r="DC47" s="75" t="str">
        <f t="shared" si="114"/>
        <v/>
      </c>
      <c r="DD47" s="75" t="str">
        <f t="shared" si="115"/>
        <v/>
      </c>
      <c r="DE47" s="75" t="str">
        <f t="shared" si="116"/>
        <v/>
      </c>
      <c r="DF47">
        <v>47</v>
      </c>
      <c r="DG47" s="113">
        <f t="shared" si="53"/>
        <v>39</v>
      </c>
      <c r="DH47" s="108">
        <f t="shared" si="54"/>
        <v>12</v>
      </c>
      <c r="DI47" s="108" t="str">
        <f t="shared" si="55"/>
        <v/>
      </c>
      <c r="DJ47" s="108" t="str">
        <f t="shared" si="56"/>
        <v/>
      </c>
      <c r="DK47" s="108" t="str">
        <f t="shared" si="57"/>
        <v/>
      </c>
      <c r="DL47" s="108" t="str">
        <f t="shared" si="58"/>
        <v/>
      </c>
      <c r="DM47" s="108" t="str">
        <f t="shared" si="59"/>
        <v/>
      </c>
      <c r="DN47" s="108" t="str">
        <f t="shared" si="60"/>
        <v/>
      </c>
      <c r="DO47" s="108" t="str">
        <f t="shared" si="61"/>
        <v/>
      </c>
      <c r="DP47" s="108" t="str">
        <f t="shared" si="62"/>
        <v/>
      </c>
      <c r="DQ47" s="108" t="str">
        <f t="shared" si="63"/>
        <v/>
      </c>
      <c r="DR47" s="108" t="str">
        <f t="shared" si="64"/>
        <v/>
      </c>
      <c r="DS47" s="108" t="str">
        <f t="shared" si="65"/>
        <v/>
      </c>
      <c r="DT47" s="108" t="str">
        <f t="shared" si="66"/>
        <v/>
      </c>
      <c r="DU47" s="114" t="str">
        <f t="shared" si="67"/>
        <v/>
      </c>
      <c r="EO47">
        <v>1</v>
      </c>
    </row>
    <row r="48" spans="1:145" x14ac:dyDescent="0.25">
      <c r="A48" s="109">
        <v>8</v>
      </c>
      <c r="B48" s="109">
        <v>4</v>
      </c>
      <c r="C48" s="109">
        <v>7</v>
      </c>
      <c r="D48" s="109">
        <v>11</v>
      </c>
      <c r="E48" s="109">
        <v>5</v>
      </c>
      <c r="F48" s="109">
        <v>5</v>
      </c>
      <c r="G48" s="109">
        <v>3</v>
      </c>
      <c r="H48" s="109">
        <v>10</v>
      </c>
      <c r="I48" s="109">
        <v>7</v>
      </c>
      <c r="J48" s="109">
        <v>6</v>
      </c>
      <c r="K48" s="109">
        <v>7</v>
      </c>
      <c r="L48" s="109">
        <v>4</v>
      </c>
      <c r="M48" s="109">
        <v>6</v>
      </c>
      <c r="N48" s="109">
        <v>3</v>
      </c>
      <c r="O48" s="109">
        <v>4</v>
      </c>
      <c r="P48" s="109">
        <v>7</v>
      </c>
      <c r="Q48" s="109">
        <v>7</v>
      </c>
      <c r="R48" s="109">
        <v>9</v>
      </c>
      <c r="S48" s="109">
        <v>10</v>
      </c>
      <c r="T48" s="109">
        <v>6</v>
      </c>
      <c r="U48" s="109">
        <v>6</v>
      </c>
      <c r="V48" s="109">
        <v>5</v>
      </c>
      <c r="W48" s="109">
        <v>7</v>
      </c>
      <c r="X48" s="109">
        <v>6</v>
      </c>
      <c r="Y48" s="109">
        <v>4</v>
      </c>
      <c r="Z48" s="109">
        <v>1</v>
      </c>
      <c r="AA48" s="109">
        <v>5</v>
      </c>
      <c r="AB48" s="109">
        <v>5</v>
      </c>
      <c r="AC48" s="109">
        <v>5</v>
      </c>
      <c r="AD48" s="109">
        <v>3</v>
      </c>
      <c r="AE48" s="109">
        <v>6</v>
      </c>
      <c r="AF48" s="109">
        <v>8</v>
      </c>
      <c r="AG48" s="109">
        <v>1</v>
      </c>
      <c r="AH48" s="109">
        <v>8</v>
      </c>
      <c r="AI48" s="109">
        <v>6</v>
      </c>
      <c r="AJ48" s="109">
        <v>2</v>
      </c>
      <c r="AK48" s="109">
        <v>6</v>
      </c>
      <c r="AL48" s="109">
        <v>1</v>
      </c>
      <c r="AM48" s="109">
        <v>1</v>
      </c>
      <c r="AN48" s="109">
        <v>9</v>
      </c>
      <c r="AO48" s="109">
        <v>8</v>
      </c>
      <c r="AP48" s="109">
        <v>4</v>
      </c>
      <c r="AQ48" s="109">
        <v>5</v>
      </c>
      <c r="AR48" s="109">
        <v>4</v>
      </c>
      <c r="AS48" s="109">
        <v>2</v>
      </c>
      <c r="AT48" s="109">
        <v>7</v>
      </c>
      <c r="AU48" s="109">
        <v>3</v>
      </c>
      <c r="AV48" s="109"/>
      <c r="AW48" s="109">
        <v>13</v>
      </c>
      <c r="BE48">
        <f t="shared" si="49"/>
        <v>13</v>
      </c>
      <c r="BF48">
        <f t="shared" si="50"/>
        <v>270</v>
      </c>
      <c r="BG48" s="72">
        <f t="shared" si="51"/>
        <v>3</v>
      </c>
      <c r="BH48" s="72">
        <f t="shared" si="52"/>
        <v>1</v>
      </c>
      <c r="BI48" s="75" t="str">
        <f t="shared" si="68"/>
        <v/>
      </c>
      <c r="BJ48" s="75" t="str">
        <f t="shared" si="69"/>
        <v/>
      </c>
      <c r="BK48" s="75" t="str">
        <f t="shared" si="70"/>
        <v/>
      </c>
      <c r="BL48" s="75" t="str">
        <f t="shared" si="71"/>
        <v/>
      </c>
      <c r="BM48" s="75" t="str">
        <f t="shared" si="72"/>
        <v/>
      </c>
      <c r="BN48" s="75" t="str">
        <f t="shared" si="73"/>
        <v/>
      </c>
      <c r="BO48" s="75" t="str">
        <f t="shared" si="74"/>
        <v/>
      </c>
      <c r="BP48" s="75" t="str">
        <f t="shared" si="75"/>
        <v/>
      </c>
      <c r="BQ48" s="75" t="str">
        <f t="shared" si="76"/>
        <v/>
      </c>
      <c r="BR48" s="75" t="str">
        <f t="shared" si="77"/>
        <v/>
      </c>
      <c r="BS48" s="75" t="str">
        <f t="shared" si="78"/>
        <v/>
      </c>
      <c r="BT48" s="75" t="str">
        <f t="shared" si="79"/>
        <v/>
      </c>
      <c r="BU48" s="75" t="str">
        <f t="shared" si="80"/>
        <v/>
      </c>
      <c r="BV48" s="75" t="str">
        <f t="shared" si="81"/>
        <v/>
      </c>
      <c r="BW48" s="75" t="str">
        <f t="shared" si="82"/>
        <v/>
      </c>
      <c r="BX48" s="75" t="str">
        <f t="shared" si="83"/>
        <v/>
      </c>
      <c r="BY48" s="75" t="str">
        <f t="shared" si="84"/>
        <v/>
      </c>
      <c r="BZ48" s="75" t="str">
        <f t="shared" si="85"/>
        <v/>
      </c>
      <c r="CA48" s="75" t="str">
        <f t="shared" si="86"/>
        <v/>
      </c>
      <c r="CB48" s="75" t="str">
        <f t="shared" si="87"/>
        <v/>
      </c>
      <c r="CC48" s="75" t="str">
        <f t="shared" si="88"/>
        <v/>
      </c>
      <c r="CD48" s="75" t="str">
        <f t="shared" si="89"/>
        <v/>
      </c>
      <c r="CE48" s="75" t="str">
        <f t="shared" si="90"/>
        <v/>
      </c>
      <c r="CF48" s="75" t="str">
        <f t="shared" si="91"/>
        <v/>
      </c>
      <c r="CG48" s="75" t="str">
        <f t="shared" si="92"/>
        <v/>
      </c>
      <c r="CH48" s="75" t="str">
        <f t="shared" si="93"/>
        <v/>
      </c>
      <c r="CI48" s="75" t="str">
        <f t="shared" si="94"/>
        <v/>
      </c>
      <c r="CJ48" s="75" t="str">
        <f t="shared" si="95"/>
        <v/>
      </c>
      <c r="CK48" s="75" t="str">
        <f t="shared" si="96"/>
        <v/>
      </c>
      <c r="CL48" s="75" t="str">
        <f t="shared" si="97"/>
        <v/>
      </c>
      <c r="CM48" s="75" t="str">
        <f t="shared" si="98"/>
        <v/>
      </c>
      <c r="CN48" s="75" t="str">
        <f t="shared" si="99"/>
        <v/>
      </c>
      <c r="CO48" s="75" t="str">
        <f t="shared" si="100"/>
        <v/>
      </c>
      <c r="CP48" s="75" t="str">
        <f t="shared" si="101"/>
        <v/>
      </c>
      <c r="CQ48" s="75" t="str">
        <f t="shared" si="102"/>
        <v/>
      </c>
      <c r="CR48" s="75" t="str">
        <f t="shared" si="103"/>
        <v/>
      </c>
      <c r="CS48" s="75" t="str">
        <f t="shared" si="104"/>
        <v/>
      </c>
      <c r="CT48" s="75" t="str">
        <f t="shared" si="105"/>
        <v/>
      </c>
      <c r="CU48" s="75" t="str">
        <f t="shared" si="106"/>
        <v/>
      </c>
      <c r="CV48" s="75" t="str">
        <f t="shared" si="107"/>
        <v/>
      </c>
      <c r="CW48" s="75" t="str">
        <f t="shared" si="108"/>
        <v/>
      </c>
      <c r="CX48" s="75" t="str">
        <f t="shared" si="109"/>
        <v/>
      </c>
      <c r="CY48" s="75" t="str">
        <f t="shared" si="110"/>
        <v/>
      </c>
      <c r="CZ48" s="75" t="str">
        <f t="shared" si="111"/>
        <v/>
      </c>
      <c r="DA48" s="75" t="str">
        <f t="shared" si="112"/>
        <v/>
      </c>
      <c r="DB48" s="75" t="str">
        <f t="shared" si="113"/>
        <v/>
      </c>
      <c r="DC48" s="75" t="str">
        <f t="shared" si="114"/>
        <v/>
      </c>
      <c r="DD48" s="75" t="str">
        <f t="shared" si="115"/>
        <v/>
      </c>
      <c r="DE48" s="75">
        <f t="shared" si="116"/>
        <v>49</v>
      </c>
      <c r="DF48">
        <v>48</v>
      </c>
      <c r="DG48" s="113">
        <f t="shared" si="53"/>
        <v>49</v>
      </c>
      <c r="DH48" s="108" t="str">
        <f t="shared" si="54"/>
        <v/>
      </c>
      <c r="DI48" s="108" t="str">
        <f t="shared" si="55"/>
        <v/>
      </c>
      <c r="DJ48" s="108" t="str">
        <f t="shared" si="56"/>
        <v/>
      </c>
      <c r="DK48" s="108" t="str">
        <f t="shared" si="57"/>
        <v/>
      </c>
      <c r="DL48" s="108" t="str">
        <f t="shared" si="58"/>
        <v/>
      </c>
      <c r="DM48" s="108" t="str">
        <f t="shared" si="59"/>
        <v/>
      </c>
      <c r="DN48" s="108" t="str">
        <f t="shared" si="60"/>
        <v/>
      </c>
      <c r="DO48" s="108" t="str">
        <f t="shared" si="61"/>
        <v/>
      </c>
      <c r="DP48" s="108" t="str">
        <f t="shared" si="62"/>
        <v/>
      </c>
      <c r="DQ48" s="108" t="str">
        <f t="shared" si="63"/>
        <v/>
      </c>
      <c r="DR48" s="108" t="str">
        <f t="shared" si="64"/>
        <v/>
      </c>
      <c r="DS48" s="108" t="str">
        <f t="shared" si="65"/>
        <v/>
      </c>
      <c r="DT48" s="108" t="str">
        <f t="shared" si="66"/>
        <v/>
      </c>
      <c r="DU48" s="114" t="str">
        <f t="shared" si="67"/>
        <v/>
      </c>
    </row>
    <row r="49" spans="1:125" ht="15.75" thickBot="1" x14ac:dyDescent="0.3">
      <c r="A49" s="109">
        <v>8</v>
      </c>
      <c r="B49" s="109">
        <v>3</v>
      </c>
      <c r="C49" s="109">
        <v>9</v>
      </c>
      <c r="D49" s="109">
        <v>5</v>
      </c>
      <c r="E49" s="109">
        <v>11</v>
      </c>
      <c r="F49" s="109">
        <v>4</v>
      </c>
      <c r="G49" s="109">
        <v>3</v>
      </c>
      <c r="H49" s="109">
        <v>5</v>
      </c>
      <c r="I49" s="109">
        <v>3</v>
      </c>
      <c r="J49" s="109">
        <v>4</v>
      </c>
      <c r="K49" s="109">
        <v>4</v>
      </c>
      <c r="L49" s="109">
        <v>5</v>
      </c>
      <c r="M49" s="109">
        <v>6</v>
      </c>
      <c r="N49" s="109">
        <v>5</v>
      </c>
      <c r="O49" s="109">
        <v>4</v>
      </c>
      <c r="P49" s="109">
        <v>5</v>
      </c>
      <c r="Q49" s="109">
        <v>5</v>
      </c>
      <c r="R49" s="109">
        <v>8</v>
      </c>
      <c r="S49" s="109">
        <v>3</v>
      </c>
      <c r="T49" s="109">
        <v>6</v>
      </c>
      <c r="U49" s="109">
        <v>11</v>
      </c>
      <c r="V49" s="109">
        <v>7</v>
      </c>
      <c r="W49" s="109">
        <v>8</v>
      </c>
      <c r="X49" s="109">
        <v>5</v>
      </c>
      <c r="Y49" s="109">
        <v>6</v>
      </c>
      <c r="Z49" s="109">
        <v>5</v>
      </c>
      <c r="AA49" s="109">
        <v>6</v>
      </c>
      <c r="AB49" s="109">
        <v>3</v>
      </c>
      <c r="AC49" s="109">
        <v>7</v>
      </c>
      <c r="AD49" s="109">
        <v>7</v>
      </c>
      <c r="AE49" s="109">
        <v>5</v>
      </c>
      <c r="AF49" s="109">
        <v>4</v>
      </c>
      <c r="AG49" s="109">
        <v>7</v>
      </c>
      <c r="AH49" s="109">
        <v>6</v>
      </c>
      <c r="AI49" s="109">
        <v>7</v>
      </c>
      <c r="AJ49" s="109">
        <v>6</v>
      </c>
      <c r="AK49" s="109"/>
      <c r="AL49" s="109">
        <v>6</v>
      </c>
      <c r="AM49" s="109">
        <v>6</v>
      </c>
      <c r="AN49" s="109">
        <v>7</v>
      </c>
      <c r="AO49" s="109">
        <v>4</v>
      </c>
      <c r="AP49" s="109">
        <v>7</v>
      </c>
      <c r="AQ49" s="109">
        <v>3</v>
      </c>
      <c r="AR49" s="109">
        <v>5</v>
      </c>
      <c r="AS49" s="109">
        <v>5</v>
      </c>
      <c r="AT49" s="109">
        <v>4</v>
      </c>
      <c r="AU49" s="109">
        <v>4</v>
      </c>
      <c r="AV49" s="109">
        <v>13</v>
      </c>
      <c r="AW49" s="109"/>
      <c r="BE49">
        <f t="shared" si="49"/>
        <v>13</v>
      </c>
      <c r="BF49">
        <f t="shared" si="50"/>
        <v>270</v>
      </c>
      <c r="BG49" s="72">
        <f t="shared" si="51"/>
        <v>3</v>
      </c>
      <c r="BH49" s="72">
        <f t="shared" si="52"/>
        <v>1</v>
      </c>
      <c r="BI49" s="75" t="str">
        <f t="shared" si="68"/>
        <v/>
      </c>
      <c r="BJ49" s="75" t="str">
        <f t="shared" si="69"/>
        <v/>
      </c>
      <c r="BK49" s="75" t="str">
        <f t="shared" si="70"/>
        <v/>
      </c>
      <c r="BL49" s="75" t="str">
        <f t="shared" si="71"/>
        <v/>
      </c>
      <c r="BM49" s="75" t="str">
        <f t="shared" si="72"/>
        <v/>
      </c>
      <c r="BN49" s="75" t="str">
        <f t="shared" si="73"/>
        <v/>
      </c>
      <c r="BO49" s="75" t="str">
        <f t="shared" si="74"/>
        <v/>
      </c>
      <c r="BP49" s="75" t="str">
        <f t="shared" si="75"/>
        <v/>
      </c>
      <c r="BQ49" s="75" t="str">
        <f t="shared" si="76"/>
        <v/>
      </c>
      <c r="BR49" s="75" t="str">
        <f t="shared" si="77"/>
        <v/>
      </c>
      <c r="BS49" s="75" t="str">
        <f t="shared" si="78"/>
        <v/>
      </c>
      <c r="BT49" s="75" t="str">
        <f t="shared" si="79"/>
        <v/>
      </c>
      <c r="BU49" s="75" t="str">
        <f t="shared" si="80"/>
        <v/>
      </c>
      <c r="BV49" s="75" t="str">
        <f t="shared" si="81"/>
        <v/>
      </c>
      <c r="BW49" s="75" t="str">
        <f t="shared" si="82"/>
        <v/>
      </c>
      <c r="BX49" s="75" t="str">
        <f t="shared" si="83"/>
        <v/>
      </c>
      <c r="BY49" s="75" t="str">
        <f t="shared" si="84"/>
        <v/>
      </c>
      <c r="BZ49" s="75" t="str">
        <f t="shared" si="85"/>
        <v/>
      </c>
      <c r="CA49" s="75" t="str">
        <f t="shared" si="86"/>
        <v/>
      </c>
      <c r="CB49" s="75" t="str">
        <f t="shared" si="87"/>
        <v/>
      </c>
      <c r="CC49" s="75" t="str">
        <f t="shared" si="88"/>
        <v/>
      </c>
      <c r="CD49" s="75" t="str">
        <f t="shared" si="89"/>
        <v/>
      </c>
      <c r="CE49" s="75" t="str">
        <f t="shared" si="90"/>
        <v/>
      </c>
      <c r="CF49" s="75" t="str">
        <f t="shared" si="91"/>
        <v/>
      </c>
      <c r="CG49" s="75" t="str">
        <f t="shared" si="92"/>
        <v/>
      </c>
      <c r="CH49" s="75" t="str">
        <f t="shared" si="93"/>
        <v/>
      </c>
      <c r="CI49" s="75" t="str">
        <f t="shared" si="94"/>
        <v/>
      </c>
      <c r="CJ49" s="75" t="str">
        <f t="shared" si="95"/>
        <v/>
      </c>
      <c r="CK49" s="75" t="str">
        <f t="shared" si="96"/>
        <v/>
      </c>
      <c r="CL49" s="75" t="str">
        <f t="shared" si="97"/>
        <v/>
      </c>
      <c r="CM49" s="75" t="str">
        <f t="shared" si="98"/>
        <v/>
      </c>
      <c r="CN49" s="75" t="str">
        <f t="shared" si="99"/>
        <v/>
      </c>
      <c r="CO49" s="75" t="str">
        <f t="shared" si="100"/>
        <v/>
      </c>
      <c r="CP49" s="75" t="str">
        <f t="shared" si="101"/>
        <v/>
      </c>
      <c r="CQ49" s="75" t="str">
        <f t="shared" si="102"/>
        <v/>
      </c>
      <c r="CR49" s="75" t="str">
        <f t="shared" si="103"/>
        <v/>
      </c>
      <c r="CS49" s="75" t="str">
        <f t="shared" si="104"/>
        <v/>
      </c>
      <c r="CT49" s="75" t="str">
        <f t="shared" si="105"/>
        <v/>
      </c>
      <c r="CU49" s="75" t="str">
        <f t="shared" si="106"/>
        <v/>
      </c>
      <c r="CV49" s="75" t="str">
        <f t="shared" si="107"/>
        <v/>
      </c>
      <c r="CW49" s="75" t="str">
        <f t="shared" si="108"/>
        <v/>
      </c>
      <c r="CX49" s="75" t="str">
        <f t="shared" si="109"/>
        <v/>
      </c>
      <c r="CY49" s="75" t="str">
        <f t="shared" si="110"/>
        <v/>
      </c>
      <c r="CZ49" s="75" t="str">
        <f t="shared" si="111"/>
        <v/>
      </c>
      <c r="DA49" s="75" t="str">
        <f t="shared" si="112"/>
        <v/>
      </c>
      <c r="DB49" s="75" t="str">
        <f t="shared" si="113"/>
        <v/>
      </c>
      <c r="DC49" s="75" t="str">
        <f t="shared" si="114"/>
        <v/>
      </c>
      <c r="DD49" s="75">
        <f t="shared" si="115"/>
        <v>48</v>
      </c>
      <c r="DE49" s="75" t="str">
        <f t="shared" si="116"/>
        <v/>
      </c>
      <c r="DF49">
        <v>49</v>
      </c>
      <c r="DG49" s="115">
        <f t="shared" si="53"/>
        <v>48</v>
      </c>
      <c r="DH49" s="116" t="str">
        <f t="shared" si="54"/>
        <v/>
      </c>
      <c r="DI49" s="116" t="str">
        <f t="shared" si="55"/>
        <v/>
      </c>
      <c r="DJ49" s="116" t="str">
        <f t="shared" si="56"/>
        <v/>
      </c>
      <c r="DK49" s="116" t="str">
        <f t="shared" si="57"/>
        <v/>
      </c>
      <c r="DL49" s="116" t="str">
        <f t="shared" si="58"/>
        <v/>
      </c>
      <c r="DM49" s="116" t="str">
        <f t="shared" si="59"/>
        <v/>
      </c>
      <c r="DN49" s="116" t="str">
        <f t="shared" si="60"/>
        <v/>
      </c>
      <c r="DO49" s="116" t="str">
        <f t="shared" si="61"/>
        <v/>
      </c>
      <c r="DP49" s="116" t="str">
        <f t="shared" si="62"/>
        <v/>
      </c>
      <c r="DQ49" s="116" t="str">
        <f t="shared" si="63"/>
        <v/>
      </c>
      <c r="DR49" s="116" t="str">
        <f t="shared" si="64"/>
        <v/>
      </c>
      <c r="DS49" s="116" t="str">
        <f t="shared" si="65"/>
        <v/>
      </c>
      <c r="DT49" s="116" t="str">
        <f t="shared" si="66"/>
        <v/>
      </c>
      <c r="DU49" s="117" t="str">
        <f t="shared" si="67"/>
        <v/>
      </c>
    </row>
    <row r="50" spans="1:125" x14ac:dyDescent="0.25">
      <c r="BE50">
        <f>MAX(BE1:BE49)</f>
        <v>13</v>
      </c>
      <c r="BF50">
        <f>MAX(BF1:BF49)</f>
        <v>324</v>
      </c>
      <c r="BI50" t="str">
        <f t="shared" si="68"/>
        <v/>
      </c>
      <c r="BJ50" t="str">
        <f t="shared" si="69"/>
        <v/>
      </c>
      <c r="BK50" t="str">
        <f t="shared" si="70"/>
        <v/>
      </c>
      <c r="BL50" t="str">
        <f t="shared" si="71"/>
        <v/>
      </c>
      <c r="BM50" t="str">
        <f t="shared" si="72"/>
        <v/>
      </c>
      <c r="BN50" t="str">
        <f t="shared" si="73"/>
        <v/>
      </c>
      <c r="BO50" t="str">
        <f t="shared" si="74"/>
        <v/>
      </c>
      <c r="BP50" t="str">
        <f t="shared" si="75"/>
        <v/>
      </c>
      <c r="BQ50" t="str">
        <f t="shared" si="76"/>
        <v/>
      </c>
      <c r="BR50" t="str">
        <f t="shared" si="77"/>
        <v/>
      </c>
      <c r="BS50" t="str">
        <f t="shared" si="78"/>
        <v/>
      </c>
      <c r="BT50" t="str">
        <f t="shared" si="79"/>
        <v/>
      </c>
      <c r="BU50" t="str">
        <f t="shared" si="80"/>
        <v/>
      </c>
      <c r="BV50" t="str">
        <f t="shared" si="81"/>
        <v/>
      </c>
      <c r="BW50" t="str">
        <f t="shared" si="82"/>
        <v/>
      </c>
      <c r="BX50" t="str">
        <f t="shared" si="83"/>
        <v/>
      </c>
      <c r="BY50" t="str">
        <f t="shared" si="84"/>
        <v/>
      </c>
      <c r="BZ50" t="str">
        <f t="shared" si="85"/>
        <v/>
      </c>
      <c r="CA50" t="str">
        <f t="shared" si="86"/>
        <v/>
      </c>
      <c r="CB50" t="str">
        <f t="shared" si="87"/>
        <v/>
      </c>
      <c r="CC50" t="str">
        <f t="shared" si="88"/>
        <v/>
      </c>
      <c r="CD50" t="str">
        <f t="shared" si="89"/>
        <v/>
      </c>
      <c r="CE50" t="str">
        <f t="shared" si="90"/>
        <v/>
      </c>
      <c r="CF50" t="str">
        <f t="shared" si="91"/>
        <v/>
      </c>
      <c r="CG50" t="str">
        <f t="shared" si="92"/>
        <v/>
      </c>
      <c r="CH50" t="str">
        <f t="shared" si="93"/>
        <v/>
      </c>
      <c r="CI50" t="str">
        <f t="shared" si="94"/>
        <v/>
      </c>
      <c r="CJ50" t="str">
        <f t="shared" si="95"/>
        <v/>
      </c>
      <c r="CK50" t="str">
        <f t="shared" si="96"/>
        <v/>
      </c>
      <c r="CL50" t="str">
        <f t="shared" si="97"/>
        <v/>
      </c>
      <c r="CM50" t="str">
        <f t="shared" si="98"/>
        <v/>
      </c>
      <c r="CN50" t="str">
        <f t="shared" si="99"/>
        <v/>
      </c>
      <c r="CO50" t="str">
        <f t="shared" si="100"/>
        <v/>
      </c>
      <c r="CP50" t="str">
        <f t="shared" si="101"/>
        <v/>
      </c>
      <c r="CQ50" t="str">
        <f t="shared" si="102"/>
        <v/>
      </c>
      <c r="CR50" t="str">
        <f t="shared" si="103"/>
        <v/>
      </c>
      <c r="CS50" t="str">
        <f t="shared" si="104"/>
        <v/>
      </c>
      <c r="CT50" t="str">
        <f t="shared" si="105"/>
        <v/>
      </c>
      <c r="CU50" t="str">
        <f t="shared" si="106"/>
        <v/>
      </c>
      <c r="CV50" t="str">
        <f t="shared" si="107"/>
        <v/>
      </c>
      <c r="CW50" t="str">
        <f t="shared" si="108"/>
        <v/>
      </c>
      <c r="CX50" t="str">
        <f t="shared" si="109"/>
        <v/>
      </c>
      <c r="CY50" t="str">
        <f t="shared" si="110"/>
        <v/>
      </c>
      <c r="CZ50" t="str">
        <f t="shared" si="111"/>
        <v/>
      </c>
      <c r="DA50" t="str">
        <f t="shared" si="112"/>
        <v/>
      </c>
      <c r="DB50" t="str">
        <f t="shared" si="113"/>
        <v/>
      </c>
      <c r="DC50" t="str">
        <f t="shared" si="114"/>
        <v/>
      </c>
      <c r="DD50" t="str">
        <f t="shared" si="115"/>
        <v/>
      </c>
      <c r="DE50" t="str">
        <f t="shared" si="116"/>
        <v/>
      </c>
    </row>
    <row r="51" spans="1:125" x14ac:dyDescent="0.25">
      <c r="A51">
        <v>1</v>
      </c>
      <c r="B51">
        <v>2</v>
      </c>
      <c r="C51">
        <v>3</v>
      </c>
      <c r="D51">
        <v>4</v>
      </c>
      <c r="E51">
        <v>5</v>
      </c>
      <c r="F51">
        <v>6</v>
      </c>
      <c r="G51">
        <v>7</v>
      </c>
      <c r="H51">
        <v>8</v>
      </c>
      <c r="I51">
        <v>9</v>
      </c>
      <c r="J51">
        <v>10</v>
      </c>
      <c r="K51">
        <v>11</v>
      </c>
      <c r="L51">
        <v>12</v>
      </c>
      <c r="M51">
        <v>13</v>
      </c>
      <c r="N51">
        <v>14</v>
      </c>
      <c r="O51">
        <v>15</v>
      </c>
      <c r="P51">
        <v>16</v>
      </c>
      <c r="Q51">
        <v>17</v>
      </c>
      <c r="R51">
        <v>18</v>
      </c>
      <c r="S51">
        <v>19</v>
      </c>
      <c r="T51">
        <v>20</v>
      </c>
      <c r="U51">
        <v>21</v>
      </c>
      <c r="V51">
        <v>22</v>
      </c>
      <c r="W51">
        <v>23</v>
      </c>
      <c r="X51">
        <v>24</v>
      </c>
      <c r="Y51">
        <v>25</v>
      </c>
      <c r="Z51">
        <v>26</v>
      </c>
      <c r="AA51">
        <v>27</v>
      </c>
      <c r="AB51">
        <v>28</v>
      </c>
      <c r="AC51">
        <v>29</v>
      </c>
      <c r="AD51">
        <v>30</v>
      </c>
      <c r="AE51">
        <v>31</v>
      </c>
      <c r="AF51">
        <v>32</v>
      </c>
      <c r="AG51">
        <v>33</v>
      </c>
      <c r="AH51">
        <v>34</v>
      </c>
      <c r="AI51">
        <v>35</v>
      </c>
      <c r="AJ51">
        <v>36</v>
      </c>
      <c r="AK51">
        <v>37</v>
      </c>
      <c r="AL51">
        <v>38</v>
      </c>
      <c r="AM51">
        <v>39</v>
      </c>
      <c r="AN51">
        <v>40</v>
      </c>
      <c r="AO51">
        <v>41</v>
      </c>
      <c r="AP51">
        <v>42</v>
      </c>
      <c r="AQ51">
        <v>43</v>
      </c>
      <c r="AR51">
        <v>44</v>
      </c>
      <c r="AS51">
        <v>45</v>
      </c>
      <c r="AT51">
        <v>46</v>
      </c>
      <c r="AU51">
        <v>47</v>
      </c>
      <c r="AV51">
        <v>48</v>
      </c>
      <c r="AW51">
        <v>49</v>
      </c>
      <c r="BG51" s="72">
        <f>LARGE(BG$1:BG$49,1)</f>
        <v>13</v>
      </c>
    </row>
    <row r="52" spans="1:125" hidden="1" x14ac:dyDescent="0.25">
      <c r="BG52" s="72">
        <f>LARGE(BG$1:BG$49,2)</f>
        <v>6</v>
      </c>
    </row>
    <row r="53" spans="1:125" hidden="1" x14ac:dyDescent="0.25">
      <c r="BG53" s="72">
        <f>LARGE(BG$1:BG$49,3)</f>
        <v>5</v>
      </c>
    </row>
    <row r="54" spans="1:125" hidden="1" x14ac:dyDescent="0.25">
      <c r="BG54" s="72">
        <f>LARGE(BG$1:BG$49,4)</f>
        <v>5</v>
      </c>
    </row>
    <row r="55" spans="1:125" ht="4.5" customHeight="1" x14ac:dyDescent="0.25"/>
    <row r="56" spans="1:125" x14ac:dyDescent="0.25">
      <c r="BG56" s="72">
        <f>(COUNTBLANK(A1:AW49)-49)/2</f>
        <v>9</v>
      </c>
    </row>
    <row r="57" spans="1:125" x14ac:dyDescent="0.25">
      <c r="BG57" s="72">
        <v>24</v>
      </c>
      <c r="DF57" t="s">
        <v>679</v>
      </c>
    </row>
    <row r="58" spans="1:125" x14ac:dyDescent="0.25">
      <c r="BG58" s="72">
        <f>BG57-BG56</f>
        <v>15</v>
      </c>
    </row>
    <row r="145" spans="13:47" x14ac:dyDescent="0.25">
      <c r="M145">
        <v>1</v>
      </c>
      <c r="P145">
        <v>1</v>
      </c>
      <c r="X145">
        <v>1</v>
      </c>
      <c r="AA145">
        <v>1</v>
      </c>
      <c r="AJ145">
        <v>1</v>
      </c>
      <c r="AU145">
        <v>1</v>
      </c>
    </row>
  </sheetData>
  <conditionalFormatting sqref="A1:AW1">
    <cfRule type="cellIs" dxfId="78" priority="54" operator="equal">
      <formula>$BE$1</formula>
    </cfRule>
  </conditionalFormatting>
  <conditionalFormatting sqref="A2:AW2">
    <cfRule type="cellIs" dxfId="77" priority="53" operator="equal">
      <formula>$BE$2</formula>
    </cfRule>
  </conditionalFormatting>
  <conditionalFormatting sqref="A3:AW3">
    <cfRule type="cellIs" dxfId="76" priority="52" operator="equal">
      <formula>$BE$3</formula>
    </cfRule>
  </conditionalFormatting>
  <conditionalFormatting sqref="A4:AW4">
    <cfRule type="cellIs" dxfId="75" priority="51" operator="equal">
      <formula>$BE$4</formula>
    </cfRule>
  </conditionalFormatting>
  <conditionalFormatting sqref="A5:AW5">
    <cfRule type="cellIs" dxfId="74" priority="50" operator="equal">
      <formula>$BE$5</formula>
    </cfRule>
  </conditionalFormatting>
  <conditionalFormatting sqref="A6:AW6">
    <cfRule type="cellIs" dxfId="73" priority="49" operator="equal">
      <formula>$BE$6</formula>
    </cfRule>
  </conditionalFormatting>
  <conditionalFormatting sqref="A7:AW7">
    <cfRule type="cellIs" dxfId="72" priority="48" operator="equal">
      <formula>$BE$7</formula>
    </cfRule>
  </conditionalFormatting>
  <conditionalFormatting sqref="A8:AW8">
    <cfRule type="cellIs" dxfId="71" priority="47" operator="equal">
      <formula>$BE$8</formula>
    </cfRule>
  </conditionalFormatting>
  <conditionalFormatting sqref="A9:AW9">
    <cfRule type="cellIs" dxfId="70" priority="46" operator="equal">
      <formula>$BE$9</formula>
    </cfRule>
  </conditionalFormatting>
  <conditionalFormatting sqref="A10:AW10">
    <cfRule type="cellIs" dxfId="69" priority="45" operator="equal">
      <formula>$BE$10</formula>
    </cfRule>
  </conditionalFormatting>
  <conditionalFormatting sqref="A11:AW11">
    <cfRule type="cellIs" dxfId="68" priority="44" operator="equal">
      <formula>$BE$11</formula>
    </cfRule>
  </conditionalFormatting>
  <conditionalFormatting sqref="A12:AW12">
    <cfRule type="cellIs" dxfId="67" priority="43" operator="equal">
      <formula>$BE$12</formula>
    </cfRule>
  </conditionalFormatting>
  <conditionalFormatting sqref="A13:AW13">
    <cfRule type="cellIs" dxfId="66" priority="42" operator="equal">
      <formula>$BE$13</formula>
    </cfRule>
  </conditionalFormatting>
  <conditionalFormatting sqref="A14:AW14">
    <cfRule type="cellIs" dxfId="65" priority="41" operator="equal">
      <formula>$BE$14</formula>
    </cfRule>
  </conditionalFormatting>
  <conditionalFormatting sqref="A15:AW15">
    <cfRule type="cellIs" dxfId="64" priority="40" operator="equal">
      <formula>$BE$15</formula>
    </cfRule>
  </conditionalFormatting>
  <conditionalFormatting sqref="A16:AW16">
    <cfRule type="cellIs" dxfId="63" priority="39" operator="equal">
      <formula>$BE$16</formula>
    </cfRule>
  </conditionalFormatting>
  <conditionalFormatting sqref="A17:AW17">
    <cfRule type="cellIs" dxfId="62" priority="38" operator="equal">
      <formula>$BE$17</formula>
    </cfRule>
  </conditionalFormatting>
  <conditionalFormatting sqref="A18:AW18">
    <cfRule type="cellIs" dxfId="61" priority="37" operator="equal">
      <formula>$BE$18</formula>
    </cfRule>
  </conditionalFormatting>
  <conditionalFormatting sqref="A19:AW19">
    <cfRule type="cellIs" dxfId="60" priority="36" operator="equal">
      <formula>$BE$19</formula>
    </cfRule>
  </conditionalFormatting>
  <conditionalFormatting sqref="A20:AW20">
    <cfRule type="cellIs" dxfId="59" priority="35" operator="equal">
      <formula>$BE$20</formula>
    </cfRule>
  </conditionalFormatting>
  <conditionalFormatting sqref="A21:AW21">
    <cfRule type="cellIs" dxfId="58" priority="34" operator="equal">
      <formula>$BE$21</formula>
    </cfRule>
  </conditionalFormatting>
  <conditionalFormatting sqref="A22:AW22">
    <cfRule type="cellIs" dxfId="57" priority="33" operator="equal">
      <formula>$BE$22</formula>
    </cfRule>
  </conditionalFormatting>
  <conditionalFormatting sqref="A23:AW23">
    <cfRule type="cellIs" dxfId="56" priority="32" operator="equal">
      <formula>$BE$23</formula>
    </cfRule>
  </conditionalFormatting>
  <conditionalFormatting sqref="A24:AW24">
    <cfRule type="cellIs" dxfId="55" priority="31" operator="equal">
      <formula>$BE$24</formula>
    </cfRule>
  </conditionalFormatting>
  <conditionalFormatting sqref="A25:AW25">
    <cfRule type="cellIs" dxfId="54" priority="30" operator="equal">
      <formula>$BE$25</formula>
    </cfRule>
  </conditionalFormatting>
  <conditionalFormatting sqref="A26:AW26">
    <cfRule type="cellIs" dxfId="53" priority="29" operator="equal">
      <formula>$BE$26</formula>
    </cfRule>
  </conditionalFormatting>
  <conditionalFormatting sqref="A27:AW27">
    <cfRule type="cellIs" dxfId="52" priority="28" operator="equal">
      <formula>$BE$27</formula>
    </cfRule>
  </conditionalFormatting>
  <conditionalFormatting sqref="A28:AW28">
    <cfRule type="cellIs" dxfId="51" priority="27" operator="equal">
      <formula>$BE$28</formula>
    </cfRule>
  </conditionalFormatting>
  <conditionalFormatting sqref="A29:AW29">
    <cfRule type="cellIs" dxfId="50" priority="26" operator="equal">
      <formula>$BE$29</formula>
    </cfRule>
  </conditionalFormatting>
  <conditionalFormatting sqref="A30:AW30">
    <cfRule type="cellIs" dxfId="49" priority="25" operator="equal">
      <formula>$BE$30</formula>
    </cfRule>
  </conditionalFormatting>
  <conditionalFormatting sqref="A31:AW31">
    <cfRule type="cellIs" dxfId="48" priority="24" operator="equal">
      <formula>$BE$31</formula>
    </cfRule>
  </conditionalFormatting>
  <conditionalFormatting sqref="A32:AW32">
    <cfRule type="cellIs" dxfId="47" priority="23" operator="equal">
      <formula>$BE$32</formula>
    </cfRule>
  </conditionalFormatting>
  <conditionalFormatting sqref="A33:AW33">
    <cfRule type="cellIs" dxfId="46" priority="22" operator="equal">
      <formula>$BE$33</formula>
    </cfRule>
  </conditionalFormatting>
  <conditionalFormatting sqref="A34:AW34">
    <cfRule type="cellIs" dxfId="45" priority="21" operator="equal">
      <formula>$BE$34</formula>
    </cfRule>
  </conditionalFormatting>
  <conditionalFormatting sqref="A35:AW35">
    <cfRule type="cellIs" dxfId="44" priority="20" operator="equal">
      <formula>$BE$35</formula>
    </cfRule>
  </conditionalFormatting>
  <conditionalFormatting sqref="A36:AW36">
    <cfRule type="cellIs" dxfId="43" priority="19" operator="equal">
      <formula>$BE$36</formula>
    </cfRule>
  </conditionalFormatting>
  <conditionalFormatting sqref="A37:AW37">
    <cfRule type="cellIs" dxfId="42" priority="18" operator="equal">
      <formula>$BE$37</formula>
    </cfRule>
  </conditionalFormatting>
  <conditionalFormatting sqref="A38:AW38">
    <cfRule type="cellIs" dxfId="41" priority="17" operator="equal">
      <formula>$BE$38</formula>
    </cfRule>
  </conditionalFormatting>
  <conditionalFormatting sqref="A39:AW39">
    <cfRule type="cellIs" dxfId="40" priority="16" operator="equal">
      <formula>$BE$39</formula>
    </cfRule>
  </conditionalFormatting>
  <conditionalFormatting sqref="A40:AW40">
    <cfRule type="cellIs" dxfId="39" priority="15" operator="equal">
      <formula>$BE$40</formula>
    </cfRule>
  </conditionalFormatting>
  <conditionalFormatting sqref="A41:AW41">
    <cfRule type="cellIs" dxfId="38" priority="14" operator="equal">
      <formula>$BE$41</formula>
    </cfRule>
  </conditionalFormatting>
  <conditionalFormatting sqref="A42:AW42">
    <cfRule type="cellIs" dxfId="37" priority="13" operator="equal">
      <formula>$BE$42</formula>
    </cfRule>
  </conditionalFormatting>
  <conditionalFormatting sqref="A43:AW43">
    <cfRule type="cellIs" dxfId="36" priority="12" operator="equal">
      <formula>$BE$43</formula>
    </cfRule>
  </conditionalFormatting>
  <conditionalFormatting sqref="A44:AW44">
    <cfRule type="cellIs" dxfId="35" priority="11" operator="equal">
      <formula>$BE$44</formula>
    </cfRule>
  </conditionalFormatting>
  <conditionalFormatting sqref="A45:AW45">
    <cfRule type="cellIs" dxfId="34" priority="10" operator="greaterThan">
      <formula>$BE$45</formula>
    </cfRule>
  </conditionalFormatting>
  <conditionalFormatting sqref="A46:AW46">
    <cfRule type="cellIs" dxfId="33" priority="9" operator="equal">
      <formula>$BE$46</formula>
    </cfRule>
  </conditionalFormatting>
  <conditionalFormatting sqref="A47:AW47">
    <cfRule type="cellIs" dxfId="32" priority="8" operator="equal">
      <formula>$BE$47</formula>
    </cfRule>
  </conditionalFormatting>
  <conditionalFormatting sqref="A48:AW48">
    <cfRule type="cellIs" dxfId="31" priority="7" operator="equal">
      <formula>$BE$48</formula>
    </cfRule>
  </conditionalFormatting>
  <conditionalFormatting sqref="A49:AW49">
    <cfRule type="cellIs" dxfId="30" priority="6" operator="equal">
      <formula>$BE$49</formula>
    </cfRule>
  </conditionalFormatting>
  <conditionalFormatting sqref="A1:AW49">
    <cfRule type="cellIs" dxfId="29" priority="3" operator="equal">
      <formula>0</formula>
    </cfRule>
    <cfRule type="cellIs" dxfId="28" priority="5" operator="equal">
      <formula>$BE$50</formula>
    </cfRule>
  </conditionalFormatting>
  <conditionalFormatting sqref="BG1:BG49">
    <cfRule type="colorScale" priority="4">
      <colorScale>
        <cfvo type="min"/>
        <cfvo type="percentile" val="50"/>
        <cfvo type="max"/>
        <color theme="0"/>
        <color rgb="FFFFEB84"/>
        <color rgb="FFFF0000"/>
      </colorScale>
    </cfRule>
  </conditionalFormatting>
  <conditionalFormatting sqref="BG58">
    <cfRule type="cellIs" dxfId="27" priority="1" operator="equal">
      <formula>0</formula>
    </cfRule>
    <cfRule type="cellIs" dxfId="26" priority="2" operator="greaterThan">
      <formula>0</formula>
    </cfRule>
  </conditionalFormatting>
  <pageMargins left="0.28000000000000003" right="0.18" top="0.26" bottom="0.34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heking">
                <anchor moveWithCells="1" sizeWithCells="1">
                  <from>
                    <xdr:col>49</xdr:col>
                    <xdr:colOff>47625</xdr:colOff>
                    <xdr:row>0</xdr:row>
                    <xdr:rowOff>47625</xdr:rowOff>
                  </from>
                  <to>
                    <xdr:col>55</xdr:col>
                    <xdr:colOff>228600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/>
    <pageSetUpPr fitToPage="1"/>
  </sheetPr>
  <dimension ref="A1:EW268"/>
  <sheetViews>
    <sheetView zoomScale="60" zoomScaleNormal="60" workbookViewId="0">
      <pane ySplit="8" topLeftCell="A210" activePane="bottomLeft" state="frozen"/>
      <selection pane="bottomLeft" activeCell="K6" sqref="K6"/>
    </sheetView>
  </sheetViews>
  <sheetFormatPr defaultRowHeight="15" x14ac:dyDescent="0.25"/>
  <cols>
    <col min="1" max="49" width="3.85546875" customWidth="1"/>
    <col min="50" max="52" width="1" style="215" customWidth="1"/>
    <col min="53" max="101" width="3.7109375" bestFit="1" customWidth="1"/>
    <col min="102" max="102" width="1.140625" style="215" customWidth="1"/>
    <col min="103" max="151" width="3.85546875" style="219" bestFit="1" customWidth="1"/>
  </cols>
  <sheetData>
    <row r="1" spans="1:151" x14ac:dyDescent="0.25">
      <c r="K1">
        <v>11</v>
      </c>
      <c r="L1">
        <v>15</v>
      </c>
      <c r="M1">
        <v>29</v>
      </c>
      <c r="N1">
        <v>39</v>
      </c>
      <c r="O1">
        <v>41</v>
      </c>
      <c r="P1">
        <v>47</v>
      </c>
      <c r="Q1">
        <v>25</v>
      </c>
    </row>
    <row r="3" spans="1:151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  <c r="X3">
        <v>24</v>
      </c>
      <c r="Y3">
        <v>25</v>
      </c>
      <c r="Z3">
        <v>26</v>
      </c>
      <c r="AA3">
        <v>27</v>
      </c>
      <c r="AB3">
        <v>28</v>
      </c>
      <c r="AC3">
        <v>29</v>
      </c>
      <c r="AD3">
        <v>30</v>
      </c>
      <c r="AE3">
        <v>31</v>
      </c>
      <c r="AF3">
        <v>32</v>
      </c>
      <c r="AG3">
        <v>33</v>
      </c>
      <c r="AH3">
        <v>34</v>
      </c>
      <c r="AI3">
        <v>35</v>
      </c>
      <c r="AJ3">
        <v>36</v>
      </c>
      <c r="AK3">
        <v>37</v>
      </c>
      <c r="AL3">
        <v>38</v>
      </c>
      <c r="AM3">
        <v>39</v>
      </c>
      <c r="AN3">
        <v>40</v>
      </c>
      <c r="AO3">
        <v>41</v>
      </c>
      <c r="AP3">
        <v>42</v>
      </c>
      <c r="AQ3">
        <v>43</v>
      </c>
      <c r="AR3">
        <v>44</v>
      </c>
      <c r="AS3">
        <v>45</v>
      </c>
      <c r="AT3">
        <v>46</v>
      </c>
      <c r="AU3">
        <v>47</v>
      </c>
      <c r="AV3">
        <v>48</v>
      </c>
      <c r="AW3">
        <v>49</v>
      </c>
    </row>
    <row r="4" spans="1:151" x14ac:dyDescent="0.25">
      <c r="A4" s="123">
        <v>38</v>
      </c>
      <c r="B4" s="123">
        <v>41</v>
      </c>
      <c r="C4" s="123">
        <v>42</v>
      </c>
      <c r="D4" s="123">
        <v>33</v>
      </c>
      <c r="E4" s="123">
        <v>39</v>
      </c>
      <c r="F4" s="123">
        <v>46</v>
      </c>
      <c r="G4" s="123">
        <v>38</v>
      </c>
      <c r="H4" s="123">
        <v>51</v>
      </c>
      <c r="I4" s="123">
        <v>43</v>
      </c>
      <c r="J4" s="123">
        <v>30</v>
      </c>
      <c r="K4" s="123">
        <v>40</v>
      </c>
      <c r="L4" s="123">
        <v>38</v>
      </c>
      <c r="M4" s="123">
        <v>35</v>
      </c>
      <c r="N4" s="123">
        <v>43</v>
      </c>
      <c r="O4" s="123">
        <v>38</v>
      </c>
      <c r="P4" s="123">
        <v>31</v>
      </c>
      <c r="Q4" s="123">
        <v>34</v>
      </c>
      <c r="R4" s="123">
        <v>40</v>
      </c>
      <c r="S4" s="123">
        <v>42</v>
      </c>
      <c r="T4" s="123">
        <v>48</v>
      </c>
      <c r="U4" s="123">
        <v>48</v>
      </c>
      <c r="V4" s="123">
        <v>44</v>
      </c>
      <c r="W4" s="123">
        <v>40</v>
      </c>
      <c r="X4" s="123">
        <v>46</v>
      </c>
      <c r="Y4" s="123">
        <v>40</v>
      </c>
      <c r="Z4" s="123">
        <v>35</v>
      </c>
      <c r="AA4" s="123">
        <v>38</v>
      </c>
      <c r="AB4" s="123">
        <v>39</v>
      </c>
      <c r="AC4" s="123">
        <v>36</v>
      </c>
      <c r="AD4" s="123">
        <v>33</v>
      </c>
      <c r="AE4" s="123">
        <v>51</v>
      </c>
      <c r="AF4" s="123">
        <v>38</v>
      </c>
      <c r="AG4" s="123">
        <v>39</v>
      </c>
      <c r="AH4" s="123">
        <v>33</v>
      </c>
      <c r="AI4" s="123">
        <v>43</v>
      </c>
      <c r="AJ4" s="123">
        <v>48</v>
      </c>
      <c r="AK4" s="123">
        <v>32</v>
      </c>
      <c r="AL4" s="123">
        <v>34</v>
      </c>
      <c r="AM4" s="123">
        <v>40</v>
      </c>
      <c r="AN4" s="123">
        <v>43</v>
      </c>
      <c r="AO4" s="123">
        <v>39</v>
      </c>
      <c r="AP4" s="123">
        <v>35</v>
      </c>
      <c r="AQ4" s="123">
        <v>32</v>
      </c>
      <c r="AR4" s="123">
        <v>35</v>
      </c>
      <c r="AS4" s="123">
        <v>25</v>
      </c>
      <c r="AT4" s="123">
        <v>54</v>
      </c>
      <c r="AU4" s="123">
        <v>39</v>
      </c>
      <c r="AV4" s="123">
        <v>45</v>
      </c>
      <c r="AW4" s="123">
        <v>45</v>
      </c>
    </row>
    <row r="5" spans="1:151" x14ac:dyDescent="0.25">
      <c r="A5">
        <v>29</v>
      </c>
      <c r="B5">
        <v>18</v>
      </c>
      <c r="C5">
        <v>16</v>
      </c>
      <c r="D5">
        <v>42</v>
      </c>
      <c r="E5">
        <v>24</v>
      </c>
      <c r="F5">
        <v>7</v>
      </c>
      <c r="G5">
        <v>29</v>
      </c>
      <c r="H5">
        <v>2</v>
      </c>
      <c r="I5">
        <v>12</v>
      </c>
      <c r="J5">
        <v>48</v>
      </c>
      <c r="K5">
        <v>19</v>
      </c>
      <c r="L5">
        <v>29</v>
      </c>
      <c r="M5">
        <v>36</v>
      </c>
      <c r="N5">
        <v>12</v>
      </c>
      <c r="O5">
        <v>29</v>
      </c>
      <c r="P5">
        <v>47</v>
      </c>
      <c r="Q5">
        <v>40</v>
      </c>
      <c r="R5">
        <v>19</v>
      </c>
      <c r="S5">
        <v>16</v>
      </c>
      <c r="T5">
        <v>4</v>
      </c>
      <c r="U5">
        <v>4</v>
      </c>
      <c r="V5">
        <v>11</v>
      </c>
      <c r="W5">
        <v>19</v>
      </c>
      <c r="X5">
        <v>7</v>
      </c>
      <c r="Y5">
        <v>19</v>
      </c>
      <c r="Z5">
        <v>36</v>
      </c>
      <c r="AA5">
        <v>29</v>
      </c>
      <c r="AB5">
        <v>24</v>
      </c>
      <c r="AC5">
        <v>35</v>
      </c>
      <c r="AD5">
        <v>42</v>
      </c>
      <c r="AE5">
        <v>2</v>
      </c>
      <c r="AF5">
        <v>29</v>
      </c>
      <c r="AG5">
        <v>24</v>
      </c>
      <c r="AH5">
        <v>42</v>
      </c>
      <c r="AI5">
        <v>12</v>
      </c>
      <c r="AJ5">
        <v>4</v>
      </c>
      <c r="AK5">
        <v>45</v>
      </c>
      <c r="AL5">
        <v>40</v>
      </c>
      <c r="AM5">
        <v>19</v>
      </c>
      <c r="AN5">
        <v>12</v>
      </c>
      <c r="AO5">
        <v>24</v>
      </c>
      <c r="AP5">
        <v>36</v>
      </c>
      <c r="AQ5">
        <v>45</v>
      </c>
      <c r="AR5">
        <v>36</v>
      </c>
      <c r="AS5">
        <v>49</v>
      </c>
      <c r="AT5">
        <v>1</v>
      </c>
      <c r="AU5">
        <v>24</v>
      </c>
      <c r="AV5">
        <v>9</v>
      </c>
      <c r="AW5">
        <v>9</v>
      </c>
    </row>
    <row r="6" spans="1:151" x14ac:dyDescent="0.25">
      <c r="A6" s="300">
        <v>282</v>
      </c>
      <c r="B6" s="300"/>
      <c r="C6" s="300"/>
      <c r="D6" s="300"/>
      <c r="E6" s="300"/>
    </row>
    <row r="7" spans="1:151" x14ac:dyDescent="0.25">
      <c r="A7" s="300">
        <v>260</v>
      </c>
      <c r="B7" s="300"/>
      <c r="C7" s="300"/>
      <c r="D7" s="300">
        <v>260</v>
      </c>
      <c r="E7" s="300"/>
      <c r="CY7" s="219">
        <v>1</v>
      </c>
      <c r="CZ7" s="219">
        <v>2</v>
      </c>
      <c r="DA7" s="219">
        <v>3</v>
      </c>
      <c r="DB7" s="219">
        <v>4</v>
      </c>
      <c r="DC7" s="219">
        <v>5</v>
      </c>
      <c r="DD7" s="219">
        <v>6</v>
      </c>
      <c r="DE7" s="219">
        <v>7</v>
      </c>
      <c r="DF7" s="219">
        <v>8</v>
      </c>
      <c r="DG7" s="219">
        <v>9</v>
      </c>
      <c r="DH7" s="219">
        <v>10</v>
      </c>
      <c r="DI7" s="219">
        <v>11</v>
      </c>
      <c r="DJ7" s="219">
        <v>12</v>
      </c>
      <c r="DK7" s="219">
        <v>13</v>
      </c>
      <c r="DL7" s="219">
        <v>14</v>
      </c>
      <c r="DM7" s="219">
        <v>15</v>
      </c>
      <c r="DN7" s="219">
        <v>16</v>
      </c>
      <c r="DO7" s="219">
        <v>17</v>
      </c>
      <c r="DP7" s="219">
        <v>18</v>
      </c>
      <c r="DQ7" s="219">
        <v>19</v>
      </c>
      <c r="DR7" s="219">
        <v>20</v>
      </c>
      <c r="DS7" s="219">
        <v>21</v>
      </c>
      <c r="DT7" s="219">
        <v>22</v>
      </c>
      <c r="DU7" s="219">
        <v>23</v>
      </c>
      <c r="DV7" s="219">
        <v>24</v>
      </c>
      <c r="DW7" s="219">
        <v>25</v>
      </c>
      <c r="DX7" s="219">
        <v>26</v>
      </c>
      <c r="DY7" s="219">
        <v>27</v>
      </c>
      <c r="DZ7" s="219">
        <v>28</v>
      </c>
      <c r="EA7" s="219">
        <v>29</v>
      </c>
      <c r="EB7" s="219">
        <v>30</v>
      </c>
      <c r="EC7" s="219">
        <v>31</v>
      </c>
      <c r="ED7" s="219">
        <v>32</v>
      </c>
      <c r="EE7" s="219">
        <v>33</v>
      </c>
      <c r="EF7" s="219">
        <v>34</v>
      </c>
      <c r="EG7" s="219">
        <v>35</v>
      </c>
      <c r="EH7" s="219">
        <v>36</v>
      </c>
      <c r="EI7" s="219">
        <v>37</v>
      </c>
      <c r="EJ7" s="219">
        <v>38</v>
      </c>
      <c r="EK7" s="219">
        <v>39</v>
      </c>
      <c r="EL7" s="219">
        <v>40</v>
      </c>
      <c r="EM7" s="219">
        <v>41</v>
      </c>
      <c r="EN7" s="219">
        <v>42</v>
      </c>
      <c r="EO7" s="219">
        <v>43</v>
      </c>
      <c r="EP7" s="219">
        <v>44</v>
      </c>
      <c r="EQ7" s="219">
        <v>45</v>
      </c>
      <c r="ER7" s="219">
        <v>46</v>
      </c>
      <c r="ES7" s="219">
        <v>47</v>
      </c>
      <c r="ET7" s="219">
        <v>48</v>
      </c>
      <c r="EU7" s="219">
        <v>49</v>
      </c>
    </row>
    <row r="8" spans="1:151" x14ac:dyDescent="0.25">
      <c r="A8">
        <v>46</v>
      </c>
      <c r="B8">
        <v>8</v>
      </c>
      <c r="C8">
        <v>31</v>
      </c>
      <c r="D8">
        <v>20</v>
      </c>
      <c r="E8">
        <v>21</v>
      </c>
      <c r="F8">
        <v>36</v>
      </c>
      <c r="G8">
        <v>6</v>
      </c>
      <c r="H8">
        <v>24</v>
      </c>
      <c r="I8">
        <v>48</v>
      </c>
      <c r="J8">
        <v>49</v>
      </c>
      <c r="K8">
        <v>22</v>
      </c>
      <c r="L8">
        <v>9</v>
      </c>
      <c r="M8">
        <v>14</v>
      </c>
      <c r="N8">
        <v>35</v>
      </c>
      <c r="O8">
        <v>40</v>
      </c>
      <c r="P8">
        <v>3</v>
      </c>
      <c r="Q8">
        <v>19</v>
      </c>
      <c r="R8">
        <v>2</v>
      </c>
      <c r="S8">
        <v>18</v>
      </c>
      <c r="T8">
        <v>23</v>
      </c>
      <c r="U8">
        <v>5</v>
      </c>
      <c r="V8">
        <v>11</v>
      </c>
      <c r="W8">
        <v>25</v>
      </c>
      <c r="X8">
        <v>28</v>
      </c>
      <c r="Y8">
        <v>33</v>
      </c>
      <c r="Z8">
        <v>39</v>
      </c>
      <c r="AA8">
        <v>1</v>
      </c>
      <c r="AB8">
        <v>7</v>
      </c>
      <c r="AC8">
        <v>12</v>
      </c>
      <c r="AD8">
        <v>27</v>
      </c>
      <c r="AE8">
        <v>32</v>
      </c>
      <c r="AF8">
        <v>41</v>
      </c>
      <c r="AG8">
        <v>47</v>
      </c>
      <c r="AH8">
        <v>15</v>
      </c>
      <c r="AI8">
        <v>13</v>
      </c>
      <c r="AJ8">
        <v>26</v>
      </c>
      <c r="AK8">
        <v>29</v>
      </c>
      <c r="AL8">
        <v>42</v>
      </c>
      <c r="AM8">
        <v>44</v>
      </c>
      <c r="AN8">
        <v>17</v>
      </c>
      <c r="AO8">
        <v>38</v>
      </c>
      <c r="AP8">
        <v>4</v>
      </c>
      <c r="AQ8">
        <v>30</v>
      </c>
      <c r="AR8">
        <v>34</v>
      </c>
      <c r="AS8">
        <v>37</v>
      </c>
      <c r="AT8">
        <v>43</v>
      </c>
      <c r="AU8">
        <v>16</v>
      </c>
      <c r="AV8">
        <v>10</v>
      </c>
      <c r="AW8">
        <v>45</v>
      </c>
      <c r="BA8">
        <v>1</v>
      </c>
      <c r="BB8">
        <v>2</v>
      </c>
      <c r="BC8">
        <v>3</v>
      </c>
      <c r="BD8">
        <v>4</v>
      </c>
      <c r="BE8">
        <v>5</v>
      </c>
      <c r="BF8">
        <v>6</v>
      </c>
      <c r="BG8">
        <v>7</v>
      </c>
      <c r="BH8">
        <v>8</v>
      </c>
      <c r="BI8">
        <v>9</v>
      </c>
      <c r="BJ8">
        <v>10</v>
      </c>
      <c r="BK8">
        <v>11</v>
      </c>
      <c r="BL8">
        <v>12</v>
      </c>
      <c r="BM8">
        <v>13</v>
      </c>
      <c r="BN8">
        <v>14</v>
      </c>
      <c r="BO8">
        <v>15</v>
      </c>
      <c r="BP8">
        <v>16</v>
      </c>
      <c r="BQ8">
        <v>17</v>
      </c>
      <c r="BR8">
        <v>18</v>
      </c>
      <c r="BS8">
        <v>19</v>
      </c>
      <c r="BT8">
        <v>20</v>
      </c>
      <c r="BU8">
        <v>21</v>
      </c>
      <c r="BV8">
        <v>22</v>
      </c>
      <c r="BW8">
        <v>23</v>
      </c>
      <c r="BX8">
        <v>24</v>
      </c>
      <c r="BY8">
        <v>25</v>
      </c>
      <c r="BZ8">
        <v>26</v>
      </c>
      <c r="CA8">
        <v>27</v>
      </c>
      <c r="CB8">
        <v>28</v>
      </c>
      <c r="CC8">
        <v>29</v>
      </c>
      <c r="CD8">
        <v>30</v>
      </c>
      <c r="CE8">
        <v>31</v>
      </c>
      <c r="CF8">
        <v>32</v>
      </c>
      <c r="CG8">
        <v>33</v>
      </c>
      <c r="CH8">
        <v>34</v>
      </c>
      <c r="CI8">
        <v>35</v>
      </c>
      <c r="CJ8">
        <v>36</v>
      </c>
      <c r="CK8">
        <v>37</v>
      </c>
      <c r="CL8">
        <v>38</v>
      </c>
      <c r="CM8">
        <v>39</v>
      </c>
      <c r="CN8">
        <v>40</v>
      </c>
      <c r="CO8">
        <v>41</v>
      </c>
      <c r="CP8">
        <v>42</v>
      </c>
      <c r="CQ8">
        <v>43</v>
      </c>
      <c r="CR8">
        <v>44</v>
      </c>
      <c r="CS8">
        <v>45</v>
      </c>
      <c r="CT8">
        <v>46</v>
      </c>
      <c r="CU8">
        <v>47</v>
      </c>
      <c r="CV8">
        <v>48</v>
      </c>
      <c r="CW8">
        <v>49</v>
      </c>
      <c r="CY8" s="219">
        <v>46</v>
      </c>
      <c r="CZ8" s="219">
        <v>31</v>
      </c>
      <c r="DA8" s="219">
        <v>8</v>
      </c>
      <c r="DB8" s="219">
        <v>20</v>
      </c>
      <c r="DC8" s="219">
        <v>21</v>
      </c>
      <c r="DD8" s="219">
        <v>36</v>
      </c>
      <c r="DE8" s="219">
        <v>24</v>
      </c>
      <c r="DF8" s="219">
        <v>6</v>
      </c>
      <c r="DG8" s="219">
        <v>48</v>
      </c>
      <c r="DH8" s="219">
        <v>49</v>
      </c>
      <c r="DI8" s="219">
        <v>9</v>
      </c>
      <c r="DJ8" s="219">
        <v>14</v>
      </c>
      <c r="DK8" s="219">
        <v>22</v>
      </c>
      <c r="DL8" s="219">
        <v>35</v>
      </c>
      <c r="DM8" s="219">
        <v>40</v>
      </c>
      <c r="DN8" s="219">
        <v>3</v>
      </c>
      <c r="DO8" s="219">
        <v>19</v>
      </c>
      <c r="DP8" s="219">
        <v>2</v>
      </c>
      <c r="DQ8" s="219">
        <v>18</v>
      </c>
      <c r="DR8" s="219">
        <v>23</v>
      </c>
      <c r="DS8" s="219">
        <v>5</v>
      </c>
      <c r="DT8" s="219">
        <v>11</v>
      </c>
      <c r="DU8" s="219">
        <v>25</v>
      </c>
      <c r="DV8" s="219">
        <v>28</v>
      </c>
      <c r="DW8" s="219">
        <v>33</v>
      </c>
      <c r="DX8" s="219">
        <v>1</v>
      </c>
      <c r="DY8" s="219">
        <v>7</v>
      </c>
      <c r="DZ8" s="219">
        <v>12</v>
      </c>
      <c r="EA8" s="219">
        <v>27</v>
      </c>
      <c r="EB8" s="219">
        <v>32</v>
      </c>
      <c r="EC8" s="219">
        <v>39</v>
      </c>
      <c r="ED8" s="219">
        <v>41</v>
      </c>
      <c r="EE8" s="219">
        <v>47</v>
      </c>
      <c r="EF8" s="219">
        <v>15</v>
      </c>
      <c r="EG8" s="219">
        <v>13</v>
      </c>
      <c r="EH8" s="219">
        <v>26</v>
      </c>
      <c r="EI8" s="219">
        <v>29</v>
      </c>
      <c r="EJ8" s="219">
        <v>42</v>
      </c>
      <c r="EK8" s="219">
        <v>44</v>
      </c>
      <c r="EL8" s="219">
        <v>38</v>
      </c>
      <c r="EM8" s="219">
        <v>4</v>
      </c>
      <c r="EN8" s="219">
        <v>17</v>
      </c>
      <c r="EO8" s="219">
        <v>30</v>
      </c>
      <c r="EP8" s="219">
        <v>34</v>
      </c>
      <c r="EQ8" s="219">
        <v>37</v>
      </c>
      <c r="ER8" s="219">
        <v>43</v>
      </c>
      <c r="ES8" s="219">
        <v>16</v>
      </c>
      <c r="ET8" s="219">
        <v>10</v>
      </c>
      <c r="EU8" s="219">
        <v>45</v>
      </c>
    </row>
    <row r="9" spans="1:151" x14ac:dyDescent="0.25">
      <c r="G9" s="126">
        <v>38</v>
      </c>
      <c r="H9" s="126">
        <v>47</v>
      </c>
      <c r="S9" s="126">
        <v>44</v>
      </c>
      <c r="AH9" s="126">
        <v>9</v>
      </c>
      <c r="AN9" s="126">
        <v>39</v>
      </c>
      <c r="AQ9" s="126">
        <v>3</v>
      </c>
      <c r="AR9" s="126">
        <v>11</v>
      </c>
      <c r="BG9" s="126">
        <v>5</v>
      </c>
      <c r="BH9" s="126">
        <v>5</v>
      </c>
      <c r="BS9" s="126">
        <v>4</v>
      </c>
      <c r="CH9" s="126">
        <v>2</v>
      </c>
      <c r="CN9" s="126">
        <v>2</v>
      </c>
      <c r="CQ9" s="126">
        <v>1</v>
      </c>
      <c r="CR9" s="126">
        <v>1</v>
      </c>
    </row>
    <row r="10" spans="1:151" x14ac:dyDescent="0.25">
      <c r="D10" s="126">
        <v>47</v>
      </c>
      <c r="H10" s="126">
        <v>36</v>
      </c>
      <c r="L10" s="126">
        <v>15</v>
      </c>
      <c r="N10" s="126">
        <v>20</v>
      </c>
      <c r="Z10" s="126">
        <v>10</v>
      </c>
      <c r="AB10" s="126">
        <v>19</v>
      </c>
      <c r="AL10" s="126">
        <v>14</v>
      </c>
      <c r="BD10" s="126">
        <v>6</v>
      </c>
      <c r="BH10" s="126">
        <v>5</v>
      </c>
      <c r="BL10" s="126">
        <v>4</v>
      </c>
      <c r="BN10" s="126">
        <v>4</v>
      </c>
      <c r="BZ10" s="126">
        <v>3</v>
      </c>
      <c r="CB10" s="126">
        <v>3</v>
      </c>
      <c r="CL10" s="126">
        <v>2</v>
      </c>
      <c r="DD10" s="219">
        <v>36</v>
      </c>
      <c r="DF10" s="219">
        <v>47</v>
      </c>
      <c r="DI10" s="219">
        <v>15</v>
      </c>
      <c r="DK10" s="219">
        <v>20</v>
      </c>
      <c r="DW10" s="219">
        <v>10</v>
      </c>
      <c r="DY10" s="219">
        <v>19</v>
      </c>
      <c r="EG10" s="219">
        <v>14</v>
      </c>
    </row>
    <row r="11" spans="1:151" x14ac:dyDescent="0.25">
      <c r="C11" s="126">
        <v>31</v>
      </c>
      <c r="M11" s="126">
        <v>10</v>
      </c>
      <c r="P11" s="126">
        <v>19</v>
      </c>
      <c r="Y11" s="126">
        <v>7</v>
      </c>
      <c r="AH11" s="126">
        <v>41</v>
      </c>
      <c r="AI11" s="126">
        <v>45</v>
      </c>
      <c r="AW11" s="126">
        <v>43</v>
      </c>
      <c r="BC11" s="126">
        <v>6</v>
      </c>
      <c r="BM11" s="126">
        <v>4</v>
      </c>
      <c r="BP11" s="126">
        <v>4</v>
      </c>
      <c r="BY11" s="126">
        <v>3</v>
      </c>
      <c r="CH11" s="126">
        <v>3</v>
      </c>
      <c r="CI11" s="126">
        <v>3</v>
      </c>
      <c r="CW11" s="126">
        <v>1</v>
      </c>
      <c r="CZ11" s="219">
        <v>31</v>
      </c>
      <c r="DU11" s="219">
        <v>7</v>
      </c>
      <c r="DX11" s="219">
        <v>10</v>
      </c>
      <c r="DZ11" s="219">
        <v>19</v>
      </c>
      <c r="EE11" s="219">
        <v>41</v>
      </c>
      <c r="EF11" s="219">
        <v>45</v>
      </c>
      <c r="EU11" s="219">
        <v>43</v>
      </c>
    </row>
    <row r="12" spans="1:151" x14ac:dyDescent="0.25">
      <c r="E12" s="126">
        <v>38</v>
      </c>
      <c r="H12" s="126">
        <v>15</v>
      </c>
      <c r="X12" s="126">
        <v>45</v>
      </c>
      <c r="AG12" s="126">
        <v>26</v>
      </c>
      <c r="AK12" s="126">
        <v>3</v>
      </c>
      <c r="AN12" s="126">
        <v>29</v>
      </c>
      <c r="AS12" s="126">
        <v>49</v>
      </c>
      <c r="BE12" s="126">
        <v>6</v>
      </c>
      <c r="BH12" s="126">
        <v>5</v>
      </c>
      <c r="BX12" s="126">
        <v>4</v>
      </c>
      <c r="CG12" s="126">
        <v>3</v>
      </c>
      <c r="CK12" s="126">
        <v>2</v>
      </c>
      <c r="CN12" s="126">
        <v>2</v>
      </c>
      <c r="CS12" s="126">
        <v>2</v>
      </c>
      <c r="DC12" s="219">
        <v>38</v>
      </c>
      <c r="DE12" s="219">
        <v>15</v>
      </c>
      <c r="EC12" s="219">
        <v>26</v>
      </c>
      <c r="EG12" s="219">
        <v>45</v>
      </c>
      <c r="EI12" s="219">
        <v>3</v>
      </c>
      <c r="EL12" s="219">
        <v>29</v>
      </c>
      <c r="EP12" s="219">
        <v>49</v>
      </c>
    </row>
    <row r="13" spans="1:151" x14ac:dyDescent="0.25">
      <c r="D13" s="126">
        <v>5</v>
      </c>
      <c r="G13" s="126">
        <v>1</v>
      </c>
      <c r="AG13" s="126">
        <v>14</v>
      </c>
      <c r="AJ13" s="126">
        <v>33</v>
      </c>
      <c r="AM13" s="126">
        <v>49</v>
      </c>
      <c r="AO13" s="126">
        <v>23</v>
      </c>
      <c r="AR13" s="126">
        <v>40</v>
      </c>
      <c r="BD13" s="126">
        <v>6</v>
      </c>
      <c r="BG13" s="126">
        <v>5</v>
      </c>
      <c r="CG13" s="126">
        <v>3</v>
      </c>
      <c r="CJ13" s="126">
        <v>3</v>
      </c>
      <c r="CM13" s="126">
        <v>3</v>
      </c>
      <c r="CO13" s="126">
        <v>2</v>
      </c>
      <c r="CR13" s="126">
        <v>2</v>
      </c>
      <c r="DA13" s="219">
        <v>5</v>
      </c>
      <c r="DD13" s="219">
        <v>1</v>
      </c>
      <c r="EC13" s="219">
        <v>14</v>
      </c>
      <c r="EF13" s="219">
        <v>33</v>
      </c>
      <c r="EK13" s="219">
        <v>23</v>
      </c>
      <c r="EO13" s="219">
        <v>40</v>
      </c>
      <c r="EQ13" s="219">
        <v>49</v>
      </c>
    </row>
    <row r="14" spans="1:151" x14ac:dyDescent="0.25">
      <c r="A14" s="126">
        <v>5</v>
      </c>
      <c r="D14" s="126">
        <v>47</v>
      </c>
      <c r="X14" s="126">
        <v>33</v>
      </c>
      <c r="AJ14" s="126">
        <v>21</v>
      </c>
      <c r="AM14" s="126">
        <v>39</v>
      </c>
      <c r="AS14" s="126">
        <v>43</v>
      </c>
      <c r="AW14" s="126">
        <v>30</v>
      </c>
      <c r="BA14" s="126">
        <v>7</v>
      </c>
      <c r="BD14" s="126">
        <v>7</v>
      </c>
      <c r="BX14" s="126">
        <v>4</v>
      </c>
      <c r="CJ14" s="126">
        <v>3</v>
      </c>
      <c r="CM14" s="126">
        <v>3</v>
      </c>
      <c r="CS14" s="126">
        <v>2</v>
      </c>
      <c r="CW14" s="126">
        <v>1</v>
      </c>
      <c r="DA14" s="219">
        <v>47</v>
      </c>
      <c r="DB14" s="219">
        <v>5</v>
      </c>
      <c r="EF14" s="219">
        <v>21</v>
      </c>
      <c r="EH14" s="219">
        <v>33</v>
      </c>
      <c r="EI14" s="219">
        <v>39</v>
      </c>
      <c r="EQ14" s="219">
        <v>43</v>
      </c>
      <c r="EU14" s="219">
        <v>30</v>
      </c>
    </row>
    <row r="15" spans="1:151" x14ac:dyDescent="0.25">
      <c r="B15" s="126">
        <v>47</v>
      </c>
      <c r="D15" s="126">
        <v>38</v>
      </c>
      <c r="O15" s="126">
        <v>45</v>
      </c>
      <c r="R15" s="126">
        <v>12</v>
      </c>
      <c r="AH15" s="126">
        <v>6</v>
      </c>
      <c r="AQ15" s="126">
        <v>11</v>
      </c>
      <c r="AR15" s="126">
        <v>30</v>
      </c>
      <c r="BB15" s="126">
        <v>8</v>
      </c>
      <c r="BD15" s="126">
        <v>7</v>
      </c>
      <c r="BO15" s="126">
        <v>5</v>
      </c>
      <c r="BR15" s="126">
        <v>4</v>
      </c>
      <c r="CH15" s="126">
        <v>3</v>
      </c>
      <c r="CQ15" s="126">
        <v>2</v>
      </c>
      <c r="CR15" s="126">
        <v>2</v>
      </c>
      <c r="DA15" s="219">
        <v>38</v>
      </c>
      <c r="DB15" s="219">
        <v>47</v>
      </c>
      <c r="DL15" s="219">
        <v>45</v>
      </c>
      <c r="DO15" s="219">
        <v>12</v>
      </c>
      <c r="ED15" s="219">
        <v>6</v>
      </c>
      <c r="EN15" s="219">
        <v>11</v>
      </c>
      <c r="EU15" s="219">
        <v>30</v>
      </c>
    </row>
    <row r="16" spans="1:151" x14ac:dyDescent="0.25">
      <c r="K16" s="126">
        <v>19</v>
      </c>
      <c r="Q16" s="126">
        <v>2</v>
      </c>
      <c r="W16" s="126">
        <v>22</v>
      </c>
      <c r="AD16" s="126">
        <v>42</v>
      </c>
      <c r="AE16" s="126">
        <v>46</v>
      </c>
      <c r="AK16" s="126">
        <v>11</v>
      </c>
      <c r="AN16" s="126">
        <v>29</v>
      </c>
      <c r="BK16" s="126">
        <v>5</v>
      </c>
      <c r="BQ16" s="126">
        <v>4</v>
      </c>
      <c r="BW16" s="126">
        <v>4</v>
      </c>
      <c r="CD16" s="126">
        <v>4</v>
      </c>
      <c r="CE16" s="126">
        <v>4</v>
      </c>
      <c r="CK16" s="126">
        <v>3</v>
      </c>
      <c r="CN16" s="126">
        <v>3</v>
      </c>
      <c r="DG16" s="219">
        <v>19</v>
      </c>
      <c r="DN16" s="219">
        <v>2</v>
      </c>
      <c r="DT16" s="219">
        <v>22</v>
      </c>
      <c r="EA16" s="219">
        <v>42</v>
      </c>
      <c r="EB16" s="219">
        <v>46</v>
      </c>
      <c r="EK16" s="219">
        <v>29</v>
      </c>
      <c r="EO16" s="219">
        <v>11</v>
      </c>
    </row>
    <row r="17" spans="1:151" x14ac:dyDescent="0.25">
      <c r="I17" s="126">
        <v>45</v>
      </c>
      <c r="P17" s="126">
        <v>25</v>
      </c>
      <c r="R17" s="126">
        <v>42</v>
      </c>
      <c r="Y17" s="126">
        <v>18</v>
      </c>
      <c r="Z17" s="126">
        <v>21</v>
      </c>
      <c r="AH17" s="126">
        <v>49</v>
      </c>
      <c r="AI17" s="126">
        <v>3</v>
      </c>
      <c r="BI17" s="126">
        <v>6</v>
      </c>
      <c r="BP17" s="126">
        <v>5</v>
      </c>
      <c r="BR17" s="126">
        <v>5</v>
      </c>
      <c r="BY17" s="126">
        <v>4</v>
      </c>
      <c r="BZ17" s="126">
        <v>4</v>
      </c>
      <c r="CH17" s="126">
        <v>4</v>
      </c>
      <c r="CI17" s="126">
        <v>3</v>
      </c>
      <c r="DF17" s="219">
        <v>45</v>
      </c>
      <c r="DL17" s="219">
        <v>25</v>
      </c>
      <c r="DS17" s="219">
        <v>18</v>
      </c>
      <c r="DT17" s="219">
        <v>21</v>
      </c>
      <c r="EB17" s="219">
        <v>42</v>
      </c>
      <c r="ED17" s="219">
        <v>49</v>
      </c>
      <c r="EE17" s="219">
        <v>3</v>
      </c>
    </row>
    <row r="18" spans="1:151" x14ac:dyDescent="0.25">
      <c r="I18" s="126">
        <v>25</v>
      </c>
      <c r="N18" s="126">
        <v>12</v>
      </c>
      <c r="Q18" s="126">
        <v>21</v>
      </c>
      <c r="S18" s="126">
        <v>24</v>
      </c>
      <c r="Y18" s="126">
        <v>6</v>
      </c>
      <c r="AE18" s="126">
        <v>29</v>
      </c>
      <c r="AQ18" s="126">
        <v>43</v>
      </c>
      <c r="BI18" s="126">
        <v>6</v>
      </c>
      <c r="BN18" s="126">
        <v>5</v>
      </c>
      <c r="BQ18" s="126">
        <v>5</v>
      </c>
      <c r="BS18" s="126">
        <v>5</v>
      </c>
      <c r="BY18" s="126">
        <v>4</v>
      </c>
      <c r="CE18" s="126">
        <v>4</v>
      </c>
      <c r="CQ18" s="126">
        <v>3</v>
      </c>
      <c r="DJ18" s="219">
        <v>12</v>
      </c>
      <c r="DM18" s="219">
        <v>24</v>
      </c>
      <c r="DN18" s="219">
        <v>25</v>
      </c>
      <c r="DS18" s="219">
        <v>6</v>
      </c>
      <c r="DX18" s="219">
        <v>21</v>
      </c>
      <c r="EA18" s="219">
        <v>29</v>
      </c>
      <c r="EO18" s="219">
        <v>43</v>
      </c>
    </row>
    <row r="19" spans="1:151" x14ac:dyDescent="0.25">
      <c r="E19" s="126">
        <v>31</v>
      </c>
      <c r="P19" s="126">
        <v>6</v>
      </c>
      <c r="Z19" s="126">
        <v>3</v>
      </c>
      <c r="AF19" s="126">
        <v>32</v>
      </c>
      <c r="AJ19" s="126">
        <v>43</v>
      </c>
      <c r="AN19" s="126">
        <v>13</v>
      </c>
      <c r="AQ19" s="126">
        <v>40</v>
      </c>
      <c r="BE19" s="126">
        <v>7</v>
      </c>
      <c r="BP19" s="126">
        <v>5</v>
      </c>
      <c r="BZ19" s="126">
        <v>4</v>
      </c>
      <c r="CF19" s="126">
        <v>4</v>
      </c>
      <c r="CJ19" s="126">
        <v>4</v>
      </c>
      <c r="CN19" s="126">
        <v>3</v>
      </c>
      <c r="CQ19" s="126">
        <v>3</v>
      </c>
      <c r="DB19" s="219">
        <v>31</v>
      </c>
      <c r="DV19" s="219">
        <v>3</v>
      </c>
      <c r="DW19" s="219">
        <v>6</v>
      </c>
      <c r="ED19" s="219">
        <v>32</v>
      </c>
      <c r="EK19" s="219">
        <v>13</v>
      </c>
      <c r="EN19" s="219">
        <v>40</v>
      </c>
      <c r="EO19" s="219">
        <v>43</v>
      </c>
    </row>
    <row r="20" spans="1:151" x14ac:dyDescent="0.25">
      <c r="H20" s="126">
        <v>6</v>
      </c>
      <c r="Q20" s="126">
        <v>3</v>
      </c>
      <c r="S20" s="126">
        <v>18</v>
      </c>
      <c r="W20" s="126">
        <v>32</v>
      </c>
      <c r="AM20" s="126">
        <v>4</v>
      </c>
      <c r="AR20" s="126">
        <v>48</v>
      </c>
      <c r="AT20" s="126">
        <v>35</v>
      </c>
      <c r="BH20" s="126">
        <v>6</v>
      </c>
      <c r="BQ20" s="126">
        <v>5</v>
      </c>
      <c r="BS20" s="126">
        <v>5</v>
      </c>
      <c r="BW20" s="126">
        <v>5</v>
      </c>
      <c r="CM20" s="126">
        <v>3</v>
      </c>
      <c r="CR20" s="126">
        <v>3</v>
      </c>
      <c r="CT20" s="126">
        <v>2</v>
      </c>
      <c r="DN20" s="219">
        <v>6</v>
      </c>
      <c r="DP20" s="219">
        <v>18</v>
      </c>
      <c r="DX20" s="219">
        <v>3</v>
      </c>
      <c r="ED20" s="219">
        <v>32</v>
      </c>
      <c r="EI20" s="219">
        <v>4</v>
      </c>
      <c r="EP20" s="219">
        <v>48</v>
      </c>
      <c r="ER20" s="219">
        <v>35</v>
      </c>
    </row>
    <row r="21" spans="1:151" x14ac:dyDescent="0.25">
      <c r="F21" s="126">
        <v>25</v>
      </c>
      <c r="Q21" s="126">
        <v>36</v>
      </c>
      <c r="AD21" s="126">
        <v>7</v>
      </c>
      <c r="AI21" s="126">
        <v>27</v>
      </c>
      <c r="AP21" s="126">
        <v>9</v>
      </c>
      <c r="AU21" s="126">
        <v>16</v>
      </c>
      <c r="AV21" s="126">
        <v>17</v>
      </c>
      <c r="BF21" s="126">
        <v>7</v>
      </c>
      <c r="BQ21" s="126">
        <v>6</v>
      </c>
      <c r="CD21" s="126">
        <v>4</v>
      </c>
      <c r="CI21" s="126">
        <v>4</v>
      </c>
      <c r="CP21" s="126">
        <v>3</v>
      </c>
      <c r="CU21" s="126">
        <v>1</v>
      </c>
      <c r="CV21" s="126">
        <v>1</v>
      </c>
      <c r="DC21" s="219">
        <v>25</v>
      </c>
      <c r="DL21" s="219">
        <v>36</v>
      </c>
      <c r="EA21" s="219">
        <v>7</v>
      </c>
      <c r="EF21" s="219">
        <v>27</v>
      </c>
      <c r="EM21" s="219">
        <v>9</v>
      </c>
      <c r="ES21" s="219">
        <v>16</v>
      </c>
      <c r="ET21" s="219">
        <v>17</v>
      </c>
    </row>
    <row r="22" spans="1:151" x14ac:dyDescent="0.25">
      <c r="H22" s="126">
        <v>45</v>
      </c>
      <c r="I22" s="126">
        <v>1</v>
      </c>
      <c r="L22" s="126">
        <v>15</v>
      </c>
      <c r="R22" s="126">
        <v>42</v>
      </c>
      <c r="AF22" s="126">
        <v>9</v>
      </c>
      <c r="AM22" s="126">
        <v>40</v>
      </c>
      <c r="AW22" s="126">
        <v>28</v>
      </c>
      <c r="BH22" s="126">
        <v>7</v>
      </c>
      <c r="BI22" s="126">
        <v>6</v>
      </c>
      <c r="BL22" s="126">
        <v>6</v>
      </c>
      <c r="BR22" s="126">
        <v>6</v>
      </c>
      <c r="CF22" s="126">
        <v>4</v>
      </c>
      <c r="CM22" s="126">
        <v>4</v>
      </c>
      <c r="CW22" s="126">
        <v>1</v>
      </c>
      <c r="DE22" s="219">
        <v>45</v>
      </c>
      <c r="DF22" s="219">
        <v>1</v>
      </c>
      <c r="DI22" s="219">
        <v>15</v>
      </c>
      <c r="DP22" s="219">
        <v>42</v>
      </c>
      <c r="EJ22" s="219">
        <v>40</v>
      </c>
      <c r="EN22" s="219">
        <v>9</v>
      </c>
      <c r="EU22" s="219">
        <v>28</v>
      </c>
    </row>
    <row r="23" spans="1:151" x14ac:dyDescent="0.25">
      <c r="A23" s="126">
        <v>47</v>
      </c>
      <c r="D23" s="126">
        <v>31</v>
      </c>
      <c r="M23" s="126">
        <v>12</v>
      </c>
      <c r="S23" s="126">
        <v>2</v>
      </c>
      <c r="AE23" s="126">
        <v>46</v>
      </c>
      <c r="AJ23" s="126">
        <v>14</v>
      </c>
      <c r="AR23" s="126">
        <v>30</v>
      </c>
      <c r="BA23" s="126">
        <v>9</v>
      </c>
      <c r="BD23" s="126">
        <v>8</v>
      </c>
      <c r="BM23" s="126">
        <v>6</v>
      </c>
      <c r="BS23" s="126">
        <v>5</v>
      </c>
      <c r="CE23" s="126">
        <v>5</v>
      </c>
      <c r="CJ23" s="126">
        <v>4</v>
      </c>
      <c r="CR23" s="126">
        <v>3</v>
      </c>
      <c r="CY23" s="219">
        <v>47</v>
      </c>
      <c r="DB23" s="219">
        <v>31</v>
      </c>
      <c r="DI23" s="219">
        <v>12</v>
      </c>
      <c r="DQ23" s="219">
        <v>2</v>
      </c>
      <c r="EA23" s="219">
        <v>46</v>
      </c>
      <c r="EG23" s="219">
        <v>14</v>
      </c>
      <c r="EP23" s="219">
        <v>30</v>
      </c>
    </row>
    <row r="24" spans="1:151" x14ac:dyDescent="0.25">
      <c r="D24" s="126">
        <v>25</v>
      </c>
      <c r="H24" s="126">
        <v>6</v>
      </c>
      <c r="K24" s="126">
        <v>36</v>
      </c>
      <c r="L24" s="126">
        <v>42</v>
      </c>
      <c r="Z24" s="126">
        <v>22</v>
      </c>
      <c r="AI24" s="126">
        <v>11</v>
      </c>
      <c r="AU24" s="126">
        <v>17</v>
      </c>
      <c r="BD24" s="126">
        <v>8</v>
      </c>
      <c r="BH24" s="126">
        <v>7</v>
      </c>
      <c r="BK24" s="126">
        <v>7</v>
      </c>
      <c r="BL24" s="126">
        <v>7</v>
      </c>
      <c r="BZ24" s="126">
        <v>5</v>
      </c>
      <c r="CI24" s="126">
        <v>4</v>
      </c>
      <c r="CU24" s="126">
        <v>2</v>
      </c>
      <c r="DA24" s="219">
        <v>25</v>
      </c>
      <c r="DF24" s="219">
        <v>6</v>
      </c>
      <c r="DH24" s="219">
        <v>36</v>
      </c>
      <c r="DI24" s="219">
        <v>42</v>
      </c>
      <c r="DV24" s="219">
        <v>22</v>
      </c>
      <c r="EF24" s="219">
        <v>11</v>
      </c>
      <c r="ES24" s="219">
        <v>17</v>
      </c>
    </row>
    <row r="25" spans="1:151" x14ac:dyDescent="0.25">
      <c r="S25" s="126">
        <v>24</v>
      </c>
      <c r="T25" s="126">
        <v>32</v>
      </c>
      <c r="X25" s="126">
        <v>10</v>
      </c>
      <c r="AF25" s="126">
        <v>43</v>
      </c>
      <c r="AK25" s="126">
        <v>26</v>
      </c>
      <c r="AQ25" s="126">
        <v>8</v>
      </c>
      <c r="AR25" s="126">
        <v>17</v>
      </c>
      <c r="BS25" s="126">
        <v>6</v>
      </c>
      <c r="BT25" s="126">
        <v>6</v>
      </c>
      <c r="BX25" s="126">
        <v>5</v>
      </c>
      <c r="CF25" s="126">
        <v>5</v>
      </c>
      <c r="CK25" s="126">
        <v>4</v>
      </c>
      <c r="CQ25" s="126">
        <v>3</v>
      </c>
      <c r="CR25" s="126">
        <v>3</v>
      </c>
      <c r="DP25" s="219">
        <v>24</v>
      </c>
      <c r="DQ25" s="219">
        <v>32</v>
      </c>
      <c r="DU25" s="219">
        <v>10</v>
      </c>
      <c r="EC25" s="219">
        <v>43</v>
      </c>
      <c r="EI25" s="219">
        <v>26</v>
      </c>
      <c r="EO25" s="219">
        <v>8</v>
      </c>
      <c r="ES25" s="219">
        <v>17</v>
      </c>
    </row>
    <row r="26" spans="1:151" x14ac:dyDescent="0.25">
      <c r="E26" s="126">
        <v>6</v>
      </c>
      <c r="P26" s="126">
        <v>3</v>
      </c>
      <c r="T26" s="126">
        <v>21</v>
      </c>
      <c r="X26" s="126">
        <v>7</v>
      </c>
      <c r="AB26" s="126">
        <v>20</v>
      </c>
      <c r="AF26" s="126">
        <v>33</v>
      </c>
      <c r="AS26" s="126">
        <v>23</v>
      </c>
      <c r="BE26" s="126">
        <v>8</v>
      </c>
      <c r="BP26" s="126">
        <v>6</v>
      </c>
      <c r="BT26" s="126">
        <v>6</v>
      </c>
      <c r="BX26" s="126">
        <v>5</v>
      </c>
      <c r="CB26" s="126">
        <v>5</v>
      </c>
      <c r="CF26" s="126">
        <v>5</v>
      </c>
      <c r="CS26" s="126">
        <v>3</v>
      </c>
      <c r="DC26" s="219">
        <v>6</v>
      </c>
      <c r="DL26" s="219">
        <v>3</v>
      </c>
      <c r="DO26" s="219">
        <v>21</v>
      </c>
      <c r="DT26" s="219">
        <v>7</v>
      </c>
      <c r="DY26" s="219">
        <v>20</v>
      </c>
      <c r="EB26" s="219">
        <v>33</v>
      </c>
      <c r="EQ26" s="219">
        <v>23</v>
      </c>
    </row>
    <row r="27" spans="1:151" x14ac:dyDescent="0.25">
      <c r="A27" s="126">
        <v>47</v>
      </c>
      <c r="I27" s="126">
        <v>45</v>
      </c>
      <c r="U27" s="126">
        <v>19</v>
      </c>
      <c r="AC27" s="126">
        <v>14</v>
      </c>
      <c r="AK27" s="126">
        <v>8</v>
      </c>
      <c r="AM27" s="126">
        <v>17</v>
      </c>
      <c r="AS27" s="126">
        <v>48</v>
      </c>
      <c r="BA27" s="126">
        <v>10</v>
      </c>
      <c r="BI27" s="126">
        <v>8</v>
      </c>
      <c r="BU27" s="126">
        <v>6</v>
      </c>
      <c r="CC27" s="126">
        <v>5</v>
      </c>
      <c r="CK27" s="126">
        <v>4</v>
      </c>
      <c r="CM27" s="126">
        <v>4</v>
      </c>
      <c r="CS27" s="126">
        <v>4</v>
      </c>
      <c r="CY27" s="219">
        <v>47</v>
      </c>
      <c r="DG27" s="219">
        <v>45</v>
      </c>
      <c r="DQ27" s="219">
        <v>19</v>
      </c>
      <c r="DY27" s="219">
        <v>14</v>
      </c>
      <c r="EI27" s="219">
        <v>8</v>
      </c>
      <c r="EK27" s="219">
        <v>17</v>
      </c>
      <c r="EP27" s="219">
        <v>48</v>
      </c>
    </row>
    <row r="28" spans="1:151" x14ac:dyDescent="0.25">
      <c r="E28" s="126">
        <v>45</v>
      </c>
      <c r="M28" s="126">
        <v>15</v>
      </c>
      <c r="Q28" s="126">
        <v>32</v>
      </c>
      <c r="Y28" s="126">
        <v>33</v>
      </c>
      <c r="AE28" s="126">
        <v>17</v>
      </c>
      <c r="AO28" s="126">
        <v>23</v>
      </c>
      <c r="AS28" s="126">
        <v>41</v>
      </c>
      <c r="BE28" s="126">
        <v>9</v>
      </c>
      <c r="BM28" s="126">
        <v>7</v>
      </c>
      <c r="BQ28" s="126">
        <v>7</v>
      </c>
      <c r="BY28" s="126">
        <v>6</v>
      </c>
      <c r="CE28" s="126">
        <v>5</v>
      </c>
      <c r="CO28" s="126">
        <v>4</v>
      </c>
      <c r="CS28" s="126">
        <v>4</v>
      </c>
      <c r="DG28" s="219">
        <v>45</v>
      </c>
      <c r="DK28" s="219">
        <v>15</v>
      </c>
      <c r="DN28" s="219">
        <v>32</v>
      </c>
      <c r="DV28" s="219">
        <v>33</v>
      </c>
      <c r="EK28" s="219">
        <v>17</v>
      </c>
      <c r="EL28" s="219">
        <v>23</v>
      </c>
      <c r="EP28" s="219">
        <v>41</v>
      </c>
    </row>
    <row r="29" spans="1:151" x14ac:dyDescent="0.25">
      <c r="C29" s="126">
        <v>6</v>
      </c>
      <c r="I29" s="126">
        <v>36</v>
      </c>
      <c r="Y29" s="126">
        <v>20</v>
      </c>
      <c r="Z29" s="126">
        <v>22</v>
      </c>
      <c r="AC29" s="126">
        <v>8</v>
      </c>
      <c r="AK29" s="126">
        <v>41</v>
      </c>
      <c r="AT29" s="126">
        <v>35</v>
      </c>
      <c r="BC29" s="126">
        <v>9</v>
      </c>
      <c r="BI29" s="126">
        <v>8</v>
      </c>
      <c r="BY29" s="126">
        <v>6</v>
      </c>
      <c r="BZ29" s="126">
        <v>6</v>
      </c>
      <c r="CC29" s="126">
        <v>5</v>
      </c>
      <c r="CK29" s="126">
        <v>5</v>
      </c>
      <c r="CT29" s="126">
        <v>3</v>
      </c>
      <c r="CZ29" s="219">
        <v>6</v>
      </c>
      <c r="DE29" s="219">
        <v>36</v>
      </c>
      <c r="DU29" s="219">
        <v>20</v>
      </c>
      <c r="DV29" s="219">
        <v>22</v>
      </c>
      <c r="DZ29" s="219">
        <v>8</v>
      </c>
      <c r="EQ29" s="219">
        <v>41</v>
      </c>
      <c r="ER29" s="219">
        <v>35</v>
      </c>
    </row>
    <row r="30" spans="1:151" x14ac:dyDescent="0.25">
      <c r="D30" s="126">
        <v>25</v>
      </c>
      <c r="O30" s="126">
        <v>19</v>
      </c>
      <c r="S30" s="126">
        <v>24</v>
      </c>
      <c r="Z30" s="126">
        <v>17</v>
      </c>
      <c r="AC30" s="126">
        <v>43</v>
      </c>
      <c r="AH30" s="126">
        <v>26</v>
      </c>
      <c r="AP30" s="126">
        <v>13</v>
      </c>
      <c r="BD30" s="126">
        <v>9</v>
      </c>
      <c r="BO30" s="126">
        <v>7</v>
      </c>
      <c r="BS30" s="126">
        <v>7</v>
      </c>
      <c r="BZ30" s="126">
        <v>6</v>
      </c>
      <c r="CC30" s="126">
        <v>6</v>
      </c>
      <c r="CH30" s="126">
        <v>5</v>
      </c>
      <c r="CP30" s="126">
        <v>4</v>
      </c>
      <c r="DB30" s="219">
        <v>25</v>
      </c>
      <c r="DM30" s="219">
        <v>19</v>
      </c>
      <c r="DO30" s="219">
        <v>24</v>
      </c>
      <c r="DU30" s="219">
        <v>17</v>
      </c>
      <c r="DY30" s="219">
        <v>43</v>
      </c>
      <c r="EE30" s="219">
        <v>26</v>
      </c>
      <c r="EN30" s="219">
        <v>13</v>
      </c>
    </row>
    <row r="31" spans="1:151" x14ac:dyDescent="0.25">
      <c r="B31" s="126">
        <v>6</v>
      </c>
      <c r="E31" s="126">
        <v>31</v>
      </c>
      <c r="G31" s="126">
        <v>5</v>
      </c>
      <c r="L31" s="126">
        <v>38</v>
      </c>
      <c r="R31" s="126">
        <v>20</v>
      </c>
      <c r="AC31" s="126">
        <v>26</v>
      </c>
      <c r="AH31" s="126">
        <v>13</v>
      </c>
      <c r="BB31" s="126">
        <v>10</v>
      </c>
      <c r="BE31" s="126">
        <v>9</v>
      </c>
      <c r="BG31" s="126">
        <v>8</v>
      </c>
      <c r="BL31" s="126">
        <v>8</v>
      </c>
      <c r="BR31" s="126">
        <v>7</v>
      </c>
      <c r="CC31" s="126">
        <v>6</v>
      </c>
      <c r="CH31" s="126">
        <v>5</v>
      </c>
      <c r="CZ31" s="219">
        <v>6</v>
      </c>
      <c r="DC31" s="219">
        <v>31</v>
      </c>
      <c r="DE31" s="219">
        <v>5</v>
      </c>
      <c r="DH31" s="219">
        <v>38</v>
      </c>
      <c r="DN31" s="219">
        <v>20</v>
      </c>
      <c r="EF31" s="219">
        <v>26</v>
      </c>
      <c r="EN31" s="219">
        <v>13</v>
      </c>
    </row>
    <row r="32" spans="1:151" x14ac:dyDescent="0.25">
      <c r="F32" s="126">
        <v>5</v>
      </c>
      <c r="G32" s="126">
        <v>36</v>
      </c>
      <c r="M32" s="126">
        <v>32</v>
      </c>
      <c r="AC32" s="126">
        <v>14</v>
      </c>
      <c r="AG32" s="126">
        <v>9</v>
      </c>
      <c r="AK32" s="126">
        <v>29</v>
      </c>
      <c r="AV32" s="126">
        <v>28</v>
      </c>
      <c r="BF32" s="126">
        <v>9</v>
      </c>
      <c r="BG32" s="126">
        <v>9</v>
      </c>
      <c r="BM32" s="126">
        <v>8</v>
      </c>
      <c r="CC32" s="126">
        <v>6</v>
      </c>
      <c r="CG32" s="126">
        <v>5</v>
      </c>
      <c r="CK32" s="126">
        <v>5</v>
      </c>
      <c r="CV32" s="126">
        <v>2</v>
      </c>
      <c r="DD32" s="219">
        <v>36</v>
      </c>
      <c r="DE32" s="219">
        <v>5</v>
      </c>
      <c r="DI32" s="219">
        <v>32</v>
      </c>
      <c r="DY32" s="219">
        <v>14</v>
      </c>
      <c r="ED32" s="219">
        <v>9</v>
      </c>
      <c r="EI32" s="219">
        <v>29</v>
      </c>
      <c r="ET32" s="219">
        <v>28</v>
      </c>
    </row>
    <row r="33" spans="1:151" x14ac:dyDescent="0.25">
      <c r="A33" s="126">
        <v>6</v>
      </c>
      <c r="E33" s="126">
        <v>31</v>
      </c>
      <c r="P33" s="126">
        <v>3</v>
      </c>
      <c r="R33" s="126">
        <v>14</v>
      </c>
      <c r="AA33" s="126">
        <v>8</v>
      </c>
      <c r="AE33" s="126">
        <v>18</v>
      </c>
      <c r="AG33" s="126">
        <v>41</v>
      </c>
      <c r="BA33" s="126">
        <v>11</v>
      </c>
      <c r="BE33" s="126">
        <v>10</v>
      </c>
      <c r="BP33" s="126">
        <v>7</v>
      </c>
      <c r="BR33" s="126">
        <v>7</v>
      </c>
      <c r="CA33" s="126">
        <v>6</v>
      </c>
      <c r="CE33" s="126">
        <v>6</v>
      </c>
      <c r="CG33" s="126">
        <v>6</v>
      </c>
      <c r="CY33" s="219">
        <v>6</v>
      </c>
      <c r="DB33" s="219">
        <v>31</v>
      </c>
      <c r="DN33" s="219">
        <v>3</v>
      </c>
      <c r="DX33" s="219">
        <v>8</v>
      </c>
      <c r="EA33" s="219">
        <v>14</v>
      </c>
      <c r="EB33" s="219">
        <v>18</v>
      </c>
      <c r="EC33" s="219">
        <v>41</v>
      </c>
    </row>
    <row r="34" spans="1:151" x14ac:dyDescent="0.25">
      <c r="B34" s="126">
        <v>31</v>
      </c>
      <c r="I34" s="126">
        <v>38</v>
      </c>
      <c r="N34" s="126">
        <v>20</v>
      </c>
      <c r="P34" s="126">
        <v>42</v>
      </c>
      <c r="AH34" s="126">
        <v>46</v>
      </c>
      <c r="AO34" s="126">
        <v>49</v>
      </c>
      <c r="AR34" s="126">
        <v>35</v>
      </c>
      <c r="BB34" s="126">
        <v>11</v>
      </c>
      <c r="BI34" s="126">
        <v>9</v>
      </c>
      <c r="BN34" s="126">
        <v>8</v>
      </c>
      <c r="BP34" s="126">
        <v>8</v>
      </c>
      <c r="CH34" s="126">
        <v>6</v>
      </c>
      <c r="CO34" s="126">
        <v>5</v>
      </c>
      <c r="CR34" s="126">
        <v>4</v>
      </c>
      <c r="DC34" s="219">
        <v>31</v>
      </c>
      <c r="DG34" s="219">
        <v>38</v>
      </c>
      <c r="DJ34" s="219">
        <v>20</v>
      </c>
      <c r="DL34" s="219">
        <v>42</v>
      </c>
      <c r="EF34" s="219">
        <v>46</v>
      </c>
      <c r="EM34" s="219">
        <v>49</v>
      </c>
      <c r="EP34" s="219">
        <v>35</v>
      </c>
    </row>
    <row r="35" spans="1:151" x14ac:dyDescent="0.25">
      <c r="G35" s="126">
        <v>38</v>
      </c>
      <c r="Z35" s="126">
        <v>41</v>
      </c>
      <c r="AB35" s="126">
        <v>46</v>
      </c>
      <c r="AD35" s="126">
        <v>7</v>
      </c>
      <c r="AG35" s="126">
        <v>13</v>
      </c>
      <c r="AJ35" s="126">
        <v>11</v>
      </c>
      <c r="AV35" s="126">
        <v>16</v>
      </c>
      <c r="BG35" s="126">
        <v>10</v>
      </c>
      <c r="BZ35" s="126">
        <v>7</v>
      </c>
      <c r="CB35" s="126">
        <v>7</v>
      </c>
      <c r="CD35" s="126">
        <v>6</v>
      </c>
      <c r="CG35" s="126">
        <v>6</v>
      </c>
      <c r="CJ35" s="126">
        <v>5</v>
      </c>
      <c r="CV35" s="126">
        <v>2</v>
      </c>
      <c r="DG35" s="219">
        <v>38</v>
      </c>
      <c r="DX35" s="219">
        <v>41</v>
      </c>
      <c r="EA35" s="219">
        <v>7</v>
      </c>
      <c r="ED35" s="219">
        <v>13</v>
      </c>
      <c r="EF35" s="219">
        <v>46</v>
      </c>
      <c r="EG35" s="219">
        <v>11</v>
      </c>
      <c r="ET35" s="219">
        <v>16</v>
      </c>
    </row>
    <row r="36" spans="1:151" x14ac:dyDescent="0.25">
      <c r="I36" s="126">
        <v>20</v>
      </c>
      <c r="Z36" s="126">
        <v>21</v>
      </c>
      <c r="AB36" s="126">
        <v>26</v>
      </c>
      <c r="AF36" s="126">
        <v>9</v>
      </c>
      <c r="AI36" s="126">
        <v>29</v>
      </c>
      <c r="AL36" s="126">
        <v>27</v>
      </c>
      <c r="AP36" s="126">
        <v>48</v>
      </c>
      <c r="BI36" s="126">
        <v>9</v>
      </c>
      <c r="BZ36" s="126">
        <v>7</v>
      </c>
      <c r="CB36" s="126">
        <v>7</v>
      </c>
      <c r="CF36" s="126">
        <v>6</v>
      </c>
      <c r="CI36" s="126">
        <v>6</v>
      </c>
      <c r="CL36" s="126">
        <v>5</v>
      </c>
      <c r="CP36" s="126">
        <v>5</v>
      </c>
      <c r="DG36" s="219">
        <v>20</v>
      </c>
      <c r="DT36" s="219">
        <v>21</v>
      </c>
      <c r="DV36" s="219">
        <v>26</v>
      </c>
      <c r="EC36" s="219">
        <v>9</v>
      </c>
      <c r="EF36" s="219">
        <v>29</v>
      </c>
      <c r="EJ36" s="219">
        <v>27</v>
      </c>
      <c r="EN36" s="219">
        <v>48</v>
      </c>
    </row>
    <row r="37" spans="1:151" x14ac:dyDescent="0.25">
      <c r="E37" s="126">
        <v>5</v>
      </c>
      <c r="F37" s="126">
        <v>20</v>
      </c>
      <c r="N37" s="126">
        <v>15</v>
      </c>
      <c r="T37" s="126">
        <v>46</v>
      </c>
      <c r="AN37" s="126">
        <v>35</v>
      </c>
      <c r="AT37" s="126">
        <v>39</v>
      </c>
      <c r="AV37" s="126">
        <v>28</v>
      </c>
      <c r="BE37" s="126">
        <v>10</v>
      </c>
      <c r="BF37" s="126">
        <v>10</v>
      </c>
      <c r="BN37" s="126">
        <v>8</v>
      </c>
      <c r="BT37" s="126">
        <v>8</v>
      </c>
      <c r="CN37" s="126">
        <v>5</v>
      </c>
      <c r="CT37" s="126">
        <v>4</v>
      </c>
      <c r="CV37" s="126">
        <v>3</v>
      </c>
      <c r="DC37" s="219">
        <v>5</v>
      </c>
      <c r="DG37" s="219">
        <v>20</v>
      </c>
      <c r="DL37" s="219">
        <v>15</v>
      </c>
      <c r="DP37" s="219">
        <v>46</v>
      </c>
      <c r="EK37" s="219">
        <v>35</v>
      </c>
      <c r="ER37" s="219">
        <v>39</v>
      </c>
      <c r="ET37" s="219">
        <v>28</v>
      </c>
    </row>
    <row r="38" spans="1:151" x14ac:dyDescent="0.25">
      <c r="F38" s="126">
        <v>47</v>
      </c>
      <c r="N38" s="126">
        <v>3</v>
      </c>
      <c r="X38" s="126">
        <v>9</v>
      </c>
      <c r="AB38" s="126">
        <v>18</v>
      </c>
      <c r="AC38" s="126">
        <v>22</v>
      </c>
      <c r="AE38" s="126">
        <v>33</v>
      </c>
      <c r="AM38" s="126">
        <v>49</v>
      </c>
      <c r="BF38" s="126">
        <v>11</v>
      </c>
      <c r="BN38" s="126">
        <v>8</v>
      </c>
      <c r="BX38" s="126">
        <v>7</v>
      </c>
      <c r="CB38" s="126">
        <v>7</v>
      </c>
      <c r="CC38" s="126">
        <v>7</v>
      </c>
      <c r="CE38" s="126">
        <v>7</v>
      </c>
      <c r="CM38" s="126">
        <v>6</v>
      </c>
      <c r="DB38" s="219">
        <v>47</v>
      </c>
      <c r="DJ38" s="219">
        <v>3</v>
      </c>
      <c r="DV38" s="219">
        <v>9</v>
      </c>
      <c r="DZ38" s="219">
        <v>18</v>
      </c>
      <c r="EA38" s="219">
        <v>22</v>
      </c>
      <c r="EC38" s="219">
        <v>33</v>
      </c>
      <c r="EJ38" s="219">
        <v>49</v>
      </c>
    </row>
    <row r="39" spans="1:151" x14ac:dyDescent="0.25">
      <c r="E39" s="126">
        <v>20</v>
      </c>
      <c r="F39" s="126">
        <v>38</v>
      </c>
      <c r="H39" s="126">
        <v>36</v>
      </c>
      <c r="P39" s="126">
        <v>14</v>
      </c>
      <c r="X39" s="126">
        <v>41</v>
      </c>
      <c r="AE39" s="126">
        <v>29</v>
      </c>
      <c r="AO39" s="126">
        <v>39</v>
      </c>
      <c r="BE39" s="126">
        <v>11</v>
      </c>
      <c r="BF39" s="126">
        <v>11</v>
      </c>
      <c r="BH39" s="126">
        <v>10</v>
      </c>
      <c r="BP39" s="126">
        <v>8</v>
      </c>
      <c r="BX39" s="126">
        <v>8</v>
      </c>
      <c r="CE39" s="126">
        <v>7</v>
      </c>
      <c r="CO39" s="126">
        <v>5</v>
      </c>
      <c r="DB39" s="219">
        <v>20</v>
      </c>
      <c r="DC39" s="219">
        <v>38</v>
      </c>
      <c r="DF39" s="219">
        <v>36</v>
      </c>
      <c r="DM39" s="219">
        <v>14</v>
      </c>
      <c r="DR39" s="219">
        <v>41</v>
      </c>
      <c r="EB39" s="219">
        <v>29</v>
      </c>
      <c r="EM39" s="219">
        <v>39</v>
      </c>
    </row>
    <row r="40" spans="1:151" x14ac:dyDescent="0.25">
      <c r="C40" s="126">
        <v>31</v>
      </c>
      <c r="K40" s="126">
        <v>14</v>
      </c>
      <c r="L40" s="126">
        <v>15</v>
      </c>
      <c r="W40" s="126">
        <v>26</v>
      </c>
      <c r="X40" s="126">
        <v>29</v>
      </c>
      <c r="AB40" s="126">
        <v>8</v>
      </c>
      <c r="AH40" s="126">
        <v>2</v>
      </c>
      <c r="BC40" s="126">
        <v>12</v>
      </c>
      <c r="BK40" s="126">
        <v>9</v>
      </c>
      <c r="BL40" s="126">
        <v>9</v>
      </c>
      <c r="BW40" s="126">
        <v>8</v>
      </c>
      <c r="BX40" s="126">
        <v>8</v>
      </c>
      <c r="CB40" s="126">
        <v>7</v>
      </c>
      <c r="CH40" s="126">
        <v>6</v>
      </c>
      <c r="CZ40" s="219">
        <v>31</v>
      </c>
      <c r="DI40" s="219">
        <v>15</v>
      </c>
      <c r="DN40" s="219">
        <v>14</v>
      </c>
      <c r="DT40" s="219">
        <v>26</v>
      </c>
      <c r="DY40" s="219">
        <v>8</v>
      </c>
      <c r="EC40" s="219">
        <v>29</v>
      </c>
      <c r="EF40" s="219">
        <v>2</v>
      </c>
    </row>
    <row r="41" spans="1:151" x14ac:dyDescent="0.25">
      <c r="F41" s="126">
        <v>5</v>
      </c>
      <c r="O41" s="126">
        <v>32</v>
      </c>
      <c r="W41" s="126">
        <v>21</v>
      </c>
      <c r="AC41" s="126">
        <v>7</v>
      </c>
      <c r="AD41" s="126">
        <v>12</v>
      </c>
      <c r="AE41" s="126">
        <v>13</v>
      </c>
      <c r="AT41" s="126">
        <v>30</v>
      </c>
      <c r="BF41" s="126">
        <v>11</v>
      </c>
      <c r="BO41" s="126">
        <v>9</v>
      </c>
      <c r="BW41" s="126">
        <v>8</v>
      </c>
      <c r="CC41" s="126">
        <v>7</v>
      </c>
      <c r="CD41" s="126">
        <v>7</v>
      </c>
      <c r="CE41" s="126">
        <v>7</v>
      </c>
      <c r="CT41" s="126">
        <v>4</v>
      </c>
      <c r="DD41" s="219">
        <v>5</v>
      </c>
      <c r="DK41" s="219">
        <v>32</v>
      </c>
      <c r="DR41" s="219">
        <v>21</v>
      </c>
      <c r="DY41" s="219">
        <v>7</v>
      </c>
      <c r="EA41" s="219">
        <v>12</v>
      </c>
      <c r="EB41" s="219">
        <v>13</v>
      </c>
      <c r="ER41" s="219">
        <v>30</v>
      </c>
    </row>
    <row r="42" spans="1:151" x14ac:dyDescent="0.25">
      <c r="C42" s="126">
        <v>6</v>
      </c>
      <c r="N42" s="126">
        <v>21</v>
      </c>
      <c r="O42" s="126">
        <v>26</v>
      </c>
      <c r="V42" s="126">
        <v>9</v>
      </c>
      <c r="Y42" s="126">
        <v>18</v>
      </c>
      <c r="AD42" s="126">
        <v>1</v>
      </c>
      <c r="AL42" s="126">
        <v>35</v>
      </c>
      <c r="BC42" s="126">
        <v>12</v>
      </c>
      <c r="BN42" s="126">
        <v>9</v>
      </c>
      <c r="BO42" s="126">
        <v>9</v>
      </c>
      <c r="BV42" s="126">
        <v>8</v>
      </c>
      <c r="BY42" s="126">
        <v>8</v>
      </c>
      <c r="CD42" s="126">
        <v>7</v>
      </c>
      <c r="CL42" s="126">
        <v>6</v>
      </c>
      <c r="CZ42" s="219">
        <v>6</v>
      </c>
      <c r="DK42" s="219">
        <v>26</v>
      </c>
      <c r="DR42" s="219">
        <v>9</v>
      </c>
      <c r="DS42" s="219">
        <v>18</v>
      </c>
      <c r="DU42" s="219">
        <v>21</v>
      </c>
      <c r="DY42" s="219">
        <v>1</v>
      </c>
      <c r="EJ42" s="219">
        <v>35</v>
      </c>
    </row>
    <row r="43" spans="1:151" x14ac:dyDescent="0.25">
      <c r="C43" s="126">
        <v>5</v>
      </c>
      <c r="E43" s="126">
        <v>38</v>
      </c>
      <c r="T43" s="126">
        <v>42</v>
      </c>
      <c r="AC43" s="126">
        <v>24</v>
      </c>
      <c r="AD43" s="126">
        <v>33</v>
      </c>
      <c r="AI43" s="126">
        <v>49</v>
      </c>
      <c r="AR43" s="126">
        <v>44</v>
      </c>
      <c r="BC43" s="126">
        <v>12</v>
      </c>
      <c r="BE43" s="126">
        <v>12</v>
      </c>
      <c r="BT43" s="126">
        <v>9</v>
      </c>
      <c r="CC43" s="126">
        <v>8</v>
      </c>
      <c r="CD43" s="126">
        <v>8</v>
      </c>
      <c r="CI43" s="126">
        <v>7</v>
      </c>
      <c r="CR43" s="126">
        <v>5</v>
      </c>
      <c r="CZ43" s="219">
        <v>5</v>
      </c>
      <c r="DC43" s="219">
        <v>38</v>
      </c>
      <c r="DP43" s="219">
        <v>42</v>
      </c>
      <c r="DZ43" s="219">
        <v>24</v>
      </c>
      <c r="EA43" s="219">
        <v>33</v>
      </c>
      <c r="EF43" s="219">
        <v>49</v>
      </c>
      <c r="EP43" s="219">
        <v>44</v>
      </c>
    </row>
    <row r="44" spans="1:151" x14ac:dyDescent="0.25">
      <c r="B44" s="126">
        <v>6</v>
      </c>
      <c r="C44" s="126">
        <v>31</v>
      </c>
      <c r="N44" s="126">
        <v>42</v>
      </c>
      <c r="U44" s="126">
        <v>33</v>
      </c>
      <c r="AH44" s="126">
        <v>35</v>
      </c>
      <c r="AU44" s="126">
        <v>37</v>
      </c>
      <c r="AW44" s="126">
        <v>34</v>
      </c>
      <c r="BB44" s="126">
        <v>13</v>
      </c>
      <c r="BC44" s="126">
        <v>13</v>
      </c>
      <c r="BN44" s="126">
        <v>10</v>
      </c>
      <c r="BU44" s="126">
        <v>9</v>
      </c>
      <c r="CH44" s="126">
        <v>7</v>
      </c>
      <c r="CU44" s="126">
        <v>4</v>
      </c>
      <c r="CW44" s="126">
        <v>2</v>
      </c>
      <c r="CY44" s="219">
        <v>6</v>
      </c>
      <c r="CZ44" s="219">
        <v>31</v>
      </c>
      <c r="DR44" s="219">
        <v>42</v>
      </c>
      <c r="EB44" s="219">
        <v>33</v>
      </c>
      <c r="EE44" s="219">
        <v>35</v>
      </c>
      <c r="ES44" s="219">
        <v>37</v>
      </c>
      <c r="EU44" s="219">
        <v>34</v>
      </c>
    </row>
    <row r="45" spans="1:151" x14ac:dyDescent="0.25">
      <c r="H45" s="126">
        <v>42</v>
      </c>
      <c r="N45" s="126">
        <v>32</v>
      </c>
      <c r="AC45" s="126">
        <v>19</v>
      </c>
      <c r="AG45" s="126">
        <v>2</v>
      </c>
      <c r="AJ45" s="126">
        <v>10</v>
      </c>
      <c r="AO45" s="126">
        <v>48</v>
      </c>
      <c r="AQ45" s="126">
        <v>30</v>
      </c>
      <c r="BH45" s="126">
        <v>11</v>
      </c>
      <c r="BN45" s="126">
        <v>10</v>
      </c>
      <c r="CC45" s="126">
        <v>8</v>
      </c>
      <c r="CG45" s="126">
        <v>7</v>
      </c>
      <c r="CJ45" s="126">
        <v>6</v>
      </c>
      <c r="CO45" s="126">
        <v>6</v>
      </c>
      <c r="CQ45" s="126">
        <v>5</v>
      </c>
      <c r="DK45" s="219">
        <v>32</v>
      </c>
      <c r="DL45" s="219">
        <v>42</v>
      </c>
      <c r="EA45" s="219">
        <v>19</v>
      </c>
      <c r="ED45" s="219">
        <v>2</v>
      </c>
      <c r="EH45" s="219">
        <v>10</v>
      </c>
      <c r="EM45" s="219">
        <v>48</v>
      </c>
      <c r="EO45" s="219">
        <v>30</v>
      </c>
    </row>
    <row r="46" spans="1:151" x14ac:dyDescent="0.25">
      <c r="M46" s="126">
        <v>25</v>
      </c>
      <c r="Q46" s="126">
        <v>3</v>
      </c>
      <c r="X46" s="126">
        <v>46</v>
      </c>
      <c r="AI46" s="126">
        <v>17</v>
      </c>
      <c r="AM46" s="126">
        <v>27</v>
      </c>
      <c r="AU46" s="126">
        <v>28</v>
      </c>
      <c r="AW46" s="126">
        <v>34</v>
      </c>
      <c r="BM46" s="126">
        <v>10</v>
      </c>
      <c r="BQ46" s="126">
        <v>9</v>
      </c>
      <c r="BX46" s="126">
        <v>9</v>
      </c>
      <c r="CI46" s="126">
        <v>7</v>
      </c>
      <c r="CM46" s="126">
        <v>6</v>
      </c>
      <c r="CU46" s="126">
        <v>4</v>
      </c>
      <c r="CW46" s="126">
        <v>3</v>
      </c>
      <c r="DJ46" s="219">
        <v>25</v>
      </c>
      <c r="DO46" s="219">
        <v>3</v>
      </c>
      <c r="DU46" s="219">
        <v>46</v>
      </c>
      <c r="EF46" s="219">
        <v>17</v>
      </c>
      <c r="EJ46" s="219">
        <v>27</v>
      </c>
      <c r="ES46" s="219">
        <v>28</v>
      </c>
      <c r="EU46" s="219">
        <v>34</v>
      </c>
    </row>
    <row r="47" spans="1:151" x14ac:dyDescent="0.25">
      <c r="T47" s="126">
        <v>18</v>
      </c>
      <c r="V47" s="126">
        <v>24</v>
      </c>
      <c r="AD47" s="126">
        <v>13</v>
      </c>
      <c r="AL47" s="126">
        <v>48</v>
      </c>
      <c r="AS47" s="126">
        <v>37</v>
      </c>
      <c r="AU47" s="126">
        <v>4</v>
      </c>
      <c r="AV47" s="126">
        <v>34</v>
      </c>
      <c r="BT47" s="126">
        <v>9</v>
      </c>
      <c r="BV47" s="126">
        <v>9</v>
      </c>
      <c r="CD47" s="126">
        <v>8</v>
      </c>
      <c r="CL47" s="126">
        <v>7</v>
      </c>
      <c r="CS47" s="126">
        <v>5</v>
      </c>
      <c r="CU47" s="126">
        <v>4</v>
      </c>
      <c r="CV47" s="126">
        <v>4</v>
      </c>
      <c r="DQ47" s="219">
        <v>18</v>
      </c>
      <c r="DS47" s="219">
        <v>24</v>
      </c>
      <c r="EB47" s="219">
        <v>13</v>
      </c>
      <c r="EI47" s="219">
        <v>48</v>
      </c>
      <c r="EP47" s="219">
        <v>37</v>
      </c>
      <c r="ER47" s="219">
        <v>4</v>
      </c>
      <c r="EU47" s="219">
        <v>34</v>
      </c>
    </row>
    <row r="48" spans="1:151" x14ac:dyDescent="0.25">
      <c r="A48" s="126">
        <v>6</v>
      </c>
      <c r="F48" s="126">
        <v>42</v>
      </c>
      <c r="T48" s="126">
        <v>46</v>
      </c>
      <c r="U48" s="126">
        <v>9</v>
      </c>
      <c r="AL48" s="126">
        <v>43</v>
      </c>
      <c r="AO48" s="126">
        <v>37</v>
      </c>
      <c r="AV48" s="126">
        <v>40</v>
      </c>
      <c r="BA48" s="126">
        <v>14</v>
      </c>
      <c r="BF48" s="126">
        <v>12</v>
      </c>
      <c r="BT48" s="126">
        <v>10</v>
      </c>
      <c r="BU48" s="126">
        <v>9</v>
      </c>
      <c r="CL48" s="126">
        <v>7</v>
      </c>
      <c r="CO48" s="126">
        <v>6</v>
      </c>
      <c r="CV48" s="126">
        <v>5</v>
      </c>
      <c r="CY48" s="219">
        <v>6</v>
      </c>
      <c r="DD48" s="219">
        <v>42</v>
      </c>
      <c r="DP48" s="219">
        <v>46</v>
      </c>
      <c r="DQ48" s="219">
        <v>9</v>
      </c>
      <c r="EI48" s="219">
        <v>43</v>
      </c>
      <c r="EQ48" s="219">
        <v>37</v>
      </c>
      <c r="ER48" s="219">
        <v>40</v>
      </c>
    </row>
    <row r="49" spans="1:151" x14ac:dyDescent="0.25">
      <c r="H49" s="126">
        <v>25</v>
      </c>
      <c r="Q49" s="126">
        <v>21</v>
      </c>
      <c r="V49" s="126">
        <v>13</v>
      </c>
      <c r="AA49" s="126">
        <v>2</v>
      </c>
      <c r="AB49" s="126">
        <v>7</v>
      </c>
      <c r="AJ49" s="126">
        <v>49</v>
      </c>
      <c r="AK49" s="126">
        <v>10</v>
      </c>
      <c r="BH49" s="126">
        <v>11</v>
      </c>
      <c r="BQ49" s="126">
        <v>10</v>
      </c>
      <c r="BV49" s="126">
        <v>9</v>
      </c>
      <c r="CA49" s="126">
        <v>8</v>
      </c>
      <c r="CB49" s="126">
        <v>8</v>
      </c>
      <c r="CJ49" s="126">
        <v>8</v>
      </c>
      <c r="CK49" s="126">
        <v>7</v>
      </c>
      <c r="DF49" s="219">
        <v>25</v>
      </c>
      <c r="DM49" s="219">
        <v>21</v>
      </c>
      <c r="DT49" s="219">
        <v>13</v>
      </c>
      <c r="DY49" s="219">
        <v>2</v>
      </c>
      <c r="DZ49" s="219">
        <v>7</v>
      </c>
      <c r="EG49" s="219">
        <v>49</v>
      </c>
      <c r="EH49" s="219">
        <v>10</v>
      </c>
    </row>
    <row r="50" spans="1:151" x14ac:dyDescent="0.25">
      <c r="G50" s="126">
        <v>25</v>
      </c>
      <c r="I50" s="126">
        <v>21</v>
      </c>
      <c r="R50" s="126">
        <v>18</v>
      </c>
      <c r="T50" s="126">
        <v>26</v>
      </c>
      <c r="AA50" s="126">
        <v>41</v>
      </c>
      <c r="AQ50" s="126">
        <v>40</v>
      </c>
      <c r="AT50" s="126">
        <v>23</v>
      </c>
      <c r="BG50" s="126">
        <v>12</v>
      </c>
      <c r="BI50" s="126">
        <v>11</v>
      </c>
      <c r="BR50" s="126">
        <v>10</v>
      </c>
      <c r="BT50" s="126">
        <v>10</v>
      </c>
      <c r="CA50" s="126">
        <v>9</v>
      </c>
      <c r="CQ50" s="126">
        <v>6</v>
      </c>
      <c r="CT50" s="126">
        <v>5</v>
      </c>
      <c r="DF50" s="219">
        <v>25</v>
      </c>
      <c r="DN50" s="219">
        <v>18</v>
      </c>
      <c r="DO50" s="219">
        <v>21</v>
      </c>
      <c r="DQ50" s="219">
        <v>26</v>
      </c>
      <c r="DW50" s="219">
        <v>41</v>
      </c>
      <c r="EO50" s="219">
        <v>40</v>
      </c>
      <c r="ER50" s="219">
        <v>23</v>
      </c>
    </row>
    <row r="51" spans="1:151" x14ac:dyDescent="0.25">
      <c r="E51" s="126">
        <v>38</v>
      </c>
      <c r="G51" s="126">
        <v>20</v>
      </c>
      <c r="S51" s="126">
        <v>15</v>
      </c>
      <c r="U51" s="126">
        <v>33</v>
      </c>
      <c r="AD51" s="126">
        <v>8</v>
      </c>
      <c r="AN51" s="126">
        <v>40</v>
      </c>
      <c r="AO51" s="126">
        <v>11</v>
      </c>
      <c r="BE51" s="126">
        <v>13</v>
      </c>
      <c r="BG51" s="126">
        <v>12</v>
      </c>
      <c r="BS51" s="126">
        <v>10</v>
      </c>
      <c r="BU51" s="126">
        <v>10</v>
      </c>
      <c r="CD51" s="126">
        <v>8</v>
      </c>
      <c r="CN51" s="126">
        <v>7</v>
      </c>
      <c r="CO51" s="126">
        <v>6</v>
      </c>
      <c r="DB51" s="219">
        <v>38</v>
      </c>
      <c r="DD51" s="219">
        <v>20</v>
      </c>
      <c r="DO51" s="219">
        <v>15</v>
      </c>
      <c r="DS51" s="219">
        <v>33</v>
      </c>
      <c r="EB51" s="219">
        <v>8</v>
      </c>
      <c r="EL51" s="219">
        <v>11</v>
      </c>
      <c r="EO51" s="219">
        <v>40</v>
      </c>
    </row>
    <row r="52" spans="1:151" x14ac:dyDescent="0.25">
      <c r="A52" s="126">
        <v>6</v>
      </c>
      <c r="W52" s="126">
        <v>45</v>
      </c>
      <c r="Y52" s="126">
        <v>7</v>
      </c>
      <c r="Z52" s="126">
        <v>8</v>
      </c>
      <c r="AD52" s="126">
        <v>1</v>
      </c>
      <c r="AF52" s="126">
        <v>12</v>
      </c>
      <c r="AO52" s="126">
        <v>37</v>
      </c>
      <c r="BA52" s="126">
        <v>15</v>
      </c>
      <c r="BW52" s="126">
        <v>10</v>
      </c>
      <c r="BY52" s="126">
        <v>9</v>
      </c>
      <c r="BZ52" s="126">
        <v>9</v>
      </c>
      <c r="CD52" s="126">
        <v>8</v>
      </c>
      <c r="CF52" s="126">
        <v>8</v>
      </c>
      <c r="CO52" s="126">
        <v>7</v>
      </c>
      <c r="CY52" s="219">
        <v>6</v>
      </c>
      <c r="DU52" s="219">
        <v>45</v>
      </c>
      <c r="DW52" s="219">
        <v>7</v>
      </c>
      <c r="EA52" s="219">
        <v>1</v>
      </c>
      <c r="EB52" s="219">
        <v>8</v>
      </c>
      <c r="ED52" s="219">
        <v>12</v>
      </c>
      <c r="EK52" s="219">
        <v>37</v>
      </c>
    </row>
    <row r="53" spans="1:151" x14ac:dyDescent="0.25">
      <c r="C53" s="126">
        <v>38</v>
      </c>
      <c r="T53" s="126">
        <v>8</v>
      </c>
      <c r="AB53" s="126">
        <v>12</v>
      </c>
      <c r="AC53" s="126">
        <v>19</v>
      </c>
      <c r="AF53" s="126">
        <v>10</v>
      </c>
      <c r="AM53" s="126">
        <v>48</v>
      </c>
      <c r="AV53" s="126">
        <v>34</v>
      </c>
      <c r="BC53" s="126">
        <v>14</v>
      </c>
      <c r="BT53" s="126">
        <v>10</v>
      </c>
      <c r="CB53" s="126">
        <v>9</v>
      </c>
      <c r="CC53" s="126">
        <v>9</v>
      </c>
      <c r="CF53" s="126">
        <v>8</v>
      </c>
      <c r="CM53" s="126">
        <v>8</v>
      </c>
      <c r="CV53" s="126">
        <v>5</v>
      </c>
      <c r="DA53" s="219">
        <v>38</v>
      </c>
      <c r="DX53" s="219">
        <v>8</v>
      </c>
      <c r="DY53" s="219">
        <v>19</v>
      </c>
      <c r="EC53" s="219">
        <v>10</v>
      </c>
      <c r="ED53" s="219">
        <v>12</v>
      </c>
      <c r="EJ53" s="219">
        <v>48</v>
      </c>
      <c r="ET53" s="219">
        <v>34</v>
      </c>
    </row>
    <row r="54" spans="1:151" x14ac:dyDescent="0.25">
      <c r="A54" s="126">
        <v>6</v>
      </c>
      <c r="C54" s="126">
        <v>31</v>
      </c>
      <c r="E54" s="126">
        <v>20</v>
      </c>
      <c r="H54" s="126">
        <v>21</v>
      </c>
      <c r="P54" s="126">
        <v>36</v>
      </c>
      <c r="AC54" s="126">
        <v>2</v>
      </c>
      <c r="AO54" s="126">
        <v>27</v>
      </c>
      <c r="BA54" s="126">
        <v>16</v>
      </c>
      <c r="BC54" s="126">
        <v>14</v>
      </c>
      <c r="BE54" s="126">
        <v>13</v>
      </c>
      <c r="BH54" s="126">
        <v>12</v>
      </c>
      <c r="BP54" s="126">
        <v>11</v>
      </c>
      <c r="CC54" s="126">
        <v>9</v>
      </c>
      <c r="CO54" s="126">
        <v>7</v>
      </c>
      <c r="CY54" s="219">
        <v>6</v>
      </c>
      <c r="CZ54" s="219">
        <v>31</v>
      </c>
      <c r="DC54" s="219">
        <v>20</v>
      </c>
      <c r="DF54" s="219">
        <v>21</v>
      </c>
      <c r="DM54" s="219">
        <v>36</v>
      </c>
      <c r="DY54" s="219">
        <v>2</v>
      </c>
      <c r="EM54" s="219">
        <v>27</v>
      </c>
    </row>
    <row r="55" spans="1:151" x14ac:dyDescent="0.25">
      <c r="C55" s="126">
        <v>38</v>
      </c>
      <c r="P55" s="126">
        <v>33</v>
      </c>
      <c r="T55" s="126">
        <v>3</v>
      </c>
      <c r="Y55" s="126">
        <v>14</v>
      </c>
      <c r="Z55" s="126">
        <v>19</v>
      </c>
      <c r="AB55" s="126">
        <v>41</v>
      </c>
      <c r="AI55" s="126">
        <v>22</v>
      </c>
      <c r="BC55" s="126">
        <v>15</v>
      </c>
      <c r="BP55" s="126">
        <v>11</v>
      </c>
      <c r="BT55" s="126">
        <v>10</v>
      </c>
      <c r="BY55" s="126">
        <v>10</v>
      </c>
      <c r="BZ55" s="126">
        <v>10</v>
      </c>
      <c r="CB55" s="126">
        <v>10</v>
      </c>
      <c r="CI55" s="126">
        <v>8</v>
      </c>
      <c r="CZ55" s="219">
        <v>38</v>
      </c>
      <c r="DM55" s="219">
        <v>33</v>
      </c>
      <c r="DQ55" s="219">
        <v>3</v>
      </c>
      <c r="DV55" s="219">
        <v>14</v>
      </c>
      <c r="DW55" s="219">
        <v>19</v>
      </c>
      <c r="DY55" s="219">
        <v>41</v>
      </c>
      <c r="EG55" s="219">
        <v>22</v>
      </c>
    </row>
    <row r="56" spans="1:151" x14ac:dyDescent="0.25">
      <c r="E56" s="126">
        <v>5</v>
      </c>
      <c r="H56" s="126">
        <v>42</v>
      </c>
      <c r="I56" s="126">
        <v>33</v>
      </c>
      <c r="M56" s="126">
        <v>8</v>
      </c>
      <c r="X56" s="126">
        <v>7</v>
      </c>
      <c r="AF56" s="126">
        <v>29</v>
      </c>
      <c r="AP56" s="126">
        <v>23</v>
      </c>
      <c r="BE56" s="126">
        <v>13</v>
      </c>
      <c r="BH56" s="126">
        <v>13</v>
      </c>
      <c r="BI56" s="126">
        <v>12</v>
      </c>
      <c r="BM56" s="126">
        <v>11</v>
      </c>
      <c r="BX56" s="126">
        <v>10</v>
      </c>
      <c r="CF56" s="126">
        <v>9</v>
      </c>
      <c r="CP56" s="126">
        <v>6</v>
      </c>
      <c r="DC56" s="219">
        <v>5</v>
      </c>
      <c r="DF56" s="219">
        <v>42</v>
      </c>
      <c r="DI56" s="219">
        <v>8</v>
      </c>
      <c r="DN56" s="219">
        <v>33</v>
      </c>
      <c r="DS56" s="219">
        <v>7</v>
      </c>
      <c r="EC56" s="219">
        <v>29</v>
      </c>
      <c r="EN56" s="219">
        <v>23</v>
      </c>
    </row>
    <row r="57" spans="1:151" x14ac:dyDescent="0.25">
      <c r="H57" s="126">
        <v>25</v>
      </c>
      <c r="R57" s="126">
        <v>19</v>
      </c>
      <c r="AA57" s="126">
        <v>13</v>
      </c>
      <c r="AG57" s="126">
        <v>48</v>
      </c>
      <c r="AO57" s="126">
        <v>11</v>
      </c>
      <c r="AP57" s="126">
        <v>23</v>
      </c>
      <c r="AW57" s="126">
        <v>16</v>
      </c>
      <c r="BH57" s="126">
        <v>13</v>
      </c>
      <c r="BR57" s="126">
        <v>11</v>
      </c>
      <c r="CA57" s="126">
        <v>10</v>
      </c>
      <c r="CG57" s="126">
        <v>9</v>
      </c>
      <c r="CO57" s="126">
        <v>7</v>
      </c>
      <c r="CP57" s="126">
        <v>7</v>
      </c>
      <c r="CW57" s="126">
        <v>3</v>
      </c>
      <c r="DE57" s="219">
        <v>25</v>
      </c>
      <c r="DO57" s="219">
        <v>19</v>
      </c>
      <c r="DY57" s="219">
        <v>13</v>
      </c>
      <c r="EE57" s="219">
        <v>48</v>
      </c>
      <c r="EM57" s="219">
        <v>11</v>
      </c>
      <c r="EN57" s="219">
        <v>23</v>
      </c>
      <c r="EU57" s="219">
        <v>16</v>
      </c>
    </row>
    <row r="58" spans="1:151" x14ac:dyDescent="0.25">
      <c r="D58" s="126">
        <v>5</v>
      </c>
      <c r="J58" s="126">
        <v>8</v>
      </c>
      <c r="S58" s="126">
        <v>18</v>
      </c>
      <c r="Z58" s="126">
        <v>9</v>
      </c>
      <c r="AA58" s="126">
        <v>12</v>
      </c>
      <c r="AB58" s="126">
        <v>24</v>
      </c>
      <c r="AD58" s="126">
        <v>48</v>
      </c>
      <c r="BD58" s="126">
        <v>14</v>
      </c>
      <c r="BJ58" s="126">
        <v>12</v>
      </c>
      <c r="BS58" s="126">
        <v>11</v>
      </c>
      <c r="BZ58" s="126">
        <v>10</v>
      </c>
      <c r="CA58" s="126">
        <v>10</v>
      </c>
      <c r="CB58" s="126">
        <v>10</v>
      </c>
      <c r="CD58" s="126">
        <v>10</v>
      </c>
      <c r="DB58" s="219">
        <v>5</v>
      </c>
      <c r="DH58" s="219">
        <v>8</v>
      </c>
      <c r="DO58" s="219">
        <v>18</v>
      </c>
      <c r="DW58" s="219">
        <v>9</v>
      </c>
      <c r="DX58" s="219">
        <v>12</v>
      </c>
      <c r="DZ58" s="219">
        <v>24</v>
      </c>
      <c r="EE58" s="219">
        <v>48</v>
      </c>
    </row>
    <row r="59" spans="1:151" x14ac:dyDescent="0.25">
      <c r="C59" s="126">
        <v>5</v>
      </c>
      <c r="Q59" s="126">
        <v>9</v>
      </c>
      <c r="V59" s="126">
        <v>24</v>
      </c>
      <c r="X59" s="126">
        <v>32</v>
      </c>
      <c r="AE59" s="126">
        <v>1</v>
      </c>
      <c r="AF59" s="126">
        <v>10</v>
      </c>
      <c r="AK59" s="126">
        <v>23</v>
      </c>
      <c r="BC59" s="126">
        <v>15</v>
      </c>
      <c r="BQ59" s="126">
        <v>11</v>
      </c>
      <c r="BV59" s="126">
        <v>11</v>
      </c>
      <c r="BX59" s="126">
        <v>11</v>
      </c>
      <c r="CE59" s="126">
        <v>9</v>
      </c>
      <c r="CF59" s="126">
        <v>9</v>
      </c>
      <c r="CK59" s="126">
        <v>8</v>
      </c>
      <c r="DB59" s="219">
        <v>5</v>
      </c>
      <c r="DS59" s="219">
        <v>32</v>
      </c>
      <c r="DX59" s="219">
        <v>9</v>
      </c>
      <c r="DZ59" s="219">
        <v>24</v>
      </c>
      <c r="EC59" s="219">
        <v>1</v>
      </c>
      <c r="ED59" s="219">
        <v>10</v>
      </c>
      <c r="EI59" s="219">
        <v>23</v>
      </c>
    </row>
    <row r="60" spans="1:151" x14ac:dyDescent="0.25">
      <c r="D60" s="126">
        <v>31</v>
      </c>
      <c r="R60" s="126">
        <v>3</v>
      </c>
      <c r="T60" s="126">
        <v>12</v>
      </c>
      <c r="W60" s="126">
        <v>15</v>
      </c>
      <c r="X60" s="126">
        <v>26</v>
      </c>
      <c r="AC60" s="126">
        <v>1</v>
      </c>
      <c r="AW60" s="126">
        <v>16</v>
      </c>
      <c r="BD60" s="126">
        <v>15</v>
      </c>
      <c r="BR60" s="126">
        <v>11</v>
      </c>
      <c r="BT60" s="126">
        <v>11</v>
      </c>
      <c r="BW60" s="126">
        <v>11</v>
      </c>
      <c r="BX60" s="126">
        <v>11</v>
      </c>
      <c r="CC60" s="126">
        <v>10</v>
      </c>
      <c r="CW60" s="126">
        <v>4</v>
      </c>
      <c r="DB60" s="219">
        <v>31</v>
      </c>
      <c r="DM60" s="219">
        <v>3</v>
      </c>
      <c r="DP60" s="219">
        <v>12</v>
      </c>
      <c r="DS60" s="219">
        <v>15</v>
      </c>
      <c r="DU60" s="219">
        <v>26</v>
      </c>
      <c r="EC60" s="219">
        <v>1</v>
      </c>
      <c r="EU60" s="219">
        <v>16</v>
      </c>
    </row>
    <row r="61" spans="1:151" x14ac:dyDescent="0.25">
      <c r="D61" s="126">
        <v>38</v>
      </c>
      <c r="J61" s="126">
        <v>33</v>
      </c>
      <c r="U61" s="126">
        <v>47</v>
      </c>
      <c r="Z61" s="126">
        <v>41</v>
      </c>
      <c r="AL61" s="126">
        <v>27</v>
      </c>
      <c r="AM61" s="126">
        <v>35</v>
      </c>
      <c r="AS61" s="126">
        <v>39</v>
      </c>
      <c r="BD61" s="126">
        <v>16</v>
      </c>
      <c r="BJ61" s="126">
        <v>13</v>
      </c>
      <c r="BU61" s="126">
        <v>12</v>
      </c>
      <c r="BZ61" s="126">
        <v>11</v>
      </c>
      <c r="CL61" s="126">
        <v>8</v>
      </c>
      <c r="CM61" s="126">
        <v>8</v>
      </c>
      <c r="CS61" s="126">
        <v>6</v>
      </c>
      <c r="DA61" s="219">
        <v>38</v>
      </c>
      <c r="DH61" s="219">
        <v>33</v>
      </c>
      <c r="DO61" s="219">
        <v>47</v>
      </c>
      <c r="DW61" s="219">
        <v>41</v>
      </c>
      <c r="EJ61" s="219">
        <v>27</v>
      </c>
      <c r="EK61" s="219">
        <v>35</v>
      </c>
      <c r="EQ61" s="219">
        <v>39</v>
      </c>
    </row>
    <row r="62" spans="1:151" x14ac:dyDescent="0.25">
      <c r="D62" s="126">
        <v>31</v>
      </c>
      <c r="F62" s="126">
        <v>25</v>
      </c>
      <c r="K62" s="126">
        <v>47</v>
      </c>
      <c r="L62" s="126">
        <v>3</v>
      </c>
      <c r="Q62" s="126">
        <v>19</v>
      </c>
      <c r="Y62" s="126">
        <v>13</v>
      </c>
      <c r="Z62" s="126">
        <v>14</v>
      </c>
      <c r="BD62" s="126">
        <v>16</v>
      </c>
      <c r="BF62" s="126">
        <v>14</v>
      </c>
      <c r="BK62" s="126">
        <v>13</v>
      </c>
      <c r="BL62" s="126">
        <v>12</v>
      </c>
      <c r="BQ62" s="126">
        <v>12</v>
      </c>
      <c r="BY62" s="126">
        <v>11</v>
      </c>
      <c r="BZ62" s="126">
        <v>11</v>
      </c>
      <c r="DA62" s="219">
        <v>31</v>
      </c>
      <c r="DD62" s="219">
        <v>25</v>
      </c>
      <c r="DI62" s="219">
        <v>3</v>
      </c>
      <c r="DN62" s="219">
        <v>19</v>
      </c>
      <c r="DS62" s="219">
        <v>47</v>
      </c>
      <c r="DV62" s="219">
        <v>13</v>
      </c>
      <c r="DW62" s="219">
        <v>14</v>
      </c>
    </row>
    <row r="63" spans="1:151" x14ac:dyDescent="0.25">
      <c r="D63" s="126">
        <v>5</v>
      </c>
      <c r="F63" s="126">
        <v>20</v>
      </c>
      <c r="K63" s="126">
        <v>8</v>
      </c>
      <c r="O63" s="126">
        <v>12</v>
      </c>
      <c r="AJ63" s="126">
        <v>35</v>
      </c>
      <c r="AK63" s="126">
        <v>49</v>
      </c>
      <c r="AR63" s="126">
        <v>30</v>
      </c>
      <c r="BD63" s="126">
        <v>16</v>
      </c>
      <c r="BF63" s="126">
        <v>14</v>
      </c>
      <c r="BK63" s="126">
        <v>13</v>
      </c>
      <c r="BO63" s="126">
        <v>12</v>
      </c>
      <c r="CJ63" s="126">
        <v>9</v>
      </c>
      <c r="CK63" s="126">
        <v>9</v>
      </c>
      <c r="CR63" s="126">
        <v>6</v>
      </c>
      <c r="DA63" s="219">
        <v>5</v>
      </c>
      <c r="DC63" s="219">
        <v>20</v>
      </c>
      <c r="DG63" s="219">
        <v>8</v>
      </c>
      <c r="DL63" s="219">
        <v>12</v>
      </c>
      <c r="EH63" s="219">
        <v>35</v>
      </c>
      <c r="EI63" s="219">
        <v>49</v>
      </c>
      <c r="EP63" s="219">
        <v>30</v>
      </c>
    </row>
    <row r="64" spans="1:151" x14ac:dyDescent="0.25">
      <c r="G64" s="126">
        <v>8</v>
      </c>
      <c r="H64" s="126">
        <v>33</v>
      </c>
      <c r="M64" s="126">
        <v>19</v>
      </c>
      <c r="O64" s="126">
        <v>9</v>
      </c>
      <c r="T64" s="126">
        <v>24</v>
      </c>
      <c r="AE64" s="126">
        <v>10</v>
      </c>
      <c r="AW64" s="126">
        <v>28</v>
      </c>
      <c r="BG64" s="126">
        <v>14</v>
      </c>
      <c r="BH64" s="126">
        <v>14</v>
      </c>
      <c r="BM64" s="126">
        <v>13</v>
      </c>
      <c r="BO64" s="126">
        <v>12</v>
      </c>
      <c r="BT64" s="126">
        <v>12</v>
      </c>
      <c r="CE64" s="126">
        <v>10</v>
      </c>
      <c r="CW64" s="126">
        <v>5</v>
      </c>
      <c r="DE64" s="219">
        <v>33</v>
      </c>
      <c r="DI64" s="219">
        <v>8</v>
      </c>
      <c r="DJ64" s="219">
        <v>19</v>
      </c>
      <c r="DL64" s="219">
        <v>9</v>
      </c>
      <c r="DR64" s="219">
        <v>24</v>
      </c>
      <c r="EC64" s="219">
        <v>10</v>
      </c>
      <c r="EU64" s="219">
        <v>28</v>
      </c>
    </row>
    <row r="65" spans="1:151" x14ac:dyDescent="0.25">
      <c r="C65" s="126">
        <v>31</v>
      </c>
      <c r="E65" s="126">
        <v>8</v>
      </c>
      <c r="G65" s="126">
        <v>25</v>
      </c>
      <c r="AF65" s="126">
        <v>29</v>
      </c>
      <c r="AL65" s="126">
        <v>11</v>
      </c>
      <c r="AO65" s="126">
        <v>40</v>
      </c>
      <c r="AW65" s="126">
        <v>16</v>
      </c>
      <c r="BC65" s="126">
        <v>17</v>
      </c>
      <c r="BE65" s="126">
        <v>15</v>
      </c>
      <c r="BG65" s="126">
        <v>15</v>
      </c>
      <c r="CF65" s="126">
        <v>10</v>
      </c>
      <c r="CL65" s="126">
        <v>8</v>
      </c>
      <c r="CO65" s="126">
        <v>8</v>
      </c>
      <c r="CW65" s="126">
        <v>5</v>
      </c>
      <c r="DA65" s="219">
        <v>31</v>
      </c>
      <c r="DD65" s="219">
        <v>25</v>
      </c>
      <c r="DE65" s="219">
        <v>8</v>
      </c>
      <c r="ED65" s="219">
        <v>29</v>
      </c>
      <c r="EJ65" s="219">
        <v>11</v>
      </c>
      <c r="EM65" s="219">
        <v>40</v>
      </c>
      <c r="ET65" s="219">
        <v>16</v>
      </c>
    </row>
    <row r="66" spans="1:151" x14ac:dyDescent="0.25">
      <c r="F66" s="126">
        <v>25</v>
      </c>
      <c r="K66" s="126">
        <v>47</v>
      </c>
      <c r="N66" s="126">
        <v>12</v>
      </c>
      <c r="V66" s="126">
        <v>32</v>
      </c>
      <c r="X66" s="126">
        <v>41</v>
      </c>
      <c r="AG66" s="126">
        <v>35</v>
      </c>
      <c r="AM66" s="126">
        <v>40</v>
      </c>
      <c r="BF66" s="126">
        <v>16</v>
      </c>
      <c r="BK66" s="126">
        <v>14</v>
      </c>
      <c r="BN66" s="126">
        <v>13</v>
      </c>
      <c r="BV66" s="126">
        <v>12</v>
      </c>
      <c r="BX66" s="126">
        <v>12</v>
      </c>
      <c r="CG66" s="126">
        <v>10</v>
      </c>
      <c r="CM66" s="126">
        <v>9</v>
      </c>
      <c r="DE66" s="219">
        <v>25</v>
      </c>
      <c r="DI66" s="219">
        <v>47</v>
      </c>
      <c r="DL66" s="219">
        <v>12</v>
      </c>
      <c r="DT66" s="219">
        <v>32</v>
      </c>
      <c r="DV66" s="219">
        <v>41</v>
      </c>
      <c r="EE66" s="219">
        <v>35</v>
      </c>
      <c r="EM66" s="219">
        <v>40</v>
      </c>
    </row>
    <row r="67" spans="1:151" x14ac:dyDescent="0.25">
      <c r="C67" s="126">
        <v>6</v>
      </c>
      <c r="M67" s="126">
        <v>3</v>
      </c>
      <c r="R67" s="126">
        <v>41</v>
      </c>
      <c r="U67" s="126">
        <v>15</v>
      </c>
      <c r="X67" s="126">
        <v>36</v>
      </c>
      <c r="AI67" s="126">
        <v>49</v>
      </c>
      <c r="AM67" s="126">
        <v>27</v>
      </c>
      <c r="BC67" s="126">
        <v>17</v>
      </c>
      <c r="BM67" s="126">
        <v>13</v>
      </c>
      <c r="BR67" s="126">
        <v>13</v>
      </c>
      <c r="BU67" s="126">
        <v>12</v>
      </c>
      <c r="BX67" s="126">
        <v>12</v>
      </c>
      <c r="CI67" s="126">
        <v>10</v>
      </c>
      <c r="CM67" s="126">
        <v>9</v>
      </c>
      <c r="DA67" s="219">
        <v>6</v>
      </c>
      <c r="DJ67" s="219">
        <v>3</v>
      </c>
      <c r="DQ67" s="219">
        <v>15</v>
      </c>
      <c r="DU67" s="219">
        <v>36</v>
      </c>
      <c r="DV67" s="219">
        <v>41</v>
      </c>
      <c r="EF67" s="219">
        <v>49</v>
      </c>
      <c r="EJ67" s="219">
        <v>27</v>
      </c>
    </row>
    <row r="68" spans="1:151" x14ac:dyDescent="0.25">
      <c r="G68" s="126">
        <v>20</v>
      </c>
      <c r="W68" s="126">
        <v>18</v>
      </c>
      <c r="X68" s="126">
        <v>26</v>
      </c>
      <c r="Y68" s="126">
        <v>1</v>
      </c>
      <c r="Z68" s="126">
        <v>7</v>
      </c>
      <c r="AT68" s="126">
        <v>28</v>
      </c>
      <c r="AW68" s="126">
        <v>4</v>
      </c>
      <c r="BG68" s="126">
        <v>15</v>
      </c>
      <c r="BW68" s="126">
        <v>12</v>
      </c>
      <c r="BX68" s="126">
        <v>12</v>
      </c>
      <c r="BY68" s="126">
        <v>11</v>
      </c>
      <c r="BZ68" s="126">
        <v>11</v>
      </c>
      <c r="CT68" s="126">
        <v>6</v>
      </c>
      <c r="CW68" s="126">
        <v>5</v>
      </c>
      <c r="DE68" s="219">
        <v>20</v>
      </c>
      <c r="DT68" s="219">
        <v>18</v>
      </c>
      <c r="DU68" s="219">
        <v>26</v>
      </c>
      <c r="DW68" s="219">
        <v>1</v>
      </c>
      <c r="DX68" s="219">
        <v>7</v>
      </c>
      <c r="ER68" s="219">
        <v>28</v>
      </c>
      <c r="EU68" s="219">
        <v>4</v>
      </c>
    </row>
    <row r="69" spans="1:151" x14ac:dyDescent="0.25">
      <c r="A69" s="126">
        <v>6</v>
      </c>
      <c r="D69" s="126">
        <v>25</v>
      </c>
      <c r="F69" s="126">
        <v>8</v>
      </c>
      <c r="G69" s="126">
        <v>20</v>
      </c>
      <c r="P69" s="126">
        <v>15</v>
      </c>
      <c r="AD69" s="126">
        <v>45</v>
      </c>
      <c r="AL69" s="126">
        <v>22</v>
      </c>
      <c r="BA69" s="126">
        <v>18</v>
      </c>
      <c r="BD69" s="126">
        <v>17</v>
      </c>
      <c r="BF69" s="126">
        <v>16</v>
      </c>
      <c r="BG69" s="126">
        <v>16</v>
      </c>
      <c r="BP69" s="126">
        <v>13</v>
      </c>
      <c r="CD69" s="126">
        <v>11</v>
      </c>
      <c r="CL69" s="126">
        <v>9</v>
      </c>
      <c r="CY69" s="219">
        <v>6</v>
      </c>
      <c r="DB69" s="219">
        <v>25</v>
      </c>
      <c r="DD69" s="219">
        <v>8</v>
      </c>
      <c r="DE69" s="219">
        <v>20</v>
      </c>
      <c r="DN69" s="219">
        <v>15</v>
      </c>
      <c r="EB69" s="219">
        <v>45</v>
      </c>
      <c r="EJ69" s="219">
        <v>22</v>
      </c>
    </row>
    <row r="70" spans="1:151" x14ac:dyDescent="0.25">
      <c r="A70" s="126">
        <v>6</v>
      </c>
      <c r="M70" s="126">
        <v>19</v>
      </c>
      <c r="N70" s="126">
        <v>41</v>
      </c>
      <c r="AF70" s="126">
        <v>48</v>
      </c>
      <c r="AL70" s="126">
        <v>11</v>
      </c>
      <c r="AN70" s="126">
        <v>17</v>
      </c>
      <c r="AQ70" s="126">
        <v>28</v>
      </c>
      <c r="BA70" s="126">
        <v>19</v>
      </c>
      <c r="BM70" s="126">
        <v>14</v>
      </c>
      <c r="BN70" s="126">
        <v>14</v>
      </c>
      <c r="CF70" s="126">
        <v>11</v>
      </c>
      <c r="CL70" s="126">
        <v>9</v>
      </c>
      <c r="CN70" s="126">
        <v>8</v>
      </c>
      <c r="CQ70" s="126">
        <v>7</v>
      </c>
      <c r="CY70" s="219">
        <v>6</v>
      </c>
      <c r="DJ70" s="219">
        <v>19</v>
      </c>
      <c r="DK70" s="219">
        <v>41</v>
      </c>
      <c r="ED70" s="219">
        <v>48</v>
      </c>
      <c r="EI70" s="219">
        <v>11</v>
      </c>
      <c r="EL70" s="219">
        <v>17</v>
      </c>
      <c r="EO70" s="219">
        <v>28</v>
      </c>
    </row>
    <row r="71" spans="1:151" x14ac:dyDescent="0.25">
      <c r="B71" s="126">
        <v>25</v>
      </c>
      <c r="C71" s="126">
        <v>31</v>
      </c>
      <c r="I71" s="126">
        <v>33</v>
      </c>
      <c r="X71" s="126">
        <v>7</v>
      </c>
      <c r="Z71" s="126">
        <v>14</v>
      </c>
      <c r="AN71" s="126">
        <v>23</v>
      </c>
      <c r="AO71" s="126">
        <v>28</v>
      </c>
      <c r="BB71" s="126">
        <v>18</v>
      </c>
      <c r="BC71" s="126">
        <v>18</v>
      </c>
      <c r="BI71" s="126">
        <v>15</v>
      </c>
      <c r="BX71" s="126">
        <v>12</v>
      </c>
      <c r="BZ71" s="126">
        <v>12</v>
      </c>
      <c r="CN71" s="126">
        <v>9</v>
      </c>
      <c r="CO71" s="126">
        <v>8</v>
      </c>
      <c r="CZ71" s="219">
        <v>25</v>
      </c>
      <c r="DA71" s="219">
        <v>31</v>
      </c>
      <c r="DF71" s="219">
        <v>33</v>
      </c>
      <c r="DV71" s="219">
        <v>7</v>
      </c>
      <c r="DX71" s="219">
        <v>14</v>
      </c>
      <c r="EK71" s="219">
        <v>23</v>
      </c>
      <c r="EO71" s="219">
        <v>28</v>
      </c>
    </row>
    <row r="72" spans="1:151" x14ac:dyDescent="0.25">
      <c r="K72" s="126">
        <v>47</v>
      </c>
      <c r="X72" s="126">
        <v>36</v>
      </c>
      <c r="Z72" s="126">
        <v>13</v>
      </c>
      <c r="AA72" s="126">
        <v>45</v>
      </c>
      <c r="AC72" s="126">
        <v>10</v>
      </c>
      <c r="AL72" s="126">
        <v>27</v>
      </c>
      <c r="AS72" s="126">
        <v>39</v>
      </c>
      <c r="BK72" s="126">
        <v>15</v>
      </c>
      <c r="BX72" s="126">
        <v>13</v>
      </c>
      <c r="BZ72" s="126">
        <v>12</v>
      </c>
      <c r="CA72" s="126">
        <v>12</v>
      </c>
      <c r="CC72" s="126">
        <v>11</v>
      </c>
      <c r="CL72" s="126">
        <v>10</v>
      </c>
      <c r="CS72" s="126">
        <v>7</v>
      </c>
      <c r="DI72" s="219">
        <v>47</v>
      </c>
      <c r="DT72" s="219">
        <v>36</v>
      </c>
      <c r="DW72" s="219">
        <v>13</v>
      </c>
      <c r="DY72" s="219">
        <v>45</v>
      </c>
      <c r="EA72" s="219">
        <v>10</v>
      </c>
      <c r="EI72" s="219">
        <v>27</v>
      </c>
      <c r="EQ72" s="219">
        <v>39</v>
      </c>
    </row>
    <row r="73" spans="1:151" x14ac:dyDescent="0.25">
      <c r="D73" s="126">
        <v>5</v>
      </c>
      <c r="AC73" s="126">
        <v>48</v>
      </c>
      <c r="AD73" s="126">
        <v>27</v>
      </c>
      <c r="AE73" s="126">
        <v>29</v>
      </c>
      <c r="AH73" s="126">
        <v>49</v>
      </c>
      <c r="AK73" s="126">
        <v>22</v>
      </c>
      <c r="AU73" s="126">
        <v>16</v>
      </c>
      <c r="BD73" s="126">
        <v>17</v>
      </c>
      <c r="CC73" s="126">
        <v>12</v>
      </c>
      <c r="CD73" s="126">
        <v>11</v>
      </c>
      <c r="CE73" s="126">
        <v>11</v>
      </c>
      <c r="CH73" s="126">
        <v>11</v>
      </c>
      <c r="CK73" s="126">
        <v>10</v>
      </c>
      <c r="CU73" s="126">
        <v>6</v>
      </c>
      <c r="DB73" s="219">
        <v>5</v>
      </c>
      <c r="DZ73" s="219">
        <v>48</v>
      </c>
      <c r="EB73" s="219">
        <v>29</v>
      </c>
      <c r="EE73" s="219">
        <v>49</v>
      </c>
      <c r="EH73" s="219">
        <v>22</v>
      </c>
      <c r="EJ73" s="219">
        <v>27</v>
      </c>
      <c r="ES73" s="219">
        <v>16</v>
      </c>
    </row>
    <row r="74" spans="1:151" x14ac:dyDescent="0.25">
      <c r="D74" s="126">
        <v>5</v>
      </c>
      <c r="E74" s="126">
        <v>8</v>
      </c>
      <c r="AA74" s="126">
        <v>48</v>
      </c>
      <c r="AB74" s="126">
        <v>1</v>
      </c>
      <c r="AF74" s="126">
        <v>49</v>
      </c>
      <c r="AG74" s="126">
        <v>22</v>
      </c>
      <c r="AO74" s="126">
        <v>28</v>
      </c>
      <c r="BD74" s="126">
        <v>18</v>
      </c>
      <c r="BE74" s="126">
        <v>17</v>
      </c>
      <c r="CA74" s="126">
        <v>13</v>
      </c>
      <c r="CB74" s="126">
        <v>12</v>
      </c>
      <c r="CF74" s="126">
        <v>12</v>
      </c>
      <c r="CG74" s="126">
        <v>11</v>
      </c>
      <c r="CO74" s="126">
        <v>9</v>
      </c>
      <c r="DB74" s="219">
        <v>5</v>
      </c>
      <c r="DC74" s="219">
        <v>8</v>
      </c>
      <c r="DY74" s="219">
        <v>1</v>
      </c>
      <c r="EA74" s="219">
        <v>48</v>
      </c>
      <c r="EF74" s="219">
        <v>49</v>
      </c>
      <c r="EI74" s="219">
        <v>22</v>
      </c>
      <c r="EM74" s="219">
        <v>28</v>
      </c>
    </row>
    <row r="75" spans="1:151" x14ac:dyDescent="0.25">
      <c r="O75" s="126">
        <v>36</v>
      </c>
      <c r="S75" s="126">
        <v>7</v>
      </c>
      <c r="T75" s="126">
        <v>9</v>
      </c>
      <c r="W75" s="126">
        <v>18</v>
      </c>
      <c r="Z75" s="126">
        <v>26</v>
      </c>
      <c r="AI75" s="126">
        <v>46</v>
      </c>
      <c r="AR75" s="126">
        <v>43</v>
      </c>
      <c r="BO75" s="126">
        <v>14</v>
      </c>
      <c r="BS75" s="126">
        <v>13</v>
      </c>
      <c r="BT75" s="126">
        <v>13</v>
      </c>
      <c r="BW75" s="126">
        <v>13</v>
      </c>
      <c r="BZ75" s="126">
        <v>13</v>
      </c>
      <c r="CI75" s="126">
        <v>11</v>
      </c>
      <c r="CR75" s="126">
        <v>8</v>
      </c>
      <c r="DM75" s="219">
        <v>36</v>
      </c>
      <c r="DO75" s="219">
        <v>7</v>
      </c>
      <c r="DP75" s="219">
        <v>9</v>
      </c>
      <c r="DS75" s="219">
        <v>18</v>
      </c>
      <c r="DV75" s="219">
        <v>26</v>
      </c>
      <c r="EG75" s="219">
        <v>46</v>
      </c>
      <c r="EP75" s="219">
        <v>43</v>
      </c>
    </row>
    <row r="76" spans="1:151" x14ac:dyDescent="0.25">
      <c r="R76" s="126">
        <v>18</v>
      </c>
      <c r="U76" s="126">
        <v>48</v>
      </c>
      <c r="V76" s="126">
        <v>1</v>
      </c>
      <c r="AD76" s="126">
        <v>10</v>
      </c>
      <c r="AF76" s="126">
        <v>27</v>
      </c>
      <c r="AI76" s="126">
        <v>35</v>
      </c>
      <c r="AT76" s="126">
        <v>30</v>
      </c>
      <c r="BR76" s="126">
        <v>14</v>
      </c>
      <c r="BU76" s="126">
        <v>14</v>
      </c>
      <c r="BV76" s="126">
        <v>13</v>
      </c>
      <c r="CD76" s="126">
        <v>12</v>
      </c>
      <c r="CF76" s="126">
        <v>12</v>
      </c>
      <c r="CI76" s="126">
        <v>11</v>
      </c>
      <c r="CT76" s="126">
        <v>7</v>
      </c>
      <c r="DO76" s="219">
        <v>48</v>
      </c>
      <c r="DP76" s="219">
        <v>1</v>
      </c>
      <c r="DU76" s="219">
        <v>18</v>
      </c>
      <c r="EB76" s="219">
        <v>10</v>
      </c>
      <c r="ED76" s="219">
        <v>27</v>
      </c>
      <c r="EF76" s="219">
        <v>35</v>
      </c>
      <c r="ER76" s="219">
        <v>30</v>
      </c>
    </row>
    <row r="77" spans="1:151" x14ac:dyDescent="0.25">
      <c r="I77" s="126">
        <v>47</v>
      </c>
      <c r="U77" s="126">
        <v>26</v>
      </c>
      <c r="AB77" s="126">
        <v>27</v>
      </c>
      <c r="AJ77" s="126">
        <v>2</v>
      </c>
      <c r="AM77" s="126">
        <v>28</v>
      </c>
      <c r="AO77" s="126">
        <v>17</v>
      </c>
      <c r="AR77" s="126">
        <v>37</v>
      </c>
      <c r="BI77" s="126">
        <v>16</v>
      </c>
      <c r="BU77" s="126">
        <v>14</v>
      </c>
      <c r="CB77" s="126">
        <v>13</v>
      </c>
      <c r="CJ77" s="126">
        <v>10</v>
      </c>
      <c r="CM77" s="126">
        <v>10</v>
      </c>
      <c r="CO77" s="126">
        <v>9</v>
      </c>
      <c r="CR77" s="126">
        <v>8</v>
      </c>
      <c r="DG77" s="219">
        <v>47</v>
      </c>
      <c r="DQ77" s="219">
        <v>26</v>
      </c>
      <c r="ED77" s="219">
        <v>27</v>
      </c>
      <c r="EH77" s="219">
        <v>2</v>
      </c>
      <c r="EK77" s="219">
        <v>28</v>
      </c>
      <c r="EM77" s="219">
        <v>17</v>
      </c>
      <c r="EO77" s="219">
        <v>37</v>
      </c>
    </row>
    <row r="78" spans="1:151" x14ac:dyDescent="0.25">
      <c r="M78" s="126">
        <v>36</v>
      </c>
      <c r="O78" s="126">
        <v>48</v>
      </c>
      <c r="Q78" s="126">
        <v>3</v>
      </c>
      <c r="T78" s="126">
        <v>12</v>
      </c>
      <c r="AE78" s="126">
        <v>49</v>
      </c>
      <c r="AM78" s="126">
        <v>17</v>
      </c>
      <c r="AO78" s="126">
        <v>40</v>
      </c>
      <c r="BM78" s="126">
        <v>15</v>
      </c>
      <c r="BO78" s="126">
        <v>15</v>
      </c>
      <c r="BQ78" s="126">
        <v>14</v>
      </c>
      <c r="BT78" s="126">
        <v>14</v>
      </c>
      <c r="CE78" s="126">
        <v>13</v>
      </c>
      <c r="CM78" s="126">
        <v>10</v>
      </c>
      <c r="CO78" s="126">
        <v>10</v>
      </c>
      <c r="DJ78" s="219">
        <v>36</v>
      </c>
      <c r="DL78" s="219">
        <v>48</v>
      </c>
      <c r="DN78" s="219">
        <v>3</v>
      </c>
      <c r="DQ78" s="219">
        <v>12</v>
      </c>
      <c r="EC78" s="219">
        <v>49</v>
      </c>
      <c r="EL78" s="219">
        <v>40</v>
      </c>
      <c r="EM78" s="219">
        <v>17</v>
      </c>
    </row>
    <row r="79" spans="1:151" x14ac:dyDescent="0.25">
      <c r="E79" s="126">
        <v>8</v>
      </c>
      <c r="I79" s="126">
        <v>33</v>
      </c>
      <c r="M79" s="126">
        <v>12</v>
      </c>
      <c r="Q79" s="126">
        <v>41</v>
      </c>
      <c r="R79" s="126">
        <v>1</v>
      </c>
      <c r="Y79" s="126">
        <v>10</v>
      </c>
      <c r="AN79" s="126">
        <v>11</v>
      </c>
      <c r="BE79" s="126">
        <v>18</v>
      </c>
      <c r="BI79" s="126">
        <v>16</v>
      </c>
      <c r="BM79" s="126">
        <v>15</v>
      </c>
      <c r="BQ79" s="126">
        <v>15</v>
      </c>
      <c r="BR79" s="126">
        <v>14</v>
      </c>
      <c r="BY79" s="126">
        <v>13</v>
      </c>
      <c r="CN79" s="126">
        <v>10</v>
      </c>
      <c r="DC79" s="219">
        <v>8</v>
      </c>
      <c r="DG79" s="219">
        <v>33</v>
      </c>
      <c r="DL79" s="219">
        <v>41</v>
      </c>
      <c r="DN79" s="219">
        <v>1</v>
      </c>
      <c r="DR79" s="219">
        <v>12</v>
      </c>
      <c r="DV79" s="219">
        <v>10</v>
      </c>
      <c r="EJ79" s="219">
        <v>11</v>
      </c>
    </row>
    <row r="80" spans="1:151" x14ac:dyDescent="0.25">
      <c r="B80" s="126">
        <v>5</v>
      </c>
      <c r="L80" s="126">
        <v>41</v>
      </c>
      <c r="M80" s="126">
        <v>48</v>
      </c>
      <c r="O80" s="126">
        <v>3</v>
      </c>
      <c r="P80" s="126">
        <v>18</v>
      </c>
      <c r="AI80" s="126">
        <v>46</v>
      </c>
      <c r="AN80" s="126">
        <v>40</v>
      </c>
      <c r="BB80" s="126">
        <v>19</v>
      </c>
      <c r="BL80" s="126">
        <v>16</v>
      </c>
      <c r="BM80" s="126">
        <v>16</v>
      </c>
      <c r="BO80" s="126">
        <v>15</v>
      </c>
      <c r="BP80" s="126">
        <v>15</v>
      </c>
      <c r="CI80" s="126">
        <v>12</v>
      </c>
      <c r="CN80" s="126">
        <v>11</v>
      </c>
      <c r="CZ80" s="219">
        <v>5</v>
      </c>
      <c r="DI80" s="219">
        <v>48</v>
      </c>
      <c r="DJ80" s="219">
        <v>3</v>
      </c>
      <c r="DL80" s="219">
        <v>18</v>
      </c>
      <c r="DO80" s="219">
        <v>41</v>
      </c>
      <c r="EG80" s="219">
        <v>46</v>
      </c>
      <c r="EK80" s="219">
        <v>40</v>
      </c>
    </row>
    <row r="81" spans="1:151" x14ac:dyDescent="0.25">
      <c r="J81" s="126">
        <v>47</v>
      </c>
      <c r="P81" s="126">
        <v>1</v>
      </c>
      <c r="Q81" s="126">
        <v>19</v>
      </c>
      <c r="T81" s="126">
        <v>9</v>
      </c>
      <c r="AA81" s="126">
        <v>14</v>
      </c>
      <c r="AJ81" s="126">
        <v>40</v>
      </c>
      <c r="AP81" s="126">
        <v>37</v>
      </c>
      <c r="BJ81" s="126">
        <v>17</v>
      </c>
      <c r="BP81" s="126">
        <v>15</v>
      </c>
      <c r="BQ81" s="126">
        <v>15</v>
      </c>
      <c r="BT81" s="126">
        <v>14</v>
      </c>
      <c r="CA81" s="126">
        <v>13</v>
      </c>
      <c r="CJ81" s="126">
        <v>12</v>
      </c>
      <c r="CP81" s="126">
        <v>9</v>
      </c>
      <c r="DG81" s="219">
        <v>47</v>
      </c>
      <c r="DL81" s="219">
        <v>1</v>
      </c>
      <c r="DO81" s="219">
        <v>19</v>
      </c>
      <c r="DR81" s="219">
        <v>9</v>
      </c>
      <c r="DY81" s="219">
        <v>14</v>
      </c>
      <c r="EL81" s="219">
        <v>40</v>
      </c>
      <c r="EN81" s="219">
        <v>37</v>
      </c>
    </row>
    <row r="82" spans="1:151" x14ac:dyDescent="0.25">
      <c r="A82" s="126">
        <v>5</v>
      </c>
      <c r="E82" s="126">
        <v>31</v>
      </c>
      <c r="Q82" s="126">
        <v>36</v>
      </c>
      <c r="AG82" s="126">
        <v>46</v>
      </c>
      <c r="AQ82" s="126">
        <v>43</v>
      </c>
      <c r="AS82" s="126">
        <v>39</v>
      </c>
      <c r="AW82" s="126">
        <v>44</v>
      </c>
      <c r="BA82" s="126">
        <v>20</v>
      </c>
      <c r="BE82" s="126">
        <v>19</v>
      </c>
      <c r="BQ82" s="126">
        <v>16</v>
      </c>
      <c r="CG82" s="126">
        <v>13</v>
      </c>
      <c r="CQ82" s="126">
        <v>9</v>
      </c>
      <c r="CS82" s="126">
        <v>8</v>
      </c>
      <c r="CW82" s="126">
        <v>6</v>
      </c>
      <c r="CY82" s="219">
        <v>5</v>
      </c>
      <c r="DC82" s="219">
        <v>31</v>
      </c>
      <c r="DM82" s="219">
        <v>36</v>
      </c>
      <c r="ED82" s="219">
        <v>46</v>
      </c>
      <c r="EO82" s="219">
        <v>43</v>
      </c>
      <c r="EQ82" s="219">
        <v>39</v>
      </c>
      <c r="EU82" s="219">
        <v>44</v>
      </c>
    </row>
    <row r="83" spans="1:151" x14ac:dyDescent="0.25">
      <c r="Z83" s="126">
        <v>46</v>
      </c>
      <c r="AD83" s="126">
        <v>24</v>
      </c>
      <c r="AK83" s="126">
        <v>2</v>
      </c>
      <c r="AN83" s="126">
        <v>28</v>
      </c>
      <c r="AQ83" s="126">
        <v>43</v>
      </c>
      <c r="AU83" s="126">
        <v>44</v>
      </c>
      <c r="AW83" s="126">
        <v>34</v>
      </c>
      <c r="BZ83" s="126">
        <v>14</v>
      </c>
      <c r="CD83" s="126">
        <v>13</v>
      </c>
      <c r="CK83" s="126">
        <v>11</v>
      </c>
      <c r="CN83" s="126">
        <v>11</v>
      </c>
      <c r="CQ83" s="126">
        <v>10</v>
      </c>
      <c r="CU83" s="126">
        <v>7</v>
      </c>
      <c r="CW83" s="126">
        <v>6</v>
      </c>
      <c r="EA83" s="219">
        <v>24</v>
      </c>
      <c r="EE83" s="219">
        <v>46</v>
      </c>
      <c r="EI83" s="219">
        <v>2</v>
      </c>
      <c r="EL83" s="219">
        <v>28</v>
      </c>
      <c r="EO83" s="219">
        <v>43</v>
      </c>
      <c r="ET83" s="219">
        <v>34</v>
      </c>
      <c r="EU83" s="219">
        <v>44</v>
      </c>
    </row>
    <row r="84" spans="1:151" x14ac:dyDescent="0.25">
      <c r="C84" s="126">
        <v>31</v>
      </c>
      <c r="T84" s="126">
        <v>46</v>
      </c>
      <c r="AA84" s="126">
        <v>42</v>
      </c>
      <c r="AL84" s="126">
        <v>35</v>
      </c>
      <c r="AM84" s="126">
        <v>11</v>
      </c>
      <c r="AQ84" s="126">
        <v>37</v>
      </c>
      <c r="AT84" s="126">
        <v>44</v>
      </c>
      <c r="BC84" s="126">
        <v>20</v>
      </c>
      <c r="BT84" s="126">
        <v>15</v>
      </c>
      <c r="CA84" s="126">
        <v>14</v>
      </c>
      <c r="CL84" s="126">
        <v>12</v>
      </c>
      <c r="CM84" s="126">
        <v>11</v>
      </c>
      <c r="CQ84" s="126">
        <v>10</v>
      </c>
      <c r="CT84" s="126">
        <v>8</v>
      </c>
      <c r="DA84" s="219">
        <v>31</v>
      </c>
      <c r="DW84" s="219">
        <v>42</v>
      </c>
      <c r="DX84" s="219">
        <v>46</v>
      </c>
      <c r="EH84" s="219">
        <v>35</v>
      </c>
      <c r="EJ84" s="219">
        <v>11</v>
      </c>
      <c r="EN84" s="219">
        <v>37</v>
      </c>
      <c r="ES84" s="219">
        <v>44</v>
      </c>
    </row>
    <row r="85" spans="1:151" x14ac:dyDescent="0.25">
      <c r="G85" s="126">
        <v>20</v>
      </c>
      <c r="L85" s="126">
        <v>48</v>
      </c>
      <c r="AE85" s="126">
        <v>32</v>
      </c>
      <c r="AN85" s="126">
        <v>17</v>
      </c>
      <c r="AO85" s="126">
        <v>37</v>
      </c>
      <c r="AP85" s="126">
        <v>43</v>
      </c>
      <c r="AV85" s="126">
        <v>34</v>
      </c>
      <c r="BG85" s="126">
        <v>17</v>
      </c>
      <c r="BL85" s="126">
        <v>17</v>
      </c>
      <c r="CE85" s="126">
        <v>13</v>
      </c>
      <c r="CN85" s="126">
        <v>11</v>
      </c>
      <c r="CO85" s="126">
        <v>11</v>
      </c>
      <c r="CP85" s="126">
        <v>11</v>
      </c>
      <c r="CV85" s="126">
        <v>7</v>
      </c>
      <c r="DE85" s="219">
        <v>20</v>
      </c>
      <c r="DJ85" s="219">
        <v>48</v>
      </c>
      <c r="EC85" s="219">
        <v>32</v>
      </c>
      <c r="EL85" s="219">
        <v>17</v>
      </c>
      <c r="EM85" s="219">
        <v>43</v>
      </c>
      <c r="EO85" s="219">
        <v>37</v>
      </c>
      <c r="ET85" s="219">
        <v>34</v>
      </c>
    </row>
    <row r="86" spans="1:151" x14ac:dyDescent="0.25">
      <c r="A86" s="126">
        <v>5</v>
      </c>
      <c r="J86" s="126">
        <v>36</v>
      </c>
      <c r="Q86" s="126">
        <v>19</v>
      </c>
      <c r="T86" s="126">
        <v>26</v>
      </c>
      <c r="Z86" s="126">
        <v>24</v>
      </c>
      <c r="AC86" s="126">
        <v>49</v>
      </c>
      <c r="AS86" s="126">
        <v>44</v>
      </c>
      <c r="BA86" s="126">
        <v>21</v>
      </c>
      <c r="BJ86" s="126">
        <v>17</v>
      </c>
      <c r="BQ86" s="126">
        <v>16</v>
      </c>
      <c r="BT86" s="126">
        <v>15</v>
      </c>
      <c r="BZ86" s="126">
        <v>14</v>
      </c>
      <c r="CC86" s="126">
        <v>14</v>
      </c>
      <c r="CS86" s="126">
        <v>9</v>
      </c>
      <c r="CY86" s="219">
        <v>5</v>
      </c>
      <c r="DG86" s="219">
        <v>36</v>
      </c>
      <c r="DO86" s="219">
        <v>19</v>
      </c>
      <c r="DR86" s="219">
        <v>26</v>
      </c>
      <c r="DX86" s="219">
        <v>24</v>
      </c>
      <c r="DZ86" s="219">
        <v>49</v>
      </c>
      <c r="EQ86" s="219">
        <v>44</v>
      </c>
    </row>
    <row r="87" spans="1:151" x14ac:dyDescent="0.25">
      <c r="D87" s="126">
        <v>8</v>
      </c>
      <c r="S87" s="126">
        <v>46</v>
      </c>
      <c r="AJ87" s="126">
        <v>11</v>
      </c>
      <c r="AN87" s="126">
        <v>29</v>
      </c>
      <c r="AR87" s="126">
        <v>44</v>
      </c>
      <c r="AS87" s="126">
        <v>39</v>
      </c>
      <c r="AW87" s="126">
        <v>4</v>
      </c>
      <c r="BD87" s="126">
        <v>19</v>
      </c>
      <c r="BS87" s="126">
        <v>16</v>
      </c>
      <c r="CJ87" s="126">
        <v>12</v>
      </c>
      <c r="CN87" s="126">
        <v>12</v>
      </c>
      <c r="CR87" s="126">
        <v>10</v>
      </c>
      <c r="CS87" s="126">
        <v>9</v>
      </c>
      <c r="CW87" s="126">
        <v>6</v>
      </c>
      <c r="DB87" s="219">
        <v>8</v>
      </c>
      <c r="DP87" s="219">
        <v>46</v>
      </c>
      <c r="EH87" s="219">
        <v>11</v>
      </c>
      <c r="EL87" s="219">
        <v>29</v>
      </c>
      <c r="EP87" s="219">
        <v>39</v>
      </c>
      <c r="EQ87" s="219">
        <v>44</v>
      </c>
      <c r="EU87" s="219">
        <v>4</v>
      </c>
    </row>
    <row r="88" spans="1:151" x14ac:dyDescent="0.25">
      <c r="B88" s="126">
        <v>31</v>
      </c>
      <c r="C88" s="126">
        <v>6</v>
      </c>
      <c r="E88" s="126">
        <v>25</v>
      </c>
      <c r="K88" s="126">
        <v>33</v>
      </c>
      <c r="AF88" s="126">
        <v>21</v>
      </c>
      <c r="AG88" s="126">
        <v>29</v>
      </c>
      <c r="AI88" s="126">
        <v>40</v>
      </c>
      <c r="BB88" s="126">
        <v>21</v>
      </c>
      <c r="BC88" s="126">
        <v>20</v>
      </c>
      <c r="BE88" s="126">
        <v>19</v>
      </c>
      <c r="BK88" s="126">
        <v>17</v>
      </c>
      <c r="CF88" s="126">
        <v>13</v>
      </c>
      <c r="CG88" s="126">
        <v>13</v>
      </c>
      <c r="CI88" s="126">
        <v>13</v>
      </c>
      <c r="CZ88" s="219">
        <v>31</v>
      </c>
      <c r="DA88" s="219">
        <v>6</v>
      </c>
      <c r="DC88" s="219">
        <v>25</v>
      </c>
      <c r="DI88" s="219">
        <v>33</v>
      </c>
      <c r="EC88" s="219">
        <v>21</v>
      </c>
      <c r="EE88" s="219">
        <v>40</v>
      </c>
      <c r="EL88" s="219">
        <v>29</v>
      </c>
    </row>
    <row r="89" spans="1:151" x14ac:dyDescent="0.25">
      <c r="F89" s="126">
        <v>20</v>
      </c>
      <c r="G89" s="126">
        <v>33</v>
      </c>
      <c r="K89" s="126">
        <v>19</v>
      </c>
      <c r="Q89" s="126">
        <v>12</v>
      </c>
      <c r="AC89" s="126">
        <v>27</v>
      </c>
      <c r="AK89" s="126">
        <v>2</v>
      </c>
      <c r="AL89" s="126">
        <v>17</v>
      </c>
      <c r="BF89" s="126">
        <v>18</v>
      </c>
      <c r="BG89" s="126">
        <v>18</v>
      </c>
      <c r="BK89" s="126">
        <v>17</v>
      </c>
      <c r="BQ89" s="126">
        <v>16</v>
      </c>
      <c r="CC89" s="126">
        <v>14</v>
      </c>
      <c r="CK89" s="126">
        <v>12</v>
      </c>
      <c r="CL89" s="126">
        <v>12</v>
      </c>
      <c r="DD89" s="219">
        <v>20</v>
      </c>
      <c r="DH89" s="219">
        <v>19</v>
      </c>
      <c r="DI89" s="219">
        <v>33</v>
      </c>
      <c r="DO89" s="219">
        <v>12</v>
      </c>
      <c r="DZ89" s="219">
        <v>27</v>
      </c>
      <c r="EI89" s="219">
        <v>2</v>
      </c>
      <c r="EJ89" s="219">
        <v>17</v>
      </c>
    </row>
    <row r="90" spans="1:151" x14ac:dyDescent="0.25">
      <c r="R90" s="126">
        <v>18</v>
      </c>
      <c r="AA90" s="126">
        <v>14</v>
      </c>
      <c r="AH90" s="126">
        <v>11</v>
      </c>
      <c r="AK90" s="126">
        <v>35</v>
      </c>
      <c r="AM90" s="126">
        <v>22</v>
      </c>
      <c r="AN90" s="126">
        <v>28</v>
      </c>
      <c r="AP90" s="126">
        <v>43</v>
      </c>
      <c r="BR90" s="126">
        <v>16</v>
      </c>
      <c r="CA90" s="126">
        <v>14</v>
      </c>
      <c r="CH90" s="126">
        <v>13</v>
      </c>
      <c r="CK90" s="126">
        <v>13</v>
      </c>
      <c r="CM90" s="126">
        <v>12</v>
      </c>
      <c r="CN90" s="126">
        <v>12</v>
      </c>
      <c r="CP90" s="126">
        <v>12</v>
      </c>
      <c r="DP90" s="219">
        <v>18</v>
      </c>
      <c r="DX90" s="219">
        <v>14</v>
      </c>
      <c r="EE90" s="219">
        <v>11</v>
      </c>
      <c r="EG90" s="219">
        <v>35</v>
      </c>
      <c r="EK90" s="219">
        <v>22</v>
      </c>
      <c r="EL90" s="219">
        <v>28</v>
      </c>
      <c r="EN90" s="219">
        <v>43</v>
      </c>
    </row>
    <row r="91" spans="1:151" x14ac:dyDescent="0.25">
      <c r="F91" s="126">
        <v>20</v>
      </c>
      <c r="G91" s="126">
        <v>33</v>
      </c>
      <c r="P91" s="126">
        <v>46</v>
      </c>
      <c r="W91" s="126">
        <v>27</v>
      </c>
      <c r="AA91" s="126">
        <v>10</v>
      </c>
      <c r="AD91" s="126">
        <v>21</v>
      </c>
      <c r="AP91" s="126">
        <v>37</v>
      </c>
      <c r="BF91" s="126">
        <v>19</v>
      </c>
      <c r="BG91" s="126">
        <v>19</v>
      </c>
      <c r="BP91" s="126">
        <v>17</v>
      </c>
      <c r="BW91" s="126">
        <v>15</v>
      </c>
      <c r="CA91" s="126">
        <v>14</v>
      </c>
      <c r="CD91" s="126">
        <v>14</v>
      </c>
      <c r="CP91" s="126">
        <v>12</v>
      </c>
      <c r="DD91" s="219">
        <v>20</v>
      </c>
      <c r="DE91" s="219">
        <v>33</v>
      </c>
      <c r="DM91" s="219">
        <v>46</v>
      </c>
      <c r="DT91" s="219">
        <v>27</v>
      </c>
      <c r="DX91" s="219">
        <v>10</v>
      </c>
      <c r="EA91" s="219">
        <v>21</v>
      </c>
      <c r="EM91" s="219">
        <v>37</v>
      </c>
    </row>
    <row r="92" spans="1:151" x14ac:dyDescent="0.25">
      <c r="K92" s="126">
        <v>47</v>
      </c>
      <c r="P92" s="126">
        <v>41</v>
      </c>
      <c r="AB92" s="126">
        <v>7</v>
      </c>
      <c r="AD92" s="126">
        <v>15</v>
      </c>
      <c r="AG92" s="126">
        <v>35</v>
      </c>
      <c r="AK92" s="126">
        <v>17</v>
      </c>
      <c r="AW92" s="126">
        <v>16</v>
      </c>
      <c r="BK92" s="126">
        <v>18</v>
      </c>
      <c r="BP92" s="126">
        <v>17</v>
      </c>
      <c r="CB92" s="126">
        <v>14</v>
      </c>
      <c r="CD92" s="126">
        <v>14</v>
      </c>
      <c r="CG92" s="126">
        <v>14</v>
      </c>
      <c r="CK92" s="126">
        <v>13</v>
      </c>
      <c r="CW92" s="126">
        <v>7</v>
      </c>
      <c r="DH92" s="219">
        <v>47</v>
      </c>
      <c r="DM92" s="219">
        <v>41</v>
      </c>
      <c r="DX92" s="219">
        <v>7</v>
      </c>
      <c r="EA92" s="219">
        <v>15</v>
      </c>
      <c r="EE92" s="219">
        <v>35</v>
      </c>
      <c r="EI92" s="219">
        <v>17</v>
      </c>
      <c r="EU92" s="219">
        <v>16</v>
      </c>
    </row>
    <row r="93" spans="1:151" x14ac:dyDescent="0.25">
      <c r="J93" s="126">
        <v>36</v>
      </c>
      <c r="K93" s="126">
        <v>41</v>
      </c>
      <c r="P93" s="126">
        <v>38</v>
      </c>
      <c r="V93" s="126">
        <v>9</v>
      </c>
      <c r="Z93" s="126">
        <v>21</v>
      </c>
      <c r="AB93" s="126">
        <v>35</v>
      </c>
      <c r="AR93" s="126">
        <v>23</v>
      </c>
      <c r="BJ93" s="126">
        <v>18</v>
      </c>
      <c r="BK93" s="126">
        <v>18</v>
      </c>
      <c r="BP93" s="126">
        <v>17</v>
      </c>
      <c r="BV93" s="126">
        <v>15</v>
      </c>
      <c r="BZ93" s="126">
        <v>15</v>
      </c>
      <c r="CB93" s="126">
        <v>15</v>
      </c>
      <c r="CR93" s="126">
        <v>10</v>
      </c>
      <c r="DG93" s="219">
        <v>36</v>
      </c>
      <c r="DM93" s="219">
        <v>38</v>
      </c>
      <c r="DN93" s="219">
        <v>41</v>
      </c>
      <c r="DS93" s="219">
        <v>9</v>
      </c>
      <c r="DV93" s="219">
        <v>21</v>
      </c>
      <c r="EE93" s="219">
        <v>35</v>
      </c>
      <c r="EP93" s="219">
        <v>23</v>
      </c>
    </row>
    <row r="94" spans="1:151" x14ac:dyDescent="0.25">
      <c r="B94" s="126">
        <v>31</v>
      </c>
      <c r="M94" s="126">
        <v>46</v>
      </c>
      <c r="P94" s="126">
        <v>18</v>
      </c>
      <c r="R94" s="126">
        <v>3</v>
      </c>
      <c r="S94" s="126">
        <v>9</v>
      </c>
      <c r="AH94" s="126">
        <v>32</v>
      </c>
      <c r="AM94" s="126">
        <v>28</v>
      </c>
      <c r="BB94" s="126">
        <v>22</v>
      </c>
      <c r="BM94" s="126">
        <v>18</v>
      </c>
      <c r="BP94" s="126">
        <v>17</v>
      </c>
      <c r="BR94" s="126">
        <v>16</v>
      </c>
      <c r="BS94" s="126">
        <v>16</v>
      </c>
      <c r="CH94" s="126">
        <v>14</v>
      </c>
      <c r="CM94" s="126">
        <v>13</v>
      </c>
      <c r="CZ94" s="219">
        <v>31</v>
      </c>
      <c r="DJ94" s="219">
        <v>46</v>
      </c>
      <c r="DM94" s="219">
        <v>18</v>
      </c>
      <c r="DP94" s="219">
        <v>3</v>
      </c>
      <c r="DT94" s="219">
        <v>9</v>
      </c>
      <c r="EF94" s="219">
        <v>32</v>
      </c>
      <c r="EK94" s="219">
        <v>28</v>
      </c>
    </row>
    <row r="95" spans="1:151" x14ac:dyDescent="0.25">
      <c r="B95" s="126">
        <v>5</v>
      </c>
      <c r="C95" s="126">
        <v>6</v>
      </c>
      <c r="E95" s="126">
        <v>20</v>
      </c>
      <c r="G95" s="126">
        <v>33</v>
      </c>
      <c r="P95" s="126">
        <v>3</v>
      </c>
      <c r="T95" s="126">
        <v>21</v>
      </c>
      <c r="AP95" s="126">
        <v>45</v>
      </c>
      <c r="BB95" s="126">
        <v>22</v>
      </c>
      <c r="BC95" s="126">
        <v>21</v>
      </c>
      <c r="BE95" s="126">
        <v>20</v>
      </c>
      <c r="BG95" s="126">
        <v>20</v>
      </c>
      <c r="BP95" s="126">
        <v>17</v>
      </c>
      <c r="BT95" s="126">
        <v>16</v>
      </c>
      <c r="CP95" s="126">
        <v>13</v>
      </c>
      <c r="CY95" s="219">
        <v>5</v>
      </c>
      <c r="DA95" s="219">
        <v>6</v>
      </c>
      <c r="DC95" s="219">
        <v>20</v>
      </c>
      <c r="DE95" s="219">
        <v>33</v>
      </c>
      <c r="DP95" s="219">
        <v>3</v>
      </c>
      <c r="DR95" s="219">
        <v>21</v>
      </c>
      <c r="EN95" s="219">
        <v>45</v>
      </c>
    </row>
    <row r="96" spans="1:151" x14ac:dyDescent="0.25">
      <c r="D96" s="126">
        <v>20</v>
      </c>
      <c r="E96" s="126">
        <v>33</v>
      </c>
      <c r="H96" s="126">
        <v>36</v>
      </c>
      <c r="AI96" s="126">
        <v>29</v>
      </c>
      <c r="AM96" s="126">
        <v>13</v>
      </c>
      <c r="AN96" s="126">
        <v>22</v>
      </c>
      <c r="AO96" s="126">
        <v>37</v>
      </c>
      <c r="BD96" s="126">
        <v>21</v>
      </c>
      <c r="BE96" s="126">
        <v>21</v>
      </c>
      <c r="BH96" s="126">
        <v>19</v>
      </c>
      <c r="CI96" s="126">
        <v>14</v>
      </c>
      <c r="CM96" s="126">
        <v>13</v>
      </c>
      <c r="CN96" s="126">
        <v>13</v>
      </c>
      <c r="CO96" s="126">
        <v>13</v>
      </c>
      <c r="DC96" s="219">
        <v>20</v>
      </c>
      <c r="DE96" s="219">
        <v>33</v>
      </c>
      <c r="DF96" s="219">
        <v>36</v>
      </c>
      <c r="EG96" s="219">
        <v>29</v>
      </c>
      <c r="EJ96" s="219">
        <v>13</v>
      </c>
      <c r="EK96" s="219">
        <v>22</v>
      </c>
      <c r="EL96" s="219">
        <v>37</v>
      </c>
    </row>
    <row r="97" spans="1:151" x14ac:dyDescent="0.25">
      <c r="I97" s="126">
        <v>41</v>
      </c>
      <c r="M97" s="126">
        <v>18</v>
      </c>
      <c r="T97" s="126">
        <v>1</v>
      </c>
      <c r="X97" s="126">
        <v>7</v>
      </c>
      <c r="AK97" s="126">
        <v>28</v>
      </c>
      <c r="AO97" s="126">
        <v>2</v>
      </c>
      <c r="AW97" s="126">
        <v>4</v>
      </c>
      <c r="BI97" s="126">
        <v>19</v>
      </c>
      <c r="BM97" s="126">
        <v>18</v>
      </c>
      <c r="BT97" s="126">
        <v>16</v>
      </c>
      <c r="BX97" s="126">
        <v>15</v>
      </c>
      <c r="CK97" s="126">
        <v>14</v>
      </c>
      <c r="CO97" s="126">
        <v>13</v>
      </c>
      <c r="CW97" s="126">
        <v>7</v>
      </c>
      <c r="DG97" s="219">
        <v>41</v>
      </c>
      <c r="DK97" s="219">
        <v>18</v>
      </c>
      <c r="DR97" s="219">
        <v>1</v>
      </c>
      <c r="DV97" s="219">
        <v>7</v>
      </c>
      <c r="EF97" s="219">
        <v>28</v>
      </c>
      <c r="EJ97" s="219">
        <v>2</v>
      </c>
      <c r="EU97" s="219">
        <v>4</v>
      </c>
    </row>
    <row r="98" spans="1:151" x14ac:dyDescent="0.25">
      <c r="P98" s="126">
        <v>48</v>
      </c>
      <c r="AG98" s="126">
        <v>49</v>
      </c>
      <c r="AI98" s="126">
        <v>11</v>
      </c>
      <c r="AK98" s="126">
        <v>17</v>
      </c>
      <c r="AN98" s="126">
        <v>40</v>
      </c>
      <c r="AP98" s="126">
        <v>43</v>
      </c>
      <c r="AT98" s="126">
        <v>4</v>
      </c>
      <c r="BP98" s="126">
        <v>18</v>
      </c>
      <c r="CG98" s="126">
        <v>15</v>
      </c>
      <c r="CI98" s="126">
        <v>14</v>
      </c>
      <c r="CK98" s="126">
        <v>14</v>
      </c>
      <c r="CN98" s="126">
        <v>14</v>
      </c>
      <c r="CP98" s="126">
        <v>13</v>
      </c>
      <c r="CT98" s="126">
        <v>8</v>
      </c>
      <c r="DN98" s="219">
        <v>48</v>
      </c>
      <c r="ED98" s="219">
        <v>49</v>
      </c>
      <c r="EE98" s="219">
        <v>11</v>
      </c>
      <c r="EG98" s="219">
        <v>17</v>
      </c>
      <c r="EK98" s="219">
        <v>40</v>
      </c>
      <c r="EN98" s="219">
        <v>43</v>
      </c>
      <c r="EU98" s="219">
        <v>4</v>
      </c>
    </row>
    <row r="99" spans="1:151" x14ac:dyDescent="0.25">
      <c r="E99" s="126">
        <v>33</v>
      </c>
      <c r="AA99" s="126">
        <v>11</v>
      </c>
      <c r="AE99" s="126">
        <v>24</v>
      </c>
      <c r="AF99" s="126">
        <v>28</v>
      </c>
      <c r="AK99" s="126">
        <v>2</v>
      </c>
      <c r="AQ99" s="126">
        <v>23</v>
      </c>
      <c r="AR99" s="126">
        <v>44</v>
      </c>
      <c r="BE99" s="126">
        <v>22</v>
      </c>
      <c r="CA99" s="126">
        <v>15</v>
      </c>
      <c r="CE99" s="126">
        <v>15</v>
      </c>
      <c r="CF99" s="126">
        <v>15</v>
      </c>
      <c r="CK99" s="126">
        <v>14</v>
      </c>
      <c r="CQ99" s="126">
        <v>11</v>
      </c>
      <c r="CR99" s="126">
        <v>11</v>
      </c>
      <c r="DC99" s="219">
        <v>33</v>
      </c>
      <c r="DZ99" s="219">
        <v>24</v>
      </c>
      <c r="EA99" s="219">
        <v>28</v>
      </c>
      <c r="EF99" s="219">
        <v>2</v>
      </c>
      <c r="EG99" s="219">
        <v>11</v>
      </c>
      <c r="EO99" s="219">
        <v>23</v>
      </c>
      <c r="EP99" s="219">
        <v>44</v>
      </c>
    </row>
    <row r="100" spans="1:151" x14ac:dyDescent="0.25">
      <c r="M100" s="126">
        <v>48</v>
      </c>
      <c r="O100" s="126">
        <v>19</v>
      </c>
      <c r="AA100" s="126">
        <v>35</v>
      </c>
      <c r="AG100" s="126">
        <v>17</v>
      </c>
      <c r="AJ100" s="126">
        <v>40</v>
      </c>
      <c r="AN100" s="126">
        <v>37</v>
      </c>
      <c r="AU100" s="126">
        <v>16</v>
      </c>
      <c r="BM100" s="126">
        <v>19</v>
      </c>
      <c r="BO100" s="126">
        <v>18</v>
      </c>
      <c r="CA100" s="126">
        <v>16</v>
      </c>
      <c r="CG100" s="126">
        <v>15</v>
      </c>
      <c r="CJ100" s="126">
        <v>15</v>
      </c>
      <c r="CN100" s="126">
        <v>14</v>
      </c>
      <c r="CU100" s="126">
        <v>8</v>
      </c>
      <c r="DK100" s="219">
        <v>48</v>
      </c>
      <c r="DM100" s="219">
        <v>19</v>
      </c>
      <c r="DV100" s="219">
        <v>35</v>
      </c>
      <c r="EB100" s="219">
        <v>17</v>
      </c>
      <c r="EG100" s="219">
        <v>40</v>
      </c>
      <c r="EL100" s="219">
        <v>37</v>
      </c>
      <c r="ES100" s="219">
        <v>16</v>
      </c>
    </row>
    <row r="101" spans="1:151" x14ac:dyDescent="0.25">
      <c r="E101" s="126">
        <v>20</v>
      </c>
      <c r="I101" s="126">
        <v>41</v>
      </c>
      <c r="J101" s="126">
        <v>48</v>
      </c>
      <c r="T101" s="126">
        <v>21</v>
      </c>
      <c r="AC101" s="126">
        <v>40</v>
      </c>
      <c r="AN101" s="126">
        <v>22</v>
      </c>
      <c r="AT101" s="126">
        <v>4</v>
      </c>
      <c r="BE101" s="126">
        <v>22</v>
      </c>
      <c r="BI101" s="126">
        <v>20</v>
      </c>
      <c r="BJ101" s="126">
        <v>20</v>
      </c>
      <c r="BT101" s="126">
        <v>17</v>
      </c>
      <c r="CC101" s="126">
        <v>16</v>
      </c>
      <c r="CN101" s="126">
        <v>14</v>
      </c>
      <c r="CT101" s="126">
        <v>9</v>
      </c>
      <c r="DC101" s="219">
        <v>20</v>
      </c>
      <c r="DG101" s="219">
        <v>41</v>
      </c>
      <c r="DK101" s="219">
        <v>48</v>
      </c>
      <c r="DR101" s="219">
        <v>21</v>
      </c>
      <c r="EH101" s="219">
        <v>40</v>
      </c>
      <c r="EK101" s="219">
        <v>22</v>
      </c>
      <c r="ER101" s="219">
        <v>4</v>
      </c>
    </row>
    <row r="102" spans="1:151" x14ac:dyDescent="0.25">
      <c r="E102" s="126">
        <v>6</v>
      </c>
      <c r="S102" s="126">
        <v>9</v>
      </c>
      <c r="X102" s="126">
        <v>11</v>
      </c>
      <c r="AF102" s="126">
        <v>10</v>
      </c>
      <c r="AI102" s="126">
        <v>22</v>
      </c>
      <c r="AK102" s="126">
        <v>32</v>
      </c>
      <c r="AQ102" s="126">
        <v>23</v>
      </c>
      <c r="BE102" s="126">
        <v>22</v>
      </c>
      <c r="BS102" s="126">
        <v>17</v>
      </c>
      <c r="BX102" s="126">
        <v>16</v>
      </c>
      <c r="CF102" s="126">
        <v>15</v>
      </c>
      <c r="CI102" s="126">
        <v>15</v>
      </c>
      <c r="CK102" s="126">
        <v>15</v>
      </c>
      <c r="CQ102" s="126">
        <v>12</v>
      </c>
      <c r="DB102" s="219">
        <v>6</v>
      </c>
      <c r="DP102" s="219">
        <v>9</v>
      </c>
      <c r="DU102" s="219">
        <v>11</v>
      </c>
      <c r="ED102" s="219">
        <v>10</v>
      </c>
      <c r="EH102" s="219">
        <v>32</v>
      </c>
      <c r="EL102" s="219">
        <v>22</v>
      </c>
      <c r="EO102" s="219">
        <v>23</v>
      </c>
    </row>
    <row r="103" spans="1:151" x14ac:dyDescent="0.25">
      <c r="O103" s="126">
        <v>3</v>
      </c>
      <c r="Q103" s="126">
        <v>21</v>
      </c>
      <c r="AC103" s="126">
        <v>26</v>
      </c>
      <c r="AG103" s="126">
        <v>49</v>
      </c>
      <c r="AH103" s="126">
        <v>2</v>
      </c>
      <c r="AT103" s="126">
        <v>39</v>
      </c>
      <c r="AW103" s="126">
        <v>34</v>
      </c>
      <c r="BO103" s="126">
        <v>18</v>
      </c>
      <c r="BQ103" s="126">
        <v>18</v>
      </c>
      <c r="CC103" s="126">
        <v>16</v>
      </c>
      <c r="CG103" s="126">
        <v>16</v>
      </c>
      <c r="CH103" s="126">
        <v>15</v>
      </c>
      <c r="CT103" s="126">
        <v>10</v>
      </c>
      <c r="CW103" s="126">
        <v>8</v>
      </c>
      <c r="DM103" s="219">
        <v>3</v>
      </c>
      <c r="DN103" s="219">
        <v>21</v>
      </c>
      <c r="DY103" s="219">
        <v>26</v>
      </c>
      <c r="EB103" s="219">
        <v>49</v>
      </c>
      <c r="EC103" s="219">
        <v>2</v>
      </c>
      <c r="ER103" s="219">
        <v>39</v>
      </c>
      <c r="EU103" s="219">
        <v>34</v>
      </c>
    </row>
    <row r="104" spans="1:151" x14ac:dyDescent="0.25">
      <c r="N104" s="126">
        <v>21</v>
      </c>
      <c r="AA104" s="126">
        <v>7</v>
      </c>
      <c r="AE104" s="126">
        <v>24</v>
      </c>
      <c r="AI104" s="126">
        <v>14</v>
      </c>
      <c r="AM104" s="126">
        <v>42</v>
      </c>
      <c r="AN104" s="126">
        <v>13</v>
      </c>
      <c r="AU104" s="126">
        <v>16</v>
      </c>
      <c r="BN104" s="126">
        <v>19</v>
      </c>
      <c r="CA104" s="126">
        <v>16</v>
      </c>
      <c r="CE104" s="126">
        <v>16</v>
      </c>
      <c r="CI104" s="126">
        <v>15</v>
      </c>
      <c r="CM104" s="126">
        <v>15</v>
      </c>
      <c r="CN104" s="126">
        <v>14</v>
      </c>
      <c r="CU104" s="126">
        <v>9</v>
      </c>
      <c r="DO104" s="219">
        <v>21</v>
      </c>
      <c r="DV104" s="219">
        <v>7</v>
      </c>
      <c r="DZ104" s="219">
        <v>24</v>
      </c>
      <c r="EG104" s="219">
        <v>14</v>
      </c>
      <c r="EK104" s="219">
        <v>42</v>
      </c>
      <c r="EL104" s="219">
        <v>13</v>
      </c>
      <c r="ES104" s="219">
        <v>16</v>
      </c>
    </row>
    <row r="105" spans="1:151" x14ac:dyDescent="0.25">
      <c r="H105" s="126">
        <v>8</v>
      </c>
      <c r="O105" s="126">
        <v>46</v>
      </c>
      <c r="T105" s="126">
        <v>7</v>
      </c>
      <c r="AA105" s="126">
        <v>49</v>
      </c>
      <c r="AE105" s="126">
        <v>17</v>
      </c>
      <c r="AK105" s="126">
        <v>13</v>
      </c>
      <c r="AS105" s="126">
        <v>39</v>
      </c>
      <c r="BH105" s="126">
        <v>20</v>
      </c>
      <c r="BO105" s="126">
        <v>19</v>
      </c>
      <c r="BT105" s="126">
        <v>17</v>
      </c>
      <c r="CA105" s="126">
        <v>17</v>
      </c>
      <c r="CE105" s="126">
        <v>16</v>
      </c>
      <c r="CK105" s="126">
        <v>15</v>
      </c>
      <c r="CS105" s="126">
        <v>11</v>
      </c>
      <c r="DF105" s="219">
        <v>8</v>
      </c>
      <c r="DM105" s="219">
        <v>46</v>
      </c>
      <c r="DW105" s="219">
        <v>49</v>
      </c>
      <c r="DY105" s="219">
        <v>7</v>
      </c>
      <c r="EA105" s="219">
        <v>17</v>
      </c>
      <c r="EL105" s="219">
        <v>13</v>
      </c>
      <c r="EQ105" s="219">
        <v>39</v>
      </c>
    </row>
    <row r="106" spans="1:151" x14ac:dyDescent="0.25">
      <c r="A106" s="126">
        <v>5</v>
      </c>
      <c r="I106" s="126">
        <v>21</v>
      </c>
      <c r="M106" s="126">
        <v>3</v>
      </c>
      <c r="T106" s="126">
        <v>49</v>
      </c>
      <c r="AB106" s="126">
        <v>40</v>
      </c>
      <c r="AM106" s="126">
        <v>29</v>
      </c>
      <c r="AO106" s="126">
        <v>43</v>
      </c>
      <c r="BA106" s="126">
        <v>23</v>
      </c>
      <c r="BI106" s="126">
        <v>20</v>
      </c>
      <c r="BM106" s="126">
        <v>19</v>
      </c>
      <c r="BT106" s="126">
        <v>18</v>
      </c>
      <c r="CB106" s="126">
        <v>17</v>
      </c>
      <c r="CM106" s="126">
        <v>15</v>
      </c>
      <c r="CO106" s="126">
        <v>14</v>
      </c>
      <c r="CY106" s="219">
        <v>5</v>
      </c>
      <c r="DG106" s="219">
        <v>21</v>
      </c>
      <c r="DJ106" s="219">
        <v>3</v>
      </c>
      <c r="DX106" s="219">
        <v>40</v>
      </c>
      <c r="DY106" s="219">
        <v>49</v>
      </c>
      <c r="EK106" s="219">
        <v>29</v>
      </c>
      <c r="EM106" s="219">
        <v>43</v>
      </c>
    </row>
    <row r="107" spans="1:151" x14ac:dyDescent="0.25">
      <c r="C107" s="126">
        <v>20</v>
      </c>
      <c r="G107" s="126">
        <v>21</v>
      </c>
      <c r="N107" s="126">
        <v>18</v>
      </c>
      <c r="Q107" s="126">
        <v>49</v>
      </c>
      <c r="AH107" s="126">
        <v>27</v>
      </c>
      <c r="AQ107" s="126">
        <v>23</v>
      </c>
      <c r="AU107" s="126">
        <v>16</v>
      </c>
      <c r="BC107" s="126">
        <v>23</v>
      </c>
      <c r="BG107" s="126">
        <v>21</v>
      </c>
      <c r="BN107" s="126">
        <v>19</v>
      </c>
      <c r="BQ107" s="126">
        <v>19</v>
      </c>
      <c r="CH107" s="126">
        <v>16</v>
      </c>
      <c r="CQ107" s="126">
        <v>13</v>
      </c>
      <c r="CU107" s="126">
        <v>10</v>
      </c>
      <c r="DA107" s="219">
        <v>20</v>
      </c>
      <c r="DG107" s="219">
        <v>21</v>
      </c>
      <c r="DL107" s="219">
        <v>18</v>
      </c>
      <c r="DR107" s="219">
        <v>49</v>
      </c>
      <c r="EF107" s="219">
        <v>27</v>
      </c>
      <c r="EO107" s="219">
        <v>23</v>
      </c>
      <c r="ES107" s="219">
        <v>16</v>
      </c>
    </row>
    <row r="108" spans="1:151" x14ac:dyDescent="0.25">
      <c r="K108" s="126">
        <v>18</v>
      </c>
      <c r="N108" s="126">
        <v>46</v>
      </c>
      <c r="U108" s="126">
        <v>40</v>
      </c>
      <c r="AE108" s="126">
        <v>10</v>
      </c>
      <c r="AH108" s="126">
        <v>22</v>
      </c>
      <c r="AN108" s="126">
        <v>37</v>
      </c>
      <c r="AR108" s="126">
        <v>39</v>
      </c>
      <c r="BK108" s="126">
        <v>20</v>
      </c>
      <c r="BN108" s="126">
        <v>20</v>
      </c>
      <c r="BU108" s="126">
        <v>18</v>
      </c>
      <c r="CE108" s="126">
        <v>16</v>
      </c>
      <c r="CH108" s="126">
        <v>16</v>
      </c>
      <c r="CN108" s="126">
        <v>15</v>
      </c>
      <c r="CR108" s="126">
        <v>12</v>
      </c>
      <c r="DK108" s="219">
        <v>46</v>
      </c>
      <c r="DL108" s="219">
        <v>18</v>
      </c>
      <c r="DS108" s="219">
        <v>40</v>
      </c>
      <c r="EB108" s="219">
        <v>10</v>
      </c>
      <c r="EE108" s="219">
        <v>22</v>
      </c>
      <c r="EL108" s="219">
        <v>37</v>
      </c>
      <c r="EP108" s="219">
        <v>39</v>
      </c>
    </row>
    <row r="109" spans="1:151" x14ac:dyDescent="0.25">
      <c r="D109" s="126">
        <v>31</v>
      </c>
      <c r="O109" s="126">
        <v>49</v>
      </c>
      <c r="S109" s="126">
        <v>7</v>
      </c>
      <c r="Z109" s="126">
        <v>17</v>
      </c>
      <c r="AE109" s="126">
        <v>35</v>
      </c>
      <c r="AH109" s="126">
        <v>14</v>
      </c>
      <c r="AP109" s="126">
        <v>23</v>
      </c>
      <c r="BD109" s="126">
        <v>23</v>
      </c>
      <c r="BO109" s="126">
        <v>20</v>
      </c>
      <c r="BS109" s="126">
        <v>18</v>
      </c>
      <c r="BZ109" s="126">
        <v>17</v>
      </c>
      <c r="CE109" s="126">
        <v>17</v>
      </c>
      <c r="CH109" s="126">
        <v>16</v>
      </c>
      <c r="CP109" s="126">
        <v>14</v>
      </c>
      <c r="DB109" s="219">
        <v>31</v>
      </c>
      <c r="DM109" s="219">
        <v>49</v>
      </c>
      <c r="DP109" s="219">
        <v>7</v>
      </c>
      <c r="DW109" s="219">
        <v>17</v>
      </c>
      <c r="EA109" s="219">
        <v>35</v>
      </c>
      <c r="EE109" s="219">
        <v>14</v>
      </c>
      <c r="EN109" s="219">
        <v>23</v>
      </c>
    </row>
    <row r="110" spans="1:151" x14ac:dyDescent="0.25">
      <c r="G110" s="126">
        <v>8</v>
      </c>
      <c r="H110" s="126">
        <v>18</v>
      </c>
      <c r="S110" s="126">
        <v>47</v>
      </c>
      <c r="U110" s="126">
        <v>17</v>
      </c>
      <c r="Z110" s="126">
        <v>11</v>
      </c>
      <c r="AI110" s="126">
        <v>28</v>
      </c>
      <c r="AN110" s="126">
        <v>15</v>
      </c>
      <c r="BG110" s="126">
        <v>21</v>
      </c>
      <c r="BH110" s="126">
        <v>21</v>
      </c>
      <c r="BS110" s="126">
        <v>19</v>
      </c>
      <c r="BU110" s="126">
        <v>18</v>
      </c>
      <c r="BZ110" s="126">
        <v>17</v>
      </c>
      <c r="CI110" s="126">
        <v>16</v>
      </c>
      <c r="CN110" s="126">
        <v>15</v>
      </c>
      <c r="DE110" s="219">
        <v>8</v>
      </c>
      <c r="DF110" s="219">
        <v>18</v>
      </c>
      <c r="DP110" s="219">
        <v>47</v>
      </c>
      <c r="DV110" s="219">
        <v>11</v>
      </c>
      <c r="DX110" s="219">
        <v>17</v>
      </c>
      <c r="EG110" s="219">
        <v>28</v>
      </c>
      <c r="EL110" s="219">
        <v>15</v>
      </c>
    </row>
    <row r="111" spans="1:151" x14ac:dyDescent="0.25">
      <c r="D111" s="126">
        <v>6</v>
      </c>
      <c r="E111" s="126">
        <v>33</v>
      </c>
      <c r="I111" s="126">
        <v>41</v>
      </c>
      <c r="N111" s="126">
        <v>25</v>
      </c>
      <c r="X111" s="126">
        <v>38</v>
      </c>
      <c r="AB111" s="126">
        <v>14</v>
      </c>
      <c r="AD111" s="126">
        <v>24</v>
      </c>
      <c r="BD111" s="126">
        <v>23</v>
      </c>
      <c r="BE111" s="126">
        <v>23</v>
      </c>
      <c r="BI111" s="126">
        <v>21</v>
      </c>
      <c r="BN111" s="126">
        <v>20</v>
      </c>
      <c r="BX111" s="126">
        <v>18</v>
      </c>
      <c r="CB111" s="126">
        <v>17</v>
      </c>
      <c r="CD111" s="126">
        <v>17</v>
      </c>
      <c r="DB111" s="219">
        <v>6</v>
      </c>
      <c r="DC111" s="219">
        <v>33</v>
      </c>
      <c r="DG111" s="219">
        <v>41</v>
      </c>
      <c r="DL111" s="219">
        <v>25</v>
      </c>
      <c r="DU111" s="219">
        <v>38</v>
      </c>
      <c r="DZ111" s="219">
        <v>14</v>
      </c>
      <c r="EB111" s="219">
        <v>24</v>
      </c>
    </row>
    <row r="112" spans="1:151" x14ac:dyDescent="0.25">
      <c r="E112" s="126">
        <v>33</v>
      </c>
      <c r="G112" s="126">
        <v>18</v>
      </c>
      <c r="J112" s="126">
        <v>25</v>
      </c>
      <c r="P112" s="126">
        <v>47</v>
      </c>
      <c r="V112" s="126">
        <v>9</v>
      </c>
      <c r="AQ112" s="126">
        <v>45</v>
      </c>
      <c r="AW112" s="126">
        <v>30</v>
      </c>
      <c r="BE112" s="126">
        <v>24</v>
      </c>
      <c r="BG112" s="126">
        <v>22</v>
      </c>
      <c r="BJ112" s="126">
        <v>21</v>
      </c>
      <c r="BP112" s="126">
        <v>20</v>
      </c>
      <c r="BV112" s="126">
        <v>18</v>
      </c>
      <c r="CQ112" s="126">
        <v>14</v>
      </c>
      <c r="CW112" s="126">
        <v>8</v>
      </c>
      <c r="DC112" s="219">
        <v>33</v>
      </c>
      <c r="DE112" s="219">
        <v>18</v>
      </c>
      <c r="DL112" s="219">
        <v>25</v>
      </c>
      <c r="DN112" s="219">
        <v>47</v>
      </c>
      <c r="DS112" s="219">
        <v>9</v>
      </c>
      <c r="EO112" s="219">
        <v>45</v>
      </c>
      <c r="EU112" s="219">
        <v>30</v>
      </c>
    </row>
    <row r="113" spans="1:151" x14ac:dyDescent="0.25">
      <c r="A113" s="126">
        <v>33</v>
      </c>
      <c r="I113" s="126">
        <v>25</v>
      </c>
      <c r="N113" s="126">
        <v>49</v>
      </c>
      <c r="AI113" s="126">
        <v>13</v>
      </c>
      <c r="AK113" s="126">
        <v>29</v>
      </c>
      <c r="AL113" s="126">
        <v>32</v>
      </c>
      <c r="AW113" s="126">
        <v>34</v>
      </c>
      <c r="BA113" s="126">
        <v>25</v>
      </c>
      <c r="BI113" s="126">
        <v>22</v>
      </c>
      <c r="BN113" s="126">
        <v>21</v>
      </c>
      <c r="CI113" s="126">
        <v>16</v>
      </c>
      <c r="CK113" s="126">
        <v>16</v>
      </c>
      <c r="CL113" s="126">
        <v>16</v>
      </c>
      <c r="CW113" s="126">
        <v>9</v>
      </c>
      <c r="DC113" s="219">
        <v>33</v>
      </c>
      <c r="DH113" s="219">
        <v>25</v>
      </c>
      <c r="DK113" s="219">
        <v>49</v>
      </c>
      <c r="EG113" s="219">
        <v>13</v>
      </c>
      <c r="EI113" s="219">
        <v>29</v>
      </c>
      <c r="EJ113" s="219">
        <v>32</v>
      </c>
      <c r="ET113" s="219">
        <v>34</v>
      </c>
    </row>
    <row r="114" spans="1:151" x14ac:dyDescent="0.25">
      <c r="A114" s="126">
        <v>33</v>
      </c>
      <c r="E114" s="126">
        <v>31</v>
      </c>
      <c r="H114" s="126">
        <v>8</v>
      </c>
      <c r="Y114" s="126">
        <v>24</v>
      </c>
      <c r="AB114" s="126">
        <v>10</v>
      </c>
      <c r="AI114" s="126">
        <v>29</v>
      </c>
      <c r="AU114" s="126">
        <v>4</v>
      </c>
      <c r="BA114" s="126">
        <v>26</v>
      </c>
      <c r="BE114" s="126">
        <v>24</v>
      </c>
      <c r="BH114" s="126">
        <v>22</v>
      </c>
      <c r="BY114" s="126">
        <v>18</v>
      </c>
      <c r="CB114" s="126">
        <v>17</v>
      </c>
      <c r="CI114" s="126">
        <v>17</v>
      </c>
      <c r="CU114" s="126">
        <v>10</v>
      </c>
      <c r="CY114" s="219">
        <v>33</v>
      </c>
      <c r="DC114" s="219">
        <v>31</v>
      </c>
      <c r="DE114" s="219">
        <v>8</v>
      </c>
      <c r="DW114" s="219">
        <v>24</v>
      </c>
      <c r="DZ114" s="219">
        <v>10</v>
      </c>
      <c r="EI114" s="219">
        <v>29</v>
      </c>
      <c r="ES114" s="219">
        <v>4</v>
      </c>
    </row>
    <row r="115" spans="1:151" x14ac:dyDescent="0.25">
      <c r="A115" s="126">
        <v>33</v>
      </c>
      <c r="E115" s="126">
        <v>20</v>
      </c>
      <c r="I115" s="126">
        <v>21</v>
      </c>
      <c r="O115" s="126">
        <v>3</v>
      </c>
      <c r="AD115" s="126">
        <v>12</v>
      </c>
      <c r="AK115" s="126">
        <v>2</v>
      </c>
      <c r="AW115" s="126">
        <v>30</v>
      </c>
      <c r="BA115" s="126">
        <v>27</v>
      </c>
      <c r="BE115" s="126">
        <v>24</v>
      </c>
      <c r="BI115" s="126">
        <v>22</v>
      </c>
      <c r="BO115" s="126">
        <v>20</v>
      </c>
      <c r="CD115" s="126">
        <v>17</v>
      </c>
      <c r="CK115" s="126">
        <v>16</v>
      </c>
      <c r="CW115" s="126">
        <v>9</v>
      </c>
      <c r="CY115" s="219">
        <v>33</v>
      </c>
      <c r="DB115" s="219">
        <v>20</v>
      </c>
      <c r="DG115" s="219">
        <v>21</v>
      </c>
      <c r="DM115" s="219">
        <v>3</v>
      </c>
      <c r="EA115" s="219">
        <v>12</v>
      </c>
      <c r="EI115" s="219">
        <v>2</v>
      </c>
      <c r="EU115" s="219">
        <v>30</v>
      </c>
    </row>
    <row r="116" spans="1:151" x14ac:dyDescent="0.25">
      <c r="B116" s="126">
        <v>20</v>
      </c>
      <c r="F116" s="126">
        <v>8</v>
      </c>
      <c r="N116" s="126">
        <v>47</v>
      </c>
      <c r="R116" s="126">
        <v>9</v>
      </c>
      <c r="Z116" s="126">
        <v>12</v>
      </c>
      <c r="AP116" s="126">
        <v>43</v>
      </c>
      <c r="AR116" s="126">
        <v>39</v>
      </c>
      <c r="BB116" s="126">
        <v>25</v>
      </c>
      <c r="BF116" s="126">
        <v>23</v>
      </c>
      <c r="BN116" s="126">
        <v>21</v>
      </c>
      <c r="BR116" s="126">
        <v>19</v>
      </c>
      <c r="BZ116" s="126">
        <v>18</v>
      </c>
      <c r="CP116" s="126">
        <v>15</v>
      </c>
      <c r="CR116" s="126">
        <v>13</v>
      </c>
      <c r="DC116" s="219">
        <v>20</v>
      </c>
      <c r="DD116" s="219">
        <v>8</v>
      </c>
      <c r="DK116" s="219">
        <v>47</v>
      </c>
      <c r="DP116" s="219">
        <v>9</v>
      </c>
      <c r="EB116" s="219">
        <v>12</v>
      </c>
      <c r="EN116" s="219">
        <v>43</v>
      </c>
      <c r="EP116" s="219">
        <v>39</v>
      </c>
    </row>
    <row r="117" spans="1:151" x14ac:dyDescent="0.25">
      <c r="P117" s="126">
        <v>9</v>
      </c>
      <c r="Q117" s="126">
        <v>36</v>
      </c>
      <c r="W117" s="126">
        <v>38</v>
      </c>
      <c r="AC117" s="126">
        <v>35</v>
      </c>
      <c r="AJ117" s="126">
        <v>28</v>
      </c>
      <c r="AS117" s="126">
        <v>44</v>
      </c>
      <c r="AT117" s="126">
        <v>4</v>
      </c>
      <c r="BP117" s="126">
        <v>20</v>
      </c>
      <c r="BQ117" s="126">
        <v>20</v>
      </c>
      <c r="BW117" s="126">
        <v>19</v>
      </c>
      <c r="CC117" s="126">
        <v>18</v>
      </c>
      <c r="CJ117" s="126">
        <v>17</v>
      </c>
      <c r="CS117" s="126">
        <v>12</v>
      </c>
      <c r="CT117" s="126">
        <v>11</v>
      </c>
      <c r="DN117" s="219">
        <v>36</v>
      </c>
      <c r="DP117" s="219">
        <v>9</v>
      </c>
      <c r="DT117" s="219">
        <v>38</v>
      </c>
      <c r="EA117" s="219">
        <v>35</v>
      </c>
      <c r="EH117" s="219">
        <v>28</v>
      </c>
      <c r="EQ117" s="219">
        <v>44</v>
      </c>
      <c r="ER117" s="219">
        <v>4</v>
      </c>
    </row>
    <row r="118" spans="1:151" x14ac:dyDescent="0.25">
      <c r="A118" s="126">
        <v>33</v>
      </c>
      <c r="F118" s="126">
        <v>8</v>
      </c>
      <c r="N118" s="126">
        <v>9</v>
      </c>
      <c r="O118" s="126">
        <v>36</v>
      </c>
      <c r="AC118" s="126">
        <v>28</v>
      </c>
      <c r="AL118" s="126">
        <v>15</v>
      </c>
      <c r="AR118" s="126">
        <v>39</v>
      </c>
      <c r="BA118" s="126">
        <v>28</v>
      </c>
      <c r="BF118" s="126">
        <v>24</v>
      </c>
      <c r="BN118" s="126">
        <v>21</v>
      </c>
      <c r="BO118" s="126">
        <v>21</v>
      </c>
      <c r="CC118" s="126">
        <v>18</v>
      </c>
      <c r="CL118" s="126">
        <v>16</v>
      </c>
      <c r="CR118" s="126">
        <v>14</v>
      </c>
      <c r="CY118" s="219">
        <v>33</v>
      </c>
      <c r="DD118" s="219">
        <v>8</v>
      </c>
      <c r="DN118" s="219">
        <v>9</v>
      </c>
      <c r="DO118" s="219">
        <v>36</v>
      </c>
      <c r="EH118" s="219">
        <v>28</v>
      </c>
      <c r="EJ118" s="219">
        <v>15</v>
      </c>
      <c r="EP118" s="219">
        <v>39</v>
      </c>
    </row>
    <row r="119" spans="1:151" x14ac:dyDescent="0.25">
      <c r="B119" s="126">
        <v>20</v>
      </c>
      <c r="D119" s="126">
        <v>31</v>
      </c>
      <c r="H119" s="126">
        <v>21</v>
      </c>
      <c r="P119" s="126">
        <v>46</v>
      </c>
      <c r="AI119" s="126">
        <v>22</v>
      </c>
      <c r="AL119" s="126">
        <v>32</v>
      </c>
      <c r="AQ119" s="126">
        <v>39</v>
      </c>
      <c r="BB119" s="126">
        <v>26</v>
      </c>
      <c r="BD119" s="126">
        <v>25</v>
      </c>
      <c r="BH119" s="126">
        <v>23</v>
      </c>
      <c r="BP119" s="126">
        <v>21</v>
      </c>
      <c r="CI119" s="126">
        <v>17</v>
      </c>
      <c r="CL119" s="126">
        <v>17</v>
      </c>
      <c r="CQ119" s="126">
        <v>15</v>
      </c>
      <c r="CZ119" s="219">
        <v>20</v>
      </c>
      <c r="DA119" s="219">
        <v>31</v>
      </c>
      <c r="DF119" s="219">
        <v>21</v>
      </c>
      <c r="DN119" s="219">
        <v>46</v>
      </c>
      <c r="EF119" s="219">
        <v>22</v>
      </c>
      <c r="EI119" s="219">
        <v>32</v>
      </c>
      <c r="EP119" s="219">
        <v>39</v>
      </c>
    </row>
    <row r="120" spans="1:151" x14ac:dyDescent="0.25">
      <c r="R120" s="126">
        <v>38</v>
      </c>
      <c r="T120" s="126">
        <v>12</v>
      </c>
      <c r="X120" s="126">
        <v>28</v>
      </c>
      <c r="AA120" s="126">
        <v>10</v>
      </c>
      <c r="AD120" s="126">
        <v>22</v>
      </c>
      <c r="AJ120" s="126">
        <v>15</v>
      </c>
      <c r="AW120" s="126">
        <v>34</v>
      </c>
      <c r="BR120" s="126">
        <v>20</v>
      </c>
      <c r="BT120" s="126">
        <v>19</v>
      </c>
      <c r="BX120" s="126">
        <v>19</v>
      </c>
      <c r="CA120" s="126">
        <v>18</v>
      </c>
      <c r="CD120" s="126">
        <v>18</v>
      </c>
      <c r="CJ120" s="126">
        <v>17</v>
      </c>
      <c r="CW120" s="126">
        <v>10</v>
      </c>
      <c r="DP120" s="219">
        <v>38</v>
      </c>
      <c r="DR120" s="219">
        <v>12</v>
      </c>
      <c r="DV120" s="219">
        <v>28</v>
      </c>
      <c r="DY120" s="219">
        <v>10</v>
      </c>
      <c r="EF120" s="219">
        <v>15</v>
      </c>
      <c r="EG120" s="219">
        <v>22</v>
      </c>
      <c r="EU120" s="219">
        <v>34</v>
      </c>
    </row>
    <row r="121" spans="1:151" x14ac:dyDescent="0.25">
      <c r="M121" s="126">
        <v>46</v>
      </c>
      <c r="Q121" s="126">
        <v>38</v>
      </c>
      <c r="U121" s="126">
        <v>7</v>
      </c>
      <c r="AG121" s="126">
        <v>32</v>
      </c>
      <c r="AH121" s="126">
        <v>1</v>
      </c>
      <c r="AQ121" s="126">
        <v>23</v>
      </c>
      <c r="AW121" s="126">
        <v>30</v>
      </c>
      <c r="BM121" s="126">
        <v>22</v>
      </c>
      <c r="BQ121" s="126">
        <v>21</v>
      </c>
      <c r="BU121" s="126">
        <v>19</v>
      </c>
      <c r="CG121" s="126">
        <v>18</v>
      </c>
      <c r="CH121" s="126">
        <v>17</v>
      </c>
      <c r="CQ121" s="126">
        <v>15</v>
      </c>
      <c r="CW121" s="126">
        <v>10</v>
      </c>
      <c r="DK121" s="219">
        <v>46</v>
      </c>
      <c r="DP121" s="219">
        <v>38</v>
      </c>
      <c r="DQ121" s="219">
        <v>7</v>
      </c>
      <c r="ED121" s="219">
        <v>32</v>
      </c>
      <c r="EE121" s="219">
        <v>1</v>
      </c>
      <c r="EO121" s="219">
        <v>23</v>
      </c>
      <c r="ET121" s="219">
        <v>30</v>
      </c>
    </row>
    <row r="122" spans="1:151" x14ac:dyDescent="0.25">
      <c r="H122" s="126">
        <v>18</v>
      </c>
      <c r="K122" s="126">
        <v>9</v>
      </c>
      <c r="P122" s="126">
        <v>49</v>
      </c>
      <c r="R122" s="126">
        <v>48</v>
      </c>
      <c r="AJ122" s="126">
        <v>13</v>
      </c>
      <c r="AP122" s="126">
        <v>42</v>
      </c>
      <c r="AU122" s="126">
        <v>16</v>
      </c>
      <c r="BH122" s="126">
        <v>23</v>
      </c>
      <c r="BK122" s="126">
        <v>22</v>
      </c>
      <c r="BP122" s="126">
        <v>22</v>
      </c>
      <c r="BR122" s="126">
        <v>21</v>
      </c>
      <c r="CJ122" s="126">
        <v>17</v>
      </c>
      <c r="CP122" s="126">
        <v>16</v>
      </c>
      <c r="CU122" s="126">
        <v>11</v>
      </c>
      <c r="DF122" s="219">
        <v>18</v>
      </c>
      <c r="DH122" s="219">
        <v>9</v>
      </c>
      <c r="DM122" s="219">
        <v>49</v>
      </c>
      <c r="DP122" s="219">
        <v>48</v>
      </c>
      <c r="EH122" s="219">
        <v>13</v>
      </c>
      <c r="EM122" s="219">
        <v>42</v>
      </c>
      <c r="ES122" s="219">
        <v>16</v>
      </c>
    </row>
    <row r="123" spans="1:151" x14ac:dyDescent="0.25">
      <c r="R123" s="126">
        <v>3</v>
      </c>
      <c r="U123" s="126">
        <v>28</v>
      </c>
      <c r="X123" s="126">
        <v>19</v>
      </c>
      <c r="AK123" s="126">
        <v>26</v>
      </c>
      <c r="AT123" s="126">
        <v>4</v>
      </c>
      <c r="AV123" s="126">
        <v>30</v>
      </c>
      <c r="AW123" s="126">
        <v>34</v>
      </c>
      <c r="BR123" s="126">
        <v>21</v>
      </c>
      <c r="BU123" s="126">
        <v>20</v>
      </c>
      <c r="BX123" s="126">
        <v>19</v>
      </c>
      <c r="CK123" s="126">
        <v>17</v>
      </c>
      <c r="CT123" s="126">
        <v>12</v>
      </c>
      <c r="CV123" s="126">
        <v>11</v>
      </c>
      <c r="CW123" s="126">
        <v>11</v>
      </c>
      <c r="DO123" s="219">
        <v>3</v>
      </c>
      <c r="DS123" s="219">
        <v>28</v>
      </c>
      <c r="DV123" s="219">
        <v>19</v>
      </c>
      <c r="EI123" s="219">
        <v>26</v>
      </c>
      <c r="ER123" s="219">
        <v>4</v>
      </c>
      <c r="ET123" s="219">
        <v>30</v>
      </c>
      <c r="EU123" s="219">
        <v>34</v>
      </c>
    </row>
    <row r="124" spans="1:151" x14ac:dyDescent="0.25">
      <c r="E124" s="123"/>
      <c r="F124" s="123"/>
      <c r="G124" s="123"/>
      <c r="H124" s="126">
        <v>21</v>
      </c>
      <c r="I124" s="123"/>
      <c r="J124" s="123"/>
      <c r="K124" s="123"/>
      <c r="L124" s="126">
        <v>49</v>
      </c>
      <c r="M124" s="123"/>
      <c r="N124" s="123"/>
      <c r="O124" s="123"/>
      <c r="P124" s="123"/>
      <c r="Q124" s="123"/>
      <c r="R124" s="123"/>
      <c r="S124" s="126">
        <v>28</v>
      </c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6">
        <v>11</v>
      </c>
      <c r="AF124" s="123"/>
      <c r="AG124" s="126">
        <v>14</v>
      </c>
      <c r="AH124" s="123"/>
      <c r="AI124" s="123"/>
      <c r="AJ124" s="123"/>
      <c r="AK124" s="123"/>
      <c r="AL124" s="123"/>
      <c r="AM124" s="123"/>
      <c r="AN124" s="123"/>
      <c r="AO124" s="123"/>
      <c r="AP124" s="126">
        <v>39</v>
      </c>
      <c r="AQ124" s="123"/>
      <c r="AR124" s="123"/>
      <c r="AS124" s="123"/>
      <c r="AT124" s="123"/>
      <c r="AU124" s="123"/>
      <c r="AV124" s="126">
        <v>30</v>
      </c>
      <c r="AW124" s="123"/>
      <c r="BH124" s="126">
        <v>24</v>
      </c>
      <c r="BL124" s="126">
        <v>23</v>
      </c>
      <c r="BS124" s="126">
        <v>21</v>
      </c>
      <c r="CE124" s="126">
        <v>18</v>
      </c>
      <c r="CG124" s="126">
        <v>18</v>
      </c>
      <c r="CP124" s="126">
        <v>16</v>
      </c>
      <c r="CV124" s="126">
        <v>12</v>
      </c>
      <c r="DF124" s="219">
        <v>21</v>
      </c>
      <c r="DJ124" s="219">
        <v>49</v>
      </c>
      <c r="DS124" s="219">
        <v>28</v>
      </c>
      <c r="EC124" s="219">
        <v>11</v>
      </c>
      <c r="EE124" s="219">
        <v>14</v>
      </c>
      <c r="EN124" s="219">
        <v>39</v>
      </c>
      <c r="ET124" s="219">
        <v>30</v>
      </c>
    </row>
    <row r="125" spans="1:151" x14ac:dyDescent="0.25">
      <c r="A125" s="126">
        <v>33</v>
      </c>
      <c r="S125" s="126">
        <v>48</v>
      </c>
      <c r="V125" s="126">
        <v>19</v>
      </c>
      <c r="Y125" s="126">
        <v>14</v>
      </c>
      <c r="AC125" s="126">
        <v>32</v>
      </c>
      <c r="AG125" s="126">
        <v>13</v>
      </c>
      <c r="AN125" s="126">
        <v>42</v>
      </c>
      <c r="BA125" s="126">
        <v>29</v>
      </c>
      <c r="BS125" s="126">
        <v>22</v>
      </c>
      <c r="BV125" s="126">
        <v>20</v>
      </c>
      <c r="BY125" s="126">
        <v>19</v>
      </c>
      <c r="CC125" s="126">
        <v>19</v>
      </c>
      <c r="CG125" s="126">
        <v>18</v>
      </c>
      <c r="CN125" s="126">
        <v>17</v>
      </c>
      <c r="CY125" s="219">
        <v>33</v>
      </c>
      <c r="DP125" s="219">
        <v>48</v>
      </c>
      <c r="DT125" s="219">
        <v>19</v>
      </c>
      <c r="DY125" s="219">
        <v>32</v>
      </c>
      <c r="ED125" s="219">
        <v>13</v>
      </c>
      <c r="EE125" s="219">
        <v>14</v>
      </c>
      <c r="EK125" s="219">
        <v>42</v>
      </c>
    </row>
    <row r="126" spans="1:151" x14ac:dyDescent="0.25">
      <c r="C126" s="126">
        <v>31</v>
      </c>
      <c r="D126" s="123"/>
      <c r="E126" s="123"/>
      <c r="F126" s="123"/>
      <c r="G126" s="123"/>
      <c r="H126" s="123"/>
      <c r="I126" s="123"/>
      <c r="J126" s="123"/>
      <c r="K126" s="123"/>
      <c r="L126" s="123"/>
      <c r="M126" s="123"/>
      <c r="N126" s="126">
        <v>3</v>
      </c>
      <c r="O126" s="123"/>
      <c r="P126" s="123"/>
      <c r="Q126" s="123"/>
      <c r="R126" s="126">
        <v>41</v>
      </c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6">
        <v>22</v>
      </c>
      <c r="AD126" s="123"/>
      <c r="AE126" s="123"/>
      <c r="AF126" s="123"/>
      <c r="AG126" s="126">
        <v>1</v>
      </c>
      <c r="AH126" s="123"/>
      <c r="AI126" s="123"/>
      <c r="AJ126" s="123"/>
      <c r="AK126" s="123"/>
      <c r="AL126" s="123"/>
      <c r="AM126" s="123"/>
      <c r="AN126" s="123"/>
      <c r="AO126" s="123"/>
      <c r="AP126" s="126">
        <v>37</v>
      </c>
      <c r="AQ126" s="123"/>
      <c r="AR126" s="123"/>
      <c r="AS126" s="126">
        <v>4</v>
      </c>
      <c r="BC126" s="126">
        <v>26</v>
      </c>
      <c r="BN126" s="126">
        <v>22</v>
      </c>
      <c r="BR126" s="126">
        <v>22</v>
      </c>
      <c r="CC126" s="126">
        <v>19</v>
      </c>
      <c r="CG126" s="126">
        <v>18</v>
      </c>
      <c r="CP126" s="126">
        <v>16</v>
      </c>
      <c r="CS126" s="126">
        <v>13</v>
      </c>
      <c r="DA126" s="219">
        <v>31</v>
      </c>
      <c r="DK126" s="219">
        <v>3</v>
      </c>
      <c r="DO126" s="219">
        <v>41</v>
      </c>
      <c r="DY126" s="219">
        <v>22</v>
      </c>
      <c r="ED126" s="219">
        <v>1</v>
      </c>
      <c r="EN126" s="219">
        <v>37</v>
      </c>
      <c r="EQ126" s="219">
        <v>4</v>
      </c>
    </row>
    <row r="127" spans="1:151" x14ac:dyDescent="0.25">
      <c r="B127" s="126">
        <v>20</v>
      </c>
      <c r="C127" s="126">
        <v>31</v>
      </c>
      <c r="J127" s="126">
        <v>3</v>
      </c>
      <c r="AG127" s="126">
        <v>40</v>
      </c>
      <c r="AI127" s="126">
        <v>26</v>
      </c>
      <c r="AT127" s="126">
        <v>30</v>
      </c>
      <c r="AW127" s="126">
        <v>34</v>
      </c>
      <c r="BB127" s="126">
        <v>27</v>
      </c>
      <c r="BC127" s="126">
        <v>27</v>
      </c>
      <c r="BJ127" s="126">
        <v>23</v>
      </c>
      <c r="CG127" s="126">
        <v>19</v>
      </c>
      <c r="CI127" s="126">
        <v>18</v>
      </c>
      <c r="CT127" s="126">
        <v>13</v>
      </c>
      <c r="CW127" s="126">
        <v>12</v>
      </c>
      <c r="CZ127" s="219">
        <v>20</v>
      </c>
      <c r="DA127" s="219">
        <v>31</v>
      </c>
      <c r="DL127" s="219">
        <v>3</v>
      </c>
      <c r="ED127" s="219">
        <v>40</v>
      </c>
      <c r="EG127" s="219">
        <v>26</v>
      </c>
      <c r="ER127" s="219">
        <v>30</v>
      </c>
      <c r="EU127" s="219">
        <v>34</v>
      </c>
    </row>
    <row r="128" spans="1:151" x14ac:dyDescent="0.25">
      <c r="A128" s="123"/>
      <c r="B128" s="123"/>
      <c r="C128" s="123"/>
      <c r="D128" s="126">
        <v>8</v>
      </c>
      <c r="E128" s="123"/>
      <c r="F128" s="123"/>
      <c r="G128" s="123"/>
      <c r="H128" s="126">
        <v>6</v>
      </c>
      <c r="I128" s="123"/>
      <c r="J128" s="123"/>
      <c r="K128" s="126">
        <v>9</v>
      </c>
      <c r="L128" s="123"/>
      <c r="M128" s="123"/>
      <c r="N128" s="123"/>
      <c r="O128" s="126">
        <v>48</v>
      </c>
      <c r="P128" s="123"/>
      <c r="Q128" s="123"/>
      <c r="R128" s="123"/>
      <c r="S128" s="123"/>
      <c r="T128" s="126">
        <v>19</v>
      </c>
      <c r="U128" s="126">
        <v>7</v>
      </c>
      <c r="V128" s="123"/>
      <c r="W128" s="126">
        <v>14</v>
      </c>
      <c r="X128" s="123"/>
      <c r="Y128" s="123"/>
      <c r="Z128" s="123"/>
      <c r="AA128" s="123"/>
      <c r="AB128" s="123"/>
      <c r="AC128" s="123"/>
      <c r="AD128" s="123"/>
      <c r="AE128" s="123"/>
      <c r="AF128" s="123"/>
      <c r="AG128" s="123"/>
      <c r="AH128" s="123"/>
      <c r="AI128" s="123"/>
      <c r="AJ128" s="123"/>
      <c r="AK128" s="123"/>
      <c r="AL128" s="123"/>
      <c r="AM128" s="123"/>
      <c r="AN128" s="123"/>
      <c r="AO128" s="123"/>
      <c r="AP128" s="123"/>
      <c r="AQ128" s="123"/>
      <c r="AR128" s="123"/>
      <c r="AS128" s="123"/>
      <c r="AT128" s="123"/>
      <c r="AU128" s="123"/>
      <c r="AV128" s="123"/>
      <c r="AW128" s="123"/>
      <c r="BD128" s="126">
        <v>25</v>
      </c>
      <c r="BH128" s="126">
        <v>24</v>
      </c>
      <c r="BK128" s="126">
        <v>23</v>
      </c>
      <c r="BO128" s="126">
        <v>23</v>
      </c>
      <c r="BT128" s="126">
        <v>21</v>
      </c>
      <c r="BU128" s="126">
        <v>20</v>
      </c>
      <c r="BW128" s="126">
        <v>20</v>
      </c>
      <c r="DB128" s="219">
        <v>8</v>
      </c>
      <c r="DE128" s="219">
        <v>6</v>
      </c>
      <c r="DI128" s="219">
        <v>9</v>
      </c>
      <c r="DM128" s="219">
        <v>48</v>
      </c>
      <c r="DR128" s="219">
        <v>19</v>
      </c>
      <c r="DS128" s="219">
        <v>7</v>
      </c>
      <c r="DU128" s="219">
        <v>14</v>
      </c>
    </row>
    <row r="129" spans="1:153" x14ac:dyDescent="0.25">
      <c r="A129" s="123"/>
      <c r="B129" s="126">
        <v>20</v>
      </c>
      <c r="C129" s="123"/>
      <c r="D129" s="123"/>
      <c r="E129" s="123"/>
      <c r="F129" s="123"/>
      <c r="G129" s="123"/>
      <c r="H129" s="123"/>
      <c r="I129" s="126">
        <v>9</v>
      </c>
      <c r="J129" s="123"/>
      <c r="K129" s="126">
        <v>48</v>
      </c>
      <c r="L129" s="126">
        <v>49</v>
      </c>
      <c r="M129" s="123"/>
      <c r="N129" s="123"/>
      <c r="O129" s="126">
        <v>46</v>
      </c>
      <c r="P129" s="123"/>
      <c r="Q129" s="123"/>
      <c r="R129" s="123"/>
      <c r="S129" s="123"/>
      <c r="T129" s="12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  <c r="AE129" s="123"/>
      <c r="AF129" s="123"/>
      <c r="AG129" s="123"/>
      <c r="AH129" s="123"/>
      <c r="AI129" s="123"/>
      <c r="AJ129" s="123"/>
      <c r="AK129" s="126">
        <v>42</v>
      </c>
      <c r="AL129" s="123"/>
      <c r="AM129" s="123"/>
      <c r="AN129" s="123"/>
      <c r="AO129" s="123"/>
      <c r="AP129" s="126">
        <v>23</v>
      </c>
      <c r="AQ129" s="123"/>
      <c r="AR129" s="123"/>
      <c r="AS129" s="123"/>
      <c r="AT129" s="123"/>
      <c r="AU129" s="123"/>
      <c r="AV129" s="123"/>
      <c r="AW129" s="123"/>
      <c r="BB129" s="126">
        <v>28</v>
      </c>
      <c r="BI129" s="126">
        <v>24</v>
      </c>
      <c r="BK129" s="126">
        <v>24</v>
      </c>
      <c r="BL129" s="126">
        <v>24</v>
      </c>
      <c r="BO129" s="126">
        <v>23</v>
      </c>
      <c r="CK129" s="126">
        <v>18</v>
      </c>
      <c r="CP129" s="126">
        <v>16</v>
      </c>
      <c r="CZ129" s="219">
        <v>20</v>
      </c>
      <c r="DH129" s="219">
        <v>49</v>
      </c>
      <c r="DI129" s="219">
        <v>9</v>
      </c>
      <c r="DL129" s="219">
        <v>46</v>
      </c>
      <c r="DM129" s="219">
        <v>48</v>
      </c>
      <c r="EI129" s="219">
        <v>42</v>
      </c>
      <c r="EN129" s="219">
        <v>23</v>
      </c>
    </row>
    <row r="130" spans="1:153" s="123" customFormat="1" x14ac:dyDescent="0.25">
      <c r="I130" s="126">
        <v>49</v>
      </c>
      <c r="W130" s="126">
        <v>12</v>
      </c>
      <c r="AA130" s="126">
        <v>1</v>
      </c>
      <c r="AG130" s="126">
        <v>26</v>
      </c>
      <c r="AI130" s="126">
        <v>42</v>
      </c>
      <c r="AK130" s="126">
        <v>29</v>
      </c>
      <c r="AP130" s="126">
        <v>39</v>
      </c>
      <c r="AX130" s="215"/>
      <c r="AY130" s="215"/>
      <c r="AZ130" s="215"/>
      <c r="BA130"/>
      <c r="BI130" s="126">
        <v>25</v>
      </c>
      <c r="BW130" s="126">
        <v>20</v>
      </c>
      <c r="CA130" s="126">
        <v>19</v>
      </c>
      <c r="CG130" s="126">
        <v>19</v>
      </c>
      <c r="CI130" s="126">
        <v>19</v>
      </c>
      <c r="CK130" s="126">
        <v>18</v>
      </c>
      <c r="CP130" s="126">
        <v>17</v>
      </c>
      <c r="CX130" s="215"/>
      <c r="CY130" s="221"/>
      <c r="CZ130" s="221"/>
      <c r="DA130" s="221"/>
      <c r="DB130" s="221"/>
      <c r="DC130" s="221"/>
      <c r="DD130" s="221"/>
      <c r="DE130" s="221"/>
      <c r="DF130" s="221"/>
      <c r="DG130" s="221"/>
      <c r="DH130" s="221"/>
      <c r="DI130" s="221"/>
      <c r="DJ130" s="221">
        <v>49</v>
      </c>
      <c r="DK130" s="221"/>
      <c r="DL130" s="221"/>
      <c r="DM130" s="221"/>
      <c r="DN130" s="221"/>
      <c r="DO130" s="221"/>
      <c r="DP130" s="221"/>
      <c r="DQ130" s="221"/>
      <c r="DR130" s="221"/>
      <c r="DS130" s="221"/>
      <c r="DT130" s="221"/>
      <c r="DU130" s="221">
        <v>12</v>
      </c>
      <c r="DV130" s="221"/>
      <c r="DW130" s="221"/>
      <c r="DX130" s="221"/>
      <c r="DY130" s="221">
        <v>1</v>
      </c>
      <c r="DZ130" s="221"/>
      <c r="EA130" s="221"/>
      <c r="EB130" s="221"/>
      <c r="EC130" s="221"/>
      <c r="ED130" s="221"/>
      <c r="EE130" s="221">
        <v>26</v>
      </c>
      <c r="EF130" s="221"/>
      <c r="EG130" s="221"/>
      <c r="EH130" s="221">
        <v>29</v>
      </c>
      <c r="EI130" s="221">
        <v>42</v>
      </c>
      <c r="EJ130" s="221"/>
      <c r="EK130" s="221"/>
      <c r="EL130" s="221"/>
      <c r="EM130" s="221">
        <v>39</v>
      </c>
      <c r="EN130" s="221"/>
      <c r="EO130" s="221"/>
      <c r="EP130" s="221"/>
      <c r="EQ130" s="221"/>
      <c r="ER130" s="221"/>
      <c r="ES130" s="221"/>
      <c r="ET130" s="221"/>
      <c r="EU130" s="221"/>
      <c r="EW130"/>
    </row>
    <row r="131" spans="1:153" s="123" customFormat="1" x14ac:dyDescent="0.25">
      <c r="I131" s="126">
        <v>48</v>
      </c>
      <c r="M131" s="126">
        <v>46</v>
      </c>
      <c r="X131" s="126">
        <v>1</v>
      </c>
      <c r="AB131" s="126">
        <v>40</v>
      </c>
      <c r="AN131" s="126">
        <v>23</v>
      </c>
      <c r="AS131" s="126">
        <v>4</v>
      </c>
      <c r="AU131" s="126">
        <v>34</v>
      </c>
      <c r="AX131" s="215"/>
      <c r="AY131" s="215"/>
      <c r="AZ131" s="215"/>
      <c r="BA131"/>
      <c r="BI131" s="126">
        <v>25</v>
      </c>
      <c r="BM131" s="126">
        <v>24</v>
      </c>
      <c r="BX131" s="126">
        <v>20</v>
      </c>
      <c r="CB131" s="126">
        <v>20</v>
      </c>
      <c r="CN131" s="126">
        <v>17</v>
      </c>
      <c r="CS131" s="126">
        <v>14</v>
      </c>
      <c r="CU131" s="126">
        <v>13</v>
      </c>
      <c r="CX131" s="215"/>
      <c r="CY131" s="221"/>
      <c r="CZ131" s="221"/>
      <c r="DA131" s="221"/>
      <c r="DB131" s="221"/>
      <c r="DC131" s="221"/>
      <c r="DD131" s="221"/>
      <c r="DE131" s="221"/>
      <c r="DF131" s="221">
        <v>48</v>
      </c>
      <c r="DG131" s="221"/>
      <c r="DH131" s="221"/>
      <c r="DI131" s="221"/>
      <c r="DJ131" s="221"/>
      <c r="DK131" s="221">
        <v>46</v>
      </c>
      <c r="DL131" s="221"/>
      <c r="DM131" s="221"/>
      <c r="DN131" s="221"/>
      <c r="DO131" s="221"/>
      <c r="DP131" s="221"/>
      <c r="DQ131" s="221"/>
      <c r="DR131" s="221"/>
      <c r="DS131" s="221"/>
      <c r="DT131" s="221"/>
      <c r="DU131" s="221"/>
      <c r="DV131" s="221"/>
      <c r="DW131" s="221"/>
      <c r="DX131" s="221">
        <v>40</v>
      </c>
      <c r="DY131" s="221">
        <v>1</v>
      </c>
      <c r="DZ131" s="221"/>
      <c r="EA131" s="221"/>
      <c r="EB131" s="221"/>
      <c r="EC131" s="221"/>
      <c r="ED131" s="221"/>
      <c r="EE131" s="221"/>
      <c r="EF131" s="221"/>
      <c r="EG131" s="221"/>
      <c r="EH131" s="221"/>
      <c r="EI131" s="221"/>
      <c r="EJ131" s="221"/>
      <c r="EK131" s="221">
        <v>23</v>
      </c>
      <c r="EL131" s="221"/>
      <c r="EM131" s="221"/>
      <c r="EN131" s="221"/>
      <c r="EO131" s="221"/>
      <c r="EP131" s="221"/>
      <c r="EQ131" s="221">
        <v>4</v>
      </c>
      <c r="ER131" s="221"/>
      <c r="ES131" s="221">
        <v>34</v>
      </c>
      <c r="ET131" s="221"/>
      <c r="EU131" s="221"/>
      <c r="EW131"/>
    </row>
    <row r="132" spans="1:153" s="123" customFormat="1" x14ac:dyDescent="0.25">
      <c r="R132" s="126">
        <v>36</v>
      </c>
      <c r="T132" s="126">
        <v>47</v>
      </c>
      <c r="U132" s="126">
        <v>1</v>
      </c>
      <c r="AA132" s="126">
        <v>26</v>
      </c>
      <c r="AD132" s="126">
        <v>10</v>
      </c>
      <c r="AH132" s="126">
        <v>24</v>
      </c>
      <c r="AR132" s="126">
        <v>4</v>
      </c>
      <c r="AX132" s="215"/>
      <c r="AY132" s="215"/>
      <c r="AZ132" s="215"/>
      <c r="BA132"/>
      <c r="BR132" s="126">
        <v>22</v>
      </c>
      <c r="BT132" s="126">
        <v>22</v>
      </c>
      <c r="BU132" s="126">
        <v>21</v>
      </c>
      <c r="CA132" s="126">
        <v>20</v>
      </c>
      <c r="CD132" s="126">
        <v>19</v>
      </c>
      <c r="CH132" s="126">
        <v>19</v>
      </c>
      <c r="CR132" s="126">
        <v>15</v>
      </c>
      <c r="CX132" s="215"/>
      <c r="CY132" s="221"/>
      <c r="CZ132" s="221"/>
      <c r="DA132" s="221"/>
      <c r="DB132" s="221"/>
      <c r="DC132" s="221"/>
      <c r="DD132" s="221"/>
      <c r="DE132" s="221"/>
      <c r="DF132" s="221"/>
      <c r="DG132" s="221"/>
      <c r="DH132" s="221"/>
      <c r="DI132" s="221"/>
      <c r="DJ132" s="221"/>
      <c r="DK132" s="221"/>
      <c r="DL132" s="221"/>
      <c r="DM132" s="221"/>
      <c r="DN132" s="221"/>
      <c r="DO132" s="221"/>
      <c r="DP132" s="221">
        <v>36</v>
      </c>
      <c r="DQ132" s="221"/>
      <c r="DR132" s="221">
        <v>47</v>
      </c>
      <c r="DS132" s="221"/>
      <c r="DT132" s="221"/>
      <c r="DU132" s="221"/>
      <c r="DV132" s="221">
        <v>1</v>
      </c>
      <c r="DW132" s="221"/>
      <c r="DX132" s="221">
        <v>26</v>
      </c>
      <c r="DY132" s="221"/>
      <c r="DZ132" s="221"/>
      <c r="EA132" s="221"/>
      <c r="EB132" s="221">
        <v>10</v>
      </c>
      <c r="EC132" s="221"/>
      <c r="ED132" s="221"/>
      <c r="EE132" s="221"/>
      <c r="EF132" s="221">
        <v>24</v>
      </c>
      <c r="EG132" s="221"/>
      <c r="EH132" s="221"/>
      <c r="EI132" s="221"/>
      <c r="EJ132" s="221"/>
      <c r="EK132" s="221"/>
      <c r="EL132" s="221"/>
      <c r="EM132" s="221"/>
      <c r="EN132" s="221"/>
      <c r="EO132" s="221"/>
      <c r="EP132" s="221"/>
      <c r="EQ132" s="221">
        <v>4</v>
      </c>
      <c r="ER132" s="221"/>
      <c r="ES132" s="221"/>
      <c r="ET132" s="221"/>
      <c r="EU132" s="221"/>
      <c r="EW132"/>
    </row>
    <row r="133" spans="1:153" x14ac:dyDescent="0.25">
      <c r="A133" s="126">
        <v>33</v>
      </c>
      <c r="F133" s="126">
        <v>49</v>
      </c>
      <c r="S133" s="126">
        <v>19</v>
      </c>
      <c r="AD133" s="126">
        <v>32</v>
      </c>
      <c r="AH133" s="126">
        <v>17</v>
      </c>
      <c r="AL133" s="126">
        <v>23</v>
      </c>
      <c r="AN133" s="126">
        <v>2</v>
      </c>
      <c r="BA133" s="126">
        <v>30</v>
      </c>
      <c r="BF133" s="126">
        <v>26</v>
      </c>
      <c r="BS133" s="126">
        <v>22</v>
      </c>
      <c r="CD133" s="126">
        <v>20</v>
      </c>
      <c r="CH133" s="126">
        <v>19</v>
      </c>
      <c r="CL133" s="126">
        <v>18</v>
      </c>
      <c r="CN133" s="126">
        <v>17</v>
      </c>
      <c r="CY133" s="219">
        <v>33</v>
      </c>
      <c r="DD133" s="219">
        <v>49</v>
      </c>
      <c r="DN133" s="219">
        <v>19</v>
      </c>
      <c r="DZ133" s="219">
        <v>32</v>
      </c>
      <c r="EE133" s="219">
        <v>17</v>
      </c>
      <c r="EJ133" s="219">
        <v>23</v>
      </c>
      <c r="EL133" s="219">
        <v>2</v>
      </c>
    </row>
    <row r="134" spans="1:153" x14ac:dyDescent="0.25">
      <c r="B134" s="126">
        <v>20</v>
      </c>
      <c r="C134" s="126">
        <v>31</v>
      </c>
      <c r="V134" s="126">
        <v>7</v>
      </c>
      <c r="W134" s="126">
        <v>12</v>
      </c>
      <c r="AE134" s="126">
        <v>24</v>
      </c>
      <c r="AR134" s="126">
        <v>43</v>
      </c>
      <c r="AT134" s="126">
        <v>30</v>
      </c>
      <c r="BB134" s="126">
        <v>29</v>
      </c>
      <c r="BC134" s="126">
        <v>28</v>
      </c>
      <c r="BV134" s="126">
        <v>21</v>
      </c>
      <c r="BW134" s="126">
        <v>21</v>
      </c>
      <c r="CE134" s="126">
        <v>20</v>
      </c>
      <c r="CR134" s="126">
        <v>16</v>
      </c>
      <c r="CT134" s="126">
        <v>14</v>
      </c>
      <c r="CZ134" s="219">
        <v>20</v>
      </c>
      <c r="DA134" s="219">
        <v>31</v>
      </c>
      <c r="DT134" s="219">
        <v>7</v>
      </c>
      <c r="DU134" s="219">
        <v>12</v>
      </c>
      <c r="EA134" s="219">
        <v>24</v>
      </c>
      <c r="EP134" s="219">
        <v>43</v>
      </c>
      <c r="ER134" s="219">
        <v>30</v>
      </c>
    </row>
    <row r="135" spans="1:153" s="123" customFormat="1" x14ac:dyDescent="0.25">
      <c r="C135" s="126">
        <v>31</v>
      </c>
      <c r="N135" s="126">
        <v>19</v>
      </c>
      <c r="R135" s="126">
        <v>47</v>
      </c>
      <c r="T135" s="126">
        <v>7</v>
      </c>
      <c r="AA135" s="126">
        <v>32</v>
      </c>
      <c r="AB135" s="126">
        <v>40</v>
      </c>
      <c r="AM135" s="126">
        <v>15</v>
      </c>
      <c r="AX135" s="215"/>
      <c r="AY135" s="215"/>
      <c r="AZ135" s="215"/>
      <c r="BA135"/>
      <c r="BC135" s="126">
        <v>29</v>
      </c>
      <c r="BN135" s="126">
        <v>23</v>
      </c>
      <c r="BR135" s="126">
        <v>23</v>
      </c>
      <c r="BT135" s="126">
        <v>22</v>
      </c>
      <c r="CA135" s="126">
        <v>21</v>
      </c>
      <c r="CB135" s="126">
        <v>21</v>
      </c>
      <c r="CM135" s="126">
        <v>18</v>
      </c>
      <c r="CX135" s="215"/>
      <c r="CY135" s="221"/>
      <c r="CZ135" s="221"/>
      <c r="DA135" s="221">
        <v>31</v>
      </c>
      <c r="DB135" s="221"/>
      <c r="DC135" s="221"/>
      <c r="DD135" s="221"/>
      <c r="DE135" s="221"/>
      <c r="DF135" s="221"/>
      <c r="DG135" s="221"/>
      <c r="DH135" s="221"/>
      <c r="DI135" s="221"/>
      <c r="DJ135" s="221"/>
      <c r="DK135" s="221"/>
      <c r="DL135" s="221">
        <v>19</v>
      </c>
      <c r="DM135" s="221"/>
      <c r="DN135" s="221"/>
      <c r="DO135" s="221"/>
      <c r="DP135" s="221">
        <v>47</v>
      </c>
      <c r="DQ135" s="221"/>
      <c r="DR135" s="221"/>
      <c r="DS135" s="221"/>
      <c r="DT135" s="221">
        <v>7</v>
      </c>
      <c r="DU135" s="221"/>
      <c r="DV135" s="221"/>
      <c r="DW135" s="221"/>
      <c r="DX135" s="221">
        <v>32</v>
      </c>
      <c r="DY135" s="221">
        <v>40</v>
      </c>
      <c r="DZ135" s="221"/>
      <c r="EA135" s="221"/>
      <c r="EB135" s="221"/>
      <c r="EC135" s="221"/>
      <c r="ED135" s="221"/>
      <c r="EE135" s="221"/>
      <c r="EF135" s="221"/>
      <c r="EG135" s="221"/>
      <c r="EH135" s="221"/>
      <c r="EI135" s="221"/>
      <c r="EJ135" s="221"/>
      <c r="EK135" s="221">
        <v>15</v>
      </c>
      <c r="EL135" s="221"/>
      <c r="EM135" s="221"/>
      <c r="EN135" s="221"/>
      <c r="EO135" s="221"/>
      <c r="EP135" s="221"/>
      <c r="EQ135" s="221"/>
      <c r="ER135" s="221"/>
      <c r="ES135" s="221"/>
      <c r="ET135" s="221"/>
      <c r="EU135" s="221"/>
      <c r="EW135"/>
    </row>
    <row r="136" spans="1:153" x14ac:dyDescent="0.25">
      <c r="A136" s="126">
        <v>33</v>
      </c>
      <c r="E136" s="126">
        <v>8</v>
      </c>
      <c r="U136" s="126">
        <v>12</v>
      </c>
      <c r="AA136" s="126">
        <v>24</v>
      </c>
      <c r="AE136" s="126">
        <v>22</v>
      </c>
      <c r="AL136" s="126">
        <v>35</v>
      </c>
      <c r="AN136" s="126">
        <v>39</v>
      </c>
      <c r="BA136" s="126">
        <v>31</v>
      </c>
      <c r="BE136" s="126">
        <v>26</v>
      </c>
      <c r="BU136" s="126">
        <v>22</v>
      </c>
      <c r="CA136" s="126">
        <v>21</v>
      </c>
      <c r="CE136" s="126">
        <v>20</v>
      </c>
      <c r="CL136" s="126">
        <v>19</v>
      </c>
      <c r="CN136" s="126">
        <v>18</v>
      </c>
      <c r="CY136" s="219">
        <v>33</v>
      </c>
      <c r="DC136" s="219">
        <v>8</v>
      </c>
      <c r="DS136" s="219">
        <v>12</v>
      </c>
      <c r="DW136" s="219">
        <v>24</v>
      </c>
      <c r="EC136" s="219">
        <v>22</v>
      </c>
      <c r="EI136" s="219">
        <v>35</v>
      </c>
      <c r="EL136" s="219">
        <v>39</v>
      </c>
    </row>
    <row r="137" spans="1:153" x14ac:dyDescent="0.25">
      <c r="A137" s="126">
        <v>33</v>
      </c>
      <c r="R137" s="126">
        <v>25</v>
      </c>
      <c r="U137" s="126">
        <v>1</v>
      </c>
      <c r="AG137" s="126">
        <v>42</v>
      </c>
      <c r="AJ137" s="126">
        <v>15</v>
      </c>
      <c r="AK137" s="126">
        <v>23</v>
      </c>
      <c r="AV137" s="126">
        <v>44</v>
      </c>
      <c r="BA137" s="126">
        <v>32</v>
      </c>
      <c r="BR137" s="126">
        <v>23</v>
      </c>
      <c r="BU137" s="126">
        <v>22</v>
      </c>
      <c r="CG137" s="126">
        <v>20</v>
      </c>
      <c r="CJ137" s="126">
        <v>19</v>
      </c>
      <c r="CK137" s="126">
        <v>19</v>
      </c>
      <c r="CV137" s="126">
        <v>13</v>
      </c>
      <c r="CY137" s="219">
        <v>33</v>
      </c>
      <c r="DO137" s="219">
        <v>25</v>
      </c>
      <c r="DR137" s="219">
        <v>1</v>
      </c>
      <c r="ED137" s="219">
        <v>42</v>
      </c>
      <c r="EG137" s="219">
        <v>15</v>
      </c>
      <c r="EH137" s="219">
        <v>23</v>
      </c>
      <c r="ET137" s="219">
        <v>44</v>
      </c>
    </row>
    <row r="138" spans="1:153" x14ac:dyDescent="0.25">
      <c r="B138" s="126">
        <v>20</v>
      </c>
      <c r="N138" s="126">
        <v>19</v>
      </c>
      <c r="R138" s="126">
        <v>7</v>
      </c>
      <c r="S138" s="126">
        <v>12</v>
      </c>
      <c r="T138" s="126">
        <v>36</v>
      </c>
      <c r="AL138" s="126">
        <v>29</v>
      </c>
      <c r="AN138" s="126">
        <v>2</v>
      </c>
      <c r="BB138" s="126">
        <v>30</v>
      </c>
      <c r="BN138" s="126">
        <v>24</v>
      </c>
      <c r="BR138" s="126">
        <v>23</v>
      </c>
      <c r="BS138" s="126">
        <v>23</v>
      </c>
      <c r="BT138" s="126">
        <v>23</v>
      </c>
      <c r="CL138" s="126">
        <v>19</v>
      </c>
      <c r="CN138" s="126">
        <v>18</v>
      </c>
      <c r="CZ138" s="219">
        <v>20</v>
      </c>
      <c r="DL138" s="219">
        <v>19</v>
      </c>
      <c r="DN138" s="219">
        <v>7</v>
      </c>
      <c r="DO138" s="219">
        <v>12</v>
      </c>
      <c r="DQ138" s="219">
        <v>36</v>
      </c>
      <c r="EJ138" s="219">
        <v>29</v>
      </c>
      <c r="EL138" s="219">
        <v>2</v>
      </c>
    </row>
    <row r="139" spans="1:153" x14ac:dyDescent="0.25">
      <c r="J139" s="126">
        <v>21</v>
      </c>
      <c r="O139" s="126">
        <v>12</v>
      </c>
      <c r="S139" s="126">
        <v>47</v>
      </c>
      <c r="W139" s="126">
        <v>28</v>
      </c>
      <c r="AJ139" s="126">
        <v>35</v>
      </c>
      <c r="AO139" s="126">
        <v>27</v>
      </c>
      <c r="AQ139" s="126">
        <v>43</v>
      </c>
      <c r="BJ139" s="126">
        <v>25</v>
      </c>
      <c r="BO139" s="126">
        <v>24</v>
      </c>
      <c r="BS139" s="126">
        <v>24</v>
      </c>
      <c r="BW139" s="126">
        <v>22</v>
      </c>
      <c r="CJ139" s="126">
        <v>20</v>
      </c>
      <c r="CO139" s="126">
        <v>17</v>
      </c>
      <c r="CQ139" s="126">
        <v>17</v>
      </c>
      <c r="DG139" s="219">
        <v>21</v>
      </c>
      <c r="DN139" s="219">
        <v>47</v>
      </c>
      <c r="DQ139" s="219">
        <v>12</v>
      </c>
      <c r="DU139" s="219">
        <v>28</v>
      </c>
      <c r="EG139" s="219">
        <v>35</v>
      </c>
      <c r="EM139" s="219">
        <v>27</v>
      </c>
      <c r="EO139" s="219">
        <v>43</v>
      </c>
    </row>
    <row r="140" spans="1:153" x14ac:dyDescent="0.25">
      <c r="H140" s="126">
        <v>6</v>
      </c>
      <c r="I140" s="123"/>
      <c r="J140" s="123"/>
      <c r="K140" s="123"/>
      <c r="L140" s="123"/>
      <c r="M140" s="123"/>
      <c r="N140" s="123"/>
      <c r="O140" s="123"/>
      <c r="P140" s="123"/>
      <c r="Q140" s="126">
        <v>18</v>
      </c>
      <c r="R140" s="123"/>
      <c r="S140" s="126">
        <v>36</v>
      </c>
      <c r="T140" s="123"/>
      <c r="U140" s="123"/>
      <c r="V140" s="123"/>
      <c r="W140" s="126">
        <v>24</v>
      </c>
      <c r="X140" s="123"/>
      <c r="Y140" s="123"/>
      <c r="Z140" s="123"/>
      <c r="AA140" s="123"/>
      <c r="AB140" s="126">
        <v>22</v>
      </c>
      <c r="AC140" s="126">
        <v>26</v>
      </c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6">
        <v>30</v>
      </c>
      <c r="AT140" s="123"/>
      <c r="AU140" s="123"/>
      <c r="AV140" s="123"/>
      <c r="AW140" s="123"/>
      <c r="BH140" s="126">
        <v>25</v>
      </c>
      <c r="BQ140" s="126">
        <v>24</v>
      </c>
      <c r="BS140" s="126">
        <v>24</v>
      </c>
      <c r="BW140" s="126">
        <v>22</v>
      </c>
      <c r="CB140" s="126">
        <v>21</v>
      </c>
      <c r="CC140" s="126">
        <v>21</v>
      </c>
      <c r="CS140" s="126">
        <v>15</v>
      </c>
      <c r="DE140" s="219">
        <v>6</v>
      </c>
      <c r="DN140" s="219">
        <v>18</v>
      </c>
      <c r="DP140" s="219">
        <v>36</v>
      </c>
      <c r="DT140" s="219">
        <v>24</v>
      </c>
      <c r="DZ140" s="219">
        <v>22</v>
      </c>
      <c r="EA140" s="219">
        <v>26</v>
      </c>
      <c r="EQ140" s="219">
        <v>30</v>
      </c>
    </row>
    <row r="141" spans="1:153" x14ac:dyDescent="0.25">
      <c r="M141" s="126">
        <v>36</v>
      </c>
      <c r="N141" s="126">
        <v>46</v>
      </c>
      <c r="Q141" s="126">
        <v>5</v>
      </c>
      <c r="AL141" s="126">
        <v>11</v>
      </c>
      <c r="AS141" s="126">
        <v>30</v>
      </c>
      <c r="AV141" s="126">
        <v>44</v>
      </c>
      <c r="AW141" s="126">
        <v>16</v>
      </c>
      <c r="BM141" s="126">
        <v>25</v>
      </c>
      <c r="BN141" s="126">
        <v>25</v>
      </c>
      <c r="BQ141" s="126">
        <v>24</v>
      </c>
      <c r="CL141" s="126">
        <v>19</v>
      </c>
      <c r="CS141" s="126">
        <v>16</v>
      </c>
      <c r="CV141" s="126">
        <v>14</v>
      </c>
      <c r="CW141" s="126">
        <v>12</v>
      </c>
      <c r="DJ141" s="219">
        <v>46</v>
      </c>
      <c r="DM141" s="219">
        <v>5</v>
      </c>
      <c r="DQ141" s="219">
        <v>36</v>
      </c>
      <c r="EJ141" s="219">
        <v>11</v>
      </c>
      <c r="EQ141" s="219">
        <v>30</v>
      </c>
      <c r="ET141" s="219">
        <v>44</v>
      </c>
      <c r="EU141" s="219">
        <v>16</v>
      </c>
    </row>
    <row r="142" spans="1:153" x14ac:dyDescent="0.25">
      <c r="F142" s="126">
        <v>6</v>
      </c>
      <c r="N142" s="126">
        <v>18</v>
      </c>
      <c r="O142" s="126">
        <v>19</v>
      </c>
      <c r="AC142" s="126">
        <v>14</v>
      </c>
      <c r="AD142" s="126">
        <v>35</v>
      </c>
      <c r="AE142" s="126">
        <v>42</v>
      </c>
      <c r="AS142" s="126">
        <v>4</v>
      </c>
      <c r="BF142" s="126">
        <v>26</v>
      </c>
      <c r="BN142" s="126">
        <v>25</v>
      </c>
      <c r="BO142" s="126">
        <v>25</v>
      </c>
      <c r="CC142" s="126">
        <v>21</v>
      </c>
      <c r="CD142" s="126">
        <v>21</v>
      </c>
      <c r="CE142" s="126">
        <v>21</v>
      </c>
      <c r="CS142" s="126">
        <v>16</v>
      </c>
      <c r="DD142" s="219">
        <v>6</v>
      </c>
      <c r="DI142" s="219">
        <v>18</v>
      </c>
      <c r="DJ142" s="219">
        <v>19</v>
      </c>
      <c r="EA142" s="219">
        <v>14</v>
      </c>
      <c r="EB142" s="219">
        <v>35</v>
      </c>
      <c r="EC142" s="219">
        <v>42</v>
      </c>
      <c r="EP142" s="219">
        <v>4</v>
      </c>
    </row>
    <row r="143" spans="1:153" x14ac:dyDescent="0.25">
      <c r="B143" s="126">
        <v>20</v>
      </c>
      <c r="E143" s="126">
        <v>8</v>
      </c>
      <c r="M143" s="126">
        <v>5</v>
      </c>
      <c r="Q143" s="126">
        <v>3</v>
      </c>
      <c r="T143" s="126">
        <v>1</v>
      </c>
      <c r="Y143" s="126">
        <v>22</v>
      </c>
      <c r="AT143" s="126">
        <v>44</v>
      </c>
      <c r="BB143" s="126">
        <v>31</v>
      </c>
      <c r="BE143" s="126">
        <v>27</v>
      </c>
      <c r="BM143" s="126">
        <v>25</v>
      </c>
      <c r="BQ143" s="126">
        <v>24</v>
      </c>
      <c r="BT143" s="126">
        <v>23</v>
      </c>
      <c r="BY143" s="126">
        <v>22</v>
      </c>
      <c r="CT143" s="126">
        <v>15</v>
      </c>
      <c r="CZ143" s="219">
        <v>20</v>
      </c>
      <c r="DB143" s="219">
        <v>8</v>
      </c>
      <c r="DI143" s="219">
        <v>5</v>
      </c>
      <c r="DO143" s="219">
        <v>3</v>
      </c>
      <c r="DR143" s="219">
        <v>1</v>
      </c>
      <c r="DV143" s="219">
        <v>22</v>
      </c>
      <c r="ER143" s="219">
        <v>44</v>
      </c>
    </row>
    <row r="144" spans="1:153" x14ac:dyDescent="0.25">
      <c r="P144" s="126">
        <v>12</v>
      </c>
      <c r="R144" s="126">
        <v>1</v>
      </c>
      <c r="V144" s="126">
        <v>24</v>
      </c>
      <c r="Y144" s="126"/>
      <c r="AC144" s="126">
        <v>38</v>
      </c>
      <c r="AD144" s="126">
        <v>40</v>
      </c>
      <c r="AJ144" s="126">
        <v>23</v>
      </c>
      <c r="AM144" s="126"/>
      <c r="AV144" s="126">
        <v>34</v>
      </c>
      <c r="BP144" s="126">
        <v>25</v>
      </c>
      <c r="BR144" s="126">
        <v>24</v>
      </c>
      <c r="BV144" s="126">
        <v>23</v>
      </c>
      <c r="CC144" s="126">
        <v>22</v>
      </c>
      <c r="CD144" s="126">
        <v>22</v>
      </c>
      <c r="CJ144" s="126">
        <v>20</v>
      </c>
      <c r="CV144" s="126">
        <v>14</v>
      </c>
      <c r="DM144" s="219">
        <v>12</v>
      </c>
      <c r="DR144" s="219">
        <v>1</v>
      </c>
      <c r="DS144" s="219">
        <v>24</v>
      </c>
      <c r="EA144" s="219">
        <v>38</v>
      </c>
      <c r="EB144" s="219">
        <v>40</v>
      </c>
      <c r="EH144" s="219">
        <v>23</v>
      </c>
      <c r="ET144" s="219">
        <v>34</v>
      </c>
    </row>
    <row r="145" spans="1:151" x14ac:dyDescent="0.25">
      <c r="H145" s="126">
        <v>12</v>
      </c>
      <c r="K145" s="126">
        <v>21</v>
      </c>
      <c r="R145" s="126">
        <v>47</v>
      </c>
      <c r="AC145" s="126">
        <v>32</v>
      </c>
      <c r="AH145" s="126">
        <v>11</v>
      </c>
      <c r="AI145" s="126">
        <v>15</v>
      </c>
      <c r="AW145" s="126">
        <v>16</v>
      </c>
      <c r="BH145" s="126">
        <v>26</v>
      </c>
      <c r="BK145" s="126">
        <v>26</v>
      </c>
      <c r="BR145" s="126">
        <v>25</v>
      </c>
      <c r="CC145" s="126">
        <v>22</v>
      </c>
      <c r="CH145" s="126">
        <v>20</v>
      </c>
      <c r="CI145" s="126">
        <v>20</v>
      </c>
      <c r="CW145" s="126">
        <v>13</v>
      </c>
      <c r="DH145" s="219">
        <v>21</v>
      </c>
      <c r="DN145" s="219">
        <v>12</v>
      </c>
      <c r="DO145" s="219">
        <v>47</v>
      </c>
      <c r="DY145" s="219">
        <v>32</v>
      </c>
      <c r="EE145" s="219">
        <v>11</v>
      </c>
      <c r="EF145" s="219">
        <v>15</v>
      </c>
      <c r="EU145" s="219">
        <v>16</v>
      </c>
    </row>
    <row r="146" spans="1:151" x14ac:dyDescent="0.25">
      <c r="J146" s="126">
        <v>18</v>
      </c>
      <c r="M146" s="126">
        <v>46</v>
      </c>
      <c r="V146" s="126">
        <v>22</v>
      </c>
      <c r="AC146" s="126">
        <v>26</v>
      </c>
      <c r="AF146" s="126">
        <v>11</v>
      </c>
      <c r="AO146" s="126">
        <v>27</v>
      </c>
      <c r="AU146" s="126">
        <v>34</v>
      </c>
      <c r="BJ146" s="126">
        <v>26</v>
      </c>
      <c r="BM146" s="126">
        <v>26</v>
      </c>
      <c r="BV146" s="126">
        <v>23</v>
      </c>
      <c r="CC146" s="126">
        <v>22</v>
      </c>
      <c r="CF146" s="126">
        <v>21</v>
      </c>
      <c r="CO146" s="126">
        <v>18</v>
      </c>
      <c r="CU146" s="126">
        <v>15</v>
      </c>
      <c r="DG146" s="219">
        <v>18</v>
      </c>
      <c r="DK146" s="219">
        <v>46</v>
      </c>
      <c r="DT146" s="219">
        <v>22</v>
      </c>
      <c r="DZ146" s="219">
        <v>26</v>
      </c>
      <c r="EF146" s="219">
        <v>11</v>
      </c>
      <c r="EM146" s="219">
        <v>27</v>
      </c>
      <c r="ES146" s="219">
        <v>34</v>
      </c>
    </row>
    <row r="147" spans="1:151" x14ac:dyDescent="0.25">
      <c r="E147" s="126">
        <v>6</v>
      </c>
      <c r="H147" s="126">
        <v>21</v>
      </c>
      <c r="J147" s="126">
        <v>49</v>
      </c>
      <c r="AG147" s="126">
        <v>15</v>
      </c>
      <c r="AM147" s="126">
        <v>13</v>
      </c>
      <c r="AQ147" s="126">
        <v>4</v>
      </c>
      <c r="AR147" s="126">
        <v>30</v>
      </c>
      <c r="BE147" s="126">
        <v>27</v>
      </c>
      <c r="BH147" s="126">
        <v>27</v>
      </c>
      <c r="BJ147" s="126">
        <v>27</v>
      </c>
      <c r="CG147" s="126">
        <v>21</v>
      </c>
      <c r="CM147" s="126">
        <v>19</v>
      </c>
      <c r="CQ147" s="126">
        <v>17</v>
      </c>
      <c r="CR147" s="126">
        <v>17</v>
      </c>
      <c r="DC147" s="219">
        <v>6</v>
      </c>
      <c r="DE147" s="219">
        <v>21</v>
      </c>
      <c r="DF147" s="219">
        <v>49</v>
      </c>
      <c r="EE147" s="219">
        <v>15</v>
      </c>
      <c r="EK147" s="219">
        <v>13</v>
      </c>
      <c r="EO147" s="219">
        <v>4</v>
      </c>
      <c r="EP147" s="219">
        <v>30</v>
      </c>
    </row>
    <row r="148" spans="1:151" x14ac:dyDescent="0.25">
      <c r="F148" s="126">
        <v>21</v>
      </c>
      <c r="L148" s="126">
        <v>19</v>
      </c>
      <c r="S148" s="126">
        <v>7</v>
      </c>
      <c r="T148" s="126">
        <v>22</v>
      </c>
      <c r="AF148" s="126">
        <v>35</v>
      </c>
      <c r="AO148" s="126">
        <v>39</v>
      </c>
      <c r="AQ148" s="126">
        <v>30</v>
      </c>
      <c r="BF148" s="126">
        <v>28</v>
      </c>
      <c r="BL148" s="126">
        <v>26</v>
      </c>
      <c r="BS148" s="126">
        <v>24</v>
      </c>
      <c r="BT148" s="126">
        <v>24</v>
      </c>
      <c r="CF148" s="126">
        <v>22</v>
      </c>
      <c r="CO148" s="126">
        <v>19</v>
      </c>
      <c r="CQ148" s="126">
        <v>18</v>
      </c>
      <c r="DF148" s="219">
        <v>21</v>
      </c>
      <c r="DJ148" s="219">
        <v>19</v>
      </c>
      <c r="DQ148" s="219">
        <v>7</v>
      </c>
      <c r="DR148" s="219">
        <v>22</v>
      </c>
      <c r="EC148" s="219">
        <v>35</v>
      </c>
      <c r="EM148" s="219">
        <v>39</v>
      </c>
      <c r="EP148" s="219">
        <v>30</v>
      </c>
    </row>
    <row r="149" spans="1:151" x14ac:dyDescent="0.25">
      <c r="C149" s="126">
        <v>31</v>
      </c>
      <c r="J149" s="126">
        <v>19</v>
      </c>
      <c r="AD149" s="126">
        <v>11</v>
      </c>
      <c r="AE149" s="126">
        <v>14</v>
      </c>
      <c r="AN149" s="126">
        <v>2</v>
      </c>
      <c r="AU149" s="126">
        <v>44</v>
      </c>
      <c r="AW149" s="126">
        <v>16</v>
      </c>
      <c r="BC149" s="126">
        <v>30</v>
      </c>
      <c r="BJ149" s="126">
        <v>27</v>
      </c>
      <c r="CD149" s="126">
        <v>22</v>
      </c>
      <c r="CE149" s="126">
        <v>22</v>
      </c>
      <c r="CN149" s="126">
        <v>19</v>
      </c>
      <c r="CU149" s="126">
        <v>16</v>
      </c>
      <c r="CW149" s="126">
        <v>14</v>
      </c>
      <c r="DA149" s="219">
        <v>31</v>
      </c>
      <c r="DJ149" s="219">
        <v>19</v>
      </c>
      <c r="EA149" s="219">
        <v>11</v>
      </c>
      <c r="EB149" s="219">
        <v>14</v>
      </c>
      <c r="EK149" s="219">
        <v>2</v>
      </c>
      <c r="ES149" s="219">
        <v>44</v>
      </c>
      <c r="EU149" s="219">
        <v>16</v>
      </c>
    </row>
    <row r="150" spans="1:151" x14ac:dyDescent="0.25">
      <c r="F150" s="126">
        <v>8</v>
      </c>
      <c r="K150" s="126">
        <v>46</v>
      </c>
      <c r="M150" s="126">
        <v>36</v>
      </c>
      <c r="T150" s="126">
        <v>22</v>
      </c>
      <c r="W150" s="126">
        <v>11</v>
      </c>
      <c r="AB150" s="126">
        <v>35</v>
      </c>
      <c r="AR150" s="126">
        <v>43</v>
      </c>
      <c r="BF150" s="126">
        <v>28</v>
      </c>
      <c r="BK150" s="126">
        <v>27</v>
      </c>
      <c r="BM150" s="126">
        <v>26</v>
      </c>
      <c r="BT150" s="126">
        <v>25</v>
      </c>
      <c r="BW150" s="126">
        <v>23</v>
      </c>
      <c r="CB150" s="126">
        <v>23</v>
      </c>
      <c r="CR150" s="126">
        <v>18</v>
      </c>
      <c r="DD150" s="219">
        <v>8</v>
      </c>
      <c r="DI150" s="219">
        <v>46</v>
      </c>
      <c r="DK150" s="219">
        <v>36</v>
      </c>
      <c r="DR150" s="219">
        <v>22</v>
      </c>
      <c r="DX150" s="219">
        <v>35</v>
      </c>
      <c r="EB150" s="219">
        <v>11</v>
      </c>
      <c r="EP150" s="219">
        <v>43</v>
      </c>
    </row>
    <row r="151" spans="1:151" x14ac:dyDescent="0.25">
      <c r="C151" s="126">
        <v>31</v>
      </c>
      <c r="K151" s="126">
        <v>18</v>
      </c>
      <c r="Y151" s="126">
        <v>14</v>
      </c>
      <c r="Z151" s="126">
        <v>26</v>
      </c>
      <c r="AI151" s="126">
        <v>2</v>
      </c>
      <c r="AO151" s="126">
        <v>27</v>
      </c>
      <c r="AT151" s="126">
        <v>44</v>
      </c>
      <c r="BC151" s="126">
        <v>31</v>
      </c>
      <c r="BK151" s="126">
        <v>27</v>
      </c>
      <c r="BY151" s="126">
        <v>23</v>
      </c>
      <c r="BZ151" s="126">
        <v>23</v>
      </c>
      <c r="CI151" s="126">
        <v>20</v>
      </c>
      <c r="CO151" s="126">
        <v>19</v>
      </c>
      <c r="CT151" s="126">
        <v>17</v>
      </c>
      <c r="DA151" s="219">
        <v>31</v>
      </c>
      <c r="DH151" s="219">
        <v>18</v>
      </c>
      <c r="DV151" s="219">
        <v>14</v>
      </c>
      <c r="DW151" s="219">
        <v>26</v>
      </c>
      <c r="EG151" s="219">
        <v>2</v>
      </c>
      <c r="EM151" s="219">
        <v>27</v>
      </c>
      <c r="ER151" s="219">
        <v>44</v>
      </c>
    </row>
    <row r="152" spans="1:151" x14ac:dyDescent="0.25">
      <c r="F152" s="126">
        <v>6</v>
      </c>
      <c r="J152" s="126">
        <v>49</v>
      </c>
      <c r="Y152" s="126">
        <v>26</v>
      </c>
      <c r="AC152" s="126">
        <v>38</v>
      </c>
      <c r="AD152" s="126">
        <v>40</v>
      </c>
      <c r="AS152" s="126">
        <v>44</v>
      </c>
      <c r="AV152" s="126">
        <v>16</v>
      </c>
      <c r="BF152" s="126">
        <v>28</v>
      </c>
      <c r="BJ152" s="126">
        <v>28</v>
      </c>
      <c r="BY152" s="126">
        <v>24</v>
      </c>
      <c r="CC152" s="126">
        <v>23</v>
      </c>
      <c r="CD152" s="126">
        <v>23</v>
      </c>
      <c r="CS152" s="126">
        <v>18</v>
      </c>
      <c r="CV152" s="126">
        <v>15</v>
      </c>
      <c r="DD152" s="219">
        <v>6</v>
      </c>
      <c r="DG152" s="219">
        <v>49</v>
      </c>
      <c r="DX152" s="219">
        <v>26</v>
      </c>
      <c r="EA152" s="219">
        <v>38</v>
      </c>
      <c r="EB152" s="219">
        <v>40</v>
      </c>
      <c r="ER152" s="219">
        <v>44</v>
      </c>
      <c r="ET152" s="219">
        <v>16</v>
      </c>
    </row>
    <row r="153" spans="1:151" x14ac:dyDescent="0.25">
      <c r="D153" s="126">
        <v>6</v>
      </c>
      <c r="E153" s="126">
        <v>8</v>
      </c>
      <c r="L153" s="126">
        <v>36</v>
      </c>
      <c r="T153" s="126">
        <v>9</v>
      </c>
      <c r="AF153" s="126">
        <v>15</v>
      </c>
      <c r="AN153" s="126">
        <v>29</v>
      </c>
      <c r="AS153" s="126">
        <v>4</v>
      </c>
      <c r="BD153" s="126">
        <v>29</v>
      </c>
      <c r="BE153" s="126">
        <v>29</v>
      </c>
      <c r="BL153" s="126">
        <v>27</v>
      </c>
      <c r="BT153" s="126">
        <v>25</v>
      </c>
      <c r="CF153" s="126">
        <v>22</v>
      </c>
      <c r="CN153" s="126">
        <v>20</v>
      </c>
      <c r="CS153" s="126">
        <v>18</v>
      </c>
      <c r="DB153" s="219">
        <v>8</v>
      </c>
      <c r="DD153" s="219">
        <v>6</v>
      </c>
      <c r="DJ153" s="219">
        <v>36</v>
      </c>
      <c r="DR153" s="219">
        <v>9</v>
      </c>
      <c r="ED153" s="219">
        <v>15</v>
      </c>
      <c r="EL153" s="219">
        <v>29</v>
      </c>
      <c r="EP153" s="219">
        <v>4</v>
      </c>
    </row>
    <row r="154" spans="1:151" x14ac:dyDescent="0.25">
      <c r="D154" s="126">
        <v>6</v>
      </c>
      <c r="J154" s="126">
        <v>36</v>
      </c>
      <c r="W154" s="126">
        <v>14</v>
      </c>
      <c r="X154" s="126">
        <v>24</v>
      </c>
      <c r="AN154" s="126">
        <v>27</v>
      </c>
      <c r="AO154" s="126">
        <v>39</v>
      </c>
      <c r="AT154" s="126">
        <v>37</v>
      </c>
      <c r="BD154" s="126">
        <v>30</v>
      </c>
      <c r="BJ154" s="126">
        <v>28</v>
      </c>
      <c r="BW154" s="126">
        <v>24</v>
      </c>
      <c r="BX154" s="126">
        <v>24</v>
      </c>
      <c r="CN154" s="126">
        <v>20</v>
      </c>
      <c r="CO154" s="126">
        <v>20</v>
      </c>
      <c r="CT154" s="126">
        <v>17</v>
      </c>
      <c r="DB154" s="219">
        <v>6</v>
      </c>
      <c r="DJ154" s="219">
        <v>36</v>
      </c>
      <c r="DU154" s="219">
        <v>14</v>
      </c>
      <c r="DV154" s="219">
        <v>24</v>
      </c>
      <c r="EK154" s="219">
        <v>27</v>
      </c>
      <c r="EM154" s="219">
        <v>39</v>
      </c>
      <c r="ER154" s="219">
        <v>37</v>
      </c>
    </row>
    <row r="155" spans="1:151" x14ac:dyDescent="0.25">
      <c r="C155" s="126">
        <v>31</v>
      </c>
      <c r="E155" s="126">
        <v>8</v>
      </c>
      <c r="R155" s="126">
        <v>1</v>
      </c>
      <c r="AG155" s="126">
        <v>42</v>
      </c>
      <c r="AI155" s="126">
        <v>23</v>
      </c>
      <c r="AK155" s="126">
        <v>29</v>
      </c>
      <c r="AT155" s="126">
        <v>37</v>
      </c>
      <c r="BC155" s="126">
        <v>32</v>
      </c>
      <c r="BE155" s="126">
        <v>30</v>
      </c>
      <c r="BR155" s="126">
        <v>25</v>
      </c>
      <c r="CG155" s="126">
        <v>22</v>
      </c>
      <c r="CI155" s="126">
        <v>21</v>
      </c>
      <c r="CK155" s="126">
        <v>21</v>
      </c>
      <c r="CT155" s="126">
        <v>18</v>
      </c>
      <c r="DA155" s="219">
        <v>31</v>
      </c>
      <c r="DC155" s="219">
        <v>8</v>
      </c>
      <c r="DP155" s="219">
        <v>1</v>
      </c>
      <c r="EE155" s="219">
        <v>42</v>
      </c>
      <c r="EG155" s="219">
        <v>23</v>
      </c>
      <c r="EH155" s="219">
        <v>29</v>
      </c>
      <c r="ER155" s="219">
        <v>37</v>
      </c>
    </row>
    <row r="156" spans="1:151" x14ac:dyDescent="0.25">
      <c r="F156" s="126">
        <v>21</v>
      </c>
      <c r="O156" s="126">
        <v>9</v>
      </c>
      <c r="W156" s="126">
        <v>26</v>
      </c>
      <c r="AH156" s="126">
        <v>23</v>
      </c>
      <c r="AP156" s="126">
        <v>4</v>
      </c>
      <c r="AT156" s="126">
        <v>44</v>
      </c>
      <c r="AV156" s="126">
        <v>34</v>
      </c>
      <c r="BF156" s="126">
        <v>29</v>
      </c>
      <c r="BO156" s="126">
        <v>26</v>
      </c>
      <c r="BW156" s="126">
        <v>25</v>
      </c>
      <c r="CH156" s="126">
        <v>22</v>
      </c>
      <c r="CP156" s="126">
        <v>19</v>
      </c>
      <c r="CT156" s="126">
        <v>19</v>
      </c>
      <c r="CV156" s="126">
        <v>16</v>
      </c>
      <c r="DD156" s="219">
        <v>21</v>
      </c>
      <c r="DL156" s="219">
        <v>9</v>
      </c>
      <c r="DU156" s="219">
        <v>26</v>
      </c>
      <c r="EG156" s="219">
        <v>23</v>
      </c>
      <c r="EN156" s="219">
        <v>4</v>
      </c>
      <c r="EQ156" s="219">
        <v>44</v>
      </c>
      <c r="ET156" s="219">
        <v>34</v>
      </c>
    </row>
    <row r="157" spans="1:151" x14ac:dyDescent="0.25">
      <c r="K157" s="126">
        <v>46</v>
      </c>
      <c r="P157" s="126">
        <v>22</v>
      </c>
      <c r="AF157" s="126">
        <v>32</v>
      </c>
      <c r="AI157" s="126">
        <v>29</v>
      </c>
      <c r="AO157" s="126">
        <v>13</v>
      </c>
      <c r="AR157" s="126">
        <v>30</v>
      </c>
      <c r="AW157" s="126">
        <v>45</v>
      </c>
      <c r="BK157" s="126">
        <v>28</v>
      </c>
      <c r="BP157" s="126">
        <v>26</v>
      </c>
      <c r="CF157" s="126">
        <v>23</v>
      </c>
      <c r="CI157" s="126">
        <v>22</v>
      </c>
      <c r="CO157" s="126">
        <v>20</v>
      </c>
      <c r="CR157" s="126">
        <v>19</v>
      </c>
      <c r="CW157" s="126">
        <v>15</v>
      </c>
      <c r="DI157" s="219">
        <v>46</v>
      </c>
      <c r="DN157" s="219">
        <v>22</v>
      </c>
      <c r="EC157" s="219">
        <v>32</v>
      </c>
      <c r="EG157" s="219">
        <v>29</v>
      </c>
      <c r="EL157" s="219">
        <v>13</v>
      </c>
      <c r="EO157" s="219">
        <v>30</v>
      </c>
      <c r="EU157" s="219">
        <v>45</v>
      </c>
    </row>
    <row r="158" spans="1:151" x14ac:dyDescent="0.25">
      <c r="A158" s="126">
        <v>31</v>
      </c>
      <c r="J158" s="126">
        <v>18</v>
      </c>
      <c r="T158" s="126">
        <v>3</v>
      </c>
      <c r="AA158" s="126">
        <v>35</v>
      </c>
      <c r="AB158" s="126">
        <v>38</v>
      </c>
      <c r="AG158" s="126">
        <v>29</v>
      </c>
      <c r="AV158" s="126">
        <v>16</v>
      </c>
      <c r="BA158" s="126">
        <v>33</v>
      </c>
      <c r="BJ158" s="126">
        <v>28</v>
      </c>
      <c r="BT158" s="126">
        <v>25</v>
      </c>
      <c r="CA158" s="126">
        <v>24</v>
      </c>
      <c r="CB158" s="126">
        <v>24</v>
      </c>
      <c r="CG158" s="126">
        <v>23</v>
      </c>
      <c r="CV158" s="126">
        <v>16</v>
      </c>
      <c r="CY158" s="219">
        <v>31</v>
      </c>
      <c r="DG158" s="219">
        <v>18</v>
      </c>
      <c r="DR158" s="219">
        <v>3</v>
      </c>
      <c r="DX158" s="219">
        <v>35</v>
      </c>
      <c r="DY158" s="219">
        <v>38</v>
      </c>
      <c r="EG158" s="219">
        <v>29</v>
      </c>
      <c r="ET158" s="219">
        <v>16</v>
      </c>
    </row>
    <row r="159" spans="1:151" x14ac:dyDescent="0.25">
      <c r="F159" s="126">
        <v>21</v>
      </c>
      <c r="G159" s="126">
        <v>18</v>
      </c>
      <c r="H159" s="126">
        <v>36</v>
      </c>
      <c r="R159" s="126">
        <v>26</v>
      </c>
      <c r="Z159" s="126">
        <v>11</v>
      </c>
      <c r="AJ159" s="126">
        <v>2</v>
      </c>
      <c r="AO159" s="126">
        <v>10</v>
      </c>
      <c r="BF159" s="126">
        <v>30</v>
      </c>
      <c r="BG159" s="126">
        <v>29</v>
      </c>
      <c r="BH159" s="126">
        <v>29</v>
      </c>
      <c r="BR159" s="126">
        <v>26</v>
      </c>
      <c r="BZ159" s="126">
        <v>24</v>
      </c>
      <c r="CJ159" s="126">
        <v>21</v>
      </c>
      <c r="CO159" s="126">
        <v>20</v>
      </c>
      <c r="DD159" s="219">
        <v>21</v>
      </c>
      <c r="DE159" s="219">
        <v>36</v>
      </c>
      <c r="DH159" s="219">
        <v>18</v>
      </c>
      <c r="DO159" s="219">
        <v>26</v>
      </c>
      <c r="DV159" s="219">
        <v>11</v>
      </c>
      <c r="EH159" s="219">
        <v>2</v>
      </c>
      <c r="EM159" s="219">
        <v>10</v>
      </c>
    </row>
    <row r="160" spans="1:151" x14ac:dyDescent="0.25">
      <c r="H160" s="126">
        <v>36</v>
      </c>
      <c r="J160" s="126">
        <v>49</v>
      </c>
      <c r="P160" s="126">
        <v>1</v>
      </c>
      <c r="T160" s="126">
        <v>48</v>
      </c>
      <c r="Y160" s="126">
        <v>35</v>
      </c>
      <c r="AH160" s="126">
        <v>41</v>
      </c>
      <c r="AK160" s="126">
        <v>10</v>
      </c>
      <c r="BH160" s="126">
        <v>30</v>
      </c>
      <c r="BJ160" s="126">
        <v>29</v>
      </c>
      <c r="BP160" s="126">
        <v>26</v>
      </c>
      <c r="BT160" s="126">
        <v>26</v>
      </c>
      <c r="BY160" s="126">
        <v>25</v>
      </c>
      <c r="CH160" s="126">
        <v>23</v>
      </c>
      <c r="CK160" s="126">
        <v>21</v>
      </c>
      <c r="DF160" s="219">
        <v>36</v>
      </c>
      <c r="DH160" s="219">
        <v>49</v>
      </c>
      <c r="DM160" s="219">
        <v>1</v>
      </c>
      <c r="DR160" s="219">
        <v>48</v>
      </c>
      <c r="DV160" s="219">
        <v>35</v>
      </c>
      <c r="EF160" s="219">
        <v>41</v>
      </c>
      <c r="EM160" s="219">
        <v>10</v>
      </c>
    </row>
    <row r="161" spans="1:152" x14ac:dyDescent="0.25">
      <c r="D161" s="126">
        <v>6</v>
      </c>
      <c r="S161" s="126">
        <v>5</v>
      </c>
      <c r="T161" s="126">
        <v>35</v>
      </c>
      <c r="W161" s="126">
        <v>11</v>
      </c>
      <c r="AA161" s="126">
        <v>25</v>
      </c>
      <c r="AD161" s="126">
        <v>40</v>
      </c>
      <c r="AR161" s="126">
        <v>44</v>
      </c>
      <c r="BD161" s="126">
        <v>31</v>
      </c>
      <c r="BS161" s="126">
        <v>26</v>
      </c>
      <c r="BT161" s="126">
        <v>26</v>
      </c>
      <c r="BW161" s="126">
        <v>25</v>
      </c>
      <c r="CA161" s="126">
        <v>24</v>
      </c>
      <c r="CD161" s="126">
        <v>24</v>
      </c>
      <c r="CR161" s="126">
        <v>20</v>
      </c>
      <c r="DB161" s="219">
        <v>6</v>
      </c>
      <c r="DP161" s="219">
        <v>5</v>
      </c>
      <c r="DT161" s="219">
        <v>11</v>
      </c>
      <c r="DW161" s="219">
        <v>35</v>
      </c>
      <c r="DY161" s="219">
        <v>25</v>
      </c>
      <c r="EB161" s="219">
        <v>40</v>
      </c>
      <c r="EP161" s="219">
        <v>44</v>
      </c>
    </row>
    <row r="162" spans="1:152" x14ac:dyDescent="0.25">
      <c r="I162" s="126">
        <v>49</v>
      </c>
      <c r="K162" s="126">
        <v>19</v>
      </c>
      <c r="S162" s="126">
        <v>48</v>
      </c>
      <c r="U162" s="126">
        <v>11</v>
      </c>
      <c r="AD162" s="126">
        <v>32</v>
      </c>
      <c r="AG162" s="126">
        <v>23</v>
      </c>
      <c r="AV162" s="126">
        <v>34</v>
      </c>
      <c r="BI162" s="126">
        <v>30</v>
      </c>
      <c r="BK162" s="126">
        <v>28</v>
      </c>
      <c r="BS162" s="126">
        <v>27</v>
      </c>
      <c r="BU162" s="126">
        <v>26</v>
      </c>
      <c r="CD162" s="126">
        <v>24</v>
      </c>
      <c r="CG162" s="126">
        <v>23</v>
      </c>
      <c r="CV162" s="126">
        <v>17</v>
      </c>
      <c r="DG162" s="219">
        <v>49</v>
      </c>
      <c r="DI162" s="219">
        <v>19</v>
      </c>
      <c r="DO162" s="219">
        <v>48</v>
      </c>
      <c r="DU162" s="219">
        <v>11</v>
      </c>
      <c r="EA162" s="219">
        <v>32</v>
      </c>
      <c r="EE162" s="219">
        <v>23</v>
      </c>
      <c r="ET162" s="219">
        <v>34</v>
      </c>
    </row>
    <row r="163" spans="1:152" x14ac:dyDescent="0.25">
      <c r="E163" s="126">
        <v>8</v>
      </c>
      <c r="L163" s="126">
        <v>48</v>
      </c>
      <c r="Q163" s="126">
        <v>12</v>
      </c>
      <c r="U163" s="126">
        <v>3</v>
      </c>
      <c r="AG163" s="126">
        <v>15</v>
      </c>
      <c r="AH163" s="126">
        <v>28</v>
      </c>
      <c r="AP163" s="126">
        <v>4</v>
      </c>
      <c r="BE163" s="126">
        <v>31</v>
      </c>
      <c r="BL163" s="126">
        <v>28</v>
      </c>
      <c r="BQ163" s="126">
        <v>27</v>
      </c>
      <c r="BU163" s="126">
        <v>26</v>
      </c>
      <c r="CG163" s="126">
        <v>23</v>
      </c>
      <c r="CH163" s="126">
        <v>23</v>
      </c>
      <c r="CP163" s="126">
        <v>20</v>
      </c>
      <c r="DC163" s="219">
        <v>8</v>
      </c>
      <c r="DM163" s="219">
        <v>12</v>
      </c>
      <c r="DQ163" s="219">
        <v>48</v>
      </c>
      <c r="DR163" s="219">
        <v>3</v>
      </c>
      <c r="ED163" s="219">
        <v>15</v>
      </c>
      <c r="EF163" s="219">
        <v>28</v>
      </c>
      <c r="EN163" s="219">
        <v>4</v>
      </c>
    </row>
    <row r="164" spans="1:152" x14ac:dyDescent="0.25">
      <c r="F164" s="126">
        <v>21</v>
      </c>
      <c r="O164" s="126">
        <v>3</v>
      </c>
      <c r="Q164" s="126">
        <v>9</v>
      </c>
      <c r="W164" s="126">
        <v>7</v>
      </c>
      <c r="X164" s="126">
        <v>14</v>
      </c>
      <c r="AA164" s="126">
        <v>32</v>
      </c>
      <c r="AC164" s="126">
        <v>40</v>
      </c>
      <c r="BF164" s="126">
        <v>31</v>
      </c>
      <c r="BO164" s="126">
        <v>27</v>
      </c>
      <c r="BQ164" s="126">
        <v>27</v>
      </c>
      <c r="BW164" s="126">
        <v>25</v>
      </c>
      <c r="BX164" s="126">
        <v>25</v>
      </c>
      <c r="CA164" s="126">
        <v>25</v>
      </c>
      <c r="CC164" s="126">
        <v>25</v>
      </c>
      <c r="DD164" s="219">
        <v>21</v>
      </c>
      <c r="DM164" s="219">
        <v>9</v>
      </c>
      <c r="DS164" s="219">
        <v>3</v>
      </c>
      <c r="DU164" s="219">
        <v>7</v>
      </c>
      <c r="DV164" s="219">
        <v>14</v>
      </c>
      <c r="DY164" s="219">
        <v>32</v>
      </c>
      <c r="EA164" s="219">
        <v>40</v>
      </c>
    </row>
    <row r="165" spans="1:152" x14ac:dyDescent="0.25">
      <c r="A165" s="126">
        <v>31</v>
      </c>
      <c r="C165" s="126">
        <v>6</v>
      </c>
      <c r="R165" s="126">
        <v>11</v>
      </c>
      <c r="T165" s="126">
        <v>26</v>
      </c>
      <c r="AL165" s="126">
        <v>4</v>
      </c>
      <c r="AM165" s="126">
        <v>13</v>
      </c>
      <c r="AQ165" s="126">
        <v>17</v>
      </c>
      <c r="BA165" s="126">
        <v>34</v>
      </c>
      <c r="BC165" s="126">
        <v>32</v>
      </c>
      <c r="BR165" s="126">
        <v>27</v>
      </c>
      <c r="BT165" s="126">
        <v>27</v>
      </c>
      <c r="CL165" s="126">
        <v>21</v>
      </c>
      <c r="CM165" s="126">
        <v>21</v>
      </c>
      <c r="CQ165" s="126">
        <v>20</v>
      </c>
      <c r="CY165" s="219">
        <v>31</v>
      </c>
      <c r="DA165" s="219">
        <v>6</v>
      </c>
      <c r="DP165" s="219">
        <v>11</v>
      </c>
      <c r="DR165" s="219">
        <v>26</v>
      </c>
      <c r="EJ165" s="219">
        <v>4</v>
      </c>
      <c r="EK165" s="219">
        <v>13</v>
      </c>
      <c r="EO165" s="219">
        <v>17</v>
      </c>
    </row>
    <row r="166" spans="1:152" s="108" customFormat="1" x14ac:dyDescent="0.25">
      <c r="A166" s="228"/>
      <c r="B166" s="228"/>
      <c r="C166" s="228"/>
      <c r="D166" s="228"/>
      <c r="E166" s="228"/>
      <c r="F166" s="228"/>
      <c r="G166" s="228"/>
      <c r="H166" s="229">
        <v>49</v>
      </c>
      <c r="I166" s="229">
        <v>18</v>
      </c>
      <c r="J166" s="228"/>
      <c r="K166" s="228"/>
      <c r="L166" s="229">
        <v>48</v>
      </c>
      <c r="M166" s="229">
        <v>3</v>
      </c>
      <c r="N166" s="228"/>
      <c r="O166" s="228"/>
      <c r="P166" s="228"/>
      <c r="Q166" s="228"/>
      <c r="R166" s="228"/>
      <c r="S166" s="228"/>
      <c r="T166" s="229">
        <v>22</v>
      </c>
      <c r="U166" s="228"/>
      <c r="V166" s="228"/>
      <c r="W166" s="228"/>
      <c r="X166" s="228"/>
      <c r="Y166" s="228"/>
      <c r="Z166" s="228"/>
      <c r="AA166" s="228"/>
      <c r="AB166" s="228"/>
      <c r="AC166" s="228"/>
      <c r="AD166" s="228"/>
      <c r="AE166" s="228"/>
      <c r="AF166" s="228"/>
      <c r="AG166" s="228"/>
      <c r="AH166" s="229">
        <v>41</v>
      </c>
      <c r="AI166" s="228"/>
      <c r="AJ166" s="228"/>
      <c r="AK166" s="228"/>
      <c r="AL166" s="229">
        <v>10</v>
      </c>
      <c r="AM166" s="228"/>
      <c r="AN166" s="228"/>
      <c r="AO166" s="228"/>
      <c r="AP166" s="228"/>
      <c r="AQ166" s="228"/>
      <c r="AR166" s="228"/>
      <c r="AS166" s="228"/>
      <c r="AT166" s="228"/>
      <c r="AU166" s="228"/>
      <c r="AV166" s="228"/>
      <c r="AW166" s="228"/>
      <c r="AX166" s="227"/>
      <c r="AY166" s="227"/>
      <c r="AZ166" s="227"/>
      <c r="BA166" s="228"/>
      <c r="BB166" s="228"/>
      <c r="BC166" s="228"/>
      <c r="BD166" s="228"/>
      <c r="BE166" s="228"/>
      <c r="BF166" s="228"/>
      <c r="BG166" s="228"/>
      <c r="BH166" s="229">
        <v>31</v>
      </c>
      <c r="BI166" s="229">
        <v>30</v>
      </c>
      <c r="BJ166" s="228"/>
      <c r="BK166" s="228"/>
      <c r="BL166" s="229">
        <v>29</v>
      </c>
      <c r="BM166" s="229">
        <v>28</v>
      </c>
      <c r="BN166" s="228"/>
      <c r="BO166" s="228"/>
      <c r="BP166" s="228"/>
      <c r="BQ166" s="228"/>
      <c r="BR166" s="228"/>
      <c r="BS166" s="228"/>
      <c r="BT166" s="229">
        <v>27</v>
      </c>
      <c r="BU166" s="228"/>
      <c r="BV166" s="228"/>
      <c r="BW166" s="228"/>
      <c r="BX166" s="228"/>
      <c r="BY166" s="228"/>
      <c r="BZ166" s="228"/>
      <c r="CA166" s="228"/>
      <c r="CB166" s="228"/>
      <c r="CC166" s="228"/>
      <c r="CD166" s="228"/>
      <c r="CE166" s="228"/>
      <c r="CF166" s="228"/>
      <c r="CG166" s="228"/>
      <c r="CH166" s="229">
        <v>24</v>
      </c>
      <c r="CI166" s="228"/>
      <c r="CJ166" s="228"/>
      <c r="CK166" s="228"/>
      <c r="CL166" s="229">
        <v>22</v>
      </c>
      <c r="CM166" s="228"/>
      <c r="CN166" s="228"/>
      <c r="CO166" s="228"/>
      <c r="CP166" s="228"/>
      <c r="CQ166" s="228"/>
      <c r="CR166" s="228"/>
      <c r="CS166" s="228"/>
      <c r="CT166" s="228"/>
      <c r="CU166" s="228"/>
      <c r="CV166" s="228"/>
      <c r="CW166" s="228"/>
      <c r="CX166" s="227"/>
      <c r="CY166" s="76"/>
      <c r="CZ166" s="76"/>
      <c r="DA166" s="76"/>
      <c r="DB166" s="76"/>
      <c r="DC166" s="76"/>
      <c r="DD166" s="76"/>
      <c r="DE166" s="76"/>
      <c r="DF166" s="76">
        <v>49</v>
      </c>
      <c r="DG166" s="76">
        <v>18</v>
      </c>
      <c r="DH166" s="76"/>
      <c r="DI166" s="76"/>
      <c r="DJ166" s="76">
        <v>48</v>
      </c>
      <c r="DK166" s="76">
        <v>3</v>
      </c>
      <c r="DL166" s="76"/>
      <c r="DM166" s="76"/>
      <c r="DN166" s="76"/>
      <c r="DO166" s="76"/>
      <c r="DP166" s="76"/>
      <c r="DQ166" s="76">
        <v>22</v>
      </c>
      <c r="DR166" s="76"/>
      <c r="DS166" s="76"/>
      <c r="DT166" s="76"/>
      <c r="DU166" s="76"/>
      <c r="DV166" s="76"/>
      <c r="DW166" s="76"/>
      <c r="DX166" s="76"/>
      <c r="DY166" s="76"/>
      <c r="DZ166" s="76"/>
      <c r="EA166" s="76"/>
      <c r="EB166" s="76"/>
      <c r="EC166" s="76"/>
      <c r="ED166" s="76"/>
      <c r="EE166" s="76"/>
      <c r="EF166" s="76">
        <v>41</v>
      </c>
      <c r="EG166" s="76"/>
      <c r="EH166" s="76"/>
      <c r="EI166" s="76">
        <v>10</v>
      </c>
      <c r="EJ166" s="76"/>
      <c r="EK166" s="76"/>
      <c r="EL166" s="76"/>
      <c r="EM166" s="76"/>
      <c r="EN166" s="76"/>
      <c r="EO166" s="76"/>
      <c r="EP166" s="76"/>
      <c r="EQ166" s="76"/>
      <c r="ER166" s="76"/>
      <c r="ES166" s="76"/>
      <c r="ET166" s="76"/>
      <c r="EU166" s="76"/>
    </row>
    <row r="167" spans="1:152" s="108" customFormat="1" x14ac:dyDescent="0.25">
      <c r="A167" s="228"/>
      <c r="B167" s="228"/>
      <c r="C167" s="228"/>
      <c r="D167" s="228"/>
      <c r="E167" s="229">
        <v>20</v>
      </c>
      <c r="F167" s="229">
        <v>21</v>
      </c>
      <c r="G167" s="228"/>
      <c r="H167" s="228"/>
      <c r="I167" s="228"/>
      <c r="J167" s="228"/>
      <c r="K167" s="228"/>
      <c r="L167" s="228"/>
      <c r="M167" s="228"/>
      <c r="N167" s="228"/>
      <c r="O167" s="228"/>
      <c r="P167" s="228"/>
      <c r="Q167" s="228"/>
      <c r="R167" s="228"/>
      <c r="S167" s="228"/>
      <c r="T167" s="228"/>
      <c r="U167" s="228"/>
      <c r="V167" s="228"/>
      <c r="W167" s="228"/>
      <c r="X167" s="228"/>
      <c r="Y167" s="228"/>
      <c r="Z167" s="228"/>
      <c r="AA167" s="228"/>
      <c r="AB167" s="229">
        <v>25</v>
      </c>
      <c r="AC167" s="229">
        <v>38</v>
      </c>
      <c r="AD167" s="228"/>
      <c r="AE167" s="228"/>
      <c r="AF167" s="228"/>
      <c r="AG167" s="229">
        <v>28</v>
      </c>
      <c r="AH167" s="228"/>
      <c r="AI167" s="228"/>
      <c r="AJ167" s="228"/>
      <c r="AK167" s="229">
        <v>2</v>
      </c>
      <c r="AL167" s="228"/>
      <c r="AM167" s="228"/>
      <c r="AN167" s="228"/>
      <c r="AO167" s="229">
        <v>27</v>
      </c>
      <c r="AP167" s="228"/>
      <c r="AQ167" s="228"/>
      <c r="AR167" s="228"/>
      <c r="AS167" s="228"/>
      <c r="AT167" s="228"/>
      <c r="AU167" s="228"/>
      <c r="AV167" s="228"/>
      <c r="AW167" s="228"/>
      <c r="AX167" s="227"/>
      <c r="AY167" s="227"/>
      <c r="AZ167" s="227"/>
      <c r="BA167" s="228"/>
      <c r="BB167" s="228"/>
      <c r="BC167" s="228"/>
      <c r="BD167" s="228"/>
      <c r="BE167" s="229">
        <v>32</v>
      </c>
      <c r="BF167" s="229">
        <v>32</v>
      </c>
      <c r="BG167" s="228"/>
      <c r="BH167" s="228"/>
      <c r="BI167" s="228"/>
      <c r="BJ167" s="228"/>
      <c r="BK167" s="228"/>
      <c r="BL167" s="228"/>
      <c r="BM167" s="228"/>
      <c r="BN167" s="228"/>
      <c r="BO167" s="228"/>
      <c r="BP167" s="228"/>
      <c r="BQ167" s="228"/>
      <c r="BR167" s="228"/>
      <c r="BS167" s="228"/>
      <c r="BT167" s="228"/>
      <c r="BU167" s="228"/>
      <c r="BV167" s="228"/>
      <c r="BW167" s="228"/>
      <c r="BX167" s="228"/>
      <c r="BY167" s="228"/>
      <c r="BZ167" s="228"/>
      <c r="CA167" s="228"/>
      <c r="CB167" s="229">
        <v>25</v>
      </c>
      <c r="CC167" s="229">
        <v>25</v>
      </c>
      <c r="CD167" s="228"/>
      <c r="CE167" s="228"/>
      <c r="CF167" s="228"/>
      <c r="CG167" s="229">
        <v>24</v>
      </c>
      <c r="CH167" s="228"/>
      <c r="CI167" s="228"/>
      <c r="CJ167" s="228"/>
      <c r="CK167" s="229">
        <v>22</v>
      </c>
      <c r="CL167" s="228"/>
      <c r="CM167" s="228"/>
      <c r="CN167" s="228"/>
      <c r="CO167" s="229">
        <v>21</v>
      </c>
      <c r="CP167" s="228"/>
      <c r="CQ167" s="228"/>
      <c r="CR167" s="228"/>
      <c r="CS167" s="228"/>
      <c r="CT167" s="228"/>
      <c r="CU167" s="228"/>
      <c r="CV167" s="228"/>
      <c r="CW167" s="228"/>
      <c r="CX167" s="227"/>
      <c r="CY167" s="76"/>
      <c r="CZ167" s="76"/>
      <c r="DA167" s="76"/>
      <c r="DB167" s="76"/>
      <c r="DC167" s="76">
        <v>20</v>
      </c>
      <c r="DD167" s="76">
        <v>21</v>
      </c>
      <c r="DE167" s="76"/>
      <c r="DF167" s="76"/>
      <c r="DG167" s="76"/>
      <c r="DH167" s="76"/>
      <c r="DI167" s="76"/>
      <c r="DJ167" s="76"/>
      <c r="DK167" s="76"/>
      <c r="DL167" s="76"/>
      <c r="DM167" s="76"/>
      <c r="DN167" s="76"/>
      <c r="DO167" s="76"/>
      <c r="DP167" s="76"/>
      <c r="DQ167" s="76"/>
      <c r="DR167" s="76"/>
      <c r="DS167" s="76"/>
      <c r="DT167" s="76"/>
      <c r="DU167" s="76"/>
      <c r="DV167" s="76"/>
      <c r="DW167" s="76"/>
      <c r="DX167" s="76"/>
      <c r="DY167" s="76"/>
      <c r="DZ167" s="76">
        <v>25</v>
      </c>
      <c r="EA167" s="76">
        <v>38</v>
      </c>
      <c r="EB167" s="76"/>
      <c r="EC167" s="76"/>
      <c r="ED167" s="76">
        <v>28</v>
      </c>
      <c r="EE167" s="76"/>
      <c r="EF167" s="76"/>
      <c r="EG167" s="76"/>
      <c r="EH167" s="76">
        <v>2</v>
      </c>
      <c r="EI167" s="76"/>
      <c r="EJ167" s="76"/>
      <c r="EK167" s="76"/>
      <c r="EL167" s="76"/>
      <c r="EM167" s="76">
        <v>27</v>
      </c>
      <c r="EN167" s="76"/>
      <c r="EO167" s="76"/>
      <c r="EP167" s="76"/>
      <c r="EQ167" s="76"/>
      <c r="ER167" s="76"/>
      <c r="ES167" s="76"/>
      <c r="ET167" s="76"/>
      <c r="EU167" s="76"/>
    </row>
    <row r="168" spans="1:152" s="108" customFormat="1" x14ac:dyDescent="0.25">
      <c r="A168" s="229">
        <v>31</v>
      </c>
      <c r="B168" s="228"/>
      <c r="C168" s="228"/>
      <c r="D168" s="228"/>
      <c r="E168" s="228"/>
      <c r="F168" s="228"/>
      <c r="G168" s="228"/>
      <c r="H168" s="228"/>
      <c r="I168" s="228"/>
      <c r="J168" s="228"/>
      <c r="K168" s="228"/>
      <c r="L168" s="228"/>
      <c r="M168" s="228"/>
      <c r="N168" s="228"/>
      <c r="O168" s="228"/>
      <c r="P168" s="228"/>
      <c r="Q168" s="228"/>
      <c r="R168" s="229">
        <v>26</v>
      </c>
      <c r="S168" s="228"/>
      <c r="T168" s="228"/>
      <c r="U168" s="228"/>
      <c r="V168" s="228"/>
      <c r="W168" s="229">
        <v>14</v>
      </c>
      <c r="X168" s="228"/>
      <c r="Y168" s="228"/>
      <c r="Z168" s="228"/>
      <c r="AA168" s="228"/>
      <c r="AB168" s="228"/>
      <c r="AC168" s="228"/>
      <c r="AD168" s="228"/>
      <c r="AE168" s="229">
        <v>41</v>
      </c>
      <c r="AF168" s="228"/>
      <c r="AG168" s="228"/>
      <c r="AH168" s="228"/>
      <c r="AI168" s="228"/>
      <c r="AJ168" s="228"/>
      <c r="AK168" s="228"/>
      <c r="AL168" s="228"/>
      <c r="AM168" s="228"/>
      <c r="AN168" s="228"/>
      <c r="AO168" s="229">
        <v>17</v>
      </c>
      <c r="AP168" s="228"/>
      <c r="AQ168" s="228"/>
      <c r="AR168" s="229">
        <v>30</v>
      </c>
      <c r="AS168" s="228"/>
      <c r="AT168" s="228"/>
      <c r="AU168" s="228"/>
      <c r="AV168" s="228"/>
      <c r="AW168" s="229">
        <v>45</v>
      </c>
      <c r="AX168" s="227"/>
      <c r="AY168" s="227"/>
      <c r="AZ168" s="227"/>
      <c r="BA168" s="229">
        <v>35</v>
      </c>
      <c r="BB168" s="228"/>
      <c r="BC168" s="228"/>
      <c r="BD168" s="228"/>
      <c r="BE168" s="228"/>
      <c r="BF168" s="228"/>
      <c r="BG168" s="228"/>
      <c r="BH168" s="228"/>
      <c r="BI168" s="228"/>
      <c r="BJ168" s="228"/>
      <c r="BK168" s="228"/>
      <c r="BL168" s="228"/>
      <c r="BM168" s="228"/>
      <c r="BN168" s="228"/>
      <c r="BO168" s="228"/>
      <c r="BP168" s="228"/>
      <c r="BQ168" s="228"/>
      <c r="BR168" s="229">
        <v>28</v>
      </c>
      <c r="BS168" s="228"/>
      <c r="BT168" s="228"/>
      <c r="BU168" s="228"/>
      <c r="BV168" s="228"/>
      <c r="BW168" s="229">
        <v>26</v>
      </c>
      <c r="BX168" s="228"/>
      <c r="BY168" s="228"/>
      <c r="BZ168" s="228"/>
      <c r="CA168" s="228"/>
      <c r="CB168" s="228"/>
      <c r="CC168" s="228"/>
      <c r="CD168" s="228"/>
      <c r="CE168" s="229">
        <v>25</v>
      </c>
      <c r="CF168" s="228"/>
      <c r="CG168" s="228"/>
      <c r="CH168" s="228"/>
      <c r="CI168" s="228"/>
      <c r="CJ168" s="228"/>
      <c r="CK168" s="228"/>
      <c r="CL168" s="228"/>
      <c r="CM168" s="228"/>
      <c r="CN168" s="228"/>
      <c r="CO168" s="229">
        <v>21</v>
      </c>
      <c r="CP168" s="228"/>
      <c r="CQ168" s="228"/>
      <c r="CR168" s="229">
        <v>20</v>
      </c>
      <c r="CS168" s="228"/>
      <c r="CT168" s="228"/>
      <c r="CU168" s="228"/>
      <c r="CV168" s="228"/>
      <c r="CW168" s="229">
        <v>16</v>
      </c>
      <c r="CX168" s="227"/>
      <c r="CY168" s="76">
        <v>31</v>
      </c>
      <c r="CZ168" s="76"/>
      <c r="DA168" s="76"/>
      <c r="DB168" s="76"/>
      <c r="DC168" s="76"/>
      <c r="DD168" s="76"/>
      <c r="DE168" s="76"/>
      <c r="DF168" s="76"/>
      <c r="DG168" s="76"/>
      <c r="DH168" s="76"/>
      <c r="DI168" s="76"/>
      <c r="DJ168" s="76"/>
      <c r="DK168" s="76"/>
      <c r="DL168" s="76"/>
      <c r="DM168" s="76"/>
      <c r="DN168" s="76"/>
      <c r="DO168" s="76"/>
      <c r="DP168" s="76">
        <v>26</v>
      </c>
      <c r="DQ168" s="76"/>
      <c r="DR168" s="76"/>
      <c r="DS168" s="76"/>
      <c r="DT168" s="76"/>
      <c r="DU168" s="76">
        <v>14</v>
      </c>
      <c r="DV168" s="76"/>
      <c r="DW168" s="76"/>
      <c r="DX168" s="76"/>
      <c r="DY168" s="76"/>
      <c r="DZ168" s="76"/>
      <c r="EA168" s="76"/>
      <c r="EB168" s="76">
        <v>41</v>
      </c>
      <c r="EC168" s="76"/>
      <c r="ED168" s="76"/>
      <c r="EE168" s="76"/>
      <c r="EF168" s="76"/>
      <c r="EG168" s="76"/>
      <c r="EH168" s="76"/>
      <c r="EI168" s="76"/>
      <c r="EJ168" s="76"/>
      <c r="EK168" s="76"/>
      <c r="EL168" s="76">
        <v>17</v>
      </c>
      <c r="EM168" s="76"/>
      <c r="EN168" s="76"/>
      <c r="EO168" s="76"/>
      <c r="EP168" s="76">
        <v>30</v>
      </c>
      <c r="EQ168" s="76"/>
      <c r="ER168" s="76"/>
      <c r="ES168" s="76"/>
      <c r="ET168" s="76"/>
      <c r="EU168" s="76">
        <v>45</v>
      </c>
    </row>
    <row r="169" spans="1:152" s="108" customFormat="1" x14ac:dyDescent="0.25">
      <c r="A169" s="228"/>
      <c r="B169" s="228"/>
      <c r="C169" s="228"/>
      <c r="D169" s="228"/>
      <c r="E169" s="228"/>
      <c r="F169" s="229">
        <v>8</v>
      </c>
      <c r="G169" s="228"/>
      <c r="H169" s="228"/>
      <c r="I169" s="228"/>
      <c r="J169" s="229">
        <v>48</v>
      </c>
      <c r="K169" s="228"/>
      <c r="L169" s="228"/>
      <c r="M169" s="228"/>
      <c r="N169" s="229">
        <v>46</v>
      </c>
      <c r="O169" s="228"/>
      <c r="P169" s="229">
        <v>11</v>
      </c>
      <c r="Q169" s="228"/>
      <c r="R169" s="228"/>
      <c r="S169" s="228"/>
      <c r="T169" s="228"/>
      <c r="U169" s="228"/>
      <c r="V169" s="228"/>
      <c r="W169" s="228"/>
      <c r="X169" s="228"/>
      <c r="Y169" s="228"/>
      <c r="Z169" s="228"/>
      <c r="AA169" s="229">
        <v>40</v>
      </c>
      <c r="AB169" s="228"/>
      <c r="AC169" s="228"/>
      <c r="AD169" s="228"/>
      <c r="AE169" s="229">
        <v>28</v>
      </c>
      <c r="AF169" s="228"/>
      <c r="AG169" s="228"/>
      <c r="AH169" s="228"/>
      <c r="AI169" s="228"/>
      <c r="AJ169" s="228"/>
      <c r="AK169" s="228"/>
      <c r="AL169" s="228"/>
      <c r="AM169" s="228"/>
      <c r="AN169" s="228"/>
      <c r="AO169" s="228"/>
      <c r="AP169" s="228"/>
      <c r="AQ169" s="228"/>
      <c r="AR169" s="228"/>
      <c r="AS169" s="228"/>
      <c r="AT169" s="228"/>
      <c r="AU169" s="229">
        <v>34</v>
      </c>
      <c r="AV169" s="228"/>
      <c r="AW169" s="228"/>
      <c r="AX169" s="227"/>
      <c r="AY169" s="227"/>
      <c r="AZ169" s="227"/>
      <c r="BA169" s="228"/>
      <c r="BB169" s="228"/>
      <c r="BC169" s="228"/>
      <c r="BD169" s="228"/>
      <c r="BE169" s="228"/>
      <c r="BF169" s="229">
        <v>32</v>
      </c>
      <c r="BG169" s="228"/>
      <c r="BH169" s="228"/>
      <c r="BI169" s="228"/>
      <c r="BJ169" s="229">
        <v>30</v>
      </c>
      <c r="BK169" s="228"/>
      <c r="BL169" s="228"/>
      <c r="BM169" s="228"/>
      <c r="BN169" s="229">
        <v>29</v>
      </c>
      <c r="BO169" s="228"/>
      <c r="BP169" s="229">
        <v>28</v>
      </c>
      <c r="BQ169" s="228"/>
      <c r="BR169" s="228"/>
      <c r="BS169" s="228"/>
      <c r="BT169" s="228"/>
      <c r="BU169" s="228"/>
      <c r="BV169" s="228"/>
      <c r="BW169" s="228"/>
      <c r="BX169" s="228"/>
      <c r="BY169" s="228"/>
      <c r="BZ169" s="228"/>
      <c r="CA169" s="229">
        <v>26</v>
      </c>
      <c r="CB169" s="228"/>
      <c r="CC169" s="228"/>
      <c r="CD169" s="228"/>
      <c r="CE169" s="229">
        <v>25</v>
      </c>
      <c r="CF169" s="228"/>
      <c r="CG169" s="228"/>
      <c r="CH169" s="228"/>
      <c r="CI169" s="228"/>
      <c r="CJ169" s="228"/>
      <c r="CK169" s="228"/>
      <c r="CL169" s="228"/>
      <c r="CM169" s="228"/>
      <c r="CN169" s="228"/>
      <c r="CO169" s="228"/>
      <c r="CP169" s="228"/>
      <c r="CQ169" s="228"/>
      <c r="CR169" s="228"/>
      <c r="CS169" s="228"/>
      <c r="CT169" s="228"/>
      <c r="CU169" s="229">
        <v>18</v>
      </c>
      <c r="CV169" s="228"/>
      <c r="CW169" s="228"/>
      <c r="CX169" s="227"/>
      <c r="CY169" s="230"/>
      <c r="CZ169" s="230"/>
      <c r="DA169" s="230"/>
      <c r="DB169" s="230"/>
      <c r="DC169" s="230"/>
      <c r="DD169" s="230">
        <v>8</v>
      </c>
      <c r="DE169" s="230"/>
      <c r="DF169" s="230"/>
      <c r="DG169" s="230"/>
      <c r="DH169" s="230">
        <v>48</v>
      </c>
      <c r="DI169" s="230"/>
      <c r="DJ169" s="230"/>
      <c r="DK169" s="230">
        <v>46</v>
      </c>
      <c r="DL169" s="230"/>
      <c r="DM169" s="230">
        <v>11</v>
      </c>
      <c r="DN169" s="230"/>
      <c r="DO169" s="230"/>
      <c r="DP169" s="230"/>
      <c r="DQ169" s="230"/>
      <c r="DR169" s="230"/>
      <c r="DS169" s="230"/>
      <c r="DT169" s="230"/>
      <c r="DU169" s="230"/>
      <c r="DV169" s="230"/>
      <c r="DW169" s="230"/>
      <c r="DX169" s="230"/>
      <c r="DY169" s="230">
        <v>40</v>
      </c>
      <c r="DZ169" s="230"/>
      <c r="EA169" s="230"/>
      <c r="EB169" s="230">
        <v>28</v>
      </c>
      <c r="EC169" s="230"/>
      <c r="ED169" s="230"/>
      <c r="EE169" s="230"/>
      <c r="EF169" s="230"/>
      <c r="EG169" s="230"/>
      <c r="EH169" s="230"/>
      <c r="EI169" s="230"/>
      <c r="EJ169" s="230"/>
      <c r="EK169" s="230"/>
      <c r="EL169" s="230"/>
      <c r="EM169" s="230"/>
      <c r="EN169" s="230"/>
      <c r="EO169" s="230"/>
      <c r="EP169" s="230"/>
      <c r="EQ169" s="230"/>
      <c r="ER169" s="230"/>
      <c r="ES169" s="230">
        <v>34</v>
      </c>
      <c r="ET169" s="230"/>
      <c r="EU169" s="230"/>
      <c r="EV169" s="228"/>
    </row>
    <row r="170" spans="1:152" s="108" customFormat="1" x14ac:dyDescent="0.25">
      <c r="A170" s="228"/>
      <c r="B170" s="229">
        <v>6</v>
      </c>
      <c r="C170" s="228"/>
      <c r="D170" s="228"/>
      <c r="E170" s="228"/>
      <c r="F170" s="228"/>
      <c r="G170" s="228"/>
      <c r="H170" s="228"/>
      <c r="I170" s="228"/>
      <c r="J170" s="229">
        <v>48</v>
      </c>
      <c r="K170" s="228"/>
      <c r="L170" s="228"/>
      <c r="M170" s="228"/>
      <c r="N170" s="228"/>
      <c r="O170" s="228"/>
      <c r="P170" s="229">
        <v>9</v>
      </c>
      <c r="Q170" s="228"/>
      <c r="R170" s="228"/>
      <c r="S170" s="228"/>
      <c r="T170" s="228"/>
      <c r="U170" s="228"/>
      <c r="V170" s="228"/>
      <c r="W170" s="228"/>
      <c r="X170" s="228"/>
      <c r="Y170" s="228"/>
      <c r="Z170" s="228"/>
      <c r="AA170" s="228"/>
      <c r="AB170" s="228"/>
      <c r="AC170" s="228"/>
      <c r="AD170" s="228"/>
      <c r="AE170" s="229">
        <v>24</v>
      </c>
      <c r="AF170" s="229">
        <v>15</v>
      </c>
      <c r="AG170" s="228"/>
      <c r="AH170" s="228"/>
      <c r="AI170" s="228"/>
      <c r="AJ170" s="228"/>
      <c r="AK170" s="228"/>
      <c r="AL170" s="228"/>
      <c r="AM170" s="228"/>
      <c r="AN170" s="228"/>
      <c r="AO170" s="229">
        <v>27</v>
      </c>
      <c r="AP170" s="228"/>
      <c r="AQ170" s="228"/>
      <c r="AR170" s="228"/>
      <c r="AS170" s="228"/>
      <c r="AT170" s="229">
        <v>37</v>
      </c>
      <c r="AU170" s="228"/>
      <c r="AV170" s="228"/>
      <c r="AW170" s="228"/>
      <c r="AX170" s="227"/>
      <c r="AY170" s="227"/>
      <c r="AZ170" s="227"/>
      <c r="BA170" s="228"/>
      <c r="BB170" s="229">
        <v>33</v>
      </c>
      <c r="BC170" s="228"/>
      <c r="BD170" s="228"/>
      <c r="BE170" s="228"/>
      <c r="BF170" s="228"/>
      <c r="BG170" s="228"/>
      <c r="BH170" s="228"/>
      <c r="BI170" s="228"/>
      <c r="BJ170" s="229">
        <v>31</v>
      </c>
      <c r="BK170" s="228"/>
      <c r="BL170" s="228"/>
      <c r="BM170" s="228"/>
      <c r="BN170" s="228"/>
      <c r="BO170" s="228"/>
      <c r="BP170" s="229">
        <v>28</v>
      </c>
      <c r="BQ170" s="228"/>
      <c r="BR170" s="228"/>
      <c r="BS170" s="228"/>
      <c r="BT170" s="228"/>
      <c r="BU170" s="228"/>
      <c r="BV170" s="228"/>
      <c r="BW170" s="228"/>
      <c r="BX170" s="228"/>
      <c r="BY170" s="228"/>
      <c r="BZ170" s="228"/>
      <c r="CA170" s="228"/>
      <c r="CB170" s="228"/>
      <c r="CC170" s="228"/>
      <c r="CD170" s="228"/>
      <c r="CE170" s="229">
        <v>25</v>
      </c>
      <c r="CF170" s="229">
        <v>24</v>
      </c>
      <c r="CG170" s="228"/>
      <c r="CH170" s="228"/>
      <c r="CI170" s="228"/>
      <c r="CJ170" s="228"/>
      <c r="CK170" s="228"/>
      <c r="CL170" s="228"/>
      <c r="CM170" s="228"/>
      <c r="CN170" s="228"/>
      <c r="CO170" s="229">
        <v>22</v>
      </c>
      <c r="CP170" s="228"/>
      <c r="CQ170" s="228"/>
      <c r="CR170" s="228"/>
      <c r="CS170" s="228"/>
      <c r="CT170" s="229">
        <v>19</v>
      </c>
      <c r="CU170" s="228"/>
      <c r="CV170" s="228"/>
      <c r="CW170" s="228"/>
      <c r="CX170" s="227"/>
      <c r="CY170" s="76"/>
      <c r="CZ170" s="76">
        <v>6</v>
      </c>
      <c r="DA170" s="76"/>
      <c r="DB170" s="76"/>
      <c r="DC170" s="76"/>
      <c r="DD170" s="76"/>
      <c r="DE170" s="76"/>
      <c r="DF170" s="76"/>
      <c r="DG170" s="76"/>
      <c r="DH170" s="76">
        <v>48</v>
      </c>
      <c r="DI170" s="76"/>
      <c r="DJ170" s="76"/>
      <c r="DK170" s="76"/>
      <c r="DL170" s="76"/>
      <c r="DM170" s="76">
        <v>9</v>
      </c>
      <c r="DN170" s="76"/>
      <c r="DO170" s="76"/>
      <c r="DP170" s="76"/>
      <c r="DQ170" s="76"/>
      <c r="DR170" s="76"/>
      <c r="DS170" s="76"/>
      <c r="DT170" s="76"/>
      <c r="DU170" s="76"/>
      <c r="DV170" s="76"/>
      <c r="DW170" s="76"/>
      <c r="DX170" s="76"/>
      <c r="DY170" s="76"/>
      <c r="DZ170" s="76"/>
      <c r="EA170" s="76"/>
      <c r="EB170" s="76">
        <v>24</v>
      </c>
      <c r="EC170" s="76"/>
      <c r="ED170" s="76">
        <v>15</v>
      </c>
      <c r="EE170" s="76"/>
      <c r="EF170" s="76"/>
      <c r="EG170" s="76"/>
      <c r="EH170" s="76"/>
      <c r="EI170" s="76"/>
      <c r="EJ170" s="76"/>
      <c r="EK170" s="76"/>
      <c r="EL170" s="76"/>
      <c r="EM170" s="76">
        <v>27</v>
      </c>
      <c r="EN170" s="76"/>
      <c r="EO170" s="76"/>
      <c r="EP170" s="76"/>
      <c r="EQ170" s="76">
        <v>37</v>
      </c>
      <c r="ER170" s="76"/>
      <c r="ES170" s="76"/>
      <c r="ET170" s="76"/>
      <c r="EU170" s="76"/>
    </row>
    <row r="171" spans="1:152" s="108" customFormat="1" x14ac:dyDescent="0.25">
      <c r="A171" s="228"/>
      <c r="B171" s="228"/>
      <c r="C171" s="228"/>
      <c r="D171" s="228"/>
      <c r="E171" s="228"/>
      <c r="F171" s="228"/>
      <c r="G171" s="229">
        <v>48</v>
      </c>
      <c r="H171" s="228"/>
      <c r="I171" s="228"/>
      <c r="J171" s="228"/>
      <c r="K171" s="228"/>
      <c r="L171" s="229">
        <v>3</v>
      </c>
      <c r="M171" s="228"/>
      <c r="N171" s="228"/>
      <c r="O171" s="228"/>
      <c r="P171" s="228"/>
      <c r="Q171" s="228"/>
      <c r="R171" s="228"/>
      <c r="S171" s="229">
        <v>1</v>
      </c>
      <c r="T171" s="228"/>
      <c r="U171" s="228"/>
      <c r="V171" s="228"/>
      <c r="W171" s="228"/>
      <c r="X171" s="228"/>
      <c r="Y171" s="229">
        <v>24</v>
      </c>
      <c r="Z171" s="228"/>
      <c r="AA171" s="228"/>
      <c r="AB171" s="228"/>
      <c r="AC171" s="228"/>
      <c r="AD171" s="228"/>
      <c r="AE171" s="228"/>
      <c r="AF171" s="228"/>
      <c r="AG171" s="228"/>
      <c r="AH171" s="229">
        <v>29</v>
      </c>
      <c r="AI171" s="228"/>
      <c r="AJ171" s="228"/>
      <c r="AK171" s="228"/>
      <c r="AL171" s="228"/>
      <c r="AM171" s="229">
        <v>4</v>
      </c>
      <c r="AN171" s="228"/>
      <c r="AO171" s="228"/>
      <c r="AP171" s="228"/>
      <c r="AQ171" s="228"/>
      <c r="AR171" s="228"/>
      <c r="AS171" s="228"/>
      <c r="AT171" s="229">
        <v>34</v>
      </c>
      <c r="AU171" s="228"/>
      <c r="AV171" s="228"/>
      <c r="AW171" s="228"/>
      <c r="AX171" s="227"/>
      <c r="AY171" s="227"/>
      <c r="AZ171" s="227"/>
      <c r="BA171" s="228"/>
      <c r="BB171" s="228"/>
      <c r="BC171" s="228"/>
      <c r="BD171" s="228"/>
      <c r="BE171" s="228"/>
      <c r="BF171" s="228"/>
      <c r="BG171" s="229">
        <v>32</v>
      </c>
      <c r="BH171" s="228"/>
      <c r="BI171" s="228"/>
      <c r="BJ171" s="228"/>
      <c r="BK171" s="228"/>
      <c r="BL171" s="229">
        <v>29</v>
      </c>
      <c r="BM171" s="228"/>
      <c r="BN171" s="228"/>
      <c r="BO171" s="228"/>
      <c r="BP171" s="228"/>
      <c r="BQ171" s="228"/>
      <c r="BR171" s="228"/>
      <c r="BS171" s="229">
        <v>27</v>
      </c>
      <c r="BT171" s="228"/>
      <c r="BU171" s="228"/>
      <c r="BV171" s="228"/>
      <c r="BW171" s="228"/>
      <c r="BX171" s="228"/>
      <c r="BY171" s="229">
        <v>26</v>
      </c>
      <c r="BZ171" s="228"/>
      <c r="CA171" s="228"/>
      <c r="CB171" s="228"/>
      <c r="CC171" s="228"/>
      <c r="CD171" s="228"/>
      <c r="CE171" s="228"/>
      <c r="CF171" s="228"/>
      <c r="CG171" s="228"/>
      <c r="CH171" s="229">
        <v>24</v>
      </c>
      <c r="CI171" s="228"/>
      <c r="CJ171" s="228"/>
      <c r="CK171" s="228"/>
      <c r="CL171" s="228"/>
      <c r="CM171" s="229">
        <v>22</v>
      </c>
      <c r="CN171" s="228"/>
      <c r="CO171" s="228"/>
      <c r="CP171" s="228"/>
      <c r="CQ171" s="228"/>
      <c r="CR171" s="228"/>
      <c r="CS171" s="228"/>
      <c r="CT171" s="229">
        <v>19</v>
      </c>
      <c r="CU171" s="228"/>
      <c r="CV171" s="228"/>
      <c r="CW171" s="228"/>
      <c r="CX171" s="227"/>
      <c r="CY171" s="76"/>
      <c r="CZ171" s="76"/>
      <c r="DA171" s="76"/>
      <c r="DB171" s="76"/>
      <c r="DC171" s="76"/>
      <c r="DD171" s="76"/>
      <c r="DE171" s="76"/>
      <c r="DF171" s="76"/>
      <c r="DG171" s="76"/>
      <c r="DH171" s="76">
        <v>48</v>
      </c>
      <c r="DI171" s="76"/>
      <c r="DJ171" s="76">
        <v>3</v>
      </c>
      <c r="DK171" s="76"/>
      <c r="DL171" s="76"/>
      <c r="DM171" s="76"/>
      <c r="DN171" s="76"/>
      <c r="DO171" s="76"/>
      <c r="DP171" s="76"/>
      <c r="DQ171" s="76">
        <v>1</v>
      </c>
      <c r="DR171" s="76"/>
      <c r="DS171" s="76"/>
      <c r="DT171" s="76"/>
      <c r="DU171" s="76"/>
      <c r="DV171" s="76"/>
      <c r="DW171" s="76"/>
      <c r="DX171" s="76"/>
      <c r="DY171" s="76"/>
      <c r="DZ171" s="76"/>
      <c r="EA171" s="76"/>
      <c r="EB171" s="76"/>
      <c r="EC171" s="76">
        <v>24</v>
      </c>
      <c r="ED171" s="76"/>
      <c r="EE171" s="76"/>
      <c r="EF171" s="76">
        <v>29</v>
      </c>
      <c r="EG171" s="76"/>
      <c r="EH171" s="76"/>
      <c r="EI171" s="76"/>
      <c r="EJ171" s="76">
        <v>4</v>
      </c>
      <c r="EK171" s="76"/>
      <c r="EL171" s="76"/>
      <c r="EM171" s="76"/>
      <c r="EN171" s="76"/>
      <c r="EO171" s="76"/>
      <c r="EP171" s="76"/>
      <c r="EQ171" s="76">
        <v>34</v>
      </c>
      <c r="ER171" s="76"/>
      <c r="ES171" s="76"/>
      <c r="ET171" s="76"/>
      <c r="EU171" s="76"/>
    </row>
    <row r="172" spans="1:152" s="108" customFormat="1" x14ac:dyDescent="0.25">
      <c r="A172" s="228"/>
      <c r="B172" s="229">
        <v>6</v>
      </c>
      <c r="C172" s="228"/>
      <c r="D172" s="228"/>
      <c r="E172" s="228"/>
      <c r="F172" s="228"/>
      <c r="G172" s="228"/>
      <c r="H172" s="228"/>
      <c r="I172" s="228"/>
      <c r="J172" s="228"/>
      <c r="K172" s="228"/>
      <c r="L172" s="229">
        <v>46</v>
      </c>
      <c r="M172" s="229">
        <v>9</v>
      </c>
      <c r="N172" s="228"/>
      <c r="O172" s="228"/>
      <c r="P172" s="228"/>
      <c r="Q172" s="228"/>
      <c r="R172" s="228"/>
      <c r="S172" s="228"/>
      <c r="T172" s="228"/>
      <c r="U172" s="229">
        <v>14</v>
      </c>
      <c r="V172" s="228"/>
      <c r="W172" s="228"/>
      <c r="X172" s="228"/>
      <c r="Y172" s="228"/>
      <c r="Z172" s="228"/>
      <c r="AA172" s="229">
        <v>28</v>
      </c>
      <c r="AB172" s="228"/>
      <c r="AC172" s="228"/>
      <c r="AD172" s="228"/>
      <c r="AE172" s="228"/>
      <c r="AF172" s="228"/>
      <c r="AG172" s="228"/>
      <c r="AH172" s="228"/>
      <c r="AI172" s="229">
        <v>2</v>
      </c>
      <c r="AJ172" s="228"/>
      <c r="AK172" s="228"/>
      <c r="AL172" s="229">
        <v>27</v>
      </c>
      <c r="AM172" s="228"/>
      <c r="AN172" s="228"/>
      <c r="AO172" s="228"/>
      <c r="AP172" s="228"/>
      <c r="AQ172" s="228"/>
      <c r="AR172" s="228"/>
      <c r="AS172" s="228"/>
      <c r="AT172" s="228"/>
      <c r="AU172" s="228"/>
      <c r="AV172" s="228"/>
      <c r="AW172" s="228"/>
      <c r="AX172" s="227"/>
      <c r="AY172" s="227"/>
      <c r="AZ172" s="227"/>
      <c r="BA172" s="228"/>
      <c r="BB172" s="229">
        <v>34</v>
      </c>
      <c r="BC172" s="228"/>
      <c r="BD172" s="228"/>
      <c r="BE172" s="228"/>
      <c r="BF172" s="228"/>
      <c r="BG172" s="228"/>
      <c r="BH172" s="228"/>
      <c r="BI172" s="228"/>
      <c r="BJ172" s="228"/>
      <c r="BK172" s="228"/>
      <c r="BL172" s="229">
        <v>30</v>
      </c>
      <c r="BM172" s="229">
        <v>29</v>
      </c>
      <c r="BN172" s="228"/>
      <c r="BO172" s="228"/>
      <c r="BP172" s="228"/>
      <c r="BQ172" s="228"/>
      <c r="BR172" s="228"/>
      <c r="BS172" s="228"/>
      <c r="BT172" s="228"/>
      <c r="BU172" s="229">
        <v>27</v>
      </c>
      <c r="BV172" s="228"/>
      <c r="BW172" s="228"/>
      <c r="BX172" s="228"/>
      <c r="BY172" s="228"/>
      <c r="BZ172" s="228"/>
      <c r="CA172" s="229">
        <v>26</v>
      </c>
      <c r="CB172" s="228"/>
      <c r="CC172" s="228"/>
      <c r="CD172" s="228"/>
      <c r="CE172" s="228"/>
      <c r="CF172" s="228"/>
      <c r="CG172" s="228"/>
      <c r="CH172" s="228"/>
      <c r="CI172" s="229">
        <v>23</v>
      </c>
      <c r="CJ172" s="228"/>
      <c r="CK172" s="228"/>
      <c r="CL172" s="229">
        <v>23</v>
      </c>
      <c r="CM172" s="228"/>
      <c r="CN172" s="228"/>
      <c r="CO172" s="228"/>
      <c r="CP172" s="228"/>
      <c r="CQ172" s="228"/>
      <c r="CR172" s="228"/>
      <c r="CS172" s="228"/>
      <c r="CT172" s="228"/>
      <c r="CU172" s="228"/>
      <c r="CV172" s="228"/>
      <c r="CW172" s="228"/>
      <c r="CX172" s="227"/>
      <c r="CY172" s="76"/>
      <c r="CZ172" s="76">
        <v>6</v>
      </c>
      <c r="DA172" s="76"/>
      <c r="DB172" s="76"/>
      <c r="DC172" s="76"/>
      <c r="DD172" s="76"/>
      <c r="DE172" s="76"/>
      <c r="DF172" s="76"/>
      <c r="DG172" s="76"/>
      <c r="DH172" s="76"/>
      <c r="DI172" s="76">
        <v>46</v>
      </c>
      <c r="DJ172" s="76"/>
      <c r="DK172" s="76">
        <v>9</v>
      </c>
      <c r="DL172" s="76"/>
      <c r="DM172" s="76"/>
      <c r="DN172" s="76"/>
      <c r="DO172" s="76"/>
      <c r="DP172" s="76"/>
      <c r="DQ172" s="76"/>
      <c r="DR172" s="76"/>
      <c r="DS172" s="76">
        <v>14</v>
      </c>
      <c r="DT172" s="76"/>
      <c r="DU172" s="76"/>
      <c r="DV172" s="76"/>
      <c r="DW172" s="76"/>
      <c r="DX172" s="76"/>
      <c r="DY172" s="76">
        <v>28</v>
      </c>
      <c r="DZ172" s="76"/>
      <c r="EA172" s="76"/>
      <c r="EB172" s="76"/>
      <c r="EC172" s="76"/>
      <c r="ED172" s="76"/>
      <c r="EE172" s="76"/>
      <c r="EF172" s="76"/>
      <c r="EG172" s="76">
        <v>2</v>
      </c>
      <c r="EH172" s="76"/>
      <c r="EI172" s="76">
        <v>27</v>
      </c>
      <c r="EJ172" s="76"/>
      <c r="EK172" s="76"/>
      <c r="EL172" s="76"/>
      <c r="EM172" s="76"/>
      <c r="EN172" s="76"/>
      <c r="EO172" s="76"/>
      <c r="EP172" s="76"/>
      <c r="EQ172" s="76"/>
      <c r="ER172" s="76"/>
      <c r="ES172" s="76"/>
      <c r="ET172" s="76"/>
      <c r="EU172" s="76"/>
    </row>
    <row r="173" spans="1:152" s="108" customFormat="1" x14ac:dyDescent="0.25">
      <c r="A173" s="228"/>
      <c r="B173" s="229">
        <v>6</v>
      </c>
      <c r="C173" s="228"/>
      <c r="D173" s="228"/>
      <c r="E173" s="228"/>
      <c r="F173" s="228"/>
      <c r="G173" s="228"/>
      <c r="H173" s="228"/>
      <c r="I173" s="228"/>
      <c r="J173" s="228"/>
      <c r="K173" s="228"/>
      <c r="L173" s="228"/>
      <c r="M173" s="228"/>
      <c r="N173" s="228"/>
      <c r="O173" s="229">
        <v>19</v>
      </c>
      <c r="P173" s="229">
        <v>26</v>
      </c>
      <c r="Q173" s="228"/>
      <c r="R173" s="228"/>
      <c r="S173" s="228"/>
      <c r="T173" s="228"/>
      <c r="U173" s="228"/>
      <c r="V173" s="228"/>
      <c r="W173" s="228"/>
      <c r="X173" s="229">
        <v>35</v>
      </c>
      <c r="Y173" s="228"/>
      <c r="Z173" s="228"/>
      <c r="AA173" s="229">
        <v>25</v>
      </c>
      <c r="AB173" s="228"/>
      <c r="AC173" s="228"/>
      <c r="AD173" s="228"/>
      <c r="AE173" s="228"/>
      <c r="AF173" s="228"/>
      <c r="AG173" s="228"/>
      <c r="AH173" s="228"/>
      <c r="AI173" s="228"/>
      <c r="AJ173" s="228"/>
      <c r="AK173" s="228"/>
      <c r="AL173" s="228"/>
      <c r="AM173" s="228"/>
      <c r="AN173" s="229">
        <v>13</v>
      </c>
      <c r="AO173" s="228"/>
      <c r="AP173" s="228"/>
      <c r="AQ173" s="229">
        <v>39</v>
      </c>
      <c r="AR173" s="228"/>
      <c r="AS173" s="228"/>
      <c r="AT173" s="228"/>
      <c r="AU173" s="228"/>
      <c r="AV173" s="228"/>
      <c r="AW173" s="228"/>
      <c r="AX173" s="227"/>
      <c r="AY173" s="227"/>
      <c r="AZ173" s="227"/>
      <c r="BA173" s="228"/>
      <c r="BB173" s="229">
        <v>35</v>
      </c>
      <c r="BC173" s="228"/>
      <c r="BD173" s="228"/>
      <c r="BE173" s="228"/>
      <c r="BF173" s="228"/>
      <c r="BG173" s="228"/>
      <c r="BH173" s="228"/>
      <c r="BI173" s="228"/>
      <c r="BJ173" s="228"/>
      <c r="BK173" s="228"/>
      <c r="BL173" s="228"/>
      <c r="BM173" s="228"/>
      <c r="BN173" s="228"/>
      <c r="BO173" s="229">
        <v>29</v>
      </c>
      <c r="BP173" s="229">
        <v>29</v>
      </c>
      <c r="BQ173" s="228"/>
      <c r="BR173" s="228"/>
      <c r="BS173" s="228"/>
      <c r="BT173" s="228"/>
      <c r="BU173" s="228"/>
      <c r="BV173" s="228"/>
      <c r="BW173" s="228"/>
      <c r="BX173" s="229">
        <v>27</v>
      </c>
      <c r="BY173" s="228"/>
      <c r="BZ173" s="228"/>
      <c r="CA173" s="229">
        <v>26</v>
      </c>
      <c r="CB173" s="228"/>
      <c r="CC173" s="228"/>
      <c r="CD173" s="228"/>
      <c r="CE173" s="228"/>
      <c r="CF173" s="228"/>
      <c r="CG173" s="228"/>
      <c r="CH173" s="228"/>
      <c r="CI173" s="228"/>
      <c r="CJ173" s="228"/>
      <c r="CK173" s="228"/>
      <c r="CL173" s="228"/>
      <c r="CM173" s="228"/>
      <c r="CN173" s="229">
        <v>22</v>
      </c>
      <c r="CO173" s="228"/>
      <c r="CP173" s="228"/>
      <c r="CQ173" s="229">
        <v>21</v>
      </c>
      <c r="CR173" s="228"/>
      <c r="CS173" s="228"/>
      <c r="CT173" s="228"/>
      <c r="CU173" s="228"/>
      <c r="CV173" s="228"/>
      <c r="CW173" s="228"/>
      <c r="CX173" s="227"/>
      <c r="CY173" s="76"/>
      <c r="CZ173" s="76">
        <v>6</v>
      </c>
      <c r="DA173" s="76"/>
      <c r="DB173" s="76"/>
      <c r="DC173" s="76"/>
      <c r="DD173" s="76"/>
      <c r="DE173" s="76"/>
      <c r="DF173" s="76"/>
      <c r="DG173" s="76"/>
      <c r="DH173" s="76"/>
      <c r="DI173" s="76"/>
      <c r="DJ173" s="76"/>
      <c r="DK173" s="76"/>
      <c r="DL173" s="76"/>
      <c r="DM173" s="76">
        <v>19</v>
      </c>
      <c r="DN173" s="76">
        <v>26</v>
      </c>
      <c r="DO173" s="76"/>
      <c r="DP173" s="76"/>
      <c r="DQ173" s="76"/>
      <c r="DR173" s="76"/>
      <c r="DS173" s="76"/>
      <c r="DT173" s="76"/>
      <c r="DU173" s="76">
        <v>35</v>
      </c>
      <c r="DV173" s="76"/>
      <c r="DW173" s="76"/>
      <c r="DX173" s="76">
        <v>25</v>
      </c>
      <c r="DY173" s="76"/>
      <c r="DZ173" s="76"/>
      <c r="EA173" s="76"/>
      <c r="EB173" s="76"/>
      <c r="EC173" s="76"/>
      <c r="ED173" s="76"/>
      <c r="EE173" s="76"/>
      <c r="EF173" s="76"/>
      <c r="EG173" s="76"/>
      <c r="EH173" s="76"/>
      <c r="EI173" s="76"/>
      <c r="EJ173" s="76"/>
      <c r="EK173" s="76"/>
      <c r="EL173" s="76">
        <v>13</v>
      </c>
      <c r="EM173" s="76"/>
      <c r="EN173" s="76"/>
      <c r="EO173" s="76">
        <v>39</v>
      </c>
      <c r="EP173" s="76"/>
      <c r="EQ173" s="76"/>
      <c r="ER173" s="76"/>
      <c r="ES173" s="76"/>
      <c r="ET173" s="76"/>
      <c r="EU173" s="76"/>
    </row>
    <row r="174" spans="1:152" s="108" customFormat="1" x14ac:dyDescent="0.25">
      <c r="A174" s="228"/>
      <c r="B174" s="228"/>
      <c r="C174" s="228"/>
      <c r="D174" s="228"/>
      <c r="E174" s="228"/>
      <c r="F174" s="228"/>
      <c r="G174" s="228"/>
      <c r="H174" s="229">
        <v>49</v>
      </c>
      <c r="I174" s="229">
        <v>18</v>
      </c>
      <c r="J174" s="228"/>
      <c r="K174" s="228"/>
      <c r="L174" s="229">
        <v>3</v>
      </c>
      <c r="M174" s="228"/>
      <c r="N174" s="228"/>
      <c r="O174" s="228"/>
      <c r="P174" s="228"/>
      <c r="Q174" s="228"/>
      <c r="R174" s="228"/>
      <c r="S174" s="228"/>
      <c r="T174" s="228"/>
      <c r="U174" s="229">
        <v>35</v>
      </c>
      <c r="V174" s="228"/>
      <c r="W174" s="229">
        <v>24</v>
      </c>
      <c r="X174" s="228"/>
      <c r="Y174" s="228"/>
      <c r="Z174" s="228"/>
      <c r="AA174" s="228"/>
      <c r="AB174" s="228"/>
      <c r="AC174" s="228"/>
      <c r="AD174" s="228"/>
      <c r="AE174" s="228"/>
      <c r="AF174" s="228"/>
      <c r="AG174" s="228"/>
      <c r="AH174" s="228"/>
      <c r="AI174" s="228"/>
      <c r="AJ174" s="228"/>
      <c r="AK174" s="228"/>
      <c r="AL174" s="228"/>
      <c r="AM174" s="228"/>
      <c r="AN174" s="228"/>
      <c r="AO174" s="228"/>
      <c r="AP174" s="228"/>
      <c r="AQ174" s="229">
        <v>30</v>
      </c>
      <c r="AR174" s="229">
        <v>44</v>
      </c>
      <c r="AS174" s="228"/>
      <c r="AT174" s="228"/>
      <c r="AU174" s="228"/>
      <c r="AV174" s="228"/>
      <c r="AW174" s="228"/>
      <c r="AX174" s="227"/>
      <c r="AY174" s="227"/>
      <c r="AZ174" s="227"/>
      <c r="BA174" s="228"/>
      <c r="BB174" s="228"/>
      <c r="BC174" s="228"/>
      <c r="BD174" s="228"/>
      <c r="BE174" s="228"/>
      <c r="BF174" s="228"/>
      <c r="BG174" s="228"/>
      <c r="BH174" s="229">
        <v>32</v>
      </c>
      <c r="BI174" s="229">
        <v>31</v>
      </c>
      <c r="BJ174" s="228"/>
      <c r="BK174" s="228"/>
      <c r="BL174" s="229">
        <v>30</v>
      </c>
      <c r="BM174" s="228"/>
      <c r="BN174" s="228"/>
      <c r="BO174" s="228"/>
      <c r="BP174" s="228"/>
      <c r="BQ174" s="228"/>
      <c r="BR174" s="228"/>
      <c r="BS174" s="228"/>
      <c r="BT174" s="228"/>
      <c r="BU174" s="229">
        <v>28</v>
      </c>
      <c r="BV174" s="228"/>
      <c r="BW174" s="229">
        <v>27</v>
      </c>
      <c r="BX174" s="228"/>
      <c r="BY174" s="228"/>
      <c r="BZ174" s="228"/>
      <c r="CA174" s="228"/>
      <c r="CB174" s="228"/>
      <c r="CC174" s="228"/>
      <c r="CD174" s="228"/>
      <c r="CE174" s="228"/>
      <c r="CF174" s="228"/>
      <c r="CG174" s="228"/>
      <c r="CH174" s="228"/>
      <c r="CI174" s="228"/>
      <c r="CJ174" s="228"/>
      <c r="CK174" s="228"/>
      <c r="CL174" s="228"/>
      <c r="CM174" s="228"/>
      <c r="CN174" s="228"/>
      <c r="CO174" s="228"/>
      <c r="CP174" s="228"/>
      <c r="CQ174" s="229">
        <v>21</v>
      </c>
      <c r="CR174" s="229">
        <v>21</v>
      </c>
      <c r="CS174" s="228"/>
      <c r="CT174" s="228"/>
      <c r="CU174" s="228"/>
      <c r="CV174" s="228"/>
      <c r="CW174" s="228"/>
      <c r="CX174" s="227"/>
      <c r="CY174" s="76"/>
      <c r="CZ174" s="76"/>
      <c r="DA174" s="76"/>
      <c r="DB174" s="76"/>
      <c r="DC174" s="76"/>
      <c r="DD174" s="76"/>
      <c r="DE174" s="76"/>
      <c r="DF174" s="76">
        <v>49</v>
      </c>
      <c r="DG174" s="76">
        <v>18</v>
      </c>
      <c r="DH174" s="76"/>
      <c r="DI174" s="76"/>
      <c r="DJ174" s="76">
        <v>3</v>
      </c>
      <c r="DK174" s="76"/>
      <c r="DL174" s="76"/>
      <c r="DM174" s="76"/>
      <c r="DN174" s="76"/>
      <c r="DO174" s="76"/>
      <c r="DP174" s="76"/>
      <c r="DQ174" s="76"/>
      <c r="DR174" s="76"/>
      <c r="DS174" s="76"/>
      <c r="DT174" s="76">
        <v>24</v>
      </c>
      <c r="DU174" s="76"/>
      <c r="DV174" s="76">
        <v>35</v>
      </c>
      <c r="DW174" s="76"/>
      <c r="DX174" s="76"/>
      <c r="DY174" s="76"/>
      <c r="DZ174" s="76"/>
      <c r="EA174" s="76"/>
      <c r="EB174" s="76"/>
      <c r="EC174" s="76"/>
      <c r="ED174" s="76"/>
      <c r="EE174" s="76"/>
      <c r="EF174" s="76"/>
      <c r="EG174" s="76"/>
      <c r="EH174" s="76"/>
      <c r="EI174" s="76"/>
      <c r="EJ174" s="76"/>
      <c r="EK174" s="76"/>
      <c r="EL174" s="76"/>
      <c r="EM174" s="76"/>
      <c r="EN174" s="76">
        <v>30</v>
      </c>
      <c r="EO174" s="76"/>
      <c r="EP174" s="76">
        <v>44</v>
      </c>
      <c r="EQ174" s="76"/>
      <c r="ER174" s="76"/>
      <c r="ES174" s="76"/>
      <c r="ET174" s="76"/>
      <c r="EU174" s="76"/>
    </row>
    <row r="175" spans="1:152" s="108" customFormat="1" x14ac:dyDescent="0.25">
      <c r="A175" s="228"/>
      <c r="B175" s="229">
        <v>31</v>
      </c>
      <c r="C175" s="228"/>
      <c r="D175" s="229">
        <v>20</v>
      </c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8"/>
      <c r="P175" s="228"/>
      <c r="Q175" s="228"/>
      <c r="R175" s="228"/>
      <c r="S175" s="228"/>
      <c r="T175" s="228"/>
      <c r="U175" s="228"/>
      <c r="V175" s="228"/>
      <c r="W175" s="228"/>
      <c r="X175" s="228"/>
      <c r="Y175" s="228"/>
      <c r="Z175" s="229">
        <v>40</v>
      </c>
      <c r="AA175" s="228"/>
      <c r="AB175" s="229">
        <v>32</v>
      </c>
      <c r="AC175" s="228"/>
      <c r="AD175" s="229">
        <v>41</v>
      </c>
      <c r="AE175" s="228"/>
      <c r="AF175" s="228"/>
      <c r="AG175" s="228"/>
      <c r="AH175" s="228"/>
      <c r="AI175" s="228"/>
      <c r="AJ175" s="228"/>
      <c r="AK175" s="228"/>
      <c r="AL175" s="228"/>
      <c r="AM175" s="229">
        <v>13</v>
      </c>
      <c r="AN175" s="228"/>
      <c r="AO175" s="228"/>
      <c r="AP175" s="228"/>
      <c r="AQ175" s="228"/>
      <c r="AR175" s="228"/>
      <c r="AS175" s="228"/>
      <c r="AT175" s="228"/>
      <c r="AU175" s="228"/>
      <c r="AV175" s="229">
        <v>16</v>
      </c>
      <c r="AW175" s="228"/>
      <c r="AX175" s="227"/>
      <c r="AY175" s="227"/>
      <c r="AZ175" s="227"/>
      <c r="BA175" s="228"/>
      <c r="BB175" s="229">
        <v>36</v>
      </c>
      <c r="BC175" s="228"/>
      <c r="BD175" s="229">
        <v>33</v>
      </c>
      <c r="BE175" s="228"/>
      <c r="BF175" s="228"/>
      <c r="BG175" s="228"/>
      <c r="BH175" s="228"/>
      <c r="BI175" s="228"/>
      <c r="BJ175" s="228"/>
      <c r="BK175" s="228"/>
      <c r="BL175" s="228"/>
      <c r="BM175" s="228"/>
      <c r="BN175" s="228"/>
      <c r="BO175" s="228"/>
      <c r="BP175" s="228"/>
      <c r="BQ175" s="228"/>
      <c r="BR175" s="228"/>
      <c r="BS175" s="228"/>
      <c r="BT175" s="228"/>
      <c r="BU175" s="228"/>
      <c r="BV175" s="228"/>
      <c r="BW175" s="228"/>
      <c r="BX175" s="228"/>
      <c r="BY175" s="228"/>
      <c r="BZ175" s="229">
        <v>27</v>
      </c>
      <c r="CA175" s="228"/>
      <c r="CB175" s="229">
        <v>26</v>
      </c>
      <c r="CC175" s="228"/>
      <c r="CD175" s="229">
        <v>26</v>
      </c>
      <c r="CE175" s="228"/>
      <c r="CF175" s="228"/>
      <c r="CG175" s="228"/>
      <c r="CH175" s="228"/>
      <c r="CI175" s="228"/>
      <c r="CJ175" s="228"/>
      <c r="CK175" s="228"/>
      <c r="CL175" s="228"/>
      <c r="CM175" s="229">
        <v>23</v>
      </c>
      <c r="CN175" s="228"/>
      <c r="CO175" s="228"/>
      <c r="CP175" s="228"/>
      <c r="CQ175" s="228"/>
      <c r="CR175" s="228"/>
      <c r="CS175" s="228"/>
      <c r="CT175" s="228"/>
      <c r="CU175" s="228"/>
      <c r="CV175" s="229">
        <v>17</v>
      </c>
      <c r="CW175" s="228"/>
      <c r="CX175" s="227"/>
      <c r="CY175" s="76"/>
      <c r="CZ175" s="76">
        <v>31</v>
      </c>
      <c r="DA175" s="76"/>
      <c r="DB175" s="76">
        <v>20</v>
      </c>
      <c r="DC175" s="76"/>
      <c r="DD175" s="76"/>
      <c r="DE175" s="76"/>
      <c r="DF175" s="76"/>
      <c r="DG175" s="76"/>
      <c r="DH175" s="76"/>
      <c r="DI175" s="76"/>
      <c r="DJ175" s="76"/>
      <c r="DK175" s="76"/>
      <c r="DL175" s="76"/>
      <c r="DM175" s="76"/>
      <c r="DN175" s="76"/>
      <c r="DO175" s="76"/>
      <c r="DP175" s="76"/>
      <c r="DQ175" s="76"/>
      <c r="DR175" s="76"/>
      <c r="DS175" s="76"/>
      <c r="DT175" s="76"/>
      <c r="DU175" s="76"/>
      <c r="DV175" s="76"/>
      <c r="DW175" s="76"/>
      <c r="DX175" s="76">
        <v>40</v>
      </c>
      <c r="DY175" s="76"/>
      <c r="DZ175" s="76">
        <v>32</v>
      </c>
      <c r="EA175" s="76"/>
      <c r="EB175" s="76">
        <v>41</v>
      </c>
      <c r="EC175" s="76"/>
      <c r="ED175" s="76"/>
      <c r="EE175" s="76"/>
      <c r="EF175" s="76"/>
      <c r="EG175" s="76"/>
      <c r="EH175" s="76"/>
      <c r="EI175" s="76"/>
      <c r="EJ175" s="76"/>
      <c r="EK175" s="76">
        <v>13</v>
      </c>
      <c r="EL175" s="76"/>
      <c r="EM175" s="76"/>
      <c r="EN175" s="76"/>
      <c r="EO175" s="76"/>
      <c r="EP175" s="76"/>
      <c r="EQ175" s="76"/>
      <c r="ER175" s="76"/>
      <c r="ES175" s="76"/>
      <c r="ET175" s="76">
        <v>16</v>
      </c>
      <c r="EU175" s="76"/>
    </row>
    <row r="176" spans="1:152" s="108" customFormat="1" x14ac:dyDescent="0.25">
      <c r="A176" s="228"/>
      <c r="B176" s="228"/>
      <c r="C176" s="228"/>
      <c r="D176" s="228"/>
      <c r="E176" s="228"/>
      <c r="F176" s="228"/>
      <c r="G176" s="229">
        <v>48</v>
      </c>
      <c r="H176" s="228"/>
      <c r="I176" s="228"/>
      <c r="J176" s="229">
        <v>3</v>
      </c>
      <c r="K176" s="228"/>
      <c r="L176" s="228"/>
      <c r="M176" s="229">
        <v>9</v>
      </c>
      <c r="N176" s="228"/>
      <c r="O176" s="228"/>
      <c r="P176" s="228"/>
      <c r="Q176" s="228"/>
      <c r="R176" s="228"/>
      <c r="S176" s="228"/>
      <c r="T176" s="228"/>
      <c r="U176" s="228"/>
      <c r="V176" s="228"/>
      <c r="W176" s="228"/>
      <c r="X176" s="228"/>
      <c r="Y176" s="228"/>
      <c r="Z176" s="228"/>
      <c r="AA176" s="228"/>
      <c r="AB176" s="228"/>
      <c r="AC176" s="229">
        <v>7</v>
      </c>
      <c r="AD176" s="228"/>
      <c r="AE176" s="228"/>
      <c r="AF176" s="228"/>
      <c r="AG176" s="228"/>
      <c r="AH176" s="228"/>
      <c r="AI176" s="228"/>
      <c r="AJ176" s="228"/>
      <c r="AK176" s="229">
        <v>27</v>
      </c>
      <c r="AL176" s="228"/>
      <c r="AM176" s="228"/>
      <c r="AN176" s="228"/>
      <c r="AO176" s="228"/>
      <c r="AP176" s="228"/>
      <c r="AQ176" s="229">
        <v>39</v>
      </c>
      <c r="AR176" s="229">
        <v>44</v>
      </c>
      <c r="AS176" s="228"/>
      <c r="AT176" s="228"/>
      <c r="AU176" s="228"/>
      <c r="AV176" s="228"/>
      <c r="AW176" s="228"/>
      <c r="AX176" s="227"/>
      <c r="AY176" s="227"/>
      <c r="AZ176" s="227"/>
      <c r="BA176" s="228"/>
      <c r="BB176" s="228"/>
      <c r="BC176" s="228"/>
      <c r="BD176" s="228"/>
      <c r="BE176" s="228"/>
      <c r="BF176" s="228"/>
      <c r="BG176" s="229">
        <v>33</v>
      </c>
      <c r="BH176" s="228"/>
      <c r="BI176" s="228"/>
      <c r="BJ176" s="229">
        <v>31</v>
      </c>
      <c r="BK176" s="228"/>
      <c r="BL176" s="228"/>
      <c r="BM176" s="229">
        <v>30</v>
      </c>
      <c r="BN176" s="228"/>
      <c r="BO176" s="228"/>
      <c r="BP176" s="228"/>
      <c r="BQ176" s="228"/>
      <c r="BR176" s="228"/>
      <c r="BS176" s="228"/>
      <c r="BT176" s="228"/>
      <c r="BU176" s="228"/>
      <c r="BV176" s="228"/>
      <c r="BW176" s="228"/>
      <c r="BX176" s="228"/>
      <c r="BY176" s="228"/>
      <c r="BZ176" s="228"/>
      <c r="CA176" s="228"/>
      <c r="CB176" s="228"/>
      <c r="CC176" s="229">
        <v>26</v>
      </c>
      <c r="CD176" s="228"/>
      <c r="CE176" s="228"/>
      <c r="CF176" s="228"/>
      <c r="CG176" s="228"/>
      <c r="CH176" s="228"/>
      <c r="CI176" s="228"/>
      <c r="CJ176" s="228"/>
      <c r="CK176" s="229">
        <v>24</v>
      </c>
      <c r="CL176" s="228"/>
      <c r="CM176" s="228"/>
      <c r="CN176" s="228"/>
      <c r="CO176" s="228"/>
      <c r="CP176" s="228"/>
      <c r="CQ176" s="229">
        <v>22</v>
      </c>
      <c r="CR176" s="229">
        <v>22</v>
      </c>
      <c r="CS176" s="228"/>
      <c r="CT176" s="228"/>
      <c r="CU176" s="228"/>
      <c r="CV176" s="228"/>
      <c r="CW176" s="228"/>
      <c r="CX176" s="227"/>
      <c r="CY176" s="76"/>
      <c r="CZ176" s="76"/>
      <c r="DA176" s="76"/>
      <c r="DB176" s="76"/>
      <c r="DC176" s="76"/>
      <c r="DD176" s="76"/>
      <c r="DE176" s="76">
        <v>48</v>
      </c>
      <c r="DF176" s="76"/>
      <c r="DG176" s="76"/>
      <c r="DH176" s="76">
        <v>3</v>
      </c>
      <c r="DI176" s="76"/>
      <c r="DJ176" s="76"/>
      <c r="DK176" s="76">
        <v>9</v>
      </c>
      <c r="DL176" s="76"/>
      <c r="DM176" s="76"/>
      <c r="DN176" s="76"/>
      <c r="DO176" s="76"/>
      <c r="DP176" s="76"/>
      <c r="DQ176" s="76"/>
      <c r="DR176" s="76"/>
      <c r="DS176" s="76"/>
      <c r="DT176" s="76"/>
      <c r="DU176" s="76"/>
      <c r="DV176" s="76"/>
      <c r="DW176" s="76"/>
      <c r="DX176" s="76"/>
      <c r="DY176" s="76">
        <v>7</v>
      </c>
      <c r="DZ176" s="76"/>
      <c r="EA176" s="76"/>
      <c r="EB176" s="76"/>
      <c r="EC176" s="76"/>
      <c r="ED176" s="76"/>
      <c r="EE176" s="76"/>
      <c r="EF176" s="76"/>
      <c r="EG176" s="76"/>
      <c r="EH176" s="76">
        <v>27</v>
      </c>
      <c r="EI176" s="76"/>
      <c r="EJ176" s="76"/>
      <c r="EK176" s="76"/>
      <c r="EL176" s="76"/>
      <c r="EM176" s="76"/>
      <c r="EN176" s="76"/>
      <c r="EO176" s="76">
        <v>39</v>
      </c>
      <c r="EP176" s="76">
        <v>44</v>
      </c>
      <c r="EQ176" s="76"/>
      <c r="ER176" s="76"/>
      <c r="ES176" s="76"/>
      <c r="ET176" s="76"/>
      <c r="EU176" s="76"/>
    </row>
    <row r="177" spans="1:149" x14ac:dyDescent="0.25">
      <c r="A177" s="228"/>
      <c r="B177" s="228"/>
      <c r="C177" s="229">
        <v>20</v>
      </c>
      <c r="D177" s="228"/>
      <c r="E177" s="228"/>
      <c r="F177" s="228"/>
      <c r="G177" s="228"/>
      <c r="H177" s="229">
        <v>49</v>
      </c>
      <c r="I177" s="228"/>
      <c r="J177" s="228"/>
      <c r="K177" s="228"/>
      <c r="L177" s="229">
        <v>36</v>
      </c>
      <c r="M177" s="228"/>
      <c r="N177" s="228"/>
      <c r="O177" s="228"/>
      <c r="P177" s="228"/>
      <c r="Q177" s="228"/>
      <c r="R177" s="228"/>
      <c r="S177" s="228"/>
      <c r="T177" s="229">
        <v>14</v>
      </c>
      <c r="U177" s="228"/>
      <c r="V177" s="228"/>
      <c r="W177" s="228"/>
      <c r="X177" s="229">
        <v>5</v>
      </c>
      <c r="Y177" s="228"/>
      <c r="Z177" s="228"/>
      <c r="AA177" s="228"/>
      <c r="AB177" s="228"/>
      <c r="AC177" s="228"/>
      <c r="AD177" s="228"/>
      <c r="AE177" s="228"/>
      <c r="AF177" s="228"/>
      <c r="AG177" s="228"/>
      <c r="AH177" s="228"/>
      <c r="AI177" s="228"/>
      <c r="AJ177" s="228"/>
      <c r="AK177" s="229">
        <v>23</v>
      </c>
      <c r="AL177" s="228"/>
      <c r="AM177" s="228"/>
      <c r="AN177" s="228"/>
      <c r="AO177" s="228"/>
      <c r="AP177" s="228"/>
      <c r="AQ177" s="228"/>
      <c r="AR177" s="229">
        <v>30</v>
      </c>
      <c r="AS177" s="228"/>
      <c r="AT177" s="228"/>
      <c r="AU177" s="228"/>
      <c r="AV177" s="228"/>
      <c r="AW177" s="228"/>
      <c r="AX177" s="227"/>
      <c r="AY177" s="227"/>
      <c r="AZ177" s="227"/>
      <c r="BA177" s="228"/>
      <c r="BB177" s="228"/>
      <c r="BC177" s="229">
        <v>34</v>
      </c>
      <c r="BD177" s="228"/>
      <c r="BE177" s="228"/>
      <c r="BF177" s="228"/>
      <c r="BG177" s="228"/>
      <c r="BH177" s="229">
        <v>33</v>
      </c>
      <c r="BI177" s="228"/>
      <c r="BJ177" s="228"/>
      <c r="BK177" s="228"/>
      <c r="BL177" s="229">
        <v>31</v>
      </c>
      <c r="BM177" s="228"/>
      <c r="BN177" s="228"/>
      <c r="BO177" s="228"/>
      <c r="BP177" s="228"/>
      <c r="BQ177" s="228"/>
      <c r="BR177" s="228"/>
      <c r="BS177" s="228"/>
      <c r="BT177" s="229">
        <v>28</v>
      </c>
      <c r="BU177" s="228"/>
      <c r="BV177" s="228"/>
      <c r="BW177" s="228"/>
      <c r="BX177" s="229">
        <v>27</v>
      </c>
      <c r="BY177" s="228"/>
      <c r="BZ177" s="228"/>
      <c r="CA177" s="228"/>
      <c r="CB177" s="228"/>
      <c r="CC177" s="228"/>
      <c r="CD177" s="228"/>
      <c r="CE177" s="228"/>
      <c r="CF177" s="228"/>
      <c r="CG177" s="228"/>
      <c r="CH177" s="228"/>
      <c r="CI177" s="228"/>
      <c r="CJ177" s="228"/>
      <c r="CK177" s="229">
        <v>24</v>
      </c>
      <c r="CL177" s="228"/>
      <c r="CM177" s="228"/>
      <c r="CN177" s="228"/>
      <c r="CO177" s="228"/>
      <c r="CP177" s="228"/>
      <c r="CQ177" s="228"/>
      <c r="CR177" s="229">
        <v>22</v>
      </c>
      <c r="CS177" s="228"/>
      <c r="CT177" s="228"/>
      <c r="CU177" s="228"/>
      <c r="CV177" s="228"/>
      <c r="CW177" s="228"/>
      <c r="DA177" s="219">
        <v>20</v>
      </c>
      <c r="DF177" s="219">
        <v>49</v>
      </c>
      <c r="DI177" s="219">
        <v>36</v>
      </c>
      <c r="DR177" s="219">
        <v>14</v>
      </c>
      <c r="DV177" s="219">
        <v>5</v>
      </c>
      <c r="EH177" s="219">
        <v>23</v>
      </c>
      <c r="EN177" s="219">
        <v>30</v>
      </c>
    </row>
    <row r="178" spans="1:149" x14ac:dyDescent="0.25">
      <c r="A178" s="228"/>
      <c r="B178" s="228"/>
      <c r="C178" s="228"/>
      <c r="D178" s="229">
        <v>48</v>
      </c>
      <c r="E178" s="228"/>
      <c r="F178" s="228"/>
      <c r="G178" s="228"/>
      <c r="H178" s="228"/>
      <c r="I178" s="228"/>
      <c r="J178" s="229">
        <v>18</v>
      </c>
      <c r="K178" s="228"/>
      <c r="L178" s="228"/>
      <c r="M178" s="228"/>
      <c r="N178" s="228"/>
      <c r="O178" s="228"/>
      <c r="P178" s="228"/>
      <c r="Q178" s="228"/>
      <c r="R178" s="229">
        <v>35</v>
      </c>
      <c r="S178" s="228"/>
      <c r="T178" s="228"/>
      <c r="U178" s="228"/>
      <c r="V178" s="228"/>
      <c r="W178" s="229">
        <v>24</v>
      </c>
      <c r="X178" s="228"/>
      <c r="Y178" s="228"/>
      <c r="Z178" s="228"/>
      <c r="AA178" s="228"/>
      <c r="AB178" s="228"/>
      <c r="AC178" s="228"/>
      <c r="AD178" s="228"/>
      <c r="AE178" s="228"/>
      <c r="AF178" s="229">
        <v>15</v>
      </c>
      <c r="AG178" s="228"/>
      <c r="AH178" s="228"/>
      <c r="AI178" s="228"/>
      <c r="AJ178" s="229">
        <v>2</v>
      </c>
      <c r="AK178" s="228"/>
      <c r="AL178" s="228"/>
      <c r="AM178" s="228"/>
      <c r="AN178" s="228"/>
      <c r="AO178" s="228"/>
      <c r="AP178" s="228"/>
      <c r="AQ178" s="228"/>
      <c r="AR178" s="228"/>
      <c r="AS178" s="229">
        <v>34</v>
      </c>
      <c r="AT178" s="228"/>
      <c r="AU178" s="228"/>
      <c r="AV178" s="228"/>
      <c r="AW178" s="228"/>
      <c r="AX178" s="227"/>
      <c r="AY178" s="227"/>
      <c r="AZ178" s="227"/>
      <c r="BA178" s="228"/>
      <c r="BB178" s="228"/>
      <c r="BC178" s="228"/>
      <c r="BD178" s="229">
        <v>34</v>
      </c>
      <c r="BE178" s="228"/>
      <c r="BF178" s="228"/>
      <c r="BG178" s="228"/>
      <c r="BH178" s="228"/>
      <c r="BI178" s="228"/>
      <c r="BJ178" s="229">
        <v>32</v>
      </c>
      <c r="BK178" s="228"/>
      <c r="BL178" s="228"/>
      <c r="BM178" s="228"/>
      <c r="BN178" s="228"/>
      <c r="BO178" s="228"/>
      <c r="BP178" s="228"/>
      <c r="BQ178" s="228"/>
      <c r="BR178" s="229">
        <v>29</v>
      </c>
      <c r="BS178" s="228"/>
      <c r="BT178" s="228"/>
      <c r="BU178" s="228"/>
      <c r="BV178" s="228"/>
      <c r="BW178" s="229">
        <v>28</v>
      </c>
      <c r="BX178" s="228"/>
      <c r="BY178" s="228"/>
      <c r="BZ178" s="228"/>
      <c r="CA178" s="228"/>
      <c r="CB178" s="228"/>
      <c r="CC178" s="228"/>
      <c r="CD178" s="228"/>
      <c r="CE178" s="228"/>
      <c r="CF178" s="229">
        <v>25</v>
      </c>
      <c r="CG178" s="228"/>
      <c r="CH178" s="228"/>
      <c r="CI178" s="228"/>
      <c r="CJ178" s="229">
        <v>24</v>
      </c>
      <c r="CK178" s="228"/>
      <c r="CL178" s="228"/>
      <c r="CM178" s="228"/>
      <c r="CN178" s="228"/>
      <c r="CO178" s="228"/>
      <c r="CP178" s="228"/>
      <c r="CQ178" s="228"/>
      <c r="CR178" s="228"/>
      <c r="CS178" s="229">
        <v>20</v>
      </c>
      <c r="CT178" s="228"/>
      <c r="CU178" s="228"/>
      <c r="CV178" s="228"/>
      <c r="CW178" s="228"/>
      <c r="DB178" s="219">
        <v>48</v>
      </c>
      <c r="DH178" s="219">
        <v>18</v>
      </c>
      <c r="DO178" s="219">
        <v>35</v>
      </c>
      <c r="DT178" s="219">
        <v>24</v>
      </c>
      <c r="ED178" s="219">
        <v>15</v>
      </c>
      <c r="EG178" s="219">
        <v>2</v>
      </c>
      <c r="EQ178" s="219">
        <v>34</v>
      </c>
    </row>
    <row r="179" spans="1:149" x14ac:dyDescent="0.25">
      <c r="A179" s="228"/>
      <c r="B179" s="228"/>
      <c r="C179" s="228"/>
      <c r="D179" s="228"/>
      <c r="E179" s="228"/>
      <c r="F179" s="229">
        <v>8</v>
      </c>
      <c r="G179" s="228"/>
      <c r="H179" s="229">
        <v>21</v>
      </c>
      <c r="I179" s="228"/>
      <c r="J179" s="229">
        <v>3</v>
      </c>
      <c r="K179" s="228"/>
      <c r="L179" s="228"/>
      <c r="M179" s="229">
        <v>46</v>
      </c>
      <c r="N179" s="228"/>
      <c r="O179" s="228"/>
      <c r="P179" s="228"/>
      <c r="Q179" s="228"/>
      <c r="R179" s="228"/>
      <c r="S179" s="228"/>
      <c r="T179" s="228"/>
      <c r="U179" s="229">
        <v>5</v>
      </c>
      <c r="V179" s="228"/>
      <c r="W179" s="228"/>
      <c r="X179" s="229">
        <v>40</v>
      </c>
      <c r="Y179" s="228"/>
      <c r="Z179" s="228"/>
      <c r="AA179" s="228"/>
      <c r="AB179" s="228"/>
      <c r="AC179" s="228"/>
      <c r="AD179" s="228"/>
      <c r="AE179" s="228"/>
      <c r="AF179" s="228"/>
      <c r="AG179" s="228"/>
      <c r="AH179" s="228"/>
      <c r="AI179" s="228"/>
      <c r="AJ179" s="228"/>
      <c r="AK179" s="228"/>
      <c r="AL179" s="228"/>
      <c r="AM179" s="228"/>
      <c r="AN179" s="229">
        <v>30</v>
      </c>
      <c r="AO179" s="228"/>
      <c r="AP179" s="228"/>
      <c r="AQ179" s="228"/>
      <c r="AR179" s="228"/>
      <c r="AS179" s="228"/>
      <c r="AT179" s="228"/>
      <c r="AU179" s="228"/>
      <c r="AV179" s="228"/>
      <c r="AW179" s="228"/>
      <c r="AX179" s="227"/>
      <c r="AY179" s="227"/>
      <c r="AZ179" s="227"/>
      <c r="BA179" s="228"/>
      <c r="BB179" s="228"/>
      <c r="BC179" s="228"/>
      <c r="BD179" s="228"/>
      <c r="BE179" s="228"/>
      <c r="BF179" s="229">
        <v>33</v>
      </c>
      <c r="BG179" s="228"/>
      <c r="BH179" s="229">
        <v>33</v>
      </c>
      <c r="BI179" s="228"/>
      <c r="BJ179" s="229">
        <v>32</v>
      </c>
      <c r="BK179" s="228"/>
      <c r="BL179" s="228"/>
      <c r="BM179" s="229">
        <v>31</v>
      </c>
      <c r="BN179" s="228"/>
      <c r="BO179" s="228"/>
      <c r="BP179" s="228"/>
      <c r="BQ179" s="228"/>
      <c r="BR179" s="228"/>
      <c r="BS179" s="228"/>
      <c r="BT179" s="228"/>
      <c r="BU179" s="229">
        <v>28</v>
      </c>
      <c r="BV179" s="228"/>
      <c r="BW179" s="228"/>
      <c r="BX179" s="229">
        <v>28</v>
      </c>
      <c r="BY179" s="228"/>
      <c r="BZ179" s="228"/>
      <c r="CA179" s="228"/>
      <c r="CB179" s="228"/>
      <c r="CC179" s="228"/>
      <c r="CD179" s="228"/>
      <c r="CE179" s="228"/>
      <c r="CF179" s="228"/>
      <c r="CG179" s="228"/>
      <c r="CH179" s="228"/>
      <c r="CI179" s="228"/>
      <c r="CJ179" s="228"/>
      <c r="CK179" s="228"/>
      <c r="CL179" s="228"/>
      <c r="CM179" s="228"/>
      <c r="CN179" s="229">
        <v>23</v>
      </c>
      <c r="CO179" s="228"/>
      <c r="CP179" s="228"/>
      <c r="CQ179" s="228"/>
      <c r="CR179" s="228"/>
      <c r="CS179" s="228"/>
      <c r="CT179" s="228"/>
      <c r="CU179" s="228"/>
      <c r="CV179" s="228"/>
      <c r="CW179" s="228"/>
      <c r="DD179" s="219">
        <v>8</v>
      </c>
      <c r="DE179" s="219">
        <v>21</v>
      </c>
      <c r="DG179" s="219">
        <v>3</v>
      </c>
      <c r="DK179" s="219">
        <v>46</v>
      </c>
      <c r="DR179" s="219">
        <v>5</v>
      </c>
      <c r="DV179" s="219">
        <v>40</v>
      </c>
      <c r="EL179" s="219">
        <v>30</v>
      </c>
    </row>
    <row r="180" spans="1:149" x14ac:dyDescent="0.25">
      <c r="A180" s="228"/>
      <c r="B180" s="228"/>
      <c r="C180" s="228"/>
      <c r="D180" s="228"/>
      <c r="E180" s="228"/>
      <c r="F180" s="228"/>
      <c r="G180" s="228"/>
      <c r="H180" s="228"/>
      <c r="I180" s="228"/>
      <c r="J180" s="228"/>
      <c r="K180" s="229">
        <v>36</v>
      </c>
      <c r="L180" s="228"/>
      <c r="M180" s="228"/>
      <c r="N180" s="229">
        <v>19</v>
      </c>
      <c r="O180" s="228"/>
      <c r="P180" s="229">
        <v>35</v>
      </c>
      <c r="Q180" s="228"/>
      <c r="R180" s="228"/>
      <c r="S180" s="229">
        <v>14</v>
      </c>
      <c r="T180" s="229">
        <v>24</v>
      </c>
      <c r="U180" s="228"/>
      <c r="V180" s="228"/>
      <c r="W180" s="228"/>
      <c r="X180" s="228"/>
      <c r="Y180" s="228"/>
      <c r="Z180" s="228"/>
      <c r="AA180" s="228"/>
      <c r="AB180" s="229">
        <v>32</v>
      </c>
      <c r="AC180" s="228"/>
      <c r="AD180" s="228"/>
      <c r="AE180" s="228"/>
      <c r="AF180" s="228"/>
      <c r="AG180" s="228"/>
      <c r="AH180" s="228"/>
      <c r="AI180" s="228"/>
      <c r="AJ180" s="228"/>
      <c r="AK180" s="228"/>
      <c r="AL180" s="228"/>
      <c r="AM180" s="228"/>
      <c r="AN180" s="228"/>
      <c r="AO180" s="228"/>
      <c r="AP180" s="229">
        <v>42</v>
      </c>
      <c r="AQ180" s="228"/>
      <c r="AR180" s="228"/>
      <c r="AS180" s="228"/>
      <c r="AT180" s="228"/>
      <c r="AU180" s="228"/>
      <c r="AV180" s="228"/>
      <c r="AW180" s="228"/>
      <c r="AX180" s="227"/>
      <c r="AY180" s="227"/>
      <c r="AZ180" s="227"/>
      <c r="BA180" s="228"/>
      <c r="BB180" s="228"/>
      <c r="BC180" s="228"/>
      <c r="BD180" s="228"/>
      <c r="BE180" s="228"/>
      <c r="BF180" s="228"/>
      <c r="BG180" s="228"/>
      <c r="BH180" s="228"/>
      <c r="BI180" s="228"/>
      <c r="BJ180" s="228"/>
      <c r="BK180" s="229">
        <v>32</v>
      </c>
      <c r="BL180" s="228"/>
      <c r="BM180" s="228"/>
      <c r="BN180" s="229">
        <v>30</v>
      </c>
      <c r="BO180" s="228"/>
      <c r="BP180" s="229">
        <v>30</v>
      </c>
      <c r="BQ180" s="228"/>
      <c r="BR180" s="228"/>
      <c r="BS180" s="229">
        <v>29</v>
      </c>
      <c r="BT180" s="229">
        <v>29</v>
      </c>
      <c r="BU180" s="228"/>
      <c r="BV180" s="228"/>
      <c r="BW180" s="228"/>
      <c r="BX180" s="228"/>
      <c r="BY180" s="228"/>
      <c r="BZ180" s="228"/>
      <c r="CA180" s="228"/>
      <c r="CB180" s="229">
        <v>27</v>
      </c>
      <c r="CC180" s="228"/>
      <c r="CD180" s="228"/>
      <c r="CE180" s="228"/>
      <c r="CF180" s="228"/>
      <c r="CG180" s="228"/>
      <c r="CH180" s="228"/>
      <c r="CI180" s="228"/>
      <c r="CJ180" s="228"/>
      <c r="CK180" s="228"/>
      <c r="CL180" s="228"/>
      <c r="CM180" s="228"/>
      <c r="CN180" s="228"/>
      <c r="CO180" s="228"/>
      <c r="CP180" s="229">
        <v>23</v>
      </c>
      <c r="CQ180" s="228"/>
      <c r="CR180" s="228"/>
      <c r="CS180" s="228"/>
      <c r="CT180" s="228"/>
      <c r="CU180" s="228"/>
      <c r="CV180" s="228"/>
      <c r="CW180" s="228"/>
      <c r="DI180" s="219">
        <v>36</v>
      </c>
      <c r="DL180" s="219">
        <v>19</v>
      </c>
      <c r="DN180" s="219">
        <v>35</v>
      </c>
      <c r="DP180" s="219">
        <v>14</v>
      </c>
      <c r="DQ180" s="219">
        <v>24</v>
      </c>
      <c r="DZ180" s="219">
        <v>32</v>
      </c>
      <c r="EN180" s="219">
        <v>42</v>
      </c>
    </row>
    <row r="181" spans="1:149" x14ac:dyDescent="0.25">
      <c r="A181" s="228"/>
      <c r="B181" s="228"/>
      <c r="C181" s="228"/>
      <c r="D181" s="228"/>
      <c r="E181" s="228"/>
      <c r="F181" s="228"/>
      <c r="G181" s="228"/>
      <c r="H181" s="228"/>
      <c r="I181" s="228"/>
      <c r="J181" s="228"/>
      <c r="K181" s="228"/>
      <c r="L181" s="228"/>
      <c r="M181" s="228"/>
      <c r="N181" s="229">
        <v>19</v>
      </c>
      <c r="O181" s="229">
        <v>35</v>
      </c>
      <c r="P181" s="229">
        <v>14</v>
      </c>
      <c r="Q181" s="228"/>
      <c r="R181" s="229">
        <v>26</v>
      </c>
      <c r="S181" s="228"/>
      <c r="T181" s="229">
        <v>11</v>
      </c>
      <c r="U181" s="228"/>
      <c r="V181" s="229">
        <v>1</v>
      </c>
      <c r="W181" s="228"/>
      <c r="X181" s="228"/>
      <c r="Y181" s="228"/>
      <c r="Z181" s="228"/>
      <c r="AA181" s="228"/>
      <c r="AB181" s="228"/>
      <c r="AC181" s="228"/>
      <c r="AD181" s="228"/>
      <c r="AE181" s="228"/>
      <c r="AF181" s="228"/>
      <c r="AG181" s="228"/>
      <c r="AH181" s="228"/>
      <c r="AI181" s="228"/>
      <c r="AJ181" s="228"/>
      <c r="AK181" s="228"/>
      <c r="AL181" s="228"/>
      <c r="AM181" s="228"/>
      <c r="AN181" s="228"/>
      <c r="AO181" s="228"/>
      <c r="AP181" s="229">
        <v>39</v>
      </c>
      <c r="AQ181" s="228"/>
      <c r="AR181" s="228"/>
      <c r="AS181" s="228"/>
      <c r="AT181" s="228"/>
      <c r="AU181" s="228"/>
      <c r="AV181" s="228"/>
      <c r="AW181" s="228"/>
      <c r="AX181" s="227"/>
      <c r="AY181" s="227"/>
      <c r="AZ181" s="227"/>
      <c r="BA181" s="228"/>
      <c r="BB181" s="228"/>
      <c r="BC181" s="228"/>
      <c r="BD181" s="228"/>
      <c r="BE181" s="228"/>
      <c r="BF181" s="228"/>
      <c r="BG181" s="228"/>
      <c r="BH181" s="228"/>
      <c r="BI181" s="228"/>
      <c r="BJ181" s="228"/>
      <c r="BK181" s="228"/>
      <c r="BL181" s="228"/>
      <c r="BM181" s="228"/>
      <c r="BN181" s="229">
        <v>31</v>
      </c>
      <c r="BO181" s="229">
        <v>31</v>
      </c>
      <c r="BP181" s="229">
        <v>30</v>
      </c>
      <c r="BQ181" s="228"/>
      <c r="BR181" s="229">
        <v>30</v>
      </c>
      <c r="BS181" s="228"/>
      <c r="BT181" s="229">
        <v>29</v>
      </c>
      <c r="BU181" s="228"/>
      <c r="BV181" s="229">
        <v>28</v>
      </c>
      <c r="BW181" s="228"/>
      <c r="BX181" s="228"/>
      <c r="BY181" s="228"/>
      <c r="BZ181" s="228"/>
      <c r="CA181" s="228"/>
      <c r="CB181" s="228"/>
      <c r="CC181" s="228"/>
      <c r="CD181" s="228"/>
      <c r="CE181" s="228"/>
      <c r="CF181" s="228"/>
      <c r="CG181" s="228"/>
      <c r="CH181" s="228"/>
      <c r="CI181" s="228"/>
      <c r="CJ181" s="228"/>
      <c r="CK181" s="228"/>
      <c r="CL181" s="228"/>
      <c r="CM181" s="228"/>
      <c r="CN181" s="228"/>
      <c r="CO181" s="228"/>
      <c r="CP181" s="229">
        <v>23</v>
      </c>
      <c r="CQ181" s="228"/>
      <c r="CR181" s="228"/>
      <c r="CS181" s="228"/>
      <c r="CT181" s="228"/>
      <c r="CU181" s="228"/>
      <c r="CV181" s="228"/>
      <c r="CW181" s="228"/>
      <c r="DL181" s="219">
        <v>19</v>
      </c>
      <c r="DM181" s="219">
        <v>26</v>
      </c>
      <c r="DN181" s="219">
        <v>35</v>
      </c>
      <c r="DP181" s="219">
        <v>11</v>
      </c>
      <c r="DQ181" s="219">
        <v>14</v>
      </c>
      <c r="DT181" s="219">
        <v>1</v>
      </c>
      <c r="EM181" s="219">
        <v>39</v>
      </c>
    </row>
    <row r="182" spans="1:149" x14ac:dyDescent="0.25">
      <c r="A182" s="228"/>
      <c r="B182" s="228"/>
      <c r="C182" s="228"/>
      <c r="D182" s="229">
        <v>48</v>
      </c>
      <c r="E182" s="228"/>
      <c r="F182" s="229">
        <v>21</v>
      </c>
      <c r="G182" s="229">
        <v>49</v>
      </c>
      <c r="H182" s="228"/>
      <c r="I182" s="228"/>
      <c r="J182" s="228"/>
      <c r="K182" s="228"/>
      <c r="L182" s="228"/>
      <c r="M182" s="228"/>
      <c r="N182" s="228"/>
      <c r="O182" s="228"/>
      <c r="P182" s="228"/>
      <c r="Q182" s="228"/>
      <c r="R182" s="228"/>
      <c r="S182" s="228"/>
      <c r="T182" s="229">
        <v>1</v>
      </c>
      <c r="U182" s="228"/>
      <c r="V182" s="228"/>
      <c r="W182" s="228"/>
      <c r="X182" s="229">
        <v>22</v>
      </c>
      <c r="Y182" s="228"/>
      <c r="Z182" s="228"/>
      <c r="AA182" s="228"/>
      <c r="AB182" s="228"/>
      <c r="AC182" s="229">
        <v>41</v>
      </c>
      <c r="AD182" s="228"/>
      <c r="AE182" s="228"/>
      <c r="AF182" s="228"/>
      <c r="AG182" s="228"/>
      <c r="AH182" s="228"/>
      <c r="AI182" s="228"/>
      <c r="AJ182" s="228"/>
      <c r="AK182" s="229">
        <v>13</v>
      </c>
      <c r="AL182" s="228"/>
      <c r="AM182" s="228"/>
      <c r="AN182" s="228"/>
      <c r="AO182" s="228"/>
      <c r="AP182" s="228"/>
      <c r="AQ182" s="228"/>
      <c r="AR182" s="228"/>
      <c r="AS182" s="228"/>
      <c r="AT182" s="228"/>
      <c r="AU182" s="228"/>
      <c r="AV182" s="228"/>
      <c r="AW182" s="228"/>
      <c r="AX182" s="227"/>
      <c r="AY182" s="227"/>
      <c r="AZ182" s="227"/>
      <c r="BA182" s="228"/>
      <c r="BB182" s="228"/>
      <c r="BC182" s="228"/>
      <c r="BD182" s="229">
        <v>35</v>
      </c>
      <c r="BE182" s="228"/>
      <c r="BF182" s="229">
        <v>34</v>
      </c>
      <c r="BG182" s="229">
        <v>34</v>
      </c>
      <c r="BH182" s="228"/>
      <c r="BI182" s="228"/>
      <c r="BJ182" s="228"/>
      <c r="BK182" s="228"/>
      <c r="BL182" s="228"/>
      <c r="BM182" s="228"/>
      <c r="BN182" s="228"/>
      <c r="BO182" s="228"/>
      <c r="BP182" s="228"/>
      <c r="BQ182" s="228"/>
      <c r="BR182" s="228"/>
      <c r="BS182" s="228"/>
      <c r="BT182" s="229">
        <v>29</v>
      </c>
      <c r="BU182" s="228"/>
      <c r="BV182" s="228"/>
      <c r="BW182" s="228"/>
      <c r="BX182" s="229">
        <v>28</v>
      </c>
      <c r="BY182" s="228"/>
      <c r="BZ182" s="228"/>
      <c r="CA182" s="228"/>
      <c r="CB182" s="228"/>
      <c r="CC182" s="229">
        <v>27</v>
      </c>
      <c r="CD182" s="228"/>
      <c r="CE182" s="228"/>
      <c r="CF182" s="228"/>
      <c r="CG182" s="228"/>
      <c r="CH182" s="228"/>
      <c r="CI182" s="228"/>
      <c r="CJ182" s="228"/>
      <c r="CK182" s="229">
        <v>24</v>
      </c>
      <c r="CL182" s="228"/>
      <c r="CM182" s="228"/>
      <c r="CN182" s="228"/>
      <c r="CO182" s="228"/>
      <c r="CP182" s="228"/>
      <c r="CQ182" s="228"/>
      <c r="CR182" s="228"/>
      <c r="CS182" s="228"/>
      <c r="CT182" s="228"/>
      <c r="CU182" s="228"/>
      <c r="CV182" s="228"/>
      <c r="CW182" s="228"/>
      <c r="DB182" s="219">
        <v>48</v>
      </c>
      <c r="DD182" s="219">
        <v>21</v>
      </c>
      <c r="DE182" s="219">
        <v>49</v>
      </c>
      <c r="DT182" s="219">
        <v>1</v>
      </c>
      <c r="DV182" s="219">
        <v>22</v>
      </c>
      <c r="EA182" s="219">
        <v>41</v>
      </c>
      <c r="EI182" s="219">
        <v>13</v>
      </c>
    </row>
    <row r="183" spans="1:149" x14ac:dyDescent="0.25">
      <c r="A183" s="228"/>
      <c r="B183" s="228"/>
      <c r="C183" s="228"/>
      <c r="D183" s="228"/>
      <c r="E183" s="228"/>
      <c r="F183" s="228"/>
      <c r="G183" s="228"/>
      <c r="H183" s="228"/>
      <c r="I183" s="228"/>
      <c r="J183" s="228"/>
      <c r="K183" s="228"/>
      <c r="L183" s="228"/>
      <c r="M183" s="228"/>
      <c r="N183" s="228"/>
      <c r="O183" s="228"/>
      <c r="P183" s="228"/>
      <c r="Q183" s="229">
        <v>26</v>
      </c>
      <c r="R183" s="228"/>
      <c r="S183" s="228"/>
      <c r="T183" s="228"/>
      <c r="U183" s="228"/>
      <c r="V183" s="229">
        <v>22</v>
      </c>
      <c r="W183" s="228"/>
      <c r="X183" s="228"/>
      <c r="Y183" s="228"/>
      <c r="Z183" s="229">
        <v>41</v>
      </c>
      <c r="AA183" s="228"/>
      <c r="AB183" s="228"/>
      <c r="AC183" s="228"/>
      <c r="AD183" s="228"/>
      <c r="AE183" s="228"/>
      <c r="AF183" s="229">
        <v>47</v>
      </c>
      <c r="AG183" s="228"/>
      <c r="AH183" s="228"/>
      <c r="AI183" s="228"/>
      <c r="AJ183" s="228"/>
      <c r="AK183" s="228"/>
      <c r="AL183" s="228"/>
      <c r="AM183" s="228"/>
      <c r="AN183" s="229">
        <v>42</v>
      </c>
      <c r="AO183" s="228"/>
      <c r="AP183" s="228"/>
      <c r="AQ183" s="228"/>
      <c r="AR183" s="229">
        <v>17</v>
      </c>
      <c r="AS183" s="229">
        <v>34</v>
      </c>
      <c r="AT183" s="228"/>
      <c r="AU183" s="228"/>
      <c r="AV183" s="228"/>
      <c r="AW183" s="228"/>
      <c r="AX183" s="227"/>
      <c r="AY183" s="227"/>
      <c r="AZ183" s="227"/>
      <c r="BA183" s="228"/>
      <c r="BB183" s="228"/>
      <c r="BC183" s="228"/>
      <c r="BD183" s="228"/>
      <c r="BE183" s="228"/>
      <c r="BF183" s="228"/>
      <c r="BG183" s="228"/>
      <c r="BH183" s="228"/>
      <c r="BI183" s="228"/>
      <c r="BJ183" s="228"/>
      <c r="BK183" s="228"/>
      <c r="BL183" s="228"/>
      <c r="BM183" s="228"/>
      <c r="BN183" s="228"/>
      <c r="BO183" s="228"/>
      <c r="BP183" s="228"/>
      <c r="BQ183" s="229">
        <v>31</v>
      </c>
      <c r="BR183" s="228"/>
      <c r="BS183" s="228"/>
      <c r="BT183" s="228"/>
      <c r="BU183" s="228"/>
      <c r="BV183" s="229">
        <v>29</v>
      </c>
      <c r="BW183" s="228"/>
      <c r="BX183" s="228"/>
      <c r="BY183" s="228"/>
      <c r="BZ183" s="229">
        <v>28</v>
      </c>
      <c r="CA183" s="228"/>
      <c r="CB183" s="228"/>
      <c r="CC183" s="228"/>
      <c r="CD183" s="228"/>
      <c r="CE183" s="228"/>
      <c r="CF183" s="229">
        <v>26</v>
      </c>
      <c r="CG183" s="228"/>
      <c r="CH183" s="228"/>
      <c r="CI183" s="228"/>
      <c r="CJ183" s="228"/>
      <c r="CK183" s="228"/>
      <c r="CL183" s="228"/>
      <c r="CM183" s="228"/>
      <c r="CN183" s="229">
        <v>24</v>
      </c>
      <c r="CO183" s="228"/>
      <c r="CP183" s="228"/>
      <c r="CQ183" s="228"/>
      <c r="CR183" s="229">
        <v>22</v>
      </c>
      <c r="CS183" s="229">
        <v>21</v>
      </c>
      <c r="CT183" s="228"/>
      <c r="CU183" s="228"/>
      <c r="CV183" s="228"/>
      <c r="CW183" s="228"/>
      <c r="DO183" s="219">
        <v>26</v>
      </c>
      <c r="DV183" s="219">
        <v>22</v>
      </c>
      <c r="EA183" s="219">
        <v>41</v>
      </c>
      <c r="ED183" s="219">
        <v>47</v>
      </c>
      <c r="EL183" s="219">
        <v>42</v>
      </c>
      <c r="EP183" s="219">
        <v>17</v>
      </c>
      <c r="EQ183" s="219">
        <v>34</v>
      </c>
    </row>
    <row r="184" spans="1:149" x14ac:dyDescent="0.25">
      <c r="A184" s="229">
        <v>31</v>
      </c>
      <c r="B184" s="228"/>
      <c r="C184" s="228"/>
      <c r="D184" s="228"/>
      <c r="E184" s="228"/>
      <c r="F184" s="228"/>
      <c r="G184" s="229">
        <v>8</v>
      </c>
      <c r="H184" s="228"/>
      <c r="I184" s="228"/>
      <c r="J184" s="228"/>
      <c r="K184" s="228"/>
      <c r="L184" s="229">
        <v>19</v>
      </c>
      <c r="M184" s="228"/>
      <c r="N184" s="228"/>
      <c r="O184" s="228"/>
      <c r="P184" s="228"/>
      <c r="Q184" s="228"/>
      <c r="R184" s="228"/>
      <c r="S184" s="228"/>
      <c r="T184" s="228"/>
      <c r="U184" s="228"/>
      <c r="V184" s="228"/>
      <c r="W184" s="229">
        <v>40</v>
      </c>
      <c r="X184" s="228"/>
      <c r="Y184" s="228"/>
      <c r="Z184" s="228"/>
      <c r="AA184" s="228"/>
      <c r="AB184" s="228"/>
      <c r="AC184" s="228"/>
      <c r="AD184" s="228"/>
      <c r="AE184" s="229">
        <v>15</v>
      </c>
      <c r="AF184" s="229">
        <v>38</v>
      </c>
      <c r="AG184" s="228"/>
      <c r="AH184" s="228"/>
      <c r="AI184" s="228"/>
      <c r="AJ184" s="228"/>
      <c r="AK184" s="228"/>
      <c r="AL184" s="228"/>
      <c r="AM184" s="228"/>
      <c r="AN184" s="228"/>
      <c r="AO184" s="228"/>
      <c r="AP184" s="229">
        <v>10</v>
      </c>
      <c r="AQ184" s="228"/>
      <c r="AR184" s="228"/>
      <c r="AS184" s="228"/>
      <c r="AT184" s="228"/>
      <c r="AU184" s="228"/>
      <c r="AV184" s="228"/>
      <c r="AW184" s="228"/>
      <c r="AX184" s="227"/>
      <c r="AY184" s="227"/>
      <c r="AZ184" s="227"/>
      <c r="BA184" s="229">
        <v>37</v>
      </c>
      <c r="BB184" s="228"/>
      <c r="BC184" s="228"/>
      <c r="BD184" s="228"/>
      <c r="BE184" s="228"/>
      <c r="BF184" s="228"/>
      <c r="BG184" s="229">
        <v>34</v>
      </c>
      <c r="BH184" s="228"/>
      <c r="BI184" s="228"/>
      <c r="BJ184" s="228"/>
      <c r="BK184" s="228"/>
      <c r="BL184" s="229">
        <v>32</v>
      </c>
      <c r="BM184" s="228"/>
      <c r="BN184" s="228"/>
      <c r="BO184" s="228"/>
      <c r="BP184" s="228"/>
      <c r="BQ184" s="228"/>
      <c r="BR184" s="228"/>
      <c r="BS184" s="228"/>
      <c r="BT184" s="228"/>
      <c r="BU184" s="228"/>
      <c r="BV184" s="228"/>
      <c r="BW184" s="229">
        <v>29</v>
      </c>
      <c r="BX184" s="228"/>
      <c r="BY184" s="228"/>
      <c r="BZ184" s="228"/>
      <c r="CA184" s="228"/>
      <c r="CB184" s="228"/>
      <c r="CC184" s="228"/>
      <c r="CD184" s="228"/>
      <c r="CE184" s="229">
        <v>26</v>
      </c>
      <c r="CF184" s="229">
        <v>26</v>
      </c>
      <c r="CG184" s="228"/>
      <c r="CH184" s="228"/>
      <c r="CI184" s="228"/>
      <c r="CJ184" s="228"/>
      <c r="CK184" s="228"/>
      <c r="CL184" s="228"/>
      <c r="CM184" s="228"/>
      <c r="CN184" s="228"/>
      <c r="CO184" s="228"/>
      <c r="CP184" s="229">
        <v>23</v>
      </c>
      <c r="CQ184" s="228"/>
      <c r="CR184" s="228"/>
      <c r="CS184" s="228"/>
      <c r="CT184" s="228"/>
      <c r="CU184" s="228"/>
      <c r="CV184" s="228"/>
      <c r="CW184" s="228"/>
      <c r="CY184" s="219">
        <v>31</v>
      </c>
      <c r="DE184" s="219">
        <v>8</v>
      </c>
      <c r="DJ184" s="219">
        <v>19</v>
      </c>
      <c r="DU184" s="219">
        <v>40</v>
      </c>
      <c r="EB184" s="219">
        <v>15</v>
      </c>
      <c r="EC184" s="219">
        <v>38</v>
      </c>
      <c r="EN184" s="219">
        <v>10</v>
      </c>
    </row>
    <row r="185" spans="1:149" x14ac:dyDescent="0.25">
      <c r="A185" s="229">
        <v>31</v>
      </c>
      <c r="B185" s="228"/>
      <c r="C185" s="228"/>
      <c r="D185" s="228"/>
      <c r="E185" s="228"/>
      <c r="F185" s="229">
        <v>21</v>
      </c>
      <c r="G185" s="228"/>
      <c r="H185" s="228"/>
      <c r="I185" s="228"/>
      <c r="J185" s="228"/>
      <c r="K185" s="228"/>
      <c r="L185" s="229">
        <v>36</v>
      </c>
      <c r="M185" s="228"/>
      <c r="N185" s="228"/>
      <c r="O185" s="228"/>
      <c r="P185" s="228"/>
      <c r="Q185" s="228"/>
      <c r="R185" s="229">
        <v>1</v>
      </c>
      <c r="S185" s="228"/>
      <c r="T185" s="228"/>
      <c r="U185" s="228"/>
      <c r="V185" s="228"/>
      <c r="W185" s="228"/>
      <c r="X185" s="228"/>
      <c r="Y185" s="228"/>
      <c r="Z185" s="228"/>
      <c r="AA185" s="228"/>
      <c r="AB185" s="228"/>
      <c r="AC185" s="228"/>
      <c r="AD185" s="228"/>
      <c r="AE185" s="229">
        <v>38</v>
      </c>
      <c r="AF185" s="228"/>
      <c r="AG185" s="228"/>
      <c r="AH185" s="228"/>
      <c r="AI185" s="228"/>
      <c r="AJ185" s="228"/>
      <c r="AK185" s="228"/>
      <c r="AL185" s="228"/>
      <c r="AM185" s="228"/>
      <c r="AN185" s="228"/>
      <c r="AO185" s="229">
        <v>39</v>
      </c>
      <c r="AP185" s="228"/>
      <c r="AQ185" s="228"/>
      <c r="AR185" s="228"/>
      <c r="AS185" s="228"/>
      <c r="AT185" s="228"/>
      <c r="AU185" s="229">
        <v>43</v>
      </c>
      <c r="AV185" s="228"/>
      <c r="AW185" s="228"/>
      <c r="AX185" s="227"/>
      <c r="AY185" s="227"/>
      <c r="AZ185" s="227"/>
      <c r="BA185" s="229">
        <v>38</v>
      </c>
      <c r="BB185" s="228"/>
      <c r="BC185" s="228"/>
      <c r="BD185" s="228"/>
      <c r="BE185" s="228"/>
      <c r="BF185" s="229">
        <v>35</v>
      </c>
      <c r="BG185" s="228"/>
      <c r="BH185" s="228"/>
      <c r="BI185" s="228"/>
      <c r="BJ185" s="228"/>
      <c r="BK185" s="228"/>
      <c r="BL185" s="229">
        <v>33</v>
      </c>
      <c r="BM185" s="228"/>
      <c r="BN185" s="228"/>
      <c r="BO185" s="228"/>
      <c r="BP185" s="228"/>
      <c r="BQ185" s="228"/>
      <c r="BR185" s="229">
        <v>30</v>
      </c>
      <c r="BS185" s="228"/>
      <c r="BT185" s="228"/>
      <c r="BU185" s="228"/>
      <c r="BV185" s="228"/>
      <c r="BW185" s="228"/>
      <c r="BX185" s="228"/>
      <c r="BY185" s="228"/>
      <c r="BZ185" s="228"/>
      <c r="CA185" s="228"/>
      <c r="CB185" s="228"/>
      <c r="CC185" s="228"/>
      <c r="CD185" s="228"/>
      <c r="CE185" s="229">
        <v>27</v>
      </c>
      <c r="CF185" s="228"/>
      <c r="CG185" s="228"/>
      <c r="CH185" s="228"/>
      <c r="CI185" s="228"/>
      <c r="CJ185" s="228"/>
      <c r="CK185" s="228"/>
      <c r="CL185" s="228"/>
      <c r="CM185" s="228"/>
      <c r="CN185" s="228"/>
      <c r="CO185" s="229">
        <v>24</v>
      </c>
      <c r="CP185" s="228"/>
      <c r="CQ185" s="228"/>
      <c r="CR185" s="228"/>
      <c r="CS185" s="228"/>
      <c r="CT185" s="228"/>
      <c r="CU185" s="229">
        <v>19</v>
      </c>
      <c r="CV185" s="228"/>
      <c r="CW185" s="228"/>
      <c r="CY185" s="219">
        <v>31</v>
      </c>
      <c r="DC185" s="219">
        <v>21</v>
      </c>
      <c r="DI185" s="219">
        <v>36</v>
      </c>
      <c r="DP185" s="219">
        <v>1</v>
      </c>
      <c r="ED185" s="219">
        <v>38</v>
      </c>
      <c r="EL185" s="219">
        <v>39</v>
      </c>
      <c r="ES185" s="219">
        <v>43</v>
      </c>
    </row>
    <row r="186" spans="1:149" x14ac:dyDescent="0.25">
      <c r="A186" s="228"/>
      <c r="B186" s="228"/>
      <c r="C186" s="229">
        <v>21</v>
      </c>
      <c r="D186" s="229">
        <v>48</v>
      </c>
      <c r="E186" s="228"/>
      <c r="F186" s="228"/>
      <c r="G186" s="229">
        <v>49</v>
      </c>
      <c r="H186" s="228"/>
      <c r="I186" s="228"/>
      <c r="J186" s="228"/>
      <c r="K186" s="228"/>
      <c r="L186" s="228"/>
      <c r="M186" s="228"/>
      <c r="N186" s="228"/>
      <c r="O186" s="228"/>
      <c r="P186" s="228"/>
      <c r="Q186" s="228"/>
      <c r="R186" s="228"/>
      <c r="S186" s="228"/>
      <c r="T186" s="228"/>
      <c r="U186" s="228"/>
      <c r="V186" s="229">
        <v>40</v>
      </c>
      <c r="W186" s="228"/>
      <c r="X186" s="228"/>
      <c r="Y186" s="228"/>
      <c r="Z186" s="228"/>
      <c r="AA186" s="228"/>
      <c r="AB186" s="228"/>
      <c r="AC186" s="228"/>
      <c r="AD186" s="229">
        <v>25</v>
      </c>
      <c r="AE186" s="228"/>
      <c r="AF186" s="229">
        <v>47</v>
      </c>
      <c r="AG186" s="228"/>
      <c r="AH186" s="228"/>
      <c r="AI186" s="228"/>
      <c r="AJ186" s="228"/>
      <c r="AK186" s="228"/>
      <c r="AL186" s="228"/>
      <c r="AM186" s="228"/>
      <c r="AN186" s="228"/>
      <c r="AO186" s="228"/>
      <c r="AP186" s="229">
        <v>4</v>
      </c>
      <c r="AQ186" s="228"/>
      <c r="AR186" s="228"/>
      <c r="AS186" s="228"/>
      <c r="AT186" s="228"/>
      <c r="AU186" s="228"/>
      <c r="AV186" s="228"/>
      <c r="AW186" s="228"/>
      <c r="AX186" s="227"/>
      <c r="AY186" s="227"/>
      <c r="AZ186" s="227"/>
      <c r="BA186" s="228"/>
      <c r="BB186" s="228"/>
      <c r="BC186" s="229">
        <v>36</v>
      </c>
      <c r="BD186" s="229">
        <v>36</v>
      </c>
      <c r="BE186" s="228"/>
      <c r="BF186" s="228"/>
      <c r="BG186" s="229">
        <v>35</v>
      </c>
      <c r="BH186" s="228"/>
      <c r="BI186" s="228"/>
      <c r="BJ186" s="228"/>
      <c r="BK186" s="228"/>
      <c r="BL186" s="228"/>
      <c r="BM186" s="228"/>
      <c r="BN186" s="228"/>
      <c r="BO186" s="228"/>
      <c r="BP186" s="228"/>
      <c r="BQ186" s="228"/>
      <c r="BR186" s="228"/>
      <c r="BS186" s="228"/>
      <c r="BT186" s="228"/>
      <c r="BU186" s="228"/>
      <c r="BV186" s="229">
        <v>30</v>
      </c>
      <c r="BW186" s="228"/>
      <c r="BX186" s="228"/>
      <c r="BY186" s="228"/>
      <c r="BZ186" s="228"/>
      <c r="CA186" s="228"/>
      <c r="CB186" s="228"/>
      <c r="CC186" s="228"/>
      <c r="CD186" s="229">
        <v>27</v>
      </c>
      <c r="CE186" s="228"/>
      <c r="CF186" s="229">
        <v>27</v>
      </c>
      <c r="CG186" s="228"/>
      <c r="CH186" s="228"/>
      <c r="CI186" s="228"/>
      <c r="CJ186" s="228"/>
      <c r="CK186" s="228"/>
      <c r="CL186" s="228"/>
      <c r="CM186" s="228"/>
      <c r="CN186" s="228"/>
      <c r="CO186" s="228"/>
      <c r="CP186" s="229">
        <v>23</v>
      </c>
      <c r="CQ186" s="228"/>
      <c r="CR186" s="228"/>
      <c r="CS186" s="228"/>
      <c r="CT186" s="228"/>
      <c r="CU186" s="228"/>
      <c r="CV186" s="228"/>
      <c r="CW186" s="228"/>
      <c r="DA186" s="219">
        <v>48</v>
      </c>
      <c r="DD186" s="219">
        <v>21</v>
      </c>
      <c r="DE186" s="219">
        <v>49</v>
      </c>
      <c r="DT186" s="219">
        <v>40</v>
      </c>
      <c r="EA186" s="219">
        <v>25</v>
      </c>
      <c r="ED186" s="219">
        <v>47</v>
      </c>
      <c r="EN186" s="219">
        <v>4</v>
      </c>
    </row>
    <row r="187" spans="1:149" x14ac:dyDescent="0.25">
      <c r="A187" s="228"/>
      <c r="B187" s="228"/>
      <c r="C187" s="228"/>
      <c r="D187" s="228"/>
      <c r="E187" s="228"/>
      <c r="F187" s="228"/>
      <c r="G187" s="229">
        <v>20</v>
      </c>
      <c r="H187" s="228"/>
      <c r="I187" s="229">
        <v>3</v>
      </c>
      <c r="J187" s="228"/>
      <c r="K187" s="229">
        <v>19</v>
      </c>
      <c r="L187" s="228"/>
      <c r="M187" s="228"/>
      <c r="N187" s="228"/>
      <c r="O187" s="228"/>
      <c r="P187" s="228"/>
      <c r="Q187" s="228"/>
      <c r="R187" s="228"/>
      <c r="S187" s="229">
        <v>40</v>
      </c>
      <c r="T187" s="228"/>
      <c r="U187" s="229">
        <v>22</v>
      </c>
      <c r="V187" s="228"/>
      <c r="W187" s="228"/>
      <c r="X187" s="228"/>
      <c r="Y187" s="228"/>
      <c r="Z187" s="228"/>
      <c r="AA187" s="228"/>
      <c r="AB187" s="228"/>
      <c r="AC187" s="228"/>
      <c r="AD187" s="228"/>
      <c r="AE187" s="228"/>
      <c r="AF187" s="228"/>
      <c r="AG187" s="229">
        <v>2</v>
      </c>
      <c r="AH187" s="228"/>
      <c r="AI187" s="228"/>
      <c r="AJ187" s="228"/>
      <c r="AK187" s="228"/>
      <c r="AL187" s="228"/>
      <c r="AM187" s="228"/>
      <c r="AN187" s="228"/>
      <c r="AO187" s="228"/>
      <c r="AP187" s="228"/>
      <c r="AQ187" s="229">
        <v>17</v>
      </c>
      <c r="AR187" s="228"/>
      <c r="AS187" s="228"/>
      <c r="AT187" s="228"/>
      <c r="AU187" s="228"/>
      <c r="AV187" s="228"/>
      <c r="AW187" s="228"/>
      <c r="AX187" s="227"/>
      <c r="AY187" s="227"/>
      <c r="AZ187" s="227"/>
      <c r="BA187" s="228"/>
      <c r="BB187" s="228"/>
      <c r="BC187" s="228"/>
      <c r="BD187" s="228"/>
      <c r="BE187" s="228"/>
      <c r="BF187" s="228"/>
      <c r="BG187" s="229">
        <v>35</v>
      </c>
      <c r="BH187" s="228"/>
      <c r="BI187" s="229">
        <v>33</v>
      </c>
      <c r="BJ187" s="228"/>
      <c r="BK187" s="229">
        <v>33</v>
      </c>
      <c r="BL187" s="228"/>
      <c r="BM187" s="228"/>
      <c r="BN187" s="228"/>
      <c r="BO187" s="228"/>
      <c r="BP187" s="228"/>
      <c r="BQ187" s="228"/>
      <c r="BR187" s="228"/>
      <c r="BS187" s="229">
        <v>31</v>
      </c>
      <c r="BT187" s="228"/>
      <c r="BU187" s="229">
        <v>30</v>
      </c>
      <c r="BV187" s="228"/>
      <c r="BW187" s="228"/>
      <c r="BX187" s="228"/>
      <c r="BY187" s="228"/>
      <c r="BZ187" s="228"/>
      <c r="CA187" s="228"/>
      <c r="CB187" s="228"/>
      <c r="CC187" s="228"/>
      <c r="CD187" s="228"/>
      <c r="CE187" s="228"/>
      <c r="CF187" s="228"/>
      <c r="CG187" s="229">
        <v>25</v>
      </c>
      <c r="CH187" s="228"/>
      <c r="CI187" s="228"/>
      <c r="CJ187" s="228"/>
      <c r="CK187" s="228"/>
      <c r="CL187" s="228"/>
      <c r="CM187" s="228"/>
      <c r="CN187" s="228"/>
      <c r="CO187" s="228"/>
      <c r="CP187" s="228"/>
      <c r="CQ187" s="229">
        <v>23</v>
      </c>
      <c r="CR187" s="228"/>
      <c r="CS187" s="228"/>
      <c r="CT187" s="228"/>
      <c r="CU187" s="228"/>
      <c r="CV187" s="228"/>
      <c r="CW187" s="228"/>
      <c r="DD187" s="219">
        <v>20</v>
      </c>
      <c r="DG187" s="219">
        <v>3</v>
      </c>
      <c r="DI187" s="219">
        <v>19</v>
      </c>
      <c r="DR187" s="219">
        <v>22</v>
      </c>
      <c r="DT187" s="219">
        <v>40</v>
      </c>
      <c r="EE187" s="219">
        <v>2</v>
      </c>
      <c r="EO187" s="219">
        <v>17</v>
      </c>
    </row>
    <row r="188" spans="1:149" x14ac:dyDescent="0.25">
      <c r="A188" s="228"/>
      <c r="B188" s="228"/>
      <c r="C188" s="229">
        <v>48</v>
      </c>
      <c r="D188" s="229">
        <v>6</v>
      </c>
      <c r="E188" s="228"/>
      <c r="F188" s="228"/>
      <c r="G188" s="228"/>
      <c r="H188" s="228"/>
      <c r="I188" s="228"/>
      <c r="J188" s="228"/>
      <c r="K188" s="228"/>
      <c r="L188" s="228"/>
      <c r="M188" s="228"/>
      <c r="N188" s="228"/>
      <c r="O188" s="228"/>
      <c r="P188" s="228"/>
      <c r="Q188" s="228"/>
      <c r="R188" s="228"/>
      <c r="S188" s="228"/>
      <c r="T188" s="228"/>
      <c r="U188" s="228"/>
      <c r="V188" s="229">
        <v>24</v>
      </c>
      <c r="W188" s="228"/>
      <c r="X188" s="228"/>
      <c r="Y188" s="228"/>
      <c r="Z188" s="228"/>
      <c r="AA188" s="228"/>
      <c r="AB188" s="228"/>
      <c r="AC188" s="228"/>
      <c r="AD188" s="228"/>
      <c r="AE188" s="229">
        <v>15</v>
      </c>
      <c r="AF188" s="228"/>
      <c r="AG188" s="229">
        <v>2</v>
      </c>
      <c r="AH188" s="228"/>
      <c r="AI188" s="228"/>
      <c r="AJ188" s="228"/>
      <c r="AK188" s="228"/>
      <c r="AL188" s="228"/>
      <c r="AM188" s="228"/>
      <c r="AN188" s="229">
        <v>4</v>
      </c>
      <c r="AO188" s="228"/>
      <c r="AP188" s="228"/>
      <c r="AQ188" s="228"/>
      <c r="AR188" s="228"/>
      <c r="AS188" s="228"/>
      <c r="AT188" s="229">
        <v>37</v>
      </c>
      <c r="AU188" s="228"/>
      <c r="AV188" s="228"/>
      <c r="AW188" s="228"/>
      <c r="AX188" s="227"/>
      <c r="AY188" s="227"/>
      <c r="AZ188" s="227"/>
      <c r="BA188" s="228"/>
      <c r="BB188" s="228"/>
      <c r="BC188" s="229">
        <v>37</v>
      </c>
      <c r="BD188" s="229">
        <v>36</v>
      </c>
      <c r="BE188" s="228"/>
      <c r="BF188" s="228"/>
      <c r="BG188" s="228"/>
      <c r="BH188" s="228"/>
      <c r="BI188" s="228"/>
      <c r="BJ188" s="228"/>
      <c r="BK188" s="228"/>
      <c r="BL188" s="228"/>
      <c r="BM188" s="228"/>
      <c r="BN188" s="228"/>
      <c r="BO188" s="228"/>
      <c r="BP188" s="228"/>
      <c r="BQ188" s="228"/>
      <c r="BR188" s="228"/>
      <c r="BS188" s="228"/>
      <c r="BT188" s="228"/>
      <c r="BU188" s="228"/>
      <c r="BV188" s="229">
        <v>30</v>
      </c>
      <c r="BW188" s="228"/>
      <c r="BX188" s="228"/>
      <c r="BY188" s="228"/>
      <c r="BZ188" s="228"/>
      <c r="CA188" s="228"/>
      <c r="CB188" s="228"/>
      <c r="CC188" s="228"/>
      <c r="CD188" s="228"/>
      <c r="CE188" s="229">
        <v>27</v>
      </c>
      <c r="CF188" s="228"/>
      <c r="CG188" s="229">
        <v>26</v>
      </c>
      <c r="CH188" s="228"/>
      <c r="CI188" s="228"/>
      <c r="CJ188" s="228"/>
      <c r="CK188" s="228"/>
      <c r="CL188" s="228"/>
      <c r="CM188" s="228"/>
      <c r="CN188" s="229">
        <v>24</v>
      </c>
      <c r="CO188" s="228"/>
      <c r="CP188" s="228"/>
      <c r="CQ188" s="228"/>
      <c r="CR188" s="228"/>
      <c r="CS188" s="228"/>
      <c r="CT188" s="229">
        <v>20</v>
      </c>
      <c r="CU188" s="228"/>
      <c r="CV188" s="228"/>
      <c r="CW188" s="228"/>
      <c r="DA188" s="219">
        <v>48</v>
      </c>
      <c r="DB188" s="219">
        <v>6</v>
      </c>
      <c r="DT188" s="219">
        <v>24</v>
      </c>
      <c r="EC188" s="219">
        <v>15</v>
      </c>
      <c r="EE188" s="219">
        <v>2</v>
      </c>
      <c r="EL188" s="219">
        <v>4</v>
      </c>
      <c r="ER188" s="219">
        <v>37</v>
      </c>
    </row>
    <row r="189" spans="1:149" x14ac:dyDescent="0.25">
      <c r="A189" s="228"/>
      <c r="B189" s="228"/>
      <c r="C189" s="228"/>
      <c r="D189" s="228"/>
      <c r="E189" s="228"/>
      <c r="F189" s="229"/>
      <c r="G189" s="229">
        <v>8</v>
      </c>
      <c r="H189" s="229">
        <v>3</v>
      </c>
      <c r="I189" s="229">
        <v>19</v>
      </c>
      <c r="J189" s="228"/>
      <c r="K189" s="229"/>
      <c r="L189" s="228"/>
      <c r="M189" s="228"/>
      <c r="N189" s="229"/>
      <c r="O189" s="228"/>
      <c r="P189" s="229">
        <v>46</v>
      </c>
      <c r="Q189" s="229"/>
      <c r="R189" s="228"/>
      <c r="S189" s="228"/>
      <c r="T189" s="229"/>
      <c r="U189" s="229">
        <v>24</v>
      </c>
      <c r="V189" s="228"/>
      <c r="W189" s="228"/>
      <c r="X189" s="228"/>
      <c r="Y189" s="229">
        <v>12</v>
      </c>
      <c r="Z189" s="228"/>
      <c r="AA189" s="228"/>
      <c r="AB189" s="228"/>
      <c r="AC189" s="229"/>
      <c r="AD189" s="228"/>
      <c r="AE189" s="228"/>
      <c r="AF189" s="228"/>
      <c r="AG189" s="228"/>
      <c r="AH189" s="229">
        <v>4</v>
      </c>
      <c r="AI189" s="228"/>
      <c r="AJ189" s="228"/>
      <c r="AK189" s="228"/>
      <c r="AL189" s="228"/>
      <c r="AM189" s="228"/>
      <c r="AN189" s="228"/>
      <c r="AO189" s="228"/>
      <c r="AP189" s="228"/>
      <c r="AQ189" s="229"/>
      <c r="AR189" s="228"/>
      <c r="AS189" s="228"/>
      <c r="AT189" s="228"/>
      <c r="AU189" s="228"/>
      <c r="AV189" s="228"/>
      <c r="AW189" s="228"/>
      <c r="AX189" s="227"/>
      <c r="AY189" s="227"/>
      <c r="AZ189" s="227"/>
      <c r="BA189" s="228"/>
      <c r="BB189" s="228"/>
      <c r="BC189" s="228"/>
      <c r="BD189" s="228"/>
      <c r="BE189" s="228"/>
      <c r="BF189" s="228"/>
      <c r="BG189" s="229">
        <v>35</v>
      </c>
      <c r="BH189" s="229">
        <v>34</v>
      </c>
      <c r="BI189" s="229">
        <v>34</v>
      </c>
      <c r="BJ189" s="228"/>
      <c r="BK189" s="228"/>
      <c r="BL189" s="228"/>
      <c r="BM189" s="228"/>
      <c r="BN189" s="228"/>
      <c r="BO189" s="228"/>
      <c r="BP189" s="229">
        <v>32</v>
      </c>
      <c r="BQ189" s="228"/>
      <c r="BR189" s="228"/>
      <c r="BS189" s="228"/>
      <c r="BT189" s="228"/>
      <c r="BU189" s="229">
        <v>31</v>
      </c>
      <c r="BV189" s="228"/>
      <c r="BW189" s="228"/>
      <c r="BX189" s="228"/>
      <c r="BY189" s="229">
        <v>28</v>
      </c>
      <c r="BZ189" s="228"/>
      <c r="CA189" s="228"/>
      <c r="CB189" s="228"/>
      <c r="CC189" s="228"/>
      <c r="CD189" s="228"/>
      <c r="CE189" s="228"/>
      <c r="CF189" s="228"/>
      <c r="CG189" s="228"/>
      <c r="CH189" s="229">
        <v>25</v>
      </c>
      <c r="CI189" s="228"/>
      <c r="CJ189" s="228"/>
      <c r="CK189" s="228"/>
      <c r="CL189" s="228"/>
      <c r="CM189" s="228"/>
      <c r="CN189" s="228"/>
      <c r="CO189" s="228"/>
      <c r="CP189" s="228"/>
      <c r="CQ189" s="228"/>
      <c r="CR189" s="228"/>
      <c r="CS189" s="228"/>
      <c r="CT189" s="228"/>
      <c r="CU189" s="228"/>
      <c r="CV189" s="228"/>
      <c r="CW189" s="228"/>
      <c r="DE189" s="219">
        <v>8</v>
      </c>
      <c r="DF189" s="219">
        <v>3</v>
      </c>
      <c r="DG189" s="219">
        <v>19</v>
      </c>
      <c r="DN189" s="219">
        <v>46</v>
      </c>
      <c r="DT189" s="219">
        <v>24</v>
      </c>
      <c r="DW189" s="219">
        <v>12</v>
      </c>
      <c r="EL189" s="219">
        <v>4</v>
      </c>
    </row>
    <row r="190" spans="1:149" x14ac:dyDescent="0.25">
      <c r="B190" s="249"/>
      <c r="C190" s="250"/>
      <c r="D190" s="250"/>
      <c r="E190" s="250"/>
      <c r="F190" s="250"/>
      <c r="G190" s="250"/>
      <c r="H190" s="250"/>
      <c r="I190" s="251">
        <v>19</v>
      </c>
      <c r="J190" s="251">
        <v>36</v>
      </c>
      <c r="K190" s="250"/>
      <c r="L190" s="250"/>
      <c r="M190" s="250"/>
      <c r="N190" s="251">
        <v>24</v>
      </c>
      <c r="O190" s="250"/>
      <c r="P190" s="250"/>
      <c r="Q190" s="250"/>
      <c r="R190" s="250"/>
      <c r="S190" s="251">
        <v>9</v>
      </c>
      <c r="T190" s="250"/>
      <c r="U190" s="250"/>
      <c r="V190" s="251">
        <v>11</v>
      </c>
      <c r="W190" s="251">
        <v>5</v>
      </c>
      <c r="X190" s="250"/>
      <c r="Y190" s="250"/>
      <c r="Z190" s="250"/>
      <c r="AA190" s="250"/>
      <c r="AB190" s="250"/>
      <c r="AC190" s="250"/>
      <c r="AD190" s="250"/>
      <c r="AE190" s="250"/>
      <c r="AF190" s="250"/>
      <c r="AG190" s="250"/>
      <c r="AH190" s="250"/>
      <c r="AI190" s="250"/>
      <c r="AJ190" s="250"/>
      <c r="AK190" s="250"/>
      <c r="AL190" s="250"/>
      <c r="AM190" s="250"/>
      <c r="AN190" s="250"/>
      <c r="AO190" s="250"/>
      <c r="AP190" s="250"/>
      <c r="AQ190" s="250"/>
      <c r="AR190" s="250"/>
      <c r="AS190" s="250"/>
      <c r="AT190" s="251">
        <v>37</v>
      </c>
      <c r="AU190" s="250"/>
      <c r="AV190" s="250"/>
      <c r="AW190" s="252"/>
      <c r="BI190" s="126">
        <v>35</v>
      </c>
      <c r="BJ190" s="126">
        <v>34</v>
      </c>
      <c r="BN190" s="126">
        <v>32</v>
      </c>
      <c r="BS190" s="126">
        <v>31</v>
      </c>
      <c r="BV190" s="126">
        <v>30</v>
      </c>
      <c r="BW190" s="126">
        <v>29</v>
      </c>
      <c r="CT190" s="126">
        <v>21</v>
      </c>
      <c r="DG190" s="219">
        <v>19</v>
      </c>
      <c r="DH190" s="219">
        <v>36</v>
      </c>
      <c r="DP190" s="219">
        <v>9</v>
      </c>
      <c r="DS190" s="219">
        <v>24</v>
      </c>
      <c r="DT190" s="219">
        <v>11</v>
      </c>
      <c r="DU190" s="219">
        <v>5</v>
      </c>
      <c r="ER190" s="219">
        <v>37</v>
      </c>
    </row>
    <row r="191" spans="1:149" x14ac:dyDescent="0.25">
      <c r="C191" s="126">
        <v>6</v>
      </c>
      <c r="E191" s="126">
        <v>8</v>
      </c>
      <c r="L191" s="126">
        <v>24</v>
      </c>
      <c r="N191" s="126">
        <v>46</v>
      </c>
      <c r="T191" s="126">
        <v>11</v>
      </c>
      <c r="AJ191" s="126">
        <v>23</v>
      </c>
      <c r="AT191" s="126">
        <v>37</v>
      </c>
      <c r="BC191" s="126">
        <v>37</v>
      </c>
      <c r="BE191" s="126">
        <v>36</v>
      </c>
      <c r="BL191" s="126">
        <v>33</v>
      </c>
      <c r="BN191" s="126">
        <v>33</v>
      </c>
      <c r="BT191" s="126">
        <v>31</v>
      </c>
      <c r="CJ191" s="126">
        <v>25</v>
      </c>
      <c r="CT191" s="126">
        <v>22</v>
      </c>
      <c r="DA191" s="219">
        <v>6</v>
      </c>
      <c r="DC191" s="219">
        <v>8</v>
      </c>
      <c r="DK191" s="219">
        <v>46</v>
      </c>
      <c r="DL191" s="219">
        <v>24</v>
      </c>
      <c r="DT191" s="219">
        <v>11</v>
      </c>
      <c r="EH191" s="219">
        <v>23</v>
      </c>
      <c r="ER191" s="219">
        <v>37</v>
      </c>
    </row>
    <row r="192" spans="1:149" x14ac:dyDescent="0.25">
      <c r="A192" s="126">
        <v>31</v>
      </c>
      <c r="J192" s="126">
        <v>36</v>
      </c>
      <c r="L192" s="126">
        <v>46</v>
      </c>
      <c r="U192" s="126">
        <v>14</v>
      </c>
      <c r="AE192" s="126">
        <v>2</v>
      </c>
      <c r="AM192" s="126">
        <v>39</v>
      </c>
      <c r="AU192" s="126">
        <v>43</v>
      </c>
      <c r="BA192" s="126">
        <v>39</v>
      </c>
      <c r="BJ192" s="126">
        <v>35</v>
      </c>
      <c r="BL192" s="126">
        <v>34</v>
      </c>
      <c r="BU192" s="126">
        <v>31</v>
      </c>
      <c r="CE192" s="126">
        <v>27</v>
      </c>
      <c r="CM192" s="126">
        <v>25</v>
      </c>
      <c r="CU192" s="126">
        <v>20</v>
      </c>
      <c r="CY192" s="219">
        <v>31</v>
      </c>
      <c r="DH192" s="219">
        <v>36</v>
      </c>
      <c r="DL192" s="219">
        <v>46</v>
      </c>
      <c r="DS192" s="219">
        <v>14</v>
      </c>
      <c r="EC192" s="219">
        <v>2</v>
      </c>
      <c r="EK192" s="219">
        <v>39</v>
      </c>
      <c r="ES192" s="219">
        <v>43</v>
      </c>
    </row>
    <row r="193" spans="1:151" x14ac:dyDescent="0.25">
      <c r="K193" s="126">
        <v>46</v>
      </c>
      <c r="L193" s="126">
        <v>24</v>
      </c>
      <c r="M193" s="126">
        <v>18</v>
      </c>
      <c r="AE193" s="126">
        <v>47</v>
      </c>
      <c r="AH193" s="126">
        <v>4</v>
      </c>
      <c r="AJ193" s="126">
        <v>39</v>
      </c>
      <c r="AO193" s="126">
        <v>10</v>
      </c>
      <c r="BK193" s="126">
        <v>35</v>
      </c>
      <c r="BL193" s="126">
        <v>34</v>
      </c>
      <c r="BM193" s="126">
        <v>33</v>
      </c>
      <c r="CE193" s="126">
        <v>28</v>
      </c>
      <c r="CH193" s="126">
        <v>26</v>
      </c>
      <c r="CJ193" s="126">
        <v>26</v>
      </c>
      <c r="CO193" s="126">
        <v>24</v>
      </c>
      <c r="DI193" s="219">
        <v>24</v>
      </c>
      <c r="DJ193" s="219">
        <v>46</v>
      </c>
      <c r="DK193" s="219">
        <v>18</v>
      </c>
      <c r="EB193" s="219">
        <v>47</v>
      </c>
      <c r="EF193" s="219">
        <v>4</v>
      </c>
      <c r="EK193" s="219">
        <v>39</v>
      </c>
      <c r="EM193" s="219">
        <v>10</v>
      </c>
    </row>
    <row r="194" spans="1:151" x14ac:dyDescent="0.25">
      <c r="H194" s="126">
        <v>36</v>
      </c>
      <c r="J194" s="126">
        <v>49</v>
      </c>
      <c r="L194" s="126">
        <v>24</v>
      </c>
      <c r="P194" s="126">
        <v>11</v>
      </c>
      <c r="AK194" s="126">
        <v>10</v>
      </c>
      <c r="AM194" s="126">
        <v>27</v>
      </c>
      <c r="AU194" s="126">
        <v>43</v>
      </c>
      <c r="BH194" s="126">
        <v>36</v>
      </c>
      <c r="BJ194" s="126">
        <v>36</v>
      </c>
      <c r="BL194" s="126">
        <v>35</v>
      </c>
      <c r="BP194" s="126">
        <v>32</v>
      </c>
      <c r="CK194" s="126">
        <v>25</v>
      </c>
      <c r="CM194" s="126">
        <v>25</v>
      </c>
      <c r="CU194" s="126">
        <v>21</v>
      </c>
      <c r="DF194" s="219">
        <v>36</v>
      </c>
      <c r="DG194" s="219">
        <v>49</v>
      </c>
      <c r="DJ194" s="219">
        <v>24</v>
      </c>
      <c r="DN194" s="219">
        <v>11</v>
      </c>
      <c r="EJ194" s="219">
        <v>27</v>
      </c>
      <c r="EM194" s="219">
        <v>10</v>
      </c>
      <c r="ES194" s="219">
        <v>43</v>
      </c>
    </row>
    <row r="195" spans="1:151" x14ac:dyDescent="0.25">
      <c r="K195" s="126">
        <v>46</v>
      </c>
      <c r="L195" s="126">
        <v>3</v>
      </c>
      <c r="Z195" s="126">
        <v>47</v>
      </c>
      <c r="AE195" s="126">
        <v>38</v>
      </c>
      <c r="AH195" s="126">
        <v>28</v>
      </c>
      <c r="AR195" s="126">
        <v>37</v>
      </c>
      <c r="AS195" s="126">
        <v>44</v>
      </c>
      <c r="BK195" s="126">
        <v>36</v>
      </c>
      <c r="BL195" s="126">
        <v>35</v>
      </c>
      <c r="BZ195" s="126">
        <v>29</v>
      </c>
      <c r="CE195" s="126">
        <v>28</v>
      </c>
      <c r="CH195" s="126">
        <v>27</v>
      </c>
      <c r="CR195" s="126">
        <v>23</v>
      </c>
      <c r="CS195" s="126">
        <v>23</v>
      </c>
      <c r="DG195" s="219">
        <v>46</v>
      </c>
      <c r="DI195" s="219">
        <v>3</v>
      </c>
      <c r="DX195" s="219">
        <v>47</v>
      </c>
      <c r="EC195" s="219">
        <v>38</v>
      </c>
      <c r="EF195" s="219">
        <v>28</v>
      </c>
      <c r="EP195" s="219">
        <v>37</v>
      </c>
      <c r="EQ195" s="219">
        <v>44</v>
      </c>
    </row>
    <row r="196" spans="1:151" x14ac:dyDescent="0.25">
      <c r="D196" s="126">
        <v>8</v>
      </c>
      <c r="G196" s="126">
        <v>46</v>
      </c>
      <c r="M196" s="126">
        <v>18</v>
      </c>
      <c r="AD196" s="126">
        <v>25</v>
      </c>
      <c r="AE196" s="126">
        <v>28</v>
      </c>
      <c r="AJ196" s="126">
        <v>10</v>
      </c>
      <c r="AK196" s="126">
        <v>23</v>
      </c>
      <c r="BD196" s="126">
        <v>37</v>
      </c>
      <c r="BG196" s="126">
        <v>37</v>
      </c>
      <c r="BM196" s="126">
        <v>34</v>
      </c>
      <c r="CD196" s="126">
        <v>28</v>
      </c>
      <c r="CE196" s="126">
        <v>28</v>
      </c>
      <c r="CJ196" s="126">
        <v>26</v>
      </c>
      <c r="CK196" s="126">
        <v>26</v>
      </c>
      <c r="DB196" s="219">
        <v>8</v>
      </c>
      <c r="DI196" s="219">
        <v>46</v>
      </c>
      <c r="DK196" s="219">
        <v>18</v>
      </c>
      <c r="EA196" s="219">
        <v>25</v>
      </c>
      <c r="EF196" s="219">
        <v>28</v>
      </c>
      <c r="EH196" s="219">
        <v>10</v>
      </c>
      <c r="EI196" s="219">
        <v>23</v>
      </c>
    </row>
    <row r="197" spans="1:151" x14ac:dyDescent="0.25">
      <c r="D197" s="126">
        <v>46</v>
      </c>
      <c r="G197" s="126">
        <v>36</v>
      </c>
      <c r="AD197" s="126">
        <v>2</v>
      </c>
      <c r="AE197" s="126">
        <v>15</v>
      </c>
      <c r="AG197" s="126">
        <v>4</v>
      </c>
      <c r="AO197" s="126">
        <v>42</v>
      </c>
      <c r="AT197" s="126">
        <v>34</v>
      </c>
      <c r="BD197" s="126">
        <v>38</v>
      </c>
      <c r="BG197" s="126">
        <v>37</v>
      </c>
      <c r="CD197" s="126">
        <v>28</v>
      </c>
      <c r="CE197" s="126">
        <v>28</v>
      </c>
      <c r="CG197" s="126">
        <v>27</v>
      </c>
      <c r="CO197" s="126">
        <v>25</v>
      </c>
      <c r="CT197" s="126">
        <v>22</v>
      </c>
      <c r="DD197" s="219">
        <v>36</v>
      </c>
      <c r="DE197" s="219">
        <v>46</v>
      </c>
      <c r="DZ197" s="219">
        <v>2</v>
      </c>
      <c r="EA197" s="219">
        <v>15</v>
      </c>
      <c r="EE197" s="219">
        <v>4</v>
      </c>
      <c r="EM197" s="219">
        <v>42</v>
      </c>
      <c r="ER197" s="219">
        <v>34</v>
      </c>
    </row>
    <row r="198" spans="1:151" x14ac:dyDescent="0.25">
      <c r="H198" s="126">
        <v>49</v>
      </c>
      <c r="M198" s="126">
        <v>18</v>
      </c>
      <c r="S198" s="126">
        <v>35</v>
      </c>
      <c r="U198" s="126">
        <v>1</v>
      </c>
      <c r="V198" s="126">
        <v>22</v>
      </c>
      <c r="AD198" s="126">
        <v>38</v>
      </c>
      <c r="AQ198" s="126">
        <v>30</v>
      </c>
      <c r="BH198" s="126">
        <v>37</v>
      </c>
      <c r="BM198" s="126">
        <v>35</v>
      </c>
      <c r="BS198" s="126">
        <v>32</v>
      </c>
      <c r="BU198" s="126">
        <v>31</v>
      </c>
      <c r="BV198" s="126">
        <v>31</v>
      </c>
      <c r="CD198" s="126">
        <v>29</v>
      </c>
      <c r="CQ198" s="126">
        <v>24</v>
      </c>
      <c r="DF198" s="219">
        <v>49</v>
      </c>
      <c r="DK198" s="219">
        <v>18</v>
      </c>
      <c r="DQ198" s="219">
        <v>35</v>
      </c>
      <c r="DS198" s="219">
        <v>1</v>
      </c>
      <c r="DT198" s="219">
        <v>22</v>
      </c>
      <c r="DZ198" s="219">
        <v>38</v>
      </c>
      <c r="EO198" s="219">
        <v>30</v>
      </c>
    </row>
    <row r="199" spans="1:151" x14ac:dyDescent="0.25">
      <c r="A199" s="255"/>
      <c r="B199" s="255"/>
      <c r="C199" s="255"/>
      <c r="D199" s="255"/>
      <c r="E199" s="255"/>
      <c r="F199" s="255"/>
      <c r="G199" s="255"/>
      <c r="H199" s="255"/>
      <c r="I199" s="255"/>
      <c r="J199" s="255"/>
      <c r="K199" s="255"/>
      <c r="L199" s="257">
        <v>20</v>
      </c>
      <c r="M199" s="255"/>
      <c r="N199" s="255"/>
      <c r="O199" s="257">
        <v>33</v>
      </c>
      <c r="P199" s="255"/>
      <c r="Q199" s="255"/>
      <c r="R199" s="255"/>
      <c r="S199" s="255"/>
      <c r="T199" s="255"/>
      <c r="U199" s="255"/>
      <c r="V199" s="255"/>
      <c r="W199" s="255"/>
      <c r="X199" s="255"/>
      <c r="Y199" s="255"/>
      <c r="Z199" s="255"/>
      <c r="AA199" s="255"/>
      <c r="AB199" s="257">
        <v>15</v>
      </c>
      <c r="AC199" s="255"/>
      <c r="AD199" s="255"/>
      <c r="AE199" s="255"/>
      <c r="AF199" s="255"/>
      <c r="AG199" s="255"/>
      <c r="AH199" s="257">
        <v>7</v>
      </c>
      <c r="AI199" s="255"/>
      <c r="AJ199" s="255"/>
      <c r="AK199" s="257">
        <v>39</v>
      </c>
      <c r="AL199" s="255"/>
      <c r="AM199" s="255"/>
      <c r="AN199" s="255"/>
      <c r="AO199" s="255"/>
      <c r="AP199" s="255"/>
      <c r="AQ199" s="255"/>
      <c r="AR199" s="255"/>
      <c r="AS199" s="257">
        <v>44</v>
      </c>
      <c r="AT199" s="255"/>
      <c r="AU199" s="257">
        <v>43</v>
      </c>
      <c r="AV199" s="255"/>
      <c r="AW199" s="255"/>
      <c r="AX199" s="255"/>
      <c r="AY199" s="255"/>
      <c r="AZ199" s="255"/>
      <c r="BA199" s="255"/>
      <c r="BB199" s="255"/>
      <c r="BC199" s="255"/>
      <c r="BD199" s="255"/>
      <c r="BE199" s="255"/>
      <c r="BF199" s="255"/>
      <c r="BG199" s="255"/>
      <c r="BH199" s="255"/>
      <c r="BI199" s="255"/>
      <c r="BJ199" s="255"/>
      <c r="BK199" s="255"/>
      <c r="BL199" s="257">
        <v>36</v>
      </c>
      <c r="BM199" s="255"/>
      <c r="BN199" s="255"/>
      <c r="BO199" s="257">
        <v>33</v>
      </c>
      <c r="BP199" s="255"/>
      <c r="BQ199" s="255"/>
      <c r="BR199" s="255"/>
      <c r="BS199" s="255"/>
      <c r="BT199" s="255"/>
      <c r="BU199" s="255"/>
      <c r="BV199" s="255"/>
      <c r="BW199" s="255"/>
      <c r="BX199" s="255"/>
      <c r="BY199" s="255"/>
      <c r="BZ199" s="255"/>
      <c r="CA199" s="255"/>
      <c r="CB199" s="257">
        <v>29</v>
      </c>
      <c r="CC199" s="255"/>
      <c r="CD199" s="255"/>
      <c r="CE199" s="255"/>
      <c r="CF199" s="255"/>
      <c r="CG199" s="255"/>
      <c r="CH199" s="257">
        <v>27</v>
      </c>
      <c r="CI199" s="255"/>
      <c r="CJ199" s="255"/>
      <c r="CK199" s="257">
        <v>27</v>
      </c>
      <c r="CL199" s="255"/>
      <c r="CM199" s="255"/>
      <c r="CN199" s="255"/>
      <c r="CO199" s="255"/>
      <c r="CP199" s="255"/>
      <c r="CQ199" s="255"/>
      <c r="CR199" s="255"/>
      <c r="CS199" s="257">
        <v>24</v>
      </c>
      <c r="CT199" s="255"/>
      <c r="CU199" s="257">
        <v>22</v>
      </c>
      <c r="CV199" s="255"/>
      <c r="CW199" s="256"/>
      <c r="DI199" s="219">
        <v>20</v>
      </c>
      <c r="DM199" s="219">
        <v>33</v>
      </c>
      <c r="DY199" s="219">
        <v>15</v>
      </c>
      <c r="EF199" s="219">
        <v>7</v>
      </c>
      <c r="EI199" s="219">
        <v>39</v>
      </c>
      <c r="EQ199" s="219">
        <v>44</v>
      </c>
      <c r="ES199" s="219">
        <v>43</v>
      </c>
    </row>
    <row r="200" spans="1:151" x14ac:dyDescent="0.25">
      <c r="A200" s="255"/>
      <c r="B200" s="255"/>
      <c r="C200" s="255"/>
      <c r="D200" s="257">
        <v>8</v>
      </c>
      <c r="E200" s="255"/>
      <c r="F200" s="255"/>
      <c r="G200" s="257">
        <v>49</v>
      </c>
      <c r="H200" s="255"/>
      <c r="I200" s="257">
        <v>21</v>
      </c>
      <c r="J200" s="255"/>
      <c r="K200" s="255"/>
      <c r="L200" s="255"/>
      <c r="M200" s="255"/>
      <c r="N200" s="257">
        <v>33</v>
      </c>
      <c r="O200" s="255"/>
      <c r="P200" s="255"/>
      <c r="Q200" s="255"/>
      <c r="R200" s="255"/>
      <c r="S200" s="255"/>
      <c r="T200" s="255"/>
      <c r="U200" s="255"/>
      <c r="V200" s="255"/>
      <c r="W200" s="255"/>
      <c r="X200" s="255"/>
      <c r="Y200" s="255"/>
      <c r="Z200" s="255"/>
      <c r="AA200" s="255"/>
      <c r="AB200" s="255"/>
      <c r="AC200" s="255"/>
      <c r="AD200" s="255"/>
      <c r="AE200" s="255"/>
      <c r="AF200" s="255"/>
      <c r="AG200" s="255"/>
      <c r="AH200" s="255"/>
      <c r="AI200" s="255"/>
      <c r="AJ200" s="255"/>
      <c r="AK200" s="255"/>
      <c r="AL200" s="255"/>
      <c r="AM200" s="257">
        <v>42</v>
      </c>
      <c r="AN200" s="255"/>
      <c r="AO200" s="257">
        <v>29</v>
      </c>
      <c r="AP200" s="255"/>
      <c r="AQ200" s="255"/>
      <c r="AR200" s="255"/>
      <c r="AS200" s="255"/>
      <c r="AT200" s="257">
        <v>34</v>
      </c>
      <c r="AU200" s="255"/>
      <c r="AV200" s="255"/>
      <c r="AW200" s="255"/>
      <c r="AX200" s="255"/>
      <c r="AY200" s="255"/>
      <c r="AZ200" s="255"/>
      <c r="BA200" s="255"/>
      <c r="BB200" s="255"/>
      <c r="BC200" s="255"/>
      <c r="BD200" s="257">
        <v>38</v>
      </c>
      <c r="BE200" s="255"/>
      <c r="BF200" s="255"/>
      <c r="BG200" s="257">
        <v>38</v>
      </c>
      <c r="BH200" s="255"/>
      <c r="BI200" s="257">
        <v>37</v>
      </c>
      <c r="BJ200" s="255"/>
      <c r="BK200" s="255"/>
      <c r="BL200" s="255"/>
      <c r="BM200" s="255"/>
      <c r="BN200" s="257">
        <v>34</v>
      </c>
      <c r="BO200" s="255"/>
      <c r="BP200" s="255"/>
      <c r="BQ200" s="255"/>
      <c r="BR200" s="255"/>
      <c r="BS200" s="255"/>
      <c r="BT200" s="255"/>
      <c r="BU200" s="255"/>
      <c r="BV200" s="255"/>
      <c r="BW200" s="255"/>
      <c r="BX200" s="255"/>
      <c r="BY200" s="255"/>
      <c r="BZ200" s="255"/>
      <c r="CA200" s="255"/>
      <c r="CB200" s="255"/>
      <c r="CC200" s="255"/>
      <c r="CD200" s="255"/>
      <c r="CE200" s="255"/>
      <c r="CF200" s="255"/>
      <c r="CG200" s="255"/>
      <c r="CH200" s="255"/>
      <c r="CI200" s="255"/>
      <c r="CJ200" s="255"/>
      <c r="CK200" s="255"/>
      <c r="CL200" s="255"/>
      <c r="CM200" s="257">
        <v>26</v>
      </c>
      <c r="CN200" s="255"/>
      <c r="CO200" s="257">
        <v>25</v>
      </c>
      <c r="CP200" s="255"/>
      <c r="CQ200" s="255"/>
      <c r="CR200" s="255"/>
      <c r="CS200" s="255"/>
      <c r="CT200" s="257">
        <v>23</v>
      </c>
      <c r="CU200" s="255"/>
      <c r="CV200" s="255"/>
      <c r="CW200" s="256"/>
      <c r="DB200" s="219">
        <v>8</v>
      </c>
      <c r="DE200" s="219">
        <v>49</v>
      </c>
      <c r="DF200" s="219">
        <v>21</v>
      </c>
      <c r="DM200" s="219">
        <v>33</v>
      </c>
      <c r="EK200" s="219">
        <v>42</v>
      </c>
      <c r="EM200" s="219">
        <v>29</v>
      </c>
      <c r="ER200" s="219">
        <v>34</v>
      </c>
    </row>
    <row r="201" spans="1:151" x14ac:dyDescent="0.25">
      <c r="A201" s="255"/>
      <c r="B201" s="255"/>
      <c r="C201" s="255"/>
      <c r="D201" s="255"/>
      <c r="E201" s="257">
        <v>6</v>
      </c>
      <c r="F201" s="255"/>
      <c r="G201" s="255"/>
      <c r="H201" s="255"/>
      <c r="I201" s="255"/>
      <c r="J201" s="257">
        <v>3</v>
      </c>
      <c r="K201" s="255"/>
      <c r="L201" s="255"/>
      <c r="M201" s="255"/>
      <c r="N201" s="255"/>
      <c r="O201" s="255"/>
      <c r="P201" s="255"/>
      <c r="Q201" s="255"/>
      <c r="R201" s="255"/>
      <c r="S201" s="255"/>
      <c r="T201" s="255"/>
      <c r="U201" s="255"/>
      <c r="V201" s="257">
        <v>40</v>
      </c>
      <c r="W201" s="255"/>
      <c r="X201" s="255"/>
      <c r="Y201" s="255"/>
      <c r="Z201" s="255"/>
      <c r="AA201" s="255"/>
      <c r="AB201" s="257">
        <v>12</v>
      </c>
      <c r="AC201" s="257">
        <v>25</v>
      </c>
      <c r="AD201" s="255"/>
      <c r="AE201" s="255"/>
      <c r="AF201" s="255"/>
      <c r="AG201" s="255"/>
      <c r="AH201" s="255"/>
      <c r="AI201" s="255"/>
      <c r="AJ201" s="255"/>
      <c r="AK201" s="255"/>
      <c r="AL201" s="257">
        <v>42</v>
      </c>
      <c r="AM201" s="255"/>
      <c r="AN201" s="255"/>
      <c r="AO201" s="255"/>
      <c r="AP201" s="255"/>
      <c r="AQ201" s="255"/>
      <c r="AR201" s="255"/>
      <c r="AS201" s="255"/>
      <c r="AT201" s="255"/>
      <c r="AU201" s="257">
        <v>43</v>
      </c>
      <c r="AV201" s="255"/>
      <c r="AW201" s="255"/>
      <c r="AX201" s="255"/>
      <c r="AY201" s="255"/>
      <c r="AZ201" s="255"/>
      <c r="BA201" s="255"/>
      <c r="BB201" s="255"/>
      <c r="BC201" s="255"/>
      <c r="BD201" s="255"/>
      <c r="BE201" s="257">
        <v>38</v>
      </c>
      <c r="BF201" s="255"/>
      <c r="BG201" s="255"/>
      <c r="BH201" s="255"/>
      <c r="BI201" s="255"/>
      <c r="BJ201" s="257">
        <v>36</v>
      </c>
      <c r="BK201" s="255"/>
      <c r="BL201" s="255"/>
      <c r="BM201" s="255"/>
      <c r="BN201" s="255"/>
      <c r="BO201" s="255"/>
      <c r="BP201" s="255"/>
      <c r="BQ201" s="255"/>
      <c r="BR201" s="255"/>
      <c r="BS201" s="255"/>
      <c r="BT201" s="255"/>
      <c r="BU201" s="255"/>
      <c r="BV201" s="257">
        <v>32</v>
      </c>
      <c r="BW201" s="255"/>
      <c r="BX201" s="255"/>
      <c r="BY201" s="255"/>
      <c r="BZ201" s="255"/>
      <c r="CA201" s="255"/>
      <c r="CB201" s="257">
        <v>29</v>
      </c>
      <c r="CC201" s="257">
        <v>29</v>
      </c>
      <c r="CD201" s="255"/>
      <c r="CE201" s="255"/>
      <c r="CF201" s="255"/>
      <c r="CG201" s="255"/>
      <c r="CH201" s="255"/>
      <c r="CI201" s="255"/>
      <c r="CJ201" s="255"/>
      <c r="CK201" s="255"/>
      <c r="CL201" s="257">
        <v>27</v>
      </c>
      <c r="CM201" s="255"/>
      <c r="CN201" s="255"/>
      <c r="CO201" s="255"/>
      <c r="CP201" s="255"/>
      <c r="CQ201" s="255"/>
      <c r="CR201" s="255"/>
      <c r="CS201" s="255"/>
      <c r="CT201" s="255"/>
      <c r="CU201" s="257">
        <v>23</v>
      </c>
      <c r="CV201" s="255"/>
      <c r="CW201" s="256"/>
      <c r="DA201" s="219">
        <v>6</v>
      </c>
      <c r="DH201" s="219">
        <v>3</v>
      </c>
      <c r="DT201" s="219">
        <v>40</v>
      </c>
      <c r="DZ201" s="219">
        <v>12</v>
      </c>
      <c r="EA201" s="219">
        <v>25</v>
      </c>
      <c r="EK201" s="219">
        <v>42</v>
      </c>
      <c r="ES201" s="219">
        <v>43</v>
      </c>
    </row>
    <row r="202" spans="1:151" x14ac:dyDescent="0.25">
      <c r="A202" s="255"/>
      <c r="B202" s="255"/>
      <c r="C202" s="255"/>
      <c r="D202" s="255"/>
      <c r="E202" s="255"/>
      <c r="F202" s="257">
        <v>21</v>
      </c>
      <c r="G202" s="255"/>
      <c r="H202" s="255"/>
      <c r="I202" s="255"/>
      <c r="J202" s="255"/>
      <c r="K202" s="255"/>
      <c r="L202" s="255"/>
      <c r="M202" s="255"/>
      <c r="N202" s="255"/>
      <c r="O202" s="255"/>
      <c r="P202" s="257">
        <v>35</v>
      </c>
      <c r="Q202" s="255"/>
      <c r="R202" s="255"/>
      <c r="S202" s="255"/>
      <c r="T202" s="255"/>
      <c r="U202" s="255"/>
      <c r="V202" s="255"/>
      <c r="W202" s="255"/>
      <c r="X202" s="255"/>
      <c r="Y202" s="255"/>
      <c r="Z202" s="255"/>
      <c r="AA202" s="255"/>
      <c r="AB202" s="255"/>
      <c r="AC202" s="257">
        <v>2</v>
      </c>
      <c r="AD202" s="255"/>
      <c r="AE202" s="255"/>
      <c r="AF202" s="255"/>
      <c r="AG202" s="257">
        <v>7</v>
      </c>
      <c r="AH202" s="255"/>
      <c r="AI202" s="255"/>
      <c r="AJ202" s="257">
        <v>42</v>
      </c>
      <c r="AK202" s="255"/>
      <c r="AL202" s="255"/>
      <c r="AM202" s="255"/>
      <c r="AN202" s="255"/>
      <c r="AO202" s="255"/>
      <c r="AP202" s="255"/>
      <c r="AQ202" s="255"/>
      <c r="AR202" s="257">
        <v>17</v>
      </c>
      <c r="AS202" s="255"/>
      <c r="AT202" s="255"/>
      <c r="AU202" s="255"/>
      <c r="AV202" s="257">
        <v>16</v>
      </c>
      <c r="AW202" s="255"/>
      <c r="AX202" s="255"/>
      <c r="AY202" s="255"/>
      <c r="AZ202" s="255"/>
      <c r="BA202" s="255"/>
      <c r="BB202" s="255"/>
      <c r="BC202" s="255"/>
      <c r="BD202" s="255"/>
      <c r="BE202" s="255"/>
      <c r="BF202" s="257">
        <v>38</v>
      </c>
      <c r="BG202" s="255"/>
      <c r="BH202" s="255"/>
      <c r="BI202" s="255"/>
      <c r="BJ202" s="255"/>
      <c r="BK202" s="255"/>
      <c r="BL202" s="255"/>
      <c r="BM202" s="255"/>
      <c r="BN202" s="255"/>
      <c r="BO202" s="255"/>
      <c r="BP202" s="257">
        <v>33</v>
      </c>
      <c r="BQ202" s="255"/>
      <c r="BR202" s="255"/>
      <c r="BS202" s="255"/>
      <c r="BT202" s="255"/>
      <c r="BU202" s="255"/>
      <c r="BV202" s="255"/>
      <c r="BW202" s="255"/>
      <c r="BX202" s="255"/>
      <c r="BY202" s="255"/>
      <c r="BZ202" s="255"/>
      <c r="CA202" s="255"/>
      <c r="CB202" s="255"/>
      <c r="CC202" s="257">
        <v>29</v>
      </c>
      <c r="CD202" s="255"/>
      <c r="CE202" s="255"/>
      <c r="CF202" s="255"/>
      <c r="CG202" s="257">
        <v>28</v>
      </c>
      <c r="CH202" s="255"/>
      <c r="CI202" s="255"/>
      <c r="CJ202" s="257">
        <v>28</v>
      </c>
      <c r="CK202" s="255"/>
      <c r="CL202" s="255"/>
      <c r="CM202" s="255"/>
      <c r="CN202" s="255"/>
      <c r="CO202" s="255"/>
      <c r="CP202" s="255"/>
      <c r="CQ202" s="255"/>
      <c r="CR202" s="257">
        <v>24</v>
      </c>
      <c r="CS202" s="255"/>
      <c r="CT202" s="255"/>
      <c r="CU202" s="255"/>
      <c r="CV202" s="257">
        <v>18</v>
      </c>
      <c r="CW202" s="256"/>
      <c r="DD202" s="219">
        <v>21</v>
      </c>
      <c r="DN202" s="219">
        <v>35</v>
      </c>
      <c r="DY202" s="219">
        <v>2</v>
      </c>
      <c r="EE202" s="219">
        <v>7</v>
      </c>
      <c r="EJ202" s="219">
        <v>42</v>
      </c>
      <c r="EP202" s="219">
        <v>17</v>
      </c>
      <c r="ET202" s="219">
        <v>16</v>
      </c>
    </row>
    <row r="203" spans="1:151" x14ac:dyDescent="0.25">
      <c r="A203" s="255"/>
      <c r="B203" s="255"/>
      <c r="C203" s="257">
        <v>8</v>
      </c>
      <c r="D203" s="255"/>
      <c r="E203" s="255"/>
      <c r="F203" s="257">
        <v>49</v>
      </c>
      <c r="G203" s="255"/>
      <c r="H203" s="257">
        <v>48</v>
      </c>
      <c r="I203" s="255"/>
      <c r="J203" s="255"/>
      <c r="K203" s="255"/>
      <c r="L203" s="255"/>
      <c r="M203" s="255"/>
      <c r="N203" s="255"/>
      <c r="O203" s="255"/>
      <c r="P203" s="255"/>
      <c r="Q203" s="255"/>
      <c r="R203" s="255"/>
      <c r="S203" s="255"/>
      <c r="T203" s="255"/>
      <c r="U203" s="255"/>
      <c r="V203" s="255"/>
      <c r="W203" s="255"/>
      <c r="X203" s="257">
        <v>5</v>
      </c>
      <c r="Y203" s="255"/>
      <c r="Z203" s="255"/>
      <c r="AA203" s="255"/>
      <c r="AB203" s="255"/>
      <c r="AC203" s="255"/>
      <c r="AD203" s="255"/>
      <c r="AE203" s="255"/>
      <c r="AF203" s="255"/>
      <c r="AG203" s="255"/>
      <c r="AH203" s="255"/>
      <c r="AI203" s="257">
        <v>32</v>
      </c>
      <c r="AJ203" s="255"/>
      <c r="AK203" s="255"/>
      <c r="AL203" s="255"/>
      <c r="AM203" s="255"/>
      <c r="AN203" s="255"/>
      <c r="AO203" s="255"/>
      <c r="AP203" s="255"/>
      <c r="AQ203" s="255"/>
      <c r="AR203" s="257">
        <v>44</v>
      </c>
      <c r="AS203" s="255"/>
      <c r="AT203" s="255"/>
      <c r="AU203" s="255"/>
      <c r="AV203" s="257">
        <v>16</v>
      </c>
      <c r="AW203" s="255"/>
      <c r="AX203" s="255"/>
      <c r="AY203" s="255"/>
      <c r="AZ203" s="255"/>
      <c r="BA203" s="255"/>
      <c r="BB203" s="255"/>
      <c r="BC203" s="257">
        <v>39</v>
      </c>
      <c r="BD203" s="255"/>
      <c r="BE203" s="255"/>
      <c r="BF203" s="257">
        <v>39</v>
      </c>
      <c r="BG203" s="255"/>
      <c r="BH203" s="257">
        <v>38</v>
      </c>
      <c r="BI203" s="255"/>
      <c r="BJ203" s="255"/>
      <c r="BK203" s="255"/>
      <c r="BL203" s="255"/>
      <c r="BM203" s="255"/>
      <c r="BN203" s="255"/>
      <c r="BO203" s="255"/>
      <c r="BP203" s="255"/>
      <c r="BQ203" s="255"/>
      <c r="BR203" s="255"/>
      <c r="BS203" s="255"/>
      <c r="BT203" s="255"/>
      <c r="BU203" s="255"/>
      <c r="BV203" s="255"/>
      <c r="BW203" s="255"/>
      <c r="BX203" s="257">
        <v>30</v>
      </c>
      <c r="BY203" s="255"/>
      <c r="BZ203" s="255"/>
      <c r="CA203" s="255"/>
      <c r="CB203" s="255"/>
      <c r="CC203" s="255"/>
      <c r="CD203" s="255"/>
      <c r="CE203" s="255"/>
      <c r="CF203" s="255"/>
      <c r="CG203" s="255"/>
      <c r="CH203" s="255"/>
      <c r="CI203" s="257">
        <v>28</v>
      </c>
      <c r="CJ203" s="255"/>
      <c r="CK203" s="255"/>
      <c r="CL203" s="255"/>
      <c r="CM203" s="255"/>
      <c r="CN203" s="255"/>
      <c r="CO203" s="255"/>
      <c r="CP203" s="255"/>
      <c r="CQ203" s="255"/>
      <c r="CR203" s="257">
        <v>25</v>
      </c>
      <c r="CS203" s="255"/>
      <c r="CT203" s="255"/>
      <c r="CU203" s="255"/>
      <c r="CV203" s="257">
        <v>19</v>
      </c>
      <c r="CW203" s="256"/>
      <c r="DA203" s="219">
        <v>8</v>
      </c>
      <c r="DC203" s="219">
        <v>49</v>
      </c>
      <c r="DF203" s="219">
        <v>48</v>
      </c>
      <c r="DU203" s="219">
        <v>5</v>
      </c>
      <c r="EF203" s="219">
        <v>32</v>
      </c>
      <c r="EO203" s="219">
        <v>44</v>
      </c>
      <c r="ET203" s="219">
        <v>16</v>
      </c>
    </row>
    <row r="204" spans="1:151" x14ac:dyDescent="0.25">
      <c r="A204" s="255"/>
      <c r="B204" s="255"/>
      <c r="C204" s="257">
        <v>49</v>
      </c>
      <c r="D204" s="255"/>
      <c r="E204" s="255"/>
      <c r="F204" s="255"/>
      <c r="G204" s="255"/>
      <c r="H204" s="255"/>
      <c r="I204" s="255"/>
      <c r="J204" s="255"/>
      <c r="K204" s="255"/>
      <c r="L204" s="255"/>
      <c r="M204" s="255"/>
      <c r="N204" s="255"/>
      <c r="O204" s="255"/>
      <c r="P204" s="255"/>
      <c r="Q204" s="255"/>
      <c r="R204" s="255"/>
      <c r="S204" s="255"/>
      <c r="T204" s="257">
        <v>14</v>
      </c>
      <c r="U204" s="255"/>
      <c r="V204" s="255"/>
      <c r="W204" s="257">
        <v>5</v>
      </c>
      <c r="X204" s="255"/>
      <c r="Y204" s="255"/>
      <c r="Z204" s="255"/>
      <c r="AA204" s="255"/>
      <c r="AB204" s="255"/>
      <c r="AC204" s="255"/>
      <c r="AD204" s="255"/>
      <c r="AE204" s="257">
        <v>28</v>
      </c>
      <c r="AF204" s="255"/>
      <c r="AG204" s="255"/>
      <c r="AH204" s="255"/>
      <c r="AI204" s="255"/>
      <c r="AJ204" s="257">
        <v>39</v>
      </c>
      <c r="AK204" s="255"/>
      <c r="AL204" s="257">
        <v>23</v>
      </c>
      <c r="AM204" s="255"/>
      <c r="AN204" s="255"/>
      <c r="AO204" s="255"/>
      <c r="AP204" s="255"/>
      <c r="AQ204" s="255"/>
      <c r="AR204" s="255"/>
      <c r="AS204" s="255"/>
      <c r="AT204" s="255"/>
      <c r="AU204" s="255"/>
      <c r="AV204" s="255"/>
      <c r="AW204" s="257">
        <v>45</v>
      </c>
      <c r="AX204" s="255"/>
      <c r="AY204" s="255"/>
      <c r="AZ204" s="255"/>
      <c r="BA204" s="255"/>
      <c r="BB204" s="255"/>
      <c r="BC204" s="257">
        <v>40</v>
      </c>
      <c r="BD204" s="255"/>
      <c r="BE204" s="255"/>
      <c r="BF204" s="255"/>
      <c r="BG204" s="255"/>
      <c r="BH204" s="255"/>
      <c r="BI204" s="255"/>
      <c r="BJ204" s="255"/>
      <c r="BK204" s="255"/>
      <c r="BL204" s="255"/>
      <c r="BM204" s="255"/>
      <c r="BN204" s="255"/>
      <c r="BO204" s="255"/>
      <c r="BP204" s="255"/>
      <c r="BQ204" s="255"/>
      <c r="BR204" s="255"/>
      <c r="BS204" s="255"/>
      <c r="BT204" s="257">
        <v>32</v>
      </c>
      <c r="BU204" s="255"/>
      <c r="BV204" s="255"/>
      <c r="BW204" s="257">
        <v>31</v>
      </c>
      <c r="BX204" s="255"/>
      <c r="BY204" s="255"/>
      <c r="BZ204" s="255"/>
      <c r="CA204" s="255"/>
      <c r="CB204" s="255"/>
      <c r="CC204" s="255"/>
      <c r="CD204" s="255"/>
      <c r="CE204" s="257">
        <v>29</v>
      </c>
      <c r="CF204" s="255"/>
      <c r="CG204" s="255"/>
      <c r="CH204" s="255"/>
      <c r="CI204" s="255"/>
      <c r="CJ204" s="257">
        <v>28</v>
      </c>
      <c r="CK204" s="255"/>
      <c r="CL204" s="257">
        <v>27</v>
      </c>
      <c r="CM204" s="255"/>
      <c r="CN204" s="255"/>
      <c r="CO204" s="255"/>
      <c r="CP204" s="255"/>
      <c r="CQ204" s="255"/>
      <c r="CR204" s="255"/>
      <c r="CS204" s="255"/>
      <c r="CT204" s="255"/>
      <c r="CU204" s="255"/>
      <c r="CV204" s="255"/>
      <c r="CW204" s="267">
        <v>17</v>
      </c>
      <c r="DD204" s="219">
        <v>49</v>
      </c>
      <c r="DR204" s="219">
        <v>14</v>
      </c>
      <c r="DV204" s="219">
        <v>5</v>
      </c>
      <c r="EC204" s="219">
        <v>28</v>
      </c>
      <c r="EH204" s="219">
        <v>39</v>
      </c>
      <c r="EJ204" s="219">
        <v>23</v>
      </c>
      <c r="EU204" s="219">
        <v>45</v>
      </c>
    </row>
    <row r="205" spans="1:151" x14ac:dyDescent="0.25">
      <c r="A205" s="255"/>
      <c r="B205" s="257">
        <v>8</v>
      </c>
      <c r="C205" s="255"/>
      <c r="D205" s="257">
        <v>6</v>
      </c>
      <c r="E205" s="255"/>
      <c r="F205" s="257">
        <v>46</v>
      </c>
      <c r="G205" s="255"/>
      <c r="H205" s="255"/>
      <c r="I205" s="255"/>
      <c r="J205" s="255"/>
      <c r="K205" s="255"/>
      <c r="L205" s="257">
        <v>19</v>
      </c>
      <c r="M205" s="255"/>
      <c r="N205" s="255"/>
      <c r="O205" s="255"/>
      <c r="P205" s="255"/>
      <c r="Q205" s="255"/>
      <c r="R205" s="255"/>
      <c r="S205" s="255"/>
      <c r="T205" s="255"/>
      <c r="U205" s="255"/>
      <c r="V205" s="257">
        <v>22</v>
      </c>
      <c r="W205" s="255"/>
      <c r="X205" s="255"/>
      <c r="Y205" s="257">
        <v>12</v>
      </c>
      <c r="Z205" s="255"/>
      <c r="AA205" s="255"/>
      <c r="AB205" s="255"/>
      <c r="AC205" s="255"/>
      <c r="AD205" s="255"/>
      <c r="AE205" s="255"/>
      <c r="AF205" s="255"/>
      <c r="AG205" s="255"/>
      <c r="AH205" s="255"/>
      <c r="AI205" s="255"/>
      <c r="AJ205" s="255"/>
      <c r="AK205" s="255"/>
      <c r="AL205" s="255"/>
      <c r="AM205" s="255"/>
      <c r="AN205" s="255"/>
      <c r="AO205" s="255"/>
      <c r="AP205" s="255"/>
      <c r="AQ205" s="255"/>
      <c r="AR205" s="255"/>
      <c r="AS205" s="255"/>
      <c r="AT205" s="255"/>
      <c r="AU205" s="255"/>
      <c r="AV205" s="257">
        <v>16</v>
      </c>
      <c r="AW205" s="255"/>
      <c r="AX205" s="255"/>
      <c r="AY205" s="255"/>
      <c r="AZ205" s="255"/>
      <c r="BA205" s="255"/>
      <c r="BB205" s="257">
        <v>40</v>
      </c>
      <c r="BC205" s="255"/>
      <c r="BD205" s="257">
        <v>39</v>
      </c>
      <c r="BE205" s="255"/>
      <c r="BF205" s="257">
        <v>39</v>
      </c>
      <c r="BG205" s="255"/>
      <c r="BH205" s="255"/>
      <c r="BI205" s="255"/>
      <c r="BJ205" s="255"/>
      <c r="BK205" s="255"/>
      <c r="BL205" s="257">
        <v>36</v>
      </c>
      <c r="BM205" s="255"/>
      <c r="BN205" s="255"/>
      <c r="BO205" s="255"/>
      <c r="BP205" s="255"/>
      <c r="BQ205" s="255"/>
      <c r="BR205" s="255"/>
      <c r="BS205" s="255"/>
      <c r="BT205" s="255"/>
      <c r="BU205" s="255"/>
      <c r="BV205" s="257">
        <v>32</v>
      </c>
      <c r="BW205" s="255"/>
      <c r="BX205" s="255"/>
      <c r="BY205" s="257">
        <v>30</v>
      </c>
      <c r="BZ205" s="255"/>
      <c r="CA205" s="255"/>
      <c r="CB205" s="255"/>
      <c r="CC205" s="255"/>
      <c r="CD205" s="255"/>
      <c r="CE205" s="255"/>
      <c r="CF205" s="255"/>
      <c r="CG205" s="255"/>
      <c r="CH205" s="255"/>
      <c r="CI205" s="255"/>
      <c r="CJ205" s="255"/>
      <c r="CK205" s="255"/>
      <c r="CL205" s="255"/>
      <c r="CM205" s="255"/>
      <c r="CN205" s="255"/>
      <c r="CO205" s="255"/>
      <c r="CP205" s="255"/>
      <c r="CQ205" s="255"/>
      <c r="CR205" s="255"/>
      <c r="CS205" s="255"/>
      <c r="CT205" s="255"/>
      <c r="CU205" s="255"/>
      <c r="CV205" s="257">
        <v>20</v>
      </c>
      <c r="CW205" s="256"/>
      <c r="CY205" s="219">
        <v>8</v>
      </c>
      <c r="DB205" s="219">
        <v>6</v>
      </c>
      <c r="DD205" s="219">
        <v>46</v>
      </c>
      <c r="DJ205" s="219">
        <v>19</v>
      </c>
      <c r="DS205" s="219">
        <v>22</v>
      </c>
      <c r="DW205" s="219">
        <v>12</v>
      </c>
      <c r="ET205" s="219">
        <v>16</v>
      </c>
    </row>
    <row r="206" spans="1:151" x14ac:dyDescent="0.25">
      <c r="A206" s="255"/>
      <c r="B206" s="255"/>
      <c r="C206" s="257">
        <v>6</v>
      </c>
      <c r="D206" s="255"/>
      <c r="E206" s="255"/>
      <c r="F206" s="257">
        <v>21</v>
      </c>
      <c r="G206" s="255"/>
      <c r="H206" s="255"/>
      <c r="I206" s="255"/>
      <c r="J206" s="255"/>
      <c r="K206" s="255"/>
      <c r="L206" s="255"/>
      <c r="M206" s="255"/>
      <c r="N206" s="255"/>
      <c r="O206" s="255"/>
      <c r="P206" s="255"/>
      <c r="Q206" s="255"/>
      <c r="R206" s="257">
        <v>22</v>
      </c>
      <c r="S206" s="255"/>
      <c r="T206" s="255"/>
      <c r="U206" s="255"/>
      <c r="V206" s="255"/>
      <c r="W206" s="255"/>
      <c r="X206" s="255"/>
      <c r="Y206" s="255"/>
      <c r="Z206" s="255"/>
      <c r="AA206" s="257">
        <v>25</v>
      </c>
      <c r="AB206" s="255"/>
      <c r="AC206" s="255"/>
      <c r="AD206" s="255"/>
      <c r="AE206" s="255"/>
      <c r="AF206" s="257">
        <v>32</v>
      </c>
      <c r="AG206" s="257">
        <v>39</v>
      </c>
      <c r="AH206" s="255"/>
      <c r="AI206" s="255"/>
      <c r="AJ206" s="255"/>
      <c r="AK206" s="255"/>
      <c r="AL206" s="255"/>
      <c r="AM206" s="257">
        <v>27</v>
      </c>
      <c r="AN206" s="255"/>
      <c r="AO206" s="255"/>
      <c r="AP206" s="255"/>
      <c r="AQ206" s="255"/>
      <c r="AR206" s="255"/>
      <c r="AS206" s="255"/>
      <c r="AT206" s="255"/>
      <c r="AU206" s="255"/>
      <c r="AV206" s="255"/>
      <c r="AW206" s="255"/>
      <c r="AX206" s="255"/>
      <c r="AY206" s="255"/>
      <c r="AZ206" s="255"/>
      <c r="BA206" s="255"/>
      <c r="BB206" s="255"/>
      <c r="BC206" s="257">
        <v>40</v>
      </c>
      <c r="BD206" s="255"/>
      <c r="BE206" s="255"/>
      <c r="BF206" s="257">
        <v>39</v>
      </c>
      <c r="BG206" s="255"/>
      <c r="BH206" s="255"/>
      <c r="BI206" s="255"/>
      <c r="BJ206" s="255"/>
      <c r="BK206" s="255"/>
      <c r="BL206" s="255"/>
      <c r="BM206" s="255"/>
      <c r="BN206" s="255"/>
      <c r="BO206" s="255"/>
      <c r="BP206" s="255"/>
      <c r="BQ206" s="255"/>
      <c r="BR206" s="257">
        <v>33</v>
      </c>
      <c r="BS206" s="255"/>
      <c r="BT206" s="255"/>
      <c r="BU206" s="255"/>
      <c r="BV206" s="255"/>
      <c r="BW206" s="255"/>
      <c r="BX206" s="255"/>
      <c r="BY206" s="255"/>
      <c r="BZ206" s="255"/>
      <c r="CA206" s="257">
        <v>30</v>
      </c>
      <c r="CB206" s="255"/>
      <c r="CC206" s="255"/>
      <c r="CD206" s="255"/>
      <c r="CE206" s="255"/>
      <c r="CF206" s="257">
        <v>29</v>
      </c>
      <c r="CG206" s="257">
        <v>29</v>
      </c>
      <c r="CH206" s="255"/>
      <c r="CI206" s="255"/>
      <c r="CJ206" s="255"/>
      <c r="CK206" s="255"/>
      <c r="CL206" s="255"/>
      <c r="CM206" s="257">
        <v>26</v>
      </c>
      <c r="CN206" s="255"/>
      <c r="CO206" s="255"/>
      <c r="CP206" s="255"/>
      <c r="CQ206" s="255"/>
      <c r="CR206" s="255"/>
      <c r="CS206" s="255"/>
      <c r="CT206" s="255"/>
      <c r="CU206" s="255"/>
      <c r="CV206" s="255"/>
      <c r="CW206" s="256"/>
      <c r="DB206" s="219">
        <v>6</v>
      </c>
      <c r="DC206" s="219">
        <v>21</v>
      </c>
      <c r="DT206" s="219">
        <v>22</v>
      </c>
      <c r="DY206" s="219">
        <v>25</v>
      </c>
      <c r="ED206" s="219">
        <v>32</v>
      </c>
      <c r="EE206" s="219">
        <v>39</v>
      </c>
      <c r="EK206" s="219">
        <v>27</v>
      </c>
    </row>
    <row r="207" spans="1:151" x14ac:dyDescent="0.25">
      <c r="A207" s="255"/>
      <c r="B207" s="255"/>
      <c r="C207" s="255"/>
      <c r="D207" s="257">
        <v>21</v>
      </c>
      <c r="E207" s="255"/>
      <c r="F207" s="255"/>
      <c r="G207" s="257">
        <v>48</v>
      </c>
      <c r="H207" s="255"/>
      <c r="I207" s="255"/>
      <c r="J207" s="255"/>
      <c r="K207" s="257">
        <v>20</v>
      </c>
      <c r="L207" s="255"/>
      <c r="M207" s="255"/>
      <c r="N207" s="255"/>
      <c r="O207" s="255"/>
      <c r="P207" s="255"/>
      <c r="Q207" s="257">
        <v>11</v>
      </c>
      <c r="R207" s="255"/>
      <c r="S207" s="255"/>
      <c r="T207" s="255"/>
      <c r="U207" s="255"/>
      <c r="V207" s="255"/>
      <c r="W207" s="255"/>
      <c r="X207" s="255"/>
      <c r="Y207" s="255"/>
      <c r="Z207" s="255"/>
      <c r="AA207" s="255"/>
      <c r="AB207" s="255"/>
      <c r="AC207" s="255"/>
      <c r="AD207" s="255"/>
      <c r="AE207" s="255"/>
      <c r="AF207" s="255"/>
      <c r="AG207" s="255"/>
      <c r="AH207" s="255"/>
      <c r="AI207" s="255"/>
      <c r="AJ207" s="255"/>
      <c r="AK207" s="257">
        <v>23</v>
      </c>
      <c r="AL207" s="255"/>
      <c r="AM207" s="255"/>
      <c r="AN207" s="257">
        <v>29</v>
      </c>
      <c r="AO207" s="255"/>
      <c r="AP207" s="255"/>
      <c r="AQ207" s="255"/>
      <c r="AR207" s="255"/>
      <c r="AS207" s="255"/>
      <c r="AT207" s="257">
        <v>37</v>
      </c>
      <c r="AU207" s="255"/>
      <c r="AV207" s="255"/>
      <c r="AW207" s="255"/>
      <c r="AX207" s="255"/>
      <c r="AY207" s="255"/>
      <c r="AZ207" s="255"/>
      <c r="BA207" s="255"/>
      <c r="BB207" s="255"/>
      <c r="BC207" s="255"/>
      <c r="BD207" s="257">
        <v>40</v>
      </c>
      <c r="BE207" s="255"/>
      <c r="BF207" s="255"/>
      <c r="BG207" s="257">
        <v>39</v>
      </c>
      <c r="BH207" s="255"/>
      <c r="BI207" s="255"/>
      <c r="BJ207" s="255"/>
      <c r="BK207" s="257">
        <v>37</v>
      </c>
      <c r="BL207" s="255"/>
      <c r="BM207" s="255"/>
      <c r="BN207" s="255"/>
      <c r="BO207" s="255"/>
      <c r="BP207" s="255"/>
      <c r="BQ207" s="257">
        <v>33</v>
      </c>
      <c r="BR207" s="255"/>
      <c r="BS207" s="255"/>
      <c r="BT207" s="255"/>
      <c r="BU207" s="255"/>
      <c r="BV207" s="255"/>
      <c r="BW207" s="255"/>
      <c r="BX207" s="255"/>
      <c r="BY207" s="255"/>
      <c r="BZ207" s="255"/>
      <c r="CA207" s="255"/>
      <c r="CB207" s="255"/>
      <c r="CC207" s="255"/>
      <c r="CD207" s="255"/>
      <c r="CE207" s="255"/>
      <c r="CF207" s="255"/>
      <c r="CG207" s="255"/>
      <c r="CH207" s="255"/>
      <c r="CI207" s="255"/>
      <c r="CJ207" s="255"/>
      <c r="CK207" s="257">
        <v>28</v>
      </c>
      <c r="CL207" s="255"/>
      <c r="CM207" s="255"/>
      <c r="CN207" s="257">
        <v>26</v>
      </c>
      <c r="CO207" s="255"/>
      <c r="CP207" s="255"/>
      <c r="CQ207" s="255"/>
      <c r="CR207" s="255"/>
      <c r="CS207" s="255"/>
      <c r="CT207" s="257">
        <v>24</v>
      </c>
      <c r="CU207" s="255"/>
      <c r="CV207" s="255"/>
      <c r="CW207" s="256"/>
      <c r="DD207" s="219">
        <v>21</v>
      </c>
      <c r="DE207" s="219">
        <v>48</v>
      </c>
      <c r="DI207" s="219">
        <v>20</v>
      </c>
      <c r="DN207" s="219">
        <v>11</v>
      </c>
      <c r="EI207" s="219">
        <v>23</v>
      </c>
      <c r="EL207" s="219">
        <v>29</v>
      </c>
      <c r="ER207" s="219">
        <v>37</v>
      </c>
    </row>
    <row r="208" spans="1:151" x14ac:dyDescent="0.25">
      <c r="A208" s="255"/>
      <c r="B208" s="255"/>
      <c r="C208" s="255"/>
      <c r="D208" s="255"/>
      <c r="E208" s="255"/>
      <c r="F208" s="255"/>
      <c r="G208" s="255"/>
      <c r="H208" s="255"/>
      <c r="I208" s="257">
        <v>36</v>
      </c>
      <c r="J208" s="255"/>
      <c r="K208" s="255"/>
      <c r="L208" s="255"/>
      <c r="M208" s="255"/>
      <c r="N208" s="255"/>
      <c r="O208" s="255"/>
      <c r="P208" s="255"/>
      <c r="Q208" s="255"/>
      <c r="R208" s="257">
        <v>14</v>
      </c>
      <c r="S208" s="255"/>
      <c r="T208" s="255"/>
      <c r="U208" s="255"/>
      <c r="V208" s="257">
        <v>9</v>
      </c>
      <c r="W208" s="255"/>
      <c r="X208" s="255"/>
      <c r="Y208" s="257">
        <v>25</v>
      </c>
      <c r="Z208" s="255"/>
      <c r="AA208" s="255"/>
      <c r="AB208" s="255"/>
      <c r="AC208" s="255"/>
      <c r="AD208" s="255"/>
      <c r="AE208" s="255"/>
      <c r="AF208" s="255"/>
      <c r="AG208" s="255"/>
      <c r="AH208" s="255"/>
      <c r="AI208" s="255"/>
      <c r="AJ208" s="255"/>
      <c r="AK208" s="255"/>
      <c r="AL208" s="255"/>
      <c r="AM208" s="255"/>
      <c r="AN208" s="255"/>
      <c r="AO208" s="257">
        <v>44</v>
      </c>
      <c r="AP208" s="255"/>
      <c r="AQ208" s="257">
        <v>17</v>
      </c>
      <c r="AR208" s="257">
        <v>30</v>
      </c>
      <c r="AS208" s="255"/>
      <c r="AT208" s="255"/>
      <c r="AU208" s="255"/>
      <c r="AV208" s="255"/>
      <c r="AW208" s="255"/>
      <c r="AX208" s="255"/>
      <c r="AY208" s="255"/>
      <c r="AZ208" s="255"/>
      <c r="BA208" s="255"/>
      <c r="BB208" s="255"/>
      <c r="BC208" s="255"/>
      <c r="BD208" s="255"/>
      <c r="BE208" s="255"/>
      <c r="BF208" s="255"/>
      <c r="BG208" s="255"/>
      <c r="BH208" s="255"/>
      <c r="BI208" s="257">
        <v>38</v>
      </c>
      <c r="BJ208" s="255"/>
      <c r="BK208" s="255"/>
      <c r="BL208" s="255"/>
      <c r="BM208" s="255"/>
      <c r="BN208" s="255"/>
      <c r="BO208" s="255"/>
      <c r="BP208" s="255"/>
      <c r="BQ208" s="255"/>
      <c r="BR208" s="257">
        <v>33</v>
      </c>
      <c r="BS208" s="255"/>
      <c r="BT208" s="255"/>
      <c r="BU208" s="255"/>
      <c r="BV208" s="257">
        <v>32</v>
      </c>
      <c r="BW208" s="255"/>
      <c r="BX208" s="255"/>
      <c r="BY208" s="257">
        <v>31</v>
      </c>
      <c r="BZ208" s="255"/>
      <c r="CA208" s="255"/>
      <c r="CB208" s="255"/>
      <c r="CC208" s="255"/>
      <c r="CD208" s="255"/>
      <c r="CE208" s="255"/>
      <c r="CF208" s="255"/>
      <c r="CG208" s="255"/>
      <c r="CH208" s="255"/>
      <c r="CI208" s="255"/>
      <c r="CJ208" s="255"/>
      <c r="CK208" s="255"/>
      <c r="CL208" s="255"/>
      <c r="CM208" s="255"/>
      <c r="CN208" s="255"/>
      <c r="CO208" s="257">
        <v>26</v>
      </c>
      <c r="CP208" s="255"/>
      <c r="CQ208" s="257">
        <v>25</v>
      </c>
      <c r="CR208" s="257">
        <v>25</v>
      </c>
      <c r="CS208" s="255"/>
      <c r="CT208" s="255"/>
      <c r="CU208" s="255"/>
      <c r="CV208" s="255"/>
      <c r="CW208" s="256"/>
      <c r="DF208" s="219">
        <v>36</v>
      </c>
      <c r="DP208" s="219">
        <v>14</v>
      </c>
      <c r="DT208" s="219">
        <v>9</v>
      </c>
      <c r="DW208" s="219">
        <v>25</v>
      </c>
      <c r="EM208" s="219">
        <v>44</v>
      </c>
      <c r="EO208" s="219">
        <v>17</v>
      </c>
      <c r="EP208" s="219">
        <v>30</v>
      </c>
    </row>
    <row r="209" spans="1:151" x14ac:dyDescent="0.25">
      <c r="A209" s="255"/>
      <c r="B209" s="255"/>
      <c r="C209" s="257">
        <v>21</v>
      </c>
      <c r="D209" s="255"/>
      <c r="E209" s="255"/>
      <c r="F209" s="255"/>
      <c r="G209" s="255"/>
      <c r="H209" s="255"/>
      <c r="I209" s="255"/>
      <c r="J209" s="255"/>
      <c r="K209" s="255"/>
      <c r="L209" s="255"/>
      <c r="M209" s="257">
        <v>24</v>
      </c>
      <c r="N209" s="255"/>
      <c r="O209" s="255"/>
      <c r="P209" s="255"/>
      <c r="Q209" s="255"/>
      <c r="R209" s="255"/>
      <c r="S209" s="255"/>
      <c r="T209" s="255"/>
      <c r="U209" s="255"/>
      <c r="V209" s="255"/>
      <c r="W209" s="255"/>
      <c r="X209" s="255"/>
      <c r="Y209" s="255"/>
      <c r="Z209" s="257">
        <v>2</v>
      </c>
      <c r="AA209" s="255"/>
      <c r="AB209" s="255"/>
      <c r="AC209" s="255"/>
      <c r="AD209" s="255"/>
      <c r="AE209" s="255"/>
      <c r="AF209" s="255"/>
      <c r="AG209" s="257">
        <v>7</v>
      </c>
      <c r="AH209" s="255"/>
      <c r="AI209" s="255"/>
      <c r="AJ209" s="255"/>
      <c r="AK209" s="255"/>
      <c r="AL209" s="255"/>
      <c r="AM209" s="257">
        <v>27</v>
      </c>
      <c r="AN209" s="257">
        <v>29</v>
      </c>
      <c r="AO209" s="255"/>
      <c r="AP209" s="255"/>
      <c r="AQ209" s="255"/>
      <c r="AR209" s="255"/>
      <c r="AS209" s="255"/>
      <c r="AT209" s="257">
        <v>34</v>
      </c>
      <c r="AU209" s="255"/>
      <c r="AV209" s="255"/>
      <c r="AW209" s="255"/>
      <c r="AX209" s="255"/>
      <c r="AY209" s="255"/>
      <c r="AZ209" s="255"/>
      <c r="BA209" s="255"/>
      <c r="BB209" s="255"/>
      <c r="BC209" s="257">
        <v>41</v>
      </c>
      <c r="BD209" s="255"/>
      <c r="BE209" s="255"/>
      <c r="BF209" s="255"/>
      <c r="BG209" s="255"/>
      <c r="BH209" s="255"/>
      <c r="BI209" s="255"/>
      <c r="BJ209" s="255"/>
      <c r="BK209" s="255"/>
      <c r="BL209" s="255"/>
      <c r="BM209" s="257">
        <v>36</v>
      </c>
      <c r="BN209" s="255"/>
      <c r="BO209" s="255"/>
      <c r="BP209" s="255"/>
      <c r="BQ209" s="255"/>
      <c r="BR209" s="255"/>
      <c r="BS209" s="255"/>
      <c r="BT209" s="255"/>
      <c r="BU209" s="255"/>
      <c r="BV209" s="255"/>
      <c r="BW209" s="255"/>
      <c r="BX209" s="255"/>
      <c r="BY209" s="255"/>
      <c r="BZ209" s="257">
        <v>30</v>
      </c>
      <c r="CA209" s="255"/>
      <c r="CB209" s="255"/>
      <c r="CC209" s="255"/>
      <c r="CD209" s="255"/>
      <c r="CE209" s="255"/>
      <c r="CF209" s="255"/>
      <c r="CG209" s="257">
        <v>29</v>
      </c>
      <c r="CH209" s="255"/>
      <c r="CI209" s="255"/>
      <c r="CJ209" s="255"/>
      <c r="CK209" s="255"/>
      <c r="CL209" s="255"/>
      <c r="CM209" s="257">
        <v>27</v>
      </c>
      <c r="CN209" s="257">
        <v>27</v>
      </c>
      <c r="CO209" s="255"/>
      <c r="CP209" s="255"/>
      <c r="CQ209" s="255"/>
      <c r="CR209" s="255"/>
      <c r="CS209" s="255"/>
      <c r="CT209" s="257">
        <v>24</v>
      </c>
      <c r="CU209" s="255"/>
      <c r="CV209" s="255"/>
      <c r="CW209" s="256"/>
      <c r="DA209" s="219">
        <v>21</v>
      </c>
      <c r="DK209" s="219">
        <v>24</v>
      </c>
      <c r="DX209" s="219">
        <v>2</v>
      </c>
      <c r="EE209" s="219">
        <v>7</v>
      </c>
      <c r="EK209" s="219">
        <v>27</v>
      </c>
      <c r="EL209" s="219">
        <v>29</v>
      </c>
      <c r="ER209" s="219">
        <v>34</v>
      </c>
    </row>
    <row r="210" spans="1:151" x14ac:dyDescent="0.25">
      <c r="A210" s="255"/>
      <c r="B210" s="255"/>
      <c r="C210" s="255"/>
      <c r="D210" s="255"/>
      <c r="E210" s="255"/>
      <c r="F210" s="255"/>
      <c r="G210" s="255"/>
      <c r="H210" s="255"/>
      <c r="I210" s="255"/>
      <c r="J210" s="257">
        <v>3</v>
      </c>
      <c r="K210" s="257">
        <v>19</v>
      </c>
      <c r="L210" s="257">
        <v>24</v>
      </c>
      <c r="M210" s="255"/>
      <c r="N210" s="257">
        <v>33</v>
      </c>
      <c r="O210" s="255"/>
      <c r="P210" s="255"/>
      <c r="Q210" s="255"/>
      <c r="R210" s="255"/>
      <c r="S210" s="255"/>
      <c r="T210" s="255"/>
      <c r="U210" s="255"/>
      <c r="V210" s="255"/>
      <c r="W210" s="255"/>
      <c r="X210" s="255"/>
      <c r="Y210" s="255"/>
      <c r="Z210" s="255"/>
      <c r="AA210" s="257">
        <v>7</v>
      </c>
      <c r="AB210" s="255"/>
      <c r="AC210" s="255"/>
      <c r="AD210" s="255"/>
      <c r="AE210" s="255"/>
      <c r="AF210" s="255"/>
      <c r="AG210" s="255"/>
      <c r="AH210" s="257">
        <v>23</v>
      </c>
      <c r="AI210" s="255"/>
      <c r="AJ210" s="255"/>
      <c r="AK210" s="255"/>
      <c r="AL210" s="255"/>
      <c r="AM210" s="255"/>
      <c r="AN210" s="257">
        <v>10</v>
      </c>
      <c r="AO210" s="255"/>
      <c r="AP210" s="255"/>
      <c r="AQ210" s="255"/>
      <c r="AR210" s="255"/>
      <c r="AS210" s="255"/>
      <c r="AT210" s="255"/>
      <c r="AU210" s="255"/>
      <c r="AV210" s="255"/>
      <c r="AW210" s="255"/>
      <c r="AX210" s="255"/>
      <c r="AY210" s="255"/>
      <c r="AZ210" s="255"/>
      <c r="BA210" s="255"/>
      <c r="BB210" s="255"/>
      <c r="BC210" s="255"/>
      <c r="BD210" s="255"/>
      <c r="BE210" s="255"/>
      <c r="BF210" s="255"/>
      <c r="BG210" s="255"/>
      <c r="BH210" s="255"/>
      <c r="BI210" s="255"/>
      <c r="BJ210" s="257">
        <v>37</v>
      </c>
      <c r="BK210" s="257">
        <v>37</v>
      </c>
      <c r="BL210" s="257">
        <v>37</v>
      </c>
      <c r="BM210" s="255"/>
      <c r="BN210" s="257">
        <v>35</v>
      </c>
      <c r="BO210" s="255"/>
      <c r="BP210" s="255"/>
      <c r="BQ210" s="255"/>
      <c r="BR210" s="255"/>
      <c r="BS210" s="255"/>
      <c r="BT210" s="255"/>
      <c r="BU210" s="255"/>
      <c r="BV210" s="255"/>
      <c r="BW210" s="255"/>
      <c r="BX210" s="255"/>
      <c r="BY210" s="255"/>
      <c r="BZ210" s="255"/>
      <c r="CA210" s="257">
        <v>30</v>
      </c>
      <c r="CB210" s="255"/>
      <c r="CC210" s="255"/>
      <c r="CD210" s="255"/>
      <c r="CE210" s="255"/>
      <c r="CF210" s="255"/>
      <c r="CG210" s="255"/>
      <c r="CH210" s="257">
        <v>29</v>
      </c>
      <c r="CI210" s="255"/>
      <c r="CJ210" s="255"/>
      <c r="CK210" s="255"/>
      <c r="CL210" s="255"/>
      <c r="CM210" s="255"/>
      <c r="CN210" s="257">
        <v>27</v>
      </c>
      <c r="CO210" s="255"/>
      <c r="CP210" s="255"/>
      <c r="CQ210" s="255"/>
      <c r="CR210" s="255"/>
      <c r="CS210" s="255"/>
      <c r="CT210" s="255"/>
      <c r="CU210" s="255"/>
      <c r="CV210" s="255"/>
      <c r="CW210" s="256"/>
      <c r="DH210" s="219">
        <v>3</v>
      </c>
      <c r="DI210" s="219">
        <v>19</v>
      </c>
      <c r="DK210" s="219">
        <v>24</v>
      </c>
      <c r="DL210" s="219">
        <v>33</v>
      </c>
      <c r="EE210" s="219">
        <v>7</v>
      </c>
      <c r="EF210" s="219">
        <v>23</v>
      </c>
      <c r="EJ210" s="219">
        <v>10</v>
      </c>
    </row>
    <row r="211" spans="1:151" x14ac:dyDescent="0.25">
      <c r="A211" s="255"/>
      <c r="B211" s="255"/>
      <c r="C211" s="257">
        <v>8</v>
      </c>
      <c r="D211" s="255"/>
      <c r="E211" s="257">
        <v>31</v>
      </c>
      <c r="F211" s="257">
        <v>46</v>
      </c>
      <c r="G211" s="257">
        <v>48</v>
      </c>
      <c r="H211" s="255"/>
      <c r="I211" s="255"/>
      <c r="J211" s="255"/>
      <c r="K211" s="255"/>
      <c r="L211" s="255"/>
      <c r="M211" s="255"/>
      <c r="N211" s="255"/>
      <c r="O211" s="255"/>
      <c r="P211" s="255"/>
      <c r="Q211" s="255"/>
      <c r="R211" s="255"/>
      <c r="S211" s="255"/>
      <c r="T211" s="255"/>
      <c r="U211" s="255"/>
      <c r="V211" s="255"/>
      <c r="W211" s="255"/>
      <c r="X211" s="255"/>
      <c r="Y211" s="255"/>
      <c r="Z211" s="255"/>
      <c r="AA211" s="255"/>
      <c r="AB211" s="255"/>
      <c r="AC211" s="255"/>
      <c r="AD211" s="255"/>
      <c r="AE211" s="255"/>
      <c r="AF211" s="255"/>
      <c r="AG211" s="255"/>
      <c r="AH211" s="255"/>
      <c r="AI211" s="255"/>
      <c r="AJ211" s="255"/>
      <c r="AK211" s="255"/>
      <c r="AL211" s="255"/>
      <c r="AM211" s="255"/>
      <c r="AN211" s="255"/>
      <c r="AO211" s="257">
        <v>44</v>
      </c>
      <c r="AP211" s="257">
        <v>17</v>
      </c>
      <c r="AQ211" s="255"/>
      <c r="AR211" s="255"/>
      <c r="AS211" s="255"/>
      <c r="AT211" s="255"/>
      <c r="AU211" s="257">
        <v>43</v>
      </c>
      <c r="AV211" s="255"/>
      <c r="AW211" s="255"/>
      <c r="AX211" s="255"/>
      <c r="AY211" s="255"/>
      <c r="AZ211" s="255"/>
      <c r="BA211" s="255"/>
      <c r="BB211" s="255"/>
      <c r="BC211" s="257">
        <v>41</v>
      </c>
      <c r="BD211" s="255"/>
      <c r="BE211" s="257">
        <v>40</v>
      </c>
      <c r="BF211" s="257">
        <v>40</v>
      </c>
      <c r="BG211" s="257">
        <v>40</v>
      </c>
      <c r="BH211" s="255"/>
      <c r="BI211" s="255"/>
      <c r="BJ211" s="255"/>
      <c r="BK211" s="255"/>
      <c r="BL211" s="255"/>
      <c r="BM211" s="255"/>
      <c r="BN211" s="255"/>
      <c r="BO211" s="255"/>
      <c r="BP211" s="255"/>
      <c r="BQ211" s="255"/>
      <c r="BR211" s="255"/>
      <c r="BS211" s="255"/>
      <c r="BT211" s="255"/>
      <c r="BU211" s="255"/>
      <c r="BV211" s="255"/>
      <c r="BW211" s="255"/>
      <c r="BX211" s="255"/>
      <c r="BY211" s="255"/>
      <c r="BZ211" s="255"/>
      <c r="CA211" s="255"/>
      <c r="CB211" s="255"/>
      <c r="CC211" s="255"/>
      <c r="CD211" s="255"/>
      <c r="CE211" s="255"/>
      <c r="CF211" s="255"/>
      <c r="CG211" s="255"/>
      <c r="CH211" s="255"/>
      <c r="CI211" s="255"/>
      <c r="CJ211" s="255"/>
      <c r="CK211" s="255"/>
      <c r="CL211" s="255"/>
      <c r="CM211" s="255"/>
      <c r="CN211" s="255"/>
      <c r="CO211" s="257">
        <v>27</v>
      </c>
      <c r="CP211" s="257">
        <v>26</v>
      </c>
      <c r="CQ211" s="255"/>
      <c r="CR211" s="255"/>
      <c r="CS211" s="255"/>
      <c r="CT211" s="255"/>
      <c r="CU211" s="257">
        <v>24</v>
      </c>
      <c r="CV211" s="255"/>
      <c r="CW211" s="256"/>
      <c r="DA211" s="219">
        <v>8</v>
      </c>
      <c r="DC211" s="219">
        <v>31</v>
      </c>
      <c r="DD211" s="219">
        <v>46</v>
      </c>
      <c r="DE211" s="219">
        <v>48</v>
      </c>
      <c r="EM211" s="219">
        <v>44</v>
      </c>
      <c r="EN211" s="219">
        <v>17</v>
      </c>
      <c r="ES211" s="219">
        <v>43</v>
      </c>
    </row>
    <row r="212" spans="1:151" x14ac:dyDescent="0.25">
      <c r="A212" s="255"/>
      <c r="B212" s="255"/>
      <c r="C212" s="257">
        <v>6</v>
      </c>
      <c r="D212" s="255"/>
      <c r="E212" s="257">
        <v>46</v>
      </c>
      <c r="F212" s="255"/>
      <c r="G212" s="255"/>
      <c r="H212" s="255"/>
      <c r="I212" s="257">
        <v>3</v>
      </c>
      <c r="J212" s="255"/>
      <c r="K212" s="255"/>
      <c r="L212" s="255"/>
      <c r="M212" s="255"/>
      <c r="N212" s="255"/>
      <c r="O212" s="255"/>
      <c r="P212" s="255"/>
      <c r="Q212" s="255"/>
      <c r="R212" s="255"/>
      <c r="S212" s="255"/>
      <c r="T212" s="255"/>
      <c r="U212" s="255"/>
      <c r="V212" s="255"/>
      <c r="W212" s="255"/>
      <c r="X212" s="255"/>
      <c r="Y212" s="257">
        <v>2</v>
      </c>
      <c r="Z212" s="255"/>
      <c r="AA212" s="255"/>
      <c r="AB212" s="255"/>
      <c r="AC212" s="257">
        <v>23</v>
      </c>
      <c r="AD212" s="255"/>
      <c r="AE212" s="255"/>
      <c r="AF212" s="255"/>
      <c r="AG212" s="255"/>
      <c r="AH212" s="255"/>
      <c r="AI212" s="255"/>
      <c r="AJ212" s="255"/>
      <c r="AK212" s="255"/>
      <c r="AL212" s="255"/>
      <c r="AM212" s="255"/>
      <c r="AN212" s="255"/>
      <c r="AO212" s="255"/>
      <c r="AP212" s="257">
        <v>17</v>
      </c>
      <c r="AQ212" s="255"/>
      <c r="AR212" s="257">
        <v>13</v>
      </c>
      <c r="AS212" s="255"/>
      <c r="AT212" s="255"/>
      <c r="AU212" s="255"/>
      <c r="AV212" s="255"/>
      <c r="AW212" s="255"/>
      <c r="AX212" s="255"/>
      <c r="AY212" s="255"/>
      <c r="AZ212" s="255"/>
      <c r="BA212" s="255"/>
      <c r="BB212" s="255"/>
      <c r="BC212" s="257">
        <v>41</v>
      </c>
      <c r="BD212" s="255"/>
      <c r="BE212" s="257">
        <v>41</v>
      </c>
      <c r="BF212" s="255"/>
      <c r="BG212" s="255"/>
      <c r="BH212" s="255"/>
      <c r="BI212" s="257">
        <v>38</v>
      </c>
      <c r="BJ212" s="255"/>
      <c r="BK212" s="255"/>
      <c r="BL212" s="255"/>
      <c r="BM212" s="255"/>
      <c r="BN212" s="255"/>
      <c r="BO212" s="255"/>
      <c r="BP212" s="255"/>
      <c r="BQ212" s="255"/>
      <c r="BR212" s="255"/>
      <c r="BS212" s="255"/>
      <c r="BT212" s="255"/>
      <c r="BU212" s="255"/>
      <c r="BV212" s="255"/>
      <c r="BW212" s="255"/>
      <c r="BX212" s="255"/>
      <c r="BY212" s="257">
        <v>31</v>
      </c>
      <c r="BZ212" s="255"/>
      <c r="CA212" s="255"/>
      <c r="CB212" s="255"/>
      <c r="CC212" s="257">
        <v>30</v>
      </c>
      <c r="CD212" s="255"/>
      <c r="CE212" s="255"/>
      <c r="CF212" s="255"/>
      <c r="CG212" s="255"/>
      <c r="CH212" s="255"/>
      <c r="CI212" s="255"/>
      <c r="CJ212" s="255"/>
      <c r="CK212" s="255"/>
      <c r="CL212" s="255"/>
      <c r="CM212" s="255"/>
      <c r="CN212" s="255"/>
      <c r="CO212" s="255"/>
      <c r="CP212" s="257">
        <v>27</v>
      </c>
      <c r="CQ212" s="255"/>
      <c r="CR212" s="257">
        <v>25</v>
      </c>
      <c r="CS212" s="255"/>
      <c r="CT212" s="255"/>
      <c r="CU212" s="255"/>
      <c r="CV212" s="255"/>
      <c r="CW212" s="256"/>
      <c r="CZ212" s="219">
        <v>6</v>
      </c>
      <c r="DD212" s="219">
        <v>46</v>
      </c>
      <c r="DG212" s="219">
        <v>3</v>
      </c>
      <c r="DW212" s="219">
        <v>2</v>
      </c>
      <c r="EA212" s="219">
        <v>23</v>
      </c>
      <c r="EN212" s="219">
        <v>17</v>
      </c>
      <c r="EP212" s="219">
        <v>13</v>
      </c>
    </row>
    <row r="213" spans="1:151" x14ac:dyDescent="0.25">
      <c r="A213" s="255"/>
      <c r="B213" s="257">
        <v>8</v>
      </c>
      <c r="C213" s="255"/>
      <c r="D213" s="255"/>
      <c r="E213" s="255"/>
      <c r="F213" s="255"/>
      <c r="G213" s="255"/>
      <c r="H213" s="255"/>
      <c r="I213" s="255"/>
      <c r="J213" s="255"/>
      <c r="K213" s="255"/>
      <c r="L213" s="255"/>
      <c r="M213" s="255"/>
      <c r="N213" s="255"/>
      <c r="O213" s="255"/>
      <c r="P213" s="255"/>
      <c r="Q213" s="255"/>
      <c r="R213" s="255"/>
      <c r="S213" s="257">
        <v>9</v>
      </c>
      <c r="T213" s="255"/>
      <c r="U213" s="255"/>
      <c r="V213" s="255"/>
      <c r="W213" s="255"/>
      <c r="X213" s="255"/>
      <c r="Y213" s="255"/>
      <c r="Z213" s="257">
        <v>7</v>
      </c>
      <c r="AA213" s="255"/>
      <c r="AB213" s="255"/>
      <c r="AC213" s="255"/>
      <c r="AD213" s="257">
        <v>28</v>
      </c>
      <c r="AE213" s="255"/>
      <c r="AF213" s="255"/>
      <c r="AG213" s="255"/>
      <c r="AH213" s="255"/>
      <c r="AI213" s="257">
        <v>41</v>
      </c>
      <c r="AJ213" s="257">
        <v>42</v>
      </c>
      <c r="AK213" s="255"/>
      <c r="AL213" s="255"/>
      <c r="AM213" s="255"/>
      <c r="AN213" s="255"/>
      <c r="AO213" s="257">
        <v>29</v>
      </c>
      <c r="AP213" s="255"/>
      <c r="AQ213" s="255"/>
      <c r="AR213" s="255"/>
      <c r="AS213" s="255"/>
      <c r="AT213" s="255"/>
      <c r="AU213" s="255"/>
      <c r="AV213" s="255"/>
      <c r="AW213" s="255"/>
      <c r="AX213" s="255"/>
      <c r="AY213" s="255"/>
      <c r="AZ213" s="255"/>
      <c r="BA213" s="255"/>
      <c r="BB213" s="257">
        <v>42</v>
      </c>
      <c r="BC213" s="255"/>
      <c r="BD213" s="255"/>
      <c r="BE213" s="255"/>
      <c r="BF213" s="255"/>
      <c r="BG213" s="255"/>
      <c r="BH213" s="255"/>
      <c r="BI213" s="255"/>
      <c r="BJ213" s="255"/>
      <c r="BK213" s="255"/>
      <c r="BL213" s="255"/>
      <c r="BM213" s="255"/>
      <c r="BN213" s="255"/>
      <c r="BO213" s="255"/>
      <c r="BP213" s="255"/>
      <c r="BQ213" s="255"/>
      <c r="BR213" s="255"/>
      <c r="BS213" s="257">
        <v>33</v>
      </c>
      <c r="BT213" s="255"/>
      <c r="BU213" s="255"/>
      <c r="BV213" s="255"/>
      <c r="BW213" s="255"/>
      <c r="BX213" s="255"/>
      <c r="BY213" s="255"/>
      <c r="BZ213" s="257">
        <v>31</v>
      </c>
      <c r="CA213" s="255"/>
      <c r="CB213" s="255"/>
      <c r="CC213" s="255"/>
      <c r="CD213" s="257">
        <v>30</v>
      </c>
      <c r="CE213" s="255"/>
      <c r="CF213" s="255"/>
      <c r="CG213" s="255"/>
      <c r="CH213" s="255"/>
      <c r="CI213" s="257">
        <v>29</v>
      </c>
      <c r="CJ213" s="257">
        <v>29</v>
      </c>
      <c r="CK213" s="255"/>
      <c r="CL213" s="255"/>
      <c r="CM213" s="255"/>
      <c r="CN213" s="255"/>
      <c r="CO213" s="257">
        <v>28</v>
      </c>
      <c r="CP213" s="255"/>
      <c r="CQ213" s="255"/>
      <c r="CR213" s="255"/>
      <c r="CS213" s="255"/>
      <c r="CT213" s="255"/>
      <c r="CU213" s="255"/>
      <c r="CV213" s="255"/>
      <c r="CW213" s="256"/>
      <c r="CY213" s="219">
        <v>8</v>
      </c>
      <c r="DQ213" s="219">
        <v>9</v>
      </c>
      <c r="DX213" s="219">
        <v>7</v>
      </c>
      <c r="EB213" s="219">
        <v>28</v>
      </c>
      <c r="EG213" s="219">
        <v>41</v>
      </c>
      <c r="EH213" s="219">
        <v>42</v>
      </c>
      <c r="EL213" s="219">
        <v>29</v>
      </c>
    </row>
    <row r="214" spans="1:151" x14ac:dyDescent="0.25">
      <c r="A214" s="255"/>
      <c r="B214" s="255"/>
      <c r="C214" s="255"/>
      <c r="D214" s="255"/>
      <c r="E214" s="257">
        <v>31</v>
      </c>
      <c r="F214" s="255"/>
      <c r="G214" s="257">
        <v>49</v>
      </c>
      <c r="H214" s="255"/>
      <c r="I214" s="255"/>
      <c r="J214" s="255"/>
      <c r="K214" s="255"/>
      <c r="L214" s="255"/>
      <c r="M214" s="255"/>
      <c r="N214" s="255"/>
      <c r="O214" s="255"/>
      <c r="P214" s="255"/>
      <c r="Q214" s="255"/>
      <c r="R214" s="257">
        <v>22</v>
      </c>
      <c r="S214" s="257">
        <v>35</v>
      </c>
      <c r="T214" s="255"/>
      <c r="U214" s="255"/>
      <c r="V214" s="255"/>
      <c r="W214" s="255"/>
      <c r="X214" s="255"/>
      <c r="Y214" s="257">
        <v>25</v>
      </c>
      <c r="Z214" s="255"/>
      <c r="AA214" s="255"/>
      <c r="AB214" s="255"/>
      <c r="AC214" s="255"/>
      <c r="AD214" s="255"/>
      <c r="AE214" s="255"/>
      <c r="AF214" s="255"/>
      <c r="AG214" s="255"/>
      <c r="AH214" s="255"/>
      <c r="AI214" s="255"/>
      <c r="AJ214" s="255"/>
      <c r="AK214" s="257">
        <v>29</v>
      </c>
      <c r="AL214" s="255"/>
      <c r="AM214" s="255"/>
      <c r="AN214" s="255"/>
      <c r="AO214" s="257">
        <v>27</v>
      </c>
      <c r="AP214" s="255"/>
      <c r="AQ214" s="255"/>
      <c r="AR214" s="255"/>
      <c r="AS214" s="255"/>
      <c r="AT214" s="255"/>
      <c r="AU214" s="255"/>
      <c r="AV214" s="255"/>
      <c r="AW214" s="255"/>
      <c r="AX214" s="255"/>
      <c r="AY214" s="255"/>
      <c r="AZ214" s="255"/>
      <c r="BA214" s="255"/>
      <c r="BB214" s="255"/>
      <c r="BC214" s="255"/>
      <c r="BD214" s="255"/>
      <c r="BE214" s="257">
        <v>41</v>
      </c>
      <c r="BF214" s="255"/>
      <c r="BG214" s="257">
        <v>41</v>
      </c>
      <c r="BH214" s="255"/>
      <c r="BI214" s="255"/>
      <c r="BJ214" s="255"/>
      <c r="BK214" s="255"/>
      <c r="BL214" s="255"/>
      <c r="BM214" s="255"/>
      <c r="BN214" s="255"/>
      <c r="BO214" s="255"/>
      <c r="BP214" s="255"/>
      <c r="BQ214" s="255"/>
      <c r="BR214" s="257">
        <v>34</v>
      </c>
      <c r="BS214" s="257">
        <v>34</v>
      </c>
      <c r="BT214" s="255"/>
      <c r="BU214" s="255"/>
      <c r="BV214" s="255"/>
      <c r="BW214" s="255"/>
      <c r="BX214" s="255"/>
      <c r="BY214" s="257">
        <v>32</v>
      </c>
      <c r="BZ214" s="255"/>
      <c r="CA214" s="255"/>
      <c r="CB214" s="255"/>
      <c r="CC214" s="255"/>
      <c r="CD214" s="255"/>
      <c r="CE214" s="255"/>
      <c r="CF214" s="255"/>
      <c r="CG214" s="255"/>
      <c r="CH214" s="255"/>
      <c r="CI214" s="255"/>
      <c r="CJ214" s="255"/>
      <c r="CK214" s="257">
        <v>29</v>
      </c>
      <c r="CL214" s="255"/>
      <c r="CM214" s="255"/>
      <c r="CN214" s="255"/>
      <c r="CO214" s="257">
        <v>28</v>
      </c>
      <c r="CP214" s="255"/>
      <c r="CQ214" s="255"/>
      <c r="CR214" s="255"/>
      <c r="CS214" s="255"/>
      <c r="CT214" s="255"/>
      <c r="CU214" s="255"/>
      <c r="CV214" s="255"/>
      <c r="CW214" s="256"/>
      <c r="DC214" s="219">
        <v>31</v>
      </c>
      <c r="DE214" s="219">
        <v>49</v>
      </c>
      <c r="DO214" s="219">
        <v>22</v>
      </c>
      <c r="DP214" s="219">
        <v>35</v>
      </c>
      <c r="DV214" s="219">
        <v>25</v>
      </c>
      <c r="EL214" s="219">
        <v>27</v>
      </c>
      <c r="EM214" s="219">
        <v>29</v>
      </c>
    </row>
    <row r="215" spans="1:151" x14ac:dyDescent="0.25">
      <c r="A215" s="257">
        <v>8</v>
      </c>
      <c r="B215" s="255"/>
      <c r="C215" s="255"/>
      <c r="D215" s="255"/>
      <c r="E215" s="255"/>
      <c r="F215" s="255"/>
      <c r="G215" s="255"/>
      <c r="H215" s="255"/>
      <c r="I215" s="257">
        <v>36</v>
      </c>
      <c r="J215" s="255"/>
      <c r="K215" s="257">
        <v>20</v>
      </c>
      <c r="L215" s="255"/>
      <c r="M215" s="255"/>
      <c r="N215" s="255"/>
      <c r="O215" s="255"/>
      <c r="P215" s="257">
        <v>35</v>
      </c>
      <c r="Q215" s="255"/>
      <c r="R215" s="255"/>
      <c r="S215" s="257">
        <v>14</v>
      </c>
      <c r="T215" s="255"/>
      <c r="U215" s="255"/>
      <c r="V215" s="255"/>
      <c r="W215" s="255"/>
      <c r="X215" s="255"/>
      <c r="Y215" s="255"/>
      <c r="Z215" s="255"/>
      <c r="AA215" s="255"/>
      <c r="AB215" s="255"/>
      <c r="AC215" s="255"/>
      <c r="AD215" s="255"/>
      <c r="AE215" s="255"/>
      <c r="AF215" s="255"/>
      <c r="AG215" s="257">
        <v>38</v>
      </c>
      <c r="AH215" s="255"/>
      <c r="AI215" s="257">
        <v>41</v>
      </c>
      <c r="AJ215" s="255"/>
      <c r="AK215" s="255"/>
      <c r="AL215" s="255"/>
      <c r="AM215" s="255"/>
      <c r="AN215" s="255"/>
      <c r="AO215" s="255"/>
      <c r="AP215" s="255"/>
      <c r="AQ215" s="255"/>
      <c r="AR215" s="255"/>
      <c r="AS215" s="255"/>
      <c r="AT215" s="255"/>
      <c r="AU215" s="255"/>
      <c r="AV215" s="255"/>
      <c r="AW215" s="255"/>
      <c r="AX215" s="255"/>
      <c r="AY215" s="255"/>
      <c r="AZ215" s="255"/>
      <c r="BA215" s="257">
        <v>43</v>
      </c>
      <c r="BB215" s="255"/>
      <c r="BC215" s="255"/>
      <c r="BD215" s="255"/>
      <c r="BE215" s="255"/>
      <c r="BF215" s="255"/>
      <c r="BG215" s="255"/>
      <c r="BH215" s="255"/>
      <c r="BI215" s="257">
        <v>39</v>
      </c>
      <c r="BJ215" s="255"/>
      <c r="BK215" s="257">
        <v>38</v>
      </c>
      <c r="BL215" s="255"/>
      <c r="BM215" s="255"/>
      <c r="BN215" s="255"/>
      <c r="BO215" s="255"/>
      <c r="BP215" s="257">
        <v>35</v>
      </c>
      <c r="BQ215" s="255"/>
      <c r="BR215" s="255"/>
      <c r="BS215" s="257">
        <v>34</v>
      </c>
      <c r="BT215" s="255"/>
      <c r="BU215" s="255"/>
      <c r="BV215" s="255"/>
      <c r="BW215" s="255"/>
      <c r="BX215" s="255"/>
      <c r="BY215" s="255"/>
      <c r="BZ215" s="255"/>
      <c r="CA215" s="255"/>
      <c r="CB215" s="255"/>
      <c r="CC215" s="255"/>
      <c r="CD215" s="255"/>
      <c r="CE215" s="255"/>
      <c r="CF215" s="255"/>
      <c r="CG215" s="257">
        <v>30</v>
      </c>
      <c r="CH215" s="255"/>
      <c r="CI215" s="257">
        <v>30</v>
      </c>
      <c r="CJ215" s="255"/>
      <c r="CK215" s="255"/>
      <c r="CL215" s="255"/>
      <c r="CM215" s="255"/>
      <c r="CN215" s="255"/>
      <c r="CO215" s="255"/>
      <c r="CP215" s="255"/>
      <c r="CQ215" s="255"/>
      <c r="CR215" s="255"/>
      <c r="CS215" s="255"/>
      <c r="CT215" s="255"/>
      <c r="CU215" s="255"/>
      <c r="CV215" s="255"/>
      <c r="CW215" s="256"/>
      <c r="CY215" s="219">
        <v>8</v>
      </c>
      <c r="DG215" s="219">
        <v>36</v>
      </c>
      <c r="DI215" s="219">
        <v>20</v>
      </c>
      <c r="DO215" s="219">
        <v>14</v>
      </c>
      <c r="DQ215" s="219">
        <v>35</v>
      </c>
      <c r="ED215" s="219">
        <v>38</v>
      </c>
      <c r="EF215" s="219">
        <v>41</v>
      </c>
    </row>
    <row r="216" spans="1:151" x14ac:dyDescent="0.25">
      <c r="A216" s="255"/>
      <c r="B216" s="255"/>
      <c r="C216" s="255"/>
      <c r="D216" s="255"/>
      <c r="E216" s="255"/>
      <c r="F216" s="255"/>
      <c r="G216" s="255"/>
      <c r="H216" s="257">
        <v>36</v>
      </c>
      <c r="I216" s="257">
        <v>3</v>
      </c>
      <c r="J216" s="255"/>
      <c r="K216" s="255"/>
      <c r="L216" s="255"/>
      <c r="M216" s="255"/>
      <c r="N216" s="255"/>
      <c r="O216" s="255"/>
      <c r="P216" s="255"/>
      <c r="Q216" s="257">
        <v>22</v>
      </c>
      <c r="R216" s="255"/>
      <c r="S216" s="255"/>
      <c r="T216" s="255"/>
      <c r="U216" s="255"/>
      <c r="V216" s="255"/>
      <c r="W216" s="255"/>
      <c r="X216" s="255"/>
      <c r="Y216" s="255"/>
      <c r="Z216" s="255"/>
      <c r="AA216" s="255"/>
      <c r="AB216" s="255"/>
      <c r="AC216" s="257">
        <v>28</v>
      </c>
      <c r="AD216" s="255"/>
      <c r="AE216" s="255"/>
      <c r="AF216" s="255"/>
      <c r="AG216" s="255"/>
      <c r="AH216" s="255"/>
      <c r="AI216" s="257">
        <v>39</v>
      </c>
      <c r="AJ216" s="255"/>
      <c r="AK216" s="257">
        <v>47</v>
      </c>
      <c r="AL216" s="255"/>
      <c r="AM216" s="255"/>
      <c r="AN216" s="255"/>
      <c r="AO216" s="255"/>
      <c r="AP216" s="255"/>
      <c r="AQ216" s="255"/>
      <c r="AR216" s="255"/>
      <c r="AS216" s="255"/>
      <c r="AT216" s="255"/>
      <c r="AU216" s="255"/>
      <c r="AV216" s="257">
        <v>16</v>
      </c>
      <c r="AW216" s="255"/>
      <c r="AX216" s="255"/>
      <c r="AY216" s="255"/>
      <c r="AZ216" s="255"/>
      <c r="BA216" s="255"/>
      <c r="BB216" s="255"/>
      <c r="BC216" s="255"/>
      <c r="BD216" s="255"/>
      <c r="BE216" s="255"/>
      <c r="BF216" s="255"/>
      <c r="BG216" s="255"/>
      <c r="BH216" s="257">
        <v>40</v>
      </c>
      <c r="BI216" s="257">
        <v>39</v>
      </c>
      <c r="BJ216" s="255"/>
      <c r="BK216" s="255"/>
      <c r="BL216" s="255"/>
      <c r="BM216" s="255"/>
      <c r="BN216" s="255"/>
      <c r="BO216" s="255"/>
      <c r="BP216" s="255"/>
      <c r="BQ216" s="257">
        <v>35</v>
      </c>
      <c r="BR216" s="255"/>
      <c r="BS216" s="255"/>
      <c r="BT216" s="255"/>
      <c r="BU216" s="255"/>
      <c r="BV216" s="255"/>
      <c r="BW216" s="255"/>
      <c r="BX216" s="255"/>
      <c r="BY216" s="255"/>
      <c r="BZ216" s="255"/>
      <c r="CA216" s="255"/>
      <c r="CB216" s="255"/>
      <c r="CC216" s="257">
        <v>31</v>
      </c>
      <c r="CD216" s="255"/>
      <c r="CE216" s="255"/>
      <c r="CF216" s="255"/>
      <c r="CG216" s="255"/>
      <c r="CH216" s="255"/>
      <c r="CI216" s="257">
        <v>30</v>
      </c>
      <c r="CJ216" s="255"/>
      <c r="CK216" s="257">
        <v>30</v>
      </c>
      <c r="CL216" s="255"/>
      <c r="CM216" s="255"/>
      <c r="CN216" s="255"/>
      <c r="CO216" s="255"/>
      <c r="CP216" s="255"/>
      <c r="CQ216" s="255"/>
      <c r="CR216" s="255"/>
      <c r="CS216" s="255"/>
      <c r="CT216" s="255"/>
      <c r="CU216" s="255"/>
      <c r="CV216" s="257">
        <v>21</v>
      </c>
      <c r="CW216" s="256"/>
      <c r="DF216" s="219">
        <v>3</v>
      </c>
      <c r="DG216" s="219">
        <v>36</v>
      </c>
      <c r="DM216" s="219">
        <v>22</v>
      </c>
      <c r="EA216" s="219">
        <v>28</v>
      </c>
      <c r="EF216" s="219">
        <v>39</v>
      </c>
      <c r="EI216" s="219">
        <v>47</v>
      </c>
      <c r="ET216" s="219">
        <v>16</v>
      </c>
    </row>
    <row r="217" spans="1:151" x14ac:dyDescent="0.25">
      <c r="A217" s="255"/>
      <c r="B217" s="257">
        <v>6</v>
      </c>
      <c r="C217" s="255"/>
      <c r="D217" s="255"/>
      <c r="E217" s="257">
        <v>46</v>
      </c>
      <c r="F217" s="255"/>
      <c r="G217" s="255"/>
      <c r="H217" s="255"/>
      <c r="I217" s="255"/>
      <c r="J217" s="255"/>
      <c r="K217" s="255"/>
      <c r="L217" s="255"/>
      <c r="M217" s="255"/>
      <c r="N217" s="255"/>
      <c r="O217" s="255"/>
      <c r="P217" s="255"/>
      <c r="Q217" s="255"/>
      <c r="R217" s="257">
        <v>9</v>
      </c>
      <c r="S217" s="255"/>
      <c r="T217" s="255"/>
      <c r="U217" s="255"/>
      <c r="V217" s="255"/>
      <c r="W217" s="257">
        <v>2</v>
      </c>
      <c r="X217" s="255"/>
      <c r="Y217" s="255"/>
      <c r="Z217" s="257">
        <v>26</v>
      </c>
      <c r="AA217" s="255"/>
      <c r="AB217" s="255"/>
      <c r="AC217" s="255"/>
      <c r="AD217" s="255"/>
      <c r="AE217" s="255"/>
      <c r="AF217" s="255"/>
      <c r="AG217" s="255"/>
      <c r="AH217" s="255"/>
      <c r="AI217" s="255"/>
      <c r="AJ217" s="255"/>
      <c r="AK217" s="255"/>
      <c r="AL217" s="255"/>
      <c r="AM217" s="255"/>
      <c r="AN217" s="255"/>
      <c r="AO217" s="257">
        <v>17</v>
      </c>
      <c r="AP217" s="255"/>
      <c r="AQ217" s="257">
        <v>13</v>
      </c>
      <c r="AR217" s="255"/>
      <c r="AS217" s="255"/>
      <c r="AT217" s="255"/>
      <c r="AU217" s="255"/>
      <c r="AV217" s="255"/>
      <c r="AW217" s="255"/>
      <c r="AX217" s="255"/>
      <c r="AY217" s="255"/>
      <c r="AZ217" s="255"/>
      <c r="BA217" s="255"/>
      <c r="BB217" s="257">
        <v>42</v>
      </c>
      <c r="BC217" s="255"/>
      <c r="BD217" s="255"/>
      <c r="BE217" s="257">
        <v>42</v>
      </c>
      <c r="BF217" s="255"/>
      <c r="BG217" s="255"/>
      <c r="BH217" s="255"/>
      <c r="BI217" s="255"/>
      <c r="BJ217" s="255"/>
      <c r="BK217" s="255"/>
      <c r="BL217" s="255"/>
      <c r="BM217" s="255"/>
      <c r="BN217" s="255"/>
      <c r="BO217" s="255"/>
      <c r="BP217" s="255"/>
      <c r="BQ217" s="255"/>
      <c r="BR217" s="257">
        <v>34</v>
      </c>
      <c r="BS217" s="255"/>
      <c r="BT217" s="255"/>
      <c r="BU217" s="255"/>
      <c r="BV217" s="255"/>
      <c r="BW217" s="257">
        <v>32</v>
      </c>
      <c r="BX217" s="255"/>
      <c r="BY217" s="255"/>
      <c r="BZ217" s="257">
        <v>32</v>
      </c>
      <c r="CA217" s="255"/>
      <c r="CB217" s="255"/>
      <c r="CC217" s="255"/>
      <c r="CD217" s="255"/>
      <c r="CE217" s="255"/>
      <c r="CF217" s="255"/>
      <c r="CG217" s="255"/>
      <c r="CH217" s="255"/>
      <c r="CI217" s="255"/>
      <c r="CJ217" s="255"/>
      <c r="CK217" s="255"/>
      <c r="CL217" s="255"/>
      <c r="CM217" s="255"/>
      <c r="CN217" s="255"/>
      <c r="CO217" s="257">
        <v>28</v>
      </c>
      <c r="CP217" s="255"/>
      <c r="CQ217" s="257">
        <v>26</v>
      </c>
      <c r="CR217" s="255"/>
      <c r="CS217" s="255"/>
      <c r="CT217" s="255"/>
      <c r="CU217" s="255"/>
      <c r="CV217" s="255"/>
      <c r="CW217" s="256"/>
      <c r="CZ217" s="219">
        <v>6</v>
      </c>
      <c r="DC217" s="219">
        <v>46</v>
      </c>
      <c r="DP217" s="219">
        <v>9</v>
      </c>
      <c r="DU217" s="219">
        <v>2</v>
      </c>
      <c r="DX217" s="219">
        <v>26</v>
      </c>
      <c r="EM217" s="219">
        <v>17</v>
      </c>
      <c r="EO217" s="219">
        <v>13</v>
      </c>
    </row>
    <row r="218" spans="1:151" x14ac:dyDescent="0.25">
      <c r="A218" s="255"/>
      <c r="B218" s="257">
        <v>6</v>
      </c>
      <c r="C218" s="255"/>
      <c r="D218" s="255"/>
      <c r="E218" s="255"/>
      <c r="F218" s="255"/>
      <c r="G218" s="255"/>
      <c r="H218" s="255"/>
      <c r="I218" s="255"/>
      <c r="J218" s="255"/>
      <c r="K218" s="255"/>
      <c r="L218" s="255"/>
      <c r="M218" s="255"/>
      <c r="N218" s="255"/>
      <c r="O218" s="257">
        <v>33</v>
      </c>
      <c r="P218" s="257">
        <v>35</v>
      </c>
      <c r="Q218" s="255"/>
      <c r="R218" s="255"/>
      <c r="S218" s="255"/>
      <c r="T218" s="255"/>
      <c r="U218" s="255"/>
      <c r="V218" s="255"/>
      <c r="W218" s="255"/>
      <c r="X218" s="255"/>
      <c r="Y218" s="255"/>
      <c r="Z218" s="255"/>
      <c r="AA218" s="257">
        <v>28</v>
      </c>
      <c r="AB218" s="255"/>
      <c r="AC218" s="255"/>
      <c r="AD218" s="255"/>
      <c r="AE218" s="257">
        <v>39</v>
      </c>
      <c r="AF218" s="255"/>
      <c r="AG218" s="255"/>
      <c r="AH218" s="255"/>
      <c r="AI218" s="255"/>
      <c r="AJ218" s="255"/>
      <c r="AK218" s="257">
        <v>42</v>
      </c>
      <c r="AL218" s="255"/>
      <c r="AM218" s="255"/>
      <c r="AN218" s="255"/>
      <c r="AO218" s="255"/>
      <c r="AP218" s="255"/>
      <c r="AQ218" s="255"/>
      <c r="AR218" s="257">
        <v>30</v>
      </c>
      <c r="AS218" s="255"/>
      <c r="AT218" s="255"/>
      <c r="AU218" s="255"/>
      <c r="AV218" s="255"/>
      <c r="AW218" s="255"/>
      <c r="AX218" s="255"/>
      <c r="AY218" s="255"/>
      <c r="AZ218" s="255"/>
      <c r="BA218" s="255"/>
      <c r="BB218" s="257">
        <v>43</v>
      </c>
      <c r="BC218" s="255"/>
      <c r="BD218" s="255"/>
      <c r="BE218" s="255"/>
      <c r="BF218" s="255"/>
      <c r="BG218" s="255"/>
      <c r="BH218" s="255"/>
      <c r="BI218" s="255"/>
      <c r="BJ218" s="255"/>
      <c r="BK218" s="255"/>
      <c r="BL218" s="255"/>
      <c r="BM218" s="255"/>
      <c r="BN218" s="255"/>
      <c r="BO218" s="257">
        <v>36</v>
      </c>
      <c r="BP218" s="257">
        <v>36</v>
      </c>
      <c r="BQ218" s="255"/>
      <c r="BR218" s="255"/>
      <c r="BS218" s="255"/>
      <c r="BT218" s="255"/>
      <c r="BU218" s="255"/>
      <c r="BV218" s="255"/>
      <c r="BW218" s="255"/>
      <c r="BX218" s="255"/>
      <c r="BY218" s="255"/>
      <c r="BZ218" s="255"/>
      <c r="CA218" s="257">
        <v>32</v>
      </c>
      <c r="CB218" s="255"/>
      <c r="CC218" s="255"/>
      <c r="CD218" s="255"/>
      <c r="CE218" s="257">
        <v>31</v>
      </c>
      <c r="CF218" s="255"/>
      <c r="CG218" s="255"/>
      <c r="CH218" s="255"/>
      <c r="CI218" s="255"/>
      <c r="CJ218" s="255"/>
      <c r="CK218" s="257">
        <v>30</v>
      </c>
      <c r="CL218" s="255"/>
      <c r="CM218" s="255"/>
      <c r="CN218" s="255"/>
      <c r="CO218" s="255"/>
      <c r="CP218" s="255"/>
      <c r="CQ218" s="255"/>
      <c r="CR218" s="257">
        <v>26</v>
      </c>
      <c r="CS218" s="255"/>
      <c r="CT218" s="255"/>
      <c r="CU218" s="255"/>
      <c r="CV218" s="255"/>
      <c r="CW218" s="256"/>
      <c r="CZ218" s="219">
        <v>6</v>
      </c>
      <c r="DM218" s="219">
        <v>33</v>
      </c>
      <c r="DN218" s="219">
        <v>35</v>
      </c>
      <c r="DY218" s="219">
        <v>28</v>
      </c>
      <c r="EC218" s="219">
        <v>39</v>
      </c>
      <c r="EI218" s="219">
        <v>42</v>
      </c>
      <c r="EP218" s="219">
        <v>30</v>
      </c>
    </row>
    <row r="219" spans="1:151" x14ac:dyDescent="0.25">
      <c r="A219" s="255"/>
      <c r="B219" s="255"/>
      <c r="C219" s="255"/>
      <c r="D219" s="255"/>
      <c r="E219" s="255"/>
      <c r="F219" s="255"/>
      <c r="G219" s="255"/>
      <c r="H219" s="255"/>
      <c r="I219" s="255"/>
      <c r="J219" s="257">
        <v>20</v>
      </c>
      <c r="K219" s="257">
        <v>19</v>
      </c>
      <c r="L219" s="255"/>
      <c r="M219" s="255"/>
      <c r="N219" s="255"/>
      <c r="O219" s="255"/>
      <c r="P219" s="255"/>
      <c r="Q219" s="257">
        <v>9</v>
      </c>
      <c r="R219" s="255"/>
      <c r="S219" s="255"/>
      <c r="T219" s="257">
        <v>2</v>
      </c>
      <c r="U219" s="255"/>
      <c r="V219" s="255"/>
      <c r="W219" s="255"/>
      <c r="X219" s="255"/>
      <c r="Y219" s="255"/>
      <c r="Z219" s="255"/>
      <c r="AA219" s="255"/>
      <c r="AB219" s="255"/>
      <c r="AC219" s="255"/>
      <c r="AD219" s="255"/>
      <c r="AE219" s="255"/>
      <c r="AF219" s="255"/>
      <c r="AG219" s="255"/>
      <c r="AH219" s="255"/>
      <c r="AI219" s="257">
        <v>15</v>
      </c>
      <c r="AJ219" s="257">
        <v>29</v>
      </c>
      <c r="AK219" s="255"/>
      <c r="AL219" s="255"/>
      <c r="AM219" s="255"/>
      <c r="AN219" s="255"/>
      <c r="AO219" s="255"/>
      <c r="AP219" s="255"/>
      <c r="AQ219" s="255"/>
      <c r="AR219" s="255"/>
      <c r="AS219" s="255"/>
      <c r="AT219" s="257">
        <v>37</v>
      </c>
      <c r="AU219" s="255"/>
      <c r="AV219" s="255"/>
      <c r="AW219" s="255"/>
      <c r="AX219" s="255"/>
      <c r="AY219" s="255"/>
      <c r="AZ219" s="255"/>
      <c r="BA219" s="255"/>
      <c r="BB219" s="255"/>
      <c r="BC219" s="255"/>
      <c r="BD219" s="255"/>
      <c r="BE219" s="255"/>
      <c r="BF219" s="255"/>
      <c r="BG219" s="255"/>
      <c r="BH219" s="255"/>
      <c r="BI219" s="255"/>
      <c r="BJ219" s="257">
        <v>39</v>
      </c>
      <c r="BK219" s="257">
        <v>38</v>
      </c>
      <c r="BL219" s="255"/>
      <c r="BM219" s="255"/>
      <c r="BN219" s="255"/>
      <c r="BO219" s="255"/>
      <c r="BP219" s="255"/>
      <c r="BQ219" s="257">
        <v>35</v>
      </c>
      <c r="BR219" s="255"/>
      <c r="BS219" s="255"/>
      <c r="BT219" s="257">
        <v>33</v>
      </c>
      <c r="BU219" s="255"/>
      <c r="BV219" s="255"/>
      <c r="BW219" s="255"/>
      <c r="BX219" s="255"/>
      <c r="BY219" s="255"/>
      <c r="BZ219" s="255"/>
      <c r="CA219" s="255"/>
      <c r="CB219" s="255"/>
      <c r="CC219" s="255"/>
      <c r="CD219" s="255"/>
      <c r="CE219" s="255"/>
      <c r="CF219" s="255"/>
      <c r="CG219" s="255"/>
      <c r="CH219" s="255"/>
      <c r="CI219" s="257">
        <v>30</v>
      </c>
      <c r="CJ219" s="257">
        <v>30</v>
      </c>
      <c r="CK219" s="255"/>
      <c r="CL219" s="255"/>
      <c r="CM219" s="255"/>
      <c r="CN219" s="255"/>
      <c r="CO219" s="255"/>
      <c r="CP219" s="255"/>
      <c r="CQ219" s="255"/>
      <c r="CR219" s="255"/>
      <c r="CS219" s="255"/>
      <c r="CT219" s="257">
        <v>25</v>
      </c>
      <c r="CU219" s="255"/>
      <c r="CV219" s="255"/>
      <c r="CW219" s="256"/>
      <c r="DH219" s="219">
        <v>20</v>
      </c>
      <c r="DI219" s="219">
        <v>19</v>
      </c>
      <c r="DO219" s="219">
        <v>9</v>
      </c>
      <c r="DR219" s="219">
        <v>2</v>
      </c>
      <c r="EF219" s="219">
        <v>15</v>
      </c>
      <c r="EG219" s="219">
        <v>29</v>
      </c>
      <c r="ER219" s="219">
        <v>37</v>
      </c>
    </row>
    <row r="220" spans="1:151" x14ac:dyDescent="0.25">
      <c r="A220" s="233">
        <v>6</v>
      </c>
      <c r="B220" s="232"/>
      <c r="C220" s="232"/>
      <c r="D220" s="232"/>
      <c r="E220" s="232"/>
      <c r="F220" s="232"/>
      <c r="G220" s="233"/>
      <c r="H220" s="232"/>
      <c r="I220" s="232"/>
      <c r="J220" s="233">
        <v>20</v>
      </c>
      <c r="K220" s="232"/>
      <c r="L220" s="232"/>
      <c r="M220" s="232"/>
      <c r="N220" s="233">
        <v>35</v>
      </c>
      <c r="O220" s="232"/>
      <c r="P220" s="232"/>
      <c r="Q220" s="232"/>
      <c r="R220" s="232"/>
      <c r="S220" s="232"/>
      <c r="T220" s="232"/>
      <c r="U220" s="232"/>
      <c r="V220" s="232"/>
      <c r="W220" s="233"/>
      <c r="X220" s="233"/>
      <c r="Y220" s="233"/>
      <c r="Z220" s="232"/>
      <c r="AA220" s="232"/>
      <c r="AB220" s="232"/>
      <c r="AC220" s="232"/>
      <c r="AD220" s="232"/>
      <c r="AE220" s="232"/>
      <c r="AF220" s="232"/>
      <c r="AG220" s="232"/>
      <c r="AH220" s="233">
        <v>41</v>
      </c>
      <c r="AI220" s="233">
        <v>42</v>
      </c>
      <c r="AJ220" s="232"/>
      <c r="AK220" s="232"/>
      <c r="AL220" s="232"/>
      <c r="AM220" s="233"/>
      <c r="AN220" s="232"/>
      <c r="AO220" s="232"/>
      <c r="AP220" s="233"/>
      <c r="AQ220" s="232"/>
      <c r="AR220" s="233">
        <v>30</v>
      </c>
      <c r="AS220" s="232"/>
      <c r="AT220" s="232"/>
      <c r="AU220" s="232"/>
      <c r="AV220" s="232"/>
      <c r="AW220" s="233">
        <v>45</v>
      </c>
      <c r="AX220" s="232"/>
      <c r="AY220" s="232"/>
      <c r="AZ220" s="232"/>
      <c r="BA220" s="233">
        <v>44</v>
      </c>
      <c r="BB220" s="232"/>
      <c r="BC220" s="232"/>
      <c r="BD220" s="232"/>
      <c r="BE220" s="232"/>
      <c r="BF220" s="232"/>
      <c r="BG220" s="232"/>
      <c r="BH220" s="232"/>
      <c r="BI220" s="232"/>
      <c r="BJ220" s="233">
        <v>40</v>
      </c>
      <c r="BK220" s="232"/>
      <c r="BL220" s="232"/>
      <c r="BM220" s="232"/>
      <c r="BN220" s="233">
        <v>37</v>
      </c>
      <c r="BO220" s="232"/>
      <c r="BP220" s="232"/>
      <c r="BQ220" s="232"/>
      <c r="BR220" s="232"/>
      <c r="BS220" s="232"/>
      <c r="BT220" s="232"/>
      <c r="BU220" s="232"/>
      <c r="BV220" s="232"/>
      <c r="BW220" s="232"/>
      <c r="BX220" s="232"/>
      <c r="BY220" s="232"/>
      <c r="BZ220" s="232"/>
      <c r="CA220" s="232"/>
      <c r="CB220" s="232"/>
      <c r="CC220" s="232"/>
      <c r="CD220" s="232"/>
      <c r="CE220" s="232"/>
      <c r="CF220" s="232"/>
      <c r="CG220" s="232"/>
      <c r="CH220" s="233">
        <v>31</v>
      </c>
      <c r="CI220" s="233">
        <v>31</v>
      </c>
      <c r="CJ220" s="232"/>
      <c r="CK220" s="232"/>
      <c r="CL220" s="232"/>
      <c r="CM220" s="232"/>
      <c r="CN220" s="232"/>
      <c r="CO220" s="232"/>
      <c r="CP220" s="232"/>
      <c r="CQ220" s="232"/>
      <c r="CR220" s="233">
        <v>27</v>
      </c>
      <c r="CS220" s="232"/>
      <c r="CT220" s="232"/>
      <c r="CU220" s="232"/>
      <c r="CV220" s="232"/>
      <c r="CW220" s="284">
        <v>18</v>
      </c>
      <c r="CY220" s="219">
        <v>6</v>
      </c>
      <c r="DH220" s="219">
        <v>20</v>
      </c>
      <c r="DL220" s="219">
        <v>35</v>
      </c>
      <c r="ED220" s="219">
        <v>41</v>
      </c>
      <c r="EE220" s="219">
        <v>42</v>
      </c>
      <c r="EP220" s="219">
        <v>30</v>
      </c>
      <c r="EU220" s="219">
        <v>45</v>
      </c>
    </row>
    <row r="221" spans="1:151" x14ac:dyDescent="0.25">
      <c r="P221" s="126">
        <v>18</v>
      </c>
      <c r="U221" s="126">
        <v>25</v>
      </c>
      <c r="W221" s="126">
        <v>28</v>
      </c>
      <c r="Z221" s="126">
        <v>5</v>
      </c>
      <c r="AQ221" s="126">
        <v>44</v>
      </c>
      <c r="AR221" s="126">
        <v>13</v>
      </c>
      <c r="AV221" s="126">
        <v>16</v>
      </c>
      <c r="BP221" s="126">
        <v>36</v>
      </c>
      <c r="BU221" s="126">
        <v>33</v>
      </c>
      <c r="BW221" s="126">
        <v>33</v>
      </c>
      <c r="BZ221" s="126">
        <v>32</v>
      </c>
      <c r="CQ221" s="126">
        <v>28</v>
      </c>
      <c r="CR221" s="126">
        <v>27</v>
      </c>
      <c r="CV221" s="126">
        <v>22</v>
      </c>
      <c r="DN221" s="219">
        <v>18</v>
      </c>
      <c r="DS221" s="219">
        <v>25</v>
      </c>
      <c r="DU221" s="219">
        <v>28</v>
      </c>
      <c r="DX221" s="219">
        <v>5</v>
      </c>
      <c r="EN221" s="219">
        <v>44</v>
      </c>
      <c r="EO221" s="219">
        <v>13</v>
      </c>
      <c r="ET221" s="219">
        <v>16</v>
      </c>
    </row>
    <row r="222" spans="1:151" x14ac:dyDescent="0.25">
      <c r="H222" s="126">
        <v>36</v>
      </c>
      <c r="V222" s="126">
        <v>28</v>
      </c>
      <c r="Y222" s="126">
        <v>40</v>
      </c>
      <c r="Z222" s="126">
        <v>1</v>
      </c>
      <c r="AC222" s="126">
        <v>41</v>
      </c>
      <c r="AM222" s="126">
        <v>27</v>
      </c>
      <c r="AN222" s="126">
        <v>44</v>
      </c>
      <c r="BH222" s="126">
        <v>41</v>
      </c>
      <c r="BV222" s="126">
        <v>34</v>
      </c>
      <c r="BY222" s="126">
        <v>33</v>
      </c>
      <c r="BZ222" s="126">
        <v>32</v>
      </c>
      <c r="CC222" s="126">
        <v>32</v>
      </c>
      <c r="CM222" s="126">
        <v>29</v>
      </c>
      <c r="CN222" s="126">
        <v>29</v>
      </c>
      <c r="DF222" s="219">
        <v>36</v>
      </c>
      <c r="DU222" s="219">
        <v>28</v>
      </c>
      <c r="DV222" s="219">
        <v>40</v>
      </c>
      <c r="DW222" s="219">
        <v>1</v>
      </c>
      <c r="EA222" s="219">
        <v>41</v>
      </c>
      <c r="EK222" s="219">
        <v>27</v>
      </c>
      <c r="EO222" s="219">
        <v>44</v>
      </c>
    </row>
    <row r="223" spans="1:151" x14ac:dyDescent="0.25">
      <c r="A223" s="232"/>
      <c r="B223" s="232"/>
      <c r="C223" s="233">
        <v>46</v>
      </c>
      <c r="D223" s="232"/>
      <c r="E223" s="232"/>
      <c r="F223" s="233"/>
      <c r="G223" s="232"/>
      <c r="H223" s="232"/>
      <c r="I223" s="232"/>
      <c r="J223" s="232"/>
      <c r="K223" s="232"/>
      <c r="L223" s="233">
        <v>24</v>
      </c>
      <c r="M223" s="232"/>
      <c r="N223" s="232"/>
      <c r="O223" s="232"/>
      <c r="P223" s="233"/>
      <c r="Q223" s="232"/>
      <c r="R223" s="232"/>
      <c r="S223" s="233">
        <v>28</v>
      </c>
      <c r="T223" s="232"/>
      <c r="U223" s="232"/>
      <c r="V223" s="232"/>
      <c r="W223" s="232"/>
      <c r="X223" s="232"/>
      <c r="Y223" s="232"/>
      <c r="Z223" s="232"/>
      <c r="AA223" s="232"/>
      <c r="AB223" s="233"/>
      <c r="AC223" s="233">
        <v>39</v>
      </c>
      <c r="AD223" s="233">
        <v>42</v>
      </c>
      <c r="AE223" s="232"/>
      <c r="AF223" s="232"/>
      <c r="AG223" s="232"/>
      <c r="AH223" s="232"/>
      <c r="AI223" s="233">
        <v>38</v>
      </c>
      <c r="AJ223" s="233"/>
      <c r="AK223" s="233"/>
      <c r="AL223" s="233"/>
      <c r="AM223" s="232"/>
      <c r="AN223" s="232"/>
      <c r="AO223" s="232"/>
      <c r="AP223" s="232"/>
      <c r="AQ223" s="232"/>
      <c r="AR223" s="232"/>
      <c r="AS223" s="232"/>
      <c r="AT223" s="233">
        <v>34</v>
      </c>
      <c r="AU223" s="232"/>
      <c r="AV223" s="233"/>
      <c r="AW223" s="232"/>
      <c r="AX223" s="232"/>
      <c r="AY223" s="232"/>
      <c r="AZ223" s="232"/>
      <c r="BA223" s="232"/>
      <c r="BB223" s="232"/>
      <c r="BC223" s="233">
        <v>43</v>
      </c>
      <c r="BD223" s="232"/>
      <c r="BE223" s="232"/>
      <c r="BF223" s="232"/>
      <c r="BG223" s="232"/>
      <c r="BH223" s="232"/>
      <c r="BI223" s="232"/>
      <c r="BJ223" s="232"/>
      <c r="BK223" s="232"/>
      <c r="BL223" s="233">
        <v>38</v>
      </c>
      <c r="BM223" s="232"/>
      <c r="BN223" s="232"/>
      <c r="BO223" s="232"/>
      <c r="BP223" s="232"/>
      <c r="BQ223" s="232"/>
      <c r="BR223" s="232"/>
      <c r="BS223" s="233">
        <v>35</v>
      </c>
      <c r="BT223" s="232"/>
      <c r="BU223" s="232"/>
      <c r="BV223" s="232"/>
      <c r="BW223" s="232"/>
      <c r="BX223" s="232"/>
      <c r="BY223" s="232"/>
      <c r="BZ223" s="232"/>
      <c r="CA223" s="232"/>
      <c r="CB223" s="232"/>
      <c r="CC223" s="233">
        <v>32</v>
      </c>
      <c r="CD223" s="233">
        <v>32</v>
      </c>
      <c r="CE223" s="232"/>
      <c r="CF223" s="232"/>
      <c r="CG223" s="232"/>
      <c r="CH223" s="232"/>
      <c r="CI223" s="233">
        <v>31</v>
      </c>
      <c r="CJ223" s="232"/>
      <c r="CK223" s="232"/>
      <c r="CL223" s="232"/>
      <c r="CM223" s="232"/>
      <c r="CN223" s="232"/>
      <c r="CO223" s="232"/>
      <c r="CP223" s="232"/>
      <c r="CQ223" s="232"/>
      <c r="CR223" s="232"/>
      <c r="CS223" s="232"/>
      <c r="CT223" s="233">
        <v>25</v>
      </c>
      <c r="CU223" s="232"/>
      <c r="CV223" s="232"/>
      <c r="CW223" s="288"/>
      <c r="DA223" s="219">
        <v>46</v>
      </c>
      <c r="DJ223" s="219">
        <v>24</v>
      </c>
      <c r="DT223" s="219">
        <v>28</v>
      </c>
      <c r="DZ223" s="219">
        <v>39</v>
      </c>
      <c r="EB223" s="219">
        <v>42</v>
      </c>
      <c r="EG223" s="219">
        <v>38</v>
      </c>
      <c r="ER223" s="219">
        <v>34</v>
      </c>
    </row>
    <row r="224" spans="1:151" x14ac:dyDescent="0.25">
      <c r="E224" s="126">
        <v>31</v>
      </c>
      <c r="I224" s="126">
        <v>48</v>
      </c>
      <c r="R224" s="126">
        <v>28</v>
      </c>
      <c r="W224" s="126">
        <v>40</v>
      </c>
      <c r="X224" s="126">
        <v>1</v>
      </c>
      <c r="AL224" s="126">
        <v>32</v>
      </c>
      <c r="AR224" s="126">
        <v>30</v>
      </c>
      <c r="BE224" s="126">
        <v>42</v>
      </c>
      <c r="BI224" s="126">
        <v>41</v>
      </c>
      <c r="BR224" s="126">
        <v>36</v>
      </c>
      <c r="BW224" s="126">
        <v>34</v>
      </c>
      <c r="BX224" s="126">
        <v>33</v>
      </c>
      <c r="CL224" s="126">
        <v>30</v>
      </c>
      <c r="CR224" s="126">
        <v>28</v>
      </c>
      <c r="DC224" s="219">
        <v>31</v>
      </c>
      <c r="DG224" s="219">
        <v>48</v>
      </c>
      <c r="DQ224" s="219">
        <v>28</v>
      </c>
      <c r="DU224" s="219">
        <v>40</v>
      </c>
      <c r="DV224" s="219">
        <v>1</v>
      </c>
      <c r="EJ224" s="219">
        <v>32</v>
      </c>
      <c r="EP224" s="219">
        <v>30</v>
      </c>
    </row>
    <row r="225" spans="1:151" x14ac:dyDescent="0.25">
      <c r="C225" s="126">
        <v>46</v>
      </c>
      <c r="I225" s="126">
        <v>20</v>
      </c>
      <c r="Z225" s="126">
        <v>26</v>
      </c>
      <c r="AF225" s="126">
        <v>12</v>
      </c>
      <c r="AL225" s="126">
        <v>27</v>
      </c>
      <c r="AQ225" s="126">
        <v>10</v>
      </c>
      <c r="AU225" s="126">
        <v>43</v>
      </c>
      <c r="BC225" s="126">
        <v>44</v>
      </c>
      <c r="BI225" s="126">
        <v>41</v>
      </c>
      <c r="BZ225" s="126">
        <v>33</v>
      </c>
      <c r="CF225" s="126">
        <v>31</v>
      </c>
      <c r="CL225" s="126">
        <v>30</v>
      </c>
      <c r="CQ225" s="126">
        <v>28</v>
      </c>
      <c r="CU225" s="126">
        <v>25</v>
      </c>
      <c r="DA225" s="219">
        <v>46</v>
      </c>
      <c r="DF225" s="219">
        <v>20</v>
      </c>
      <c r="DX225" s="219">
        <v>26</v>
      </c>
      <c r="ED225" s="219">
        <v>12</v>
      </c>
      <c r="EI225" s="219">
        <v>27</v>
      </c>
      <c r="EN225" s="219">
        <v>10</v>
      </c>
      <c r="ES225" s="219">
        <v>43</v>
      </c>
    </row>
    <row r="226" spans="1:151" x14ac:dyDescent="0.25">
      <c r="D226" s="126">
        <v>31</v>
      </c>
      <c r="E226" s="126">
        <v>20</v>
      </c>
      <c r="H226" s="126">
        <v>48</v>
      </c>
      <c r="K226" s="126">
        <v>19</v>
      </c>
      <c r="AH226" s="126">
        <v>23</v>
      </c>
      <c r="AJ226" s="126">
        <v>29</v>
      </c>
      <c r="AR226" s="126">
        <v>13</v>
      </c>
      <c r="BD226" s="126">
        <v>43</v>
      </c>
      <c r="BE226" s="126">
        <v>42</v>
      </c>
      <c r="BH226" s="126">
        <v>42</v>
      </c>
      <c r="BK226" s="126">
        <v>39</v>
      </c>
      <c r="CH226" s="126">
        <v>31</v>
      </c>
      <c r="CJ226" s="126">
        <v>31</v>
      </c>
      <c r="CR226" s="126">
        <v>28</v>
      </c>
      <c r="DB226" s="219">
        <v>31</v>
      </c>
      <c r="DE226" s="219">
        <v>48</v>
      </c>
      <c r="DG226" s="219">
        <v>20</v>
      </c>
      <c r="DI226" s="219">
        <v>19</v>
      </c>
      <c r="EF226" s="219">
        <v>23</v>
      </c>
      <c r="EG226" s="219">
        <v>29</v>
      </c>
      <c r="EP226" s="219">
        <v>13</v>
      </c>
    </row>
    <row r="227" spans="1:151" x14ac:dyDescent="0.25">
      <c r="H227" s="126">
        <v>36</v>
      </c>
      <c r="Q227" s="126">
        <v>9</v>
      </c>
      <c r="AD227" s="126">
        <v>7</v>
      </c>
      <c r="AJ227" s="126">
        <v>27</v>
      </c>
      <c r="AK227" s="126">
        <v>32</v>
      </c>
      <c r="AL227" s="126">
        <v>47</v>
      </c>
      <c r="AV227" s="126">
        <v>16</v>
      </c>
      <c r="BH227" s="126">
        <v>42</v>
      </c>
      <c r="BQ227" s="126">
        <v>36</v>
      </c>
      <c r="CD227" s="126">
        <v>32</v>
      </c>
      <c r="CJ227" s="126">
        <v>31</v>
      </c>
      <c r="CK227" s="126">
        <v>31</v>
      </c>
      <c r="CL227" s="126">
        <v>31</v>
      </c>
      <c r="CV227" s="126">
        <v>23</v>
      </c>
      <c r="DE227" s="219">
        <v>36</v>
      </c>
      <c r="DO227" s="219">
        <v>9</v>
      </c>
      <c r="EB227" s="219">
        <v>7</v>
      </c>
      <c r="EG227" s="219">
        <v>27</v>
      </c>
      <c r="EI227" s="219">
        <v>32</v>
      </c>
      <c r="EJ227" s="219">
        <v>47</v>
      </c>
      <c r="ET227" s="219">
        <v>16</v>
      </c>
    </row>
    <row r="228" spans="1:151" x14ac:dyDescent="0.25">
      <c r="A228" s="255"/>
      <c r="B228" s="255"/>
      <c r="C228" s="255"/>
      <c r="D228" s="255"/>
      <c r="E228" s="255"/>
      <c r="F228" s="257">
        <v>36</v>
      </c>
      <c r="G228" s="255"/>
      <c r="H228" s="255"/>
      <c r="I228" s="255"/>
      <c r="J228" s="257">
        <v>3</v>
      </c>
      <c r="K228" s="255"/>
      <c r="L228" s="255"/>
      <c r="M228" s="255"/>
      <c r="N228" s="255"/>
      <c r="O228" s="255"/>
      <c r="P228" s="257">
        <v>28</v>
      </c>
      <c r="Q228" s="255"/>
      <c r="R228" s="255"/>
      <c r="S228" s="255"/>
      <c r="T228" s="255"/>
      <c r="U228" s="255"/>
      <c r="V228" s="255"/>
      <c r="W228" s="255"/>
      <c r="X228" s="257">
        <v>25</v>
      </c>
      <c r="Y228" s="255"/>
      <c r="Z228" s="255"/>
      <c r="AA228" s="255"/>
      <c r="AB228" s="255"/>
      <c r="AC228" s="255"/>
      <c r="AD228" s="255"/>
      <c r="AE228" s="257">
        <v>12</v>
      </c>
      <c r="AF228" s="255"/>
      <c r="AG228" s="255"/>
      <c r="AH228" s="255"/>
      <c r="AI228" s="255"/>
      <c r="AJ228" s="255"/>
      <c r="AK228" s="255"/>
      <c r="AL228" s="255"/>
      <c r="AM228" s="257">
        <v>44</v>
      </c>
      <c r="AN228" s="255"/>
      <c r="AO228" s="255"/>
      <c r="AP228" s="257">
        <v>17</v>
      </c>
      <c r="AQ228" s="255"/>
      <c r="AR228" s="255"/>
      <c r="AS228" s="255"/>
      <c r="AT228" s="255"/>
      <c r="AU228" s="255"/>
      <c r="AV228" s="255"/>
      <c r="AW228" s="255"/>
      <c r="AX228" s="255"/>
      <c r="AY228" s="255"/>
      <c r="AZ228" s="255"/>
      <c r="BA228" s="255"/>
      <c r="BB228" s="255"/>
      <c r="BC228" s="255"/>
      <c r="BD228" s="255"/>
      <c r="BE228" s="255"/>
      <c r="BF228" s="257">
        <v>43</v>
      </c>
      <c r="BG228" s="255"/>
      <c r="BH228" s="255"/>
      <c r="BI228" s="255"/>
      <c r="BJ228" s="257">
        <v>40</v>
      </c>
      <c r="BK228" s="255"/>
      <c r="BL228" s="255"/>
      <c r="BM228" s="255"/>
      <c r="BN228" s="255"/>
      <c r="BO228" s="255"/>
      <c r="BP228" s="257">
        <v>37</v>
      </c>
      <c r="BQ228" s="255"/>
      <c r="BR228" s="255"/>
      <c r="BS228" s="255"/>
      <c r="BT228" s="255"/>
      <c r="BU228" s="255"/>
      <c r="BV228" s="255"/>
      <c r="BW228" s="255"/>
      <c r="BX228" s="257">
        <v>34</v>
      </c>
      <c r="BY228" s="255"/>
      <c r="BZ228" s="255"/>
      <c r="CA228" s="255"/>
      <c r="CB228" s="255"/>
      <c r="CC228" s="255"/>
      <c r="CD228" s="255"/>
      <c r="CE228" s="257">
        <v>32</v>
      </c>
      <c r="CF228" s="255"/>
      <c r="CG228" s="255"/>
      <c r="CH228" s="255"/>
      <c r="CI228" s="255"/>
      <c r="CJ228" s="255"/>
      <c r="CK228" s="255"/>
      <c r="CL228" s="255"/>
      <c r="CM228" s="257">
        <v>30</v>
      </c>
      <c r="CN228" s="255"/>
      <c r="CO228" s="255"/>
      <c r="CP228" s="257">
        <v>29</v>
      </c>
      <c r="CQ228" s="255"/>
      <c r="CR228" s="255"/>
      <c r="CS228" s="255"/>
      <c r="CT228" s="255"/>
      <c r="CU228" s="255"/>
      <c r="CV228" s="255"/>
      <c r="CW228" s="256"/>
      <c r="DF228" s="219">
        <v>36</v>
      </c>
      <c r="DH228" s="219">
        <v>3</v>
      </c>
      <c r="DM228" s="219">
        <v>28</v>
      </c>
      <c r="DV228" s="219">
        <v>25</v>
      </c>
      <c r="EC228" s="219">
        <v>12</v>
      </c>
      <c r="EK228" s="219">
        <v>44</v>
      </c>
      <c r="EN228" s="219">
        <v>17</v>
      </c>
    </row>
    <row r="229" spans="1:151" x14ac:dyDescent="0.25">
      <c r="A229" s="232"/>
      <c r="B229" s="232"/>
      <c r="C229" s="232"/>
      <c r="D229" s="233"/>
      <c r="E229" s="232"/>
      <c r="F229" s="232"/>
      <c r="G229" s="232"/>
      <c r="H229" s="232"/>
      <c r="I229" s="232"/>
      <c r="J229" s="232"/>
      <c r="K229" s="232"/>
      <c r="L229" s="232"/>
      <c r="M229" s="233">
        <v>28</v>
      </c>
      <c r="N229" s="232"/>
      <c r="O229" s="232"/>
      <c r="P229" s="232"/>
      <c r="Q229" s="232"/>
      <c r="R229" s="233">
        <v>22</v>
      </c>
      <c r="S229" s="232"/>
      <c r="T229" s="233">
        <v>25</v>
      </c>
      <c r="U229" s="232"/>
      <c r="V229" s="232"/>
      <c r="W229" s="233">
        <v>2</v>
      </c>
      <c r="X229" s="232"/>
      <c r="Y229" s="232"/>
      <c r="Z229" s="232"/>
      <c r="AA229" s="233"/>
      <c r="AB229" s="233">
        <v>12</v>
      </c>
      <c r="AC229" s="232"/>
      <c r="AD229" s="232"/>
      <c r="AE229" s="232"/>
      <c r="AF229" s="232"/>
      <c r="AG229" s="232"/>
      <c r="AH229" s="232"/>
      <c r="AI229" s="233"/>
      <c r="AJ229" s="233">
        <v>38</v>
      </c>
      <c r="AK229" s="232"/>
      <c r="AL229" s="233"/>
      <c r="AM229" s="232"/>
      <c r="AN229" s="232"/>
      <c r="AO229" s="232"/>
      <c r="AP229" s="232"/>
      <c r="AQ229" s="232"/>
      <c r="AR229" s="233"/>
      <c r="AS229" s="232"/>
      <c r="AT229" s="233">
        <v>37</v>
      </c>
      <c r="AU229" s="233"/>
      <c r="AV229" s="232"/>
      <c r="AW229" s="232"/>
      <c r="AX229" s="232"/>
      <c r="AY229" s="232"/>
      <c r="AZ229" s="232"/>
      <c r="BA229" s="232"/>
      <c r="BB229" s="232"/>
      <c r="BC229" s="232"/>
      <c r="BD229" s="232"/>
      <c r="BE229" s="232"/>
      <c r="BF229" s="232"/>
      <c r="BG229" s="232"/>
      <c r="BH229" s="232"/>
      <c r="BI229" s="232"/>
      <c r="BJ229" s="232"/>
      <c r="BK229" s="232"/>
      <c r="BL229" s="232"/>
      <c r="BM229" s="233">
        <v>38</v>
      </c>
      <c r="BN229" s="232"/>
      <c r="BO229" s="232"/>
      <c r="BP229" s="232"/>
      <c r="BQ229" s="232"/>
      <c r="BR229" s="233">
        <v>36</v>
      </c>
      <c r="BS229" s="232"/>
      <c r="BT229" s="233">
        <v>35</v>
      </c>
      <c r="BU229" s="232"/>
      <c r="BV229" s="232"/>
      <c r="BW229" s="233">
        <v>34</v>
      </c>
      <c r="BX229" s="232"/>
      <c r="BY229" s="232"/>
      <c r="BZ229" s="232"/>
      <c r="CA229" s="232"/>
      <c r="CB229" s="233">
        <v>33</v>
      </c>
      <c r="CC229" s="232"/>
      <c r="CD229" s="232"/>
      <c r="CE229" s="232"/>
      <c r="CF229" s="232"/>
      <c r="CG229" s="232"/>
      <c r="CH229" s="232"/>
      <c r="CI229" s="232"/>
      <c r="CJ229" s="233">
        <v>32</v>
      </c>
      <c r="CK229" s="232"/>
      <c r="CL229" s="232"/>
      <c r="CM229" s="232"/>
      <c r="CN229" s="232"/>
      <c r="CO229" s="232"/>
      <c r="CP229" s="232"/>
      <c r="CQ229" s="232"/>
      <c r="CR229" s="232"/>
      <c r="CS229" s="232"/>
      <c r="CT229" s="233">
        <v>26</v>
      </c>
      <c r="CU229" s="232"/>
      <c r="CV229" s="232"/>
      <c r="CW229" s="288"/>
      <c r="DN229" s="219">
        <v>28</v>
      </c>
      <c r="DP229" s="219">
        <v>22</v>
      </c>
      <c r="DT229" s="219">
        <v>2</v>
      </c>
      <c r="DV229" s="219">
        <v>25</v>
      </c>
      <c r="EC229" s="219">
        <v>12</v>
      </c>
      <c r="EH229" s="219">
        <v>38</v>
      </c>
      <c r="ER229" s="219">
        <v>37</v>
      </c>
    </row>
    <row r="230" spans="1:151" x14ac:dyDescent="0.25">
      <c r="C230" s="126">
        <v>8</v>
      </c>
      <c r="D230" s="126">
        <v>31</v>
      </c>
      <c r="E230" s="126">
        <v>36</v>
      </c>
      <c r="N230" s="126">
        <v>35</v>
      </c>
      <c r="Q230" s="126">
        <v>22</v>
      </c>
      <c r="T230" s="126">
        <v>2</v>
      </c>
      <c r="AJ230" s="126">
        <v>32</v>
      </c>
      <c r="BC230" s="126">
        <v>44</v>
      </c>
      <c r="BD230" s="126">
        <v>44</v>
      </c>
      <c r="BE230" s="126">
        <v>44</v>
      </c>
      <c r="BN230" s="126">
        <v>38</v>
      </c>
      <c r="BQ230" s="126">
        <v>37</v>
      </c>
      <c r="BT230" s="126">
        <v>35</v>
      </c>
      <c r="CJ230" s="126">
        <v>32</v>
      </c>
      <c r="DA230" s="219">
        <v>8</v>
      </c>
      <c r="DB230" s="219">
        <v>31</v>
      </c>
      <c r="DC230" s="219">
        <v>36</v>
      </c>
      <c r="DL230" s="219">
        <v>35</v>
      </c>
      <c r="DP230" s="219">
        <v>22</v>
      </c>
      <c r="DU230" s="219">
        <v>2</v>
      </c>
      <c r="EG230" s="219">
        <v>32</v>
      </c>
    </row>
    <row r="231" spans="1:151" x14ac:dyDescent="0.25">
      <c r="C231" s="126">
        <v>31</v>
      </c>
      <c r="AB231" s="126">
        <v>7</v>
      </c>
      <c r="AC231" s="126">
        <v>32</v>
      </c>
      <c r="AL231" s="126">
        <v>15</v>
      </c>
      <c r="AR231" s="126">
        <v>4</v>
      </c>
      <c r="AS231" s="126">
        <v>37</v>
      </c>
      <c r="AU231" s="126">
        <v>43</v>
      </c>
      <c r="BC231" s="126">
        <v>45</v>
      </c>
      <c r="CB231" s="126">
        <v>33</v>
      </c>
      <c r="CC231" s="126">
        <v>33</v>
      </c>
      <c r="CL231" s="126">
        <v>31</v>
      </c>
      <c r="CR231" s="126">
        <v>28</v>
      </c>
      <c r="CS231" s="126">
        <v>27</v>
      </c>
      <c r="CU231" s="126">
        <v>26</v>
      </c>
      <c r="DB231" s="219">
        <v>31</v>
      </c>
      <c r="DZ231" s="219">
        <v>7</v>
      </c>
      <c r="EH231" s="219">
        <v>32</v>
      </c>
      <c r="EJ231" s="219">
        <v>15</v>
      </c>
      <c r="EP231" s="219">
        <v>4</v>
      </c>
      <c r="EQ231" s="219">
        <v>37</v>
      </c>
      <c r="ES231" s="219">
        <v>43</v>
      </c>
    </row>
    <row r="232" spans="1:151" x14ac:dyDescent="0.25">
      <c r="A232" s="255"/>
      <c r="B232" s="255"/>
      <c r="C232" s="257">
        <v>8</v>
      </c>
      <c r="D232" s="255"/>
      <c r="E232" s="255"/>
      <c r="F232" s="255"/>
      <c r="G232" s="255"/>
      <c r="H232" s="255"/>
      <c r="I232" s="255"/>
      <c r="J232" s="255"/>
      <c r="K232" s="255"/>
      <c r="L232" s="257">
        <v>24</v>
      </c>
      <c r="M232" s="255"/>
      <c r="N232" s="255"/>
      <c r="O232" s="255"/>
      <c r="P232" s="255"/>
      <c r="Q232" s="255"/>
      <c r="R232" s="255"/>
      <c r="S232" s="255"/>
      <c r="T232" s="255"/>
      <c r="U232" s="257">
        <v>14</v>
      </c>
      <c r="V232" s="255"/>
      <c r="W232" s="255"/>
      <c r="X232" s="255"/>
      <c r="Y232" s="255"/>
      <c r="Z232" s="255"/>
      <c r="AA232" s="255"/>
      <c r="AB232" s="257">
        <v>32</v>
      </c>
      <c r="AC232" s="255"/>
      <c r="AD232" s="255"/>
      <c r="AE232" s="255"/>
      <c r="AF232" s="255"/>
      <c r="AG232" s="255"/>
      <c r="AH232" s="255"/>
      <c r="AI232" s="255"/>
      <c r="AJ232" s="255"/>
      <c r="AK232" s="257">
        <v>29</v>
      </c>
      <c r="AL232" s="255"/>
      <c r="AM232" s="255"/>
      <c r="AN232" s="257">
        <v>17</v>
      </c>
      <c r="AO232" s="255"/>
      <c r="AP232" s="255"/>
      <c r="AQ232" s="255"/>
      <c r="AR232" s="255"/>
      <c r="AS232" s="255"/>
      <c r="AT232" s="255"/>
      <c r="AU232" s="255"/>
      <c r="AV232" s="255"/>
      <c r="AW232" s="257">
        <v>45</v>
      </c>
      <c r="AX232" s="255"/>
      <c r="AY232" s="255"/>
      <c r="AZ232" s="255"/>
      <c r="BA232" s="255"/>
      <c r="BB232" s="255"/>
      <c r="BC232" s="257">
        <v>45</v>
      </c>
      <c r="BD232" s="255"/>
      <c r="BE232" s="255"/>
      <c r="BF232" s="255"/>
      <c r="BG232" s="255"/>
      <c r="BH232" s="255"/>
      <c r="BI232" s="255"/>
      <c r="BJ232" s="255"/>
      <c r="BK232" s="255"/>
      <c r="BL232" s="257">
        <v>39</v>
      </c>
      <c r="BM232" s="255"/>
      <c r="BN232" s="255"/>
      <c r="BO232" s="255"/>
      <c r="BP232" s="255"/>
      <c r="BQ232" s="255"/>
      <c r="BR232" s="255"/>
      <c r="BS232" s="255"/>
      <c r="BT232" s="255"/>
      <c r="BU232" s="257">
        <v>35</v>
      </c>
      <c r="BV232" s="255"/>
      <c r="BW232" s="255"/>
      <c r="BX232" s="255"/>
      <c r="BY232" s="255"/>
      <c r="BZ232" s="255"/>
      <c r="CA232" s="255"/>
      <c r="CB232" s="257">
        <v>34</v>
      </c>
      <c r="CC232" s="255"/>
      <c r="CD232" s="255"/>
      <c r="CE232" s="255"/>
      <c r="CF232" s="255"/>
      <c r="CG232" s="255"/>
      <c r="CH232" s="255"/>
      <c r="CI232" s="255"/>
      <c r="CJ232" s="255"/>
      <c r="CK232" s="257">
        <v>32</v>
      </c>
      <c r="CL232" s="255"/>
      <c r="CM232" s="255"/>
      <c r="CN232" s="257">
        <v>30</v>
      </c>
      <c r="CO232" s="255"/>
      <c r="CP232" s="255"/>
      <c r="CQ232" s="255"/>
      <c r="CR232" s="255"/>
      <c r="CS232" s="255"/>
      <c r="CT232" s="255"/>
      <c r="CU232" s="255"/>
      <c r="CV232" s="255"/>
      <c r="CW232" s="267">
        <v>19</v>
      </c>
      <c r="CZ232" s="219">
        <v>8</v>
      </c>
      <c r="DJ232" s="219">
        <v>24</v>
      </c>
      <c r="DS232" s="219">
        <v>14</v>
      </c>
      <c r="EA232" s="219">
        <v>32</v>
      </c>
      <c r="EH232" s="219">
        <v>29</v>
      </c>
      <c r="EL232" s="219">
        <v>17</v>
      </c>
      <c r="EU232" s="219">
        <v>45</v>
      </c>
    </row>
    <row r="233" spans="1:151" x14ac:dyDescent="0.25">
      <c r="A233" s="232"/>
      <c r="B233" s="233"/>
      <c r="C233" s="232"/>
      <c r="D233" s="233">
        <v>36</v>
      </c>
      <c r="E233" s="232"/>
      <c r="F233" s="233"/>
      <c r="G233" s="232"/>
      <c r="H233" s="233"/>
      <c r="I233" s="232"/>
      <c r="J233" s="232"/>
      <c r="K233" s="232"/>
      <c r="L233" s="232"/>
      <c r="M233" s="232"/>
      <c r="N233" s="232"/>
      <c r="O233" s="232"/>
      <c r="P233" s="232"/>
      <c r="Q233" s="232"/>
      <c r="R233" s="232"/>
      <c r="S233" s="232"/>
      <c r="T233" s="233">
        <v>14</v>
      </c>
      <c r="U233" s="232"/>
      <c r="V233" s="232"/>
      <c r="W233" s="232"/>
      <c r="X233" s="232"/>
      <c r="Y233" s="232"/>
      <c r="Z233" s="232"/>
      <c r="AA233" s="232"/>
      <c r="AB233" s="232"/>
      <c r="AC233" s="232"/>
      <c r="AD233" s="232"/>
      <c r="AE233" s="232"/>
      <c r="AF233" s="233"/>
      <c r="AG233" s="233">
        <v>41</v>
      </c>
      <c r="AH233" s="232"/>
      <c r="AI233" s="232"/>
      <c r="AJ233" s="233"/>
      <c r="AK233" s="232"/>
      <c r="AL233" s="233"/>
      <c r="AM233" s="232"/>
      <c r="AN233" s="232"/>
      <c r="AO233" s="233">
        <v>4</v>
      </c>
      <c r="AP233" s="232"/>
      <c r="AQ233" s="233">
        <v>13</v>
      </c>
      <c r="AR233" s="232"/>
      <c r="AS233" s="233"/>
      <c r="AT233" s="233">
        <v>43</v>
      </c>
      <c r="AU233" s="232"/>
      <c r="AV233" s="232"/>
      <c r="AW233" s="233">
        <v>45</v>
      </c>
      <c r="AX233" s="232"/>
      <c r="AY233" s="232"/>
      <c r="AZ233" s="232"/>
      <c r="BA233" s="232"/>
      <c r="BB233" s="232"/>
      <c r="BC233" s="232"/>
      <c r="BD233" s="233">
        <v>45</v>
      </c>
      <c r="BE233" s="232"/>
      <c r="BF233" s="232"/>
      <c r="BG233" s="232"/>
      <c r="BH233" s="232"/>
      <c r="BI233" s="232"/>
      <c r="BJ233" s="232"/>
      <c r="BK233" s="232"/>
      <c r="BL233" s="232"/>
      <c r="BM233" s="232"/>
      <c r="BN233" s="232"/>
      <c r="BO233" s="232"/>
      <c r="BP233" s="232"/>
      <c r="BQ233" s="232"/>
      <c r="BR233" s="232"/>
      <c r="BS233" s="232"/>
      <c r="BT233" s="233">
        <v>36</v>
      </c>
      <c r="BU233" s="232"/>
      <c r="BV233" s="232"/>
      <c r="BW233" s="232"/>
      <c r="BX233" s="232"/>
      <c r="BY233" s="232"/>
      <c r="BZ233" s="232"/>
      <c r="CA233" s="232"/>
      <c r="CB233" s="232"/>
      <c r="CC233" s="232"/>
      <c r="CD233" s="232"/>
      <c r="CE233" s="232"/>
      <c r="CF233" s="232"/>
      <c r="CG233" s="233">
        <v>33</v>
      </c>
      <c r="CH233" s="232"/>
      <c r="CI233" s="232"/>
      <c r="CJ233" s="232"/>
      <c r="CK233" s="232"/>
      <c r="CL233" s="232"/>
      <c r="CM233" s="232"/>
      <c r="CN233" s="232"/>
      <c r="CO233" s="233">
        <v>29</v>
      </c>
      <c r="CP233" s="232"/>
      <c r="CQ233" s="233">
        <v>29</v>
      </c>
      <c r="CR233" s="232"/>
      <c r="CS233" s="232"/>
      <c r="CT233" s="233">
        <v>27</v>
      </c>
      <c r="CU233" s="232"/>
      <c r="CV233" s="232"/>
      <c r="CW233" s="284">
        <v>20</v>
      </c>
      <c r="DB233" s="219">
        <v>36</v>
      </c>
      <c r="DS233" s="219">
        <v>14</v>
      </c>
      <c r="ED233" s="219">
        <v>41</v>
      </c>
      <c r="EM233" s="219">
        <v>4</v>
      </c>
      <c r="EO233" s="219">
        <v>13</v>
      </c>
      <c r="ER233" s="219">
        <v>43</v>
      </c>
      <c r="EU233" s="219">
        <v>45</v>
      </c>
    </row>
    <row r="234" spans="1:151" x14ac:dyDescent="0.25">
      <c r="H234" s="126">
        <v>21</v>
      </c>
      <c r="X234" s="126">
        <v>1</v>
      </c>
      <c r="AD234" s="126">
        <v>5</v>
      </c>
      <c r="AE234" s="126">
        <v>29</v>
      </c>
      <c r="AF234" s="126">
        <v>38</v>
      </c>
      <c r="AR234" s="126">
        <v>30</v>
      </c>
      <c r="AW234" s="126">
        <v>45</v>
      </c>
      <c r="BH234" s="126">
        <v>42</v>
      </c>
      <c r="BX234" s="126">
        <v>34</v>
      </c>
      <c r="CD234" s="126">
        <v>33</v>
      </c>
      <c r="CE234" s="126">
        <v>33</v>
      </c>
      <c r="CF234" s="126">
        <v>33</v>
      </c>
      <c r="CR234" s="126">
        <v>29</v>
      </c>
      <c r="CW234" s="126">
        <v>21</v>
      </c>
      <c r="DF234" s="219">
        <v>21</v>
      </c>
      <c r="DV234" s="219">
        <v>1</v>
      </c>
      <c r="EA234" s="219">
        <v>5</v>
      </c>
      <c r="EB234" s="219">
        <v>29</v>
      </c>
      <c r="EC234" s="219">
        <v>38</v>
      </c>
      <c r="EP234" s="219">
        <v>30</v>
      </c>
      <c r="EU234" s="219">
        <v>45</v>
      </c>
    </row>
    <row r="235" spans="1:151" x14ac:dyDescent="0.25">
      <c r="A235" s="126">
        <v>8</v>
      </c>
      <c r="P235" s="126">
        <v>9</v>
      </c>
      <c r="R235" s="126">
        <v>18</v>
      </c>
      <c r="AB235" s="126">
        <v>12</v>
      </c>
      <c r="AK235" s="126">
        <v>27</v>
      </c>
      <c r="AP235" s="126">
        <v>13</v>
      </c>
      <c r="AW235" s="126">
        <v>45</v>
      </c>
      <c r="BA235" s="126">
        <v>46</v>
      </c>
      <c r="BP235" s="126">
        <v>37</v>
      </c>
      <c r="BR235" s="126">
        <v>37</v>
      </c>
      <c r="CB235" s="126">
        <v>34</v>
      </c>
      <c r="CK235" s="126">
        <v>32</v>
      </c>
      <c r="CP235" s="126">
        <v>30</v>
      </c>
      <c r="CW235" s="126">
        <v>22</v>
      </c>
      <c r="CY235" s="219">
        <v>8</v>
      </c>
      <c r="DN235" s="219">
        <v>9</v>
      </c>
      <c r="DP235" s="219">
        <v>18</v>
      </c>
      <c r="DY235" s="219">
        <v>12</v>
      </c>
      <c r="EI235" s="219">
        <v>27</v>
      </c>
      <c r="EN235" s="219">
        <v>13</v>
      </c>
      <c r="EU235" s="219">
        <v>45</v>
      </c>
    </row>
    <row r="236" spans="1:151" x14ac:dyDescent="0.25">
      <c r="A236" s="126">
        <v>8</v>
      </c>
      <c r="L236" s="126">
        <v>24</v>
      </c>
      <c r="R236" s="126">
        <v>14</v>
      </c>
      <c r="Z236" s="126">
        <v>5</v>
      </c>
      <c r="AG236" s="126">
        <v>27</v>
      </c>
      <c r="AK236" s="126">
        <v>23</v>
      </c>
      <c r="AV236" s="126">
        <v>16</v>
      </c>
      <c r="BA236" s="126">
        <v>47</v>
      </c>
      <c r="BL236" s="126">
        <v>40</v>
      </c>
      <c r="BR236" s="126">
        <v>37</v>
      </c>
      <c r="BZ236" s="126">
        <v>34</v>
      </c>
      <c r="CG236" s="126">
        <v>33</v>
      </c>
      <c r="CK236" s="126">
        <v>32</v>
      </c>
      <c r="CV236" s="126">
        <v>24</v>
      </c>
      <c r="CY236" s="219">
        <v>8</v>
      </c>
      <c r="DJ236" s="219">
        <v>24</v>
      </c>
      <c r="DO236" s="219">
        <v>14</v>
      </c>
      <c r="DW236" s="219">
        <v>5</v>
      </c>
      <c r="EH236" s="219">
        <v>23</v>
      </c>
      <c r="EI236" s="219">
        <v>27</v>
      </c>
      <c r="ET236" s="219">
        <v>16</v>
      </c>
    </row>
    <row r="237" spans="1:151" x14ac:dyDescent="0.25">
      <c r="E237" s="126">
        <v>46</v>
      </c>
      <c r="H237" s="126">
        <v>48</v>
      </c>
      <c r="AH237" s="126">
        <v>23</v>
      </c>
      <c r="AO237" s="126">
        <v>44</v>
      </c>
      <c r="AP237" s="126">
        <v>4</v>
      </c>
      <c r="AT237" s="126">
        <v>43</v>
      </c>
      <c r="AV237" s="126">
        <v>16</v>
      </c>
      <c r="BE237" s="126">
        <v>45</v>
      </c>
      <c r="BH237" s="126">
        <v>43</v>
      </c>
      <c r="CH237" s="126">
        <v>33</v>
      </c>
      <c r="CO237" s="126">
        <v>31</v>
      </c>
      <c r="CP237" s="126">
        <v>30</v>
      </c>
      <c r="CT237" s="126">
        <v>28</v>
      </c>
      <c r="CV237" s="126">
        <v>25</v>
      </c>
      <c r="DC237" s="219">
        <v>46</v>
      </c>
      <c r="DF237" s="219">
        <v>48</v>
      </c>
      <c r="EI237" s="219">
        <v>23</v>
      </c>
      <c r="EM237" s="219">
        <v>44</v>
      </c>
      <c r="EN237" s="219">
        <v>4</v>
      </c>
      <c r="ER237" s="219">
        <v>43</v>
      </c>
      <c r="ET237" s="219">
        <v>16</v>
      </c>
    </row>
    <row r="238" spans="1:151" x14ac:dyDescent="0.25">
      <c r="B238" s="126">
        <v>31</v>
      </c>
      <c r="H238" s="126">
        <v>21</v>
      </c>
      <c r="K238" s="126">
        <v>24</v>
      </c>
      <c r="AL238" s="126">
        <v>44</v>
      </c>
      <c r="AT238" s="126">
        <v>37</v>
      </c>
      <c r="AV238" s="126">
        <v>34</v>
      </c>
      <c r="AW238" s="126">
        <v>45</v>
      </c>
      <c r="BB238" s="126">
        <v>46</v>
      </c>
      <c r="BH238" s="126">
        <v>43</v>
      </c>
      <c r="BK238" s="126">
        <v>41</v>
      </c>
      <c r="CL238" s="126">
        <v>32</v>
      </c>
      <c r="CT238" s="126">
        <v>28</v>
      </c>
      <c r="CV238" s="126">
        <v>26</v>
      </c>
      <c r="CW238" s="126">
        <v>23</v>
      </c>
      <c r="CZ238" s="219">
        <v>31</v>
      </c>
      <c r="DE238" s="219">
        <v>21</v>
      </c>
      <c r="DI238" s="219">
        <v>24</v>
      </c>
      <c r="EM238" s="219">
        <v>44</v>
      </c>
      <c r="EQ238" s="219">
        <v>37</v>
      </c>
      <c r="ES238" s="219">
        <v>34</v>
      </c>
      <c r="EU238" s="219">
        <v>45</v>
      </c>
    </row>
    <row r="239" spans="1:151" x14ac:dyDescent="0.25">
      <c r="A239" s="126">
        <v>8</v>
      </c>
      <c r="D239" s="126">
        <v>46</v>
      </c>
      <c r="K239" s="126">
        <v>3</v>
      </c>
      <c r="X239" s="126">
        <v>12</v>
      </c>
      <c r="Y239" s="126">
        <v>32</v>
      </c>
      <c r="AB239" s="126">
        <v>11</v>
      </c>
      <c r="AK239" s="126">
        <v>44</v>
      </c>
      <c r="BA239" s="126">
        <v>48</v>
      </c>
      <c r="BD239" s="126">
        <v>46</v>
      </c>
      <c r="BK239" s="126">
        <v>41</v>
      </c>
      <c r="BX239" s="126">
        <v>35</v>
      </c>
      <c r="BY239" s="126">
        <v>35</v>
      </c>
      <c r="CB239" s="126">
        <v>34</v>
      </c>
      <c r="CK239" s="126">
        <v>33</v>
      </c>
      <c r="CY239" s="219">
        <v>8</v>
      </c>
      <c r="DB239" s="219">
        <v>46</v>
      </c>
      <c r="DH239" s="219">
        <v>3</v>
      </c>
      <c r="DV239" s="219">
        <v>12</v>
      </c>
      <c r="DW239" s="219">
        <v>32</v>
      </c>
      <c r="DZ239" s="219">
        <v>11</v>
      </c>
      <c r="EJ239" s="219">
        <v>44</v>
      </c>
    </row>
    <row r="240" spans="1:151" x14ac:dyDescent="0.25">
      <c r="D240" s="126">
        <v>36</v>
      </c>
      <c r="J240" s="126">
        <v>24</v>
      </c>
      <c r="AE240" s="126">
        <v>27</v>
      </c>
      <c r="AL240" s="126">
        <v>15</v>
      </c>
      <c r="AM240" s="126">
        <v>47</v>
      </c>
      <c r="AO240" s="126">
        <v>13</v>
      </c>
      <c r="AV240" s="126">
        <v>16</v>
      </c>
      <c r="BD240" s="126">
        <v>46</v>
      </c>
      <c r="BJ240" s="126">
        <v>42</v>
      </c>
      <c r="CE240" s="126">
        <v>34</v>
      </c>
      <c r="CL240" s="126">
        <v>32</v>
      </c>
      <c r="CM240" s="126">
        <v>32</v>
      </c>
      <c r="CO240" s="126">
        <v>31</v>
      </c>
      <c r="CV240" s="126">
        <v>26</v>
      </c>
      <c r="DA240" s="219">
        <v>36</v>
      </c>
      <c r="DG240" s="219">
        <v>24</v>
      </c>
      <c r="EC240" s="219">
        <v>27</v>
      </c>
      <c r="EJ240" s="219">
        <v>15</v>
      </c>
      <c r="EK240" s="219">
        <v>47</v>
      </c>
      <c r="EM240" s="219">
        <v>13</v>
      </c>
      <c r="ET240" s="219">
        <v>16</v>
      </c>
    </row>
    <row r="241" spans="1:150" x14ac:dyDescent="0.25">
      <c r="D241" s="126">
        <v>46</v>
      </c>
      <c r="O241" s="126">
        <v>9</v>
      </c>
      <c r="R241" s="126">
        <v>22</v>
      </c>
      <c r="T241" s="126">
        <v>2</v>
      </c>
      <c r="AI241" s="126">
        <v>44</v>
      </c>
      <c r="AJ241" s="126">
        <v>15</v>
      </c>
      <c r="AN241" s="126"/>
      <c r="AP241" s="126">
        <v>17</v>
      </c>
      <c r="BD241" s="126">
        <v>47</v>
      </c>
      <c r="BO241" s="126">
        <v>38</v>
      </c>
      <c r="BR241" s="126">
        <v>38</v>
      </c>
      <c r="BT241" s="126">
        <v>36</v>
      </c>
      <c r="CI241" s="126">
        <v>34</v>
      </c>
      <c r="CJ241" s="126">
        <v>33</v>
      </c>
      <c r="CN241" s="126"/>
      <c r="CP241" s="126">
        <v>31</v>
      </c>
      <c r="DA241" s="219">
        <v>46</v>
      </c>
      <c r="DM241" s="219">
        <v>9</v>
      </c>
      <c r="DP241" s="219">
        <v>22</v>
      </c>
      <c r="DR241" s="219">
        <v>2</v>
      </c>
      <c r="EG241" s="219">
        <v>44</v>
      </c>
      <c r="EJ241" s="219">
        <v>15</v>
      </c>
      <c r="EN241" s="219">
        <v>17</v>
      </c>
    </row>
    <row r="242" spans="1:150" x14ac:dyDescent="0.25">
      <c r="F242" s="126">
        <v>21</v>
      </c>
      <c r="I242" s="126">
        <v>24</v>
      </c>
      <c r="R242" s="126">
        <v>18</v>
      </c>
      <c r="AB242" s="126">
        <v>40</v>
      </c>
      <c r="AE242" s="126">
        <v>15</v>
      </c>
      <c r="AF242" s="126">
        <v>23</v>
      </c>
      <c r="AJ242" s="126"/>
      <c r="AK242" s="126">
        <v>39</v>
      </c>
      <c r="BF242" s="126">
        <v>44</v>
      </c>
      <c r="BI242" s="126">
        <v>43</v>
      </c>
      <c r="BR242" s="126">
        <v>38</v>
      </c>
      <c r="CB242" s="126">
        <v>35</v>
      </c>
      <c r="CE242" s="126">
        <v>34</v>
      </c>
      <c r="CF242" s="126">
        <v>34</v>
      </c>
      <c r="CJ242" s="126"/>
      <c r="CK242" s="126">
        <v>33</v>
      </c>
      <c r="DD242" s="219">
        <v>21</v>
      </c>
      <c r="DG242" s="219">
        <v>24</v>
      </c>
      <c r="DO242" s="219">
        <v>18</v>
      </c>
      <c r="DZ242" s="219">
        <v>40</v>
      </c>
      <c r="EB242" s="219">
        <v>23</v>
      </c>
      <c r="EH242" s="219">
        <v>15</v>
      </c>
      <c r="EI242" s="219">
        <v>39</v>
      </c>
    </row>
    <row r="243" spans="1:150" x14ac:dyDescent="0.25">
      <c r="O243" s="126">
        <v>22</v>
      </c>
      <c r="V243" s="126">
        <v>25</v>
      </c>
      <c r="X243" s="126">
        <v>40</v>
      </c>
      <c r="Y243" s="126">
        <v>1</v>
      </c>
      <c r="Z243" s="126">
        <v>5</v>
      </c>
      <c r="AE243" s="126"/>
      <c r="AF243" s="126">
        <v>7</v>
      </c>
      <c r="AV243" s="126">
        <v>34</v>
      </c>
      <c r="BO243" s="126">
        <v>39</v>
      </c>
      <c r="BV243" s="126">
        <v>36</v>
      </c>
      <c r="BX243" s="126">
        <v>36</v>
      </c>
      <c r="BY243" s="126">
        <v>35</v>
      </c>
      <c r="BZ243" s="126">
        <v>35</v>
      </c>
      <c r="CE243" s="126"/>
      <c r="CF243" s="126">
        <v>34</v>
      </c>
      <c r="CV243" s="126">
        <v>27</v>
      </c>
      <c r="DL243" s="219">
        <v>22</v>
      </c>
      <c r="DT243" s="219">
        <v>25</v>
      </c>
      <c r="DV243" s="219">
        <v>1</v>
      </c>
      <c r="DW243" s="219">
        <v>5</v>
      </c>
      <c r="DZ243" s="219">
        <v>40</v>
      </c>
      <c r="EB243" s="219">
        <v>7</v>
      </c>
      <c r="ET243" s="219">
        <v>34</v>
      </c>
    </row>
    <row r="244" spans="1:150" x14ac:dyDescent="0.25">
      <c r="F244" s="126">
        <v>21</v>
      </c>
      <c r="L244" s="126">
        <v>19</v>
      </c>
      <c r="N244" s="126">
        <v>9</v>
      </c>
      <c r="AC244" s="126">
        <v>15</v>
      </c>
      <c r="AD244" s="126">
        <v>23</v>
      </c>
      <c r="AF244" s="126"/>
      <c r="AR244" s="126">
        <v>10</v>
      </c>
      <c r="AT244" s="126">
        <v>43</v>
      </c>
      <c r="BF244" s="126">
        <v>45</v>
      </c>
      <c r="BL244" s="126">
        <v>40</v>
      </c>
      <c r="BN244" s="126">
        <v>39</v>
      </c>
      <c r="CC244" s="126">
        <v>35</v>
      </c>
      <c r="CD244" s="126">
        <v>35</v>
      </c>
      <c r="CF244" s="126"/>
      <c r="CR244" s="126">
        <v>29</v>
      </c>
      <c r="CT244" s="126">
        <v>29</v>
      </c>
      <c r="DD244" s="219">
        <v>21</v>
      </c>
      <c r="DJ244" s="219">
        <v>19</v>
      </c>
      <c r="DK244" s="219">
        <v>9</v>
      </c>
      <c r="DZ244" s="219">
        <v>15</v>
      </c>
      <c r="EA244" s="219">
        <v>23</v>
      </c>
      <c r="EP244" s="219">
        <v>10</v>
      </c>
      <c r="ER244" s="219">
        <v>43</v>
      </c>
    </row>
    <row r="245" spans="1:150" x14ac:dyDescent="0.25">
      <c r="C245" s="126">
        <v>31</v>
      </c>
      <c r="E245" s="126">
        <v>21</v>
      </c>
      <c r="I245" s="126">
        <v>20</v>
      </c>
      <c r="Z245" s="126"/>
      <c r="AA245" s="126">
        <v>23</v>
      </c>
      <c r="AJ245" s="126">
        <v>39</v>
      </c>
      <c r="AM245" s="126">
        <v>47</v>
      </c>
      <c r="AT245" s="126">
        <v>37</v>
      </c>
      <c r="BC245" s="126">
        <v>47</v>
      </c>
      <c r="BE245" s="126">
        <v>46</v>
      </c>
      <c r="BI245" s="126">
        <v>43</v>
      </c>
      <c r="BZ245" s="126"/>
      <c r="CA245" s="126">
        <v>36</v>
      </c>
      <c r="CJ245" s="126">
        <v>34</v>
      </c>
      <c r="CM245" s="126">
        <v>33</v>
      </c>
      <c r="CT245" s="126">
        <v>29</v>
      </c>
      <c r="DA245" s="219">
        <v>31</v>
      </c>
      <c r="DD245" s="219">
        <v>21</v>
      </c>
      <c r="DG245" s="219">
        <v>20</v>
      </c>
      <c r="EB245" s="219">
        <v>23</v>
      </c>
      <c r="EH245" s="219">
        <v>39</v>
      </c>
      <c r="EK245" s="219">
        <v>47</v>
      </c>
      <c r="EQ245" s="219">
        <v>37</v>
      </c>
    </row>
    <row r="246" spans="1:150" x14ac:dyDescent="0.25">
      <c r="A246" s="232"/>
      <c r="B246" s="233"/>
      <c r="C246" s="233"/>
      <c r="D246" s="232"/>
      <c r="E246" s="232"/>
      <c r="F246" s="232"/>
      <c r="G246" s="232"/>
      <c r="H246" s="232"/>
      <c r="I246" s="232"/>
      <c r="J246" s="232"/>
      <c r="K246" s="233"/>
      <c r="L246" s="232"/>
      <c r="M246" s="232"/>
      <c r="N246" s="232"/>
      <c r="O246" s="232"/>
      <c r="P246" s="232"/>
      <c r="Q246" s="232"/>
      <c r="R246" s="233">
        <v>14</v>
      </c>
      <c r="S246" s="232"/>
      <c r="T246" s="233">
        <v>23</v>
      </c>
      <c r="U246" s="232"/>
      <c r="V246" s="232"/>
      <c r="W246" s="233">
        <v>40</v>
      </c>
      <c r="X246" s="233">
        <v>1</v>
      </c>
      <c r="Y246" s="232"/>
      <c r="Z246" s="232"/>
      <c r="AA246" s="232"/>
      <c r="AB246" s="232"/>
      <c r="AC246" s="232"/>
      <c r="AD246" s="232"/>
      <c r="AE246" s="232"/>
      <c r="AF246" s="233"/>
      <c r="AG246" s="232"/>
      <c r="AH246" s="232"/>
      <c r="AI246" s="232"/>
      <c r="AJ246" s="232"/>
      <c r="AK246" s="232"/>
      <c r="AL246" s="232"/>
      <c r="AM246" s="233">
        <v>42</v>
      </c>
      <c r="AN246" s="232"/>
      <c r="AO246" s="232"/>
      <c r="AP246" s="232"/>
      <c r="AQ246" s="232"/>
      <c r="AR246" s="233">
        <v>30</v>
      </c>
      <c r="AS246" s="232"/>
      <c r="AT246" s="232"/>
      <c r="AU246" s="233">
        <v>34</v>
      </c>
      <c r="AV246" s="232"/>
      <c r="AW246" s="233"/>
      <c r="AX246" s="232"/>
      <c r="AY246" s="232"/>
      <c r="AZ246" s="232"/>
      <c r="BA246" s="232"/>
      <c r="BB246" s="232"/>
      <c r="BC246" s="232"/>
      <c r="BD246" s="232"/>
      <c r="BE246" s="232"/>
      <c r="BF246" s="232"/>
      <c r="BG246" s="232"/>
      <c r="BH246" s="232"/>
      <c r="BI246" s="232"/>
      <c r="BJ246" s="232"/>
      <c r="BK246" s="232"/>
      <c r="BL246" s="232"/>
      <c r="BM246" s="232"/>
      <c r="BN246" s="232"/>
      <c r="BO246" s="232"/>
      <c r="BP246" s="232"/>
      <c r="BQ246" s="232"/>
      <c r="BR246" s="233">
        <v>38</v>
      </c>
      <c r="BS246" s="232"/>
      <c r="BT246" s="233">
        <v>37</v>
      </c>
      <c r="BU246" s="232"/>
      <c r="BV246" s="232"/>
      <c r="BW246" s="233">
        <v>37</v>
      </c>
      <c r="BX246" s="233">
        <v>36</v>
      </c>
      <c r="BY246" s="232"/>
      <c r="BZ246" s="232"/>
      <c r="CA246" s="232"/>
      <c r="CB246" s="232"/>
      <c r="CC246" s="232"/>
      <c r="CD246" s="232"/>
      <c r="CE246" s="232"/>
      <c r="CF246" s="232"/>
      <c r="CG246" s="232"/>
      <c r="CH246" s="232"/>
      <c r="CI246" s="232"/>
      <c r="CJ246" s="232"/>
      <c r="CK246" s="232"/>
      <c r="CL246" s="232"/>
      <c r="CM246" s="233">
        <v>33</v>
      </c>
      <c r="CN246" s="232"/>
      <c r="CO246" s="232"/>
      <c r="CP246" s="232"/>
      <c r="CQ246" s="232"/>
      <c r="CR246" s="233">
        <v>30</v>
      </c>
      <c r="CS246" s="232"/>
      <c r="CT246" s="232"/>
      <c r="CU246" s="233">
        <v>28</v>
      </c>
      <c r="CV246" s="232"/>
      <c r="CW246" s="288"/>
      <c r="DP246" s="219">
        <v>14</v>
      </c>
      <c r="DT246" s="219">
        <v>40</v>
      </c>
      <c r="DU246" s="219">
        <v>1</v>
      </c>
      <c r="DY246" s="219">
        <v>23</v>
      </c>
      <c r="EJ246" s="219">
        <v>42</v>
      </c>
      <c r="EP246" s="219">
        <v>30</v>
      </c>
      <c r="ES246" s="219">
        <v>34</v>
      </c>
    </row>
    <row r="247" spans="1:150" x14ac:dyDescent="0.25">
      <c r="G247" s="126">
        <v>20</v>
      </c>
      <c r="K247" s="126">
        <v>49</v>
      </c>
      <c r="W247" s="126">
        <v>25</v>
      </c>
      <c r="Y247" s="126">
        <v>5</v>
      </c>
      <c r="Z247" s="126">
        <v>12</v>
      </c>
      <c r="AM247" s="126">
        <v>47</v>
      </c>
      <c r="AP247" s="126">
        <v>4</v>
      </c>
      <c r="BG247" s="126">
        <v>44</v>
      </c>
      <c r="BK247" s="126">
        <v>42</v>
      </c>
      <c r="BW247" s="126">
        <v>37</v>
      </c>
      <c r="BY247" s="126">
        <v>36</v>
      </c>
      <c r="BZ247" s="126">
        <v>36</v>
      </c>
      <c r="CM247" s="126">
        <v>34</v>
      </c>
      <c r="CP247" s="126">
        <v>31</v>
      </c>
      <c r="DE247" s="219">
        <v>20</v>
      </c>
      <c r="DI247" s="219">
        <v>49</v>
      </c>
      <c r="DS247" s="219">
        <v>25</v>
      </c>
      <c r="DW247" s="219">
        <v>5</v>
      </c>
      <c r="DX247" s="219">
        <v>12</v>
      </c>
      <c r="EJ247" s="219">
        <v>47</v>
      </c>
      <c r="EN247" s="219">
        <v>4</v>
      </c>
    </row>
    <row r="248" spans="1:150" x14ac:dyDescent="0.25">
      <c r="D248" s="126">
        <v>21</v>
      </c>
      <c r="G248" s="126">
        <v>20</v>
      </c>
      <c r="O248" s="126">
        <v>14</v>
      </c>
      <c r="S248" s="126">
        <v>23</v>
      </c>
      <c r="T248" s="126">
        <v>25</v>
      </c>
      <c r="AA248" s="126">
        <v>15</v>
      </c>
      <c r="AS248" s="126">
        <v>37</v>
      </c>
      <c r="BD248" s="126">
        <v>47</v>
      </c>
      <c r="BG248" s="126">
        <v>45</v>
      </c>
      <c r="BO248" s="126">
        <v>39</v>
      </c>
      <c r="BS248" s="126">
        <v>38</v>
      </c>
      <c r="BT248" s="126">
        <v>38</v>
      </c>
      <c r="CA248" s="126">
        <v>36</v>
      </c>
      <c r="CS248" s="126">
        <v>30</v>
      </c>
      <c r="DB248" s="219">
        <v>21</v>
      </c>
      <c r="DE248" s="219">
        <v>20</v>
      </c>
      <c r="DM248" s="219">
        <v>14</v>
      </c>
      <c r="DQ248" s="219">
        <v>23</v>
      </c>
      <c r="DU248" s="219">
        <v>25</v>
      </c>
      <c r="DY248" s="219">
        <v>15</v>
      </c>
      <c r="EQ248" s="219">
        <v>37</v>
      </c>
    </row>
    <row r="249" spans="1:150" x14ac:dyDescent="0.25">
      <c r="D249" s="126">
        <v>46</v>
      </c>
      <c r="M249" s="126">
        <v>9</v>
      </c>
      <c r="U249" s="126">
        <v>40</v>
      </c>
      <c r="W249" s="126">
        <v>2</v>
      </c>
      <c r="AJ249" s="126">
        <v>29</v>
      </c>
      <c r="AO249" s="126">
        <v>13</v>
      </c>
      <c r="AV249" s="126">
        <v>16</v>
      </c>
      <c r="BD249" s="126">
        <v>48</v>
      </c>
      <c r="BM249" s="126">
        <v>40</v>
      </c>
      <c r="BU249" s="126">
        <v>38</v>
      </c>
      <c r="BW249" s="126">
        <v>37</v>
      </c>
      <c r="CJ249" s="126">
        <v>34</v>
      </c>
      <c r="CO249" s="126">
        <v>32</v>
      </c>
      <c r="CV249" s="126">
        <v>27</v>
      </c>
      <c r="DA249" s="219">
        <v>46</v>
      </c>
      <c r="DK249" s="219">
        <v>9</v>
      </c>
      <c r="DS249" s="219">
        <v>40</v>
      </c>
      <c r="DU249" s="219">
        <v>2</v>
      </c>
      <c r="EH249" s="219">
        <v>29</v>
      </c>
      <c r="EM249" s="219">
        <v>13</v>
      </c>
      <c r="ET249" s="219">
        <v>16</v>
      </c>
    </row>
    <row r="250" spans="1:150" x14ac:dyDescent="0.25">
      <c r="D250" s="126">
        <v>31</v>
      </c>
      <c r="L250" s="126">
        <v>9</v>
      </c>
      <c r="U250" s="126">
        <v>40</v>
      </c>
      <c r="X250" s="126">
        <v>5</v>
      </c>
      <c r="AC250" s="126">
        <v>7</v>
      </c>
      <c r="AE250" s="126">
        <v>27</v>
      </c>
      <c r="AU250" s="126">
        <v>34</v>
      </c>
      <c r="BD250" s="126">
        <v>48</v>
      </c>
      <c r="BL250" s="126">
        <v>41</v>
      </c>
      <c r="BU250" s="126">
        <v>39</v>
      </c>
      <c r="BX250" s="126">
        <v>37</v>
      </c>
      <c r="CC250" s="126">
        <v>35</v>
      </c>
      <c r="CE250" s="126">
        <v>35</v>
      </c>
      <c r="CU250" s="126">
        <v>29</v>
      </c>
      <c r="DA250" s="219">
        <v>31</v>
      </c>
      <c r="DK250" s="219">
        <v>9</v>
      </c>
      <c r="DS250" s="219">
        <v>40</v>
      </c>
      <c r="DV250" s="219">
        <v>5</v>
      </c>
      <c r="EA250" s="219">
        <v>7</v>
      </c>
      <c r="EC250" s="219">
        <v>27</v>
      </c>
      <c r="ES250" s="219">
        <v>34</v>
      </c>
    </row>
    <row r="251" spans="1:150" x14ac:dyDescent="0.25">
      <c r="P251" s="126">
        <v>40</v>
      </c>
      <c r="U251" s="126">
        <v>35</v>
      </c>
      <c r="V251" s="126">
        <v>2</v>
      </c>
      <c r="AB251" s="126">
        <v>7</v>
      </c>
      <c r="AI251" s="126">
        <v>47</v>
      </c>
      <c r="AJ251" s="126">
        <v>26</v>
      </c>
      <c r="AO251" s="126">
        <v>4</v>
      </c>
      <c r="BP251" s="126">
        <v>40</v>
      </c>
      <c r="BU251" s="126">
        <v>39</v>
      </c>
      <c r="BV251" s="126">
        <v>38</v>
      </c>
      <c r="CB251" s="126">
        <v>36</v>
      </c>
      <c r="CI251" s="126">
        <v>35</v>
      </c>
      <c r="CJ251" s="126">
        <v>34</v>
      </c>
      <c r="CO251" s="126">
        <v>32</v>
      </c>
      <c r="DR251" s="219">
        <v>35</v>
      </c>
      <c r="DS251" s="219">
        <v>40</v>
      </c>
      <c r="DT251" s="219">
        <v>2</v>
      </c>
      <c r="EA251" s="219">
        <v>7</v>
      </c>
      <c r="EG251" s="219">
        <v>47</v>
      </c>
      <c r="EH251" s="219">
        <v>26</v>
      </c>
      <c r="EM251" s="219">
        <v>4</v>
      </c>
    </row>
    <row r="252" spans="1:150" x14ac:dyDescent="0.25">
      <c r="B252" s="126">
        <v>31</v>
      </c>
      <c r="C252" s="126">
        <v>46</v>
      </c>
      <c r="I252" s="126">
        <v>48</v>
      </c>
      <c r="Q252" s="126">
        <v>35</v>
      </c>
      <c r="AF252" s="126">
        <v>11</v>
      </c>
      <c r="AL252" s="126">
        <v>41</v>
      </c>
      <c r="AV252" s="126">
        <v>16</v>
      </c>
      <c r="BB252" s="126">
        <v>49</v>
      </c>
      <c r="BC252" s="126">
        <v>49</v>
      </c>
      <c r="BI252" s="126">
        <v>44</v>
      </c>
      <c r="BQ252" s="126">
        <v>40</v>
      </c>
      <c r="CF252" s="126">
        <v>35</v>
      </c>
      <c r="CL252" s="126">
        <v>34</v>
      </c>
      <c r="CV252" s="126">
        <v>28</v>
      </c>
      <c r="CZ252" s="219">
        <v>31</v>
      </c>
      <c r="DA252" s="219">
        <v>46</v>
      </c>
      <c r="DG252" s="219">
        <v>48</v>
      </c>
      <c r="DS252" s="219">
        <v>35</v>
      </c>
      <c r="EC252" s="219">
        <v>11</v>
      </c>
      <c r="EJ252" s="219">
        <v>41</v>
      </c>
      <c r="ET252" s="219">
        <v>16</v>
      </c>
    </row>
    <row r="253" spans="1:150" x14ac:dyDescent="0.25">
      <c r="I253" s="126">
        <v>24</v>
      </c>
      <c r="J253" s="126">
        <v>49</v>
      </c>
      <c r="Z253" s="126">
        <v>12</v>
      </c>
      <c r="AB253" s="126">
        <v>33</v>
      </c>
      <c r="AF253" s="126">
        <v>47</v>
      </c>
      <c r="AQ253" s="126">
        <v>30</v>
      </c>
      <c r="AT253" s="126">
        <v>34</v>
      </c>
      <c r="BI253" s="126">
        <v>44</v>
      </c>
      <c r="BJ253" s="126">
        <v>43</v>
      </c>
      <c r="BZ253" s="126">
        <v>37</v>
      </c>
      <c r="CB253" s="126">
        <v>37</v>
      </c>
      <c r="CF253" s="126">
        <v>36</v>
      </c>
      <c r="CQ253" s="126">
        <v>31</v>
      </c>
      <c r="CT253" s="126">
        <v>30</v>
      </c>
      <c r="DF253" s="219">
        <v>24</v>
      </c>
      <c r="DH253" s="219">
        <v>49</v>
      </c>
      <c r="DX253" s="219">
        <v>12</v>
      </c>
      <c r="DZ253" s="219">
        <v>33</v>
      </c>
      <c r="EC253" s="219">
        <v>47</v>
      </c>
      <c r="EO253" s="219">
        <v>30</v>
      </c>
      <c r="ER253" s="219">
        <v>34</v>
      </c>
    </row>
    <row r="254" spans="1:150" x14ac:dyDescent="0.25">
      <c r="B254" s="126">
        <v>46</v>
      </c>
      <c r="F254" s="126">
        <v>20</v>
      </c>
      <c r="L254" s="126">
        <v>9</v>
      </c>
      <c r="AD254" s="126">
        <v>11</v>
      </c>
      <c r="AE254" s="126">
        <v>27</v>
      </c>
      <c r="AI254" s="126">
        <v>39</v>
      </c>
      <c r="AV254" s="126">
        <v>16</v>
      </c>
      <c r="BB254" s="126">
        <v>50</v>
      </c>
      <c r="BF254" s="126">
        <v>46</v>
      </c>
      <c r="BL254" s="126">
        <v>42</v>
      </c>
      <c r="CD254" s="126">
        <v>36</v>
      </c>
      <c r="CE254" s="126">
        <v>36</v>
      </c>
      <c r="CI254" s="126">
        <v>35</v>
      </c>
      <c r="CV254" s="126">
        <v>29</v>
      </c>
      <c r="CZ254" s="219">
        <v>46</v>
      </c>
      <c r="DD254" s="219">
        <v>20</v>
      </c>
      <c r="DJ254" s="219">
        <v>9</v>
      </c>
      <c r="EA254" s="219">
        <v>11</v>
      </c>
      <c r="EB254" s="219">
        <v>27</v>
      </c>
      <c r="EG254" s="219">
        <v>39</v>
      </c>
      <c r="ET254" s="219">
        <v>16</v>
      </c>
    </row>
    <row r="255" spans="1:150" x14ac:dyDescent="0.25">
      <c r="C255" s="126">
        <v>8</v>
      </c>
      <c r="N255" s="126">
        <v>35</v>
      </c>
      <c r="AB255" s="126">
        <v>11</v>
      </c>
      <c r="AG255" s="126">
        <v>39</v>
      </c>
      <c r="AJ255" s="126">
        <v>41</v>
      </c>
      <c r="AO255" s="126">
        <v>13</v>
      </c>
      <c r="AV255" s="126">
        <v>43</v>
      </c>
      <c r="BC255" s="126">
        <v>49</v>
      </c>
      <c r="BN255" s="126">
        <v>41</v>
      </c>
      <c r="CB255" s="126">
        <v>37</v>
      </c>
      <c r="CG255" s="126">
        <v>36</v>
      </c>
      <c r="CJ255" s="126">
        <v>35</v>
      </c>
      <c r="CO255" s="126">
        <v>33</v>
      </c>
      <c r="CV255" s="126">
        <v>30</v>
      </c>
      <c r="DA255" s="219">
        <v>8</v>
      </c>
      <c r="DL255" s="219">
        <v>35</v>
      </c>
      <c r="EB255" s="219">
        <v>11</v>
      </c>
      <c r="EG255" s="219">
        <v>39</v>
      </c>
      <c r="EH255" s="219">
        <v>41</v>
      </c>
      <c r="EM255" s="219">
        <v>13</v>
      </c>
      <c r="ES255" s="219">
        <v>43</v>
      </c>
    </row>
    <row r="256" spans="1:150" x14ac:dyDescent="0.25">
      <c r="M256" s="126">
        <v>35</v>
      </c>
      <c r="Q256" s="126">
        <v>22</v>
      </c>
      <c r="R256" s="126">
        <v>2</v>
      </c>
      <c r="T256" s="126">
        <v>23</v>
      </c>
      <c r="AB256" s="126">
        <v>7</v>
      </c>
      <c r="AG256" s="126">
        <v>32</v>
      </c>
      <c r="AH256" s="126">
        <v>41</v>
      </c>
      <c r="BM256" s="126">
        <v>42</v>
      </c>
      <c r="BQ256" s="126">
        <v>40</v>
      </c>
      <c r="BR256" s="126">
        <v>39</v>
      </c>
      <c r="BT256" s="126">
        <v>39</v>
      </c>
      <c r="CB256" s="126">
        <v>37</v>
      </c>
      <c r="CG256" s="126">
        <v>36</v>
      </c>
      <c r="CH256" s="126">
        <v>36</v>
      </c>
      <c r="DL256" s="219">
        <v>35</v>
      </c>
      <c r="DO256" s="219">
        <v>22</v>
      </c>
      <c r="DP256" s="219">
        <v>2</v>
      </c>
      <c r="DR256" s="219">
        <v>23</v>
      </c>
      <c r="DY256" s="219">
        <v>7</v>
      </c>
      <c r="ED256" s="219">
        <v>32</v>
      </c>
      <c r="EH256" s="219">
        <v>41</v>
      </c>
    </row>
    <row r="257" spans="1:151" x14ac:dyDescent="0.25">
      <c r="E257" s="126">
        <v>20</v>
      </c>
      <c r="H257" s="126">
        <v>24</v>
      </c>
      <c r="R257" s="126">
        <v>14</v>
      </c>
      <c r="T257" s="126">
        <v>18</v>
      </c>
      <c r="AA257" s="126">
        <v>33</v>
      </c>
      <c r="AG257" s="126">
        <v>41</v>
      </c>
      <c r="AS257" s="126">
        <v>37</v>
      </c>
      <c r="BE257" s="126">
        <v>47</v>
      </c>
      <c r="BH257" s="126">
        <v>45</v>
      </c>
      <c r="BR257" s="126">
        <v>40</v>
      </c>
      <c r="BT257" s="126">
        <v>39</v>
      </c>
      <c r="CA257" s="126">
        <v>38</v>
      </c>
      <c r="CG257" s="126">
        <v>37</v>
      </c>
      <c r="CS257" s="126">
        <v>31</v>
      </c>
      <c r="DC257" s="219">
        <v>20</v>
      </c>
      <c r="DF257" s="219">
        <v>24</v>
      </c>
      <c r="DN257" s="219">
        <v>14</v>
      </c>
      <c r="DQ257" s="219">
        <v>18</v>
      </c>
      <c r="DX257" s="219">
        <v>33</v>
      </c>
      <c r="EF257" s="219">
        <v>41</v>
      </c>
      <c r="EQ257" s="219">
        <v>37</v>
      </c>
    </row>
    <row r="258" spans="1:151" x14ac:dyDescent="0.25">
      <c r="N258" s="126">
        <v>14</v>
      </c>
      <c r="Z258" s="126">
        <v>11</v>
      </c>
      <c r="AH258" s="126">
        <v>47</v>
      </c>
      <c r="AL258" s="126">
        <v>13</v>
      </c>
      <c r="AQ258" s="126">
        <v>30</v>
      </c>
      <c r="AT258" s="126">
        <v>43</v>
      </c>
      <c r="AV258" s="126">
        <v>16</v>
      </c>
      <c r="BN258" s="126">
        <v>41</v>
      </c>
      <c r="BZ258" s="126">
        <v>38</v>
      </c>
      <c r="CH258" s="126">
        <v>37</v>
      </c>
      <c r="CL258" s="126">
        <v>34</v>
      </c>
      <c r="CQ258" s="126">
        <v>32</v>
      </c>
      <c r="CT258" s="126">
        <v>31</v>
      </c>
      <c r="CV258" s="126">
        <v>30</v>
      </c>
      <c r="DP258" s="219">
        <v>14</v>
      </c>
      <c r="DW258" s="219">
        <v>11</v>
      </c>
      <c r="EF258" s="219">
        <v>47</v>
      </c>
      <c r="EJ258" s="219">
        <v>13</v>
      </c>
      <c r="EO258" s="219">
        <v>30</v>
      </c>
      <c r="ER258" s="219">
        <v>43</v>
      </c>
      <c r="ET258" s="219">
        <v>16</v>
      </c>
    </row>
    <row r="259" spans="1:151" x14ac:dyDescent="0.25">
      <c r="F259" s="126">
        <v>36</v>
      </c>
      <c r="N259" s="126">
        <v>14</v>
      </c>
      <c r="O259" s="126">
        <v>19</v>
      </c>
      <c r="P259" s="126">
        <v>22</v>
      </c>
      <c r="Q259" s="126">
        <v>40</v>
      </c>
      <c r="AF259" s="126">
        <v>27</v>
      </c>
      <c r="AG259" s="126">
        <v>32</v>
      </c>
      <c r="BF259" s="126">
        <v>47</v>
      </c>
      <c r="BN259" s="126">
        <v>42</v>
      </c>
      <c r="BO259" s="126">
        <v>41</v>
      </c>
      <c r="BP259" s="126">
        <v>41</v>
      </c>
      <c r="BQ259" s="126">
        <v>41</v>
      </c>
      <c r="CF259" s="126">
        <v>37</v>
      </c>
      <c r="CG259" s="126">
        <v>37</v>
      </c>
      <c r="DD259" s="219">
        <v>36</v>
      </c>
      <c r="DL259" s="219">
        <v>14</v>
      </c>
      <c r="DM259" s="219">
        <v>19</v>
      </c>
      <c r="DN259" s="219">
        <v>22</v>
      </c>
      <c r="DO259" s="219">
        <v>40</v>
      </c>
      <c r="EC259" s="219">
        <v>27</v>
      </c>
      <c r="ED259" s="219">
        <v>32</v>
      </c>
    </row>
    <row r="260" spans="1:151" x14ac:dyDescent="0.25">
      <c r="A260" s="126">
        <v>46</v>
      </c>
      <c r="P260" s="126">
        <v>22</v>
      </c>
      <c r="Q260" s="126">
        <v>40</v>
      </c>
      <c r="Y260" s="126">
        <v>5</v>
      </c>
      <c r="AN260" s="126">
        <v>42</v>
      </c>
      <c r="AQ260" s="126">
        <v>17</v>
      </c>
      <c r="AU260" s="126">
        <v>34</v>
      </c>
      <c r="BA260" s="126">
        <v>51</v>
      </c>
      <c r="BP260" s="126">
        <v>42</v>
      </c>
      <c r="BQ260" s="126">
        <v>42</v>
      </c>
      <c r="BY260" s="126">
        <v>38</v>
      </c>
      <c r="CN260" s="126">
        <v>34</v>
      </c>
      <c r="CQ260" s="126">
        <v>32</v>
      </c>
      <c r="CU260" s="126">
        <v>31</v>
      </c>
      <c r="CY260" s="219">
        <v>46</v>
      </c>
      <c r="DN260" s="219">
        <v>22</v>
      </c>
      <c r="DO260" s="219">
        <v>40</v>
      </c>
      <c r="DW260" s="219">
        <v>5</v>
      </c>
      <c r="EL260" s="219">
        <v>42</v>
      </c>
      <c r="EO260" s="219">
        <v>17</v>
      </c>
      <c r="ES260" s="219">
        <v>34</v>
      </c>
    </row>
    <row r="261" spans="1:151" x14ac:dyDescent="0.25">
      <c r="A261" s="126">
        <v>46</v>
      </c>
      <c r="C261" s="126">
        <v>31</v>
      </c>
      <c r="J261" s="126">
        <v>49</v>
      </c>
      <c r="AF261" s="126">
        <v>1</v>
      </c>
      <c r="AH261" s="126">
        <v>39</v>
      </c>
      <c r="AR261" s="126">
        <v>34</v>
      </c>
      <c r="AW261" s="126">
        <v>45</v>
      </c>
      <c r="BA261" s="126">
        <v>52</v>
      </c>
      <c r="BC261" s="126">
        <v>50</v>
      </c>
      <c r="BJ261" s="126">
        <v>44</v>
      </c>
      <c r="CF261" s="126">
        <v>37</v>
      </c>
      <c r="CH261" s="126">
        <v>37</v>
      </c>
      <c r="CR261" s="126">
        <v>32</v>
      </c>
      <c r="CW261" s="126">
        <v>24</v>
      </c>
      <c r="CY261" s="219">
        <v>46</v>
      </c>
      <c r="DA261" s="219">
        <v>31</v>
      </c>
      <c r="DH261" s="219">
        <v>49</v>
      </c>
      <c r="ED261" s="219">
        <v>1</v>
      </c>
      <c r="EF261" s="219">
        <v>39</v>
      </c>
      <c r="ES261" s="219">
        <v>34</v>
      </c>
      <c r="EU261" s="219">
        <v>45</v>
      </c>
    </row>
    <row r="262" spans="1:151" x14ac:dyDescent="0.25">
      <c r="A262" s="257">
        <v>46</v>
      </c>
      <c r="B262" s="255"/>
      <c r="C262" s="257">
        <v>8</v>
      </c>
      <c r="D262" s="255"/>
      <c r="E262" s="255"/>
      <c r="F262" s="255"/>
      <c r="G262" s="255"/>
      <c r="H262" s="257">
        <v>6</v>
      </c>
      <c r="I262" s="255"/>
      <c r="J262" s="255"/>
      <c r="K262" s="255"/>
      <c r="L262" s="255"/>
      <c r="M262" s="257">
        <v>22</v>
      </c>
      <c r="N262" s="255"/>
      <c r="O262" s="255"/>
      <c r="P262" s="255"/>
      <c r="Q262" s="255"/>
      <c r="R262" s="257">
        <v>2</v>
      </c>
      <c r="S262" s="255"/>
      <c r="T262" s="255"/>
      <c r="U262" s="255"/>
      <c r="V262" s="255"/>
      <c r="W262" s="255"/>
      <c r="X262" s="255"/>
      <c r="Y262" s="255"/>
      <c r="Z262" s="255"/>
      <c r="AA262" s="255"/>
      <c r="AB262" s="255"/>
      <c r="AC262" s="255"/>
      <c r="AD262" s="255"/>
      <c r="AE262" s="257">
        <v>39</v>
      </c>
      <c r="AF262" s="255"/>
      <c r="AG262" s="255"/>
      <c r="AH262" s="255"/>
      <c r="AI262" s="255"/>
      <c r="AJ262" s="255"/>
      <c r="AK262" s="255"/>
      <c r="AL262" s="255"/>
      <c r="AM262" s="255"/>
      <c r="AN262" s="255"/>
      <c r="AO262" s="255"/>
      <c r="AP262" s="257">
        <v>17</v>
      </c>
      <c r="AQ262" s="255"/>
      <c r="AR262" s="255"/>
      <c r="AS262" s="255"/>
      <c r="AT262" s="255"/>
      <c r="AU262" s="255"/>
      <c r="AV262" s="255"/>
      <c r="AW262" s="255"/>
      <c r="AX262" s="255"/>
      <c r="AY262" s="255"/>
      <c r="AZ262" s="255"/>
      <c r="BA262" s="257">
        <v>53</v>
      </c>
      <c r="BB262" s="255"/>
      <c r="BC262" s="257">
        <v>50</v>
      </c>
      <c r="BD262" s="255"/>
      <c r="BE262" s="255"/>
      <c r="BF262" s="255"/>
      <c r="BG262" s="255"/>
      <c r="BH262" s="257">
        <v>45</v>
      </c>
      <c r="BI262" s="255"/>
      <c r="BJ262" s="255"/>
      <c r="BK262" s="255"/>
      <c r="BL262" s="255"/>
      <c r="BM262" s="257">
        <v>43</v>
      </c>
      <c r="BN262" s="255"/>
      <c r="BO262" s="255"/>
      <c r="BP262" s="255"/>
      <c r="BQ262" s="255"/>
      <c r="BR262" s="257">
        <v>40</v>
      </c>
      <c r="BS262" s="255"/>
      <c r="BT262" s="255"/>
      <c r="BU262" s="255"/>
      <c r="BV262" s="255"/>
      <c r="BW262" s="255"/>
      <c r="BX262" s="255"/>
      <c r="BY262" s="255"/>
      <c r="BZ262" s="255"/>
      <c r="CA262" s="255"/>
      <c r="CB262" s="255"/>
      <c r="CC262" s="255"/>
      <c r="CD262" s="255"/>
      <c r="CE262" s="257">
        <v>38</v>
      </c>
      <c r="CF262" s="255"/>
      <c r="CG262" s="255"/>
      <c r="CH262" s="255"/>
      <c r="CI262" s="255"/>
      <c r="CJ262" s="255"/>
      <c r="CK262" s="255"/>
      <c r="CL262" s="255"/>
      <c r="CM262" s="255"/>
      <c r="CN262" s="255"/>
      <c r="CO262" s="255"/>
      <c r="CP262" s="257">
        <v>33</v>
      </c>
      <c r="CQ262" s="255"/>
      <c r="CR262" s="255"/>
      <c r="CS262" s="255"/>
      <c r="CT262" s="255"/>
      <c r="CU262" s="255"/>
      <c r="CV262" s="255"/>
      <c r="CW262" s="256"/>
      <c r="CY262" s="219">
        <v>46</v>
      </c>
      <c r="CZ262" s="219">
        <v>8</v>
      </c>
      <c r="DF262" s="219">
        <v>6</v>
      </c>
      <c r="DK262" s="219">
        <v>22</v>
      </c>
      <c r="DP262" s="219">
        <v>2</v>
      </c>
      <c r="EF262" s="219">
        <v>39</v>
      </c>
      <c r="EN262" s="219">
        <v>17</v>
      </c>
    </row>
    <row r="263" spans="1:151" x14ac:dyDescent="0.25">
      <c r="A263" s="232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32"/>
      <c r="S263" s="232"/>
      <c r="T263" s="232"/>
      <c r="U263" s="232"/>
      <c r="V263" s="233">
        <v>11</v>
      </c>
      <c r="W263" s="233">
        <v>25</v>
      </c>
      <c r="X263" s="232"/>
      <c r="Y263" s="232"/>
      <c r="Z263" s="233">
        <v>39</v>
      </c>
      <c r="AA263" s="232"/>
      <c r="AB263" s="232"/>
      <c r="AC263" s="232"/>
      <c r="AD263" s="232"/>
      <c r="AE263" s="232"/>
      <c r="AF263" s="233">
        <v>41</v>
      </c>
      <c r="AG263" s="233">
        <v>47</v>
      </c>
      <c r="AH263" s="233">
        <v>15</v>
      </c>
      <c r="AI263" s="232"/>
      <c r="AJ263" s="232"/>
      <c r="AK263" s="233">
        <v>29</v>
      </c>
      <c r="AL263" s="232"/>
      <c r="AM263" s="232"/>
      <c r="AN263" s="232"/>
      <c r="AO263" s="232"/>
      <c r="AP263" s="232"/>
      <c r="AQ263" s="232"/>
      <c r="AR263" s="232"/>
      <c r="AS263" s="232"/>
      <c r="AT263" s="232"/>
      <c r="AU263" s="232"/>
      <c r="AV263" s="232"/>
      <c r="AW263" s="232"/>
      <c r="AX263" s="232"/>
      <c r="AY263" s="232"/>
      <c r="AZ263" s="232"/>
      <c r="BA263" s="232"/>
      <c r="BB263" s="232"/>
      <c r="BC263" s="232"/>
      <c r="BD263" s="232"/>
      <c r="BE263" s="232"/>
      <c r="BF263" s="232"/>
      <c r="BG263" s="232"/>
      <c r="BH263" s="232"/>
      <c r="BI263" s="232"/>
      <c r="BJ263" s="232"/>
      <c r="BK263" s="232"/>
      <c r="BL263" s="232"/>
      <c r="BM263" s="232"/>
      <c r="BN263" s="232"/>
      <c r="BO263" s="232"/>
      <c r="BP263" s="232"/>
      <c r="BQ263" s="232"/>
      <c r="BR263" s="232"/>
      <c r="BS263" s="232"/>
      <c r="BT263" s="232"/>
      <c r="BU263" s="232"/>
      <c r="BV263" s="233">
        <v>39</v>
      </c>
      <c r="BW263" s="233">
        <v>39</v>
      </c>
      <c r="BX263" s="232"/>
      <c r="BY263" s="232"/>
      <c r="BZ263" s="233">
        <v>39</v>
      </c>
      <c r="CA263" s="232"/>
      <c r="CB263" s="232"/>
      <c r="CC263" s="232"/>
      <c r="CD263" s="232"/>
      <c r="CE263" s="232"/>
      <c r="CF263" s="233">
        <v>38</v>
      </c>
      <c r="CG263" s="233">
        <v>38</v>
      </c>
      <c r="CH263" s="233">
        <v>37</v>
      </c>
      <c r="CI263" s="232"/>
      <c r="CJ263" s="232"/>
      <c r="CK263" s="233">
        <v>35</v>
      </c>
      <c r="CL263" s="232"/>
      <c r="CM263" s="232"/>
      <c r="CN263" s="232"/>
      <c r="CO263" s="232"/>
      <c r="CP263" s="232"/>
      <c r="CQ263" s="232"/>
      <c r="CR263" s="232"/>
      <c r="CS263" s="232"/>
      <c r="CT263" s="232"/>
      <c r="CU263" s="232"/>
      <c r="CV263" s="232"/>
      <c r="CW263" s="288"/>
      <c r="DT263" s="219">
        <v>11</v>
      </c>
      <c r="DU263" s="219">
        <v>25</v>
      </c>
      <c r="EC263" s="219">
        <v>39</v>
      </c>
      <c r="ED263" s="219">
        <v>41</v>
      </c>
      <c r="EE263" s="219">
        <v>47</v>
      </c>
      <c r="EF263" s="219">
        <v>15</v>
      </c>
      <c r="EI263" s="219">
        <v>29</v>
      </c>
    </row>
    <row r="264" spans="1:151" x14ac:dyDescent="0.25">
      <c r="A264">
        <v>46</v>
      </c>
      <c r="B264">
        <v>8</v>
      </c>
      <c r="C264">
        <v>31</v>
      </c>
      <c r="D264">
        <v>20</v>
      </c>
      <c r="E264">
        <v>21</v>
      </c>
      <c r="F264">
        <v>36</v>
      </c>
      <c r="G264">
        <v>6</v>
      </c>
      <c r="H264">
        <v>24</v>
      </c>
      <c r="I264">
        <v>48</v>
      </c>
      <c r="J264">
        <v>49</v>
      </c>
      <c r="K264">
        <v>22</v>
      </c>
      <c r="L264">
        <v>9</v>
      </c>
      <c r="M264">
        <v>14</v>
      </c>
      <c r="N264">
        <v>35</v>
      </c>
      <c r="O264">
        <v>40</v>
      </c>
      <c r="P264">
        <v>3</v>
      </c>
      <c r="Q264">
        <v>19</v>
      </c>
      <c r="R264">
        <v>2</v>
      </c>
      <c r="S264">
        <v>11</v>
      </c>
      <c r="T264">
        <v>18</v>
      </c>
      <c r="U264">
        <v>23</v>
      </c>
      <c r="V264">
        <v>25</v>
      </c>
      <c r="W264">
        <v>39</v>
      </c>
      <c r="X264">
        <v>5</v>
      </c>
      <c r="Y264">
        <v>28</v>
      </c>
      <c r="Z264">
        <v>33</v>
      </c>
      <c r="AA264">
        <v>41</v>
      </c>
      <c r="AB264">
        <v>47</v>
      </c>
      <c r="AC264">
        <v>1</v>
      </c>
      <c r="AD264">
        <v>7</v>
      </c>
      <c r="AE264">
        <v>12</v>
      </c>
      <c r="AF264">
        <v>15</v>
      </c>
      <c r="AG264">
        <v>27</v>
      </c>
      <c r="AH264">
        <v>32</v>
      </c>
      <c r="AI264">
        <v>29</v>
      </c>
      <c r="AJ264">
        <v>13</v>
      </c>
      <c r="AK264">
        <v>26</v>
      </c>
      <c r="AL264">
        <v>42</v>
      </c>
      <c r="AM264">
        <v>44</v>
      </c>
      <c r="AN264">
        <v>17</v>
      </c>
      <c r="AO264">
        <v>38</v>
      </c>
      <c r="AP264">
        <v>4</v>
      </c>
      <c r="AQ264">
        <v>30</v>
      </c>
      <c r="AR264">
        <v>34</v>
      </c>
      <c r="AS264">
        <v>37</v>
      </c>
      <c r="AT264">
        <v>43</v>
      </c>
      <c r="AU264">
        <v>16</v>
      </c>
      <c r="AV264">
        <v>10</v>
      </c>
      <c r="AW264">
        <v>45</v>
      </c>
      <c r="BA264">
        <v>46</v>
      </c>
      <c r="BB264">
        <v>8</v>
      </c>
      <c r="BC264">
        <v>31</v>
      </c>
      <c r="BD264">
        <v>20</v>
      </c>
      <c r="BE264">
        <v>21</v>
      </c>
      <c r="BF264">
        <v>36</v>
      </c>
      <c r="BG264">
        <v>6</v>
      </c>
      <c r="BH264">
        <v>24</v>
      </c>
      <c r="BI264">
        <v>48</v>
      </c>
      <c r="BJ264">
        <v>49</v>
      </c>
      <c r="BK264">
        <v>22</v>
      </c>
      <c r="BL264">
        <v>9</v>
      </c>
      <c r="BM264">
        <v>14</v>
      </c>
      <c r="BN264">
        <v>35</v>
      </c>
      <c r="BO264">
        <v>40</v>
      </c>
      <c r="BP264">
        <v>3</v>
      </c>
      <c r="BQ264">
        <v>19</v>
      </c>
      <c r="BR264">
        <v>2</v>
      </c>
      <c r="BS264">
        <v>11</v>
      </c>
      <c r="BT264">
        <v>18</v>
      </c>
      <c r="BU264">
        <v>23</v>
      </c>
      <c r="BV264">
        <v>25</v>
      </c>
      <c r="BW264">
        <v>39</v>
      </c>
      <c r="BX264">
        <v>5</v>
      </c>
      <c r="BY264">
        <v>28</v>
      </c>
      <c r="BZ264">
        <v>33</v>
      </c>
      <c r="CA264">
        <v>41</v>
      </c>
      <c r="CB264">
        <v>47</v>
      </c>
      <c r="CC264">
        <v>1</v>
      </c>
      <c r="CD264">
        <v>7</v>
      </c>
      <c r="CE264">
        <v>12</v>
      </c>
      <c r="CF264">
        <v>15</v>
      </c>
      <c r="CG264">
        <v>27</v>
      </c>
      <c r="CH264">
        <v>32</v>
      </c>
      <c r="CI264">
        <v>29</v>
      </c>
      <c r="CJ264">
        <v>13</v>
      </c>
      <c r="CK264">
        <v>26</v>
      </c>
      <c r="CL264">
        <v>42</v>
      </c>
      <c r="CM264">
        <v>44</v>
      </c>
      <c r="CN264">
        <v>17</v>
      </c>
      <c r="CO264">
        <v>38</v>
      </c>
      <c r="CP264">
        <v>4</v>
      </c>
      <c r="CQ264">
        <v>30</v>
      </c>
      <c r="CR264">
        <v>34</v>
      </c>
      <c r="CS264">
        <v>37</v>
      </c>
      <c r="CT264">
        <v>43</v>
      </c>
      <c r="CU264">
        <v>16</v>
      </c>
      <c r="CV264">
        <v>10</v>
      </c>
      <c r="CW264">
        <v>45</v>
      </c>
      <c r="CY264" s="219">
        <v>46</v>
      </c>
      <c r="CZ264" s="219">
        <v>8</v>
      </c>
      <c r="DA264" s="219">
        <v>31</v>
      </c>
      <c r="DB264" s="219">
        <v>20</v>
      </c>
      <c r="DC264" s="219">
        <v>21</v>
      </c>
      <c r="DD264" s="219">
        <v>36</v>
      </c>
      <c r="DE264" s="219">
        <v>6</v>
      </c>
      <c r="DF264" s="219">
        <v>24</v>
      </c>
      <c r="DG264" s="219">
        <v>48</v>
      </c>
      <c r="DH264" s="219">
        <v>49</v>
      </c>
      <c r="DI264" s="219">
        <v>22</v>
      </c>
      <c r="DJ264" s="219">
        <v>9</v>
      </c>
      <c r="DK264" s="219">
        <v>14</v>
      </c>
      <c r="DL264" s="219">
        <v>35</v>
      </c>
      <c r="DM264" s="219">
        <v>40</v>
      </c>
      <c r="DN264" s="219">
        <v>3</v>
      </c>
      <c r="DO264" s="219">
        <v>19</v>
      </c>
      <c r="DP264" s="219">
        <v>2</v>
      </c>
      <c r="DQ264" s="219">
        <v>11</v>
      </c>
      <c r="DR264" s="219">
        <v>18</v>
      </c>
      <c r="DS264" s="219">
        <v>23</v>
      </c>
      <c r="DT264" s="219">
        <v>25</v>
      </c>
      <c r="DU264" s="219">
        <v>39</v>
      </c>
      <c r="DV264" s="219">
        <v>5</v>
      </c>
      <c r="DW264" s="219">
        <v>28</v>
      </c>
      <c r="DX264" s="219">
        <v>33</v>
      </c>
      <c r="DY264" s="219">
        <v>41</v>
      </c>
      <c r="DZ264" s="219">
        <v>47</v>
      </c>
      <c r="EA264" s="219">
        <v>1</v>
      </c>
      <c r="EB264" s="219">
        <v>7</v>
      </c>
      <c r="EC264" s="219">
        <v>12</v>
      </c>
      <c r="ED264" s="219">
        <v>15</v>
      </c>
      <c r="EE264" s="219">
        <v>27</v>
      </c>
      <c r="EF264" s="219">
        <v>32</v>
      </c>
      <c r="EG264" s="219">
        <v>29</v>
      </c>
      <c r="EH264" s="219">
        <v>13</v>
      </c>
      <c r="EI264" s="219">
        <v>26</v>
      </c>
      <c r="EJ264" s="219">
        <v>42</v>
      </c>
      <c r="EK264" s="219">
        <v>44</v>
      </c>
      <c r="EL264" s="219">
        <v>17</v>
      </c>
      <c r="EM264" s="219">
        <v>38</v>
      </c>
      <c r="EN264" s="219">
        <v>4</v>
      </c>
      <c r="EO264" s="219">
        <v>30</v>
      </c>
      <c r="EP264" s="219">
        <v>34</v>
      </c>
      <c r="EQ264" s="219">
        <v>37</v>
      </c>
      <c r="ER264" s="219">
        <v>43</v>
      </c>
      <c r="ES264" s="219">
        <v>16</v>
      </c>
      <c r="ET264" s="219">
        <v>10</v>
      </c>
      <c r="EU264" s="219">
        <v>45</v>
      </c>
    </row>
    <row r="265" spans="1:151" x14ac:dyDescent="0.25">
      <c r="A265">
        <v>54</v>
      </c>
      <c r="B265">
        <v>51</v>
      </c>
      <c r="D265">
        <v>48</v>
      </c>
      <c r="G265">
        <v>46</v>
      </c>
      <c r="I265">
        <v>45</v>
      </c>
      <c r="K265">
        <v>44</v>
      </c>
      <c r="L265">
        <v>43</v>
      </c>
      <c r="P265">
        <v>42</v>
      </c>
      <c r="R265">
        <v>41</v>
      </c>
      <c r="S265">
        <v>40</v>
      </c>
      <c r="X265">
        <v>39</v>
      </c>
      <c r="AC265">
        <v>38</v>
      </c>
      <c r="AI265">
        <v>36</v>
      </c>
      <c r="AJ265">
        <v>35</v>
      </c>
      <c r="AN265">
        <v>34</v>
      </c>
      <c r="AP265">
        <v>33</v>
      </c>
      <c r="AS265">
        <v>32</v>
      </c>
      <c r="AU265">
        <v>31</v>
      </c>
      <c r="AV265">
        <v>30</v>
      </c>
      <c r="AW265">
        <v>25</v>
      </c>
      <c r="BA265">
        <v>54</v>
      </c>
      <c r="BB265">
        <v>51</v>
      </c>
      <c r="BD265">
        <v>48</v>
      </c>
      <c r="BG265">
        <v>46</v>
      </c>
      <c r="BI265">
        <v>45</v>
      </c>
      <c r="BK265">
        <v>44</v>
      </c>
      <c r="BL265">
        <v>43</v>
      </c>
      <c r="BP265">
        <v>42</v>
      </c>
      <c r="BR265">
        <v>41</v>
      </c>
      <c r="BS265">
        <v>40</v>
      </c>
      <c r="BX265">
        <v>39</v>
      </c>
      <c r="CC265">
        <v>38</v>
      </c>
      <c r="CI265">
        <v>36</v>
      </c>
      <c r="CJ265">
        <v>35</v>
      </c>
      <c r="CN265">
        <v>34</v>
      </c>
      <c r="CP265">
        <v>33</v>
      </c>
      <c r="CS265">
        <v>32</v>
      </c>
      <c r="CU265">
        <v>31</v>
      </c>
      <c r="CV265">
        <v>30</v>
      </c>
      <c r="CW265">
        <v>25</v>
      </c>
    </row>
    <row r="267" spans="1:151" x14ac:dyDescent="0.25">
      <c r="A267">
        <v>29</v>
      </c>
      <c r="B267">
        <v>18</v>
      </c>
      <c r="C267">
        <v>16</v>
      </c>
      <c r="D267">
        <v>42</v>
      </c>
      <c r="E267">
        <v>24</v>
      </c>
      <c r="F267">
        <v>7</v>
      </c>
      <c r="G267">
        <v>29</v>
      </c>
      <c r="H267">
        <v>2</v>
      </c>
      <c r="I267">
        <v>12</v>
      </c>
      <c r="J267">
        <v>48</v>
      </c>
      <c r="K267">
        <v>19</v>
      </c>
      <c r="L267">
        <v>29</v>
      </c>
      <c r="M267">
        <v>36</v>
      </c>
      <c r="N267">
        <v>12</v>
      </c>
      <c r="O267">
        <v>29</v>
      </c>
      <c r="P267">
        <v>47</v>
      </c>
      <c r="Q267">
        <v>40</v>
      </c>
      <c r="R267">
        <v>19</v>
      </c>
      <c r="S267">
        <v>16</v>
      </c>
      <c r="T267">
        <v>4</v>
      </c>
      <c r="U267">
        <v>4</v>
      </c>
      <c r="V267">
        <v>11</v>
      </c>
      <c r="W267">
        <v>19</v>
      </c>
      <c r="X267">
        <v>7</v>
      </c>
      <c r="Y267">
        <v>19</v>
      </c>
      <c r="Z267">
        <v>36</v>
      </c>
      <c r="AA267">
        <v>29</v>
      </c>
      <c r="AB267">
        <v>24</v>
      </c>
      <c r="AC267">
        <v>35</v>
      </c>
      <c r="AD267">
        <v>42</v>
      </c>
      <c r="AE267">
        <v>2</v>
      </c>
      <c r="AF267">
        <v>29</v>
      </c>
      <c r="AG267">
        <v>24</v>
      </c>
      <c r="AH267">
        <v>42</v>
      </c>
      <c r="AI267">
        <v>12</v>
      </c>
      <c r="AJ267">
        <v>4</v>
      </c>
      <c r="AK267">
        <v>45</v>
      </c>
      <c r="AL267">
        <v>40</v>
      </c>
      <c r="AM267">
        <v>19</v>
      </c>
      <c r="AN267">
        <v>12</v>
      </c>
      <c r="AO267">
        <v>24</v>
      </c>
      <c r="AP267">
        <v>36</v>
      </c>
      <c r="AQ267">
        <v>45</v>
      </c>
      <c r="AR267">
        <v>36</v>
      </c>
      <c r="AS267">
        <v>49</v>
      </c>
      <c r="AT267">
        <v>1</v>
      </c>
      <c r="AU267">
        <v>24</v>
      </c>
      <c r="AV267">
        <v>9</v>
      </c>
      <c r="AW267">
        <v>9</v>
      </c>
    </row>
    <row r="268" spans="1:151" x14ac:dyDescent="0.25">
      <c r="A268">
        <v>1</v>
      </c>
      <c r="B268">
        <v>2</v>
      </c>
      <c r="C268">
        <v>3</v>
      </c>
      <c r="D268">
        <v>4</v>
      </c>
      <c r="E268">
        <v>5</v>
      </c>
      <c r="F268">
        <v>6</v>
      </c>
      <c r="G268">
        <v>7</v>
      </c>
      <c r="H268">
        <v>8</v>
      </c>
      <c r="I268">
        <v>9</v>
      </c>
      <c r="J268">
        <v>10</v>
      </c>
      <c r="K268">
        <v>11</v>
      </c>
      <c r="L268">
        <v>12</v>
      </c>
      <c r="M268">
        <v>13</v>
      </c>
      <c r="N268">
        <v>14</v>
      </c>
      <c r="O268">
        <v>15</v>
      </c>
      <c r="P268">
        <v>16</v>
      </c>
      <c r="Q268">
        <v>17</v>
      </c>
      <c r="R268">
        <v>18</v>
      </c>
      <c r="S268">
        <v>19</v>
      </c>
      <c r="T268">
        <v>20</v>
      </c>
      <c r="U268">
        <v>21</v>
      </c>
      <c r="V268">
        <v>22</v>
      </c>
      <c r="W268">
        <v>23</v>
      </c>
      <c r="X268">
        <v>24</v>
      </c>
      <c r="Y268">
        <v>25</v>
      </c>
      <c r="Z268">
        <v>26</v>
      </c>
      <c r="AA268">
        <v>27</v>
      </c>
      <c r="AB268">
        <v>28</v>
      </c>
      <c r="AC268">
        <v>29</v>
      </c>
      <c r="AD268">
        <v>30</v>
      </c>
      <c r="AE268">
        <v>31</v>
      </c>
      <c r="AF268">
        <v>32</v>
      </c>
      <c r="AG268">
        <v>33</v>
      </c>
      <c r="AH268">
        <v>34</v>
      </c>
      <c r="AI268">
        <v>35</v>
      </c>
      <c r="AJ268">
        <v>36</v>
      </c>
      <c r="AK268">
        <v>37</v>
      </c>
      <c r="AL268">
        <v>38</v>
      </c>
      <c r="AM268">
        <v>39</v>
      </c>
      <c r="AN268">
        <v>40</v>
      </c>
      <c r="AO268">
        <v>41</v>
      </c>
      <c r="AP268">
        <v>42</v>
      </c>
      <c r="AQ268">
        <v>43</v>
      </c>
      <c r="AR268">
        <v>44</v>
      </c>
      <c r="AS268">
        <v>45</v>
      </c>
      <c r="AT268">
        <v>46</v>
      </c>
      <c r="AU268">
        <v>47</v>
      </c>
      <c r="AV268">
        <v>48</v>
      </c>
      <c r="AW268">
        <v>49</v>
      </c>
    </row>
  </sheetData>
  <mergeCells count="4">
    <mergeCell ref="A6:C6"/>
    <mergeCell ref="A7:C7"/>
    <mergeCell ref="D6:E6"/>
    <mergeCell ref="D7:E7"/>
  </mergeCells>
  <pageMargins left="0.17" right="0.23" top="0.24" bottom="0.34" header="0.3" footer="0.3"/>
  <pageSetup paperSize="9" scale="4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ut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3</xdr:col>
                    <xdr:colOff>228600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Z63"/>
  <sheetViews>
    <sheetView zoomScale="80" zoomScaleNormal="80" workbookViewId="0">
      <pane ySplit="9" topLeftCell="A43" activePane="bottomLeft" state="frozen"/>
      <selection pane="bottomLeft" activeCell="AS15" sqref="AS15"/>
    </sheetView>
  </sheetViews>
  <sheetFormatPr defaultColWidth="9.140625" defaultRowHeight="15" x14ac:dyDescent="0.25"/>
  <cols>
    <col min="1" max="49" width="4.7109375" style="194" customWidth="1"/>
    <col min="50" max="52" width="9.140625" style="194"/>
    <col min="53" max="16384" width="9.140625" style="75"/>
  </cols>
  <sheetData>
    <row r="1" spans="1:49" x14ac:dyDescent="0.25">
      <c r="E1" s="194">
        <v>260</v>
      </c>
      <c r="F1" s="194">
        <v>11</v>
      </c>
      <c r="G1" s="194">
        <v>25</v>
      </c>
      <c r="H1" s="194">
        <v>39</v>
      </c>
      <c r="I1" s="194">
        <v>41</v>
      </c>
      <c r="J1" s="194">
        <v>47</v>
      </c>
      <c r="K1" s="194">
        <v>15</v>
      </c>
      <c r="L1" s="194">
        <v>29</v>
      </c>
    </row>
    <row r="3" spans="1:49" x14ac:dyDescent="0.25">
      <c r="E3" s="194">
        <v>20</v>
      </c>
      <c r="H3" s="194">
        <v>24</v>
      </c>
      <c r="R3" s="194">
        <v>14</v>
      </c>
      <c r="T3" s="194">
        <v>18</v>
      </c>
      <c r="AA3" s="194">
        <v>33</v>
      </c>
      <c r="AG3" s="194">
        <v>41</v>
      </c>
      <c r="AS3" s="194">
        <v>37</v>
      </c>
    </row>
    <row r="4" spans="1:49" x14ac:dyDescent="0.25">
      <c r="N4" s="194">
        <v>14</v>
      </c>
      <c r="Z4" s="194">
        <v>11</v>
      </c>
      <c r="AH4" s="194">
        <v>47</v>
      </c>
      <c r="AL4" s="194">
        <v>13</v>
      </c>
      <c r="AQ4" s="194">
        <v>30</v>
      </c>
      <c r="AT4" s="194">
        <v>43</v>
      </c>
      <c r="AV4" s="194">
        <v>16</v>
      </c>
    </row>
    <row r="5" spans="1:49" x14ac:dyDescent="0.25">
      <c r="F5" s="194">
        <v>36</v>
      </c>
      <c r="N5" s="194">
        <v>14</v>
      </c>
      <c r="O5" s="194">
        <v>19</v>
      </c>
      <c r="P5" s="194">
        <v>22</v>
      </c>
      <c r="Q5" s="194">
        <v>40</v>
      </c>
      <c r="AF5" s="194">
        <v>27</v>
      </c>
      <c r="AG5" s="194">
        <v>32</v>
      </c>
    </row>
    <row r="6" spans="1:49" x14ac:dyDescent="0.25">
      <c r="A6" s="194">
        <v>46</v>
      </c>
      <c r="P6" s="194">
        <v>22</v>
      </c>
      <c r="Q6" s="194">
        <v>40</v>
      </c>
      <c r="Y6" s="194">
        <v>5</v>
      </c>
      <c r="AN6" s="194">
        <v>42</v>
      </c>
      <c r="AQ6" s="194">
        <v>17</v>
      </c>
      <c r="AU6" s="194">
        <v>34</v>
      </c>
    </row>
    <row r="7" spans="1:49" x14ac:dyDescent="0.25">
      <c r="A7" s="194">
        <v>46</v>
      </c>
      <c r="C7" s="194">
        <v>31</v>
      </c>
      <c r="J7" s="194">
        <v>49</v>
      </c>
      <c r="AF7" s="194">
        <v>1</v>
      </c>
      <c r="AH7" s="194">
        <v>39</v>
      </c>
      <c r="AR7" s="194">
        <v>34</v>
      </c>
      <c r="AW7" s="194">
        <v>45</v>
      </c>
    </row>
    <row r="8" spans="1:49" x14ac:dyDescent="0.25">
      <c r="A8" s="194">
        <v>46</v>
      </c>
      <c r="C8" s="194">
        <v>8</v>
      </c>
      <c r="H8" s="194">
        <v>6</v>
      </c>
      <c r="M8" s="194">
        <v>22</v>
      </c>
      <c r="R8" s="194">
        <v>2</v>
      </c>
      <c r="AE8" s="194">
        <v>39</v>
      </c>
      <c r="AP8" s="194">
        <v>17</v>
      </c>
    </row>
    <row r="9" spans="1:49" x14ac:dyDescent="0.25">
      <c r="V9" s="194">
        <v>11</v>
      </c>
      <c r="W9" s="194">
        <v>25</v>
      </c>
      <c r="Z9" s="194">
        <v>39</v>
      </c>
      <c r="AF9" s="194">
        <v>41</v>
      </c>
      <c r="AG9" s="194">
        <v>47</v>
      </c>
      <c r="AH9" s="194">
        <v>15</v>
      </c>
      <c r="AK9" s="194">
        <v>29</v>
      </c>
    </row>
    <row r="10" spans="1:49" x14ac:dyDescent="0.25">
      <c r="A10" s="194">
        <v>46</v>
      </c>
      <c r="B10" s="194">
        <v>8</v>
      </c>
      <c r="C10" s="194">
        <v>31</v>
      </c>
      <c r="D10" s="194">
        <v>20</v>
      </c>
      <c r="E10" s="194">
        <v>21</v>
      </c>
      <c r="F10" s="194">
        <v>36</v>
      </c>
      <c r="G10" s="194">
        <v>6</v>
      </c>
      <c r="H10" s="194">
        <v>24</v>
      </c>
      <c r="I10" s="194">
        <v>48</v>
      </c>
      <c r="J10" s="194">
        <v>49</v>
      </c>
      <c r="K10" s="194">
        <v>22</v>
      </c>
      <c r="L10" s="194">
        <v>9</v>
      </c>
      <c r="M10" s="194">
        <v>14</v>
      </c>
      <c r="N10" s="194">
        <v>35</v>
      </c>
      <c r="O10" s="194">
        <v>40</v>
      </c>
      <c r="P10" s="194">
        <v>3</v>
      </c>
      <c r="Q10" s="194">
        <v>19</v>
      </c>
      <c r="R10" s="194">
        <v>2</v>
      </c>
      <c r="S10" s="195">
        <v>11</v>
      </c>
      <c r="T10" s="194">
        <v>18</v>
      </c>
      <c r="U10" s="194">
        <v>23</v>
      </c>
      <c r="V10" s="195">
        <v>25</v>
      </c>
      <c r="W10" s="195">
        <v>39</v>
      </c>
      <c r="X10" s="194">
        <v>5</v>
      </c>
      <c r="Y10" s="194">
        <v>28</v>
      </c>
      <c r="Z10" s="194">
        <v>33</v>
      </c>
      <c r="AA10" s="195">
        <v>41</v>
      </c>
      <c r="AB10" s="195">
        <v>47</v>
      </c>
      <c r="AC10" s="194">
        <v>1</v>
      </c>
      <c r="AD10" s="194">
        <v>7</v>
      </c>
      <c r="AE10" s="194">
        <v>12</v>
      </c>
      <c r="AF10" s="195">
        <v>15</v>
      </c>
      <c r="AG10" s="194">
        <v>27</v>
      </c>
      <c r="AH10" s="194">
        <v>32</v>
      </c>
      <c r="AI10" s="195">
        <v>29</v>
      </c>
      <c r="AJ10" s="194">
        <v>13</v>
      </c>
      <c r="AK10" s="194">
        <v>26</v>
      </c>
      <c r="AL10" s="194">
        <v>42</v>
      </c>
      <c r="AM10" s="194">
        <v>44</v>
      </c>
      <c r="AN10" s="194">
        <v>17</v>
      </c>
      <c r="AO10" s="194">
        <v>38</v>
      </c>
      <c r="AP10" s="194">
        <v>4</v>
      </c>
      <c r="AQ10" s="194">
        <v>30</v>
      </c>
      <c r="AR10" s="194">
        <v>34</v>
      </c>
      <c r="AS10" s="194">
        <v>37</v>
      </c>
      <c r="AT10" s="194">
        <v>43</v>
      </c>
      <c r="AU10" s="194">
        <v>16</v>
      </c>
      <c r="AV10" s="194">
        <v>10</v>
      </c>
      <c r="AW10" s="194">
        <v>45</v>
      </c>
    </row>
    <row r="11" spans="1:49" x14ac:dyDescent="0.25">
      <c r="A11" s="194">
        <v>54</v>
      </c>
      <c r="B11" s="194">
        <v>51</v>
      </c>
      <c r="C11" s="194">
        <v>51</v>
      </c>
      <c r="D11" s="194">
        <v>48</v>
      </c>
      <c r="E11" s="194">
        <v>48</v>
      </c>
      <c r="F11" s="194">
        <v>48</v>
      </c>
      <c r="G11" s="194">
        <v>46</v>
      </c>
      <c r="H11" s="194">
        <v>46</v>
      </c>
      <c r="I11" s="194">
        <v>45</v>
      </c>
      <c r="J11" s="194">
        <v>45</v>
      </c>
      <c r="K11" s="194">
        <v>44</v>
      </c>
      <c r="L11" s="194">
        <v>43</v>
      </c>
      <c r="M11" s="194">
        <v>43</v>
      </c>
      <c r="N11" s="194">
        <v>43</v>
      </c>
      <c r="O11" s="194">
        <v>43</v>
      </c>
      <c r="P11" s="194">
        <v>42</v>
      </c>
      <c r="Q11" s="194">
        <v>42</v>
      </c>
      <c r="R11" s="194">
        <v>41</v>
      </c>
      <c r="S11" s="194">
        <v>40</v>
      </c>
      <c r="T11" s="194">
        <v>40</v>
      </c>
      <c r="U11" s="194">
        <v>40</v>
      </c>
      <c r="V11" s="194">
        <v>40</v>
      </c>
      <c r="W11" s="194">
        <v>40</v>
      </c>
      <c r="X11" s="194">
        <v>39</v>
      </c>
      <c r="Y11" s="194">
        <v>39</v>
      </c>
      <c r="Z11" s="194">
        <v>39</v>
      </c>
      <c r="AA11" s="194">
        <v>39</v>
      </c>
      <c r="AB11" s="194">
        <v>39</v>
      </c>
      <c r="AC11" s="194">
        <v>38</v>
      </c>
      <c r="AD11" s="194">
        <v>38</v>
      </c>
      <c r="AE11" s="194">
        <v>38</v>
      </c>
      <c r="AF11" s="194">
        <v>38</v>
      </c>
      <c r="AG11" s="194">
        <v>38</v>
      </c>
      <c r="AH11" s="194">
        <v>38</v>
      </c>
      <c r="AI11" s="194">
        <v>36</v>
      </c>
      <c r="AJ11" s="194">
        <v>35</v>
      </c>
      <c r="AK11" s="194">
        <v>35</v>
      </c>
      <c r="AL11" s="194">
        <v>35</v>
      </c>
      <c r="AM11" s="194">
        <v>35</v>
      </c>
      <c r="AN11" s="194">
        <v>34</v>
      </c>
      <c r="AO11" s="194">
        <v>34</v>
      </c>
      <c r="AP11" s="194">
        <v>33</v>
      </c>
      <c r="AQ11" s="194">
        <v>33</v>
      </c>
      <c r="AR11" s="194">
        <v>33</v>
      </c>
      <c r="AS11" s="194">
        <v>32</v>
      </c>
      <c r="AT11" s="194">
        <v>32</v>
      </c>
      <c r="AU11" s="194">
        <v>31</v>
      </c>
      <c r="AV11" s="194">
        <v>30</v>
      </c>
      <c r="AW11" s="194">
        <v>25</v>
      </c>
    </row>
    <row r="13" spans="1:49" x14ac:dyDescent="0.25">
      <c r="A13" s="194">
        <v>46</v>
      </c>
      <c r="B13" s="194">
        <v>8</v>
      </c>
      <c r="C13" s="194">
        <v>31</v>
      </c>
      <c r="D13" s="194">
        <v>20</v>
      </c>
      <c r="E13" s="194">
        <v>21</v>
      </c>
      <c r="F13" s="194">
        <v>36</v>
      </c>
      <c r="G13" s="194">
        <v>6</v>
      </c>
      <c r="H13" s="194">
        <v>24</v>
      </c>
      <c r="I13" s="194">
        <v>48</v>
      </c>
      <c r="J13" s="194">
        <v>49</v>
      </c>
      <c r="K13" s="194">
        <v>22</v>
      </c>
      <c r="L13" s="194">
        <v>9</v>
      </c>
      <c r="M13" s="194">
        <v>14</v>
      </c>
      <c r="N13" s="194">
        <v>35</v>
      </c>
      <c r="O13" s="194">
        <v>40</v>
      </c>
      <c r="P13" s="194">
        <v>3</v>
      </c>
      <c r="Q13" s="194">
        <v>19</v>
      </c>
      <c r="R13" s="194">
        <v>2</v>
      </c>
      <c r="S13" s="194">
        <v>11</v>
      </c>
      <c r="T13" s="194">
        <v>18</v>
      </c>
      <c r="U13" s="194">
        <v>23</v>
      </c>
      <c r="V13" s="194">
        <v>25</v>
      </c>
      <c r="W13" s="194">
        <v>39</v>
      </c>
      <c r="X13" s="194">
        <v>5</v>
      </c>
      <c r="Y13" s="194">
        <v>28</v>
      </c>
      <c r="Z13" s="194">
        <v>33</v>
      </c>
      <c r="AA13" s="194">
        <v>41</v>
      </c>
      <c r="AB13" s="194">
        <v>47</v>
      </c>
      <c r="AC13" s="194">
        <v>1</v>
      </c>
      <c r="AD13" s="194">
        <v>7</v>
      </c>
      <c r="AE13" s="194">
        <v>12</v>
      </c>
      <c r="AF13" s="194">
        <v>15</v>
      </c>
      <c r="AG13" s="194">
        <v>27</v>
      </c>
      <c r="AH13" s="194">
        <v>32</v>
      </c>
      <c r="AI13" s="194">
        <v>29</v>
      </c>
      <c r="AJ13" s="194">
        <v>13</v>
      </c>
      <c r="AK13" s="194">
        <v>26</v>
      </c>
      <c r="AL13" s="194">
        <v>42</v>
      </c>
      <c r="AM13" s="194">
        <v>44</v>
      </c>
      <c r="AN13" s="194">
        <v>17</v>
      </c>
      <c r="AO13" s="194">
        <v>38</v>
      </c>
      <c r="AP13" s="194">
        <v>4</v>
      </c>
      <c r="AQ13" s="194">
        <v>30</v>
      </c>
      <c r="AR13" s="194">
        <v>34</v>
      </c>
      <c r="AS13" s="194">
        <v>37</v>
      </c>
      <c r="AT13" s="194">
        <v>43</v>
      </c>
      <c r="AU13" s="194">
        <v>16</v>
      </c>
      <c r="AV13" s="194">
        <v>10</v>
      </c>
      <c r="AW13" s="195">
        <v>45</v>
      </c>
    </row>
    <row r="14" spans="1:49" x14ac:dyDescent="0.25">
      <c r="A14" s="194">
        <v>46</v>
      </c>
      <c r="B14" s="194">
        <v>8</v>
      </c>
      <c r="C14" s="194">
        <v>31</v>
      </c>
      <c r="D14" s="194">
        <v>20</v>
      </c>
      <c r="E14" s="194">
        <v>21</v>
      </c>
      <c r="F14" s="194">
        <v>36</v>
      </c>
      <c r="G14" s="194">
        <v>6</v>
      </c>
      <c r="H14" s="194">
        <v>24</v>
      </c>
      <c r="I14" s="194">
        <v>48</v>
      </c>
      <c r="J14" s="194">
        <v>49</v>
      </c>
      <c r="K14" s="194">
        <v>22</v>
      </c>
      <c r="L14" s="194">
        <v>9</v>
      </c>
      <c r="M14" s="194">
        <v>14</v>
      </c>
      <c r="N14" s="194">
        <v>35</v>
      </c>
      <c r="O14" s="194">
        <v>40</v>
      </c>
      <c r="P14" s="194">
        <v>3</v>
      </c>
      <c r="Q14" s="194">
        <v>19</v>
      </c>
      <c r="R14" s="194">
        <v>2</v>
      </c>
      <c r="S14" s="194">
        <v>11</v>
      </c>
      <c r="T14" s="194">
        <v>18</v>
      </c>
      <c r="U14" s="194">
        <v>23</v>
      </c>
      <c r="V14" s="194">
        <v>25</v>
      </c>
      <c r="W14" s="194">
        <v>39</v>
      </c>
      <c r="X14" s="194">
        <v>5</v>
      </c>
      <c r="Y14" s="194">
        <v>28</v>
      </c>
      <c r="Z14" s="194">
        <v>33</v>
      </c>
      <c r="AA14" s="194">
        <v>41</v>
      </c>
      <c r="AB14" s="194">
        <v>47</v>
      </c>
      <c r="AC14" s="194">
        <v>1</v>
      </c>
      <c r="AD14" s="194">
        <v>7</v>
      </c>
      <c r="AE14" s="194">
        <v>12</v>
      </c>
      <c r="AF14" s="194">
        <v>15</v>
      </c>
      <c r="AG14" s="194">
        <v>27</v>
      </c>
      <c r="AH14" s="194">
        <v>32</v>
      </c>
      <c r="AI14" s="194">
        <v>29</v>
      </c>
      <c r="AJ14" s="194">
        <v>13</v>
      </c>
      <c r="AK14" s="194">
        <v>26</v>
      </c>
      <c r="AL14" s="194">
        <v>42</v>
      </c>
      <c r="AM14" s="194">
        <v>44</v>
      </c>
      <c r="AN14" s="194">
        <v>17</v>
      </c>
      <c r="AO14" s="194">
        <v>38</v>
      </c>
      <c r="AP14" s="194">
        <v>4</v>
      </c>
      <c r="AQ14" s="194">
        <v>30</v>
      </c>
      <c r="AR14" s="194">
        <v>34</v>
      </c>
      <c r="AS14" s="194">
        <v>37</v>
      </c>
      <c r="AT14" s="194">
        <v>43</v>
      </c>
      <c r="AU14" s="195">
        <v>10</v>
      </c>
    </row>
    <row r="15" spans="1:49" x14ac:dyDescent="0.25">
      <c r="A15" s="194">
        <v>46</v>
      </c>
      <c r="B15" s="194">
        <v>8</v>
      </c>
      <c r="C15" s="194">
        <v>31</v>
      </c>
      <c r="D15" s="194">
        <v>20</v>
      </c>
      <c r="E15" s="194">
        <v>21</v>
      </c>
      <c r="F15" s="194">
        <v>36</v>
      </c>
      <c r="G15" s="194">
        <v>6</v>
      </c>
      <c r="H15" s="194">
        <v>24</v>
      </c>
      <c r="I15" s="194">
        <v>48</v>
      </c>
      <c r="J15" s="194">
        <v>49</v>
      </c>
      <c r="K15" s="194">
        <v>22</v>
      </c>
      <c r="L15" s="194">
        <v>9</v>
      </c>
      <c r="M15" s="194">
        <v>14</v>
      </c>
      <c r="N15" s="194">
        <v>35</v>
      </c>
      <c r="O15" s="194">
        <v>40</v>
      </c>
      <c r="P15" s="194">
        <v>3</v>
      </c>
      <c r="Q15" s="194">
        <v>19</v>
      </c>
      <c r="R15" s="194">
        <v>2</v>
      </c>
      <c r="S15" s="194">
        <v>11</v>
      </c>
      <c r="T15" s="194">
        <v>18</v>
      </c>
      <c r="U15" s="194">
        <v>23</v>
      </c>
      <c r="V15" s="194">
        <v>25</v>
      </c>
      <c r="W15" s="194">
        <v>39</v>
      </c>
      <c r="X15" s="194">
        <v>5</v>
      </c>
      <c r="Y15" s="194">
        <v>28</v>
      </c>
      <c r="Z15" s="194">
        <v>33</v>
      </c>
      <c r="AA15" s="194">
        <v>41</v>
      </c>
      <c r="AB15" s="194">
        <v>47</v>
      </c>
      <c r="AC15" s="194">
        <v>1</v>
      </c>
      <c r="AD15" s="194">
        <v>7</v>
      </c>
      <c r="AE15" s="194">
        <v>12</v>
      </c>
      <c r="AF15" s="194">
        <v>15</v>
      </c>
      <c r="AG15" s="194">
        <v>27</v>
      </c>
      <c r="AH15" s="194">
        <v>32</v>
      </c>
      <c r="AI15" s="194">
        <v>29</v>
      </c>
      <c r="AJ15" s="194">
        <v>13</v>
      </c>
      <c r="AK15" s="194">
        <v>26</v>
      </c>
      <c r="AL15" s="194">
        <v>42</v>
      </c>
      <c r="AM15" s="194">
        <v>44</v>
      </c>
      <c r="AN15" s="194">
        <v>17</v>
      </c>
      <c r="AO15" s="194">
        <v>38</v>
      </c>
      <c r="AP15" s="194">
        <v>4</v>
      </c>
      <c r="AQ15" s="194">
        <v>30</v>
      </c>
      <c r="AR15" s="194">
        <v>34</v>
      </c>
      <c r="AS15" s="195">
        <v>16</v>
      </c>
    </row>
    <row r="16" spans="1:49" x14ac:dyDescent="0.25">
      <c r="A16" s="194">
        <v>46</v>
      </c>
      <c r="B16" s="194">
        <v>8</v>
      </c>
      <c r="C16" s="194">
        <v>31</v>
      </c>
      <c r="D16" s="194">
        <v>20</v>
      </c>
      <c r="E16" s="194">
        <v>21</v>
      </c>
      <c r="F16" s="194">
        <v>36</v>
      </c>
      <c r="G16" s="194">
        <v>6</v>
      </c>
      <c r="H16" s="194">
        <v>24</v>
      </c>
      <c r="I16" s="194">
        <v>48</v>
      </c>
      <c r="J16" s="194">
        <v>49</v>
      </c>
      <c r="K16" s="194">
        <v>22</v>
      </c>
      <c r="L16" s="194">
        <v>9</v>
      </c>
      <c r="M16" s="194">
        <v>14</v>
      </c>
      <c r="N16" s="194">
        <v>35</v>
      </c>
      <c r="O16" s="194">
        <v>40</v>
      </c>
      <c r="P16" s="194">
        <v>3</v>
      </c>
      <c r="Q16" s="194">
        <v>19</v>
      </c>
      <c r="R16" s="194">
        <v>2</v>
      </c>
      <c r="S16" s="194">
        <v>11</v>
      </c>
      <c r="T16" s="194">
        <v>18</v>
      </c>
      <c r="U16" s="194">
        <v>23</v>
      </c>
      <c r="V16" s="194">
        <v>25</v>
      </c>
      <c r="W16" s="194">
        <v>39</v>
      </c>
      <c r="X16" s="194">
        <v>5</v>
      </c>
      <c r="Y16" s="194">
        <v>28</v>
      </c>
      <c r="Z16" s="194">
        <v>33</v>
      </c>
      <c r="AA16" s="194">
        <v>41</v>
      </c>
      <c r="AB16" s="194">
        <v>47</v>
      </c>
      <c r="AC16" s="194">
        <v>1</v>
      </c>
      <c r="AD16" s="194">
        <v>7</v>
      </c>
      <c r="AE16" s="194">
        <v>12</v>
      </c>
      <c r="AF16" s="194">
        <v>15</v>
      </c>
      <c r="AG16" s="194">
        <v>27</v>
      </c>
      <c r="AH16" s="194">
        <v>32</v>
      </c>
      <c r="AI16" s="194">
        <v>29</v>
      </c>
      <c r="AJ16" s="194">
        <v>13</v>
      </c>
      <c r="AK16" s="194">
        <v>26</v>
      </c>
      <c r="AL16" s="194">
        <v>42</v>
      </c>
      <c r="AM16" s="194">
        <v>44</v>
      </c>
      <c r="AN16" s="194">
        <v>17</v>
      </c>
      <c r="AO16" s="194">
        <v>38</v>
      </c>
      <c r="AP16" s="194">
        <v>4</v>
      </c>
      <c r="AQ16" s="194">
        <v>30</v>
      </c>
      <c r="AR16" s="194">
        <v>34</v>
      </c>
      <c r="AS16" s="195">
        <v>43</v>
      </c>
    </row>
    <row r="17" spans="1:45" x14ac:dyDescent="0.25">
      <c r="A17" s="194">
        <v>46</v>
      </c>
      <c r="B17" s="194">
        <v>8</v>
      </c>
      <c r="C17" s="194">
        <v>31</v>
      </c>
      <c r="D17" s="194">
        <v>20</v>
      </c>
      <c r="E17" s="194">
        <v>21</v>
      </c>
      <c r="F17" s="194">
        <v>36</v>
      </c>
      <c r="G17" s="194">
        <v>6</v>
      </c>
      <c r="H17" s="194">
        <v>24</v>
      </c>
      <c r="I17" s="194">
        <v>48</v>
      </c>
      <c r="J17" s="194">
        <v>49</v>
      </c>
      <c r="K17" s="194">
        <v>22</v>
      </c>
      <c r="L17" s="194">
        <v>9</v>
      </c>
      <c r="M17" s="194">
        <v>14</v>
      </c>
      <c r="N17" s="194">
        <v>35</v>
      </c>
      <c r="O17" s="194">
        <v>40</v>
      </c>
      <c r="P17" s="194">
        <v>3</v>
      </c>
      <c r="Q17" s="194">
        <v>19</v>
      </c>
      <c r="R17" s="194">
        <v>2</v>
      </c>
      <c r="S17" s="194">
        <v>11</v>
      </c>
      <c r="T17" s="194">
        <v>18</v>
      </c>
      <c r="U17" s="194">
        <v>23</v>
      </c>
      <c r="V17" s="194">
        <v>25</v>
      </c>
      <c r="W17" s="194">
        <v>39</v>
      </c>
      <c r="X17" s="194">
        <v>5</v>
      </c>
      <c r="Y17" s="194">
        <v>28</v>
      </c>
      <c r="Z17" s="194">
        <v>33</v>
      </c>
      <c r="AA17" s="194">
        <v>41</v>
      </c>
      <c r="AB17" s="194">
        <v>47</v>
      </c>
      <c r="AC17" s="194">
        <v>1</v>
      </c>
      <c r="AD17" s="194">
        <v>7</v>
      </c>
      <c r="AE17" s="194">
        <v>12</v>
      </c>
      <c r="AF17" s="194">
        <v>15</v>
      </c>
      <c r="AG17" s="194">
        <v>27</v>
      </c>
      <c r="AH17" s="194">
        <v>32</v>
      </c>
      <c r="AI17" s="194">
        <v>29</v>
      </c>
      <c r="AJ17" s="194">
        <v>13</v>
      </c>
      <c r="AK17" s="194">
        <v>26</v>
      </c>
      <c r="AL17" s="194">
        <v>42</v>
      </c>
      <c r="AM17" s="194">
        <v>44</v>
      </c>
      <c r="AN17" s="194">
        <v>17</v>
      </c>
      <c r="AO17" s="194">
        <v>38</v>
      </c>
      <c r="AP17" s="194">
        <v>4</v>
      </c>
      <c r="AQ17" s="194">
        <v>30</v>
      </c>
      <c r="AR17" s="194">
        <v>34</v>
      </c>
      <c r="AS17" s="195">
        <v>37</v>
      </c>
    </row>
    <row r="18" spans="1:45" x14ac:dyDescent="0.25">
      <c r="A18" s="194">
        <v>46</v>
      </c>
      <c r="B18" s="194">
        <v>8</v>
      </c>
      <c r="C18" s="194">
        <v>31</v>
      </c>
      <c r="D18" s="194">
        <v>20</v>
      </c>
      <c r="E18" s="194">
        <v>21</v>
      </c>
      <c r="F18" s="194">
        <v>36</v>
      </c>
      <c r="G18" s="194">
        <v>6</v>
      </c>
      <c r="H18" s="194">
        <v>24</v>
      </c>
      <c r="I18" s="194">
        <v>48</v>
      </c>
      <c r="J18" s="194">
        <v>49</v>
      </c>
      <c r="K18" s="194">
        <v>22</v>
      </c>
      <c r="L18" s="194">
        <v>9</v>
      </c>
      <c r="M18" s="194">
        <v>14</v>
      </c>
      <c r="N18" s="194">
        <v>35</v>
      </c>
      <c r="O18" s="194">
        <v>40</v>
      </c>
      <c r="P18" s="194">
        <v>3</v>
      </c>
      <c r="Q18" s="194">
        <v>19</v>
      </c>
      <c r="R18" s="194">
        <v>2</v>
      </c>
      <c r="S18" s="194">
        <v>11</v>
      </c>
      <c r="T18" s="194">
        <v>18</v>
      </c>
      <c r="U18" s="194">
        <v>23</v>
      </c>
      <c r="V18" s="194">
        <v>25</v>
      </c>
      <c r="W18" s="194">
        <v>39</v>
      </c>
      <c r="X18" s="194">
        <v>5</v>
      </c>
      <c r="Y18" s="194">
        <v>28</v>
      </c>
      <c r="Z18" s="194">
        <v>33</v>
      </c>
      <c r="AA18" s="194">
        <v>41</v>
      </c>
      <c r="AB18" s="194">
        <v>47</v>
      </c>
      <c r="AC18" s="194">
        <v>1</v>
      </c>
      <c r="AD18" s="194">
        <v>7</v>
      </c>
      <c r="AE18" s="194">
        <v>12</v>
      </c>
      <c r="AF18" s="194">
        <v>15</v>
      </c>
      <c r="AG18" s="194">
        <v>27</v>
      </c>
      <c r="AH18" s="194">
        <v>32</v>
      </c>
      <c r="AI18" s="194">
        <v>29</v>
      </c>
      <c r="AJ18" s="194">
        <v>13</v>
      </c>
      <c r="AK18" s="194">
        <v>26</v>
      </c>
      <c r="AL18" s="194">
        <v>42</v>
      </c>
      <c r="AM18" s="194">
        <v>44</v>
      </c>
      <c r="AN18" s="194">
        <v>17</v>
      </c>
      <c r="AO18" s="195">
        <v>34</v>
      </c>
    </row>
    <row r="19" spans="1:45" x14ac:dyDescent="0.25">
      <c r="A19" s="194">
        <v>46</v>
      </c>
      <c r="B19" s="194">
        <v>8</v>
      </c>
      <c r="C19" s="194">
        <v>31</v>
      </c>
      <c r="D19" s="194">
        <v>20</v>
      </c>
      <c r="E19" s="194">
        <v>21</v>
      </c>
      <c r="F19" s="194">
        <v>36</v>
      </c>
      <c r="G19" s="194">
        <v>6</v>
      </c>
      <c r="H19" s="194">
        <v>24</v>
      </c>
      <c r="I19" s="194">
        <v>48</v>
      </c>
      <c r="J19" s="194">
        <v>49</v>
      </c>
      <c r="K19" s="194">
        <v>22</v>
      </c>
      <c r="L19" s="194">
        <v>9</v>
      </c>
      <c r="M19" s="194">
        <v>14</v>
      </c>
      <c r="N19" s="194">
        <v>35</v>
      </c>
      <c r="O19" s="194">
        <v>40</v>
      </c>
      <c r="P19" s="194">
        <v>3</v>
      </c>
      <c r="Q19" s="194">
        <v>19</v>
      </c>
      <c r="R19" s="194">
        <v>2</v>
      </c>
      <c r="S19" s="194">
        <v>11</v>
      </c>
      <c r="T19" s="194">
        <v>18</v>
      </c>
      <c r="U19" s="194">
        <v>23</v>
      </c>
      <c r="V19" s="194">
        <v>25</v>
      </c>
      <c r="W19" s="194">
        <v>39</v>
      </c>
      <c r="X19" s="194">
        <v>5</v>
      </c>
      <c r="Y19" s="194">
        <v>28</v>
      </c>
      <c r="Z19" s="194">
        <v>33</v>
      </c>
      <c r="AA19" s="194">
        <v>41</v>
      </c>
      <c r="AB19" s="194">
        <v>47</v>
      </c>
      <c r="AC19" s="194">
        <v>1</v>
      </c>
      <c r="AD19" s="194">
        <v>7</v>
      </c>
      <c r="AE19" s="194">
        <v>12</v>
      </c>
      <c r="AF19" s="194">
        <v>15</v>
      </c>
      <c r="AG19" s="194">
        <v>27</v>
      </c>
      <c r="AH19" s="194">
        <v>32</v>
      </c>
      <c r="AI19" s="194">
        <v>29</v>
      </c>
      <c r="AJ19" s="194">
        <v>13</v>
      </c>
      <c r="AK19" s="194">
        <v>26</v>
      </c>
      <c r="AL19" s="194">
        <v>42</v>
      </c>
      <c r="AM19" s="194">
        <v>44</v>
      </c>
      <c r="AN19" s="194">
        <v>17</v>
      </c>
      <c r="AO19" s="195">
        <v>30</v>
      </c>
    </row>
    <row r="20" spans="1:45" x14ac:dyDescent="0.25">
      <c r="A20" s="194">
        <v>46</v>
      </c>
      <c r="B20" s="194">
        <v>8</v>
      </c>
      <c r="C20" s="194">
        <v>31</v>
      </c>
      <c r="D20" s="194">
        <v>20</v>
      </c>
      <c r="E20" s="194">
        <v>21</v>
      </c>
      <c r="F20" s="194">
        <v>36</v>
      </c>
      <c r="G20" s="194">
        <v>6</v>
      </c>
      <c r="H20" s="194">
        <v>24</v>
      </c>
      <c r="I20" s="194">
        <v>48</v>
      </c>
      <c r="J20" s="194">
        <v>49</v>
      </c>
      <c r="K20" s="194">
        <v>22</v>
      </c>
      <c r="L20" s="194">
        <v>9</v>
      </c>
      <c r="M20" s="194">
        <v>14</v>
      </c>
      <c r="N20" s="194">
        <v>35</v>
      </c>
      <c r="O20" s="194">
        <v>40</v>
      </c>
      <c r="P20" s="194">
        <v>3</v>
      </c>
      <c r="Q20" s="194">
        <v>19</v>
      </c>
      <c r="R20" s="194">
        <v>2</v>
      </c>
      <c r="S20" s="194">
        <v>11</v>
      </c>
      <c r="T20" s="194">
        <v>18</v>
      </c>
      <c r="U20" s="194">
        <v>23</v>
      </c>
      <c r="V20" s="194">
        <v>25</v>
      </c>
      <c r="W20" s="194">
        <v>39</v>
      </c>
      <c r="X20" s="194">
        <v>5</v>
      </c>
      <c r="Y20" s="194">
        <v>28</v>
      </c>
      <c r="Z20" s="194">
        <v>33</v>
      </c>
      <c r="AA20" s="194">
        <v>41</v>
      </c>
      <c r="AB20" s="194">
        <v>47</v>
      </c>
      <c r="AC20" s="194">
        <v>1</v>
      </c>
      <c r="AD20" s="194">
        <v>7</v>
      </c>
      <c r="AE20" s="194">
        <v>12</v>
      </c>
      <c r="AF20" s="194">
        <v>15</v>
      </c>
      <c r="AG20" s="194">
        <v>27</v>
      </c>
      <c r="AH20" s="194">
        <v>32</v>
      </c>
      <c r="AI20" s="194">
        <v>29</v>
      </c>
      <c r="AJ20" s="194">
        <v>13</v>
      </c>
      <c r="AK20" s="194">
        <v>26</v>
      </c>
      <c r="AL20" s="194">
        <v>42</v>
      </c>
      <c r="AM20" s="194">
        <v>44</v>
      </c>
      <c r="AN20" s="195">
        <v>4</v>
      </c>
    </row>
    <row r="21" spans="1:45" x14ac:dyDescent="0.25">
      <c r="A21" s="194">
        <v>46</v>
      </c>
      <c r="B21" s="194">
        <v>8</v>
      </c>
      <c r="C21" s="194">
        <v>31</v>
      </c>
      <c r="D21" s="194">
        <v>20</v>
      </c>
      <c r="E21" s="194">
        <v>21</v>
      </c>
      <c r="F21" s="194">
        <v>36</v>
      </c>
      <c r="G21" s="194">
        <v>6</v>
      </c>
      <c r="H21" s="194">
        <v>24</v>
      </c>
      <c r="I21" s="194">
        <v>48</v>
      </c>
      <c r="J21" s="194">
        <v>49</v>
      </c>
      <c r="K21" s="194">
        <v>22</v>
      </c>
      <c r="L21" s="194">
        <v>9</v>
      </c>
      <c r="M21" s="194">
        <v>14</v>
      </c>
      <c r="N21" s="194">
        <v>35</v>
      </c>
      <c r="O21" s="194">
        <v>40</v>
      </c>
      <c r="P21" s="194">
        <v>3</v>
      </c>
      <c r="Q21" s="194">
        <v>19</v>
      </c>
      <c r="R21" s="194">
        <v>2</v>
      </c>
      <c r="S21" s="194">
        <v>11</v>
      </c>
      <c r="T21" s="194">
        <v>18</v>
      </c>
      <c r="U21" s="194">
        <v>23</v>
      </c>
      <c r="V21" s="194">
        <v>25</v>
      </c>
      <c r="W21" s="194">
        <v>39</v>
      </c>
      <c r="X21" s="194">
        <v>5</v>
      </c>
      <c r="Y21" s="194">
        <v>28</v>
      </c>
      <c r="Z21" s="194">
        <v>33</v>
      </c>
      <c r="AA21" s="194">
        <v>41</v>
      </c>
      <c r="AB21" s="194">
        <v>47</v>
      </c>
      <c r="AC21" s="194">
        <v>1</v>
      </c>
      <c r="AD21" s="194">
        <v>7</v>
      </c>
      <c r="AE21" s="194">
        <v>12</v>
      </c>
      <c r="AF21" s="194">
        <v>15</v>
      </c>
      <c r="AG21" s="194">
        <v>27</v>
      </c>
      <c r="AH21" s="194">
        <v>32</v>
      </c>
      <c r="AI21" s="194">
        <v>29</v>
      </c>
      <c r="AJ21" s="194">
        <v>13</v>
      </c>
      <c r="AK21" s="194">
        <v>26</v>
      </c>
      <c r="AL21" s="195">
        <v>38</v>
      </c>
    </row>
    <row r="22" spans="1:45" x14ac:dyDescent="0.25">
      <c r="A22" s="194">
        <v>46</v>
      </c>
      <c r="B22" s="194">
        <v>8</v>
      </c>
      <c r="C22" s="194">
        <v>31</v>
      </c>
      <c r="D22" s="194">
        <v>20</v>
      </c>
      <c r="E22" s="194">
        <v>21</v>
      </c>
      <c r="F22" s="194">
        <v>36</v>
      </c>
      <c r="G22" s="194">
        <v>6</v>
      </c>
      <c r="H22" s="194">
        <v>24</v>
      </c>
      <c r="I22" s="194">
        <v>48</v>
      </c>
      <c r="J22" s="194">
        <v>49</v>
      </c>
      <c r="K22" s="194">
        <v>22</v>
      </c>
      <c r="L22" s="194">
        <v>9</v>
      </c>
      <c r="M22" s="194">
        <v>14</v>
      </c>
      <c r="N22" s="194">
        <v>35</v>
      </c>
      <c r="O22" s="194">
        <v>40</v>
      </c>
      <c r="P22" s="194">
        <v>3</v>
      </c>
      <c r="Q22" s="194">
        <v>19</v>
      </c>
      <c r="R22" s="194">
        <v>2</v>
      </c>
      <c r="S22" s="194">
        <v>11</v>
      </c>
      <c r="T22" s="194">
        <v>18</v>
      </c>
      <c r="U22" s="194">
        <v>23</v>
      </c>
      <c r="V22" s="194">
        <v>25</v>
      </c>
      <c r="W22" s="194">
        <v>39</v>
      </c>
      <c r="X22" s="194">
        <v>5</v>
      </c>
      <c r="Y22" s="194">
        <v>28</v>
      </c>
      <c r="Z22" s="194">
        <v>33</v>
      </c>
      <c r="AA22" s="194">
        <v>41</v>
      </c>
      <c r="AB22" s="194">
        <v>47</v>
      </c>
      <c r="AC22" s="194">
        <v>1</v>
      </c>
      <c r="AD22" s="194">
        <v>7</v>
      </c>
      <c r="AE22" s="194">
        <v>12</v>
      </c>
      <c r="AF22" s="194">
        <v>15</v>
      </c>
      <c r="AG22" s="194">
        <v>27</v>
      </c>
      <c r="AH22" s="194">
        <v>32</v>
      </c>
      <c r="AI22" s="194">
        <v>29</v>
      </c>
      <c r="AJ22" s="194">
        <v>13</v>
      </c>
      <c r="AK22" s="195">
        <v>17</v>
      </c>
    </row>
    <row r="23" spans="1:45" x14ac:dyDescent="0.25">
      <c r="A23" s="194">
        <v>46</v>
      </c>
      <c r="B23" s="194">
        <v>8</v>
      </c>
      <c r="C23" s="194">
        <v>31</v>
      </c>
      <c r="D23" s="194">
        <v>20</v>
      </c>
      <c r="E23" s="194">
        <v>21</v>
      </c>
      <c r="F23" s="194">
        <v>36</v>
      </c>
      <c r="G23" s="194">
        <v>6</v>
      </c>
      <c r="H23" s="194">
        <v>24</v>
      </c>
      <c r="I23" s="194">
        <v>48</v>
      </c>
      <c r="J23" s="194">
        <v>49</v>
      </c>
      <c r="K23" s="194">
        <v>22</v>
      </c>
      <c r="L23" s="194">
        <v>9</v>
      </c>
      <c r="M23" s="194">
        <v>14</v>
      </c>
      <c r="N23" s="194">
        <v>35</v>
      </c>
      <c r="O23" s="194">
        <v>40</v>
      </c>
      <c r="P23" s="194">
        <v>3</v>
      </c>
      <c r="Q23" s="194">
        <v>19</v>
      </c>
      <c r="R23" s="194">
        <v>2</v>
      </c>
      <c r="S23" s="194">
        <v>11</v>
      </c>
      <c r="T23" s="194">
        <v>18</v>
      </c>
      <c r="U23" s="194">
        <v>23</v>
      </c>
      <c r="V23" s="194">
        <v>25</v>
      </c>
      <c r="W23" s="194">
        <v>39</v>
      </c>
      <c r="X23" s="194">
        <v>5</v>
      </c>
      <c r="Y23" s="194">
        <v>28</v>
      </c>
      <c r="Z23" s="194">
        <v>33</v>
      </c>
      <c r="AA23" s="194">
        <v>41</v>
      </c>
      <c r="AB23" s="194">
        <v>47</v>
      </c>
      <c r="AC23" s="194">
        <v>1</v>
      </c>
      <c r="AD23" s="194">
        <v>7</v>
      </c>
      <c r="AE23" s="194">
        <v>12</v>
      </c>
      <c r="AF23" s="194">
        <v>15</v>
      </c>
      <c r="AG23" s="194">
        <v>27</v>
      </c>
      <c r="AH23" s="194">
        <v>32</v>
      </c>
      <c r="AI23" s="194">
        <v>29</v>
      </c>
      <c r="AJ23" s="195">
        <v>44</v>
      </c>
    </row>
    <row r="24" spans="1:45" x14ac:dyDescent="0.25">
      <c r="A24" s="194">
        <v>46</v>
      </c>
      <c r="B24" s="194">
        <v>8</v>
      </c>
      <c r="C24" s="194">
        <v>31</v>
      </c>
      <c r="D24" s="194">
        <v>20</v>
      </c>
      <c r="E24" s="194">
        <v>21</v>
      </c>
      <c r="F24" s="194">
        <v>36</v>
      </c>
      <c r="G24" s="194">
        <v>6</v>
      </c>
      <c r="H24" s="194">
        <v>24</v>
      </c>
      <c r="I24" s="194">
        <v>48</v>
      </c>
      <c r="J24" s="194">
        <v>49</v>
      </c>
      <c r="K24" s="194">
        <v>22</v>
      </c>
      <c r="L24" s="194">
        <v>9</v>
      </c>
      <c r="M24" s="194">
        <v>14</v>
      </c>
      <c r="N24" s="194">
        <v>35</v>
      </c>
      <c r="O24" s="194">
        <v>40</v>
      </c>
      <c r="P24" s="194">
        <v>3</v>
      </c>
      <c r="Q24" s="194">
        <v>19</v>
      </c>
      <c r="R24" s="194">
        <v>2</v>
      </c>
      <c r="S24" s="194">
        <v>11</v>
      </c>
      <c r="T24" s="194">
        <v>18</v>
      </c>
      <c r="U24" s="194">
        <v>23</v>
      </c>
      <c r="V24" s="194">
        <v>25</v>
      </c>
      <c r="W24" s="194">
        <v>39</v>
      </c>
      <c r="X24" s="194">
        <v>5</v>
      </c>
      <c r="Y24" s="194">
        <v>28</v>
      </c>
      <c r="Z24" s="194">
        <v>33</v>
      </c>
      <c r="AA24" s="194">
        <v>41</v>
      </c>
      <c r="AB24" s="194">
        <v>47</v>
      </c>
      <c r="AC24" s="194">
        <v>1</v>
      </c>
      <c r="AD24" s="194">
        <v>7</v>
      </c>
      <c r="AE24" s="194">
        <v>12</v>
      </c>
      <c r="AF24" s="194">
        <v>15</v>
      </c>
      <c r="AG24" s="194">
        <v>27</v>
      </c>
      <c r="AH24" s="194">
        <v>32</v>
      </c>
      <c r="AI24" s="194">
        <v>29</v>
      </c>
      <c r="AJ24" s="195">
        <v>42</v>
      </c>
    </row>
    <row r="25" spans="1:45" x14ac:dyDescent="0.25">
      <c r="A25" s="194">
        <v>46</v>
      </c>
      <c r="B25" s="194">
        <v>8</v>
      </c>
      <c r="C25" s="194">
        <v>31</v>
      </c>
      <c r="D25" s="194">
        <v>20</v>
      </c>
      <c r="E25" s="194">
        <v>21</v>
      </c>
      <c r="F25" s="194">
        <v>36</v>
      </c>
      <c r="G25" s="194">
        <v>6</v>
      </c>
      <c r="H25" s="194">
        <v>24</v>
      </c>
      <c r="I25" s="194">
        <v>48</v>
      </c>
      <c r="J25" s="194">
        <v>49</v>
      </c>
      <c r="K25" s="194">
        <v>22</v>
      </c>
      <c r="L25" s="194">
        <v>9</v>
      </c>
      <c r="M25" s="194">
        <v>14</v>
      </c>
      <c r="N25" s="194">
        <v>35</v>
      </c>
      <c r="O25" s="194">
        <v>40</v>
      </c>
      <c r="P25" s="194">
        <v>3</v>
      </c>
      <c r="Q25" s="194">
        <v>19</v>
      </c>
      <c r="R25" s="194">
        <v>2</v>
      </c>
      <c r="S25" s="194">
        <v>11</v>
      </c>
      <c r="T25" s="194">
        <v>18</v>
      </c>
      <c r="U25" s="194">
        <v>23</v>
      </c>
      <c r="V25" s="194">
        <v>25</v>
      </c>
      <c r="W25" s="194">
        <v>39</v>
      </c>
      <c r="X25" s="194">
        <v>5</v>
      </c>
      <c r="Y25" s="194">
        <v>28</v>
      </c>
      <c r="Z25" s="194">
        <v>33</v>
      </c>
      <c r="AA25" s="194">
        <v>41</v>
      </c>
      <c r="AB25" s="194">
        <v>47</v>
      </c>
      <c r="AC25" s="194">
        <v>1</v>
      </c>
      <c r="AD25" s="194">
        <v>7</v>
      </c>
      <c r="AE25" s="194">
        <v>12</v>
      </c>
      <c r="AF25" s="194">
        <v>15</v>
      </c>
      <c r="AG25" s="194">
        <v>27</v>
      </c>
      <c r="AH25" s="194">
        <v>32</v>
      </c>
      <c r="AI25" s="195">
        <v>26</v>
      </c>
    </row>
    <row r="26" spans="1:45" x14ac:dyDescent="0.25">
      <c r="A26" s="194">
        <v>46</v>
      </c>
      <c r="B26" s="194">
        <v>8</v>
      </c>
      <c r="C26" s="194">
        <v>31</v>
      </c>
      <c r="D26" s="194">
        <v>20</v>
      </c>
      <c r="E26" s="194">
        <v>21</v>
      </c>
      <c r="F26" s="194">
        <v>36</v>
      </c>
      <c r="G26" s="194">
        <v>6</v>
      </c>
      <c r="H26" s="194">
        <v>24</v>
      </c>
      <c r="I26" s="194">
        <v>48</v>
      </c>
      <c r="J26" s="194">
        <v>49</v>
      </c>
      <c r="K26" s="194">
        <v>22</v>
      </c>
      <c r="L26" s="194">
        <v>9</v>
      </c>
      <c r="M26" s="194">
        <v>14</v>
      </c>
      <c r="N26" s="194">
        <v>35</v>
      </c>
      <c r="O26" s="194">
        <v>40</v>
      </c>
      <c r="P26" s="194">
        <v>3</v>
      </c>
      <c r="Q26" s="194">
        <v>19</v>
      </c>
      <c r="R26" s="194">
        <v>2</v>
      </c>
      <c r="S26" s="194">
        <v>11</v>
      </c>
      <c r="T26" s="194">
        <v>18</v>
      </c>
      <c r="U26" s="194">
        <v>23</v>
      </c>
      <c r="V26" s="194">
        <v>25</v>
      </c>
      <c r="W26" s="194">
        <v>39</v>
      </c>
      <c r="X26" s="194">
        <v>5</v>
      </c>
      <c r="Y26" s="194">
        <v>28</v>
      </c>
      <c r="Z26" s="194">
        <v>33</v>
      </c>
      <c r="AA26" s="194">
        <v>41</v>
      </c>
      <c r="AB26" s="194">
        <v>47</v>
      </c>
      <c r="AC26" s="194">
        <v>1</v>
      </c>
      <c r="AD26" s="194">
        <v>7</v>
      </c>
      <c r="AE26" s="194">
        <v>12</v>
      </c>
      <c r="AF26" s="194">
        <v>15</v>
      </c>
      <c r="AG26" s="194">
        <v>27</v>
      </c>
      <c r="AH26" s="194">
        <v>32</v>
      </c>
      <c r="AI26" s="195">
        <v>13</v>
      </c>
    </row>
    <row r="27" spans="1:45" x14ac:dyDescent="0.25">
      <c r="A27" s="194">
        <v>46</v>
      </c>
      <c r="B27" s="194">
        <v>8</v>
      </c>
      <c r="C27" s="194">
        <v>31</v>
      </c>
      <c r="D27" s="194">
        <v>20</v>
      </c>
      <c r="E27" s="194">
        <v>21</v>
      </c>
      <c r="F27" s="194">
        <v>36</v>
      </c>
      <c r="G27" s="194">
        <v>6</v>
      </c>
      <c r="H27" s="194">
        <v>24</v>
      </c>
      <c r="I27" s="194">
        <v>48</v>
      </c>
      <c r="J27" s="194">
        <v>49</v>
      </c>
      <c r="K27" s="194">
        <v>22</v>
      </c>
      <c r="L27" s="194">
        <v>9</v>
      </c>
      <c r="M27" s="194">
        <v>14</v>
      </c>
      <c r="N27" s="194">
        <v>35</v>
      </c>
      <c r="O27" s="194">
        <v>40</v>
      </c>
      <c r="P27" s="194">
        <v>3</v>
      </c>
      <c r="Q27" s="194">
        <v>19</v>
      </c>
      <c r="R27" s="194">
        <v>2</v>
      </c>
      <c r="S27" s="194">
        <v>11</v>
      </c>
      <c r="T27" s="194">
        <v>18</v>
      </c>
      <c r="U27" s="194">
        <v>23</v>
      </c>
      <c r="V27" s="194">
        <v>25</v>
      </c>
      <c r="W27" s="194">
        <v>39</v>
      </c>
      <c r="X27" s="194">
        <v>5</v>
      </c>
      <c r="Y27" s="194">
        <v>28</v>
      </c>
      <c r="Z27" s="194">
        <v>33</v>
      </c>
      <c r="AA27" s="194">
        <v>41</v>
      </c>
      <c r="AB27" s="194">
        <v>47</v>
      </c>
      <c r="AC27" s="194">
        <v>1</v>
      </c>
      <c r="AD27" s="194">
        <v>7</v>
      </c>
      <c r="AE27" s="194">
        <v>12</v>
      </c>
      <c r="AF27" s="194">
        <v>15</v>
      </c>
      <c r="AG27" s="194">
        <v>27</v>
      </c>
      <c r="AH27" s="194">
        <v>32</v>
      </c>
      <c r="AI27" s="195">
        <v>29</v>
      </c>
    </row>
    <row r="28" spans="1:45" x14ac:dyDescent="0.25">
      <c r="A28" s="194">
        <v>46</v>
      </c>
      <c r="B28" s="194">
        <v>8</v>
      </c>
      <c r="C28" s="194">
        <v>31</v>
      </c>
      <c r="D28" s="194">
        <v>20</v>
      </c>
      <c r="E28" s="194">
        <v>21</v>
      </c>
      <c r="F28" s="194">
        <v>36</v>
      </c>
      <c r="G28" s="194">
        <v>6</v>
      </c>
      <c r="H28" s="194">
        <v>24</v>
      </c>
      <c r="I28" s="194">
        <v>48</v>
      </c>
      <c r="J28" s="194">
        <v>49</v>
      </c>
      <c r="K28" s="194">
        <v>22</v>
      </c>
      <c r="L28" s="194">
        <v>9</v>
      </c>
      <c r="M28" s="194">
        <v>14</v>
      </c>
      <c r="N28" s="194">
        <v>35</v>
      </c>
      <c r="O28" s="194">
        <v>40</v>
      </c>
      <c r="P28" s="194">
        <v>3</v>
      </c>
      <c r="Q28" s="194">
        <v>19</v>
      </c>
      <c r="R28" s="194">
        <v>2</v>
      </c>
      <c r="S28" s="194">
        <v>11</v>
      </c>
      <c r="T28" s="194">
        <v>18</v>
      </c>
      <c r="U28" s="194">
        <v>23</v>
      </c>
      <c r="V28" s="194">
        <v>25</v>
      </c>
      <c r="W28" s="194">
        <v>39</v>
      </c>
      <c r="X28" s="194">
        <v>5</v>
      </c>
      <c r="Y28" s="194">
        <v>28</v>
      </c>
      <c r="Z28" s="195">
        <v>32</v>
      </c>
    </row>
    <row r="29" spans="1:45" x14ac:dyDescent="0.25">
      <c r="A29" s="194">
        <v>46</v>
      </c>
      <c r="B29" s="194">
        <v>8</v>
      </c>
      <c r="C29" s="194">
        <v>31</v>
      </c>
      <c r="D29" s="194">
        <v>20</v>
      </c>
      <c r="E29" s="194">
        <v>21</v>
      </c>
      <c r="F29" s="194">
        <v>36</v>
      </c>
      <c r="G29" s="194">
        <v>6</v>
      </c>
      <c r="H29" s="194">
        <v>24</v>
      </c>
      <c r="I29" s="194">
        <v>48</v>
      </c>
      <c r="J29" s="194">
        <v>49</v>
      </c>
      <c r="K29" s="194">
        <v>22</v>
      </c>
      <c r="L29" s="194">
        <v>9</v>
      </c>
      <c r="M29" s="194">
        <v>14</v>
      </c>
      <c r="N29" s="194">
        <v>35</v>
      </c>
      <c r="O29" s="194">
        <v>40</v>
      </c>
      <c r="P29" s="194">
        <v>3</v>
      </c>
      <c r="Q29" s="194">
        <v>19</v>
      </c>
      <c r="R29" s="194">
        <v>2</v>
      </c>
      <c r="S29" s="194">
        <v>11</v>
      </c>
      <c r="T29" s="194">
        <v>18</v>
      </c>
      <c r="U29" s="194">
        <v>23</v>
      </c>
      <c r="V29" s="194">
        <v>25</v>
      </c>
      <c r="W29" s="194">
        <v>39</v>
      </c>
      <c r="X29" s="194">
        <v>5</v>
      </c>
      <c r="Y29" s="195">
        <v>27</v>
      </c>
    </row>
    <row r="30" spans="1:45" x14ac:dyDescent="0.25">
      <c r="A30" s="194">
        <v>46</v>
      </c>
      <c r="B30" s="194">
        <v>8</v>
      </c>
      <c r="C30" s="194">
        <v>31</v>
      </c>
      <c r="D30" s="194">
        <v>20</v>
      </c>
      <c r="E30" s="194">
        <v>21</v>
      </c>
      <c r="F30" s="194">
        <v>36</v>
      </c>
      <c r="G30" s="194">
        <v>6</v>
      </c>
      <c r="H30" s="194">
        <v>24</v>
      </c>
      <c r="I30" s="194">
        <v>48</v>
      </c>
      <c r="J30" s="194">
        <v>49</v>
      </c>
      <c r="K30" s="194">
        <v>22</v>
      </c>
      <c r="L30" s="194">
        <v>9</v>
      </c>
      <c r="M30" s="194">
        <v>14</v>
      </c>
      <c r="N30" s="194">
        <v>35</v>
      </c>
      <c r="O30" s="194">
        <v>40</v>
      </c>
      <c r="P30" s="194">
        <v>3</v>
      </c>
      <c r="Q30" s="194">
        <v>19</v>
      </c>
      <c r="R30" s="194">
        <v>2</v>
      </c>
      <c r="S30" s="194">
        <v>11</v>
      </c>
      <c r="T30" s="194">
        <v>18</v>
      </c>
      <c r="U30" s="194">
        <v>23</v>
      </c>
      <c r="V30" s="194">
        <v>25</v>
      </c>
      <c r="W30" s="194">
        <v>39</v>
      </c>
      <c r="X30" s="194">
        <v>5</v>
      </c>
      <c r="Y30" s="195">
        <v>15</v>
      </c>
    </row>
    <row r="31" spans="1:45" x14ac:dyDescent="0.25">
      <c r="A31" s="194">
        <v>46</v>
      </c>
      <c r="B31" s="194">
        <v>8</v>
      </c>
      <c r="C31" s="194">
        <v>31</v>
      </c>
      <c r="D31" s="194">
        <v>20</v>
      </c>
      <c r="E31" s="194">
        <v>21</v>
      </c>
      <c r="F31" s="194">
        <v>36</v>
      </c>
      <c r="G31" s="194">
        <v>6</v>
      </c>
      <c r="H31" s="194">
        <v>24</v>
      </c>
      <c r="I31" s="194">
        <v>48</v>
      </c>
      <c r="J31" s="194">
        <v>49</v>
      </c>
      <c r="K31" s="194">
        <v>22</v>
      </c>
      <c r="L31" s="194">
        <v>9</v>
      </c>
      <c r="M31" s="194">
        <v>14</v>
      </c>
      <c r="N31" s="194">
        <v>35</v>
      </c>
      <c r="O31" s="194">
        <v>40</v>
      </c>
      <c r="P31" s="194">
        <v>3</v>
      </c>
      <c r="Q31" s="194">
        <v>19</v>
      </c>
      <c r="R31" s="194">
        <v>2</v>
      </c>
      <c r="S31" s="194">
        <v>11</v>
      </c>
      <c r="T31" s="194">
        <v>18</v>
      </c>
      <c r="U31" s="194">
        <v>23</v>
      </c>
      <c r="V31" s="194">
        <v>25</v>
      </c>
      <c r="W31" s="194">
        <v>39</v>
      </c>
      <c r="X31" s="194">
        <v>5</v>
      </c>
      <c r="Y31" s="195">
        <v>12</v>
      </c>
    </row>
    <row r="32" spans="1:45" x14ac:dyDescent="0.25">
      <c r="A32" s="194">
        <v>46</v>
      </c>
      <c r="B32" s="194">
        <v>8</v>
      </c>
      <c r="C32" s="194">
        <v>31</v>
      </c>
      <c r="D32" s="194">
        <v>20</v>
      </c>
      <c r="E32" s="194">
        <v>21</v>
      </c>
      <c r="F32" s="194">
        <v>36</v>
      </c>
      <c r="G32" s="194">
        <v>6</v>
      </c>
      <c r="H32" s="194">
        <v>24</v>
      </c>
      <c r="I32" s="194">
        <v>48</v>
      </c>
      <c r="J32" s="194">
        <v>49</v>
      </c>
      <c r="K32" s="194">
        <v>22</v>
      </c>
      <c r="L32" s="194">
        <v>9</v>
      </c>
      <c r="M32" s="194">
        <v>14</v>
      </c>
      <c r="N32" s="194">
        <v>35</v>
      </c>
      <c r="O32" s="194">
        <v>40</v>
      </c>
      <c r="P32" s="194">
        <v>3</v>
      </c>
      <c r="Q32" s="194">
        <v>19</v>
      </c>
      <c r="R32" s="194">
        <v>2</v>
      </c>
      <c r="S32" s="194">
        <v>11</v>
      </c>
      <c r="T32" s="194">
        <v>18</v>
      </c>
      <c r="U32" s="194">
        <v>23</v>
      </c>
      <c r="V32" s="194">
        <v>25</v>
      </c>
      <c r="W32" s="194">
        <v>39</v>
      </c>
      <c r="X32" s="194">
        <v>5</v>
      </c>
      <c r="Y32" s="195">
        <v>7</v>
      </c>
    </row>
    <row r="33" spans="1:24" x14ac:dyDescent="0.25">
      <c r="A33" s="194">
        <v>46</v>
      </c>
      <c r="B33" s="194">
        <v>8</v>
      </c>
      <c r="C33" s="194">
        <v>31</v>
      </c>
      <c r="D33" s="194">
        <v>20</v>
      </c>
      <c r="E33" s="194">
        <v>21</v>
      </c>
      <c r="F33" s="194">
        <v>36</v>
      </c>
      <c r="G33" s="194">
        <v>6</v>
      </c>
      <c r="H33" s="194">
        <v>24</v>
      </c>
      <c r="I33" s="194">
        <v>48</v>
      </c>
      <c r="J33" s="194">
        <v>49</v>
      </c>
      <c r="K33" s="194">
        <v>22</v>
      </c>
      <c r="L33" s="194">
        <v>9</v>
      </c>
      <c r="M33" s="194">
        <v>14</v>
      </c>
      <c r="N33" s="194">
        <v>35</v>
      </c>
      <c r="O33" s="194">
        <v>40</v>
      </c>
      <c r="P33" s="194">
        <v>3</v>
      </c>
      <c r="Q33" s="194">
        <v>19</v>
      </c>
      <c r="R33" s="194">
        <v>2</v>
      </c>
      <c r="S33" s="194">
        <v>11</v>
      </c>
      <c r="T33" s="194">
        <v>18</v>
      </c>
      <c r="U33" s="194">
        <v>23</v>
      </c>
      <c r="V33" s="194">
        <v>25</v>
      </c>
      <c r="W33" s="194">
        <v>39</v>
      </c>
      <c r="X33" s="195">
        <v>1</v>
      </c>
    </row>
    <row r="34" spans="1:24" x14ac:dyDescent="0.25">
      <c r="A34" s="194">
        <v>46</v>
      </c>
      <c r="B34" s="194">
        <v>8</v>
      </c>
      <c r="C34" s="194">
        <v>31</v>
      </c>
      <c r="D34" s="194">
        <v>20</v>
      </c>
      <c r="E34" s="194">
        <v>21</v>
      </c>
      <c r="F34" s="194">
        <v>36</v>
      </c>
      <c r="G34" s="194">
        <v>6</v>
      </c>
      <c r="H34" s="194">
        <v>24</v>
      </c>
      <c r="I34" s="194">
        <v>48</v>
      </c>
      <c r="J34" s="194">
        <v>49</v>
      </c>
      <c r="K34" s="194">
        <v>22</v>
      </c>
      <c r="L34" s="194">
        <v>9</v>
      </c>
      <c r="M34" s="194">
        <v>14</v>
      </c>
      <c r="N34" s="194">
        <v>35</v>
      </c>
      <c r="O34" s="194">
        <v>40</v>
      </c>
      <c r="P34" s="194">
        <v>3</v>
      </c>
      <c r="Q34" s="194">
        <v>19</v>
      </c>
      <c r="R34" s="194">
        <v>2</v>
      </c>
      <c r="S34" s="194">
        <v>11</v>
      </c>
      <c r="T34" s="194">
        <v>18</v>
      </c>
      <c r="U34" s="194">
        <v>23</v>
      </c>
      <c r="V34" s="194">
        <v>25</v>
      </c>
      <c r="W34" s="194">
        <v>39</v>
      </c>
      <c r="X34" s="195">
        <v>47</v>
      </c>
    </row>
    <row r="35" spans="1:24" x14ac:dyDescent="0.25">
      <c r="A35" s="194">
        <v>46</v>
      </c>
      <c r="B35" s="194">
        <v>8</v>
      </c>
      <c r="C35" s="194">
        <v>31</v>
      </c>
      <c r="D35" s="194">
        <v>20</v>
      </c>
      <c r="E35" s="194">
        <v>21</v>
      </c>
      <c r="F35" s="194">
        <v>36</v>
      </c>
      <c r="G35" s="194">
        <v>6</v>
      </c>
      <c r="H35" s="194">
        <v>24</v>
      </c>
      <c r="I35" s="194">
        <v>48</v>
      </c>
      <c r="J35" s="194">
        <v>49</v>
      </c>
      <c r="K35" s="194">
        <v>22</v>
      </c>
      <c r="L35" s="194">
        <v>9</v>
      </c>
      <c r="M35" s="194">
        <v>14</v>
      </c>
      <c r="N35" s="194">
        <v>35</v>
      </c>
      <c r="O35" s="194">
        <v>40</v>
      </c>
      <c r="P35" s="194">
        <v>3</v>
      </c>
      <c r="Q35" s="194">
        <v>19</v>
      </c>
      <c r="R35" s="194">
        <v>2</v>
      </c>
      <c r="S35" s="194">
        <v>11</v>
      </c>
      <c r="T35" s="194">
        <v>18</v>
      </c>
      <c r="U35" s="194">
        <v>23</v>
      </c>
      <c r="V35" s="194">
        <v>25</v>
      </c>
      <c r="W35" s="194">
        <v>39</v>
      </c>
      <c r="X35" s="195">
        <v>41</v>
      </c>
    </row>
    <row r="36" spans="1:24" x14ac:dyDescent="0.25">
      <c r="A36" s="194">
        <v>46</v>
      </c>
      <c r="B36" s="194">
        <v>8</v>
      </c>
      <c r="C36" s="194">
        <v>31</v>
      </c>
      <c r="D36" s="194">
        <v>20</v>
      </c>
      <c r="E36" s="194">
        <v>21</v>
      </c>
      <c r="F36" s="194">
        <v>36</v>
      </c>
      <c r="G36" s="194">
        <v>6</v>
      </c>
      <c r="H36" s="194">
        <v>24</v>
      </c>
      <c r="I36" s="194">
        <v>48</v>
      </c>
      <c r="J36" s="194">
        <v>49</v>
      </c>
      <c r="K36" s="194">
        <v>22</v>
      </c>
      <c r="L36" s="194">
        <v>9</v>
      </c>
      <c r="M36" s="194">
        <v>14</v>
      </c>
      <c r="N36" s="194">
        <v>35</v>
      </c>
      <c r="O36" s="194">
        <v>40</v>
      </c>
      <c r="P36" s="194">
        <v>3</v>
      </c>
      <c r="Q36" s="194">
        <v>19</v>
      </c>
      <c r="R36" s="194">
        <v>2</v>
      </c>
      <c r="S36" s="194">
        <v>11</v>
      </c>
      <c r="T36" s="194">
        <v>18</v>
      </c>
      <c r="U36" s="194">
        <v>23</v>
      </c>
      <c r="V36" s="194">
        <v>25</v>
      </c>
      <c r="W36" s="195">
        <v>33</v>
      </c>
    </row>
    <row r="37" spans="1:24" x14ac:dyDescent="0.25">
      <c r="A37" s="194">
        <v>46</v>
      </c>
      <c r="B37" s="194">
        <v>8</v>
      </c>
      <c r="C37" s="194">
        <v>31</v>
      </c>
      <c r="D37" s="194">
        <v>20</v>
      </c>
      <c r="E37" s="194">
        <v>21</v>
      </c>
      <c r="F37" s="194">
        <v>36</v>
      </c>
      <c r="G37" s="194">
        <v>6</v>
      </c>
      <c r="H37" s="194">
        <v>24</v>
      </c>
      <c r="I37" s="194">
        <v>48</v>
      </c>
      <c r="J37" s="194">
        <v>49</v>
      </c>
      <c r="K37" s="194">
        <v>22</v>
      </c>
      <c r="L37" s="194">
        <v>9</v>
      </c>
      <c r="M37" s="194">
        <v>14</v>
      </c>
      <c r="N37" s="194">
        <v>35</v>
      </c>
      <c r="O37" s="194">
        <v>40</v>
      </c>
      <c r="P37" s="194">
        <v>3</v>
      </c>
      <c r="Q37" s="194">
        <v>19</v>
      </c>
      <c r="R37" s="194">
        <v>2</v>
      </c>
      <c r="S37" s="194">
        <v>11</v>
      </c>
      <c r="T37" s="194">
        <v>18</v>
      </c>
      <c r="U37" s="194">
        <v>23</v>
      </c>
      <c r="V37" s="194">
        <v>25</v>
      </c>
      <c r="W37" s="195">
        <v>28</v>
      </c>
    </row>
    <row r="38" spans="1:24" x14ac:dyDescent="0.25">
      <c r="A38" s="194">
        <v>46</v>
      </c>
      <c r="B38" s="194">
        <v>8</v>
      </c>
      <c r="C38" s="194">
        <v>31</v>
      </c>
      <c r="D38" s="194">
        <v>20</v>
      </c>
      <c r="E38" s="194">
        <v>21</v>
      </c>
      <c r="F38" s="194">
        <v>36</v>
      </c>
      <c r="G38" s="194">
        <v>6</v>
      </c>
      <c r="H38" s="194">
        <v>24</v>
      </c>
      <c r="I38" s="194">
        <v>48</v>
      </c>
      <c r="J38" s="194">
        <v>49</v>
      </c>
      <c r="K38" s="194">
        <v>22</v>
      </c>
      <c r="L38" s="194">
        <v>9</v>
      </c>
      <c r="M38" s="194">
        <v>14</v>
      </c>
      <c r="N38" s="194">
        <v>35</v>
      </c>
      <c r="O38" s="194">
        <v>40</v>
      </c>
      <c r="P38" s="194">
        <v>3</v>
      </c>
      <c r="Q38" s="194">
        <v>19</v>
      </c>
      <c r="R38" s="194">
        <v>2</v>
      </c>
      <c r="S38" s="195">
        <v>5</v>
      </c>
    </row>
    <row r="39" spans="1:24" x14ac:dyDescent="0.25">
      <c r="A39" s="194">
        <v>46</v>
      </c>
      <c r="B39" s="194">
        <v>8</v>
      </c>
      <c r="C39" s="194">
        <v>31</v>
      </c>
      <c r="D39" s="194">
        <v>20</v>
      </c>
      <c r="E39" s="194">
        <v>21</v>
      </c>
      <c r="F39" s="194">
        <v>36</v>
      </c>
      <c r="G39" s="194">
        <v>6</v>
      </c>
      <c r="H39" s="194">
        <v>24</v>
      </c>
      <c r="I39" s="194">
        <v>48</v>
      </c>
      <c r="J39" s="194">
        <v>49</v>
      </c>
      <c r="K39" s="194">
        <v>22</v>
      </c>
      <c r="L39" s="194">
        <v>9</v>
      </c>
      <c r="M39" s="194">
        <v>14</v>
      </c>
      <c r="N39" s="194">
        <v>35</v>
      </c>
      <c r="O39" s="194">
        <v>40</v>
      </c>
      <c r="P39" s="194">
        <v>3</v>
      </c>
      <c r="Q39" s="194">
        <v>19</v>
      </c>
      <c r="R39" s="194">
        <v>2</v>
      </c>
      <c r="S39" s="195">
        <v>39</v>
      </c>
    </row>
    <row r="40" spans="1:24" x14ac:dyDescent="0.25">
      <c r="A40" s="194">
        <v>46</v>
      </c>
      <c r="B40" s="194">
        <v>8</v>
      </c>
      <c r="C40" s="194">
        <v>31</v>
      </c>
      <c r="D40" s="194">
        <v>20</v>
      </c>
      <c r="E40" s="194">
        <v>21</v>
      </c>
      <c r="F40" s="194">
        <v>36</v>
      </c>
      <c r="G40" s="194">
        <v>6</v>
      </c>
      <c r="H40" s="194">
        <v>24</v>
      </c>
      <c r="I40" s="194">
        <v>48</v>
      </c>
      <c r="J40" s="194">
        <v>49</v>
      </c>
      <c r="K40" s="194">
        <v>22</v>
      </c>
      <c r="L40" s="194">
        <v>9</v>
      </c>
      <c r="M40" s="194">
        <v>14</v>
      </c>
      <c r="N40" s="194">
        <v>35</v>
      </c>
      <c r="O40" s="194">
        <v>40</v>
      </c>
      <c r="P40" s="194">
        <v>3</v>
      </c>
      <c r="Q40" s="194">
        <v>19</v>
      </c>
      <c r="R40" s="194">
        <v>2</v>
      </c>
      <c r="S40" s="195">
        <v>25</v>
      </c>
    </row>
    <row r="41" spans="1:24" x14ac:dyDescent="0.25">
      <c r="A41" s="194">
        <v>46</v>
      </c>
      <c r="B41" s="194">
        <v>8</v>
      </c>
      <c r="C41" s="194">
        <v>31</v>
      </c>
      <c r="D41" s="194">
        <v>20</v>
      </c>
      <c r="E41" s="194">
        <v>21</v>
      </c>
      <c r="F41" s="194">
        <v>36</v>
      </c>
      <c r="G41" s="194">
        <v>6</v>
      </c>
      <c r="H41" s="194">
        <v>24</v>
      </c>
      <c r="I41" s="194">
        <v>48</v>
      </c>
      <c r="J41" s="194">
        <v>49</v>
      </c>
      <c r="K41" s="194">
        <v>22</v>
      </c>
      <c r="L41" s="194">
        <v>9</v>
      </c>
      <c r="M41" s="194">
        <v>14</v>
      </c>
      <c r="N41" s="194">
        <v>35</v>
      </c>
      <c r="O41" s="194">
        <v>40</v>
      </c>
      <c r="P41" s="194">
        <v>3</v>
      </c>
      <c r="Q41" s="194">
        <v>19</v>
      </c>
      <c r="R41" s="194">
        <v>2</v>
      </c>
      <c r="S41" s="195">
        <v>23</v>
      </c>
    </row>
    <row r="42" spans="1:24" x14ac:dyDescent="0.25">
      <c r="A42" s="194">
        <v>46</v>
      </c>
      <c r="B42" s="194">
        <v>8</v>
      </c>
      <c r="C42" s="194">
        <v>31</v>
      </c>
      <c r="D42" s="194">
        <v>20</v>
      </c>
      <c r="E42" s="194">
        <v>21</v>
      </c>
      <c r="F42" s="194">
        <v>36</v>
      </c>
      <c r="G42" s="194">
        <v>6</v>
      </c>
      <c r="H42" s="194">
        <v>24</v>
      </c>
      <c r="I42" s="194">
        <v>48</v>
      </c>
      <c r="J42" s="194">
        <v>49</v>
      </c>
      <c r="K42" s="194">
        <v>22</v>
      </c>
      <c r="L42" s="194">
        <v>9</v>
      </c>
      <c r="M42" s="194">
        <v>14</v>
      </c>
      <c r="N42" s="194">
        <v>35</v>
      </c>
      <c r="O42" s="194">
        <v>40</v>
      </c>
      <c r="P42" s="194">
        <v>3</v>
      </c>
      <c r="Q42" s="194">
        <v>19</v>
      </c>
      <c r="R42" s="194">
        <v>2</v>
      </c>
      <c r="S42" s="195">
        <v>18</v>
      </c>
    </row>
    <row r="43" spans="1:24" x14ac:dyDescent="0.25">
      <c r="A43" s="194">
        <v>46</v>
      </c>
      <c r="B43" s="194">
        <v>8</v>
      </c>
      <c r="C43" s="194">
        <v>31</v>
      </c>
      <c r="D43" s="194">
        <v>20</v>
      </c>
      <c r="E43" s="194">
        <v>21</v>
      </c>
      <c r="F43" s="194">
        <v>36</v>
      </c>
      <c r="G43" s="194">
        <v>6</v>
      </c>
      <c r="H43" s="194">
        <v>24</v>
      </c>
      <c r="I43" s="194">
        <v>48</v>
      </c>
      <c r="J43" s="194">
        <v>49</v>
      </c>
      <c r="K43" s="194">
        <v>22</v>
      </c>
      <c r="L43" s="194">
        <v>9</v>
      </c>
      <c r="M43" s="194">
        <v>14</v>
      </c>
      <c r="N43" s="194">
        <v>35</v>
      </c>
      <c r="O43" s="194">
        <v>40</v>
      </c>
      <c r="P43" s="194">
        <v>3</v>
      </c>
      <c r="Q43" s="194">
        <v>19</v>
      </c>
      <c r="R43" s="194">
        <v>2</v>
      </c>
      <c r="S43" s="195">
        <v>11</v>
      </c>
    </row>
    <row r="44" spans="1:24" x14ac:dyDescent="0.25">
      <c r="A44" s="194">
        <v>46</v>
      </c>
      <c r="B44" s="194">
        <v>8</v>
      </c>
      <c r="C44" s="194">
        <v>31</v>
      </c>
      <c r="D44" s="194">
        <v>20</v>
      </c>
      <c r="E44" s="194">
        <v>21</v>
      </c>
      <c r="F44" s="194">
        <v>36</v>
      </c>
      <c r="G44" s="194">
        <v>6</v>
      </c>
      <c r="H44" s="194">
        <v>24</v>
      </c>
      <c r="I44" s="194">
        <v>48</v>
      </c>
      <c r="J44" s="194">
        <v>49</v>
      </c>
      <c r="K44" s="194">
        <v>22</v>
      </c>
      <c r="L44" s="194">
        <v>9</v>
      </c>
      <c r="M44" s="194">
        <v>14</v>
      </c>
      <c r="N44" s="194">
        <v>35</v>
      </c>
      <c r="O44" s="194">
        <v>40</v>
      </c>
      <c r="P44" s="195">
        <v>2</v>
      </c>
    </row>
    <row r="45" spans="1:24" x14ac:dyDescent="0.25">
      <c r="A45" s="194">
        <v>46</v>
      </c>
      <c r="B45" s="194">
        <v>8</v>
      </c>
      <c r="C45" s="194">
        <v>31</v>
      </c>
      <c r="D45" s="194">
        <v>20</v>
      </c>
      <c r="E45" s="194">
        <v>21</v>
      </c>
      <c r="F45" s="194">
        <v>36</v>
      </c>
      <c r="G45" s="194">
        <v>6</v>
      </c>
      <c r="H45" s="194">
        <v>24</v>
      </c>
      <c r="I45" s="194">
        <v>48</v>
      </c>
      <c r="J45" s="194">
        <v>49</v>
      </c>
      <c r="K45" s="194">
        <v>22</v>
      </c>
      <c r="L45" s="194">
        <v>9</v>
      </c>
      <c r="M45" s="194">
        <v>14</v>
      </c>
      <c r="N45" s="195">
        <v>19</v>
      </c>
    </row>
    <row r="46" spans="1:24" x14ac:dyDescent="0.25">
      <c r="A46" s="194">
        <v>46</v>
      </c>
      <c r="B46" s="194">
        <v>8</v>
      </c>
      <c r="C46" s="194">
        <v>31</v>
      </c>
      <c r="D46" s="194">
        <v>20</v>
      </c>
      <c r="E46" s="194">
        <v>21</v>
      </c>
      <c r="F46" s="194">
        <v>36</v>
      </c>
      <c r="G46" s="194">
        <v>6</v>
      </c>
      <c r="H46" s="194">
        <v>24</v>
      </c>
      <c r="I46" s="194">
        <v>48</v>
      </c>
      <c r="J46" s="194">
        <v>49</v>
      </c>
      <c r="K46" s="194">
        <v>22</v>
      </c>
      <c r="L46" s="195">
        <v>3</v>
      </c>
    </row>
    <row r="47" spans="1:24" x14ac:dyDescent="0.25">
      <c r="A47" s="194">
        <v>46</v>
      </c>
      <c r="B47" s="194">
        <v>8</v>
      </c>
      <c r="C47" s="194">
        <v>31</v>
      </c>
      <c r="D47" s="194">
        <v>20</v>
      </c>
      <c r="E47" s="194">
        <v>21</v>
      </c>
      <c r="F47" s="194">
        <v>36</v>
      </c>
      <c r="G47" s="194">
        <v>6</v>
      </c>
      <c r="H47" s="194">
        <v>24</v>
      </c>
      <c r="I47" s="194">
        <v>48</v>
      </c>
      <c r="J47" s="194">
        <v>49</v>
      </c>
      <c r="K47" s="194">
        <v>22</v>
      </c>
      <c r="L47" s="195">
        <v>40</v>
      </c>
    </row>
    <row r="48" spans="1:24" x14ac:dyDescent="0.25">
      <c r="A48" s="194">
        <v>46</v>
      </c>
      <c r="B48" s="194">
        <v>8</v>
      </c>
      <c r="C48" s="194">
        <v>31</v>
      </c>
      <c r="D48" s="194">
        <v>20</v>
      </c>
      <c r="E48" s="194">
        <v>21</v>
      </c>
      <c r="F48" s="194">
        <v>36</v>
      </c>
      <c r="G48" s="194">
        <v>6</v>
      </c>
      <c r="H48" s="194">
        <v>24</v>
      </c>
      <c r="I48" s="194">
        <v>48</v>
      </c>
      <c r="J48" s="194">
        <v>49</v>
      </c>
      <c r="K48" s="194">
        <v>22</v>
      </c>
      <c r="L48" s="195">
        <v>35</v>
      </c>
    </row>
    <row r="49" spans="1:11" x14ac:dyDescent="0.25">
      <c r="A49" s="194">
        <v>46</v>
      </c>
      <c r="B49" s="194">
        <v>8</v>
      </c>
      <c r="C49" s="194">
        <v>31</v>
      </c>
      <c r="D49" s="194">
        <v>20</v>
      </c>
      <c r="E49" s="194">
        <v>21</v>
      </c>
      <c r="F49" s="194">
        <v>36</v>
      </c>
      <c r="G49" s="194">
        <v>6</v>
      </c>
      <c r="H49" s="194">
        <v>24</v>
      </c>
      <c r="I49" s="194">
        <v>48</v>
      </c>
      <c r="J49" s="194">
        <v>49</v>
      </c>
      <c r="K49" s="195">
        <v>14</v>
      </c>
    </row>
    <row r="50" spans="1:11" x14ac:dyDescent="0.25">
      <c r="A50" s="194">
        <v>46</v>
      </c>
      <c r="B50" s="194">
        <v>8</v>
      </c>
      <c r="C50" s="194">
        <v>31</v>
      </c>
      <c r="D50" s="194">
        <v>20</v>
      </c>
      <c r="E50" s="194">
        <v>21</v>
      </c>
      <c r="F50" s="194">
        <v>36</v>
      </c>
      <c r="G50" s="194">
        <v>6</v>
      </c>
      <c r="H50" s="194">
        <v>24</v>
      </c>
      <c r="I50" s="194">
        <v>48</v>
      </c>
      <c r="J50" s="194">
        <v>49</v>
      </c>
      <c r="K50" s="195">
        <v>9</v>
      </c>
    </row>
    <row r="51" spans="1:11" x14ac:dyDescent="0.25">
      <c r="A51" s="194">
        <v>46</v>
      </c>
      <c r="B51" s="194">
        <v>8</v>
      </c>
      <c r="C51" s="194">
        <v>31</v>
      </c>
      <c r="D51" s="194">
        <v>20</v>
      </c>
      <c r="E51" s="194">
        <v>21</v>
      </c>
      <c r="F51" s="194">
        <v>36</v>
      </c>
      <c r="G51" s="194">
        <v>6</v>
      </c>
      <c r="H51" s="194">
        <v>24</v>
      </c>
      <c r="I51" s="195">
        <v>22</v>
      </c>
    </row>
    <row r="52" spans="1:11" x14ac:dyDescent="0.25">
      <c r="A52" s="194">
        <v>46</v>
      </c>
      <c r="B52" s="194">
        <v>8</v>
      </c>
      <c r="C52" s="194">
        <v>31</v>
      </c>
      <c r="D52" s="194">
        <v>20</v>
      </c>
      <c r="E52" s="194">
        <v>21</v>
      </c>
      <c r="F52" s="194">
        <v>36</v>
      </c>
      <c r="G52" s="194">
        <v>6</v>
      </c>
      <c r="H52" s="194">
        <v>24</v>
      </c>
      <c r="I52" s="195">
        <v>49</v>
      </c>
    </row>
    <row r="53" spans="1:11" x14ac:dyDescent="0.25">
      <c r="A53" s="194">
        <v>46</v>
      </c>
      <c r="B53" s="194">
        <v>8</v>
      </c>
      <c r="C53" s="194">
        <v>31</v>
      </c>
      <c r="D53" s="194">
        <v>20</v>
      </c>
      <c r="E53" s="194">
        <v>21</v>
      </c>
      <c r="F53" s="194">
        <v>36</v>
      </c>
      <c r="G53" s="194">
        <v>6</v>
      </c>
      <c r="H53" s="194">
        <v>24</v>
      </c>
      <c r="I53" s="195">
        <v>48</v>
      </c>
    </row>
    <row r="54" spans="1:11" x14ac:dyDescent="0.25">
      <c r="A54" s="194">
        <v>46</v>
      </c>
      <c r="B54" s="194">
        <v>8</v>
      </c>
      <c r="C54" s="194">
        <v>31</v>
      </c>
      <c r="D54" s="194">
        <v>20</v>
      </c>
      <c r="E54" s="194">
        <v>21</v>
      </c>
      <c r="F54" s="194">
        <v>36</v>
      </c>
      <c r="G54" s="195">
        <v>24</v>
      </c>
    </row>
    <row r="55" spans="1:11" x14ac:dyDescent="0.25">
      <c r="A55" s="194">
        <v>46</v>
      </c>
      <c r="B55" s="194">
        <v>8</v>
      </c>
      <c r="C55" s="194">
        <v>31</v>
      </c>
      <c r="D55" s="194">
        <v>20</v>
      </c>
      <c r="E55" s="194">
        <v>21</v>
      </c>
      <c r="F55" s="194">
        <v>36</v>
      </c>
      <c r="G55" s="195">
        <v>6</v>
      </c>
    </row>
    <row r="56" spans="1:11" x14ac:dyDescent="0.25">
      <c r="A56" s="194">
        <v>46</v>
      </c>
      <c r="B56" s="194">
        <v>8</v>
      </c>
      <c r="C56" s="194">
        <v>31</v>
      </c>
      <c r="D56" s="195">
        <v>36</v>
      </c>
    </row>
    <row r="57" spans="1:11" x14ac:dyDescent="0.25">
      <c r="A57" s="194">
        <v>46</v>
      </c>
      <c r="B57" s="194">
        <v>8</v>
      </c>
      <c r="C57" s="194">
        <v>31</v>
      </c>
      <c r="D57" s="195">
        <v>21</v>
      </c>
    </row>
    <row r="58" spans="1:11" x14ac:dyDescent="0.25">
      <c r="A58" s="194">
        <v>46</v>
      </c>
      <c r="B58" s="194">
        <v>8</v>
      </c>
      <c r="C58" s="194">
        <v>31</v>
      </c>
      <c r="D58" s="195">
        <v>20</v>
      </c>
    </row>
    <row r="59" spans="1:11" x14ac:dyDescent="0.25">
      <c r="A59" s="194">
        <v>46</v>
      </c>
      <c r="B59" s="195">
        <v>31</v>
      </c>
    </row>
    <row r="60" spans="1:11" x14ac:dyDescent="0.25">
      <c r="A60" s="194">
        <v>46</v>
      </c>
      <c r="B60" s="195">
        <v>8</v>
      </c>
    </row>
    <row r="61" spans="1:11" x14ac:dyDescent="0.25">
      <c r="A61" s="195">
        <v>46</v>
      </c>
    </row>
    <row r="63" spans="1:11" x14ac:dyDescent="0.25">
      <c r="A63" s="194" t="s">
        <v>500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KG9"/>
  <sheetViews>
    <sheetView zoomScale="70" zoomScaleNormal="70" workbookViewId="0">
      <pane ySplit="2" topLeftCell="A3" activePane="bottomLeft" state="frozen"/>
      <selection pane="bottomLeft" activeCell="AG36" sqref="AG36"/>
    </sheetView>
  </sheetViews>
  <sheetFormatPr defaultColWidth="4.7109375" defaultRowHeight="15" x14ac:dyDescent="0.25"/>
  <cols>
    <col min="56" max="56" width="3.85546875" bestFit="1" customWidth="1"/>
  </cols>
  <sheetData>
    <row r="1" spans="1:448 2110:6377" x14ac:dyDescent="0.25">
      <c r="D1">
        <f>LARGE(E2:BA2,14)</f>
        <v>43</v>
      </c>
      <c r="E1" s="145">
        <v>1</v>
      </c>
      <c r="F1" s="145">
        <v>2</v>
      </c>
      <c r="G1" s="145">
        <v>3</v>
      </c>
      <c r="H1" s="145">
        <v>4</v>
      </c>
      <c r="I1" s="145">
        <v>5</v>
      </c>
      <c r="J1" s="145">
        <v>6</v>
      </c>
      <c r="K1" s="145">
        <v>7</v>
      </c>
      <c r="L1" s="145">
        <v>8</v>
      </c>
      <c r="M1" s="145">
        <v>9</v>
      </c>
      <c r="N1" s="145">
        <v>10</v>
      </c>
      <c r="O1" s="145">
        <v>11</v>
      </c>
      <c r="P1" s="145">
        <v>12</v>
      </c>
      <c r="Q1" s="145">
        <v>13</v>
      </c>
      <c r="R1" s="145">
        <v>14</v>
      </c>
      <c r="S1" s="145">
        <v>15</v>
      </c>
      <c r="T1" s="145">
        <v>16</v>
      </c>
      <c r="U1" s="145">
        <v>17</v>
      </c>
      <c r="V1" s="145">
        <v>18</v>
      </c>
      <c r="W1" s="145">
        <v>19</v>
      </c>
      <c r="X1" s="145">
        <v>20</v>
      </c>
      <c r="Y1" s="145">
        <v>21</v>
      </c>
      <c r="Z1" s="145">
        <v>22</v>
      </c>
      <c r="AA1" s="145">
        <v>23</v>
      </c>
      <c r="AB1" s="145">
        <v>24</v>
      </c>
      <c r="AC1" s="145">
        <v>25</v>
      </c>
      <c r="AD1" s="145">
        <v>26</v>
      </c>
      <c r="AE1" s="145">
        <v>27</v>
      </c>
      <c r="AF1" s="145">
        <v>28</v>
      </c>
      <c r="AG1" s="145">
        <v>29</v>
      </c>
      <c r="AH1" s="145">
        <v>30</v>
      </c>
      <c r="AI1" s="145">
        <v>31</v>
      </c>
      <c r="AJ1" s="145">
        <v>32</v>
      </c>
      <c r="AK1" s="145">
        <v>33</v>
      </c>
      <c r="AL1" s="145">
        <v>34</v>
      </c>
      <c r="AM1" s="145">
        <v>35</v>
      </c>
      <c r="AN1" s="145">
        <v>36</v>
      </c>
      <c r="AO1" s="145">
        <v>37</v>
      </c>
      <c r="AP1" s="145">
        <v>38</v>
      </c>
      <c r="AQ1" s="145">
        <v>39</v>
      </c>
      <c r="AR1" s="145">
        <v>40</v>
      </c>
      <c r="AS1" s="145">
        <v>41</v>
      </c>
      <c r="AT1" s="145">
        <v>42</v>
      </c>
      <c r="AU1" s="145">
        <v>43</v>
      </c>
      <c r="AV1" s="145">
        <v>44</v>
      </c>
      <c r="AW1" s="145">
        <v>45</v>
      </c>
      <c r="AX1" s="145">
        <v>46</v>
      </c>
      <c r="AY1" s="145">
        <v>47</v>
      </c>
      <c r="AZ1" s="145">
        <v>48</v>
      </c>
      <c r="BA1" s="145">
        <v>49</v>
      </c>
      <c r="BC1">
        <f>MAX(E2:BA2)</f>
        <v>265</v>
      </c>
      <c r="BD1" s="234">
        <f>BC1*BC2</f>
        <v>45.13174807197943</v>
      </c>
    </row>
    <row r="2" spans="1:448 2110:6377" x14ac:dyDescent="0.25">
      <c r="D2">
        <f>LARGE(E2:BA2,7)</f>
        <v>87</v>
      </c>
      <c r="E2">
        <f>COUNTIF($A3:$AAA9,E1)</f>
        <v>0</v>
      </c>
      <c r="F2">
        <f t="shared" ref="F2:BA2" si="0">COUNTIF($A3:$AAA9,F1)</f>
        <v>1</v>
      </c>
      <c r="G2">
        <f t="shared" si="0"/>
        <v>29</v>
      </c>
      <c r="H2">
        <f t="shared" si="0"/>
        <v>0</v>
      </c>
      <c r="I2">
        <f t="shared" si="0"/>
        <v>1</v>
      </c>
      <c r="J2">
        <f t="shared" si="0"/>
        <v>2</v>
      </c>
      <c r="K2">
        <f t="shared" si="0"/>
        <v>0</v>
      </c>
      <c r="L2">
        <f t="shared" si="0"/>
        <v>197</v>
      </c>
      <c r="M2">
        <f t="shared" si="0"/>
        <v>2</v>
      </c>
      <c r="N2">
        <f t="shared" si="0"/>
        <v>0</v>
      </c>
      <c r="O2">
        <f t="shared" si="0"/>
        <v>7</v>
      </c>
      <c r="P2">
        <f t="shared" si="0"/>
        <v>1</v>
      </c>
      <c r="Q2">
        <f t="shared" si="0"/>
        <v>7</v>
      </c>
      <c r="R2">
        <f t="shared" si="0"/>
        <v>144</v>
      </c>
      <c r="S2">
        <f t="shared" si="0"/>
        <v>0</v>
      </c>
      <c r="T2">
        <f t="shared" si="0"/>
        <v>7</v>
      </c>
      <c r="U2">
        <f t="shared" si="0"/>
        <v>0</v>
      </c>
      <c r="V2">
        <f t="shared" si="0"/>
        <v>44</v>
      </c>
      <c r="W2">
        <f t="shared" si="0"/>
        <v>98</v>
      </c>
      <c r="X2">
        <f t="shared" si="0"/>
        <v>41</v>
      </c>
      <c r="Y2">
        <f t="shared" si="0"/>
        <v>44</v>
      </c>
      <c r="Z2">
        <f t="shared" si="0"/>
        <v>82</v>
      </c>
      <c r="AA2">
        <f t="shared" si="0"/>
        <v>0</v>
      </c>
      <c r="AB2">
        <f t="shared" si="0"/>
        <v>59</v>
      </c>
      <c r="AC2">
        <f t="shared" si="0"/>
        <v>3</v>
      </c>
      <c r="AD2">
        <f t="shared" si="0"/>
        <v>29</v>
      </c>
      <c r="AE2">
        <f t="shared" si="0"/>
        <v>0</v>
      </c>
      <c r="AF2">
        <f t="shared" si="0"/>
        <v>0</v>
      </c>
      <c r="AG2">
        <f t="shared" si="0"/>
        <v>0</v>
      </c>
      <c r="AH2">
        <f t="shared" si="0"/>
        <v>1</v>
      </c>
      <c r="AI2">
        <f t="shared" si="0"/>
        <v>20</v>
      </c>
      <c r="AJ2">
        <f t="shared" si="0"/>
        <v>0</v>
      </c>
      <c r="AK2">
        <f t="shared" si="0"/>
        <v>43</v>
      </c>
      <c r="AL2">
        <f t="shared" si="0"/>
        <v>0</v>
      </c>
      <c r="AM2">
        <f t="shared" si="0"/>
        <v>68</v>
      </c>
      <c r="AN2">
        <f t="shared" si="0"/>
        <v>110</v>
      </c>
      <c r="AO2">
        <f t="shared" si="0"/>
        <v>0</v>
      </c>
      <c r="AP2">
        <f t="shared" si="0"/>
        <v>0</v>
      </c>
      <c r="AQ2">
        <f t="shared" si="0"/>
        <v>1</v>
      </c>
      <c r="AR2">
        <f t="shared" si="0"/>
        <v>23</v>
      </c>
      <c r="AS2">
        <f t="shared" si="0"/>
        <v>53</v>
      </c>
      <c r="AT2">
        <f t="shared" si="0"/>
        <v>0</v>
      </c>
      <c r="AU2">
        <f t="shared" si="0"/>
        <v>0</v>
      </c>
      <c r="AV2">
        <f t="shared" si="0"/>
        <v>0</v>
      </c>
      <c r="AW2">
        <f t="shared" si="0"/>
        <v>0</v>
      </c>
      <c r="AX2">
        <f t="shared" si="0"/>
        <v>265</v>
      </c>
      <c r="AY2">
        <f t="shared" si="0"/>
        <v>0</v>
      </c>
      <c r="AZ2">
        <f t="shared" si="0"/>
        <v>87</v>
      </c>
      <c r="BA2">
        <f t="shared" si="0"/>
        <v>87</v>
      </c>
      <c r="BC2">
        <f>BC1/SUM(E2:BA2)</f>
        <v>0.17030848329048842</v>
      </c>
      <c r="BD2" s="234">
        <f>BC1*(BC2/2)</f>
        <v>22.565874035989715</v>
      </c>
    </row>
    <row r="3" spans="1:448 2110:6377" x14ac:dyDescent="0.25">
      <c r="A3">
        <v>40</v>
      </c>
      <c r="B3">
        <v>46</v>
      </c>
      <c r="C3">
        <v>49</v>
      </c>
      <c r="D3">
        <v>46</v>
      </c>
      <c r="E3">
        <v>40</v>
      </c>
      <c r="F3">
        <v>18</v>
      </c>
      <c r="G3">
        <v>48</v>
      </c>
      <c r="H3">
        <v>49</v>
      </c>
      <c r="I3">
        <v>36</v>
      </c>
      <c r="J3">
        <v>35</v>
      </c>
      <c r="K3">
        <v>31</v>
      </c>
      <c r="L3">
        <v>25</v>
      </c>
      <c r="M3">
        <v>22</v>
      </c>
      <c r="N3">
        <v>8</v>
      </c>
      <c r="O3">
        <v>21</v>
      </c>
      <c r="P3">
        <v>9</v>
      </c>
      <c r="Q3">
        <v>46</v>
      </c>
      <c r="R3">
        <v>46</v>
      </c>
      <c r="S3">
        <v>36</v>
      </c>
      <c r="T3">
        <v>19</v>
      </c>
      <c r="U3">
        <v>46</v>
      </c>
      <c r="V3">
        <v>8</v>
      </c>
      <c r="W3">
        <v>16</v>
      </c>
      <c r="X3">
        <v>19</v>
      </c>
      <c r="Y3">
        <v>9</v>
      </c>
      <c r="Z3">
        <v>8</v>
      </c>
      <c r="AA3">
        <v>6</v>
      </c>
      <c r="AB3">
        <v>13</v>
      </c>
      <c r="AC3">
        <v>11</v>
      </c>
      <c r="AD3">
        <v>2</v>
      </c>
      <c r="AE3">
        <v>48</v>
      </c>
      <c r="AF3">
        <v>35</v>
      </c>
      <c r="AG3">
        <v>26</v>
      </c>
      <c r="AH3">
        <v>24</v>
      </c>
      <c r="AI3">
        <v>3</v>
      </c>
      <c r="AJ3">
        <v>14</v>
      </c>
      <c r="AK3">
        <v>21</v>
      </c>
      <c r="AL3">
        <v>20</v>
      </c>
      <c r="AM3">
        <v>46</v>
      </c>
      <c r="AN3">
        <v>36</v>
      </c>
      <c r="AO3">
        <v>21</v>
      </c>
      <c r="AP3">
        <v>36</v>
      </c>
      <c r="AQ3">
        <v>33</v>
      </c>
      <c r="AR3">
        <v>21</v>
      </c>
      <c r="AS3">
        <v>18</v>
      </c>
      <c r="AT3">
        <v>36</v>
      </c>
      <c r="AU3">
        <v>20</v>
      </c>
      <c r="AV3">
        <v>46</v>
      </c>
      <c r="AW3">
        <v>8</v>
      </c>
      <c r="AX3">
        <v>21</v>
      </c>
      <c r="AY3">
        <v>46</v>
      </c>
      <c r="AZ3">
        <v>31</v>
      </c>
      <c r="BA3">
        <v>24</v>
      </c>
      <c r="BB3">
        <v>46</v>
      </c>
      <c r="BC3">
        <v>24</v>
      </c>
      <c r="BD3">
        <v>41</v>
      </c>
      <c r="BE3">
        <v>22</v>
      </c>
      <c r="BF3">
        <v>14</v>
      </c>
      <c r="BG3">
        <v>20</v>
      </c>
      <c r="BH3">
        <v>41</v>
      </c>
      <c r="BI3">
        <v>20</v>
      </c>
      <c r="BJ3">
        <v>46</v>
      </c>
      <c r="BK3">
        <v>31</v>
      </c>
      <c r="BL3">
        <v>35</v>
      </c>
      <c r="BM3">
        <v>46</v>
      </c>
      <c r="BN3">
        <v>46</v>
      </c>
      <c r="BO3">
        <v>46</v>
      </c>
      <c r="BP3">
        <v>5</v>
      </c>
      <c r="BQ3">
        <v>30</v>
      </c>
      <c r="BR3">
        <v>8</v>
      </c>
      <c r="BS3">
        <v>6</v>
      </c>
      <c r="BT3">
        <v>8</v>
      </c>
      <c r="BU3">
        <v>39</v>
      </c>
      <c r="BV3">
        <v>12</v>
      </c>
      <c r="BW3">
        <v>49</v>
      </c>
      <c r="BX3">
        <v>48</v>
      </c>
    </row>
    <row r="4" spans="1:448 2110:6377" x14ac:dyDescent="0.25">
      <c r="A4">
        <v>31</v>
      </c>
      <c r="B4">
        <v>8</v>
      </c>
      <c r="C4">
        <v>48</v>
      </c>
      <c r="D4">
        <v>8</v>
      </c>
      <c r="E4">
        <v>31</v>
      </c>
      <c r="F4">
        <v>48</v>
      </c>
      <c r="G4">
        <v>35</v>
      </c>
      <c r="H4">
        <v>26</v>
      </c>
      <c r="I4">
        <v>24</v>
      </c>
      <c r="J4">
        <v>3</v>
      </c>
      <c r="K4">
        <v>49</v>
      </c>
      <c r="L4">
        <v>48</v>
      </c>
      <c r="M4">
        <v>22</v>
      </c>
      <c r="N4">
        <v>14</v>
      </c>
      <c r="O4">
        <v>41</v>
      </c>
      <c r="P4">
        <v>46</v>
      </c>
      <c r="Q4">
        <v>21</v>
      </c>
      <c r="R4">
        <v>46</v>
      </c>
      <c r="S4">
        <v>36</v>
      </c>
      <c r="T4">
        <v>46</v>
      </c>
      <c r="U4">
        <v>20</v>
      </c>
      <c r="V4">
        <v>46</v>
      </c>
      <c r="W4">
        <v>36</v>
      </c>
      <c r="X4">
        <v>8</v>
      </c>
      <c r="Y4">
        <v>8</v>
      </c>
      <c r="Z4">
        <v>22</v>
      </c>
      <c r="AA4">
        <v>14</v>
      </c>
      <c r="AB4">
        <v>14</v>
      </c>
      <c r="AC4">
        <v>8</v>
      </c>
      <c r="AD4">
        <v>46</v>
      </c>
      <c r="AE4">
        <v>13</v>
      </c>
      <c r="AF4">
        <v>11</v>
      </c>
      <c r="AG4">
        <v>14</v>
      </c>
      <c r="AH4">
        <v>46</v>
      </c>
      <c r="AI4">
        <v>36</v>
      </c>
      <c r="AJ4">
        <v>46</v>
      </c>
      <c r="AK4">
        <v>36</v>
      </c>
      <c r="AL4">
        <v>35</v>
      </c>
      <c r="AM4">
        <v>31</v>
      </c>
      <c r="AN4">
        <v>25</v>
      </c>
      <c r="AO4">
        <v>22</v>
      </c>
      <c r="AP4">
        <v>8</v>
      </c>
      <c r="AQ4">
        <v>16</v>
      </c>
      <c r="AR4">
        <v>46</v>
      </c>
      <c r="AS4">
        <v>46</v>
      </c>
      <c r="AT4">
        <v>49</v>
      </c>
      <c r="AU4">
        <v>41</v>
      </c>
      <c r="AV4">
        <v>18</v>
      </c>
      <c r="AW4">
        <v>36</v>
      </c>
      <c r="AX4">
        <v>33</v>
      </c>
      <c r="AY4">
        <v>49</v>
      </c>
      <c r="AZ4">
        <v>46</v>
      </c>
      <c r="BA4">
        <v>40</v>
      </c>
      <c r="BB4">
        <v>18</v>
      </c>
      <c r="BC4">
        <v>19</v>
      </c>
      <c r="BD4">
        <v>20</v>
      </c>
      <c r="BE4">
        <v>21</v>
      </c>
      <c r="BF4">
        <v>8</v>
      </c>
      <c r="BG4">
        <v>22</v>
      </c>
      <c r="BH4">
        <v>14</v>
      </c>
      <c r="BI4">
        <v>20</v>
      </c>
      <c r="BJ4">
        <v>22</v>
      </c>
      <c r="BK4">
        <v>14</v>
      </c>
      <c r="BL4">
        <v>24</v>
      </c>
      <c r="BM4">
        <v>20</v>
      </c>
      <c r="BN4">
        <v>48</v>
      </c>
      <c r="BO4">
        <v>35</v>
      </c>
      <c r="BP4">
        <v>26</v>
      </c>
      <c r="BQ4">
        <v>24</v>
      </c>
      <c r="BR4">
        <v>3</v>
      </c>
      <c r="BS4">
        <v>22</v>
      </c>
      <c r="BT4">
        <v>14</v>
      </c>
      <c r="BU4">
        <v>21</v>
      </c>
      <c r="BV4">
        <v>8</v>
      </c>
      <c r="BW4">
        <v>46</v>
      </c>
      <c r="BX4">
        <v>20</v>
      </c>
      <c r="BY4">
        <v>8</v>
      </c>
      <c r="BZ4">
        <v>46</v>
      </c>
      <c r="CA4">
        <v>36</v>
      </c>
      <c r="CB4">
        <v>33</v>
      </c>
      <c r="CC4">
        <v>8</v>
      </c>
      <c r="CD4">
        <v>36</v>
      </c>
      <c r="CE4">
        <v>33</v>
      </c>
      <c r="CF4">
        <v>35</v>
      </c>
      <c r="CG4">
        <v>46</v>
      </c>
      <c r="CH4">
        <v>36</v>
      </c>
      <c r="CI4">
        <v>19</v>
      </c>
      <c r="CJ4">
        <v>21</v>
      </c>
      <c r="CK4">
        <v>35</v>
      </c>
      <c r="CL4">
        <v>21</v>
      </c>
      <c r="CM4">
        <v>8</v>
      </c>
      <c r="CN4">
        <v>46</v>
      </c>
      <c r="CO4">
        <v>41</v>
      </c>
      <c r="CP4">
        <v>8</v>
      </c>
      <c r="CQ4">
        <v>8</v>
      </c>
      <c r="CR4">
        <v>8</v>
      </c>
      <c r="CS4">
        <v>49</v>
      </c>
      <c r="CT4">
        <v>21</v>
      </c>
      <c r="CU4">
        <v>46</v>
      </c>
      <c r="CV4">
        <v>36</v>
      </c>
      <c r="CW4">
        <v>35</v>
      </c>
      <c r="CX4">
        <v>31</v>
      </c>
      <c r="CY4">
        <v>25</v>
      </c>
      <c r="CZ4">
        <v>22</v>
      </c>
      <c r="DA4">
        <v>8</v>
      </c>
      <c r="DB4">
        <v>46</v>
      </c>
      <c r="DC4">
        <v>46</v>
      </c>
      <c r="DD4">
        <v>8</v>
      </c>
      <c r="DE4">
        <v>48</v>
      </c>
      <c r="DF4">
        <v>49</v>
      </c>
    </row>
    <row r="5" spans="1:448 2110:6377" x14ac:dyDescent="0.25">
      <c r="A5">
        <v>46</v>
      </c>
      <c r="B5">
        <v>46</v>
      </c>
      <c r="C5">
        <v>49</v>
      </c>
      <c r="D5" s="145">
        <v>46</v>
      </c>
      <c r="E5">
        <v>46</v>
      </c>
      <c r="F5">
        <v>49</v>
      </c>
      <c r="G5">
        <v>41</v>
      </c>
      <c r="H5">
        <v>18</v>
      </c>
      <c r="I5">
        <v>36</v>
      </c>
      <c r="J5">
        <v>33</v>
      </c>
      <c r="K5">
        <v>49</v>
      </c>
      <c r="L5">
        <v>46</v>
      </c>
      <c r="M5">
        <v>40</v>
      </c>
      <c r="N5">
        <v>18</v>
      </c>
      <c r="O5">
        <v>48</v>
      </c>
      <c r="P5">
        <v>49</v>
      </c>
      <c r="Q5">
        <v>46</v>
      </c>
      <c r="R5">
        <v>36</v>
      </c>
      <c r="S5">
        <v>19</v>
      </c>
      <c r="T5">
        <v>35</v>
      </c>
      <c r="U5">
        <v>8</v>
      </c>
      <c r="V5">
        <v>20</v>
      </c>
      <c r="W5">
        <v>8</v>
      </c>
      <c r="X5">
        <v>22</v>
      </c>
      <c r="Y5">
        <v>14</v>
      </c>
      <c r="Z5">
        <v>8</v>
      </c>
      <c r="AA5">
        <v>21</v>
      </c>
      <c r="AB5">
        <v>8</v>
      </c>
      <c r="AC5">
        <v>22</v>
      </c>
      <c r="AD5">
        <v>14</v>
      </c>
      <c r="AE5">
        <v>46</v>
      </c>
      <c r="AF5">
        <v>46</v>
      </c>
      <c r="AG5">
        <v>46</v>
      </c>
      <c r="AH5">
        <v>36</v>
      </c>
      <c r="AI5">
        <v>19</v>
      </c>
      <c r="AJ5">
        <v>19</v>
      </c>
      <c r="AK5">
        <v>46</v>
      </c>
      <c r="AL5">
        <v>8</v>
      </c>
      <c r="AM5">
        <v>16</v>
      </c>
      <c r="AN5">
        <v>46</v>
      </c>
      <c r="AO5">
        <v>19</v>
      </c>
      <c r="AP5">
        <v>8</v>
      </c>
      <c r="AQ5">
        <v>22</v>
      </c>
      <c r="AR5">
        <v>14</v>
      </c>
      <c r="AS5">
        <v>8</v>
      </c>
      <c r="AT5">
        <v>22</v>
      </c>
      <c r="AU5">
        <v>14</v>
      </c>
      <c r="AV5">
        <v>41</v>
      </c>
      <c r="AW5">
        <v>46</v>
      </c>
      <c r="AX5">
        <v>21</v>
      </c>
      <c r="AY5">
        <v>46</v>
      </c>
      <c r="AZ5">
        <v>36</v>
      </c>
      <c r="BA5">
        <v>46</v>
      </c>
      <c r="BB5">
        <v>13</v>
      </c>
      <c r="BC5">
        <v>11</v>
      </c>
      <c r="BD5">
        <v>8</v>
      </c>
      <c r="BE5">
        <v>8</v>
      </c>
      <c r="BF5">
        <v>48</v>
      </c>
      <c r="BG5">
        <v>35</v>
      </c>
      <c r="BH5">
        <v>48</v>
      </c>
      <c r="BI5">
        <v>35</v>
      </c>
      <c r="BJ5">
        <v>26</v>
      </c>
      <c r="BK5">
        <v>24</v>
      </c>
      <c r="BL5">
        <v>3</v>
      </c>
      <c r="BM5">
        <v>22</v>
      </c>
      <c r="BN5">
        <v>14</v>
      </c>
      <c r="BO5">
        <v>24</v>
      </c>
      <c r="BP5">
        <v>48</v>
      </c>
      <c r="BQ5">
        <v>8</v>
      </c>
      <c r="BR5">
        <v>31</v>
      </c>
      <c r="BS5">
        <v>48</v>
      </c>
      <c r="BT5">
        <v>35</v>
      </c>
      <c r="BU5">
        <v>26</v>
      </c>
      <c r="BV5">
        <v>24</v>
      </c>
      <c r="BW5">
        <v>3</v>
      </c>
      <c r="BX5">
        <v>14</v>
      </c>
      <c r="BY5">
        <v>21</v>
      </c>
      <c r="BZ5">
        <v>20</v>
      </c>
      <c r="CA5">
        <v>46</v>
      </c>
      <c r="CB5">
        <v>46</v>
      </c>
      <c r="CC5">
        <v>36</v>
      </c>
      <c r="CD5">
        <v>19</v>
      </c>
      <c r="CE5">
        <v>21</v>
      </c>
      <c r="CF5">
        <v>46</v>
      </c>
      <c r="CG5">
        <v>36</v>
      </c>
      <c r="CH5">
        <v>19</v>
      </c>
      <c r="CI5">
        <v>36</v>
      </c>
      <c r="CJ5">
        <v>33</v>
      </c>
      <c r="CK5">
        <v>21</v>
      </c>
      <c r="CL5">
        <v>49</v>
      </c>
      <c r="CM5">
        <v>41</v>
      </c>
      <c r="CN5">
        <v>18</v>
      </c>
      <c r="CO5">
        <v>36</v>
      </c>
      <c r="CP5">
        <v>33</v>
      </c>
      <c r="CQ5">
        <v>49</v>
      </c>
      <c r="CR5">
        <v>46</v>
      </c>
      <c r="CS5">
        <v>40</v>
      </c>
      <c r="CT5">
        <v>18</v>
      </c>
      <c r="CU5">
        <v>46</v>
      </c>
      <c r="CV5">
        <v>36</v>
      </c>
      <c r="CW5">
        <v>19</v>
      </c>
      <c r="CX5">
        <v>20</v>
      </c>
      <c r="CY5">
        <v>46</v>
      </c>
      <c r="CZ5">
        <v>8</v>
      </c>
      <c r="DA5">
        <v>21</v>
      </c>
      <c r="DB5">
        <v>46</v>
      </c>
      <c r="DC5">
        <v>8</v>
      </c>
      <c r="DD5">
        <v>22</v>
      </c>
      <c r="DE5">
        <v>14</v>
      </c>
      <c r="DF5">
        <v>24</v>
      </c>
      <c r="DG5">
        <v>46</v>
      </c>
      <c r="DH5">
        <v>22</v>
      </c>
      <c r="DI5">
        <v>14</v>
      </c>
      <c r="DJ5">
        <v>24</v>
      </c>
      <c r="DK5">
        <v>41</v>
      </c>
      <c r="DL5">
        <v>8</v>
      </c>
      <c r="DM5">
        <v>22</v>
      </c>
      <c r="DN5">
        <v>14</v>
      </c>
      <c r="DO5">
        <v>14</v>
      </c>
      <c r="DP5">
        <v>20</v>
      </c>
      <c r="DQ5">
        <v>41</v>
      </c>
      <c r="DR5">
        <v>20</v>
      </c>
      <c r="DS5">
        <v>46</v>
      </c>
      <c r="DT5">
        <v>8</v>
      </c>
      <c r="DU5">
        <v>35</v>
      </c>
      <c r="DV5">
        <v>46</v>
      </c>
      <c r="DW5">
        <v>46</v>
      </c>
      <c r="DX5">
        <v>46</v>
      </c>
      <c r="DY5">
        <v>48</v>
      </c>
      <c r="DZ5">
        <v>20</v>
      </c>
      <c r="EA5">
        <v>8</v>
      </c>
      <c r="EB5">
        <v>22</v>
      </c>
      <c r="EC5">
        <v>14</v>
      </c>
      <c r="ED5">
        <v>41</v>
      </c>
      <c r="EE5">
        <v>46</v>
      </c>
      <c r="EF5">
        <v>21</v>
      </c>
      <c r="EG5">
        <v>46</v>
      </c>
      <c r="EH5">
        <v>36</v>
      </c>
      <c r="EI5">
        <v>46</v>
      </c>
      <c r="EJ5">
        <v>8</v>
      </c>
      <c r="EK5">
        <v>8</v>
      </c>
      <c r="EL5">
        <v>46</v>
      </c>
      <c r="EM5">
        <v>49</v>
      </c>
      <c r="EN5">
        <v>48</v>
      </c>
    </row>
    <row r="6" spans="1:448 2110:6377" x14ac:dyDescent="0.25">
      <c r="A6">
        <v>8</v>
      </c>
      <c r="B6">
        <v>8</v>
      </c>
      <c r="C6">
        <v>48</v>
      </c>
      <c r="D6">
        <v>8</v>
      </c>
      <c r="E6">
        <v>8</v>
      </c>
      <c r="F6">
        <v>48</v>
      </c>
      <c r="G6">
        <v>35</v>
      </c>
      <c r="H6">
        <v>48</v>
      </c>
      <c r="I6">
        <v>35</v>
      </c>
      <c r="J6">
        <v>26</v>
      </c>
      <c r="K6">
        <v>24</v>
      </c>
      <c r="L6">
        <v>3</v>
      </c>
      <c r="M6">
        <v>22</v>
      </c>
      <c r="N6">
        <v>14</v>
      </c>
      <c r="O6">
        <v>24</v>
      </c>
      <c r="P6">
        <v>48</v>
      </c>
      <c r="Q6">
        <v>8</v>
      </c>
      <c r="R6">
        <v>31</v>
      </c>
      <c r="S6">
        <v>48</v>
      </c>
      <c r="T6">
        <v>35</v>
      </c>
      <c r="U6">
        <v>26</v>
      </c>
      <c r="V6">
        <v>24</v>
      </c>
      <c r="W6">
        <v>3</v>
      </c>
      <c r="X6">
        <v>49</v>
      </c>
      <c r="Y6">
        <v>48</v>
      </c>
      <c r="Z6">
        <v>8</v>
      </c>
      <c r="AA6">
        <v>22</v>
      </c>
      <c r="AB6">
        <v>14</v>
      </c>
      <c r="AC6">
        <v>14</v>
      </c>
      <c r="AD6">
        <v>41</v>
      </c>
      <c r="AE6">
        <v>46</v>
      </c>
      <c r="AF6">
        <v>21</v>
      </c>
      <c r="AG6">
        <v>46</v>
      </c>
      <c r="AH6">
        <v>46</v>
      </c>
      <c r="AI6">
        <v>36</v>
      </c>
      <c r="AJ6">
        <v>19</v>
      </c>
      <c r="AK6">
        <v>46</v>
      </c>
      <c r="AL6">
        <v>20</v>
      </c>
      <c r="AM6">
        <v>46</v>
      </c>
      <c r="AN6">
        <v>46</v>
      </c>
      <c r="AO6">
        <v>36</v>
      </c>
      <c r="AP6">
        <v>19</v>
      </c>
      <c r="AQ6">
        <v>8</v>
      </c>
      <c r="AR6">
        <v>8</v>
      </c>
      <c r="AS6">
        <v>8</v>
      </c>
      <c r="AT6">
        <v>22</v>
      </c>
      <c r="AU6">
        <v>14</v>
      </c>
      <c r="AV6">
        <v>14</v>
      </c>
      <c r="AW6">
        <v>14</v>
      </c>
      <c r="AX6">
        <v>8</v>
      </c>
      <c r="AY6">
        <v>46</v>
      </c>
      <c r="AZ6">
        <v>13</v>
      </c>
      <c r="BA6">
        <v>11</v>
      </c>
      <c r="BB6">
        <v>8</v>
      </c>
      <c r="BC6">
        <v>14</v>
      </c>
      <c r="BD6">
        <v>46</v>
      </c>
      <c r="BE6">
        <v>46</v>
      </c>
      <c r="BF6">
        <v>36</v>
      </c>
      <c r="BG6">
        <v>19</v>
      </c>
      <c r="BH6">
        <v>46</v>
      </c>
      <c r="BI6">
        <v>46</v>
      </c>
      <c r="BJ6">
        <v>36</v>
      </c>
      <c r="BK6">
        <v>19</v>
      </c>
      <c r="BL6">
        <v>35</v>
      </c>
      <c r="BM6">
        <v>8</v>
      </c>
      <c r="BN6">
        <v>20</v>
      </c>
      <c r="BO6">
        <v>8</v>
      </c>
      <c r="BP6">
        <v>22</v>
      </c>
      <c r="BQ6">
        <v>14</v>
      </c>
      <c r="BR6">
        <v>8</v>
      </c>
      <c r="BS6">
        <v>16</v>
      </c>
      <c r="BT6">
        <v>46</v>
      </c>
      <c r="BU6">
        <v>46</v>
      </c>
      <c r="BV6">
        <v>46</v>
      </c>
      <c r="BW6">
        <v>49</v>
      </c>
      <c r="BX6">
        <v>41</v>
      </c>
      <c r="BY6">
        <v>49</v>
      </c>
      <c r="BZ6">
        <v>41</v>
      </c>
      <c r="CA6">
        <v>18</v>
      </c>
      <c r="CB6">
        <v>36</v>
      </c>
      <c r="CC6">
        <v>33</v>
      </c>
      <c r="CD6">
        <v>49</v>
      </c>
      <c r="CE6">
        <v>46</v>
      </c>
      <c r="CF6">
        <v>40</v>
      </c>
      <c r="CG6">
        <v>18</v>
      </c>
      <c r="CH6">
        <v>46</v>
      </c>
      <c r="CI6">
        <v>36</v>
      </c>
      <c r="CJ6">
        <v>19</v>
      </c>
      <c r="CK6">
        <v>36</v>
      </c>
      <c r="CL6">
        <v>33</v>
      </c>
      <c r="CM6">
        <v>49</v>
      </c>
      <c r="CN6">
        <v>46</v>
      </c>
      <c r="CO6">
        <v>46</v>
      </c>
      <c r="CP6">
        <v>49</v>
      </c>
      <c r="CQ6">
        <v>41</v>
      </c>
      <c r="CR6">
        <v>18</v>
      </c>
      <c r="CS6">
        <v>36</v>
      </c>
      <c r="CT6">
        <v>33</v>
      </c>
      <c r="CU6">
        <v>49</v>
      </c>
      <c r="CV6">
        <v>46</v>
      </c>
      <c r="CW6">
        <v>40</v>
      </c>
      <c r="CX6">
        <v>18</v>
      </c>
      <c r="CY6">
        <v>19</v>
      </c>
      <c r="CZ6">
        <v>20</v>
      </c>
      <c r="DA6">
        <v>21</v>
      </c>
      <c r="DB6">
        <v>8</v>
      </c>
      <c r="DC6">
        <v>8</v>
      </c>
      <c r="DD6">
        <v>22</v>
      </c>
      <c r="DE6">
        <v>14</v>
      </c>
      <c r="DF6">
        <v>14</v>
      </c>
      <c r="DG6">
        <v>20</v>
      </c>
      <c r="DH6">
        <v>8</v>
      </c>
      <c r="DI6">
        <v>22</v>
      </c>
      <c r="DJ6">
        <v>14</v>
      </c>
      <c r="DK6">
        <v>14</v>
      </c>
      <c r="DL6">
        <v>22</v>
      </c>
      <c r="DM6">
        <v>14</v>
      </c>
      <c r="DN6">
        <v>24</v>
      </c>
      <c r="DO6">
        <v>20</v>
      </c>
      <c r="DP6">
        <v>48</v>
      </c>
      <c r="DQ6">
        <v>35</v>
      </c>
      <c r="DR6">
        <v>48</v>
      </c>
      <c r="DS6">
        <v>35</v>
      </c>
      <c r="DT6">
        <v>26</v>
      </c>
      <c r="DU6">
        <v>24</v>
      </c>
      <c r="DV6">
        <v>3</v>
      </c>
      <c r="DW6">
        <v>22</v>
      </c>
      <c r="DX6">
        <v>14</v>
      </c>
      <c r="DY6">
        <v>24</v>
      </c>
      <c r="DZ6">
        <v>48</v>
      </c>
      <c r="EA6">
        <v>8</v>
      </c>
      <c r="EB6">
        <v>31</v>
      </c>
      <c r="EC6">
        <v>48</v>
      </c>
      <c r="ED6">
        <v>35</v>
      </c>
      <c r="EE6">
        <v>26</v>
      </c>
      <c r="EF6">
        <v>24</v>
      </c>
      <c r="EG6">
        <v>3</v>
      </c>
      <c r="EH6">
        <v>8</v>
      </c>
      <c r="EI6">
        <v>22</v>
      </c>
      <c r="EJ6">
        <v>14</v>
      </c>
      <c r="EK6">
        <v>14</v>
      </c>
      <c r="EL6">
        <v>21</v>
      </c>
      <c r="EM6">
        <v>8</v>
      </c>
      <c r="EN6">
        <v>46</v>
      </c>
      <c r="EO6">
        <v>20</v>
      </c>
      <c r="EP6">
        <v>8</v>
      </c>
      <c r="EQ6">
        <v>46</v>
      </c>
      <c r="ER6">
        <v>46</v>
      </c>
      <c r="ES6">
        <v>36</v>
      </c>
      <c r="ET6">
        <v>19</v>
      </c>
      <c r="EU6">
        <v>36</v>
      </c>
      <c r="EV6">
        <v>33</v>
      </c>
      <c r="EW6">
        <v>8</v>
      </c>
      <c r="EX6">
        <v>46</v>
      </c>
      <c r="EY6">
        <v>36</v>
      </c>
      <c r="EZ6">
        <v>19</v>
      </c>
      <c r="FA6">
        <v>36</v>
      </c>
      <c r="FB6">
        <v>33</v>
      </c>
      <c r="FC6">
        <v>35</v>
      </c>
      <c r="FD6">
        <v>46</v>
      </c>
      <c r="FE6">
        <v>46</v>
      </c>
      <c r="FF6">
        <v>36</v>
      </c>
      <c r="FG6">
        <v>19</v>
      </c>
      <c r="FH6">
        <v>19</v>
      </c>
      <c r="FI6">
        <v>21</v>
      </c>
      <c r="FJ6">
        <v>35</v>
      </c>
      <c r="FK6">
        <v>21</v>
      </c>
      <c r="FL6">
        <v>8</v>
      </c>
      <c r="FM6">
        <v>46</v>
      </c>
      <c r="FN6">
        <v>41</v>
      </c>
      <c r="FO6">
        <v>8</v>
      </c>
      <c r="FP6">
        <v>8</v>
      </c>
      <c r="FQ6">
        <v>8</v>
      </c>
      <c r="FR6">
        <v>49</v>
      </c>
      <c r="FS6">
        <v>21</v>
      </c>
      <c r="FT6">
        <v>46</v>
      </c>
      <c r="FU6">
        <v>46</v>
      </c>
      <c r="FV6">
        <v>36</v>
      </c>
      <c r="FW6">
        <v>19</v>
      </c>
      <c r="FX6">
        <v>35</v>
      </c>
      <c r="FY6">
        <v>8</v>
      </c>
      <c r="FZ6">
        <v>20</v>
      </c>
      <c r="GA6">
        <v>8</v>
      </c>
      <c r="GB6">
        <v>22</v>
      </c>
      <c r="GC6">
        <v>14</v>
      </c>
      <c r="GD6">
        <v>8</v>
      </c>
      <c r="GE6">
        <v>46</v>
      </c>
      <c r="GF6">
        <v>46</v>
      </c>
      <c r="GG6">
        <v>8</v>
      </c>
      <c r="GH6">
        <v>48</v>
      </c>
      <c r="GI6">
        <v>49</v>
      </c>
    </row>
    <row r="7" spans="1:448 2110:6377" x14ac:dyDescent="0.25">
      <c r="A7">
        <v>46</v>
      </c>
      <c r="B7">
        <v>46</v>
      </c>
      <c r="C7">
        <v>49</v>
      </c>
      <c r="D7">
        <v>46</v>
      </c>
      <c r="E7">
        <v>46</v>
      </c>
      <c r="F7">
        <v>49</v>
      </c>
      <c r="G7">
        <v>41</v>
      </c>
      <c r="H7">
        <v>49</v>
      </c>
      <c r="I7">
        <v>41</v>
      </c>
      <c r="J7">
        <v>18</v>
      </c>
      <c r="K7">
        <v>36</v>
      </c>
      <c r="L7">
        <v>33</v>
      </c>
      <c r="M7">
        <v>49</v>
      </c>
      <c r="N7">
        <v>46</v>
      </c>
      <c r="O7">
        <v>40</v>
      </c>
      <c r="P7">
        <v>18</v>
      </c>
      <c r="Q7">
        <v>46</v>
      </c>
      <c r="R7">
        <v>36</v>
      </c>
      <c r="S7">
        <v>19</v>
      </c>
      <c r="T7">
        <v>36</v>
      </c>
      <c r="U7">
        <v>33</v>
      </c>
      <c r="V7">
        <v>49</v>
      </c>
      <c r="W7">
        <v>46</v>
      </c>
      <c r="X7">
        <v>46</v>
      </c>
      <c r="Y7">
        <v>49</v>
      </c>
      <c r="Z7">
        <v>41</v>
      </c>
      <c r="AA7">
        <v>18</v>
      </c>
      <c r="AB7">
        <v>36</v>
      </c>
      <c r="AC7">
        <v>33</v>
      </c>
      <c r="AD7">
        <v>49</v>
      </c>
      <c r="AE7">
        <v>46</v>
      </c>
      <c r="AF7">
        <v>40</v>
      </c>
      <c r="AG7">
        <v>18</v>
      </c>
      <c r="AH7">
        <v>48</v>
      </c>
      <c r="AI7">
        <v>49</v>
      </c>
      <c r="AJ7">
        <v>46</v>
      </c>
      <c r="AK7">
        <v>46</v>
      </c>
      <c r="AL7">
        <v>36</v>
      </c>
      <c r="AM7">
        <v>19</v>
      </c>
      <c r="AN7">
        <v>19</v>
      </c>
      <c r="AO7">
        <v>35</v>
      </c>
      <c r="AP7">
        <v>8</v>
      </c>
      <c r="AQ7">
        <v>20</v>
      </c>
      <c r="AR7">
        <v>8</v>
      </c>
      <c r="AS7">
        <v>8</v>
      </c>
      <c r="AT7">
        <v>22</v>
      </c>
      <c r="AU7">
        <v>14</v>
      </c>
      <c r="AV7">
        <v>14</v>
      </c>
      <c r="AW7">
        <v>8</v>
      </c>
      <c r="AX7">
        <v>21</v>
      </c>
      <c r="AY7">
        <v>8</v>
      </c>
      <c r="AZ7">
        <v>8</v>
      </c>
      <c r="BA7">
        <v>22</v>
      </c>
      <c r="BB7">
        <v>14</v>
      </c>
      <c r="BC7">
        <v>14</v>
      </c>
      <c r="BD7">
        <v>46</v>
      </c>
      <c r="BE7">
        <v>46</v>
      </c>
      <c r="BF7">
        <v>46</v>
      </c>
      <c r="BG7">
        <v>46</v>
      </c>
      <c r="BH7">
        <v>36</v>
      </c>
      <c r="BI7">
        <v>19</v>
      </c>
      <c r="BJ7">
        <v>19</v>
      </c>
      <c r="BK7">
        <v>19</v>
      </c>
      <c r="BL7">
        <v>46</v>
      </c>
      <c r="BM7">
        <v>8</v>
      </c>
      <c r="BN7">
        <v>16</v>
      </c>
      <c r="BO7">
        <v>46</v>
      </c>
      <c r="BP7">
        <v>46</v>
      </c>
      <c r="BQ7">
        <v>19</v>
      </c>
      <c r="BR7">
        <v>8</v>
      </c>
      <c r="BS7">
        <v>8</v>
      </c>
      <c r="BT7">
        <v>22</v>
      </c>
      <c r="BU7">
        <v>14</v>
      </c>
      <c r="BV7">
        <v>14</v>
      </c>
      <c r="BW7">
        <v>8</v>
      </c>
      <c r="BX7">
        <v>8</v>
      </c>
      <c r="BY7">
        <v>22</v>
      </c>
      <c r="BZ7">
        <v>14</v>
      </c>
      <c r="CA7">
        <v>14</v>
      </c>
      <c r="CB7">
        <v>41</v>
      </c>
      <c r="CC7">
        <v>46</v>
      </c>
      <c r="CD7">
        <v>21</v>
      </c>
      <c r="CE7">
        <v>46</v>
      </c>
      <c r="CF7">
        <v>46</v>
      </c>
      <c r="CG7">
        <v>36</v>
      </c>
      <c r="CH7">
        <v>19</v>
      </c>
      <c r="CI7">
        <v>46</v>
      </c>
      <c r="CJ7">
        <v>13</v>
      </c>
      <c r="CK7">
        <v>11</v>
      </c>
      <c r="CL7">
        <v>8</v>
      </c>
      <c r="CM7">
        <v>8</v>
      </c>
      <c r="CN7">
        <v>8</v>
      </c>
      <c r="CO7">
        <v>48</v>
      </c>
      <c r="CP7">
        <v>35</v>
      </c>
      <c r="CQ7">
        <v>48</v>
      </c>
      <c r="CR7">
        <v>35</v>
      </c>
      <c r="CS7">
        <v>48</v>
      </c>
      <c r="CT7">
        <v>35</v>
      </c>
      <c r="CU7">
        <v>26</v>
      </c>
      <c r="CV7">
        <v>24</v>
      </c>
      <c r="CW7">
        <v>3</v>
      </c>
      <c r="CX7">
        <v>22</v>
      </c>
      <c r="CY7">
        <v>14</v>
      </c>
      <c r="CZ7">
        <v>24</v>
      </c>
      <c r="DA7">
        <v>48</v>
      </c>
      <c r="DB7">
        <v>8</v>
      </c>
      <c r="DC7">
        <v>31</v>
      </c>
      <c r="DD7">
        <v>48</v>
      </c>
      <c r="DE7">
        <v>35</v>
      </c>
      <c r="DF7">
        <v>26</v>
      </c>
      <c r="DG7">
        <v>24</v>
      </c>
      <c r="DH7">
        <v>3</v>
      </c>
      <c r="DI7">
        <v>8</v>
      </c>
      <c r="DJ7">
        <v>22</v>
      </c>
      <c r="DK7">
        <v>14</v>
      </c>
      <c r="DL7">
        <v>14</v>
      </c>
      <c r="DM7">
        <v>22</v>
      </c>
      <c r="DN7">
        <v>14</v>
      </c>
      <c r="DO7">
        <v>24</v>
      </c>
      <c r="DP7">
        <v>48</v>
      </c>
      <c r="DQ7">
        <v>8</v>
      </c>
      <c r="DR7">
        <v>8</v>
      </c>
      <c r="DS7">
        <v>48</v>
      </c>
      <c r="DT7">
        <v>35</v>
      </c>
      <c r="DU7">
        <v>48</v>
      </c>
      <c r="DV7">
        <v>35</v>
      </c>
      <c r="DW7">
        <v>26</v>
      </c>
      <c r="DX7">
        <v>24</v>
      </c>
      <c r="DY7">
        <v>3</v>
      </c>
      <c r="DZ7">
        <v>22</v>
      </c>
      <c r="EA7">
        <v>14</v>
      </c>
      <c r="EB7">
        <v>24</v>
      </c>
      <c r="EC7">
        <v>48</v>
      </c>
      <c r="ED7">
        <v>8</v>
      </c>
      <c r="EE7">
        <v>31</v>
      </c>
      <c r="EF7">
        <v>48</v>
      </c>
      <c r="EG7">
        <v>35</v>
      </c>
      <c r="EH7">
        <v>26</v>
      </c>
      <c r="EI7">
        <v>24</v>
      </c>
      <c r="EJ7">
        <v>3</v>
      </c>
      <c r="EK7">
        <v>14</v>
      </c>
      <c r="EL7">
        <v>21</v>
      </c>
      <c r="EM7">
        <v>20</v>
      </c>
      <c r="EN7">
        <v>46</v>
      </c>
      <c r="EO7">
        <v>46</v>
      </c>
      <c r="EP7">
        <v>46</v>
      </c>
      <c r="EQ7">
        <v>36</v>
      </c>
      <c r="ER7">
        <v>19</v>
      </c>
      <c r="ES7">
        <v>19</v>
      </c>
      <c r="ET7">
        <v>21</v>
      </c>
      <c r="EU7">
        <v>46</v>
      </c>
      <c r="EV7">
        <v>46</v>
      </c>
      <c r="EW7">
        <v>36</v>
      </c>
      <c r="EX7">
        <v>19</v>
      </c>
      <c r="EY7">
        <v>19</v>
      </c>
      <c r="EZ7">
        <v>46</v>
      </c>
      <c r="FA7">
        <v>36</v>
      </c>
      <c r="FB7">
        <v>19</v>
      </c>
      <c r="FC7">
        <v>36</v>
      </c>
      <c r="FD7">
        <v>33</v>
      </c>
      <c r="FE7">
        <v>21</v>
      </c>
      <c r="FF7">
        <v>49</v>
      </c>
      <c r="FG7">
        <v>41</v>
      </c>
      <c r="FH7">
        <v>49</v>
      </c>
      <c r="FI7">
        <v>41</v>
      </c>
      <c r="FJ7">
        <v>18</v>
      </c>
      <c r="FK7">
        <v>36</v>
      </c>
      <c r="FL7">
        <v>33</v>
      </c>
      <c r="FM7">
        <v>49</v>
      </c>
      <c r="FN7">
        <v>46</v>
      </c>
      <c r="FO7">
        <v>40</v>
      </c>
      <c r="FP7">
        <v>18</v>
      </c>
      <c r="FQ7">
        <v>46</v>
      </c>
      <c r="FR7">
        <v>36</v>
      </c>
      <c r="FS7">
        <v>19</v>
      </c>
      <c r="FT7">
        <v>36</v>
      </c>
      <c r="FU7">
        <v>33</v>
      </c>
      <c r="FV7">
        <v>49</v>
      </c>
      <c r="FW7">
        <v>46</v>
      </c>
      <c r="FX7">
        <v>46</v>
      </c>
      <c r="FY7">
        <v>49</v>
      </c>
      <c r="FZ7">
        <v>41</v>
      </c>
      <c r="GA7">
        <v>18</v>
      </c>
      <c r="GB7">
        <v>36</v>
      </c>
      <c r="GC7">
        <v>33</v>
      </c>
      <c r="GD7">
        <v>49</v>
      </c>
      <c r="GE7">
        <v>46</v>
      </c>
      <c r="GF7">
        <v>40</v>
      </c>
      <c r="GG7">
        <v>18</v>
      </c>
      <c r="GH7">
        <v>46</v>
      </c>
      <c r="GI7">
        <v>46</v>
      </c>
      <c r="GJ7">
        <v>36</v>
      </c>
      <c r="GK7">
        <v>19</v>
      </c>
      <c r="GL7">
        <v>19</v>
      </c>
      <c r="GM7">
        <v>20</v>
      </c>
      <c r="GN7">
        <v>46</v>
      </c>
      <c r="GO7">
        <v>8</v>
      </c>
      <c r="GP7">
        <v>21</v>
      </c>
      <c r="GQ7">
        <v>46</v>
      </c>
      <c r="GR7">
        <v>8</v>
      </c>
      <c r="GS7">
        <v>8</v>
      </c>
      <c r="GT7">
        <v>22</v>
      </c>
      <c r="GU7">
        <v>14</v>
      </c>
      <c r="GV7">
        <v>14</v>
      </c>
      <c r="GW7">
        <v>22</v>
      </c>
      <c r="GX7">
        <v>14</v>
      </c>
      <c r="GY7">
        <v>24</v>
      </c>
      <c r="GZ7">
        <v>46</v>
      </c>
      <c r="HA7">
        <v>8</v>
      </c>
      <c r="HB7">
        <v>22</v>
      </c>
      <c r="HC7">
        <v>14</v>
      </c>
      <c r="HD7">
        <v>14</v>
      </c>
      <c r="HE7">
        <v>22</v>
      </c>
      <c r="HF7">
        <v>14</v>
      </c>
      <c r="HG7">
        <v>24</v>
      </c>
      <c r="HH7">
        <v>41</v>
      </c>
      <c r="HI7">
        <v>8</v>
      </c>
      <c r="HJ7">
        <v>8</v>
      </c>
      <c r="HK7">
        <v>22</v>
      </c>
      <c r="HL7">
        <v>14</v>
      </c>
      <c r="HM7">
        <v>14</v>
      </c>
      <c r="HN7">
        <v>14</v>
      </c>
      <c r="HO7">
        <v>20</v>
      </c>
      <c r="HP7">
        <v>41</v>
      </c>
      <c r="HQ7">
        <v>20</v>
      </c>
      <c r="HR7">
        <v>46</v>
      </c>
      <c r="HS7">
        <v>8</v>
      </c>
      <c r="HT7">
        <v>35</v>
      </c>
      <c r="HU7">
        <v>46</v>
      </c>
      <c r="HV7">
        <v>46</v>
      </c>
      <c r="HW7">
        <v>46</v>
      </c>
      <c r="HX7">
        <v>48</v>
      </c>
      <c r="HY7">
        <v>20</v>
      </c>
      <c r="HZ7">
        <v>8</v>
      </c>
      <c r="IA7">
        <v>8</v>
      </c>
      <c r="IB7">
        <v>22</v>
      </c>
      <c r="IC7">
        <v>14</v>
      </c>
      <c r="ID7">
        <v>14</v>
      </c>
      <c r="IE7">
        <v>41</v>
      </c>
      <c r="IF7">
        <v>46</v>
      </c>
      <c r="IG7">
        <v>21</v>
      </c>
      <c r="IH7">
        <v>46</v>
      </c>
      <c r="II7">
        <v>46</v>
      </c>
      <c r="IJ7">
        <v>36</v>
      </c>
      <c r="IK7">
        <v>19</v>
      </c>
      <c r="IL7">
        <v>46</v>
      </c>
      <c r="IM7">
        <v>8</v>
      </c>
      <c r="IN7">
        <v>8</v>
      </c>
      <c r="IO7">
        <v>46</v>
      </c>
      <c r="IP7">
        <v>49</v>
      </c>
      <c r="IQ7">
        <v>48</v>
      </c>
    </row>
    <row r="8" spans="1:448 2110:6377" x14ac:dyDescent="0.25">
      <c r="A8">
        <v>8</v>
      </c>
      <c r="B8">
        <v>8</v>
      </c>
      <c r="C8">
        <v>48</v>
      </c>
      <c r="D8">
        <v>8</v>
      </c>
      <c r="E8">
        <v>8</v>
      </c>
      <c r="F8">
        <v>48</v>
      </c>
      <c r="G8">
        <v>35</v>
      </c>
      <c r="H8">
        <v>48</v>
      </c>
      <c r="I8">
        <v>35</v>
      </c>
      <c r="J8">
        <v>48</v>
      </c>
      <c r="K8">
        <v>35</v>
      </c>
      <c r="L8">
        <v>26</v>
      </c>
      <c r="M8">
        <v>24</v>
      </c>
      <c r="N8">
        <v>3</v>
      </c>
      <c r="O8">
        <v>22</v>
      </c>
      <c r="P8">
        <v>14</v>
      </c>
      <c r="Q8">
        <v>24</v>
      </c>
      <c r="R8">
        <v>48</v>
      </c>
      <c r="S8">
        <v>8</v>
      </c>
      <c r="T8">
        <v>31</v>
      </c>
      <c r="U8">
        <v>48</v>
      </c>
      <c r="V8">
        <v>35</v>
      </c>
      <c r="W8">
        <v>26</v>
      </c>
      <c r="X8">
        <v>24</v>
      </c>
      <c r="Y8">
        <v>3</v>
      </c>
      <c r="Z8">
        <v>8</v>
      </c>
      <c r="AA8">
        <v>22</v>
      </c>
      <c r="AB8">
        <v>14</v>
      </c>
      <c r="AC8">
        <v>14</v>
      </c>
      <c r="AD8">
        <v>22</v>
      </c>
      <c r="AE8">
        <v>14</v>
      </c>
      <c r="AF8">
        <v>24</v>
      </c>
      <c r="AG8">
        <v>48</v>
      </c>
      <c r="AH8">
        <v>8</v>
      </c>
      <c r="AI8">
        <v>8</v>
      </c>
      <c r="AJ8">
        <v>48</v>
      </c>
      <c r="AK8">
        <v>35</v>
      </c>
      <c r="AL8">
        <v>48</v>
      </c>
      <c r="AM8">
        <v>35</v>
      </c>
      <c r="AN8">
        <v>26</v>
      </c>
      <c r="AO8">
        <v>24</v>
      </c>
      <c r="AP8">
        <v>3</v>
      </c>
      <c r="AQ8">
        <v>22</v>
      </c>
      <c r="AR8">
        <v>14</v>
      </c>
      <c r="AS8">
        <v>24</v>
      </c>
      <c r="AT8">
        <v>48</v>
      </c>
      <c r="AU8">
        <v>8</v>
      </c>
      <c r="AV8">
        <v>31</v>
      </c>
      <c r="AW8">
        <v>48</v>
      </c>
      <c r="AX8">
        <v>35</v>
      </c>
      <c r="AY8">
        <v>26</v>
      </c>
      <c r="AZ8">
        <v>24</v>
      </c>
      <c r="BA8">
        <v>3</v>
      </c>
      <c r="BB8">
        <v>49</v>
      </c>
      <c r="BC8">
        <v>48</v>
      </c>
      <c r="BD8">
        <v>8</v>
      </c>
      <c r="BE8">
        <v>8</v>
      </c>
      <c r="BF8">
        <v>22</v>
      </c>
      <c r="BG8">
        <v>14</v>
      </c>
      <c r="BH8">
        <v>14</v>
      </c>
      <c r="BI8">
        <v>14</v>
      </c>
      <c r="BJ8">
        <v>41</v>
      </c>
      <c r="BK8">
        <v>46</v>
      </c>
      <c r="BL8">
        <v>21</v>
      </c>
      <c r="BM8">
        <v>46</v>
      </c>
      <c r="BN8">
        <v>46</v>
      </c>
      <c r="BO8">
        <v>46</v>
      </c>
      <c r="BP8">
        <v>36</v>
      </c>
      <c r="BQ8">
        <v>19</v>
      </c>
      <c r="BR8">
        <v>19</v>
      </c>
      <c r="BS8">
        <v>46</v>
      </c>
      <c r="BT8">
        <v>20</v>
      </c>
      <c r="BU8">
        <v>46</v>
      </c>
      <c r="BV8">
        <v>46</v>
      </c>
      <c r="BW8">
        <v>46</v>
      </c>
      <c r="BX8">
        <v>36</v>
      </c>
      <c r="BY8">
        <v>19</v>
      </c>
      <c r="BZ8">
        <v>19</v>
      </c>
      <c r="CA8">
        <v>8</v>
      </c>
      <c r="CB8">
        <v>8</v>
      </c>
      <c r="CC8">
        <v>8</v>
      </c>
      <c r="CD8">
        <v>8</v>
      </c>
      <c r="CE8">
        <v>22</v>
      </c>
      <c r="CF8">
        <v>14</v>
      </c>
      <c r="CG8">
        <v>14</v>
      </c>
      <c r="CH8">
        <v>14</v>
      </c>
      <c r="CI8">
        <v>14</v>
      </c>
      <c r="CJ8">
        <v>8</v>
      </c>
      <c r="CK8">
        <v>46</v>
      </c>
      <c r="CL8">
        <v>13</v>
      </c>
      <c r="CM8">
        <v>11</v>
      </c>
      <c r="CN8">
        <v>8</v>
      </c>
      <c r="CO8">
        <v>8</v>
      </c>
      <c r="CP8">
        <v>14</v>
      </c>
      <c r="CQ8">
        <v>46</v>
      </c>
      <c r="CR8">
        <v>46</v>
      </c>
      <c r="CS8">
        <v>46</v>
      </c>
      <c r="CT8">
        <v>36</v>
      </c>
      <c r="CU8">
        <v>19</v>
      </c>
      <c r="CV8">
        <v>19</v>
      </c>
      <c r="CW8">
        <v>46</v>
      </c>
      <c r="CX8">
        <v>46</v>
      </c>
      <c r="CY8">
        <v>46</v>
      </c>
      <c r="CZ8">
        <v>36</v>
      </c>
      <c r="DA8">
        <v>19</v>
      </c>
      <c r="DB8">
        <v>19</v>
      </c>
      <c r="DC8">
        <v>35</v>
      </c>
      <c r="DD8">
        <v>8</v>
      </c>
      <c r="DE8">
        <v>20</v>
      </c>
      <c r="DF8">
        <v>8</v>
      </c>
      <c r="DG8">
        <v>8</v>
      </c>
      <c r="DH8">
        <v>22</v>
      </c>
      <c r="DI8">
        <v>14</v>
      </c>
      <c r="DJ8">
        <v>14</v>
      </c>
      <c r="DK8">
        <v>8</v>
      </c>
      <c r="DL8">
        <v>16</v>
      </c>
      <c r="DM8">
        <v>46</v>
      </c>
      <c r="DN8">
        <v>46</v>
      </c>
      <c r="DO8">
        <v>46</v>
      </c>
      <c r="DP8">
        <v>46</v>
      </c>
      <c r="DQ8">
        <v>49</v>
      </c>
      <c r="DR8">
        <v>41</v>
      </c>
      <c r="DS8">
        <v>49</v>
      </c>
      <c r="DT8">
        <v>41</v>
      </c>
      <c r="DU8">
        <v>49</v>
      </c>
      <c r="DV8">
        <v>41</v>
      </c>
      <c r="DW8">
        <v>18</v>
      </c>
      <c r="DX8">
        <v>36</v>
      </c>
      <c r="DY8">
        <v>33</v>
      </c>
      <c r="DZ8">
        <v>49</v>
      </c>
      <c r="EA8">
        <v>46</v>
      </c>
      <c r="EB8">
        <v>40</v>
      </c>
      <c r="EC8">
        <v>18</v>
      </c>
      <c r="ED8">
        <v>46</v>
      </c>
      <c r="EE8">
        <v>36</v>
      </c>
      <c r="EF8">
        <v>19</v>
      </c>
      <c r="EG8">
        <v>36</v>
      </c>
      <c r="EH8">
        <v>33</v>
      </c>
      <c r="EI8">
        <v>49</v>
      </c>
      <c r="EJ8">
        <v>46</v>
      </c>
      <c r="EK8">
        <v>46</v>
      </c>
      <c r="EL8">
        <v>49</v>
      </c>
      <c r="EM8">
        <v>41</v>
      </c>
      <c r="EN8">
        <v>18</v>
      </c>
      <c r="EO8">
        <v>36</v>
      </c>
      <c r="EP8">
        <v>33</v>
      </c>
      <c r="EQ8">
        <v>49</v>
      </c>
      <c r="ER8">
        <v>46</v>
      </c>
      <c r="ES8">
        <v>40</v>
      </c>
      <c r="ET8">
        <v>18</v>
      </c>
      <c r="EU8">
        <v>46</v>
      </c>
      <c r="EV8">
        <v>46</v>
      </c>
      <c r="EW8">
        <v>36</v>
      </c>
      <c r="EX8">
        <v>19</v>
      </c>
      <c r="EY8">
        <v>19</v>
      </c>
      <c r="EZ8">
        <v>46</v>
      </c>
      <c r="FA8">
        <v>36</v>
      </c>
      <c r="FB8">
        <v>19</v>
      </c>
      <c r="FC8">
        <v>36</v>
      </c>
      <c r="FD8">
        <v>33</v>
      </c>
      <c r="FE8">
        <v>49</v>
      </c>
      <c r="FF8">
        <v>46</v>
      </c>
      <c r="FG8">
        <v>46</v>
      </c>
      <c r="FH8">
        <v>49</v>
      </c>
      <c r="FI8">
        <v>41</v>
      </c>
      <c r="FJ8">
        <v>49</v>
      </c>
      <c r="FK8">
        <v>41</v>
      </c>
      <c r="FL8">
        <v>18</v>
      </c>
      <c r="FM8">
        <v>36</v>
      </c>
      <c r="FN8">
        <v>33</v>
      </c>
      <c r="FO8">
        <v>49</v>
      </c>
      <c r="FP8">
        <v>46</v>
      </c>
      <c r="FQ8">
        <v>40</v>
      </c>
      <c r="FR8">
        <v>18</v>
      </c>
      <c r="FS8">
        <v>46</v>
      </c>
      <c r="FT8">
        <v>36</v>
      </c>
      <c r="FU8">
        <v>19</v>
      </c>
      <c r="FV8">
        <v>36</v>
      </c>
      <c r="FW8">
        <v>33</v>
      </c>
      <c r="FX8">
        <v>49</v>
      </c>
      <c r="FY8">
        <v>46</v>
      </c>
      <c r="FZ8">
        <v>46</v>
      </c>
      <c r="GA8">
        <v>49</v>
      </c>
      <c r="GB8">
        <v>41</v>
      </c>
      <c r="GC8">
        <v>18</v>
      </c>
      <c r="GD8">
        <v>36</v>
      </c>
      <c r="GE8">
        <v>33</v>
      </c>
      <c r="GF8">
        <v>49</v>
      </c>
      <c r="GG8">
        <v>46</v>
      </c>
      <c r="GH8">
        <v>40</v>
      </c>
      <c r="GI8">
        <v>18</v>
      </c>
      <c r="GJ8">
        <v>19</v>
      </c>
      <c r="GK8">
        <v>20</v>
      </c>
      <c r="GL8">
        <v>21</v>
      </c>
      <c r="GM8">
        <v>8</v>
      </c>
      <c r="GN8">
        <v>8</v>
      </c>
      <c r="GO8">
        <v>8</v>
      </c>
      <c r="GP8">
        <v>22</v>
      </c>
      <c r="GQ8">
        <v>14</v>
      </c>
      <c r="GR8">
        <v>14</v>
      </c>
      <c r="GS8">
        <v>14</v>
      </c>
      <c r="GT8">
        <v>20</v>
      </c>
      <c r="GU8">
        <v>8</v>
      </c>
      <c r="GV8">
        <v>8</v>
      </c>
      <c r="GW8">
        <v>22</v>
      </c>
      <c r="GX8">
        <v>14</v>
      </c>
      <c r="GY8">
        <v>14</v>
      </c>
      <c r="GZ8">
        <v>14</v>
      </c>
      <c r="HA8">
        <v>8</v>
      </c>
      <c r="HB8">
        <v>22</v>
      </c>
      <c r="HC8">
        <v>14</v>
      </c>
      <c r="HD8">
        <v>14</v>
      </c>
      <c r="HE8">
        <v>22</v>
      </c>
      <c r="HF8">
        <v>14</v>
      </c>
      <c r="HG8">
        <v>24</v>
      </c>
      <c r="HH8">
        <v>20</v>
      </c>
      <c r="HI8">
        <v>48</v>
      </c>
      <c r="HJ8">
        <v>35</v>
      </c>
      <c r="HK8">
        <v>48</v>
      </c>
      <c r="HL8">
        <v>35</v>
      </c>
      <c r="HM8">
        <v>48</v>
      </c>
      <c r="HN8">
        <v>35</v>
      </c>
      <c r="HO8">
        <v>26</v>
      </c>
      <c r="HP8">
        <v>24</v>
      </c>
      <c r="HQ8">
        <v>3</v>
      </c>
      <c r="HR8">
        <v>22</v>
      </c>
      <c r="HS8">
        <v>14</v>
      </c>
      <c r="HT8">
        <v>24</v>
      </c>
      <c r="HU8">
        <v>48</v>
      </c>
      <c r="HV8">
        <v>8</v>
      </c>
      <c r="HW8">
        <v>31</v>
      </c>
      <c r="HX8">
        <v>48</v>
      </c>
      <c r="HY8">
        <v>35</v>
      </c>
      <c r="HZ8">
        <v>26</v>
      </c>
      <c r="IA8">
        <v>24</v>
      </c>
      <c r="IB8">
        <v>3</v>
      </c>
      <c r="IC8">
        <v>8</v>
      </c>
      <c r="ID8">
        <v>22</v>
      </c>
      <c r="IE8">
        <v>14</v>
      </c>
      <c r="IF8">
        <v>14</v>
      </c>
      <c r="IG8">
        <v>22</v>
      </c>
      <c r="IH8">
        <v>14</v>
      </c>
      <c r="II8">
        <v>24</v>
      </c>
      <c r="IJ8">
        <v>48</v>
      </c>
      <c r="IK8">
        <v>8</v>
      </c>
      <c r="IL8">
        <v>8</v>
      </c>
      <c r="IM8">
        <v>48</v>
      </c>
      <c r="IN8">
        <v>35</v>
      </c>
      <c r="IO8">
        <v>48</v>
      </c>
      <c r="IP8">
        <v>35</v>
      </c>
      <c r="IQ8">
        <v>26</v>
      </c>
      <c r="IR8">
        <v>24</v>
      </c>
      <c r="IS8">
        <v>3</v>
      </c>
      <c r="IT8">
        <v>22</v>
      </c>
      <c r="IU8">
        <v>14</v>
      </c>
      <c r="IV8">
        <v>24</v>
      </c>
      <c r="IW8">
        <v>48</v>
      </c>
      <c r="IX8">
        <v>8</v>
      </c>
      <c r="IY8">
        <v>31</v>
      </c>
      <c r="IZ8">
        <v>48</v>
      </c>
      <c r="JA8">
        <v>35</v>
      </c>
      <c r="JB8">
        <v>26</v>
      </c>
      <c r="JC8">
        <v>24</v>
      </c>
      <c r="JD8">
        <v>3</v>
      </c>
      <c r="JE8">
        <v>8</v>
      </c>
      <c r="JF8">
        <v>8</v>
      </c>
      <c r="JG8">
        <v>22</v>
      </c>
      <c r="JH8">
        <v>14</v>
      </c>
      <c r="JI8">
        <v>14</v>
      </c>
      <c r="JJ8">
        <v>14</v>
      </c>
      <c r="JK8">
        <v>21</v>
      </c>
      <c r="JL8">
        <v>8</v>
      </c>
      <c r="JM8">
        <v>46</v>
      </c>
      <c r="JN8">
        <v>20</v>
      </c>
      <c r="JO8">
        <v>8</v>
      </c>
      <c r="JP8">
        <v>46</v>
      </c>
      <c r="JQ8">
        <v>46</v>
      </c>
      <c r="JR8">
        <v>46</v>
      </c>
      <c r="JS8">
        <v>36</v>
      </c>
      <c r="JT8">
        <v>19</v>
      </c>
      <c r="JU8">
        <v>19</v>
      </c>
      <c r="JV8">
        <v>46</v>
      </c>
      <c r="JW8">
        <v>36</v>
      </c>
      <c r="JX8">
        <v>19</v>
      </c>
      <c r="JY8">
        <v>36</v>
      </c>
      <c r="JZ8">
        <v>33</v>
      </c>
      <c r="KA8">
        <v>8</v>
      </c>
      <c r="KB8">
        <v>46</v>
      </c>
      <c r="KC8">
        <v>46</v>
      </c>
      <c r="KD8">
        <v>36</v>
      </c>
      <c r="KE8">
        <v>19</v>
      </c>
      <c r="KF8">
        <v>19</v>
      </c>
      <c r="KG8">
        <v>46</v>
      </c>
      <c r="KH8">
        <v>36</v>
      </c>
      <c r="KI8">
        <v>19</v>
      </c>
      <c r="KJ8">
        <v>36</v>
      </c>
      <c r="KK8">
        <v>33</v>
      </c>
      <c r="KL8">
        <v>35</v>
      </c>
      <c r="KM8">
        <v>46</v>
      </c>
      <c r="KN8">
        <v>46</v>
      </c>
      <c r="KO8">
        <v>46</v>
      </c>
      <c r="KP8">
        <v>36</v>
      </c>
      <c r="KQ8">
        <v>19</v>
      </c>
      <c r="KR8">
        <v>19</v>
      </c>
      <c r="KS8">
        <v>19</v>
      </c>
      <c r="KT8">
        <v>21</v>
      </c>
      <c r="KU8">
        <v>35</v>
      </c>
      <c r="KV8">
        <v>21</v>
      </c>
      <c r="KW8">
        <v>8</v>
      </c>
      <c r="KX8">
        <v>46</v>
      </c>
      <c r="KY8">
        <v>41</v>
      </c>
      <c r="KZ8">
        <v>8</v>
      </c>
      <c r="LA8">
        <v>8</v>
      </c>
      <c r="LB8">
        <v>8</v>
      </c>
      <c r="LC8">
        <v>49</v>
      </c>
      <c r="LD8">
        <v>21</v>
      </c>
      <c r="LE8">
        <v>46</v>
      </c>
      <c r="LF8">
        <v>46</v>
      </c>
      <c r="LG8">
        <v>46</v>
      </c>
      <c r="LH8">
        <v>36</v>
      </c>
      <c r="LI8">
        <v>19</v>
      </c>
      <c r="LJ8">
        <v>19</v>
      </c>
      <c r="LK8">
        <v>35</v>
      </c>
      <c r="LL8">
        <v>8</v>
      </c>
      <c r="LM8">
        <v>20</v>
      </c>
      <c r="LN8">
        <v>8</v>
      </c>
      <c r="LO8">
        <v>8</v>
      </c>
      <c r="LP8">
        <v>22</v>
      </c>
      <c r="LQ8">
        <v>14</v>
      </c>
      <c r="LR8">
        <v>14</v>
      </c>
      <c r="LS8">
        <v>8</v>
      </c>
      <c r="LT8">
        <v>46</v>
      </c>
      <c r="LU8">
        <v>46</v>
      </c>
      <c r="LV8">
        <v>8</v>
      </c>
      <c r="LW8">
        <v>48</v>
      </c>
      <c r="LX8">
        <v>49</v>
      </c>
      <c r="CCD8">
        <v>20</v>
      </c>
      <c r="CCE8">
        <v>36</v>
      </c>
      <c r="CCF8">
        <v>36</v>
      </c>
      <c r="CCG8">
        <v>19</v>
      </c>
      <c r="CCH8">
        <v>36</v>
      </c>
      <c r="CCI8">
        <v>36</v>
      </c>
      <c r="CCJ8">
        <v>48</v>
      </c>
      <c r="CCK8">
        <v>35</v>
      </c>
      <c r="CCL8">
        <v>26</v>
      </c>
      <c r="CCM8">
        <v>3</v>
      </c>
      <c r="CCN8">
        <v>36</v>
      </c>
      <c r="CCO8">
        <v>35</v>
      </c>
      <c r="CCP8">
        <v>31</v>
      </c>
      <c r="CCQ8">
        <v>25</v>
      </c>
      <c r="CCR8">
        <v>19</v>
      </c>
      <c r="CCS8">
        <v>48</v>
      </c>
      <c r="CCT8">
        <v>31</v>
      </c>
      <c r="CCU8">
        <v>25</v>
      </c>
      <c r="CCV8">
        <v>3</v>
      </c>
      <c r="CCW8">
        <v>20</v>
      </c>
      <c r="CCX8">
        <v>36</v>
      </c>
      <c r="CCY8">
        <v>35</v>
      </c>
      <c r="CCZ8">
        <v>31</v>
      </c>
      <c r="CDA8">
        <v>25</v>
      </c>
      <c r="CDB8">
        <v>36</v>
      </c>
      <c r="CDC8">
        <v>36</v>
      </c>
      <c r="CDD8">
        <v>19</v>
      </c>
      <c r="CDE8">
        <v>36</v>
      </c>
      <c r="CDF8">
        <v>36</v>
      </c>
      <c r="CDG8">
        <v>36</v>
      </c>
      <c r="CDH8">
        <v>19</v>
      </c>
      <c r="CDI8">
        <v>36</v>
      </c>
      <c r="CDJ8">
        <v>19</v>
      </c>
      <c r="CDK8">
        <v>36</v>
      </c>
      <c r="CDL8">
        <v>36</v>
      </c>
      <c r="CDM8">
        <v>19</v>
      </c>
      <c r="CDN8">
        <v>36</v>
      </c>
      <c r="CDO8">
        <v>36</v>
      </c>
      <c r="CDP8">
        <v>36</v>
      </c>
      <c r="CDQ8">
        <v>19</v>
      </c>
      <c r="CDR8">
        <v>36</v>
      </c>
      <c r="CDS8">
        <v>36</v>
      </c>
      <c r="CDT8">
        <v>36</v>
      </c>
      <c r="CDU8">
        <v>19</v>
      </c>
      <c r="CDV8">
        <v>36</v>
      </c>
      <c r="CDW8">
        <v>19</v>
      </c>
      <c r="CDX8">
        <v>36</v>
      </c>
      <c r="CDY8">
        <v>36</v>
      </c>
      <c r="CDZ8">
        <v>19</v>
      </c>
      <c r="CEA8">
        <v>36</v>
      </c>
      <c r="CEB8">
        <v>19</v>
      </c>
      <c r="CEC8">
        <v>36</v>
      </c>
      <c r="CED8">
        <v>36</v>
      </c>
      <c r="CEE8">
        <v>19</v>
      </c>
      <c r="CEF8">
        <v>36</v>
      </c>
      <c r="CEG8">
        <v>36</v>
      </c>
      <c r="CEH8">
        <v>36</v>
      </c>
      <c r="CEI8">
        <v>19</v>
      </c>
      <c r="CEJ8">
        <v>36</v>
      </c>
      <c r="CEK8">
        <v>19</v>
      </c>
      <c r="CEL8">
        <v>36</v>
      </c>
      <c r="CEM8">
        <v>36</v>
      </c>
      <c r="CEN8">
        <v>19</v>
      </c>
      <c r="CEO8">
        <v>36</v>
      </c>
      <c r="CEP8">
        <v>8</v>
      </c>
      <c r="CEQ8">
        <v>8</v>
      </c>
      <c r="CER8">
        <v>8</v>
      </c>
      <c r="CES8">
        <v>8</v>
      </c>
      <c r="CET8">
        <v>38</v>
      </c>
      <c r="CEU8">
        <v>36</v>
      </c>
      <c r="CEV8">
        <v>35</v>
      </c>
      <c r="CEW8">
        <v>14</v>
      </c>
      <c r="CEX8">
        <v>21</v>
      </c>
      <c r="CEY8">
        <v>36</v>
      </c>
      <c r="CEZ8">
        <v>36</v>
      </c>
      <c r="CFA8">
        <v>19</v>
      </c>
      <c r="CFB8">
        <v>36</v>
      </c>
      <c r="CFC8">
        <v>36</v>
      </c>
      <c r="CFD8">
        <v>48</v>
      </c>
      <c r="CFE8">
        <v>35</v>
      </c>
      <c r="CFF8">
        <v>26</v>
      </c>
      <c r="CFG8">
        <v>3</v>
      </c>
      <c r="CFH8">
        <v>36</v>
      </c>
      <c r="CFI8">
        <v>35</v>
      </c>
      <c r="CFJ8">
        <v>31</v>
      </c>
      <c r="CFK8">
        <v>25</v>
      </c>
      <c r="CFL8">
        <v>14</v>
      </c>
      <c r="CFM8">
        <v>21</v>
      </c>
      <c r="CFN8">
        <v>36</v>
      </c>
      <c r="CFO8">
        <v>36</v>
      </c>
      <c r="CFP8">
        <v>19</v>
      </c>
      <c r="CFQ8">
        <v>36</v>
      </c>
      <c r="CFR8">
        <v>36</v>
      </c>
      <c r="CFS8">
        <v>36</v>
      </c>
      <c r="CFT8">
        <v>19</v>
      </c>
      <c r="CFU8">
        <v>36</v>
      </c>
      <c r="CFV8">
        <v>19</v>
      </c>
      <c r="CFW8">
        <v>36</v>
      </c>
      <c r="CFX8">
        <v>36</v>
      </c>
      <c r="CFY8">
        <v>19</v>
      </c>
      <c r="CFZ8">
        <v>36</v>
      </c>
      <c r="CGA8">
        <v>36</v>
      </c>
      <c r="CGB8">
        <v>36</v>
      </c>
      <c r="CGC8">
        <v>19</v>
      </c>
      <c r="CGD8">
        <v>36</v>
      </c>
      <c r="CGE8">
        <v>48</v>
      </c>
      <c r="CGF8">
        <v>36</v>
      </c>
      <c r="CGG8">
        <v>48</v>
      </c>
      <c r="CGH8">
        <v>35</v>
      </c>
      <c r="CGI8">
        <v>26</v>
      </c>
      <c r="CGJ8">
        <v>3</v>
      </c>
      <c r="CGK8">
        <v>36</v>
      </c>
      <c r="CGL8">
        <v>35</v>
      </c>
      <c r="CGM8">
        <v>31</v>
      </c>
      <c r="CGN8">
        <v>25</v>
      </c>
      <c r="CGO8">
        <v>48</v>
      </c>
      <c r="CGP8">
        <v>35</v>
      </c>
      <c r="CGQ8">
        <v>26</v>
      </c>
      <c r="CGR8">
        <v>3</v>
      </c>
      <c r="CGS8">
        <v>48</v>
      </c>
      <c r="CGT8">
        <v>8</v>
      </c>
      <c r="CGU8">
        <v>48</v>
      </c>
      <c r="CGV8">
        <v>31</v>
      </c>
      <c r="CGW8">
        <v>25</v>
      </c>
      <c r="CGX8">
        <v>3</v>
      </c>
      <c r="CGY8">
        <v>48</v>
      </c>
      <c r="CGZ8">
        <v>35</v>
      </c>
      <c r="CHA8">
        <v>26</v>
      </c>
      <c r="CHB8">
        <v>3</v>
      </c>
      <c r="CHC8">
        <v>36</v>
      </c>
      <c r="CHD8">
        <v>36</v>
      </c>
      <c r="CHE8">
        <v>19</v>
      </c>
      <c r="CHF8">
        <v>36</v>
      </c>
      <c r="CHG8">
        <v>36</v>
      </c>
      <c r="CHH8">
        <v>48</v>
      </c>
      <c r="CHI8">
        <v>35</v>
      </c>
      <c r="CHJ8">
        <v>26</v>
      </c>
      <c r="CHK8">
        <v>3</v>
      </c>
      <c r="CHL8">
        <v>36</v>
      </c>
      <c r="CHM8">
        <v>35</v>
      </c>
      <c r="CHN8">
        <v>31</v>
      </c>
      <c r="CHO8">
        <v>25</v>
      </c>
      <c r="CHP8">
        <v>19</v>
      </c>
      <c r="CHQ8">
        <v>48</v>
      </c>
      <c r="CHR8">
        <v>31</v>
      </c>
      <c r="CHS8">
        <v>25</v>
      </c>
      <c r="CHT8">
        <v>3</v>
      </c>
      <c r="CHU8">
        <v>20</v>
      </c>
      <c r="CHV8">
        <v>36</v>
      </c>
      <c r="CHW8">
        <v>35</v>
      </c>
      <c r="CHX8">
        <v>31</v>
      </c>
      <c r="CHY8">
        <v>25</v>
      </c>
      <c r="CHZ8">
        <v>14</v>
      </c>
      <c r="CIA8">
        <v>21</v>
      </c>
      <c r="CIB8">
        <v>39</v>
      </c>
      <c r="CIC8">
        <v>8</v>
      </c>
      <c r="CID8">
        <v>20</v>
      </c>
      <c r="CIE8">
        <v>8</v>
      </c>
      <c r="CIF8">
        <v>8</v>
      </c>
      <c r="CIG8">
        <v>20</v>
      </c>
      <c r="CIH8">
        <v>8</v>
      </c>
      <c r="CII8">
        <v>8</v>
      </c>
      <c r="CIJ8">
        <v>8</v>
      </c>
      <c r="CIK8">
        <v>8</v>
      </c>
      <c r="CIL8">
        <v>20</v>
      </c>
      <c r="CIM8">
        <v>49</v>
      </c>
      <c r="CIN8">
        <v>14</v>
      </c>
      <c r="CIO8">
        <v>49</v>
      </c>
      <c r="CIP8">
        <v>14</v>
      </c>
      <c r="CIQ8">
        <v>49</v>
      </c>
      <c r="CIR8">
        <v>14</v>
      </c>
      <c r="CIS8">
        <v>40</v>
      </c>
      <c r="CIT8">
        <v>21</v>
      </c>
      <c r="CIU8">
        <v>6</v>
      </c>
      <c r="CIV8">
        <v>49</v>
      </c>
      <c r="CIW8">
        <v>46</v>
      </c>
      <c r="CIX8">
        <v>40</v>
      </c>
      <c r="CIY8">
        <v>18</v>
      </c>
      <c r="CIZ8">
        <v>21</v>
      </c>
      <c r="CJA8">
        <v>24</v>
      </c>
      <c r="CJB8">
        <v>22</v>
      </c>
      <c r="CJC8">
        <v>14</v>
      </c>
      <c r="CJD8">
        <v>9</v>
      </c>
      <c r="CJE8">
        <v>22</v>
      </c>
      <c r="CJF8">
        <v>18</v>
      </c>
      <c r="CJG8">
        <v>6</v>
      </c>
      <c r="CJH8">
        <v>14</v>
      </c>
      <c r="CJI8">
        <v>40</v>
      </c>
      <c r="CJJ8">
        <v>21</v>
      </c>
      <c r="CJK8">
        <v>6</v>
      </c>
      <c r="CJL8">
        <v>49</v>
      </c>
      <c r="CJM8">
        <v>46</v>
      </c>
      <c r="CJN8">
        <v>12</v>
      </c>
      <c r="CJO8">
        <v>49</v>
      </c>
      <c r="CJP8">
        <v>14</v>
      </c>
      <c r="CJQ8">
        <v>40</v>
      </c>
      <c r="CJR8">
        <v>21</v>
      </c>
      <c r="CJS8">
        <v>6</v>
      </c>
      <c r="CJT8">
        <v>49</v>
      </c>
      <c r="CJU8">
        <v>46</v>
      </c>
      <c r="CJV8">
        <v>40</v>
      </c>
      <c r="CJW8">
        <v>18</v>
      </c>
      <c r="CJX8">
        <v>49</v>
      </c>
      <c r="CJY8">
        <v>22</v>
      </c>
      <c r="CJZ8">
        <v>18</v>
      </c>
      <c r="CKA8">
        <v>6</v>
      </c>
      <c r="CKB8">
        <v>18</v>
      </c>
      <c r="CKC8">
        <v>49</v>
      </c>
      <c r="CKD8">
        <v>46</v>
      </c>
      <c r="CKE8">
        <v>40</v>
      </c>
      <c r="CKF8">
        <v>18</v>
      </c>
      <c r="CKG8">
        <v>21</v>
      </c>
      <c r="CKH8">
        <v>24</v>
      </c>
      <c r="CKI8">
        <v>22</v>
      </c>
      <c r="CKJ8">
        <v>14</v>
      </c>
      <c r="CKK8">
        <v>9</v>
      </c>
      <c r="CKL8">
        <v>24</v>
      </c>
      <c r="CKM8">
        <v>22</v>
      </c>
      <c r="CKN8">
        <v>14</v>
      </c>
      <c r="CKO8">
        <v>9</v>
      </c>
      <c r="CKP8">
        <v>14</v>
      </c>
      <c r="CKQ8">
        <v>24</v>
      </c>
      <c r="CKR8">
        <v>22</v>
      </c>
      <c r="CKS8">
        <v>14</v>
      </c>
      <c r="CKT8">
        <v>9</v>
      </c>
      <c r="CKU8">
        <v>24</v>
      </c>
      <c r="CKV8">
        <v>22</v>
      </c>
      <c r="CKW8">
        <v>14</v>
      </c>
      <c r="CKX8">
        <v>9</v>
      </c>
      <c r="CKY8">
        <v>49</v>
      </c>
      <c r="CKZ8">
        <v>22</v>
      </c>
      <c r="CLA8">
        <v>18</v>
      </c>
      <c r="CLB8">
        <v>6</v>
      </c>
      <c r="CLC8">
        <v>18</v>
      </c>
      <c r="CLD8">
        <v>49</v>
      </c>
      <c r="CLE8">
        <v>46</v>
      </c>
      <c r="CLF8">
        <v>40</v>
      </c>
      <c r="CLG8">
        <v>18</v>
      </c>
      <c r="CLH8">
        <v>24</v>
      </c>
      <c r="CLI8">
        <v>22</v>
      </c>
      <c r="CLJ8">
        <v>14</v>
      </c>
      <c r="CLK8">
        <v>9</v>
      </c>
      <c r="CLL8">
        <v>22</v>
      </c>
      <c r="CLM8">
        <v>18</v>
      </c>
      <c r="CLN8">
        <v>6</v>
      </c>
      <c r="CLO8">
        <v>14</v>
      </c>
      <c r="CLP8">
        <v>40</v>
      </c>
      <c r="CLQ8">
        <v>21</v>
      </c>
      <c r="CLR8">
        <v>6</v>
      </c>
      <c r="CLS8">
        <v>14</v>
      </c>
      <c r="CLT8">
        <v>49</v>
      </c>
      <c r="CLU8">
        <v>14</v>
      </c>
      <c r="CLV8">
        <v>40</v>
      </c>
      <c r="CLW8">
        <v>21</v>
      </c>
      <c r="CLX8">
        <v>6</v>
      </c>
      <c r="CLY8">
        <v>49</v>
      </c>
      <c r="CLZ8">
        <v>46</v>
      </c>
      <c r="CMA8">
        <v>40</v>
      </c>
      <c r="CMB8">
        <v>18</v>
      </c>
      <c r="CMC8">
        <v>21</v>
      </c>
      <c r="CMD8">
        <v>24</v>
      </c>
      <c r="CME8">
        <v>22</v>
      </c>
      <c r="CMF8">
        <v>14</v>
      </c>
      <c r="CMG8">
        <v>9</v>
      </c>
      <c r="CMH8">
        <v>22</v>
      </c>
      <c r="CMI8">
        <v>18</v>
      </c>
      <c r="CMJ8">
        <v>6</v>
      </c>
      <c r="CMK8">
        <v>14</v>
      </c>
      <c r="CML8">
        <v>40</v>
      </c>
      <c r="CMM8">
        <v>21</v>
      </c>
      <c r="CMN8">
        <v>6</v>
      </c>
      <c r="CMO8">
        <v>49</v>
      </c>
      <c r="CMP8">
        <v>46</v>
      </c>
      <c r="CMQ8">
        <v>12</v>
      </c>
      <c r="CMR8">
        <v>46</v>
      </c>
      <c r="CMS8">
        <v>12</v>
      </c>
      <c r="CMT8">
        <v>49</v>
      </c>
      <c r="CMU8">
        <v>14</v>
      </c>
      <c r="CMV8">
        <v>49</v>
      </c>
      <c r="CMW8">
        <v>14</v>
      </c>
      <c r="CMX8">
        <v>40</v>
      </c>
      <c r="CMY8">
        <v>21</v>
      </c>
      <c r="CMZ8">
        <v>6</v>
      </c>
      <c r="CNA8">
        <v>49</v>
      </c>
      <c r="CNB8">
        <v>46</v>
      </c>
      <c r="CNC8">
        <v>40</v>
      </c>
      <c r="CND8">
        <v>18</v>
      </c>
      <c r="CNE8">
        <v>21</v>
      </c>
      <c r="CNF8">
        <v>24</v>
      </c>
      <c r="CNG8">
        <v>22</v>
      </c>
      <c r="CNH8">
        <v>14</v>
      </c>
      <c r="CNI8">
        <v>9</v>
      </c>
      <c r="CNJ8">
        <v>22</v>
      </c>
      <c r="CNK8">
        <v>18</v>
      </c>
      <c r="CNL8">
        <v>6</v>
      </c>
      <c r="CNM8">
        <v>14</v>
      </c>
      <c r="CNN8">
        <v>40</v>
      </c>
      <c r="CNO8">
        <v>21</v>
      </c>
      <c r="CNP8">
        <v>6</v>
      </c>
      <c r="CNQ8">
        <v>49</v>
      </c>
      <c r="CNR8">
        <v>46</v>
      </c>
      <c r="CNS8">
        <v>12</v>
      </c>
      <c r="CNT8">
        <v>49</v>
      </c>
      <c r="CNU8">
        <v>14</v>
      </c>
      <c r="CNV8">
        <v>40</v>
      </c>
      <c r="CNW8">
        <v>21</v>
      </c>
      <c r="CNX8">
        <v>6</v>
      </c>
      <c r="CNY8">
        <v>49</v>
      </c>
      <c r="CNZ8">
        <v>46</v>
      </c>
      <c r="COA8">
        <v>40</v>
      </c>
      <c r="COB8">
        <v>18</v>
      </c>
      <c r="COC8">
        <v>49</v>
      </c>
      <c r="COD8">
        <v>22</v>
      </c>
      <c r="COE8">
        <v>18</v>
      </c>
      <c r="COF8">
        <v>6</v>
      </c>
      <c r="COG8">
        <v>18</v>
      </c>
      <c r="COH8">
        <v>49</v>
      </c>
      <c r="COI8">
        <v>46</v>
      </c>
      <c r="COJ8">
        <v>40</v>
      </c>
      <c r="COK8">
        <v>18</v>
      </c>
      <c r="COL8">
        <v>49</v>
      </c>
      <c r="COM8">
        <v>24</v>
      </c>
      <c r="CON8">
        <v>22</v>
      </c>
      <c r="COO8">
        <v>14</v>
      </c>
      <c r="COP8">
        <v>9</v>
      </c>
      <c r="COQ8">
        <v>49</v>
      </c>
      <c r="COR8">
        <v>22</v>
      </c>
      <c r="COS8">
        <v>18</v>
      </c>
      <c r="COT8">
        <v>6</v>
      </c>
      <c r="COU8">
        <v>18</v>
      </c>
      <c r="COV8">
        <v>49</v>
      </c>
      <c r="COW8">
        <v>46</v>
      </c>
      <c r="COX8">
        <v>40</v>
      </c>
      <c r="COY8">
        <v>18</v>
      </c>
      <c r="COZ8">
        <v>24</v>
      </c>
      <c r="CPA8">
        <v>22</v>
      </c>
      <c r="CPB8">
        <v>14</v>
      </c>
      <c r="CPC8">
        <v>9</v>
      </c>
      <c r="CPD8">
        <v>22</v>
      </c>
      <c r="CPE8">
        <v>18</v>
      </c>
      <c r="CPF8">
        <v>6</v>
      </c>
      <c r="CPG8">
        <v>14</v>
      </c>
      <c r="CPH8">
        <v>40</v>
      </c>
      <c r="CPI8">
        <v>21</v>
      </c>
      <c r="CPJ8">
        <v>6</v>
      </c>
      <c r="CPK8">
        <v>49</v>
      </c>
      <c r="CPL8">
        <v>22</v>
      </c>
      <c r="CPM8">
        <v>18</v>
      </c>
      <c r="CPN8">
        <v>6</v>
      </c>
      <c r="CPO8">
        <v>18</v>
      </c>
      <c r="CPP8">
        <v>49</v>
      </c>
      <c r="CPQ8">
        <v>46</v>
      </c>
      <c r="CPR8">
        <v>40</v>
      </c>
      <c r="CPS8">
        <v>18</v>
      </c>
      <c r="CPT8">
        <v>49</v>
      </c>
      <c r="CPU8">
        <v>46</v>
      </c>
      <c r="CPV8">
        <v>12</v>
      </c>
      <c r="CPW8">
        <v>49</v>
      </c>
      <c r="CPX8">
        <v>14</v>
      </c>
      <c r="CPY8">
        <v>40</v>
      </c>
      <c r="CPZ8">
        <v>21</v>
      </c>
      <c r="CQA8">
        <v>6</v>
      </c>
      <c r="CQB8">
        <v>49</v>
      </c>
      <c r="CQC8">
        <v>46</v>
      </c>
      <c r="CQD8">
        <v>40</v>
      </c>
      <c r="CQE8">
        <v>18</v>
      </c>
      <c r="CQF8">
        <v>49</v>
      </c>
      <c r="CQG8">
        <v>22</v>
      </c>
      <c r="CQH8">
        <v>18</v>
      </c>
      <c r="CQI8">
        <v>6</v>
      </c>
      <c r="CQJ8">
        <v>18</v>
      </c>
      <c r="CQK8">
        <v>49</v>
      </c>
      <c r="CQL8">
        <v>46</v>
      </c>
      <c r="CQM8">
        <v>40</v>
      </c>
      <c r="CQN8">
        <v>18</v>
      </c>
      <c r="CQO8">
        <v>41</v>
      </c>
      <c r="CQP8">
        <v>20</v>
      </c>
      <c r="CQQ8">
        <v>24</v>
      </c>
      <c r="CQR8">
        <v>22</v>
      </c>
      <c r="CQS8">
        <v>14</v>
      </c>
      <c r="CQT8">
        <v>9</v>
      </c>
      <c r="CQU8">
        <v>22</v>
      </c>
      <c r="CQV8">
        <v>18</v>
      </c>
      <c r="CQW8">
        <v>6</v>
      </c>
      <c r="CQX8">
        <v>19</v>
      </c>
      <c r="CQY8">
        <v>20</v>
      </c>
      <c r="CQZ8">
        <v>24</v>
      </c>
      <c r="CRA8">
        <v>22</v>
      </c>
      <c r="CRB8">
        <v>14</v>
      </c>
      <c r="CRC8">
        <v>9</v>
      </c>
      <c r="CRD8">
        <v>24</v>
      </c>
      <c r="CRE8">
        <v>22</v>
      </c>
      <c r="CRF8">
        <v>14</v>
      </c>
      <c r="CRG8">
        <v>9</v>
      </c>
      <c r="CRH8">
        <v>14</v>
      </c>
      <c r="CRI8">
        <v>24</v>
      </c>
      <c r="CRJ8">
        <v>22</v>
      </c>
      <c r="CRK8">
        <v>14</v>
      </c>
      <c r="CRL8">
        <v>9</v>
      </c>
      <c r="CRM8">
        <v>24</v>
      </c>
      <c r="CRN8">
        <v>22</v>
      </c>
      <c r="CRO8">
        <v>14</v>
      </c>
      <c r="CRP8">
        <v>9</v>
      </c>
      <c r="CRQ8">
        <v>49</v>
      </c>
      <c r="CRR8">
        <v>22</v>
      </c>
      <c r="CRS8">
        <v>18</v>
      </c>
      <c r="CRT8">
        <v>6</v>
      </c>
      <c r="CRU8">
        <v>18</v>
      </c>
      <c r="CRV8">
        <v>49</v>
      </c>
      <c r="CRW8">
        <v>46</v>
      </c>
      <c r="CRX8">
        <v>40</v>
      </c>
      <c r="CRY8">
        <v>18</v>
      </c>
      <c r="CRZ8">
        <v>24</v>
      </c>
      <c r="CSA8">
        <v>22</v>
      </c>
      <c r="CSB8">
        <v>14</v>
      </c>
      <c r="CSC8">
        <v>9</v>
      </c>
      <c r="CSD8">
        <v>22</v>
      </c>
      <c r="CSE8">
        <v>18</v>
      </c>
      <c r="CSF8">
        <v>6</v>
      </c>
      <c r="CSG8">
        <v>14</v>
      </c>
      <c r="CSH8">
        <v>40</v>
      </c>
      <c r="CSI8">
        <v>21</v>
      </c>
      <c r="CSJ8">
        <v>6</v>
      </c>
      <c r="CSK8">
        <v>19</v>
      </c>
      <c r="CSL8">
        <v>20</v>
      </c>
      <c r="CSM8">
        <v>24</v>
      </c>
      <c r="CSN8">
        <v>22</v>
      </c>
      <c r="CSO8">
        <v>14</v>
      </c>
      <c r="CSP8">
        <v>9</v>
      </c>
      <c r="CSQ8">
        <v>24</v>
      </c>
      <c r="CSR8">
        <v>22</v>
      </c>
      <c r="CSS8">
        <v>14</v>
      </c>
      <c r="CST8">
        <v>9</v>
      </c>
      <c r="CSU8">
        <v>14</v>
      </c>
      <c r="CSV8">
        <v>24</v>
      </c>
      <c r="CSW8">
        <v>22</v>
      </c>
      <c r="CSX8">
        <v>14</v>
      </c>
      <c r="CSY8">
        <v>9</v>
      </c>
      <c r="CSZ8">
        <v>24</v>
      </c>
      <c r="CTA8">
        <v>22</v>
      </c>
      <c r="CTB8">
        <v>14</v>
      </c>
      <c r="CTC8">
        <v>9</v>
      </c>
      <c r="CTD8">
        <v>24</v>
      </c>
      <c r="CTE8">
        <v>22</v>
      </c>
      <c r="CTF8">
        <v>14</v>
      </c>
      <c r="CTG8">
        <v>9</v>
      </c>
      <c r="CTH8">
        <v>14</v>
      </c>
      <c r="CTI8">
        <v>24</v>
      </c>
      <c r="CTJ8">
        <v>22</v>
      </c>
      <c r="CTK8">
        <v>14</v>
      </c>
      <c r="CTL8">
        <v>9</v>
      </c>
      <c r="CTM8">
        <v>14</v>
      </c>
      <c r="CTN8">
        <v>24</v>
      </c>
      <c r="CTO8">
        <v>22</v>
      </c>
      <c r="CTP8">
        <v>14</v>
      </c>
      <c r="CTQ8">
        <v>9</v>
      </c>
      <c r="CTR8">
        <v>24</v>
      </c>
      <c r="CTS8">
        <v>22</v>
      </c>
      <c r="CTT8">
        <v>14</v>
      </c>
      <c r="CTU8">
        <v>9</v>
      </c>
      <c r="CTV8">
        <v>14</v>
      </c>
      <c r="CTW8">
        <v>24</v>
      </c>
      <c r="CTX8">
        <v>22</v>
      </c>
      <c r="CTY8">
        <v>14</v>
      </c>
      <c r="CTZ8">
        <v>9</v>
      </c>
      <c r="CUA8">
        <v>24</v>
      </c>
      <c r="CUB8">
        <v>22</v>
      </c>
      <c r="CUC8">
        <v>14</v>
      </c>
      <c r="CUD8">
        <v>9</v>
      </c>
      <c r="CUE8">
        <v>24</v>
      </c>
      <c r="CUF8">
        <v>22</v>
      </c>
      <c r="CUG8">
        <v>14</v>
      </c>
      <c r="CUH8">
        <v>9</v>
      </c>
      <c r="CUI8">
        <v>14</v>
      </c>
      <c r="CUJ8">
        <v>24</v>
      </c>
      <c r="CUK8">
        <v>22</v>
      </c>
      <c r="CUL8">
        <v>14</v>
      </c>
      <c r="CUM8">
        <v>9</v>
      </c>
      <c r="CUN8">
        <v>49</v>
      </c>
      <c r="CUO8">
        <v>24</v>
      </c>
      <c r="CUP8">
        <v>22</v>
      </c>
      <c r="CUQ8">
        <v>14</v>
      </c>
      <c r="CUR8">
        <v>9</v>
      </c>
      <c r="CUS8">
        <v>49</v>
      </c>
      <c r="CUT8">
        <v>22</v>
      </c>
      <c r="CUU8">
        <v>18</v>
      </c>
      <c r="CUV8">
        <v>6</v>
      </c>
      <c r="CUW8">
        <v>18</v>
      </c>
      <c r="CUX8">
        <v>49</v>
      </c>
      <c r="CUY8">
        <v>46</v>
      </c>
      <c r="CUZ8">
        <v>40</v>
      </c>
      <c r="CVA8">
        <v>18</v>
      </c>
      <c r="CVB8">
        <v>24</v>
      </c>
      <c r="CVC8">
        <v>22</v>
      </c>
      <c r="CVD8">
        <v>14</v>
      </c>
      <c r="CVE8">
        <v>9</v>
      </c>
      <c r="CVF8">
        <v>22</v>
      </c>
      <c r="CVG8">
        <v>18</v>
      </c>
      <c r="CVH8">
        <v>6</v>
      </c>
      <c r="CVI8">
        <v>14</v>
      </c>
      <c r="CVJ8">
        <v>40</v>
      </c>
      <c r="CVK8">
        <v>21</v>
      </c>
      <c r="CVL8">
        <v>6</v>
      </c>
      <c r="CVM8">
        <v>49</v>
      </c>
      <c r="CVN8">
        <v>22</v>
      </c>
      <c r="CVO8">
        <v>18</v>
      </c>
      <c r="CVP8">
        <v>6</v>
      </c>
      <c r="CVQ8">
        <v>18</v>
      </c>
      <c r="CVR8">
        <v>49</v>
      </c>
      <c r="CVS8">
        <v>46</v>
      </c>
      <c r="CVT8">
        <v>40</v>
      </c>
      <c r="CVU8">
        <v>18</v>
      </c>
      <c r="CVV8">
        <v>49</v>
      </c>
      <c r="CVW8">
        <v>46</v>
      </c>
      <c r="CVX8">
        <v>12</v>
      </c>
      <c r="CVY8">
        <v>49</v>
      </c>
      <c r="CVZ8">
        <v>14</v>
      </c>
      <c r="CWA8">
        <v>40</v>
      </c>
      <c r="CWB8">
        <v>21</v>
      </c>
      <c r="CWC8">
        <v>6</v>
      </c>
      <c r="CWD8">
        <v>49</v>
      </c>
      <c r="CWE8">
        <v>46</v>
      </c>
      <c r="CWF8">
        <v>40</v>
      </c>
      <c r="CWG8">
        <v>18</v>
      </c>
      <c r="CWH8">
        <v>49</v>
      </c>
      <c r="CWI8">
        <v>22</v>
      </c>
      <c r="CWJ8">
        <v>18</v>
      </c>
      <c r="CWK8">
        <v>6</v>
      </c>
      <c r="CWL8">
        <v>18</v>
      </c>
      <c r="CWM8">
        <v>49</v>
      </c>
      <c r="CWN8">
        <v>46</v>
      </c>
      <c r="CWO8">
        <v>40</v>
      </c>
      <c r="CWP8">
        <v>18</v>
      </c>
      <c r="CWQ8">
        <v>24</v>
      </c>
      <c r="CWR8">
        <v>22</v>
      </c>
      <c r="CWS8">
        <v>14</v>
      </c>
      <c r="CWT8">
        <v>9</v>
      </c>
      <c r="CWU8">
        <v>24</v>
      </c>
      <c r="CWV8">
        <v>22</v>
      </c>
      <c r="CWW8">
        <v>14</v>
      </c>
      <c r="CWX8">
        <v>9</v>
      </c>
      <c r="CWY8">
        <v>14</v>
      </c>
      <c r="CWZ8">
        <v>24</v>
      </c>
      <c r="CXA8">
        <v>22</v>
      </c>
      <c r="CXB8">
        <v>14</v>
      </c>
      <c r="CXC8">
        <v>9</v>
      </c>
      <c r="CXD8">
        <v>24</v>
      </c>
      <c r="CXE8">
        <v>22</v>
      </c>
      <c r="CXF8">
        <v>14</v>
      </c>
      <c r="CXG8">
        <v>9</v>
      </c>
      <c r="CXH8">
        <v>49</v>
      </c>
      <c r="CXI8">
        <v>22</v>
      </c>
      <c r="CXJ8">
        <v>18</v>
      </c>
      <c r="CXK8">
        <v>6</v>
      </c>
      <c r="CXL8">
        <v>18</v>
      </c>
      <c r="CXM8">
        <v>49</v>
      </c>
      <c r="CXN8">
        <v>46</v>
      </c>
      <c r="CXO8">
        <v>40</v>
      </c>
      <c r="CXP8">
        <v>18</v>
      </c>
      <c r="CXQ8">
        <v>24</v>
      </c>
      <c r="CXR8">
        <v>22</v>
      </c>
      <c r="CXS8">
        <v>14</v>
      </c>
      <c r="CXT8">
        <v>9</v>
      </c>
      <c r="CXU8">
        <v>22</v>
      </c>
      <c r="CXV8">
        <v>18</v>
      </c>
      <c r="CXW8">
        <v>6</v>
      </c>
      <c r="CXX8">
        <v>14</v>
      </c>
      <c r="CXY8">
        <v>40</v>
      </c>
      <c r="CXZ8">
        <v>21</v>
      </c>
      <c r="CYA8">
        <v>6</v>
      </c>
      <c r="CYB8">
        <v>14</v>
      </c>
      <c r="CYC8">
        <v>49</v>
      </c>
      <c r="CYD8">
        <v>14</v>
      </c>
      <c r="CYE8">
        <v>40</v>
      </c>
      <c r="CYF8">
        <v>21</v>
      </c>
      <c r="CYG8">
        <v>6</v>
      </c>
      <c r="CYH8">
        <v>49</v>
      </c>
      <c r="CYI8">
        <v>46</v>
      </c>
      <c r="CYJ8">
        <v>40</v>
      </c>
      <c r="CYK8">
        <v>18</v>
      </c>
      <c r="CYL8">
        <v>21</v>
      </c>
      <c r="CYM8">
        <v>24</v>
      </c>
      <c r="CYN8">
        <v>22</v>
      </c>
      <c r="CYO8">
        <v>14</v>
      </c>
      <c r="CYP8">
        <v>9</v>
      </c>
      <c r="CYQ8">
        <v>22</v>
      </c>
      <c r="CYR8">
        <v>18</v>
      </c>
      <c r="CYS8">
        <v>6</v>
      </c>
      <c r="CYT8">
        <v>14</v>
      </c>
      <c r="CYU8">
        <v>40</v>
      </c>
      <c r="CYV8">
        <v>21</v>
      </c>
      <c r="CYW8">
        <v>6</v>
      </c>
      <c r="CYX8">
        <v>19</v>
      </c>
      <c r="CYY8">
        <v>8</v>
      </c>
      <c r="CYZ8">
        <v>8</v>
      </c>
      <c r="CZA8">
        <v>8</v>
      </c>
      <c r="CZB8">
        <v>8</v>
      </c>
      <c r="CZC8">
        <v>24</v>
      </c>
      <c r="CZD8">
        <v>22</v>
      </c>
      <c r="CZE8">
        <v>14</v>
      </c>
      <c r="CZF8">
        <v>9</v>
      </c>
      <c r="CZG8">
        <v>24</v>
      </c>
      <c r="CZH8">
        <v>22</v>
      </c>
      <c r="CZI8">
        <v>14</v>
      </c>
      <c r="CZJ8">
        <v>9</v>
      </c>
      <c r="CZK8">
        <v>14</v>
      </c>
      <c r="CZL8">
        <v>24</v>
      </c>
      <c r="CZM8">
        <v>22</v>
      </c>
      <c r="CZN8">
        <v>14</v>
      </c>
      <c r="CZO8">
        <v>9</v>
      </c>
      <c r="CZP8">
        <v>49</v>
      </c>
      <c r="CZQ8">
        <v>24</v>
      </c>
      <c r="CZR8">
        <v>22</v>
      </c>
      <c r="CZS8">
        <v>14</v>
      </c>
      <c r="CZT8">
        <v>9</v>
      </c>
      <c r="CZU8">
        <v>49</v>
      </c>
      <c r="CZV8">
        <v>22</v>
      </c>
      <c r="CZW8">
        <v>18</v>
      </c>
      <c r="CZX8">
        <v>6</v>
      </c>
      <c r="CZY8">
        <v>18</v>
      </c>
      <c r="CZZ8">
        <v>49</v>
      </c>
      <c r="DAA8">
        <v>46</v>
      </c>
      <c r="DAB8">
        <v>40</v>
      </c>
      <c r="DAC8">
        <v>18</v>
      </c>
      <c r="DAD8">
        <v>24</v>
      </c>
      <c r="DAE8">
        <v>22</v>
      </c>
      <c r="DAF8">
        <v>14</v>
      </c>
      <c r="DAG8">
        <v>9</v>
      </c>
      <c r="DAH8">
        <v>22</v>
      </c>
      <c r="DAI8">
        <v>18</v>
      </c>
      <c r="DAJ8">
        <v>6</v>
      </c>
      <c r="DAK8">
        <v>14</v>
      </c>
      <c r="DAL8">
        <v>40</v>
      </c>
      <c r="DAM8">
        <v>21</v>
      </c>
      <c r="DAN8">
        <v>6</v>
      </c>
      <c r="DAO8">
        <v>49</v>
      </c>
      <c r="DAP8">
        <v>22</v>
      </c>
      <c r="DAQ8">
        <v>18</v>
      </c>
      <c r="DAR8">
        <v>6</v>
      </c>
      <c r="DAS8">
        <v>18</v>
      </c>
      <c r="DAT8">
        <v>49</v>
      </c>
      <c r="DAU8">
        <v>46</v>
      </c>
      <c r="DAV8">
        <v>40</v>
      </c>
      <c r="DAW8">
        <v>18</v>
      </c>
      <c r="DAX8">
        <v>49</v>
      </c>
      <c r="DAY8">
        <v>46</v>
      </c>
      <c r="DAZ8">
        <v>12</v>
      </c>
      <c r="DBA8">
        <v>49</v>
      </c>
      <c r="DBB8">
        <v>14</v>
      </c>
      <c r="DBC8">
        <v>40</v>
      </c>
      <c r="DBD8">
        <v>21</v>
      </c>
      <c r="DBE8">
        <v>6</v>
      </c>
      <c r="DBF8">
        <v>49</v>
      </c>
      <c r="DBG8">
        <v>46</v>
      </c>
      <c r="DBH8">
        <v>40</v>
      </c>
      <c r="DBI8">
        <v>18</v>
      </c>
      <c r="DBJ8">
        <v>49</v>
      </c>
      <c r="DBK8">
        <v>22</v>
      </c>
      <c r="DBL8">
        <v>18</v>
      </c>
      <c r="DBM8">
        <v>6</v>
      </c>
      <c r="DBN8">
        <v>18</v>
      </c>
      <c r="DBO8">
        <v>49</v>
      </c>
      <c r="DBP8">
        <v>46</v>
      </c>
      <c r="DBQ8">
        <v>40</v>
      </c>
      <c r="DBR8">
        <v>18</v>
      </c>
      <c r="DBS8">
        <v>24</v>
      </c>
      <c r="DBT8">
        <v>22</v>
      </c>
      <c r="DBU8">
        <v>14</v>
      </c>
      <c r="DBV8">
        <v>9</v>
      </c>
      <c r="DBW8">
        <v>24</v>
      </c>
      <c r="DBX8">
        <v>22</v>
      </c>
      <c r="DBY8">
        <v>14</v>
      </c>
      <c r="DBZ8">
        <v>9</v>
      </c>
      <c r="DCA8">
        <v>14</v>
      </c>
      <c r="DCB8">
        <v>24</v>
      </c>
      <c r="DCC8">
        <v>22</v>
      </c>
      <c r="DCD8">
        <v>14</v>
      </c>
      <c r="DCE8">
        <v>9</v>
      </c>
      <c r="DCF8">
        <v>24</v>
      </c>
      <c r="DCG8">
        <v>22</v>
      </c>
      <c r="DCH8">
        <v>14</v>
      </c>
      <c r="DCI8">
        <v>9</v>
      </c>
      <c r="DCJ8">
        <v>49</v>
      </c>
      <c r="DCK8">
        <v>22</v>
      </c>
      <c r="DCL8">
        <v>18</v>
      </c>
      <c r="DCM8">
        <v>6</v>
      </c>
      <c r="DCN8">
        <v>18</v>
      </c>
      <c r="DCO8">
        <v>49</v>
      </c>
      <c r="DCP8">
        <v>46</v>
      </c>
      <c r="DCQ8">
        <v>40</v>
      </c>
      <c r="DCR8">
        <v>18</v>
      </c>
      <c r="DCS8">
        <v>24</v>
      </c>
      <c r="DCT8">
        <v>22</v>
      </c>
      <c r="DCU8">
        <v>14</v>
      </c>
      <c r="DCV8">
        <v>9</v>
      </c>
      <c r="DCW8">
        <v>22</v>
      </c>
      <c r="DCX8">
        <v>18</v>
      </c>
      <c r="DCY8">
        <v>6</v>
      </c>
      <c r="DCZ8">
        <v>14</v>
      </c>
      <c r="DDA8">
        <v>40</v>
      </c>
      <c r="DDB8">
        <v>21</v>
      </c>
      <c r="DDC8">
        <v>6</v>
      </c>
      <c r="DDD8">
        <v>14</v>
      </c>
      <c r="DDE8">
        <v>49</v>
      </c>
      <c r="DDF8">
        <v>14</v>
      </c>
      <c r="DDG8">
        <v>40</v>
      </c>
      <c r="DDH8">
        <v>21</v>
      </c>
      <c r="DDI8">
        <v>6</v>
      </c>
      <c r="DDJ8">
        <v>49</v>
      </c>
      <c r="DDK8">
        <v>46</v>
      </c>
      <c r="DDL8">
        <v>40</v>
      </c>
      <c r="DDM8">
        <v>18</v>
      </c>
      <c r="DDN8">
        <v>21</v>
      </c>
      <c r="DDO8">
        <v>24</v>
      </c>
      <c r="DDP8">
        <v>22</v>
      </c>
      <c r="DDQ8">
        <v>14</v>
      </c>
      <c r="DDR8">
        <v>9</v>
      </c>
      <c r="DDS8">
        <v>22</v>
      </c>
      <c r="DDT8">
        <v>18</v>
      </c>
      <c r="DDU8">
        <v>6</v>
      </c>
      <c r="DDV8">
        <v>14</v>
      </c>
      <c r="DDW8">
        <v>40</v>
      </c>
      <c r="DDX8">
        <v>21</v>
      </c>
      <c r="DDY8">
        <v>6</v>
      </c>
      <c r="DDZ8">
        <v>8</v>
      </c>
      <c r="DEA8">
        <v>8</v>
      </c>
      <c r="DEB8">
        <v>8</v>
      </c>
      <c r="DEC8">
        <v>8</v>
      </c>
      <c r="DED8">
        <v>8</v>
      </c>
      <c r="DEE8">
        <v>8</v>
      </c>
      <c r="DEF8">
        <v>8</v>
      </c>
      <c r="DEG8">
        <v>8</v>
      </c>
      <c r="DEH8">
        <v>49</v>
      </c>
      <c r="DEI8">
        <v>8</v>
      </c>
      <c r="DEJ8">
        <v>8</v>
      </c>
      <c r="DEK8">
        <v>49</v>
      </c>
      <c r="DEL8">
        <v>8</v>
      </c>
      <c r="DEM8">
        <v>49</v>
      </c>
      <c r="DEN8">
        <v>44</v>
      </c>
      <c r="DEO8">
        <v>21</v>
      </c>
      <c r="DEP8">
        <v>46</v>
      </c>
      <c r="DEQ8">
        <v>12</v>
      </c>
      <c r="DER8">
        <v>46</v>
      </c>
      <c r="DES8">
        <v>12</v>
      </c>
      <c r="DET8">
        <v>46</v>
      </c>
      <c r="DEU8">
        <v>12</v>
      </c>
      <c r="DEV8">
        <v>46</v>
      </c>
      <c r="DEW8">
        <v>12</v>
      </c>
      <c r="DEX8">
        <v>36</v>
      </c>
      <c r="DEY8">
        <v>36</v>
      </c>
      <c r="DEZ8">
        <v>19</v>
      </c>
      <c r="DFA8">
        <v>36</v>
      </c>
      <c r="DFB8">
        <v>36</v>
      </c>
      <c r="DFC8">
        <v>36</v>
      </c>
      <c r="DFD8">
        <v>19</v>
      </c>
      <c r="DFE8">
        <v>36</v>
      </c>
      <c r="DFF8">
        <v>19</v>
      </c>
      <c r="DFG8">
        <v>36</v>
      </c>
      <c r="DFH8">
        <v>36</v>
      </c>
      <c r="DFI8">
        <v>19</v>
      </c>
      <c r="DFJ8">
        <v>36</v>
      </c>
      <c r="DFK8">
        <v>36</v>
      </c>
      <c r="DFL8">
        <v>36</v>
      </c>
      <c r="DFM8">
        <v>19</v>
      </c>
      <c r="DFN8">
        <v>36</v>
      </c>
      <c r="DFO8">
        <v>48</v>
      </c>
      <c r="DFP8">
        <v>36</v>
      </c>
      <c r="DFQ8">
        <v>48</v>
      </c>
      <c r="DFR8">
        <v>35</v>
      </c>
      <c r="DFS8">
        <v>26</v>
      </c>
      <c r="DFT8">
        <v>3</v>
      </c>
      <c r="DFU8">
        <v>36</v>
      </c>
      <c r="DFV8">
        <v>35</v>
      </c>
      <c r="DFW8">
        <v>31</v>
      </c>
      <c r="DFX8">
        <v>25</v>
      </c>
      <c r="DFY8">
        <v>48</v>
      </c>
      <c r="DFZ8">
        <v>35</v>
      </c>
      <c r="DGA8">
        <v>26</v>
      </c>
      <c r="DGB8">
        <v>3</v>
      </c>
      <c r="DGC8">
        <v>48</v>
      </c>
      <c r="DGD8">
        <v>8</v>
      </c>
      <c r="DGE8">
        <v>48</v>
      </c>
      <c r="DGF8">
        <v>31</v>
      </c>
      <c r="DGG8">
        <v>25</v>
      </c>
      <c r="DGH8">
        <v>3</v>
      </c>
      <c r="DGI8">
        <v>48</v>
      </c>
      <c r="DGJ8">
        <v>35</v>
      </c>
      <c r="DGK8">
        <v>26</v>
      </c>
      <c r="DGL8">
        <v>3</v>
      </c>
      <c r="DGM8">
        <v>36</v>
      </c>
      <c r="DGN8">
        <v>36</v>
      </c>
      <c r="DGO8">
        <v>19</v>
      </c>
      <c r="DGP8">
        <v>36</v>
      </c>
      <c r="DGQ8">
        <v>36</v>
      </c>
      <c r="DGR8">
        <v>48</v>
      </c>
      <c r="DGS8">
        <v>35</v>
      </c>
      <c r="DGT8">
        <v>26</v>
      </c>
      <c r="DGU8">
        <v>3</v>
      </c>
      <c r="DGV8">
        <v>36</v>
      </c>
      <c r="DGW8">
        <v>35</v>
      </c>
      <c r="DGX8">
        <v>31</v>
      </c>
      <c r="DGY8">
        <v>25</v>
      </c>
      <c r="DGZ8">
        <v>19</v>
      </c>
      <c r="DHA8">
        <v>48</v>
      </c>
      <c r="DHB8">
        <v>31</v>
      </c>
      <c r="DHC8">
        <v>25</v>
      </c>
      <c r="DHD8">
        <v>3</v>
      </c>
      <c r="DHE8">
        <v>20</v>
      </c>
      <c r="DHF8">
        <v>36</v>
      </c>
      <c r="DHG8">
        <v>35</v>
      </c>
      <c r="DHH8">
        <v>31</v>
      </c>
      <c r="DHI8">
        <v>25</v>
      </c>
      <c r="DHJ8">
        <v>19</v>
      </c>
      <c r="DHK8">
        <v>48</v>
      </c>
      <c r="DHL8">
        <v>19</v>
      </c>
      <c r="DHM8">
        <v>48</v>
      </c>
      <c r="DHN8">
        <v>31</v>
      </c>
      <c r="DHO8">
        <v>25</v>
      </c>
      <c r="DHP8">
        <v>3</v>
      </c>
      <c r="DHQ8">
        <v>20</v>
      </c>
      <c r="DHR8">
        <v>36</v>
      </c>
      <c r="DHS8">
        <v>35</v>
      </c>
      <c r="DHT8">
        <v>31</v>
      </c>
      <c r="DHU8">
        <v>25</v>
      </c>
      <c r="DHV8">
        <v>48</v>
      </c>
      <c r="DHW8">
        <v>8</v>
      </c>
      <c r="DHX8">
        <v>48</v>
      </c>
      <c r="DHY8">
        <v>31</v>
      </c>
      <c r="DHZ8">
        <v>25</v>
      </c>
      <c r="DIA8">
        <v>3</v>
      </c>
      <c r="DIB8">
        <v>48</v>
      </c>
      <c r="DIC8">
        <v>35</v>
      </c>
      <c r="DID8">
        <v>26</v>
      </c>
      <c r="DIE8">
        <v>3</v>
      </c>
      <c r="DIF8">
        <v>20</v>
      </c>
      <c r="DIG8">
        <v>36</v>
      </c>
      <c r="DIH8">
        <v>36</v>
      </c>
      <c r="DII8">
        <v>19</v>
      </c>
      <c r="DIJ8">
        <v>36</v>
      </c>
      <c r="DIK8">
        <v>36</v>
      </c>
      <c r="DIL8">
        <v>48</v>
      </c>
      <c r="DIM8">
        <v>35</v>
      </c>
      <c r="DIN8">
        <v>26</v>
      </c>
      <c r="DIO8">
        <v>3</v>
      </c>
      <c r="DIP8">
        <v>36</v>
      </c>
      <c r="DIQ8">
        <v>35</v>
      </c>
      <c r="DIR8">
        <v>31</v>
      </c>
      <c r="DIS8">
        <v>25</v>
      </c>
      <c r="DIT8">
        <v>19</v>
      </c>
      <c r="DIU8">
        <v>48</v>
      </c>
      <c r="DIV8">
        <v>31</v>
      </c>
      <c r="DIW8">
        <v>25</v>
      </c>
      <c r="DIX8">
        <v>3</v>
      </c>
      <c r="DIY8">
        <v>20</v>
      </c>
      <c r="DIZ8">
        <v>36</v>
      </c>
      <c r="DJA8">
        <v>35</v>
      </c>
      <c r="DJB8">
        <v>31</v>
      </c>
      <c r="DJC8">
        <v>25</v>
      </c>
      <c r="DJD8">
        <v>46</v>
      </c>
      <c r="DJE8">
        <v>12</v>
      </c>
      <c r="DJF8">
        <v>46</v>
      </c>
      <c r="DJG8">
        <v>12</v>
      </c>
      <c r="DJH8">
        <v>46</v>
      </c>
      <c r="DJI8">
        <v>12</v>
      </c>
      <c r="DJJ8">
        <v>46</v>
      </c>
      <c r="DJK8">
        <v>12</v>
      </c>
      <c r="DJL8">
        <v>47</v>
      </c>
      <c r="DJM8">
        <v>46</v>
      </c>
      <c r="DJN8">
        <v>21</v>
      </c>
      <c r="DJO8">
        <v>46</v>
      </c>
      <c r="DJP8">
        <v>12</v>
      </c>
      <c r="DJQ8">
        <v>21</v>
      </c>
      <c r="DJR8">
        <v>46</v>
      </c>
      <c r="DJS8">
        <v>12</v>
      </c>
      <c r="DJT8">
        <v>46</v>
      </c>
      <c r="DJU8">
        <v>12</v>
      </c>
      <c r="DJV8">
        <v>21</v>
      </c>
      <c r="DJW8">
        <v>48</v>
      </c>
      <c r="DJX8">
        <v>49</v>
      </c>
    </row>
    <row r="9" spans="1:448 2110:6377" x14ac:dyDescent="0.25">
      <c r="A9">
        <v>46</v>
      </c>
      <c r="B9">
        <v>46</v>
      </c>
      <c r="C9">
        <v>49</v>
      </c>
      <c r="D9">
        <v>46</v>
      </c>
      <c r="E9">
        <v>46</v>
      </c>
      <c r="F9">
        <v>49</v>
      </c>
      <c r="G9">
        <v>41</v>
      </c>
      <c r="H9">
        <v>49</v>
      </c>
      <c r="I9">
        <v>41</v>
      </c>
      <c r="J9">
        <v>49</v>
      </c>
      <c r="K9">
        <v>41</v>
      </c>
      <c r="L9">
        <v>18</v>
      </c>
      <c r="M9">
        <v>36</v>
      </c>
      <c r="N9">
        <v>33</v>
      </c>
      <c r="O9">
        <v>49</v>
      </c>
      <c r="P9">
        <v>46</v>
      </c>
      <c r="Q9">
        <v>40</v>
      </c>
      <c r="R9">
        <v>18</v>
      </c>
      <c r="S9">
        <v>46</v>
      </c>
      <c r="T9">
        <v>36</v>
      </c>
      <c r="U9">
        <v>19</v>
      </c>
      <c r="V9">
        <v>36</v>
      </c>
      <c r="W9">
        <v>33</v>
      </c>
      <c r="X9">
        <v>49</v>
      </c>
      <c r="Y9">
        <v>46</v>
      </c>
      <c r="Z9">
        <v>46</v>
      </c>
      <c r="AA9">
        <v>49</v>
      </c>
      <c r="AB9">
        <v>41</v>
      </c>
      <c r="AC9">
        <v>18</v>
      </c>
      <c r="AD9">
        <v>36</v>
      </c>
      <c r="AE9">
        <v>33</v>
      </c>
      <c r="AF9">
        <v>49</v>
      </c>
      <c r="AG9">
        <v>46</v>
      </c>
      <c r="AH9">
        <v>40</v>
      </c>
      <c r="AI9">
        <v>18</v>
      </c>
      <c r="AJ9">
        <v>46</v>
      </c>
      <c r="AK9">
        <v>46</v>
      </c>
      <c r="AL9">
        <v>36</v>
      </c>
      <c r="AM9">
        <v>19</v>
      </c>
      <c r="AN9">
        <v>19</v>
      </c>
      <c r="AO9">
        <v>46</v>
      </c>
      <c r="AP9">
        <v>36</v>
      </c>
      <c r="AQ9">
        <v>19</v>
      </c>
      <c r="AR9">
        <v>36</v>
      </c>
      <c r="AS9">
        <v>33</v>
      </c>
      <c r="AT9">
        <v>49</v>
      </c>
      <c r="AU9">
        <v>46</v>
      </c>
      <c r="AV9">
        <v>46</v>
      </c>
      <c r="AW9">
        <v>49</v>
      </c>
      <c r="AX9">
        <v>41</v>
      </c>
      <c r="AY9">
        <v>49</v>
      </c>
      <c r="AZ9">
        <v>41</v>
      </c>
      <c r="BA9">
        <v>18</v>
      </c>
      <c r="BB9">
        <v>36</v>
      </c>
      <c r="BC9">
        <v>33</v>
      </c>
      <c r="BD9">
        <v>49</v>
      </c>
      <c r="BE9">
        <v>46</v>
      </c>
      <c r="BF9">
        <v>40</v>
      </c>
      <c r="BG9">
        <v>18</v>
      </c>
      <c r="BH9">
        <v>46</v>
      </c>
      <c r="BI9">
        <v>36</v>
      </c>
      <c r="BJ9">
        <v>19</v>
      </c>
      <c r="BK9">
        <v>36</v>
      </c>
      <c r="BL9">
        <v>33</v>
      </c>
      <c r="BM9">
        <v>49</v>
      </c>
      <c r="BN9">
        <v>46</v>
      </c>
      <c r="BO9">
        <v>46</v>
      </c>
      <c r="BP9">
        <v>49</v>
      </c>
      <c r="BQ9">
        <v>41</v>
      </c>
      <c r="BR9">
        <v>18</v>
      </c>
      <c r="BS9">
        <v>36</v>
      </c>
      <c r="BT9">
        <v>33</v>
      </c>
      <c r="BU9">
        <v>49</v>
      </c>
      <c r="BV9">
        <v>46</v>
      </c>
      <c r="BW9">
        <v>40</v>
      </c>
      <c r="BX9">
        <v>18</v>
      </c>
      <c r="BY9">
        <v>48</v>
      </c>
      <c r="BZ9">
        <v>49</v>
      </c>
      <c r="CA9">
        <v>46</v>
      </c>
      <c r="CB9">
        <v>46</v>
      </c>
      <c r="CC9">
        <v>46</v>
      </c>
      <c r="CD9">
        <v>36</v>
      </c>
      <c r="CE9">
        <v>19</v>
      </c>
      <c r="CF9">
        <v>19</v>
      </c>
      <c r="CG9">
        <v>19</v>
      </c>
      <c r="CH9">
        <v>35</v>
      </c>
      <c r="CI9">
        <v>8</v>
      </c>
      <c r="CJ9">
        <v>20</v>
      </c>
      <c r="CK9">
        <v>8</v>
      </c>
      <c r="CL9">
        <v>8</v>
      </c>
      <c r="CM9">
        <v>8</v>
      </c>
      <c r="CN9">
        <v>22</v>
      </c>
      <c r="CO9">
        <v>14</v>
      </c>
      <c r="CP9">
        <v>14</v>
      </c>
      <c r="CQ9">
        <v>14</v>
      </c>
      <c r="CR9">
        <v>8</v>
      </c>
      <c r="CS9">
        <v>21</v>
      </c>
      <c r="CT9">
        <v>8</v>
      </c>
      <c r="CU9">
        <v>8</v>
      </c>
      <c r="CV9">
        <v>8</v>
      </c>
      <c r="CW9">
        <v>22</v>
      </c>
      <c r="CX9">
        <v>14</v>
      </c>
      <c r="CY9">
        <v>14</v>
      </c>
      <c r="CZ9">
        <v>14</v>
      </c>
      <c r="DA9">
        <v>46</v>
      </c>
      <c r="DB9">
        <v>46</v>
      </c>
      <c r="DC9">
        <v>46</v>
      </c>
      <c r="DD9">
        <v>46</v>
      </c>
      <c r="DE9">
        <v>46</v>
      </c>
      <c r="DF9">
        <v>36</v>
      </c>
      <c r="DG9">
        <v>19</v>
      </c>
      <c r="DH9">
        <v>19</v>
      </c>
      <c r="DI9">
        <v>19</v>
      </c>
      <c r="DJ9">
        <v>19</v>
      </c>
      <c r="DK9">
        <v>46</v>
      </c>
      <c r="DL9">
        <v>8</v>
      </c>
      <c r="DM9">
        <v>16</v>
      </c>
      <c r="DN9">
        <v>46</v>
      </c>
      <c r="DO9">
        <v>46</v>
      </c>
      <c r="DP9">
        <v>46</v>
      </c>
      <c r="DQ9">
        <v>19</v>
      </c>
      <c r="DR9">
        <v>8</v>
      </c>
      <c r="DS9">
        <v>8</v>
      </c>
      <c r="DT9">
        <v>8</v>
      </c>
      <c r="DU9">
        <v>22</v>
      </c>
      <c r="DV9">
        <v>14</v>
      </c>
      <c r="DW9">
        <v>14</v>
      </c>
      <c r="DX9">
        <v>14</v>
      </c>
      <c r="DY9">
        <v>8</v>
      </c>
      <c r="DZ9">
        <v>8</v>
      </c>
      <c r="EA9">
        <v>8</v>
      </c>
      <c r="EB9">
        <v>22</v>
      </c>
      <c r="EC9">
        <v>14</v>
      </c>
      <c r="ED9">
        <v>14</v>
      </c>
      <c r="EE9">
        <v>14</v>
      </c>
      <c r="EF9">
        <v>41</v>
      </c>
      <c r="EG9">
        <v>46</v>
      </c>
      <c r="EH9">
        <v>21</v>
      </c>
      <c r="EI9">
        <v>46</v>
      </c>
      <c r="EJ9">
        <v>46</v>
      </c>
      <c r="EK9">
        <v>46</v>
      </c>
      <c r="EL9">
        <v>36</v>
      </c>
      <c r="EM9">
        <v>19</v>
      </c>
      <c r="EN9">
        <v>19</v>
      </c>
      <c r="EO9">
        <v>46</v>
      </c>
      <c r="EP9">
        <v>13</v>
      </c>
      <c r="EQ9">
        <v>11</v>
      </c>
      <c r="ER9">
        <v>8</v>
      </c>
      <c r="ES9">
        <v>8</v>
      </c>
      <c r="ET9">
        <v>8</v>
      </c>
      <c r="EU9">
        <v>8</v>
      </c>
      <c r="EV9">
        <v>48</v>
      </c>
      <c r="EW9">
        <v>35</v>
      </c>
      <c r="EX9">
        <v>48</v>
      </c>
      <c r="EY9">
        <v>35</v>
      </c>
      <c r="EZ9">
        <v>48</v>
      </c>
      <c r="FA9">
        <v>35</v>
      </c>
      <c r="FB9">
        <v>48</v>
      </c>
      <c r="FC9">
        <v>35</v>
      </c>
      <c r="FD9">
        <v>26</v>
      </c>
      <c r="FE9">
        <v>24</v>
      </c>
      <c r="FF9">
        <v>3</v>
      </c>
      <c r="FG9">
        <v>22</v>
      </c>
      <c r="FH9">
        <v>14</v>
      </c>
      <c r="FI9">
        <v>24</v>
      </c>
      <c r="FJ9">
        <v>48</v>
      </c>
      <c r="FK9">
        <v>8</v>
      </c>
      <c r="FL9">
        <v>31</v>
      </c>
      <c r="FM9">
        <v>48</v>
      </c>
      <c r="FN9">
        <v>35</v>
      </c>
      <c r="FO9">
        <v>26</v>
      </c>
      <c r="FP9">
        <v>24</v>
      </c>
      <c r="FQ9">
        <v>3</v>
      </c>
      <c r="FR9">
        <v>8</v>
      </c>
      <c r="FS9">
        <v>22</v>
      </c>
      <c r="FT9">
        <v>14</v>
      </c>
      <c r="FU9">
        <v>14</v>
      </c>
      <c r="FV9">
        <v>22</v>
      </c>
      <c r="FW9">
        <v>14</v>
      </c>
      <c r="FX9">
        <v>24</v>
      </c>
      <c r="FY9">
        <v>48</v>
      </c>
      <c r="FZ9">
        <v>8</v>
      </c>
      <c r="GA9">
        <v>8</v>
      </c>
      <c r="GB9">
        <v>48</v>
      </c>
      <c r="GC9">
        <v>35</v>
      </c>
      <c r="GD9">
        <v>48</v>
      </c>
      <c r="GE9">
        <v>35</v>
      </c>
      <c r="GF9">
        <v>26</v>
      </c>
      <c r="GG9">
        <v>24</v>
      </c>
      <c r="GH9">
        <v>3</v>
      </c>
      <c r="GI9">
        <v>22</v>
      </c>
      <c r="GJ9">
        <v>14</v>
      </c>
      <c r="GK9">
        <v>24</v>
      </c>
      <c r="GL9">
        <v>48</v>
      </c>
      <c r="GM9">
        <v>8</v>
      </c>
      <c r="GN9">
        <v>31</v>
      </c>
      <c r="GO9">
        <v>48</v>
      </c>
      <c r="GP9">
        <v>35</v>
      </c>
      <c r="GQ9">
        <v>26</v>
      </c>
      <c r="GR9">
        <v>24</v>
      </c>
      <c r="GS9">
        <v>3</v>
      </c>
      <c r="GT9">
        <v>8</v>
      </c>
      <c r="GU9">
        <v>8</v>
      </c>
      <c r="GV9">
        <v>22</v>
      </c>
      <c r="GW9">
        <v>14</v>
      </c>
      <c r="GX9">
        <v>14</v>
      </c>
      <c r="GY9">
        <v>14</v>
      </c>
      <c r="GZ9">
        <v>8</v>
      </c>
      <c r="HA9">
        <v>22</v>
      </c>
      <c r="HB9">
        <v>14</v>
      </c>
      <c r="HC9">
        <v>14</v>
      </c>
      <c r="HD9">
        <v>22</v>
      </c>
      <c r="HE9">
        <v>14</v>
      </c>
      <c r="HF9">
        <v>24</v>
      </c>
      <c r="HG9">
        <v>48</v>
      </c>
      <c r="HH9">
        <v>8</v>
      </c>
      <c r="HI9">
        <v>8</v>
      </c>
      <c r="HJ9">
        <v>48</v>
      </c>
      <c r="HK9">
        <v>35</v>
      </c>
      <c r="HL9">
        <v>48</v>
      </c>
      <c r="HM9">
        <v>35</v>
      </c>
      <c r="HN9">
        <v>48</v>
      </c>
      <c r="HO9">
        <v>35</v>
      </c>
      <c r="HP9">
        <v>26</v>
      </c>
      <c r="HQ9">
        <v>24</v>
      </c>
      <c r="HR9">
        <v>3</v>
      </c>
      <c r="HS9">
        <v>22</v>
      </c>
      <c r="HT9">
        <v>14</v>
      </c>
      <c r="HU9">
        <v>24</v>
      </c>
      <c r="HV9">
        <v>48</v>
      </c>
      <c r="HW9">
        <v>8</v>
      </c>
      <c r="HX9">
        <v>31</v>
      </c>
      <c r="HY9">
        <v>48</v>
      </c>
      <c r="HZ9">
        <v>35</v>
      </c>
      <c r="IA9">
        <v>26</v>
      </c>
      <c r="IB9">
        <v>24</v>
      </c>
      <c r="IC9">
        <v>3</v>
      </c>
      <c r="ID9">
        <v>8</v>
      </c>
      <c r="IE9">
        <v>22</v>
      </c>
      <c r="IF9">
        <v>14</v>
      </c>
      <c r="IG9">
        <v>14</v>
      </c>
      <c r="IH9">
        <v>22</v>
      </c>
      <c r="II9">
        <v>14</v>
      </c>
      <c r="IJ9">
        <v>24</v>
      </c>
      <c r="IK9">
        <v>48</v>
      </c>
      <c r="IL9">
        <v>8</v>
      </c>
      <c r="IM9">
        <v>8</v>
      </c>
      <c r="IN9">
        <v>48</v>
      </c>
      <c r="IO9">
        <v>35</v>
      </c>
      <c r="IP9">
        <v>48</v>
      </c>
      <c r="IQ9">
        <v>35</v>
      </c>
      <c r="IR9">
        <v>26</v>
      </c>
      <c r="IS9">
        <v>24</v>
      </c>
      <c r="IT9">
        <v>3</v>
      </c>
      <c r="IU9">
        <v>22</v>
      </c>
      <c r="IV9">
        <v>14</v>
      </c>
      <c r="IW9">
        <v>24</v>
      </c>
      <c r="IX9">
        <v>48</v>
      </c>
      <c r="IY9">
        <v>8</v>
      </c>
      <c r="IZ9">
        <v>31</v>
      </c>
      <c r="JA9">
        <v>48</v>
      </c>
      <c r="JB9">
        <v>35</v>
      </c>
      <c r="JC9">
        <v>26</v>
      </c>
      <c r="JD9">
        <v>24</v>
      </c>
      <c r="JE9">
        <v>3</v>
      </c>
      <c r="JF9">
        <v>14</v>
      </c>
      <c r="JG9">
        <v>21</v>
      </c>
      <c r="JH9">
        <v>20</v>
      </c>
      <c r="JI9">
        <v>46</v>
      </c>
      <c r="JJ9">
        <v>46</v>
      </c>
      <c r="JK9">
        <v>46</v>
      </c>
      <c r="JL9">
        <v>46</v>
      </c>
      <c r="JM9">
        <v>36</v>
      </c>
      <c r="JN9">
        <v>19</v>
      </c>
      <c r="JO9">
        <v>19</v>
      </c>
      <c r="JP9">
        <v>19</v>
      </c>
      <c r="JQ9">
        <v>21</v>
      </c>
      <c r="JR9">
        <v>46</v>
      </c>
      <c r="JS9">
        <v>46</v>
      </c>
      <c r="JT9">
        <v>46</v>
      </c>
      <c r="JU9">
        <v>36</v>
      </c>
      <c r="JV9">
        <v>19</v>
      </c>
      <c r="JW9">
        <v>19</v>
      </c>
      <c r="JX9">
        <v>19</v>
      </c>
      <c r="JY9">
        <v>46</v>
      </c>
      <c r="JZ9">
        <v>46</v>
      </c>
      <c r="KA9">
        <v>36</v>
      </c>
      <c r="KB9">
        <v>19</v>
      </c>
      <c r="KC9">
        <v>19</v>
      </c>
      <c r="KD9">
        <v>46</v>
      </c>
      <c r="KE9">
        <v>36</v>
      </c>
      <c r="KF9">
        <v>19</v>
      </c>
      <c r="KG9">
        <v>36</v>
      </c>
      <c r="KH9">
        <v>33</v>
      </c>
      <c r="KI9">
        <v>21</v>
      </c>
      <c r="KJ9">
        <v>49</v>
      </c>
      <c r="KK9">
        <v>41</v>
      </c>
      <c r="KL9">
        <v>49</v>
      </c>
      <c r="KM9">
        <v>41</v>
      </c>
      <c r="KN9">
        <v>49</v>
      </c>
      <c r="KO9">
        <v>41</v>
      </c>
      <c r="KP9">
        <v>18</v>
      </c>
      <c r="KQ9">
        <v>36</v>
      </c>
      <c r="KR9">
        <v>33</v>
      </c>
      <c r="KS9">
        <v>49</v>
      </c>
      <c r="KT9">
        <v>46</v>
      </c>
      <c r="KU9">
        <v>40</v>
      </c>
      <c r="KV9">
        <v>18</v>
      </c>
      <c r="KW9">
        <v>46</v>
      </c>
      <c r="KX9">
        <v>36</v>
      </c>
      <c r="KY9">
        <v>19</v>
      </c>
      <c r="KZ9">
        <v>36</v>
      </c>
      <c r="LA9">
        <v>33</v>
      </c>
      <c r="LB9">
        <v>49</v>
      </c>
      <c r="LC9">
        <v>46</v>
      </c>
      <c r="LD9">
        <v>46</v>
      </c>
      <c r="LE9">
        <v>49</v>
      </c>
      <c r="LF9">
        <v>41</v>
      </c>
      <c r="LG9">
        <v>18</v>
      </c>
      <c r="LH9">
        <v>36</v>
      </c>
      <c r="LI9">
        <v>33</v>
      </c>
      <c r="LJ9">
        <v>49</v>
      </c>
      <c r="LK9">
        <v>46</v>
      </c>
      <c r="LL9">
        <v>40</v>
      </c>
      <c r="LM9">
        <v>18</v>
      </c>
      <c r="LN9">
        <v>46</v>
      </c>
      <c r="LO9">
        <v>46</v>
      </c>
      <c r="LP9">
        <v>36</v>
      </c>
      <c r="LQ9">
        <v>19</v>
      </c>
      <c r="LR9">
        <v>19</v>
      </c>
      <c r="LS9">
        <v>46</v>
      </c>
      <c r="LT9">
        <v>36</v>
      </c>
      <c r="LU9">
        <v>19</v>
      </c>
      <c r="LV9">
        <v>36</v>
      </c>
      <c r="LW9">
        <v>33</v>
      </c>
      <c r="LX9">
        <v>49</v>
      </c>
      <c r="LY9">
        <v>46</v>
      </c>
      <c r="LZ9">
        <v>46</v>
      </c>
      <c r="MA9">
        <v>49</v>
      </c>
      <c r="MB9">
        <v>41</v>
      </c>
      <c r="MC9">
        <v>49</v>
      </c>
      <c r="MD9">
        <v>41</v>
      </c>
      <c r="ME9">
        <v>18</v>
      </c>
      <c r="MF9">
        <v>36</v>
      </c>
      <c r="MG9">
        <v>33</v>
      </c>
      <c r="MH9">
        <v>49</v>
      </c>
      <c r="MI9">
        <v>46</v>
      </c>
      <c r="MJ9">
        <v>40</v>
      </c>
      <c r="MK9">
        <v>18</v>
      </c>
      <c r="ML9">
        <v>46</v>
      </c>
      <c r="MM9">
        <v>36</v>
      </c>
      <c r="MN9">
        <v>19</v>
      </c>
      <c r="MO9">
        <v>36</v>
      </c>
      <c r="MP9">
        <v>33</v>
      </c>
      <c r="MQ9">
        <v>49</v>
      </c>
      <c r="MR9">
        <v>46</v>
      </c>
      <c r="MS9">
        <v>46</v>
      </c>
      <c r="MT9">
        <v>49</v>
      </c>
      <c r="MU9">
        <v>41</v>
      </c>
      <c r="MV9">
        <v>18</v>
      </c>
      <c r="MW9">
        <v>36</v>
      </c>
      <c r="MX9">
        <v>33</v>
      </c>
      <c r="MY9">
        <v>49</v>
      </c>
      <c r="MZ9">
        <v>46</v>
      </c>
      <c r="NA9">
        <v>40</v>
      </c>
      <c r="NB9">
        <v>18</v>
      </c>
      <c r="NC9">
        <v>46</v>
      </c>
      <c r="ND9">
        <v>46</v>
      </c>
      <c r="NE9">
        <v>46</v>
      </c>
      <c r="NF9">
        <v>36</v>
      </c>
      <c r="NG9">
        <v>19</v>
      </c>
      <c r="NH9">
        <v>19</v>
      </c>
      <c r="NI9">
        <v>19</v>
      </c>
      <c r="NJ9">
        <v>20</v>
      </c>
      <c r="NK9">
        <v>46</v>
      </c>
      <c r="NL9">
        <v>8</v>
      </c>
      <c r="NM9">
        <v>21</v>
      </c>
      <c r="NN9">
        <v>46</v>
      </c>
      <c r="NO9">
        <v>8</v>
      </c>
      <c r="NP9">
        <v>8</v>
      </c>
      <c r="NQ9">
        <v>8</v>
      </c>
      <c r="NR9">
        <v>22</v>
      </c>
      <c r="NS9">
        <v>14</v>
      </c>
      <c r="NT9">
        <v>14</v>
      </c>
      <c r="NU9">
        <v>14</v>
      </c>
      <c r="NV9">
        <v>8</v>
      </c>
      <c r="NW9">
        <v>22</v>
      </c>
      <c r="NX9">
        <v>14</v>
      </c>
      <c r="NY9">
        <v>14</v>
      </c>
      <c r="NZ9">
        <v>22</v>
      </c>
      <c r="OA9">
        <v>14</v>
      </c>
      <c r="OB9">
        <v>24</v>
      </c>
      <c r="OC9">
        <v>46</v>
      </c>
      <c r="OD9">
        <v>8</v>
      </c>
      <c r="OE9">
        <v>8</v>
      </c>
      <c r="OF9">
        <v>22</v>
      </c>
      <c r="OG9">
        <v>14</v>
      </c>
      <c r="OH9">
        <v>14</v>
      </c>
      <c r="OI9">
        <v>14</v>
      </c>
      <c r="OJ9">
        <v>8</v>
      </c>
      <c r="OK9">
        <v>22</v>
      </c>
      <c r="OL9">
        <v>14</v>
      </c>
      <c r="OM9">
        <v>14</v>
      </c>
      <c r="ON9">
        <v>22</v>
      </c>
      <c r="OO9">
        <v>14</v>
      </c>
      <c r="OP9">
        <v>24</v>
      </c>
      <c r="OQ9">
        <v>41</v>
      </c>
      <c r="OR9">
        <v>8</v>
      </c>
      <c r="OS9">
        <v>8</v>
      </c>
      <c r="OT9">
        <v>8</v>
      </c>
      <c r="OU9">
        <v>22</v>
      </c>
      <c r="OV9">
        <v>14</v>
      </c>
      <c r="OW9">
        <v>14</v>
      </c>
      <c r="OX9">
        <v>14</v>
      </c>
      <c r="OY9">
        <v>14</v>
      </c>
      <c r="OZ9">
        <v>20</v>
      </c>
      <c r="PA9">
        <v>41</v>
      </c>
      <c r="PB9">
        <v>20</v>
      </c>
      <c r="PC9">
        <v>46</v>
      </c>
      <c r="PD9">
        <v>8</v>
      </c>
      <c r="PE9">
        <v>35</v>
      </c>
      <c r="PF9">
        <v>46</v>
      </c>
      <c r="PG9">
        <v>46</v>
      </c>
      <c r="PH9">
        <v>46</v>
      </c>
      <c r="PI9">
        <v>48</v>
      </c>
      <c r="PJ9">
        <v>20</v>
      </c>
      <c r="PK9">
        <v>8</v>
      </c>
      <c r="PL9">
        <v>8</v>
      </c>
      <c r="PM9">
        <v>8</v>
      </c>
      <c r="PN9">
        <v>22</v>
      </c>
      <c r="PO9">
        <v>14</v>
      </c>
      <c r="PP9">
        <v>14</v>
      </c>
      <c r="PQ9">
        <v>14</v>
      </c>
      <c r="PR9">
        <v>41</v>
      </c>
      <c r="PS9">
        <v>46</v>
      </c>
      <c r="PT9">
        <v>21</v>
      </c>
      <c r="PU9">
        <v>46</v>
      </c>
      <c r="PV9">
        <v>46</v>
      </c>
      <c r="PW9">
        <v>46</v>
      </c>
      <c r="PX9">
        <v>36</v>
      </c>
      <c r="PY9">
        <v>19</v>
      </c>
      <c r="PZ9">
        <v>19</v>
      </c>
      <c r="QA9">
        <v>46</v>
      </c>
      <c r="QB9">
        <v>8</v>
      </c>
      <c r="QC9">
        <v>8</v>
      </c>
      <c r="QD9">
        <v>46</v>
      </c>
      <c r="QE9">
        <v>49</v>
      </c>
      <c r="QF9">
        <v>48</v>
      </c>
      <c r="CCD9">
        <v>6</v>
      </c>
      <c r="CCE9">
        <v>14</v>
      </c>
      <c r="CCF9">
        <v>49</v>
      </c>
      <c r="CCG9">
        <v>14</v>
      </c>
      <c r="CCH9">
        <v>40</v>
      </c>
      <c r="CCI9">
        <v>21</v>
      </c>
      <c r="CCJ9">
        <v>6</v>
      </c>
      <c r="CCK9">
        <v>49</v>
      </c>
      <c r="CCL9">
        <v>46</v>
      </c>
      <c r="CCM9">
        <v>40</v>
      </c>
      <c r="CCN9">
        <v>18</v>
      </c>
      <c r="CCO9">
        <v>21</v>
      </c>
      <c r="CCP9">
        <v>24</v>
      </c>
      <c r="CCQ9">
        <v>22</v>
      </c>
      <c r="CCR9">
        <v>14</v>
      </c>
      <c r="CCS9">
        <v>9</v>
      </c>
      <c r="CCT9">
        <v>22</v>
      </c>
      <c r="CCU9">
        <v>18</v>
      </c>
      <c r="CCV9">
        <v>6</v>
      </c>
      <c r="CCW9">
        <v>14</v>
      </c>
      <c r="CCX9">
        <v>40</v>
      </c>
      <c r="CCY9">
        <v>21</v>
      </c>
      <c r="CCZ9">
        <v>6</v>
      </c>
      <c r="CDA9">
        <v>49</v>
      </c>
      <c r="CDB9">
        <v>14</v>
      </c>
      <c r="CDC9">
        <v>49</v>
      </c>
      <c r="CDD9">
        <v>14</v>
      </c>
      <c r="CDE9">
        <v>40</v>
      </c>
      <c r="CDF9">
        <v>21</v>
      </c>
      <c r="CDG9">
        <v>6</v>
      </c>
      <c r="CDH9">
        <v>49</v>
      </c>
      <c r="CDI9">
        <v>46</v>
      </c>
      <c r="CDJ9">
        <v>40</v>
      </c>
      <c r="CDK9">
        <v>18</v>
      </c>
      <c r="CDL9">
        <v>21</v>
      </c>
      <c r="CDM9">
        <v>24</v>
      </c>
      <c r="CDN9">
        <v>22</v>
      </c>
      <c r="CDO9">
        <v>14</v>
      </c>
      <c r="CDP9">
        <v>9</v>
      </c>
      <c r="CDQ9">
        <v>22</v>
      </c>
      <c r="CDR9">
        <v>18</v>
      </c>
      <c r="CDS9">
        <v>6</v>
      </c>
      <c r="CDT9">
        <v>14</v>
      </c>
      <c r="CDU9">
        <v>40</v>
      </c>
      <c r="CDV9">
        <v>21</v>
      </c>
      <c r="CDW9">
        <v>6</v>
      </c>
      <c r="CDX9">
        <v>49</v>
      </c>
      <c r="CDY9">
        <v>46</v>
      </c>
      <c r="CDZ9">
        <v>12</v>
      </c>
      <c r="CEA9">
        <v>49</v>
      </c>
      <c r="CEB9">
        <v>14</v>
      </c>
      <c r="CEC9">
        <v>40</v>
      </c>
      <c r="CED9">
        <v>21</v>
      </c>
      <c r="CEE9">
        <v>6</v>
      </c>
      <c r="CEF9">
        <v>49</v>
      </c>
      <c r="CEG9">
        <v>46</v>
      </c>
      <c r="CEH9">
        <v>40</v>
      </c>
      <c r="CEI9">
        <v>18</v>
      </c>
      <c r="CEJ9">
        <v>49</v>
      </c>
      <c r="CEK9">
        <v>22</v>
      </c>
      <c r="CEL9">
        <v>18</v>
      </c>
      <c r="CEM9">
        <v>6</v>
      </c>
      <c r="CEN9">
        <v>18</v>
      </c>
      <c r="CEO9">
        <v>49</v>
      </c>
      <c r="CEP9">
        <v>46</v>
      </c>
      <c r="CEQ9">
        <v>40</v>
      </c>
      <c r="CER9">
        <v>18</v>
      </c>
      <c r="CES9">
        <v>21</v>
      </c>
      <c r="CET9">
        <v>24</v>
      </c>
      <c r="CEU9">
        <v>22</v>
      </c>
      <c r="CEV9">
        <v>14</v>
      </c>
      <c r="CEW9">
        <v>9</v>
      </c>
      <c r="CEX9">
        <v>24</v>
      </c>
      <c r="CEY9">
        <v>22</v>
      </c>
      <c r="CEZ9">
        <v>14</v>
      </c>
      <c r="CFA9">
        <v>9</v>
      </c>
      <c r="CFB9">
        <v>14</v>
      </c>
      <c r="CFC9">
        <v>24</v>
      </c>
      <c r="CFD9">
        <v>22</v>
      </c>
      <c r="CFE9">
        <v>14</v>
      </c>
      <c r="CFF9">
        <v>9</v>
      </c>
      <c r="CFG9">
        <v>24</v>
      </c>
      <c r="CFH9">
        <v>22</v>
      </c>
      <c r="CFI9">
        <v>14</v>
      </c>
      <c r="CFJ9">
        <v>9</v>
      </c>
      <c r="CFK9">
        <v>49</v>
      </c>
      <c r="CFL9">
        <v>22</v>
      </c>
      <c r="CFM9">
        <v>18</v>
      </c>
      <c r="CFN9">
        <v>6</v>
      </c>
      <c r="CFO9">
        <v>18</v>
      </c>
      <c r="CFP9">
        <v>49</v>
      </c>
      <c r="CFQ9">
        <v>46</v>
      </c>
      <c r="CFR9">
        <v>40</v>
      </c>
      <c r="CFS9">
        <v>18</v>
      </c>
      <c r="CFT9">
        <v>24</v>
      </c>
      <c r="CFU9">
        <v>22</v>
      </c>
      <c r="CFV9">
        <v>14</v>
      </c>
      <c r="CFW9">
        <v>9</v>
      </c>
      <c r="CFX9">
        <v>22</v>
      </c>
      <c r="CFY9">
        <v>18</v>
      </c>
      <c r="CFZ9">
        <v>6</v>
      </c>
      <c r="CGA9">
        <v>14</v>
      </c>
      <c r="CGB9">
        <v>40</v>
      </c>
      <c r="CGC9">
        <v>21</v>
      </c>
      <c r="CGD9">
        <v>6</v>
      </c>
      <c r="CGE9">
        <v>14</v>
      </c>
      <c r="CGF9">
        <v>49</v>
      </c>
      <c r="CGG9">
        <v>14</v>
      </c>
      <c r="CGH9">
        <v>40</v>
      </c>
      <c r="CGI9">
        <v>21</v>
      </c>
      <c r="CGJ9">
        <v>6</v>
      </c>
      <c r="CGK9">
        <v>49</v>
      </c>
      <c r="CGL9">
        <v>46</v>
      </c>
      <c r="CGM9">
        <v>40</v>
      </c>
      <c r="CGN9">
        <v>18</v>
      </c>
      <c r="CGO9">
        <v>21</v>
      </c>
      <c r="CGP9">
        <v>24</v>
      </c>
      <c r="CGQ9">
        <v>22</v>
      </c>
      <c r="CGR9">
        <v>14</v>
      </c>
      <c r="CGS9">
        <v>9</v>
      </c>
      <c r="CGT9">
        <v>22</v>
      </c>
      <c r="CGU9">
        <v>18</v>
      </c>
      <c r="CGV9">
        <v>6</v>
      </c>
      <c r="CGW9">
        <v>14</v>
      </c>
      <c r="CGX9">
        <v>40</v>
      </c>
      <c r="CGY9">
        <v>21</v>
      </c>
      <c r="CGZ9">
        <v>6</v>
      </c>
      <c r="CHA9">
        <v>8</v>
      </c>
      <c r="CHB9">
        <v>8</v>
      </c>
      <c r="CHC9">
        <v>8</v>
      </c>
      <c r="CHD9">
        <v>8</v>
      </c>
      <c r="CHE9">
        <v>48</v>
      </c>
      <c r="CHF9">
        <v>36</v>
      </c>
      <c r="CHG9">
        <v>36</v>
      </c>
      <c r="CHH9">
        <v>19</v>
      </c>
      <c r="CHI9">
        <v>36</v>
      </c>
      <c r="CHJ9">
        <v>36</v>
      </c>
      <c r="CHK9">
        <v>36</v>
      </c>
      <c r="CHL9">
        <v>19</v>
      </c>
      <c r="CHM9">
        <v>36</v>
      </c>
      <c r="CHN9">
        <v>19</v>
      </c>
      <c r="CHO9">
        <v>36</v>
      </c>
      <c r="CHP9">
        <v>36</v>
      </c>
      <c r="CHQ9">
        <v>19</v>
      </c>
      <c r="CHR9">
        <v>36</v>
      </c>
      <c r="CHS9">
        <v>48</v>
      </c>
      <c r="CHT9">
        <v>36</v>
      </c>
      <c r="CHU9">
        <v>36</v>
      </c>
      <c r="CHV9">
        <v>19</v>
      </c>
      <c r="CHW9">
        <v>36</v>
      </c>
      <c r="CHX9">
        <v>48</v>
      </c>
      <c r="CHY9">
        <v>36</v>
      </c>
      <c r="CHZ9">
        <v>48</v>
      </c>
      <c r="CIA9">
        <v>35</v>
      </c>
      <c r="CIB9">
        <v>26</v>
      </c>
      <c r="CIC9">
        <v>3</v>
      </c>
      <c r="CID9">
        <v>36</v>
      </c>
      <c r="CIE9">
        <v>35</v>
      </c>
      <c r="CIF9">
        <v>31</v>
      </c>
      <c r="CIG9">
        <v>25</v>
      </c>
      <c r="CIH9">
        <v>48</v>
      </c>
      <c r="CII9">
        <v>35</v>
      </c>
      <c r="CIJ9">
        <v>26</v>
      </c>
      <c r="CIK9">
        <v>3</v>
      </c>
      <c r="CIL9">
        <v>48</v>
      </c>
      <c r="CIM9">
        <v>8</v>
      </c>
      <c r="CIN9">
        <v>48</v>
      </c>
      <c r="CIO9">
        <v>31</v>
      </c>
      <c r="CIP9">
        <v>25</v>
      </c>
      <c r="CIQ9">
        <v>3</v>
      </c>
      <c r="CIR9">
        <v>48</v>
      </c>
      <c r="CIS9">
        <v>35</v>
      </c>
      <c r="CIT9">
        <v>26</v>
      </c>
      <c r="CIU9">
        <v>3</v>
      </c>
      <c r="CIV9">
        <v>36</v>
      </c>
      <c r="CIW9">
        <v>36</v>
      </c>
      <c r="CIX9">
        <v>19</v>
      </c>
      <c r="CIY9">
        <v>36</v>
      </c>
      <c r="CIZ9">
        <v>36</v>
      </c>
      <c r="CJA9">
        <v>48</v>
      </c>
      <c r="CJB9">
        <v>35</v>
      </c>
      <c r="CJC9">
        <v>26</v>
      </c>
      <c r="CJD9">
        <v>3</v>
      </c>
      <c r="CJE9">
        <v>36</v>
      </c>
      <c r="CJF9">
        <v>35</v>
      </c>
      <c r="CJG9">
        <v>31</v>
      </c>
      <c r="CJH9">
        <v>25</v>
      </c>
      <c r="CJI9">
        <v>19</v>
      </c>
      <c r="CJJ9">
        <v>48</v>
      </c>
      <c r="CJK9">
        <v>31</v>
      </c>
      <c r="CJL9">
        <v>25</v>
      </c>
      <c r="CJM9">
        <v>3</v>
      </c>
      <c r="CJN9">
        <v>20</v>
      </c>
      <c r="CJO9">
        <v>36</v>
      </c>
      <c r="CJP9">
        <v>35</v>
      </c>
      <c r="CJQ9">
        <v>31</v>
      </c>
      <c r="CJR9">
        <v>25</v>
      </c>
      <c r="CJS9">
        <v>48</v>
      </c>
      <c r="CJT9">
        <v>36</v>
      </c>
      <c r="CJU9">
        <v>48</v>
      </c>
      <c r="CJV9">
        <v>35</v>
      </c>
      <c r="CJW9">
        <v>26</v>
      </c>
      <c r="CJX9">
        <v>3</v>
      </c>
      <c r="CJY9">
        <v>36</v>
      </c>
      <c r="CJZ9">
        <v>35</v>
      </c>
      <c r="CKA9">
        <v>31</v>
      </c>
      <c r="CKB9">
        <v>25</v>
      </c>
      <c r="CKC9">
        <v>48</v>
      </c>
      <c r="CKD9">
        <v>35</v>
      </c>
      <c r="CKE9">
        <v>26</v>
      </c>
      <c r="CKF9">
        <v>3</v>
      </c>
      <c r="CKG9">
        <v>48</v>
      </c>
      <c r="CKH9">
        <v>8</v>
      </c>
      <c r="CKI9">
        <v>48</v>
      </c>
      <c r="CKJ9">
        <v>31</v>
      </c>
      <c r="CKK9">
        <v>25</v>
      </c>
      <c r="CKL9">
        <v>3</v>
      </c>
      <c r="CKM9">
        <v>48</v>
      </c>
      <c r="CKN9">
        <v>35</v>
      </c>
      <c r="CKO9">
        <v>26</v>
      </c>
      <c r="CKP9">
        <v>3</v>
      </c>
      <c r="CKQ9">
        <v>48</v>
      </c>
      <c r="CKR9">
        <v>8</v>
      </c>
      <c r="CKS9">
        <v>8</v>
      </c>
      <c r="CKT9">
        <v>48</v>
      </c>
      <c r="CKU9">
        <v>19</v>
      </c>
      <c r="CKV9">
        <v>48</v>
      </c>
      <c r="CKW9">
        <v>31</v>
      </c>
      <c r="CKX9">
        <v>25</v>
      </c>
      <c r="CKY9">
        <v>3</v>
      </c>
      <c r="CKZ9">
        <v>20</v>
      </c>
      <c r="CLA9">
        <v>36</v>
      </c>
      <c r="CLB9">
        <v>35</v>
      </c>
      <c r="CLC9">
        <v>31</v>
      </c>
      <c r="CLD9">
        <v>25</v>
      </c>
      <c r="CLE9">
        <v>48</v>
      </c>
      <c r="CLF9">
        <v>8</v>
      </c>
      <c r="CLG9">
        <v>48</v>
      </c>
      <c r="CLH9">
        <v>31</v>
      </c>
      <c r="CLI9">
        <v>25</v>
      </c>
      <c r="CLJ9">
        <v>3</v>
      </c>
      <c r="CLK9">
        <v>48</v>
      </c>
      <c r="CLL9">
        <v>35</v>
      </c>
      <c r="CLM9">
        <v>26</v>
      </c>
      <c r="CLN9">
        <v>3</v>
      </c>
      <c r="CLO9">
        <v>48</v>
      </c>
      <c r="CLP9">
        <v>36</v>
      </c>
      <c r="CLQ9">
        <v>48</v>
      </c>
      <c r="CLR9">
        <v>35</v>
      </c>
      <c r="CLS9">
        <v>26</v>
      </c>
      <c r="CLT9">
        <v>3</v>
      </c>
      <c r="CLU9">
        <v>36</v>
      </c>
      <c r="CLV9">
        <v>35</v>
      </c>
      <c r="CLW9">
        <v>31</v>
      </c>
      <c r="CLX9">
        <v>25</v>
      </c>
      <c r="CLY9">
        <v>48</v>
      </c>
      <c r="CLZ9">
        <v>35</v>
      </c>
      <c r="CMA9">
        <v>26</v>
      </c>
      <c r="CMB9">
        <v>3</v>
      </c>
      <c r="CMC9">
        <v>48</v>
      </c>
      <c r="CMD9">
        <v>8</v>
      </c>
      <c r="CME9">
        <v>48</v>
      </c>
      <c r="CMF9">
        <v>31</v>
      </c>
      <c r="CMG9">
        <v>25</v>
      </c>
      <c r="CMH9">
        <v>3</v>
      </c>
      <c r="CMI9">
        <v>48</v>
      </c>
      <c r="CMJ9">
        <v>35</v>
      </c>
      <c r="CMK9">
        <v>26</v>
      </c>
      <c r="CML9">
        <v>3</v>
      </c>
      <c r="CMM9">
        <v>36</v>
      </c>
      <c r="CMN9">
        <v>36</v>
      </c>
      <c r="CMO9">
        <v>19</v>
      </c>
      <c r="CMP9">
        <v>36</v>
      </c>
      <c r="CMQ9">
        <v>36</v>
      </c>
      <c r="CMR9">
        <v>36</v>
      </c>
      <c r="CMS9">
        <v>19</v>
      </c>
      <c r="CMT9">
        <v>36</v>
      </c>
      <c r="CMU9">
        <v>19</v>
      </c>
      <c r="CMV9">
        <v>36</v>
      </c>
      <c r="CMW9">
        <v>36</v>
      </c>
      <c r="CMX9">
        <v>19</v>
      </c>
      <c r="CMY9">
        <v>36</v>
      </c>
      <c r="CMZ9">
        <v>36</v>
      </c>
      <c r="CNA9">
        <v>36</v>
      </c>
      <c r="CNB9">
        <v>19</v>
      </c>
      <c r="CNC9">
        <v>36</v>
      </c>
      <c r="CND9">
        <v>48</v>
      </c>
      <c r="CNE9">
        <v>36</v>
      </c>
      <c r="CNF9">
        <v>48</v>
      </c>
      <c r="CNG9">
        <v>35</v>
      </c>
      <c r="CNH9">
        <v>26</v>
      </c>
      <c r="CNI9">
        <v>3</v>
      </c>
      <c r="CNJ9">
        <v>36</v>
      </c>
      <c r="CNK9">
        <v>35</v>
      </c>
      <c r="CNL9">
        <v>31</v>
      </c>
      <c r="CNM9">
        <v>25</v>
      </c>
      <c r="CNN9">
        <v>48</v>
      </c>
      <c r="CNO9">
        <v>35</v>
      </c>
      <c r="CNP9">
        <v>26</v>
      </c>
      <c r="CNQ9">
        <v>3</v>
      </c>
      <c r="CNR9">
        <v>48</v>
      </c>
      <c r="CNS9">
        <v>8</v>
      </c>
      <c r="CNT9">
        <v>48</v>
      </c>
      <c r="CNU9">
        <v>31</v>
      </c>
      <c r="CNV9">
        <v>25</v>
      </c>
      <c r="CNW9">
        <v>3</v>
      </c>
      <c r="CNX9">
        <v>48</v>
      </c>
      <c r="CNY9">
        <v>35</v>
      </c>
      <c r="CNZ9">
        <v>26</v>
      </c>
      <c r="COA9">
        <v>3</v>
      </c>
      <c r="COB9">
        <v>36</v>
      </c>
      <c r="COC9">
        <v>36</v>
      </c>
      <c r="COD9">
        <v>19</v>
      </c>
      <c r="COE9">
        <v>36</v>
      </c>
      <c r="COF9">
        <v>36</v>
      </c>
      <c r="COG9">
        <v>48</v>
      </c>
      <c r="COH9">
        <v>35</v>
      </c>
      <c r="COI9">
        <v>26</v>
      </c>
      <c r="COJ9">
        <v>3</v>
      </c>
      <c r="COK9">
        <v>36</v>
      </c>
      <c r="COL9">
        <v>35</v>
      </c>
      <c r="COM9">
        <v>31</v>
      </c>
      <c r="CON9">
        <v>25</v>
      </c>
      <c r="COO9">
        <v>19</v>
      </c>
      <c r="COP9">
        <v>48</v>
      </c>
      <c r="COQ9">
        <v>31</v>
      </c>
      <c r="COR9">
        <v>25</v>
      </c>
      <c r="COS9">
        <v>3</v>
      </c>
      <c r="COT9">
        <v>20</v>
      </c>
      <c r="COU9">
        <v>36</v>
      </c>
      <c r="COV9">
        <v>35</v>
      </c>
      <c r="COW9">
        <v>31</v>
      </c>
      <c r="COX9">
        <v>25</v>
      </c>
      <c r="COY9">
        <v>19</v>
      </c>
      <c r="COZ9">
        <v>48</v>
      </c>
      <c r="CPA9">
        <v>19</v>
      </c>
      <c r="CPB9">
        <v>48</v>
      </c>
      <c r="CPC9">
        <v>31</v>
      </c>
      <c r="CPD9">
        <v>25</v>
      </c>
      <c r="CPE9">
        <v>3</v>
      </c>
      <c r="CPF9">
        <v>20</v>
      </c>
      <c r="CPG9">
        <v>36</v>
      </c>
      <c r="CPH9">
        <v>35</v>
      </c>
      <c r="CPI9">
        <v>31</v>
      </c>
      <c r="CPJ9">
        <v>25</v>
      </c>
      <c r="CPK9">
        <v>48</v>
      </c>
      <c r="CPL9">
        <v>8</v>
      </c>
      <c r="CPM9">
        <v>48</v>
      </c>
      <c r="CPN9">
        <v>31</v>
      </c>
      <c r="CPO9">
        <v>25</v>
      </c>
      <c r="CPP9">
        <v>3</v>
      </c>
      <c r="CPQ9">
        <v>48</v>
      </c>
      <c r="CPR9">
        <v>35</v>
      </c>
      <c r="CPS9">
        <v>26</v>
      </c>
      <c r="CPT9">
        <v>3</v>
      </c>
      <c r="CPU9">
        <v>20</v>
      </c>
      <c r="CPV9">
        <v>36</v>
      </c>
      <c r="CPW9">
        <v>36</v>
      </c>
      <c r="CPX9">
        <v>19</v>
      </c>
      <c r="CPY9">
        <v>36</v>
      </c>
      <c r="CPZ9">
        <v>36</v>
      </c>
      <c r="CQA9">
        <v>48</v>
      </c>
      <c r="CQB9">
        <v>35</v>
      </c>
      <c r="CQC9">
        <v>26</v>
      </c>
      <c r="CQD9">
        <v>3</v>
      </c>
      <c r="CQE9">
        <v>36</v>
      </c>
      <c r="CQF9">
        <v>35</v>
      </c>
      <c r="CQG9">
        <v>31</v>
      </c>
      <c r="CQH9">
        <v>25</v>
      </c>
      <c r="CQI9">
        <v>19</v>
      </c>
      <c r="CQJ9">
        <v>48</v>
      </c>
      <c r="CQK9">
        <v>31</v>
      </c>
      <c r="CQL9">
        <v>25</v>
      </c>
      <c r="CQM9">
        <v>3</v>
      </c>
      <c r="CQN9">
        <v>20</v>
      </c>
      <c r="CQO9">
        <v>36</v>
      </c>
      <c r="CQP9">
        <v>35</v>
      </c>
      <c r="CQQ9">
        <v>31</v>
      </c>
      <c r="CQR9">
        <v>25</v>
      </c>
      <c r="CQS9">
        <v>48</v>
      </c>
      <c r="CQT9">
        <v>36</v>
      </c>
      <c r="CQU9">
        <v>36</v>
      </c>
      <c r="CQV9">
        <v>19</v>
      </c>
      <c r="CQW9">
        <v>36</v>
      </c>
      <c r="CQX9">
        <v>48</v>
      </c>
      <c r="CQY9">
        <v>36</v>
      </c>
      <c r="CQZ9">
        <v>48</v>
      </c>
      <c r="CRA9">
        <v>35</v>
      </c>
      <c r="CRB9">
        <v>26</v>
      </c>
      <c r="CRC9">
        <v>3</v>
      </c>
      <c r="CRD9">
        <v>36</v>
      </c>
      <c r="CRE9">
        <v>35</v>
      </c>
      <c r="CRF9">
        <v>31</v>
      </c>
      <c r="CRG9">
        <v>25</v>
      </c>
      <c r="CRH9">
        <v>48</v>
      </c>
      <c r="CRI9">
        <v>35</v>
      </c>
      <c r="CRJ9">
        <v>26</v>
      </c>
      <c r="CRK9">
        <v>3</v>
      </c>
      <c r="CRL9">
        <v>48</v>
      </c>
      <c r="CRM9">
        <v>8</v>
      </c>
      <c r="CRN9">
        <v>48</v>
      </c>
      <c r="CRO9">
        <v>31</v>
      </c>
      <c r="CRP9">
        <v>25</v>
      </c>
      <c r="CRQ9">
        <v>3</v>
      </c>
      <c r="CRR9">
        <v>48</v>
      </c>
      <c r="CRS9">
        <v>35</v>
      </c>
      <c r="CRT9">
        <v>26</v>
      </c>
      <c r="CRU9">
        <v>3</v>
      </c>
      <c r="CRV9">
        <v>36</v>
      </c>
      <c r="CRW9">
        <v>36</v>
      </c>
      <c r="CRX9">
        <v>19</v>
      </c>
      <c r="CRY9">
        <v>36</v>
      </c>
      <c r="CRZ9">
        <v>36</v>
      </c>
      <c r="CSA9">
        <v>48</v>
      </c>
      <c r="CSB9">
        <v>35</v>
      </c>
      <c r="CSC9">
        <v>26</v>
      </c>
      <c r="CSD9">
        <v>3</v>
      </c>
      <c r="CSE9">
        <v>36</v>
      </c>
      <c r="CSF9">
        <v>35</v>
      </c>
      <c r="CSG9">
        <v>31</v>
      </c>
      <c r="CSH9">
        <v>25</v>
      </c>
      <c r="CSI9">
        <v>19</v>
      </c>
      <c r="CSJ9">
        <v>48</v>
      </c>
      <c r="CSK9">
        <v>31</v>
      </c>
      <c r="CSL9">
        <v>25</v>
      </c>
      <c r="CSM9">
        <v>3</v>
      </c>
      <c r="CSN9">
        <v>20</v>
      </c>
      <c r="CSO9">
        <v>36</v>
      </c>
      <c r="CSP9">
        <v>35</v>
      </c>
      <c r="CSQ9">
        <v>31</v>
      </c>
      <c r="CSR9">
        <v>25</v>
      </c>
      <c r="CSS9">
        <v>48</v>
      </c>
      <c r="CST9">
        <v>36</v>
      </c>
      <c r="CSU9">
        <v>48</v>
      </c>
      <c r="CSV9">
        <v>35</v>
      </c>
      <c r="CSW9">
        <v>26</v>
      </c>
      <c r="CSX9">
        <v>3</v>
      </c>
      <c r="CSY9">
        <v>36</v>
      </c>
      <c r="CSZ9">
        <v>35</v>
      </c>
      <c r="CTA9">
        <v>31</v>
      </c>
      <c r="CTB9">
        <v>25</v>
      </c>
      <c r="CTC9">
        <v>48</v>
      </c>
      <c r="CTD9">
        <v>35</v>
      </c>
      <c r="CTE9">
        <v>26</v>
      </c>
      <c r="CTF9">
        <v>3</v>
      </c>
      <c r="CTG9">
        <v>48</v>
      </c>
      <c r="CTH9">
        <v>8</v>
      </c>
      <c r="CTI9">
        <v>48</v>
      </c>
      <c r="CTJ9">
        <v>31</v>
      </c>
      <c r="CTK9">
        <v>25</v>
      </c>
      <c r="CTL9">
        <v>3</v>
      </c>
      <c r="CTM9">
        <v>48</v>
      </c>
      <c r="CTN9">
        <v>35</v>
      </c>
      <c r="CTO9">
        <v>26</v>
      </c>
      <c r="CTP9">
        <v>3</v>
      </c>
      <c r="CTQ9">
        <v>48</v>
      </c>
      <c r="CTR9">
        <v>8</v>
      </c>
      <c r="CTS9">
        <v>8</v>
      </c>
      <c r="CTT9">
        <v>48</v>
      </c>
      <c r="CTU9">
        <v>19</v>
      </c>
      <c r="CTV9">
        <v>48</v>
      </c>
      <c r="CTW9">
        <v>31</v>
      </c>
      <c r="CTX9">
        <v>25</v>
      </c>
      <c r="CTY9">
        <v>3</v>
      </c>
      <c r="CTZ9">
        <v>20</v>
      </c>
      <c r="CUA9">
        <v>36</v>
      </c>
      <c r="CUB9">
        <v>35</v>
      </c>
      <c r="CUC9">
        <v>31</v>
      </c>
      <c r="CUD9">
        <v>25</v>
      </c>
      <c r="CUE9">
        <v>48</v>
      </c>
      <c r="CUF9">
        <v>8</v>
      </c>
      <c r="CUG9">
        <v>48</v>
      </c>
      <c r="CUH9">
        <v>31</v>
      </c>
      <c r="CUI9">
        <v>25</v>
      </c>
      <c r="CUJ9">
        <v>3</v>
      </c>
      <c r="CUK9">
        <v>48</v>
      </c>
      <c r="CUL9">
        <v>35</v>
      </c>
      <c r="CUM9">
        <v>26</v>
      </c>
      <c r="CUN9">
        <v>3</v>
      </c>
      <c r="CUO9">
        <v>48</v>
      </c>
      <c r="CUP9">
        <v>36</v>
      </c>
      <c r="CUQ9">
        <v>48</v>
      </c>
      <c r="CUR9">
        <v>35</v>
      </c>
      <c r="CUS9">
        <v>26</v>
      </c>
      <c r="CUT9">
        <v>3</v>
      </c>
      <c r="CUU9">
        <v>36</v>
      </c>
      <c r="CUV9">
        <v>35</v>
      </c>
      <c r="CUW9">
        <v>31</v>
      </c>
      <c r="CUX9">
        <v>25</v>
      </c>
      <c r="CUY9">
        <v>48</v>
      </c>
      <c r="CUZ9">
        <v>35</v>
      </c>
      <c r="CVA9">
        <v>26</v>
      </c>
      <c r="CVB9">
        <v>3</v>
      </c>
      <c r="CVC9">
        <v>48</v>
      </c>
      <c r="CVD9">
        <v>8</v>
      </c>
      <c r="CVE9">
        <v>48</v>
      </c>
      <c r="CVF9">
        <v>31</v>
      </c>
      <c r="CVG9">
        <v>25</v>
      </c>
      <c r="CVH9">
        <v>3</v>
      </c>
      <c r="CVI9">
        <v>48</v>
      </c>
      <c r="CVJ9">
        <v>35</v>
      </c>
      <c r="CVK9">
        <v>26</v>
      </c>
      <c r="CVL9">
        <v>3</v>
      </c>
      <c r="CVM9">
        <v>48</v>
      </c>
      <c r="CVN9">
        <v>8</v>
      </c>
      <c r="CVO9">
        <v>8</v>
      </c>
      <c r="CVP9">
        <v>8</v>
      </c>
      <c r="CVQ9">
        <v>8</v>
      </c>
      <c r="CVR9">
        <v>48</v>
      </c>
      <c r="CVS9">
        <v>19</v>
      </c>
      <c r="CVT9">
        <v>48</v>
      </c>
      <c r="CVU9">
        <v>19</v>
      </c>
      <c r="CVV9">
        <v>48</v>
      </c>
      <c r="CVW9">
        <v>31</v>
      </c>
      <c r="CVX9">
        <v>25</v>
      </c>
      <c r="CVY9">
        <v>3</v>
      </c>
      <c r="CVZ9">
        <v>20</v>
      </c>
      <c r="CWA9">
        <v>36</v>
      </c>
      <c r="CWB9">
        <v>35</v>
      </c>
      <c r="CWC9">
        <v>31</v>
      </c>
      <c r="CWD9">
        <v>25</v>
      </c>
      <c r="CWE9">
        <v>48</v>
      </c>
      <c r="CWF9">
        <v>8</v>
      </c>
      <c r="CWG9">
        <v>48</v>
      </c>
      <c r="CWH9">
        <v>31</v>
      </c>
      <c r="CWI9">
        <v>25</v>
      </c>
      <c r="CWJ9">
        <v>3</v>
      </c>
      <c r="CWK9">
        <v>48</v>
      </c>
      <c r="CWL9">
        <v>35</v>
      </c>
      <c r="CWM9">
        <v>26</v>
      </c>
      <c r="CWN9">
        <v>3</v>
      </c>
      <c r="CWO9">
        <v>20</v>
      </c>
      <c r="CWP9">
        <v>36</v>
      </c>
      <c r="CWQ9">
        <v>36</v>
      </c>
      <c r="CWR9">
        <v>19</v>
      </c>
      <c r="CWS9">
        <v>36</v>
      </c>
      <c r="CWT9">
        <v>36</v>
      </c>
      <c r="CWU9">
        <v>48</v>
      </c>
      <c r="CWV9">
        <v>35</v>
      </c>
      <c r="CWW9">
        <v>26</v>
      </c>
      <c r="CWX9">
        <v>3</v>
      </c>
      <c r="CWY9">
        <v>36</v>
      </c>
      <c r="CWZ9">
        <v>35</v>
      </c>
      <c r="CXA9">
        <v>31</v>
      </c>
      <c r="CXB9">
        <v>25</v>
      </c>
      <c r="CXC9">
        <v>19</v>
      </c>
      <c r="CXD9">
        <v>48</v>
      </c>
      <c r="CXE9">
        <v>31</v>
      </c>
      <c r="CXF9">
        <v>25</v>
      </c>
      <c r="CXG9">
        <v>3</v>
      </c>
      <c r="CXH9">
        <v>20</v>
      </c>
      <c r="CXI9">
        <v>36</v>
      </c>
      <c r="CXJ9">
        <v>35</v>
      </c>
      <c r="CXK9">
        <v>31</v>
      </c>
      <c r="CXL9">
        <v>25</v>
      </c>
      <c r="CXM9">
        <v>48</v>
      </c>
      <c r="CXN9">
        <v>8</v>
      </c>
      <c r="CXO9">
        <v>8</v>
      </c>
      <c r="CXP9">
        <v>48</v>
      </c>
      <c r="CXQ9">
        <v>19</v>
      </c>
      <c r="CXR9">
        <v>48</v>
      </c>
      <c r="CXS9">
        <v>31</v>
      </c>
      <c r="CXT9">
        <v>25</v>
      </c>
      <c r="CXU9">
        <v>3</v>
      </c>
      <c r="CXV9">
        <v>20</v>
      </c>
      <c r="CXW9">
        <v>36</v>
      </c>
      <c r="CXX9">
        <v>35</v>
      </c>
      <c r="CXY9">
        <v>31</v>
      </c>
      <c r="CXZ9">
        <v>25</v>
      </c>
      <c r="CYA9">
        <v>48</v>
      </c>
      <c r="CYB9">
        <v>8</v>
      </c>
      <c r="CYC9">
        <v>48</v>
      </c>
      <c r="CYD9">
        <v>31</v>
      </c>
      <c r="CYE9">
        <v>25</v>
      </c>
      <c r="CYF9">
        <v>3</v>
      </c>
      <c r="CYG9">
        <v>48</v>
      </c>
      <c r="CYH9">
        <v>35</v>
      </c>
      <c r="CYI9">
        <v>26</v>
      </c>
      <c r="CYJ9">
        <v>3</v>
      </c>
      <c r="CYK9">
        <v>48</v>
      </c>
      <c r="CYL9">
        <v>36</v>
      </c>
      <c r="CYM9">
        <v>48</v>
      </c>
      <c r="CYN9">
        <v>35</v>
      </c>
      <c r="CYO9">
        <v>26</v>
      </c>
      <c r="CYP9">
        <v>3</v>
      </c>
      <c r="CYQ9">
        <v>36</v>
      </c>
      <c r="CYR9">
        <v>35</v>
      </c>
      <c r="CYS9">
        <v>31</v>
      </c>
      <c r="CYT9">
        <v>25</v>
      </c>
      <c r="CYU9">
        <v>48</v>
      </c>
      <c r="CYV9">
        <v>35</v>
      </c>
      <c r="CYW9">
        <v>26</v>
      </c>
      <c r="CYX9">
        <v>3</v>
      </c>
      <c r="CYY9">
        <v>48</v>
      </c>
      <c r="CYZ9">
        <v>8</v>
      </c>
      <c r="CZA9">
        <v>48</v>
      </c>
      <c r="CZB9">
        <v>31</v>
      </c>
      <c r="CZC9">
        <v>25</v>
      </c>
      <c r="CZD9">
        <v>3</v>
      </c>
      <c r="CZE9">
        <v>48</v>
      </c>
      <c r="CZF9">
        <v>35</v>
      </c>
      <c r="CZG9">
        <v>26</v>
      </c>
      <c r="CZH9">
        <v>3</v>
      </c>
      <c r="CZI9">
        <v>48</v>
      </c>
      <c r="CZJ9">
        <v>36</v>
      </c>
      <c r="CZK9">
        <v>36</v>
      </c>
      <c r="CZL9">
        <v>19</v>
      </c>
      <c r="CZM9">
        <v>36</v>
      </c>
      <c r="CZN9">
        <v>48</v>
      </c>
      <c r="CZO9">
        <v>36</v>
      </c>
      <c r="CZP9">
        <v>48</v>
      </c>
      <c r="CZQ9">
        <v>35</v>
      </c>
      <c r="CZR9">
        <v>26</v>
      </c>
      <c r="CZS9">
        <v>3</v>
      </c>
      <c r="CZT9">
        <v>36</v>
      </c>
      <c r="CZU9">
        <v>35</v>
      </c>
      <c r="CZV9">
        <v>31</v>
      </c>
      <c r="CZW9">
        <v>25</v>
      </c>
      <c r="CZX9">
        <v>48</v>
      </c>
      <c r="CZY9">
        <v>35</v>
      </c>
      <c r="CZZ9">
        <v>26</v>
      </c>
      <c r="DAA9">
        <v>3</v>
      </c>
      <c r="DAB9">
        <v>48</v>
      </c>
      <c r="DAC9">
        <v>8</v>
      </c>
      <c r="DAD9">
        <v>48</v>
      </c>
      <c r="DAE9">
        <v>31</v>
      </c>
      <c r="DAF9">
        <v>25</v>
      </c>
      <c r="DAG9">
        <v>3</v>
      </c>
      <c r="DAH9">
        <v>48</v>
      </c>
      <c r="DAI9">
        <v>35</v>
      </c>
      <c r="DAJ9">
        <v>26</v>
      </c>
      <c r="DAK9">
        <v>3</v>
      </c>
      <c r="DAL9">
        <v>36</v>
      </c>
      <c r="DAM9">
        <v>36</v>
      </c>
      <c r="DAN9">
        <v>19</v>
      </c>
      <c r="DAO9">
        <v>36</v>
      </c>
      <c r="DAP9">
        <v>36</v>
      </c>
      <c r="DAQ9">
        <v>48</v>
      </c>
      <c r="DAR9">
        <v>35</v>
      </c>
      <c r="DAS9">
        <v>26</v>
      </c>
      <c r="DAT9">
        <v>3</v>
      </c>
      <c r="DAU9">
        <v>36</v>
      </c>
      <c r="DAV9">
        <v>35</v>
      </c>
      <c r="DAW9">
        <v>31</v>
      </c>
      <c r="DAX9">
        <v>25</v>
      </c>
      <c r="DAY9">
        <v>19</v>
      </c>
      <c r="DAZ9">
        <v>48</v>
      </c>
      <c r="DBA9">
        <v>31</v>
      </c>
      <c r="DBB9">
        <v>25</v>
      </c>
      <c r="DBC9">
        <v>3</v>
      </c>
      <c r="DBD9">
        <v>20</v>
      </c>
      <c r="DBE9">
        <v>36</v>
      </c>
      <c r="DBF9">
        <v>35</v>
      </c>
      <c r="DBG9">
        <v>31</v>
      </c>
      <c r="DBH9">
        <v>25</v>
      </c>
      <c r="DBI9">
        <v>48</v>
      </c>
      <c r="DBJ9">
        <v>36</v>
      </c>
      <c r="DBK9">
        <v>48</v>
      </c>
      <c r="DBL9">
        <v>35</v>
      </c>
      <c r="DBM9">
        <v>26</v>
      </c>
      <c r="DBN9">
        <v>3</v>
      </c>
      <c r="DBO9">
        <v>36</v>
      </c>
      <c r="DBP9">
        <v>35</v>
      </c>
      <c r="DBQ9">
        <v>31</v>
      </c>
      <c r="DBR9">
        <v>25</v>
      </c>
      <c r="DBS9">
        <v>48</v>
      </c>
      <c r="DBT9">
        <v>35</v>
      </c>
      <c r="DBU9">
        <v>26</v>
      </c>
      <c r="DBV9">
        <v>3</v>
      </c>
      <c r="DBW9">
        <v>48</v>
      </c>
      <c r="DBX9">
        <v>8</v>
      </c>
      <c r="DBY9">
        <v>48</v>
      </c>
      <c r="DBZ9">
        <v>31</v>
      </c>
      <c r="DCA9">
        <v>25</v>
      </c>
      <c r="DCB9">
        <v>3</v>
      </c>
      <c r="DCC9">
        <v>48</v>
      </c>
      <c r="DCD9">
        <v>35</v>
      </c>
      <c r="DCE9">
        <v>26</v>
      </c>
      <c r="DCF9">
        <v>3</v>
      </c>
      <c r="DCG9">
        <v>48</v>
      </c>
      <c r="DCH9">
        <v>8</v>
      </c>
      <c r="DCI9">
        <v>8</v>
      </c>
      <c r="DCJ9">
        <v>48</v>
      </c>
      <c r="DCK9">
        <v>19</v>
      </c>
      <c r="DCL9">
        <v>48</v>
      </c>
      <c r="DCM9">
        <v>31</v>
      </c>
      <c r="DCN9">
        <v>25</v>
      </c>
      <c r="DCO9">
        <v>3</v>
      </c>
      <c r="DCP9">
        <v>20</v>
      </c>
      <c r="DCQ9">
        <v>36</v>
      </c>
      <c r="DCR9">
        <v>35</v>
      </c>
      <c r="DCS9">
        <v>31</v>
      </c>
      <c r="DCT9">
        <v>25</v>
      </c>
      <c r="DCU9">
        <v>48</v>
      </c>
      <c r="DCV9">
        <v>8</v>
      </c>
      <c r="DCW9">
        <v>48</v>
      </c>
      <c r="DCX9">
        <v>31</v>
      </c>
      <c r="DCY9">
        <v>25</v>
      </c>
      <c r="DCZ9">
        <v>3</v>
      </c>
      <c r="DDA9">
        <v>48</v>
      </c>
      <c r="DDB9">
        <v>35</v>
      </c>
      <c r="DDC9">
        <v>26</v>
      </c>
      <c r="DDD9">
        <v>3</v>
      </c>
      <c r="DDE9">
        <v>48</v>
      </c>
      <c r="DDF9">
        <v>36</v>
      </c>
      <c r="DDG9">
        <v>48</v>
      </c>
      <c r="DDH9">
        <v>35</v>
      </c>
      <c r="DDI9">
        <v>26</v>
      </c>
      <c r="DDJ9">
        <v>3</v>
      </c>
      <c r="DDK9">
        <v>36</v>
      </c>
      <c r="DDL9">
        <v>35</v>
      </c>
      <c r="DDM9">
        <v>31</v>
      </c>
      <c r="DDN9">
        <v>25</v>
      </c>
      <c r="DDO9">
        <v>48</v>
      </c>
      <c r="DDP9">
        <v>35</v>
      </c>
      <c r="DDQ9">
        <v>26</v>
      </c>
      <c r="DDR9">
        <v>3</v>
      </c>
      <c r="DDS9">
        <v>48</v>
      </c>
      <c r="DDT9">
        <v>8</v>
      </c>
      <c r="DDU9">
        <v>48</v>
      </c>
      <c r="DDV9">
        <v>31</v>
      </c>
      <c r="DDW9">
        <v>25</v>
      </c>
      <c r="DDX9">
        <v>3</v>
      </c>
      <c r="DDY9">
        <v>48</v>
      </c>
      <c r="DDZ9">
        <v>35</v>
      </c>
      <c r="DEA9">
        <v>26</v>
      </c>
      <c r="DEB9">
        <v>3</v>
      </c>
      <c r="DEC9">
        <v>14</v>
      </c>
      <c r="DED9">
        <v>21</v>
      </c>
      <c r="DEE9">
        <v>20</v>
      </c>
      <c r="DEF9">
        <v>36</v>
      </c>
      <c r="DEG9">
        <v>36</v>
      </c>
      <c r="DEH9">
        <v>19</v>
      </c>
      <c r="DEI9">
        <v>36</v>
      </c>
      <c r="DEJ9">
        <v>36</v>
      </c>
      <c r="DEK9">
        <v>36</v>
      </c>
      <c r="DEL9">
        <v>19</v>
      </c>
      <c r="DEM9">
        <v>36</v>
      </c>
      <c r="DEN9">
        <v>19</v>
      </c>
      <c r="DEO9">
        <v>36</v>
      </c>
      <c r="DEP9">
        <v>36</v>
      </c>
      <c r="DEQ9">
        <v>19</v>
      </c>
      <c r="DER9">
        <v>36</v>
      </c>
      <c r="DES9">
        <v>36</v>
      </c>
      <c r="DET9">
        <v>36</v>
      </c>
      <c r="DEU9">
        <v>19</v>
      </c>
      <c r="DEV9">
        <v>36</v>
      </c>
      <c r="DEW9">
        <v>36</v>
      </c>
      <c r="DEX9">
        <v>36</v>
      </c>
      <c r="DEY9">
        <v>19</v>
      </c>
      <c r="DEZ9">
        <v>36</v>
      </c>
      <c r="DFA9">
        <v>19</v>
      </c>
      <c r="DFB9">
        <v>36</v>
      </c>
      <c r="DFC9">
        <v>36</v>
      </c>
      <c r="DFD9">
        <v>19</v>
      </c>
      <c r="DFE9">
        <v>36</v>
      </c>
      <c r="DFF9">
        <v>19</v>
      </c>
      <c r="DFG9">
        <v>36</v>
      </c>
      <c r="DFH9">
        <v>36</v>
      </c>
      <c r="DFI9">
        <v>19</v>
      </c>
      <c r="DFJ9">
        <v>36</v>
      </c>
      <c r="DFK9">
        <v>36</v>
      </c>
      <c r="DFL9">
        <v>36</v>
      </c>
      <c r="DFM9">
        <v>19</v>
      </c>
      <c r="DFN9">
        <v>36</v>
      </c>
      <c r="DFO9">
        <v>19</v>
      </c>
      <c r="DFP9">
        <v>36</v>
      </c>
      <c r="DFQ9">
        <v>36</v>
      </c>
      <c r="DFR9">
        <v>19</v>
      </c>
      <c r="DFS9">
        <v>36</v>
      </c>
      <c r="DFT9">
        <v>33</v>
      </c>
      <c r="DFU9">
        <v>21</v>
      </c>
      <c r="DFV9">
        <v>46</v>
      </c>
      <c r="DFW9">
        <v>12</v>
      </c>
      <c r="DFX9">
        <v>21</v>
      </c>
      <c r="DFY9">
        <v>46</v>
      </c>
      <c r="DFZ9">
        <v>12</v>
      </c>
      <c r="DGA9">
        <v>46</v>
      </c>
      <c r="DGB9">
        <v>12</v>
      </c>
      <c r="DGC9">
        <v>21</v>
      </c>
      <c r="DGD9">
        <v>46</v>
      </c>
      <c r="DGE9">
        <v>12</v>
      </c>
      <c r="DGF9">
        <v>46</v>
      </c>
      <c r="DGG9">
        <v>12</v>
      </c>
      <c r="DGH9">
        <v>46</v>
      </c>
      <c r="DGI9">
        <v>12</v>
      </c>
      <c r="DGJ9">
        <v>46</v>
      </c>
      <c r="DGK9">
        <v>12</v>
      </c>
      <c r="DGL9">
        <v>21</v>
      </c>
      <c r="DGM9">
        <v>36</v>
      </c>
      <c r="DGN9">
        <v>36</v>
      </c>
      <c r="DGO9">
        <v>19</v>
      </c>
      <c r="DGP9">
        <v>36</v>
      </c>
      <c r="DGQ9">
        <v>36</v>
      </c>
      <c r="DGR9">
        <v>36</v>
      </c>
      <c r="DGS9">
        <v>19</v>
      </c>
      <c r="DGT9">
        <v>36</v>
      </c>
      <c r="DGU9">
        <v>19</v>
      </c>
      <c r="DGV9">
        <v>36</v>
      </c>
      <c r="DGW9">
        <v>36</v>
      </c>
      <c r="DGX9">
        <v>19</v>
      </c>
      <c r="DGY9">
        <v>36</v>
      </c>
      <c r="DGZ9">
        <v>36</v>
      </c>
      <c r="DHA9">
        <v>36</v>
      </c>
      <c r="DHB9">
        <v>19</v>
      </c>
      <c r="DHC9">
        <v>36</v>
      </c>
      <c r="DHD9">
        <v>36</v>
      </c>
      <c r="DHE9">
        <v>36</v>
      </c>
      <c r="DHF9">
        <v>19</v>
      </c>
      <c r="DHG9">
        <v>36</v>
      </c>
      <c r="DHH9">
        <v>19</v>
      </c>
      <c r="DHI9">
        <v>36</v>
      </c>
      <c r="DHJ9">
        <v>36</v>
      </c>
      <c r="DHK9">
        <v>19</v>
      </c>
      <c r="DHL9">
        <v>36</v>
      </c>
      <c r="DHM9">
        <v>19</v>
      </c>
      <c r="DHN9">
        <v>36</v>
      </c>
      <c r="DHO9">
        <v>36</v>
      </c>
      <c r="DHP9">
        <v>19</v>
      </c>
      <c r="DHQ9">
        <v>36</v>
      </c>
      <c r="DHR9">
        <v>36</v>
      </c>
      <c r="DHS9">
        <v>36</v>
      </c>
      <c r="DHT9">
        <v>19</v>
      </c>
      <c r="DHU9">
        <v>36</v>
      </c>
      <c r="DHV9">
        <v>19</v>
      </c>
      <c r="DHW9">
        <v>36</v>
      </c>
      <c r="DHX9">
        <v>36</v>
      </c>
      <c r="DHY9">
        <v>19</v>
      </c>
      <c r="DHZ9">
        <v>36</v>
      </c>
      <c r="DIA9">
        <v>49</v>
      </c>
      <c r="DIB9">
        <v>14</v>
      </c>
      <c r="DIC9">
        <v>49</v>
      </c>
      <c r="DID9">
        <v>14</v>
      </c>
      <c r="DIE9">
        <v>49</v>
      </c>
      <c r="DIF9">
        <v>14</v>
      </c>
      <c r="DIG9">
        <v>40</v>
      </c>
      <c r="DIH9">
        <v>21</v>
      </c>
      <c r="DII9">
        <v>6</v>
      </c>
      <c r="DIJ9">
        <v>49</v>
      </c>
      <c r="DIK9">
        <v>46</v>
      </c>
      <c r="DIL9">
        <v>40</v>
      </c>
      <c r="DIM9">
        <v>18</v>
      </c>
      <c r="DIN9">
        <v>21</v>
      </c>
      <c r="DIO9">
        <v>24</v>
      </c>
      <c r="DIP9">
        <v>22</v>
      </c>
      <c r="DIQ9">
        <v>14</v>
      </c>
      <c r="DIR9">
        <v>9</v>
      </c>
      <c r="DIS9">
        <v>22</v>
      </c>
      <c r="DIT9">
        <v>18</v>
      </c>
      <c r="DIU9">
        <v>6</v>
      </c>
      <c r="DIV9">
        <v>14</v>
      </c>
      <c r="DIW9">
        <v>40</v>
      </c>
      <c r="DIX9">
        <v>21</v>
      </c>
      <c r="DIY9">
        <v>6</v>
      </c>
      <c r="DIZ9">
        <v>49</v>
      </c>
      <c r="DJA9">
        <v>46</v>
      </c>
      <c r="DJB9">
        <v>12</v>
      </c>
      <c r="DJC9">
        <v>49</v>
      </c>
      <c r="DJD9">
        <v>14</v>
      </c>
      <c r="DJE9">
        <v>40</v>
      </c>
      <c r="DJF9">
        <v>21</v>
      </c>
      <c r="DJG9">
        <v>6</v>
      </c>
      <c r="DJH9">
        <v>49</v>
      </c>
      <c r="DJI9">
        <v>46</v>
      </c>
      <c r="DJJ9">
        <v>40</v>
      </c>
      <c r="DJK9">
        <v>18</v>
      </c>
      <c r="DJL9">
        <v>49</v>
      </c>
      <c r="DJM9">
        <v>22</v>
      </c>
      <c r="DJN9">
        <v>18</v>
      </c>
      <c r="DJO9">
        <v>6</v>
      </c>
      <c r="DJP9">
        <v>18</v>
      </c>
      <c r="DJQ9">
        <v>49</v>
      </c>
      <c r="DJR9">
        <v>46</v>
      </c>
      <c r="DJS9">
        <v>40</v>
      </c>
      <c r="DJT9">
        <v>18</v>
      </c>
      <c r="DJU9">
        <v>21</v>
      </c>
      <c r="DJV9">
        <v>24</v>
      </c>
      <c r="DJW9">
        <v>22</v>
      </c>
      <c r="DJX9">
        <v>14</v>
      </c>
      <c r="DJY9">
        <v>9</v>
      </c>
      <c r="DJZ9">
        <v>24</v>
      </c>
      <c r="DKA9">
        <v>22</v>
      </c>
      <c r="DKB9">
        <v>14</v>
      </c>
      <c r="DKC9">
        <v>9</v>
      </c>
      <c r="DKD9">
        <v>14</v>
      </c>
      <c r="DKE9">
        <v>24</v>
      </c>
      <c r="DKF9">
        <v>22</v>
      </c>
      <c r="DKG9">
        <v>14</v>
      </c>
      <c r="DKH9">
        <v>9</v>
      </c>
      <c r="DKI9">
        <v>24</v>
      </c>
      <c r="DKJ9">
        <v>22</v>
      </c>
      <c r="DKK9">
        <v>14</v>
      </c>
      <c r="DKL9">
        <v>9</v>
      </c>
      <c r="DKM9">
        <v>49</v>
      </c>
      <c r="DKN9">
        <v>22</v>
      </c>
      <c r="DKO9">
        <v>18</v>
      </c>
      <c r="DKP9">
        <v>6</v>
      </c>
      <c r="DKQ9">
        <v>18</v>
      </c>
      <c r="DKR9">
        <v>49</v>
      </c>
      <c r="DKS9">
        <v>46</v>
      </c>
      <c r="DKT9">
        <v>40</v>
      </c>
      <c r="DKU9">
        <v>18</v>
      </c>
      <c r="DKV9">
        <v>24</v>
      </c>
      <c r="DKW9">
        <v>22</v>
      </c>
      <c r="DKX9">
        <v>14</v>
      </c>
      <c r="DKY9">
        <v>9</v>
      </c>
      <c r="DKZ9">
        <v>22</v>
      </c>
      <c r="DLA9">
        <v>18</v>
      </c>
      <c r="DLB9">
        <v>6</v>
      </c>
      <c r="DLC9">
        <v>14</v>
      </c>
      <c r="DLD9">
        <v>40</v>
      </c>
      <c r="DLE9">
        <v>21</v>
      </c>
      <c r="DLF9">
        <v>6</v>
      </c>
      <c r="DLG9">
        <v>14</v>
      </c>
      <c r="DLH9">
        <v>49</v>
      </c>
      <c r="DLI9">
        <v>14</v>
      </c>
      <c r="DLJ9">
        <v>40</v>
      </c>
      <c r="DLK9">
        <v>21</v>
      </c>
      <c r="DLL9">
        <v>6</v>
      </c>
      <c r="DLM9">
        <v>49</v>
      </c>
      <c r="DLN9">
        <v>46</v>
      </c>
      <c r="DLO9">
        <v>40</v>
      </c>
      <c r="DLP9">
        <v>18</v>
      </c>
      <c r="DLQ9">
        <v>21</v>
      </c>
      <c r="DLR9">
        <v>24</v>
      </c>
      <c r="DLS9">
        <v>22</v>
      </c>
      <c r="DLT9">
        <v>14</v>
      </c>
      <c r="DLU9">
        <v>9</v>
      </c>
      <c r="DLV9">
        <v>22</v>
      </c>
      <c r="DLW9">
        <v>18</v>
      </c>
      <c r="DLX9">
        <v>6</v>
      </c>
      <c r="DLY9">
        <v>14</v>
      </c>
      <c r="DLZ9">
        <v>40</v>
      </c>
      <c r="DMA9">
        <v>21</v>
      </c>
      <c r="DMB9">
        <v>6</v>
      </c>
      <c r="DMC9">
        <v>49</v>
      </c>
      <c r="DMD9">
        <v>46</v>
      </c>
      <c r="DME9">
        <v>12</v>
      </c>
      <c r="DMF9">
        <v>46</v>
      </c>
      <c r="DMG9">
        <v>12</v>
      </c>
      <c r="DMH9">
        <v>49</v>
      </c>
      <c r="DMI9">
        <v>14</v>
      </c>
      <c r="DMJ9">
        <v>49</v>
      </c>
      <c r="DMK9">
        <v>14</v>
      </c>
      <c r="DML9">
        <v>40</v>
      </c>
      <c r="DMM9">
        <v>21</v>
      </c>
      <c r="DMN9">
        <v>6</v>
      </c>
      <c r="DMO9">
        <v>49</v>
      </c>
      <c r="DMP9">
        <v>46</v>
      </c>
      <c r="DMQ9">
        <v>40</v>
      </c>
      <c r="DMR9">
        <v>18</v>
      </c>
      <c r="DMS9">
        <v>21</v>
      </c>
      <c r="DMT9">
        <v>24</v>
      </c>
      <c r="DMU9">
        <v>22</v>
      </c>
      <c r="DMV9">
        <v>14</v>
      </c>
      <c r="DMW9">
        <v>9</v>
      </c>
      <c r="DMX9">
        <v>22</v>
      </c>
      <c r="DMY9">
        <v>18</v>
      </c>
      <c r="DMZ9">
        <v>6</v>
      </c>
      <c r="DNA9">
        <v>14</v>
      </c>
      <c r="DNB9">
        <v>40</v>
      </c>
      <c r="DNC9">
        <v>21</v>
      </c>
      <c r="DND9">
        <v>6</v>
      </c>
      <c r="DNE9">
        <v>49</v>
      </c>
      <c r="DNF9">
        <v>46</v>
      </c>
      <c r="DNG9">
        <v>12</v>
      </c>
      <c r="DNH9">
        <v>49</v>
      </c>
      <c r="DNI9">
        <v>14</v>
      </c>
      <c r="DNJ9">
        <v>40</v>
      </c>
      <c r="DNK9">
        <v>21</v>
      </c>
      <c r="DNL9">
        <v>6</v>
      </c>
      <c r="DNM9">
        <v>49</v>
      </c>
      <c r="DNN9">
        <v>46</v>
      </c>
      <c r="DNO9">
        <v>40</v>
      </c>
      <c r="DNP9">
        <v>18</v>
      </c>
      <c r="DNQ9">
        <v>49</v>
      </c>
      <c r="DNR9">
        <v>22</v>
      </c>
      <c r="DNS9">
        <v>18</v>
      </c>
      <c r="DNT9">
        <v>6</v>
      </c>
      <c r="DNU9">
        <v>18</v>
      </c>
      <c r="DNV9">
        <v>49</v>
      </c>
      <c r="DNW9">
        <v>46</v>
      </c>
      <c r="DNX9">
        <v>40</v>
      </c>
      <c r="DNY9">
        <v>18</v>
      </c>
      <c r="DNZ9">
        <v>49</v>
      </c>
      <c r="DOA9">
        <v>24</v>
      </c>
      <c r="DOB9">
        <v>22</v>
      </c>
      <c r="DOC9">
        <v>14</v>
      </c>
      <c r="DOD9">
        <v>9</v>
      </c>
      <c r="DOE9">
        <v>49</v>
      </c>
      <c r="DOF9">
        <v>22</v>
      </c>
      <c r="DOG9">
        <v>18</v>
      </c>
      <c r="DOH9">
        <v>6</v>
      </c>
      <c r="DOI9">
        <v>18</v>
      </c>
      <c r="DOJ9">
        <v>49</v>
      </c>
      <c r="DOK9">
        <v>46</v>
      </c>
      <c r="DOL9">
        <v>40</v>
      </c>
      <c r="DOM9">
        <v>18</v>
      </c>
      <c r="DON9">
        <v>24</v>
      </c>
      <c r="DOO9">
        <v>22</v>
      </c>
      <c r="DOP9">
        <v>14</v>
      </c>
      <c r="DOQ9">
        <v>9</v>
      </c>
      <c r="DOR9">
        <v>22</v>
      </c>
      <c r="DOS9">
        <v>18</v>
      </c>
      <c r="DOT9">
        <v>6</v>
      </c>
      <c r="DOU9">
        <v>14</v>
      </c>
      <c r="DOV9">
        <v>40</v>
      </c>
      <c r="DOW9">
        <v>21</v>
      </c>
      <c r="DOX9">
        <v>6</v>
      </c>
      <c r="DOY9">
        <v>49</v>
      </c>
      <c r="DOZ9">
        <v>22</v>
      </c>
      <c r="DPA9">
        <v>18</v>
      </c>
      <c r="DPB9">
        <v>6</v>
      </c>
      <c r="DPC9">
        <v>18</v>
      </c>
      <c r="DPD9">
        <v>49</v>
      </c>
      <c r="DPE9">
        <v>46</v>
      </c>
      <c r="DPF9">
        <v>40</v>
      </c>
      <c r="DPG9">
        <v>18</v>
      </c>
      <c r="DPH9">
        <v>49</v>
      </c>
      <c r="DPI9">
        <v>46</v>
      </c>
      <c r="DPJ9">
        <v>12</v>
      </c>
      <c r="DPK9">
        <v>49</v>
      </c>
      <c r="DPL9">
        <v>14</v>
      </c>
      <c r="DPM9">
        <v>40</v>
      </c>
      <c r="DPN9">
        <v>21</v>
      </c>
      <c r="DPO9">
        <v>6</v>
      </c>
      <c r="DPP9">
        <v>49</v>
      </c>
      <c r="DPQ9">
        <v>46</v>
      </c>
      <c r="DPR9">
        <v>40</v>
      </c>
      <c r="DPS9">
        <v>18</v>
      </c>
      <c r="DPT9">
        <v>49</v>
      </c>
      <c r="DPU9">
        <v>22</v>
      </c>
      <c r="DPV9">
        <v>18</v>
      </c>
      <c r="DPW9">
        <v>6</v>
      </c>
      <c r="DPX9">
        <v>18</v>
      </c>
      <c r="DPY9">
        <v>49</v>
      </c>
      <c r="DPZ9">
        <v>46</v>
      </c>
      <c r="DQA9">
        <v>40</v>
      </c>
      <c r="DQB9">
        <v>18</v>
      </c>
      <c r="DQC9">
        <v>21</v>
      </c>
      <c r="DQD9">
        <v>24</v>
      </c>
      <c r="DQE9">
        <v>22</v>
      </c>
      <c r="DQF9">
        <v>14</v>
      </c>
      <c r="DQG9">
        <v>9</v>
      </c>
      <c r="DQH9">
        <v>24</v>
      </c>
      <c r="DQI9">
        <v>22</v>
      </c>
      <c r="DQJ9">
        <v>14</v>
      </c>
      <c r="DQK9">
        <v>9</v>
      </c>
      <c r="DQL9">
        <v>14</v>
      </c>
      <c r="DQM9">
        <v>24</v>
      </c>
      <c r="DQN9">
        <v>22</v>
      </c>
      <c r="DQO9">
        <v>14</v>
      </c>
      <c r="DQP9">
        <v>9</v>
      </c>
      <c r="DQQ9">
        <v>24</v>
      </c>
      <c r="DQR9">
        <v>22</v>
      </c>
      <c r="DQS9">
        <v>14</v>
      </c>
      <c r="DQT9">
        <v>9</v>
      </c>
      <c r="DQU9">
        <v>24</v>
      </c>
      <c r="DQV9">
        <v>22</v>
      </c>
      <c r="DQW9">
        <v>14</v>
      </c>
      <c r="DQX9">
        <v>9</v>
      </c>
      <c r="DQY9">
        <v>14</v>
      </c>
      <c r="DQZ9">
        <v>24</v>
      </c>
      <c r="DRA9">
        <v>22</v>
      </c>
      <c r="DRB9">
        <v>14</v>
      </c>
      <c r="DRC9">
        <v>9</v>
      </c>
      <c r="DRD9">
        <v>14</v>
      </c>
      <c r="DRE9">
        <v>24</v>
      </c>
      <c r="DRF9">
        <v>22</v>
      </c>
      <c r="DRG9">
        <v>14</v>
      </c>
      <c r="DRH9">
        <v>9</v>
      </c>
      <c r="DRI9">
        <v>24</v>
      </c>
      <c r="DRJ9">
        <v>22</v>
      </c>
      <c r="DRK9">
        <v>14</v>
      </c>
      <c r="DRL9">
        <v>9</v>
      </c>
      <c r="DRM9">
        <v>14</v>
      </c>
      <c r="DRN9">
        <v>24</v>
      </c>
      <c r="DRO9">
        <v>22</v>
      </c>
      <c r="DRP9">
        <v>14</v>
      </c>
      <c r="DRQ9">
        <v>9</v>
      </c>
      <c r="DRR9">
        <v>24</v>
      </c>
      <c r="DRS9">
        <v>22</v>
      </c>
      <c r="DRT9">
        <v>14</v>
      </c>
      <c r="DRU9">
        <v>9</v>
      </c>
      <c r="DRV9">
        <v>24</v>
      </c>
      <c r="DRW9">
        <v>22</v>
      </c>
      <c r="DRX9">
        <v>14</v>
      </c>
      <c r="DRY9">
        <v>9</v>
      </c>
      <c r="DRZ9">
        <v>14</v>
      </c>
      <c r="DSA9">
        <v>24</v>
      </c>
      <c r="DSB9">
        <v>22</v>
      </c>
      <c r="DSC9">
        <v>14</v>
      </c>
      <c r="DSD9">
        <v>9</v>
      </c>
      <c r="DSE9">
        <v>49</v>
      </c>
      <c r="DSF9">
        <v>24</v>
      </c>
      <c r="DSG9">
        <v>22</v>
      </c>
      <c r="DSH9">
        <v>14</v>
      </c>
      <c r="DSI9">
        <v>9</v>
      </c>
      <c r="DSJ9">
        <v>49</v>
      </c>
      <c r="DSK9">
        <v>22</v>
      </c>
      <c r="DSL9">
        <v>18</v>
      </c>
      <c r="DSM9">
        <v>6</v>
      </c>
      <c r="DSN9">
        <v>18</v>
      </c>
      <c r="DSO9">
        <v>49</v>
      </c>
      <c r="DSP9">
        <v>46</v>
      </c>
      <c r="DSQ9">
        <v>40</v>
      </c>
      <c r="DSR9">
        <v>18</v>
      </c>
      <c r="DSS9">
        <v>24</v>
      </c>
      <c r="DST9">
        <v>22</v>
      </c>
      <c r="DSU9">
        <v>14</v>
      </c>
      <c r="DSV9">
        <v>9</v>
      </c>
      <c r="DSW9">
        <v>22</v>
      </c>
      <c r="DSX9">
        <v>18</v>
      </c>
      <c r="DSY9">
        <v>6</v>
      </c>
      <c r="DSZ9">
        <v>14</v>
      </c>
      <c r="DTA9">
        <v>40</v>
      </c>
      <c r="DTB9">
        <v>21</v>
      </c>
      <c r="DTC9">
        <v>6</v>
      </c>
      <c r="DTD9">
        <v>49</v>
      </c>
      <c r="DTE9">
        <v>22</v>
      </c>
      <c r="DTF9">
        <v>18</v>
      </c>
      <c r="DTG9">
        <v>6</v>
      </c>
      <c r="DTH9">
        <v>18</v>
      </c>
      <c r="DTI9">
        <v>49</v>
      </c>
      <c r="DTJ9">
        <v>46</v>
      </c>
      <c r="DTK9">
        <v>40</v>
      </c>
      <c r="DTL9">
        <v>18</v>
      </c>
      <c r="DTM9">
        <v>49</v>
      </c>
      <c r="DTN9">
        <v>46</v>
      </c>
      <c r="DTO9">
        <v>12</v>
      </c>
      <c r="DTP9">
        <v>49</v>
      </c>
      <c r="DTQ9">
        <v>14</v>
      </c>
      <c r="DTR9">
        <v>40</v>
      </c>
      <c r="DTS9">
        <v>21</v>
      </c>
      <c r="DTT9">
        <v>6</v>
      </c>
      <c r="DTU9">
        <v>49</v>
      </c>
      <c r="DTV9">
        <v>46</v>
      </c>
      <c r="DTW9">
        <v>40</v>
      </c>
      <c r="DTX9">
        <v>18</v>
      </c>
      <c r="DTY9">
        <v>49</v>
      </c>
      <c r="DTZ9">
        <v>22</v>
      </c>
      <c r="DUA9">
        <v>18</v>
      </c>
      <c r="DUB9">
        <v>6</v>
      </c>
      <c r="DUC9">
        <v>18</v>
      </c>
      <c r="DUD9">
        <v>49</v>
      </c>
      <c r="DUE9">
        <v>46</v>
      </c>
      <c r="DUF9">
        <v>40</v>
      </c>
      <c r="DUG9">
        <v>18</v>
      </c>
      <c r="DUH9">
        <v>24</v>
      </c>
      <c r="DUI9">
        <v>22</v>
      </c>
      <c r="DUJ9">
        <v>14</v>
      </c>
      <c r="DUK9">
        <v>9</v>
      </c>
      <c r="DUL9">
        <v>24</v>
      </c>
      <c r="DUM9">
        <v>22</v>
      </c>
      <c r="DUN9">
        <v>14</v>
      </c>
      <c r="DUO9">
        <v>9</v>
      </c>
      <c r="DUP9">
        <v>14</v>
      </c>
      <c r="DUQ9">
        <v>24</v>
      </c>
      <c r="DUR9">
        <v>22</v>
      </c>
      <c r="DUS9">
        <v>14</v>
      </c>
      <c r="DUT9">
        <v>9</v>
      </c>
      <c r="DUU9">
        <v>24</v>
      </c>
      <c r="DUV9">
        <v>22</v>
      </c>
      <c r="DUW9">
        <v>14</v>
      </c>
      <c r="DUX9">
        <v>9</v>
      </c>
      <c r="DUY9">
        <v>49</v>
      </c>
      <c r="DUZ9">
        <v>22</v>
      </c>
      <c r="DVA9">
        <v>18</v>
      </c>
      <c r="DVB9">
        <v>6</v>
      </c>
      <c r="DVC9">
        <v>18</v>
      </c>
      <c r="DVD9">
        <v>49</v>
      </c>
      <c r="DVE9">
        <v>46</v>
      </c>
      <c r="DVF9">
        <v>40</v>
      </c>
      <c r="DVG9">
        <v>18</v>
      </c>
      <c r="DVH9">
        <v>24</v>
      </c>
      <c r="DVI9">
        <v>22</v>
      </c>
      <c r="DVJ9">
        <v>14</v>
      </c>
      <c r="DVK9">
        <v>9</v>
      </c>
      <c r="DVL9">
        <v>22</v>
      </c>
      <c r="DVM9">
        <v>18</v>
      </c>
      <c r="DVN9">
        <v>6</v>
      </c>
      <c r="DVO9">
        <v>14</v>
      </c>
      <c r="DVP9">
        <v>40</v>
      </c>
      <c r="DVQ9">
        <v>21</v>
      </c>
      <c r="DVR9">
        <v>6</v>
      </c>
      <c r="DVS9">
        <v>14</v>
      </c>
      <c r="DVT9">
        <v>49</v>
      </c>
      <c r="DVU9">
        <v>14</v>
      </c>
      <c r="DVV9">
        <v>40</v>
      </c>
      <c r="DVW9">
        <v>21</v>
      </c>
      <c r="DVX9">
        <v>6</v>
      </c>
      <c r="DVY9">
        <v>49</v>
      </c>
      <c r="DVZ9">
        <v>46</v>
      </c>
      <c r="DWA9">
        <v>40</v>
      </c>
      <c r="DWB9">
        <v>18</v>
      </c>
      <c r="DWC9">
        <v>21</v>
      </c>
      <c r="DWD9">
        <v>24</v>
      </c>
      <c r="DWE9">
        <v>22</v>
      </c>
      <c r="DWF9">
        <v>14</v>
      </c>
      <c r="DWG9">
        <v>9</v>
      </c>
      <c r="DWH9">
        <v>22</v>
      </c>
      <c r="DWI9">
        <v>18</v>
      </c>
      <c r="DWJ9">
        <v>6</v>
      </c>
      <c r="DWK9">
        <v>14</v>
      </c>
      <c r="DWL9">
        <v>40</v>
      </c>
      <c r="DWM9">
        <v>21</v>
      </c>
      <c r="DWN9">
        <v>6</v>
      </c>
      <c r="DWO9">
        <v>14</v>
      </c>
      <c r="DWP9">
        <v>49</v>
      </c>
      <c r="DWQ9">
        <v>14</v>
      </c>
      <c r="DWR9">
        <v>49</v>
      </c>
      <c r="DWS9">
        <v>14</v>
      </c>
      <c r="DWT9">
        <v>40</v>
      </c>
      <c r="DWU9">
        <v>21</v>
      </c>
      <c r="DWV9">
        <v>6</v>
      </c>
      <c r="DWW9">
        <v>49</v>
      </c>
      <c r="DWX9">
        <v>46</v>
      </c>
      <c r="DWY9">
        <v>40</v>
      </c>
      <c r="DWZ9">
        <v>18</v>
      </c>
      <c r="DXA9">
        <v>21</v>
      </c>
      <c r="DXB9">
        <v>24</v>
      </c>
      <c r="DXC9">
        <v>22</v>
      </c>
      <c r="DXD9">
        <v>14</v>
      </c>
      <c r="DXE9">
        <v>9</v>
      </c>
      <c r="DXF9">
        <v>22</v>
      </c>
      <c r="DXG9">
        <v>18</v>
      </c>
      <c r="DXH9">
        <v>6</v>
      </c>
      <c r="DXI9">
        <v>14</v>
      </c>
      <c r="DXJ9">
        <v>40</v>
      </c>
      <c r="DXK9">
        <v>21</v>
      </c>
      <c r="DXL9">
        <v>6</v>
      </c>
      <c r="DXM9">
        <v>49</v>
      </c>
      <c r="DXN9">
        <v>46</v>
      </c>
      <c r="DXO9">
        <v>12</v>
      </c>
      <c r="DXP9">
        <v>49</v>
      </c>
      <c r="DXQ9">
        <v>14</v>
      </c>
      <c r="DXR9">
        <v>40</v>
      </c>
      <c r="DXS9">
        <v>21</v>
      </c>
      <c r="DXT9">
        <v>6</v>
      </c>
      <c r="DXU9">
        <v>49</v>
      </c>
      <c r="DXV9">
        <v>46</v>
      </c>
      <c r="DXW9">
        <v>40</v>
      </c>
      <c r="DXX9">
        <v>18</v>
      </c>
      <c r="DXY9">
        <v>49</v>
      </c>
      <c r="DXZ9">
        <v>22</v>
      </c>
      <c r="DYA9">
        <v>18</v>
      </c>
      <c r="DYB9">
        <v>6</v>
      </c>
      <c r="DYC9">
        <v>18</v>
      </c>
      <c r="DYD9">
        <v>49</v>
      </c>
      <c r="DYE9">
        <v>46</v>
      </c>
      <c r="DYF9">
        <v>40</v>
      </c>
      <c r="DYG9">
        <v>18</v>
      </c>
      <c r="DYH9">
        <v>21</v>
      </c>
      <c r="DYI9">
        <v>24</v>
      </c>
      <c r="DYJ9">
        <v>22</v>
      </c>
      <c r="DYK9">
        <v>14</v>
      </c>
      <c r="DYL9">
        <v>9</v>
      </c>
      <c r="DYM9">
        <v>24</v>
      </c>
      <c r="DYN9">
        <v>22</v>
      </c>
      <c r="DYO9">
        <v>14</v>
      </c>
      <c r="DYP9">
        <v>9</v>
      </c>
      <c r="DYQ9">
        <v>14</v>
      </c>
      <c r="DYR9">
        <v>24</v>
      </c>
      <c r="DYS9">
        <v>22</v>
      </c>
      <c r="DYT9">
        <v>14</v>
      </c>
      <c r="DYU9">
        <v>9</v>
      </c>
      <c r="DYV9">
        <v>24</v>
      </c>
      <c r="DYW9">
        <v>22</v>
      </c>
      <c r="DYX9">
        <v>14</v>
      </c>
      <c r="DYY9">
        <v>9</v>
      </c>
      <c r="DYZ9">
        <v>49</v>
      </c>
      <c r="DZA9">
        <v>22</v>
      </c>
      <c r="DZB9">
        <v>18</v>
      </c>
      <c r="DZC9">
        <v>6</v>
      </c>
      <c r="DZD9">
        <v>18</v>
      </c>
      <c r="DZE9">
        <v>49</v>
      </c>
      <c r="DZF9">
        <v>46</v>
      </c>
      <c r="DZG9">
        <v>40</v>
      </c>
      <c r="DZH9">
        <v>18</v>
      </c>
      <c r="DZI9">
        <v>24</v>
      </c>
      <c r="DZJ9">
        <v>22</v>
      </c>
      <c r="DZK9">
        <v>14</v>
      </c>
      <c r="DZL9">
        <v>9</v>
      </c>
      <c r="DZM9">
        <v>22</v>
      </c>
      <c r="DZN9">
        <v>18</v>
      </c>
      <c r="DZO9">
        <v>6</v>
      </c>
      <c r="DZP9">
        <v>14</v>
      </c>
      <c r="DZQ9">
        <v>40</v>
      </c>
      <c r="DZR9">
        <v>21</v>
      </c>
      <c r="DZS9">
        <v>6</v>
      </c>
      <c r="DZT9">
        <v>14</v>
      </c>
      <c r="DZU9">
        <v>49</v>
      </c>
      <c r="DZV9">
        <v>14</v>
      </c>
      <c r="DZW9">
        <v>40</v>
      </c>
      <c r="DZX9">
        <v>21</v>
      </c>
      <c r="DZY9">
        <v>6</v>
      </c>
      <c r="DZZ9">
        <v>49</v>
      </c>
      <c r="EAA9">
        <v>46</v>
      </c>
      <c r="EAB9">
        <v>40</v>
      </c>
      <c r="EAC9">
        <v>18</v>
      </c>
      <c r="EAD9">
        <v>21</v>
      </c>
      <c r="EAE9">
        <v>24</v>
      </c>
      <c r="EAF9">
        <v>22</v>
      </c>
      <c r="EAG9">
        <v>14</v>
      </c>
      <c r="EAH9">
        <v>9</v>
      </c>
      <c r="EAI9">
        <v>22</v>
      </c>
      <c r="EAJ9">
        <v>18</v>
      </c>
      <c r="EAK9">
        <v>6</v>
      </c>
      <c r="EAL9">
        <v>14</v>
      </c>
      <c r="EAM9">
        <v>40</v>
      </c>
      <c r="EAN9">
        <v>21</v>
      </c>
      <c r="EAO9">
        <v>6</v>
      </c>
      <c r="EAP9">
        <v>49</v>
      </c>
      <c r="EAQ9">
        <v>24</v>
      </c>
      <c r="EAR9">
        <v>22</v>
      </c>
      <c r="EAS9">
        <v>14</v>
      </c>
      <c r="EAT9">
        <v>9</v>
      </c>
      <c r="EAU9">
        <v>24</v>
      </c>
      <c r="EAV9">
        <v>22</v>
      </c>
      <c r="EAW9">
        <v>14</v>
      </c>
      <c r="EAX9">
        <v>9</v>
      </c>
      <c r="EAY9">
        <v>14</v>
      </c>
      <c r="EAZ9">
        <v>24</v>
      </c>
      <c r="EBA9">
        <v>22</v>
      </c>
      <c r="EBB9">
        <v>14</v>
      </c>
      <c r="EBC9">
        <v>9</v>
      </c>
      <c r="EBD9">
        <v>49</v>
      </c>
      <c r="EBE9">
        <v>24</v>
      </c>
      <c r="EBF9">
        <v>22</v>
      </c>
      <c r="EBG9">
        <v>14</v>
      </c>
      <c r="EBH9">
        <v>9</v>
      </c>
      <c r="EBI9">
        <v>49</v>
      </c>
      <c r="EBJ9">
        <v>22</v>
      </c>
      <c r="EBK9">
        <v>18</v>
      </c>
      <c r="EBL9">
        <v>6</v>
      </c>
      <c r="EBM9">
        <v>18</v>
      </c>
      <c r="EBN9">
        <v>49</v>
      </c>
      <c r="EBO9">
        <v>46</v>
      </c>
      <c r="EBP9">
        <v>40</v>
      </c>
      <c r="EBQ9">
        <v>18</v>
      </c>
      <c r="EBR9">
        <v>24</v>
      </c>
      <c r="EBS9">
        <v>22</v>
      </c>
      <c r="EBT9">
        <v>14</v>
      </c>
      <c r="EBU9">
        <v>9</v>
      </c>
      <c r="EBV9">
        <v>22</v>
      </c>
      <c r="EBW9">
        <v>18</v>
      </c>
      <c r="EBX9">
        <v>6</v>
      </c>
      <c r="EBY9">
        <v>14</v>
      </c>
      <c r="EBZ9">
        <v>40</v>
      </c>
      <c r="ECA9">
        <v>21</v>
      </c>
      <c r="ECB9">
        <v>6</v>
      </c>
      <c r="ECC9">
        <v>49</v>
      </c>
      <c r="ECD9">
        <v>22</v>
      </c>
      <c r="ECE9">
        <v>18</v>
      </c>
      <c r="ECF9">
        <v>6</v>
      </c>
      <c r="ECG9">
        <v>18</v>
      </c>
      <c r="ECH9">
        <v>49</v>
      </c>
      <c r="ECI9">
        <v>46</v>
      </c>
      <c r="ECJ9">
        <v>40</v>
      </c>
      <c r="ECK9">
        <v>18</v>
      </c>
      <c r="ECL9">
        <v>49</v>
      </c>
      <c r="ECM9">
        <v>46</v>
      </c>
      <c r="ECN9">
        <v>12</v>
      </c>
      <c r="ECO9">
        <v>49</v>
      </c>
      <c r="ECP9">
        <v>14</v>
      </c>
      <c r="ECQ9">
        <v>40</v>
      </c>
      <c r="ECR9">
        <v>21</v>
      </c>
      <c r="ECS9">
        <v>6</v>
      </c>
      <c r="ECT9">
        <v>49</v>
      </c>
      <c r="ECU9">
        <v>46</v>
      </c>
      <c r="ECV9">
        <v>40</v>
      </c>
      <c r="ECW9">
        <v>18</v>
      </c>
      <c r="ECX9">
        <v>49</v>
      </c>
      <c r="ECY9">
        <v>22</v>
      </c>
      <c r="ECZ9">
        <v>18</v>
      </c>
      <c r="EDA9">
        <v>6</v>
      </c>
      <c r="EDB9">
        <v>18</v>
      </c>
      <c r="EDC9">
        <v>49</v>
      </c>
      <c r="EDD9">
        <v>46</v>
      </c>
      <c r="EDE9">
        <v>40</v>
      </c>
      <c r="EDF9">
        <v>18</v>
      </c>
      <c r="EDG9">
        <v>24</v>
      </c>
      <c r="EDH9">
        <v>22</v>
      </c>
      <c r="EDI9">
        <v>14</v>
      </c>
      <c r="EDJ9">
        <v>9</v>
      </c>
      <c r="EDK9">
        <v>24</v>
      </c>
      <c r="EDL9">
        <v>22</v>
      </c>
      <c r="EDM9">
        <v>14</v>
      </c>
      <c r="EDN9">
        <v>9</v>
      </c>
      <c r="EDO9">
        <v>14</v>
      </c>
      <c r="EDP9">
        <v>24</v>
      </c>
      <c r="EDQ9">
        <v>22</v>
      </c>
      <c r="EDR9">
        <v>14</v>
      </c>
      <c r="EDS9">
        <v>9</v>
      </c>
      <c r="EDT9">
        <v>24</v>
      </c>
      <c r="EDU9">
        <v>22</v>
      </c>
      <c r="EDV9">
        <v>14</v>
      </c>
      <c r="EDW9">
        <v>9</v>
      </c>
      <c r="EDX9">
        <v>49</v>
      </c>
      <c r="EDY9">
        <v>22</v>
      </c>
      <c r="EDZ9">
        <v>18</v>
      </c>
      <c r="EEA9">
        <v>6</v>
      </c>
      <c r="EEB9">
        <v>18</v>
      </c>
      <c r="EEC9">
        <v>49</v>
      </c>
      <c r="EED9">
        <v>46</v>
      </c>
      <c r="EEE9">
        <v>40</v>
      </c>
      <c r="EEF9">
        <v>18</v>
      </c>
      <c r="EEG9">
        <v>24</v>
      </c>
      <c r="EEH9">
        <v>22</v>
      </c>
      <c r="EEI9">
        <v>14</v>
      </c>
      <c r="EEJ9">
        <v>9</v>
      </c>
      <c r="EEK9">
        <v>22</v>
      </c>
      <c r="EEL9">
        <v>18</v>
      </c>
      <c r="EEM9">
        <v>6</v>
      </c>
      <c r="EEN9">
        <v>14</v>
      </c>
      <c r="EEO9">
        <v>40</v>
      </c>
      <c r="EEP9">
        <v>21</v>
      </c>
      <c r="EEQ9">
        <v>6</v>
      </c>
      <c r="EER9">
        <v>14</v>
      </c>
      <c r="EES9">
        <v>49</v>
      </c>
      <c r="EET9">
        <v>14</v>
      </c>
      <c r="EEU9">
        <v>40</v>
      </c>
      <c r="EEV9">
        <v>21</v>
      </c>
      <c r="EEW9">
        <v>6</v>
      </c>
      <c r="EEX9">
        <v>49</v>
      </c>
      <c r="EEY9">
        <v>46</v>
      </c>
      <c r="EEZ9">
        <v>40</v>
      </c>
      <c r="EFA9">
        <v>18</v>
      </c>
      <c r="EFB9">
        <v>21</v>
      </c>
      <c r="EFC9">
        <v>24</v>
      </c>
      <c r="EFD9">
        <v>22</v>
      </c>
      <c r="EFE9">
        <v>14</v>
      </c>
      <c r="EFF9">
        <v>9</v>
      </c>
      <c r="EFG9">
        <v>22</v>
      </c>
      <c r="EFH9">
        <v>18</v>
      </c>
      <c r="EFI9">
        <v>6</v>
      </c>
      <c r="EFJ9">
        <v>14</v>
      </c>
      <c r="EFK9">
        <v>40</v>
      </c>
      <c r="EFL9">
        <v>21</v>
      </c>
      <c r="EFM9">
        <v>6</v>
      </c>
      <c r="EFN9">
        <v>49</v>
      </c>
      <c r="EFO9">
        <v>24</v>
      </c>
      <c r="EFP9">
        <v>22</v>
      </c>
      <c r="EFQ9">
        <v>14</v>
      </c>
      <c r="EFR9">
        <v>9</v>
      </c>
      <c r="EFS9">
        <v>49</v>
      </c>
      <c r="EFT9">
        <v>22</v>
      </c>
      <c r="EFU9">
        <v>18</v>
      </c>
      <c r="EFV9">
        <v>6</v>
      </c>
      <c r="EFW9">
        <v>18</v>
      </c>
      <c r="EFX9">
        <v>49</v>
      </c>
      <c r="EFY9">
        <v>46</v>
      </c>
      <c r="EFZ9">
        <v>40</v>
      </c>
      <c r="EGA9">
        <v>18</v>
      </c>
      <c r="EGB9">
        <v>24</v>
      </c>
      <c r="EGC9">
        <v>22</v>
      </c>
      <c r="EGD9">
        <v>14</v>
      </c>
      <c r="EGE9">
        <v>9</v>
      </c>
      <c r="EGF9">
        <v>22</v>
      </c>
      <c r="EGG9">
        <v>18</v>
      </c>
      <c r="EGH9">
        <v>6</v>
      </c>
      <c r="EGI9">
        <v>14</v>
      </c>
      <c r="EGJ9">
        <v>40</v>
      </c>
      <c r="EGK9">
        <v>21</v>
      </c>
      <c r="EGL9">
        <v>6</v>
      </c>
      <c r="EGM9">
        <v>49</v>
      </c>
      <c r="EGN9">
        <v>22</v>
      </c>
      <c r="EGO9">
        <v>18</v>
      </c>
      <c r="EGP9">
        <v>6</v>
      </c>
      <c r="EGQ9">
        <v>18</v>
      </c>
      <c r="EGR9">
        <v>49</v>
      </c>
      <c r="EGS9">
        <v>46</v>
      </c>
      <c r="EGT9">
        <v>40</v>
      </c>
      <c r="EGU9">
        <v>18</v>
      </c>
      <c r="EGV9">
        <v>49</v>
      </c>
      <c r="EGW9">
        <v>46</v>
      </c>
      <c r="EGX9">
        <v>12</v>
      </c>
      <c r="EGY9">
        <v>49</v>
      </c>
      <c r="EGZ9">
        <v>14</v>
      </c>
      <c r="EHA9">
        <v>40</v>
      </c>
      <c r="EHB9">
        <v>21</v>
      </c>
      <c r="EHC9">
        <v>6</v>
      </c>
      <c r="EHD9">
        <v>49</v>
      </c>
      <c r="EHE9">
        <v>46</v>
      </c>
      <c r="EHF9">
        <v>40</v>
      </c>
      <c r="EHG9">
        <v>18</v>
      </c>
      <c r="EHH9">
        <v>49</v>
      </c>
      <c r="EHI9">
        <v>22</v>
      </c>
      <c r="EHJ9">
        <v>18</v>
      </c>
      <c r="EHK9">
        <v>6</v>
      </c>
      <c r="EHL9">
        <v>18</v>
      </c>
      <c r="EHM9">
        <v>49</v>
      </c>
      <c r="EHN9">
        <v>46</v>
      </c>
      <c r="EHO9">
        <v>40</v>
      </c>
      <c r="EHP9">
        <v>18</v>
      </c>
      <c r="EHQ9">
        <v>49</v>
      </c>
      <c r="EHR9">
        <v>46</v>
      </c>
      <c r="EHS9">
        <v>12</v>
      </c>
      <c r="EHT9">
        <v>46</v>
      </c>
      <c r="EHU9">
        <v>12</v>
      </c>
      <c r="EHV9">
        <v>49</v>
      </c>
      <c r="EHW9">
        <v>14</v>
      </c>
      <c r="EHX9">
        <v>49</v>
      </c>
      <c r="EHY9">
        <v>14</v>
      </c>
      <c r="EHZ9">
        <v>40</v>
      </c>
      <c r="EIA9">
        <v>21</v>
      </c>
      <c r="EIB9">
        <v>6</v>
      </c>
      <c r="EIC9">
        <v>49</v>
      </c>
      <c r="EID9">
        <v>46</v>
      </c>
      <c r="EIE9">
        <v>40</v>
      </c>
      <c r="EIF9">
        <v>18</v>
      </c>
      <c r="EIG9">
        <v>21</v>
      </c>
      <c r="EIH9">
        <v>24</v>
      </c>
      <c r="EII9">
        <v>22</v>
      </c>
      <c r="EIJ9">
        <v>14</v>
      </c>
      <c r="EIK9">
        <v>9</v>
      </c>
      <c r="EIL9">
        <v>22</v>
      </c>
      <c r="EIM9">
        <v>18</v>
      </c>
      <c r="EIN9">
        <v>6</v>
      </c>
      <c r="EIO9">
        <v>14</v>
      </c>
      <c r="EIP9">
        <v>40</v>
      </c>
      <c r="EIQ9">
        <v>21</v>
      </c>
      <c r="EIR9">
        <v>6</v>
      </c>
      <c r="EIS9">
        <v>49</v>
      </c>
      <c r="EIT9">
        <v>46</v>
      </c>
      <c r="EIU9">
        <v>12</v>
      </c>
      <c r="EIV9">
        <v>49</v>
      </c>
      <c r="EIW9">
        <v>14</v>
      </c>
      <c r="EIX9">
        <v>40</v>
      </c>
      <c r="EIY9">
        <v>21</v>
      </c>
      <c r="EIZ9">
        <v>6</v>
      </c>
      <c r="EJA9">
        <v>49</v>
      </c>
      <c r="EJB9">
        <v>46</v>
      </c>
      <c r="EJC9">
        <v>40</v>
      </c>
      <c r="EJD9">
        <v>18</v>
      </c>
      <c r="EJE9">
        <v>49</v>
      </c>
      <c r="EJF9">
        <v>22</v>
      </c>
      <c r="EJG9">
        <v>18</v>
      </c>
      <c r="EJH9">
        <v>6</v>
      </c>
      <c r="EJI9">
        <v>18</v>
      </c>
      <c r="EJJ9">
        <v>49</v>
      </c>
      <c r="EJK9">
        <v>46</v>
      </c>
      <c r="EJL9">
        <v>40</v>
      </c>
      <c r="EJM9">
        <v>18</v>
      </c>
      <c r="EJN9">
        <v>49</v>
      </c>
      <c r="EJO9">
        <v>24</v>
      </c>
      <c r="EJP9">
        <v>22</v>
      </c>
      <c r="EJQ9">
        <v>14</v>
      </c>
      <c r="EJR9">
        <v>9</v>
      </c>
      <c r="EJS9">
        <v>49</v>
      </c>
      <c r="EJT9">
        <v>22</v>
      </c>
      <c r="EJU9">
        <v>18</v>
      </c>
      <c r="EJV9">
        <v>6</v>
      </c>
      <c r="EJW9">
        <v>18</v>
      </c>
      <c r="EJX9">
        <v>49</v>
      </c>
      <c r="EJY9">
        <v>46</v>
      </c>
      <c r="EJZ9">
        <v>40</v>
      </c>
      <c r="EKA9">
        <v>18</v>
      </c>
      <c r="EKB9">
        <v>24</v>
      </c>
      <c r="EKC9">
        <v>22</v>
      </c>
      <c r="EKD9">
        <v>14</v>
      </c>
      <c r="EKE9">
        <v>9</v>
      </c>
      <c r="EKF9">
        <v>22</v>
      </c>
      <c r="EKG9">
        <v>18</v>
      </c>
      <c r="EKH9">
        <v>6</v>
      </c>
      <c r="EKI9">
        <v>14</v>
      </c>
      <c r="EKJ9">
        <v>40</v>
      </c>
      <c r="EKK9">
        <v>21</v>
      </c>
      <c r="EKL9">
        <v>6</v>
      </c>
      <c r="EKM9">
        <v>49</v>
      </c>
      <c r="EKN9">
        <v>22</v>
      </c>
      <c r="EKO9">
        <v>18</v>
      </c>
      <c r="EKP9">
        <v>6</v>
      </c>
      <c r="EKQ9">
        <v>18</v>
      </c>
      <c r="EKR9">
        <v>49</v>
      </c>
      <c r="EKS9">
        <v>46</v>
      </c>
      <c r="EKT9">
        <v>40</v>
      </c>
      <c r="EKU9">
        <v>18</v>
      </c>
      <c r="EKV9">
        <v>49</v>
      </c>
      <c r="EKW9">
        <v>46</v>
      </c>
      <c r="EKX9">
        <v>12</v>
      </c>
      <c r="EKY9">
        <v>49</v>
      </c>
      <c r="EKZ9">
        <v>14</v>
      </c>
      <c r="ELA9">
        <v>40</v>
      </c>
      <c r="ELB9">
        <v>21</v>
      </c>
      <c r="ELC9">
        <v>6</v>
      </c>
      <c r="ELD9">
        <v>49</v>
      </c>
      <c r="ELE9">
        <v>46</v>
      </c>
      <c r="ELF9">
        <v>40</v>
      </c>
      <c r="ELG9">
        <v>18</v>
      </c>
      <c r="ELH9">
        <v>49</v>
      </c>
      <c r="ELI9">
        <v>22</v>
      </c>
      <c r="ELJ9">
        <v>18</v>
      </c>
      <c r="ELK9">
        <v>6</v>
      </c>
      <c r="ELL9">
        <v>18</v>
      </c>
      <c r="ELM9">
        <v>49</v>
      </c>
      <c r="ELN9">
        <v>46</v>
      </c>
      <c r="ELO9">
        <v>40</v>
      </c>
      <c r="ELP9">
        <v>18</v>
      </c>
      <c r="ELQ9">
        <v>36</v>
      </c>
      <c r="ELR9">
        <v>36</v>
      </c>
      <c r="ELS9">
        <v>19</v>
      </c>
      <c r="ELT9">
        <v>36</v>
      </c>
      <c r="ELU9">
        <v>36</v>
      </c>
      <c r="ELV9">
        <v>36</v>
      </c>
      <c r="ELW9">
        <v>19</v>
      </c>
      <c r="ELX9">
        <v>36</v>
      </c>
      <c r="ELY9">
        <v>19</v>
      </c>
      <c r="ELZ9">
        <v>36</v>
      </c>
      <c r="EMA9">
        <v>36</v>
      </c>
      <c r="EMB9">
        <v>19</v>
      </c>
      <c r="EMC9">
        <v>36</v>
      </c>
      <c r="EMD9">
        <v>36</v>
      </c>
      <c r="EME9">
        <v>36</v>
      </c>
      <c r="EMF9">
        <v>19</v>
      </c>
      <c r="EMG9">
        <v>36</v>
      </c>
      <c r="EMH9">
        <v>36</v>
      </c>
      <c r="EMI9">
        <v>36</v>
      </c>
      <c r="EMJ9">
        <v>19</v>
      </c>
      <c r="EMK9">
        <v>36</v>
      </c>
      <c r="EML9">
        <v>19</v>
      </c>
      <c r="EMM9">
        <v>36</v>
      </c>
      <c r="EMN9">
        <v>36</v>
      </c>
      <c r="EMO9">
        <v>19</v>
      </c>
      <c r="EMP9">
        <v>36</v>
      </c>
      <c r="EMQ9">
        <v>19</v>
      </c>
      <c r="EMR9">
        <v>36</v>
      </c>
      <c r="EMS9">
        <v>36</v>
      </c>
      <c r="EMT9">
        <v>19</v>
      </c>
      <c r="EMU9">
        <v>36</v>
      </c>
      <c r="EMV9">
        <v>36</v>
      </c>
      <c r="EMW9">
        <v>36</v>
      </c>
      <c r="EMX9">
        <v>19</v>
      </c>
      <c r="EMY9">
        <v>36</v>
      </c>
      <c r="EMZ9">
        <v>19</v>
      </c>
      <c r="ENA9">
        <v>36</v>
      </c>
      <c r="ENB9">
        <v>36</v>
      </c>
      <c r="ENC9">
        <v>19</v>
      </c>
      <c r="END9">
        <v>36</v>
      </c>
      <c r="ENE9">
        <v>20</v>
      </c>
      <c r="ENF9">
        <v>46</v>
      </c>
      <c r="ENG9">
        <v>12</v>
      </c>
      <c r="ENH9">
        <v>46</v>
      </c>
      <c r="ENI9">
        <v>12</v>
      </c>
      <c r="ENJ9">
        <v>46</v>
      </c>
      <c r="ENK9">
        <v>12</v>
      </c>
      <c r="ENL9">
        <v>46</v>
      </c>
      <c r="ENM9">
        <v>12</v>
      </c>
      <c r="ENN9">
        <v>8</v>
      </c>
      <c r="ENO9">
        <v>8</v>
      </c>
      <c r="ENP9">
        <v>8</v>
      </c>
      <c r="ENQ9">
        <v>8</v>
      </c>
      <c r="ENR9">
        <v>8</v>
      </c>
      <c r="ENS9">
        <v>8</v>
      </c>
      <c r="ENT9">
        <v>8</v>
      </c>
      <c r="ENU9">
        <v>8</v>
      </c>
      <c r="ENV9">
        <v>21</v>
      </c>
      <c r="ENW9">
        <v>14</v>
      </c>
      <c r="ENX9">
        <v>19</v>
      </c>
      <c r="ENY9">
        <v>23</v>
      </c>
      <c r="ENZ9">
        <v>8</v>
      </c>
      <c r="EOA9">
        <v>20</v>
      </c>
      <c r="EOB9">
        <v>8</v>
      </c>
      <c r="EOC9">
        <v>8</v>
      </c>
      <c r="EOD9">
        <v>20</v>
      </c>
      <c r="EOE9">
        <v>8</v>
      </c>
      <c r="EOF9">
        <v>8</v>
      </c>
      <c r="EOG9">
        <v>8</v>
      </c>
      <c r="EOH9">
        <v>8</v>
      </c>
      <c r="EOI9">
        <v>20</v>
      </c>
      <c r="EOJ9">
        <v>8</v>
      </c>
      <c r="EOK9">
        <v>8</v>
      </c>
      <c r="EOL9">
        <v>8</v>
      </c>
      <c r="EOM9">
        <v>8</v>
      </c>
      <c r="EON9">
        <v>8</v>
      </c>
      <c r="EOO9">
        <v>8</v>
      </c>
      <c r="EOP9">
        <v>8</v>
      </c>
      <c r="EOQ9">
        <v>8</v>
      </c>
      <c r="EOR9">
        <v>48</v>
      </c>
      <c r="EOS9">
        <v>24</v>
      </c>
      <c r="EOT9">
        <v>22</v>
      </c>
      <c r="EOU9">
        <v>14</v>
      </c>
      <c r="EOV9">
        <v>9</v>
      </c>
      <c r="EOW9">
        <v>24</v>
      </c>
      <c r="EOX9">
        <v>22</v>
      </c>
      <c r="EOY9">
        <v>14</v>
      </c>
      <c r="EOZ9">
        <v>9</v>
      </c>
      <c r="EPA9">
        <v>14</v>
      </c>
      <c r="EPB9">
        <v>24</v>
      </c>
      <c r="EPC9">
        <v>22</v>
      </c>
      <c r="EPD9">
        <v>14</v>
      </c>
      <c r="EPE9">
        <v>9</v>
      </c>
      <c r="EPF9">
        <v>24</v>
      </c>
      <c r="EPG9">
        <v>22</v>
      </c>
      <c r="EPH9">
        <v>14</v>
      </c>
      <c r="EPI9">
        <v>9</v>
      </c>
      <c r="EPJ9">
        <v>24</v>
      </c>
      <c r="EPK9">
        <v>22</v>
      </c>
      <c r="EPL9">
        <v>14</v>
      </c>
      <c r="EPM9">
        <v>9</v>
      </c>
      <c r="EPN9">
        <v>14</v>
      </c>
      <c r="EPO9">
        <v>24</v>
      </c>
      <c r="EPP9">
        <v>22</v>
      </c>
      <c r="EPQ9">
        <v>14</v>
      </c>
      <c r="EPR9">
        <v>9</v>
      </c>
      <c r="EPS9">
        <v>14</v>
      </c>
      <c r="EPT9">
        <v>24</v>
      </c>
      <c r="EPU9">
        <v>22</v>
      </c>
      <c r="EPV9">
        <v>14</v>
      </c>
      <c r="EPW9">
        <v>9</v>
      </c>
      <c r="EPX9">
        <v>24</v>
      </c>
      <c r="EPY9">
        <v>22</v>
      </c>
      <c r="EPZ9">
        <v>14</v>
      </c>
      <c r="EQA9">
        <v>9</v>
      </c>
      <c r="EQB9">
        <v>14</v>
      </c>
      <c r="EQC9">
        <v>24</v>
      </c>
      <c r="EQD9">
        <v>22</v>
      </c>
      <c r="EQE9">
        <v>14</v>
      </c>
      <c r="EQF9">
        <v>9</v>
      </c>
      <c r="EQG9">
        <v>24</v>
      </c>
      <c r="EQH9">
        <v>22</v>
      </c>
      <c r="EQI9">
        <v>14</v>
      </c>
      <c r="EQJ9">
        <v>9</v>
      </c>
      <c r="EQK9">
        <v>24</v>
      </c>
      <c r="EQL9">
        <v>22</v>
      </c>
      <c r="EQM9">
        <v>14</v>
      </c>
      <c r="EQN9">
        <v>9</v>
      </c>
      <c r="EQO9">
        <v>14</v>
      </c>
      <c r="EQP9">
        <v>24</v>
      </c>
      <c r="EQQ9">
        <v>22</v>
      </c>
      <c r="EQR9">
        <v>14</v>
      </c>
      <c r="EQS9">
        <v>9</v>
      </c>
      <c r="EQT9">
        <v>24</v>
      </c>
      <c r="EQU9">
        <v>22</v>
      </c>
      <c r="EQV9">
        <v>14</v>
      </c>
      <c r="EQW9">
        <v>9</v>
      </c>
      <c r="EQX9">
        <v>24</v>
      </c>
      <c r="EQY9">
        <v>22</v>
      </c>
      <c r="EQZ9">
        <v>14</v>
      </c>
      <c r="ERA9">
        <v>9</v>
      </c>
      <c r="ERB9">
        <v>14</v>
      </c>
      <c r="ERC9">
        <v>24</v>
      </c>
      <c r="ERD9">
        <v>22</v>
      </c>
      <c r="ERE9">
        <v>14</v>
      </c>
      <c r="ERF9">
        <v>9</v>
      </c>
      <c r="ERG9">
        <v>14</v>
      </c>
      <c r="ERH9">
        <v>24</v>
      </c>
      <c r="ERI9">
        <v>22</v>
      </c>
      <c r="ERJ9">
        <v>14</v>
      </c>
      <c r="ERK9">
        <v>9</v>
      </c>
      <c r="ERL9">
        <v>24</v>
      </c>
      <c r="ERM9">
        <v>22</v>
      </c>
      <c r="ERN9">
        <v>14</v>
      </c>
      <c r="ERO9">
        <v>9</v>
      </c>
      <c r="ERP9">
        <v>14</v>
      </c>
      <c r="ERQ9">
        <v>24</v>
      </c>
      <c r="ERR9">
        <v>22</v>
      </c>
      <c r="ERS9">
        <v>14</v>
      </c>
      <c r="ERT9">
        <v>9</v>
      </c>
      <c r="ERU9">
        <v>49</v>
      </c>
      <c r="ERV9">
        <v>24</v>
      </c>
      <c r="ERW9">
        <v>22</v>
      </c>
      <c r="ERX9">
        <v>14</v>
      </c>
      <c r="ERY9">
        <v>9</v>
      </c>
      <c r="ERZ9">
        <v>24</v>
      </c>
      <c r="ESA9">
        <v>22</v>
      </c>
      <c r="ESB9">
        <v>14</v>
      </c>
      <c r="ESC9">
        <v>9</v>
      </c>
      <c r="ESD9">
        <v>14</v>
      </c>
      <c r="ESE9">
        <v>24</v>
      </c>
      <c r="ESF9">
        <v>22</v>
      </c>
      <c r="ESG9">
        <v>14</v>
      </c>
      <c r="ESH9">
        <v>9</v>
      </c>
      <c r="ESI9">
        <v>49</v>
      </c>
      <c r="ESJ9">
        <v>24</v>
      </c>
      <c r="ESK9">
        <v>22</v>
      </c>
      <c r="ESL9">
        <v>14</v>
      </c>
      <c r="ESM9">
        <v>9</v>
      </c>
      <c r="ESN9">
        <v>49</v>
      </c>
      <c r="ESO9">
        <v>22</v>
      </c>
      <c r="ESP9">
        <v>18</v>
      </c>
      <c r="ESQ9">
        <v>6</v>
      </c>
      <c r="ESR9">
        <v>18</v>
      </c>
      <c r="ESS9">
        <v>49</v>
      </c>
      <c r="EST9">
        <v>46</v>
      </c>
      <c r="ESU9">
        <v>40</v>
      </c>
      <c r="ESV9">
        <v>18</v>
      </c>
      <c r="ESW9">
        <v>24</v>
      </c>
      <c r="ESX9">
        <v>22</v>
      </c>
      <c r="ESY9">
        <v>14</v>
      </c>
      <c r="ESZ9">
        <v>9</v>
      </c>
      <c r="ETA9">
        <v>22</v>
      </c>
      <c r="ETB9">
        <v>18</v>
      </c>
      <c r="ETC9">
        <v>6</v>
      </c>
      <c r="ETD9">
        <v>14</v>
      </c>
      <c r="ETE9">
        <v>40</v>
      </c>
      <c r="ETF9">
        <v>21</v>
      </c>
      <c r="ETG9">
        <v>6</v>
      </c>
      <c r="ETH9">
        <v>49</v>
      </c>
      <c r="ETI9">
        <v>22</v>
      </c>
      <c r="ETJ9">
        <v>18</v>
      </c>
      <c r="ETK9">
        <v>6</v>
      </c>
      <c r="ETL9">
        <v>18</v>
      </c>
      <c r="ETM9">
        <v>49</v>
      </c>
      <c r="ETN9">
        <v>46</v>
      </c>
      <c r="ETO9">
        <v>40</v>
      </c>
      <c r="ETP9">
        <v>18</v>
      </c>
      <c r="ETQ9">
        <v>49</v>
      </c>
      <c r="ETR9">
        <v>46</v>
      </c>
      <c r="ETS9">
        <v>12</v>
      </c>
      <c r="ETT9">
        <v>49</v>
      </c>
      <c r="ETU9">
        <v>14</v>
      </c>
      <c r="ETV9">
        <v>40</v>
      </c>
      <c r="ETW9">
        <v>21</v>
      </c>
      <c r="ETX9">
        <v>6</v>
      </c>
      <c r="ETY9">
        <v>49</v>
      </c>
      <c r="ETZ9">
        <v>46</v>
      </c>
      <c r="EUA9">
        <v>40</v>
      </c>
      <c r="EUB9">
        <v>18</v>
      </c>
      <c r="EUC9">
        <v>49</v>
      </c>
      <c r="EUD9">
        <v>22</v>
      </c>
      <c r="EUE9">
        <v>18</v>
      </c>
      <c r="EUF9">
        <v>6</v>
      </c>
      <c r="EUG9">
        <v>18</v>
      </c>
      <c r="EUH9">
        <v>49</v>
      </c>
      <c r="EUI9">
        <v>46</v>
      </c>
      <c r="EUJ9">
        <v>40</v>
      </c>
      <c r="EUK9">
        <v>18</v>
      </c>
      <c r="EUL9">
        <v>24</v>
      </c>
      <c r="EUM9">
        <v>22</v>
      </c>
      <c r="EUN9">
        <v>14</v>
      </c>
      <c r="EUO9">
        <v>9</v>
      </c>
      <c r="EUP9">
        <v>24</v>
      </c>
      <c r="EUQ9">
        <v>22</v>
      </c>
      <c r="EUR9">
        <v>14</v>
      </c>
      <c r="EUS9">
        <v>9</v>
      </c>
      <c r="EUT9">
        <v>14</v>
      </c>
      <c r="EUU9">
        <v>24</v>
      </c>
      <c r="EUV9">
        <v>22</v>
      </c>
      <c r="EUW9">
        <v>14</v>
      </c>
      <c r="EUX9">
        <v>9</v>
      </c>
      <c r="EUY9">
        <v>24</v>
      </c>
      <c r="EUZ9">
        <v>22</v>
      </c>
      <c r="EVA9">
        <v>14</v>
      </c>
      <c r="EVB9">
        <v>9</v>
      </c>
      <c r="EVC9">
        <v>49</v>
      </c>
      <c r="EVD9">
        <v>22</v>
      </c>
      <c r="EVE9">
        <v>18</v>
      </c>
      <c r="EVF9">
        <v>6</v>
      </c>
      <c r="EVG9">
        <v>18</v>
      </c>
      <c r="EVH9">
        <v>49</v>
      </c>
      <c r="EVI9">
        <v>46</v>
      </c>
      <c r="EVJ9">
        <v>40</v>
      </c>
      <c r="EVK9">
        <v>18</v>
      </c>
      <c r="EVL9">
        <v>24</v>
      </c>
      <c r="EVM9">
        <v>22</v>
      </c>
      <c r="EVN9">
        <v>14</v>
      </c>
      <c r="EVO9">
        <v>9</v>
      </c>
      <c r="EVP9">
        <v>22</v>
      </c>
      <c r="EVQ9">
        <v>18</v>
      </c>
      <c r="EVR9">
        <v>6</v>
      </c>
      <c r="EVS9">
        <v>14</v>
      </c>
      <c r="EVT9">
        <v>40</v>
      </c>
      <c r="EVU9">
        <v>21</v>
      </c>
      <c r="EVV9">
        <v>6</v>
      </c>
      <c r="EVW9">
        <v>14</v>
      </c>
      <c r="EVX9">
        <v>49</v>
      </c>
      <c r="EVY9">
        <v>14</v>
      </c>
      <c r="EVZ9">
        <v>40</v>
      </c>
      <c r="EWA9">
        <v>21</v>
      </c>
      <c r="EWB9">
        <v>6</v>
      </c>
      <c r="EWC9">
        <v>49</v>
      </c>
      <c r="EWD9">
        <v>46</v>
      </c>
      <c r="EWE9">
        <v>40</v>
      </c>
      <c r="EWF9">
        <v>18</v>
      </c>
      <c r="EWG9">
        <v>21</v>
      </c>
      <c r="EWH9">
        <v>24</v>
      </c>
      <c r="EWI9">
        <v>22</v>
      </c>
      <c r="EWJ9">
        <v>14</v>
      </c>
      <c r="EWK9">
        <v>9</v>
      </c>
      <c r="EWL9">
        <v>22</v>
      </c>
      <c r="EWM9">
        <v>18</v>
      </c>
      <c r="EWN9">
        <v>6</v>
      </c>
      <c r="EWO9">
        <v>14</v>
      </c>
      <c r="EWP9">
        <v>40</v>
      </c>
      <c r="EWQ9">
        <v>21</v>
      </c>
      <c r="EWR9">
        <v>6</v>
      </c>
      <c r="EWS9">
        <v>49</v>
      </c>
      <c r="EWT9">
        <v>24</v>
      </c>
      <c r="EWU9">
        <v>22</v>
      </c>
      <c r="EWV9">
        <v>14</v>
      </c>
      <c r="EWW9">
        <v>9</v>
      </c>
      <c r="EWX9">
        <v>49</v>
      </c>
      <c r="EWY9">
        <v>22</v>
      </c>
      <c r="EWZ9">
        <v>18</v>
      </c>
      <c r="EXA9">
        <v>6</v>
      </c>
      <c r="EXB9">
        <v>18</v>
      </c>
      <c r="EXC9">
        <v>49</v>
      </c>
      <c r="EXD9">
        <v>46</v>
      </c>
      <c r="EXE9">
        <v>40</v>
      </c>
      <c r="EXF9">
        <v>18</v>
      </c>
      <c r="EXG9">
        <v>24</v>
      </c>
      <c r="EXH9">
        <v>22</v>
      </c>
      <c r="EXI9">
        <v>14</v>
      </c>
      <c r="EXJ9">
        <v>9</v>
      </c>
      <c r="EXK9">
        <v>22</v>
      </c>
      <c r="EXL9">
        <v>18</v>
      </c>
      <c r="EXM9">
        <v>6</v>
      </c>
      <c r="EXN9">
        <v>14</v>
      </c>
      <c r="EXO9">
        <v>40</v>
      </c>
      <c r="EXP9">
        <v>21</v>
      </c>
      <c r="EXQ9">
        <v>6</v>
      </c>
      <c r="EXR9">
        <v>49</v>
      </c>
      <c r="EXS9">
        <v>22</v>
      </c>
      <c r="EXT9">
        <v>18</v>
      </c>
      <c r="EXU9">
        <v>6</v>
      </c>
      <c r="EXV9">
        <v>18</v>
      </c>
      <c r="EXW9">
        <v>49</v>
      </c>
      <c r="EXX9">
        <v>46</v>
      </c>
      <c r="EXY9">
        <v>40</v>
      </c>
      <c r="EXZ9">
        <v>18</v>
      </c>
      <c r="EYA9">
        <v>49</v>
      </c>
      <c r="EYB9">
        <v>46</v>
      </c>
      <c r="EYC9">
        <v>12</v>
      </c>
      <c r="EYD9">
        <v>49</v>
      </c>
      <c r="EYE9">
        <v>14</v>
      </c>
      <c r="EYF9">
        <v>40</v>
      </c>
      <c r="EYG9">
        <v>21</v>
      </c>
      <c r="EYH9">
        <v>6</v>
      </c>
      <c r="EYI9">
        <v>49</v>
      </c>
      <c r="EYJ9">
        <v>46</v>
      </c>
      <c r="EYK9">
        <v>40</v>
      </c>
      <c r="EYL9">
        <v>18</v>
      </c>
      <c r="EYM9">
        <v>49</v>
      </c>
      <c r="EYN9">
        <v>22</v>
      </c>
      <c r="EYO9">
        <v>18</v>
      </c>
      <c r="EYP9">
        <v>6</v>
      </c>
      <c r="EYQ9">
        <v>18</v>
      </c>
      <c r="EYR9">
        <v>49</v>
      </c>
      <c r="EYS9">
        <v>46</v>
      </c>
      <c r="EYT9">
        <v>40</v>
      </c>
      <c r="EYU9">
        <v>18</v>
      </c>
      <c r="EYV9">
        <v>49</v>
      </c>
      <c r="EYW9">
        <v>46</v>
      </c>
      <c r="EYX9">
        <v>12</v>
      </c>
      <c r="EYY9">
        <v>46</v>
      </c>
      <c r="EYZ9">
        <v>12</v>
      </c>
      <c r="EZA9">
        <v>49</v>
      </c>
      <c r="EZB9">
        <v>14</v>
      </c>
      <c r="EZC9">
        <v>49</v>
      </c>
      <c r="EZD9">
        <v>14</v>
      </c>
      <c r="EZE9">
        <v>40</v>
      </c>
      <c r="EZF9">
        <v>21</v>
      </c>
      <c r="EZG9">
        <v>6</v>
      </c>
      <c r="EZH9">
        <v>49</v>
      </c>
      <c r="EZI9">
        <v>46</v>
      </c>
      <c r="EZJ9">
        <v>40</v>
      </c>
      <c r="EZK9">
        <v>18</v>
      </c>
      <c r="EZL9">
        <v>21</v>
      </c>
      <c r="EZM9">
        <v>24</v>
      </c>
      <c r="EZN9">
        <v>22</v>
      </c>
      <c r="EZO9">
        <v>14</v>
      </c>
      <c r="EZP9">
        <v>9</v>
      </c>
      <c r="EZQ9">
        <v>22</v>
      </c>
      <c r="EZR9">
        <v>18</v>
      </c>
      <c r="EZS9">
        <v>6</v>
      </c>
      <c r="EZT9">
        <v>14</v>
      </c>
      <c r="EZU9">
        <v>40</v>
      </c>
      <c r="EZV9">
        <v>21</v>
      </c>
      <c r="EZW9">
        <v>6</v>
      </c>
      <c r="EZX9">
        <v>49</v>
      </c>
      <c r="EZY9">
        <v>46</v>
      </c>
      <c r="EZZ9">
        <v>12</v>
      </c>
      <c r="FAA9">
        <v>49</v>
      </c>
      <c r="FAB9">
        <v>14</v>
      </c>
      <c r="FAC9">
        <v>40</v>
      </c>
      <c r="FAD9">
        <v>21</v>
      </c>
      <c r="FAE9">
        <v>6</v>
      </c>
      <c r="FAF9">
        <v>49</v>
      </c>
      <c r="FAG9">
        <v>46</v>
      </c>
      <c r="FAH9">
        <v>40</v>
      </c>
      <c r="FAI9">
        <v>18</v>
      </c>
      <c r="FAJ9">
        <v>49</v>
      </c>
      <c r="FAK9">
        <v>22</v>
      </c>
      <c r="FAL9">
        <v>18</v>
      </c>
      <c r="FAM9">
        <v>6</v>
      </c>
      <c r="FAN9">
        <v>18</v>
      </c>
      <c r="FAO9">
        <v>49</v>
      </c>
      <c r="FAP9">
        <v>46</v>
      </c>
      <c r="FAQ9">
        <v>40</v>
      </c>
      <c r="FAR9">
        <v>18</v>
      </c>
      <c r="FAS9">
        <v>49</v>
      </c>
      <c r="FAT9">
        <v>24</v>
      </c>
      <c r="FAU9">
        <v>22</v>
      </c>
      <c r="FAV9">
        <v>14</v>
      </c>
      <c r="FAW9">
        <v>9</v>
      </c>
      <c r="FAX9">
        <v>49</v>
      </c>
      <c r="FAY9">
        <v>22</v>
      </c>
      <c r="FAZ9">
        <v>18</v>
      </c>
      <c r="FBA9">
        <v>6</v>
      </c>
      <c r="FBB9">
        <v>18</v>
      </c>
      <c r="FBC9">
        <v>49</v>
      </c>
      <c r="FBD9">
        <v>46</v>
      </c>
      <c r="FBE9">
        <v>40</v>
      </c>
      <c r="FBF9">
        <v>18</v>
      </c>
      <c r="FBG9">
        <v>24</v>
      </c>
      <c r="FBH9">
        <v>22</v>
      </c>
      <c r="FBI9">
        <v>14</v>
      </c>
      <c r="FBJ9">
        <v>9</v>
      </c>
      <c r="FBK9">
        <v>22</v>
      </c>
      <c r="FBL9">
        <v>18</v>
      </c>
      <c r="FBM9">
        <v>6</v>
      </c>
      <c r="FBN9">
        <v>14</v>
      </c>
      <c r="FBO9">
        <v>40</v>
      </c>
      <c r="FBP9">
        <v>21</v>
      </c>
      <c r="FBQ9">
        <v>6</v>
      </c>
      <c r="FBR9">
        <v>49</v>
      </c>
      <c r="FBS9">
        <v>22</v>
      </c>
      <c r="FBT9">
        <v>18</v>
      </c>
      <c r="FBU9">
        <v>6</v>
      </c>
      <c r="FBV9">
        <v>18</v>
      </c>
      <c r="FBW9">
        <v>49</v>
      </c>
      <c r="FBX9">
        <v>46</v>
      </c>
      <c r="FBY9">
        <v>40</v>
      </c>
      <c r="FBZ9">
        <v>18</v>
      </c>
      <c r="FCA9">
        <v>49</v>
      </c>
      <c r="FCB9">
        <v>46</v>
      </c>
      <c r="FCC9">
        <v>12</v>
      </c>
      <c r="FCD9">
        <v>49</v>
      </c>
      <c r="FCE9">
        <v>14</v>
      </c>
      <c r="FCF9">
        <v>40</v>
      </c>
      <c r="FCG9">
        <v>21</v>
      </c>
      <c r="FCH9">
        <v>6</v>
      </c>
      <c r="FCI9">
        <v>49</v>
      </c>
      <c r="FCJ9">
        <v>46</v>
      </c>
      <c r="FCK9">
        <v>40</v>
      </c>
      <c r="FCL9">
        <v>18</v>
      </c>
      <c r="FCM9">
        <v>49</v>
      </c>
      <c r="FCN9">
        <v>22</v>
      </c>
      <c r="FCO9">
        <v>18</v>
      </c>
      <c r="FCP9">
        <v>6</v>
      </c>
      <c r="FCQ9">
        <v>18</v>
      </c>
      <c r="FCR9">
        <v>49</v>
      </c>
      <c r="FCS9">
        <v>46</v>
      </c>
      <c r="FCT9">
        <v>40</v>
      </c>
      <c r="FCU9">
        <v>18</v>
      </c>
      <c r="FCV9">
        <v>24</v>
      </c>
      <c r="FCW9">
        <v>22</v>
      </c>
      <c r="FCX9">
        <v>14</v>
      </c>
      <c r="FCY9">
        <v>9</v>
      </c>
      <c r="FCZ9">
        <v>24</v>
      </c>
      <c r="FDA9">
        <v>22</v>
      </c>
      <c r="FDB9">
        <v>14</v>
      </c>
      <c r="FDC9">
        <v>9</v>
      </c>
      <c r="FDD9">
        <v>14</v>
      </c>
      <c r="FDE9">
        <v>24</v>
      </c>
      <c r="FDF9">
        <v>22</v>
      </c>
      <c r="FDG9">
        <v>14</v>
      </c>
      <c r="FDH9">
        <v>9</v>
      </c>
      <c r="FDI9">
        <v>24</v>
      </c>
      <c r="FDJ9">
        <v>22</v>
      </c>
      <c r="FDK9">
        <v>14</v>
      </c>
      <c r="FDL9">
        <v>9</v>
      </c>
      <c r="FDM9">
        <v>24</v>
      </c>
      <c r="FDN9">
        <v>22</v>
      </c>
      <c r="FDO9">
        <v>14</v>
      </c>
      <c r="FDP9">
        <v>9</v>
      </c>
      <c r="FDQ9">
        <v>14</v>
      </c>
      <c r="FDR9">
        <v>24</v>
      </c>
      <c r="FDS9">
        <v>22</v>
      </c>
      <c r="FDT9">
        <v>14</v>
      </c>
      <c r="FDU9">
        <v>9</v>
      </c>
      <c r="FDV9">
        <v>14</v>
      </c>
      <c r="FDW9">
        <v>24</v>
      </c>
      <c r="FDX9">
        <v>22</v>
      </c>
      <c r="FDY9">
        <v>14</v>
      </c>
      <c r="FDZ9">
        <v>9</v>
      </c>
      <c r="FEA9">
        <v>24</v>
      </c>
      <c r="FEB9">
        <v>22</v>
      </c>
      <c r="FEC9">
        <v>14</v>
      </c>
      <c r="FED9">
        <v>9</v>
      </c>
      <c r="FEE9">
        <v>14</v>
      </c>
      <c r="FEF9">
        <v>24</v>
      </c>
      <c r="FEG9">
        <v>22</v>
      </c>
      <c r="FEH9">
        <v>14</v>
      </c>
      <c r="FEI9">
        <v>9</v>
      </c>
      <c r="FEJ9">
        <v>24</v>
      </c>
      <c r="FEK9">
        <v>22</v>
      </c>
      <c r="FEL9">
        <v>14</v>
      </c>
      <c r="FEM9">
        <v>9</v>
      </c>
      <c r="FEN9">
        <v>24</v>
      </c>
      <c r="FEO9">
        <v>22</v>
      </c>
      <c r="FEP9">
        <v>14</v>
      </c>
      <c r="FEQ9">
        <v>9</v>
      </c>
      <c r="FER9">
        <v>14</v>
      </c>
      <c r="FES9">
        <v>24</v>
      </c>
      <c r="FET9">
        <v>22</v>
      </c>
      <c r="FEU9">
        <v>14</v>
      </c>
      <c r="FEV9">
        <v>9</v>
      </c>
      <c r="FEW9">
        <v>49</v>
      </c>
      <c r="FEX9">
        <v>24</v>
      </c>
      <c r="FEY9">
        <v>22</v>
      </c>
      <c r="FEZ9">
        <v>14</v>
      </c>
      <c r="FFA9">
        <v>9</v>
      </c>
      <c r="FFB9">
        <v>49</v>
      </c>
      <c r="FFC9">
        <v>22</v>
      </c>
      <c r="FFD9">
        <v>18</v>
      </c>
      <c r="FFE9">
        <v>6</v>
      </c>
      <c r="FFF9">
        <v>18</v>
      </c>
      <c r="FFG9">
        <v>49</v>
      </c>
      <c r="FFH9">
        <v>46</v>
      </c>
      <c r="FFI9">
        <v>40</v>
      </c>
      <c r="FFJ9">
        <v>18</v>
      </c>
      <c r="FFK9">
        <v>24</v>
      </c>
      <c r="FFL9">
        <v>22</v>
      </c>
      <c r="FFM9">
        <v>14</v>
      </c>
      <c r="FFN9">
        <v>9</v>
      </c>
      <c r="FFO9">
        <v>22</v>
      </c>
      <c r="FFP9">
        <v>18</v>
      </c>
      <c r="FFQ9">
        <v>6</v>
      </c>
      <c r="FFR9">
        <v>14</v>
      </c>
      <c r="FFS9">
        <v>40</v>
      </c>
      <c r="FFT9">
        <v>21</v>
      </c>
      <c r="FFU9">
        <v>6</v>
      </c>
      <c r="FFV9">
        <v>49</v>
      </c>
      <c r="FFW9">
        <v>22</v>
      </c>
      <c r="FFX9">
        <v>18</v>
      </c>
      <c r="FFY9">
        <v>6</v>
      </c>
      <c r="FFZ9">
        <v>18</v>
      </c>
      <c r="FGA9">
        <v>49</v>
      </c>
      <c r="FGB9">
        <v>46</v>
      </c>
      <c r="FGC9">
        <v>40</v>
      </c>
      <c r="FGD9">
        <v>18</v>
      </c>
      <c r="FGE9">
        <v>49</v>
      </c>
      <c r="FGF9">
        <v>46</v>
      </c>
      <c r="FGG9">
        <v>12</v>
      </c>
      <c r="FGH9">
        <v>49</v>
      </c>
      <c r="FGI9">
        <v>14</v>
      </c>
      <c r="FGJ9">
        <v>40</v>
      </c>
      <c r="FGK9">
        <v>21</v>
      </c>
      <c r="FGL9">
        <v>6</v>
      </c>
      <c r="FGM9">
        <v>49</v>
      </c>
      <c r="FGN9">
        <v>46</v>
      </c>
      <c r="FGO9">
        <v>40</v>
      </c>
      <c r="FGP9">
        <v>18</v>
      </c>
      <c r="FGQ9">
        <v>49</v>
      </c>
      <c r="FGR9">
        <v>22</v>
      </c>
      <c r="FGS9">
        <v>18</v>
      </c>
      <c r="FGT9">
        <v>6</v>
      </c>
      <c r="FGU9">
        <v>18</v>
      </c>
      <c r="FGV9">
        <v>49</v>
      </c>
      <c r="FGW9">
        <v>46</v>
      </c>
      <c r="FGX9">
        <v>40</v>
      </c>
      <c r="FGY9">
        <v>18</v>
      </c>
      <c r="FGZ9">
        <v>24</v>
      </c>
      <c r="FHA9">
        <v>22</v>
      </c>
      <c r="FHB9">
        <v>14</v>
      </c>
      <c r="FHC9">
        <v>9</v>
      </c>
      <c r="FHD9">
        <v>24</v>
      </c>
      <c r="FHE9">
        <v>22</v>
      </c>
      <c r="FHF9">
        <v>14</v>
      </c>
      <c r="FHG9">
        <v>9</v>
      </c>
      <c r="FHH9">
        <v>14</v>
      </c>
      <c r="FHI9">
        <v>24</v>
      </c>
      <c r="FHJ9">
        <v>22</v>
      </c>
      <c r="FHK9">
        <v>14</v>
      </c>
      <c r="FHL9">
        <v>9</v>
      </c>
      <c r="FHM9">
        <v>24</v>
      </c>
      <c r="FHN9">
        <v>22</v>
      </c>
      <c r="FHO9">
        <v>14</v>
      </c>
      <c r="FHP9">
        <v>9</v>
      </c>
      <c r="FHQ9">
        <v>49</v>
      </c>
      <c r="FHR9">
        <v>22</v>
      </c>
      <c r="FHS9">
        <v>18</v>
      </c>
      <c r="FHT9">
        <v>6</v>
      </c>
      <c r="FHU9">
        <v>18</v>
      </c>
      <c r="FHV9">
        <v>49</v>
      </c>
      <c r="FHW9">
        <v>46</v>
      </c>
      <c r="FHX9">
        <v>40</v>
      </c>
      <c r="FHY9">
        <v>18</v>
      </c>
      <c r="FHZ9">
        <v>24</v>
      </c>
      <c r="FIA9">
        <v>22</v>
      </c>
      <c r="FIB9">
        <v>14</v>
      </c>
      <c r="FIC9">
        <v>9</v>
      </c>
      <c r="FID9">
        <v>22</v>
      </c>
      <c r="FIE9">
        <v>18</v>
      </c>
      <c r="FIF9">
        <v>6</v>
      </c>
      <c r="FIG9">
        <v>14</v>
      </c>
      <c r="FIH9">
        <v>40</v>
      </c>
      <c r="FII9">
        <v>21</v>
      </c>
      <c r="FIJ9">
        <v>6</v>
      </c>
      <c r="FIK9">
        <v>14</v>
      </c>
      <c r="FIL9">
        <v>49</v>
      </c>
      <c r="FIM9">
        <v>14</v>
      </c>
      <c r="FIN9">
        <v>40</v>
      </c>
      <c r="FIO9">
        <v>21</v>
      </c>
      <c r="FIP9">
        <v>6</v>
      </c>
      <c r="FIQ9">
        <v>49</v>
      </c>
      <c r="FIR9">
        <v>46</v>
      </c>
      <c r="FIS9">
        <v>40</v>
      </c>
      <c r="FIT9">
        <v>18</v>
      </c>
      <c r="FIU9">
        <v>21</v>
      </c>
      <c r="FIV9">
        <v>24</v>
      </c>
      <c r="FIW9">
        <v>22</v>
      </c>
      <c r="FIX9">
        <v>14</v>
      </c>
      <c r="FIY9">
        <v>9</v>
      </c>
      <c r="FIZ9">
        <v>22</v>
      </c>
      <c r="FJA9">
        <v>18</v>
      </c>
      <c r="FJB9">
        <v>6</v>
      </c>
      <c r="FJC9">
        <v>14</v>
      </c>
      <c r="FJD9">
        <v>40</v>
      </c>
      <c r="FJE9">
        <v>21</v>
      </c>
      <c r="FJF9">
        <v>6</v>
      </c>
      <c r="FJG9">
        <v>14</v>
      </c>
      <c r="FJH9">
        <v>49</v>
      </c>
      <c r="FJI9">
        <v>14</v>
      </c>
      <c r="FJJ9">
        <v>49</v>
      </c>
      <c r="FJK9">
        <v>14</v>
      </c>
      <c r="FJL9">
        <v>40</v>
      </c>
      <c r="FJM9">
        <v>21</v>
      </c>
      <c r="FJN9">
        <v>6</v>
      </c>
      <c r="FJO9">
        <v>49</v>
      </c>
      <c r="FJP9">
        <v>46</v>
      </c>
      <c r="FJQ9">
        <v>40</v>
      </c>
      <c r="FJR9">
        <v>18</v>
      </c>
      <c r="FJS9">
        <v>21</v>
      </c>
      <c r="FJT9">
        <v>24</v>
      </c>
      <c r="FJU9">
        <v>22</v>
      </c>
      <c r="FJV9">
        <v>14</v>
      </c>
      <c r="FJW9">
        <v>9</v>
      </c>
      <c r="FJX9">
        <v>22</v>
      </c>
      <c r="FJY9">
        <v>18</v>
      </c>
      <c r="FJZ9">
        <v>6</v>
      </c>
      <c r="FKA9">
        <v>14</v>
      </c>
      <c r="FKB9">
        <v>40</v>
      </c>
      <c r="FKC9">
        <v>21</v>
      </c>
      <c r="FKD9">
        <v>6</v>
      </c>
      <c r="FKE9">
        <v>49</v>
      </c>
      <c r="FKF9">
        <v>46</v>
      </c>
      <c r="FKG9">
        <v>12</v>
      </c>
      <c r="FKH9">
        <v>49</v>
      </c>
      <c r="FKI9">
        <v>14</v>
      </c>
      <c r="FKJ9">
        <v>40</v>
      </c>
      <c r="FKK9">
        <v>21</v>
      </c>
      <c r="FKL9">
        <v>6</v>
      </c>
      <c r="FKM9">
        <v>49</v>
      </c>
      <c r="FKN9">
        <v>46</v>
      </c>
      <c r="FKO9">
        <v>40</v>
      </c>
      <c r="FKP9">
        <v>18</v>
      </c>
      <c r="FKQ9">
        <v>49</v>
      </c>
      <c r="FKR9">
        <v>22</v>
      </c>
      <c r="FKS9">
        <v>18</v>
      </c>
      <c r="FKT9">
        <v>6</v>
      </c>
      <c r="FKU9">
        <v>18</v>
      </c>
      <c r="FKV9">
        <v>49</v>
      </c>
      <c r="FKW9">
        <v>46</v>
      </c>
      <c r="FKX9">
        <v>40</v>
      </c>
      <c r="FKY9">
        <v>18</v>
      </c>
      <c r="FKZ9">
        <v>21</v>
      </c>
      <c r="FLA9">
        <v>24</v>
      </c>
      <c r="FLB9">
        <v>22</v>
      </c>
      <c r="FLC9">
        <v>14</v>
      </c>
      <c r="FLD9">
        <v>9</v>
      </c>
      <c r="FLE9">
        <v>24</v>
      </c>
      <c r="FLF9">
        <v>22</v>
      </c>
      <c r="FLG9">
        <v>14</v>
      </c>
      <c r="FLH9">
        <v>9</v>
      </c>
      <c r="FLI9">
        <v>14</v>
      </c>
      <c r="FLJ9">
        <v>24</v>
      </c>
      <c r="FLK9">
        <v>22</v>
      </c>
      <c r="FLL9">
        <v>14</v>
      </c>
      <c r="FLM9">
        <v>9</v>
      </c>
      <c r="FLN9">
        <v>24</v>
      </c>
      <c r="FLO9">
        <v>22</v>
      </c>
      <c r="FLP9">
        <v>14</v>
      </c>
      <c r="FLQ9">
        <v>9</v>
      </c>
      <c r="FLR9">
        <v>49</v>
      </c>
      <c r="FLS9">
        <v>22</v>
      </c>
      <c r="FLT9">
        <v>18</v>
      </c>
      <c r="FLU9">
        <v>6</v>
      </c>
      <c r="FLV9">
        <v>18</v>
      </c>
      <c r="FLW9">
        <v>49</v>
      </c>
      <c r="FLX9">
        <v>46</v>
      </c>
      <c r="FLY9">
        <v>40</v>
      </c>
      <c r="FLZ9">
        <v>18</v>
      </c>
      <c r="FMA9">
        <v>24</v>
      </c>
      <c r="FMB9">
        <v>22</v>
      </c>
      <c r="FMC9">
        <v>14</v>
      </c>
      <c r="FMD9">
        <v>9</v>
      </c>
      <c r="FME9">
        <v>22</v>
      </c>
      <c r="FMF9">
        <v>18</v>
      </c>
      <c r="FMG9">
        <v>6</v>
      </c>
      <c r="FMH9">
        <v>14</v>
      </c>
      <c r="FMI9">
        <v>40</v>
      </c>
      <c r="FMJ9">
        <v>21</v>
      </c>
      <c r="FMK9">
        <v>6</v>
      </c>
      <c r="FML9">
        <v>14</v>
      </c>
      <c r="FMM9">
        <v>49</v>
      </c>
      <c r="FMN9">
        <v>14</v>
      </c>
      <c r="FMO9">
        <v>40</v>
      </c>
      <c r="FMP9">
        <v>21</v>
      </c>
      <c r="FMQ9">
        <v>6</v>
      </c>
      <c r="FMR9">
        <v>49</v>
      </c>
      <c r="FMS9">
        <v>46</v>
      </c>
      <c r="FMT9">
        <v>40</v>
      </c>
      <c r="FMU9">
        <v>18</v>
      </c>
      <c r="FMV9">
        <v>21</v>
      </c>
      <c r="FMW9">
        <v>24</v>
      </c>
      <c r="FMX9">
        <v>22</v>
      </c>
      <c r="FMY9">
        <v>14</v>
      </c>
      <c r="FMZ9">
        <v>9</v>
      </c>
      <c r="FNA9">
        <v>22</v>
      </c>
      <c r="FNB9">
        <v>18</v>
      </c>
      <c r="FNC9">
        <v>6</v>
      </c>
      <c r="FND9">
        <v>14</v>
      </c>
      <c r="FNE9">
        <v>40</v>
      </c>
      <c r="FNF9">
        <v>21</v>
      </c>
      <c r="FNG9">
        <v>6</v>
      </c>
      <c r="FNH9">
        <v>24</v>
      </c>
      <c r="FNI9">
        <v>22</v>
      </c>
      <c r="FNJ9">
        <v>14</v>
      </c>
      <c r="FNK9">
        <v>9</v>
      </c>
      <c r="FNL9">
        <v>24</v>
      </c>
      <c r="FNM9">
        <v>22</v>
      </c>
      <c r="FNN9">
        <v>14</v>
      </c>
      <c r="FNO9">
        <v>9</v>
      </c>
      <c r="FNP9">
        <v>14</v>
      </c>
      <c r="FNQ9">
        <v>24</v>
      </c>
      <c r="FNR9">
        <v>22</v>
      </c>
      <c r="FNS9">
        <v>14</v>
      </c>
      <c r="FNT9">
        <v>9</v>
      </c>
      <c r="FNU9">
        <v>24</v>
      </c>
      <c r="FNV9">
        <v>22</v>
      </c>
      <c r="FNW9">
        <v>14</v>
      </c>
      <c r="FNX9">
        <v>9</v>
      </c>
      <c r="FNY9">
        <v>24</v>
      </c>
      <c r="FNZ9">
        <v>22</v>
      </c>
      <c r="FOA9">
        <v>14</v>
      </c>
      <c r="FOB9">
        <v>9</v>
      </c>
      <c r="FOC9">
        <v>14</v>
      </c>
      <c r="FOD9">
        <v>24</v>
      </c>
      <c r="FOE9">
        <v>22</v>
      </c>
      <c r="FOF9">
        <v>14</v>
      </c>
      <c r="FOG9">
        <v>9</v>
      </c>
      <c r="FOH9">
        <v>14</v>
      </c>
      <c r="FOI9">
        <v>24</v>
      </c>
      <c r="FOJ9">
        <v>22</v>
      </c>
      <c r="FOK9">
        <v>14</v>
      </c>
      <c r="FOL9">
        <v>9</v>
      </c>
      <c r="FOM9">
        <v>24</v>
      </c>
      <c r="FON9">
        <v>22</v>
      </c>
      <c r="FOO9">
        <v>14</v>
      </c>
      <c r="FOP9">
        <v>9</v>
      </c>
      <c r="FOQ9">
        <v>14</v>
      </c>
      <c r="FOR9">
        <v>24</v>
      </c>
      <c r="FOS9">
        <v>22</v>
      </c>
      <c r="FOT9">
        <v>14</v>
      </c>
      <c r="FOU9">
        <v>9</v>
      </c>
      <c r="FOV9">
        <v>24</v>
      </c>
      <c r="FOW9">
        <v>22</v>
      </c>
      <c r="FOX9">
        <v>14</v>
      </c>
      <c r="FOY9">
        <v>9</v>
      </c>
      <c r="FOZ9">
        <v>24</v>
      </c>
      <c r="FPA9">
        <v>22</v>
      </c>
      <c r="FPB9">
        <v>14</v>
      </c>
      <c r="FPC9">
        <v>9</v>
      </c>
      <c r="FPD9">
        <v>14</v>
      </c>
      <c r="FPE9">
        <v>24</v>
      </c>
      <c r="FPF9">
        <v>22</v>
      </c>
      <c r="FPG9">
        <v>14</v>
      </c>
      <c r="FPH9">
        <v>9</v>
      </c>
      <c r="FPI9">
        <v>24</v>
      </c>
      <c r="FPJ9">
        <v>22</v>
      </c>
      <c r="FPK9">
        <v>14</v>
      </c>
      <c r="FPL9">
        <v>9</v>
      </c>
      <c r="FPM9">
        <v>24</v>
      </c>
      <c r="FPN9">
        <v>22</v>
      </c>
      <c r="FPO9">
        <v>14</v>
      </c>
      <c r="FPP9">
        <v>9</v>
      </c>
      <c r="FPQ9">
        <v>14</v>
      </c>
      <c r="FPR9">
        <v>24</v>
      </c>
      <c r="FPS9">
        <v>22</v>
      </c>
      <c r="FPT9">
        <v>14</v>
      </c>
      <c r="FPU9">
        <v>9</v>
      </c>
      <c r="FPV9">
        <v>14</v>
      </c>
      <c r="FPW9">
        <v>24</v>
      </c>
      <c r="FPX9">
        <v>22</v>
      </c>
      <c r="FPY9">
        <v>14</v>
      </c>
      <c r="FPZ9">
        <v>9</v>
      </c>
      <c r="FQA9">
        <v>24</v>
      </c>
      <c r="FQB9">
        <v>22</v>
      </c>
      <c r="FQC9">
        <v>14</v>
      </c>
      <c r="FQD9">
        <v>9</v>
      </c>
      <c r="FQE9">
        <v>14</v>
      </c>
      <c r="FQF9">
        <v>24</v>
      </c>
      <c r="FQG9">
        <v>22</v>
      </c>
      <c r="FQH9">
        <v>14</v>
      </c>
      <c r="FQI9">
        <v>9</v>
      </c>
      <c r="FQJ9">
        <v>14</v>
      </c>
      <c r="FQK9">
        <v>24</v>
      </c>
      <c r="FQL9">
        <v>22</v>
      </c>
      <c r="FQM9">
        <v>14</v>
      </c>
      <c r="FQN9">
        <v>9</v>
      </c>
      <c r="FQO9">
        <v>24</v>
      </c>
      <c r="FQP9">
        <v>22</v>
      </c>
      <c r="FQQ9">
        <v>14</v>
      </c>
      <c r="FQR9">
        <v>9</v>
      </c>
      <c r="FQS9">
        <v>14</v>
      </c>
      <c r="FQT9">
        <v>24</v>
      </c>
      <c r="FQU9">
        <v>22</v>
      </c>
      <c r="FQV9">
        <v>14</v>
      </c>
      <c r="FQW9">
        <v>9</v>
      </c>
      <c r="FQX9">
        <v>24</v>
      </c>
      <c r="FQY9">
        <v>22</v>
      </c>
      <c r="FQZ9">
        <v>14</v>
      </c>
      <c r="FRA9">
        <v>9</v>
      </c>
      <c r="FRB9">
        <v>24</v>
      </c>
      <c r="FRC9">
        <v>22</v>
      </c>
      <c r="FRD9">
        <v>14</v>
      </c>
      <c r="FRE9">
        <v>9</v>
      </c>
      <c r="FRF9">
        <v>14</v>
      </c>
      <c r="FRG9">
        <v>24</v>
      </c>
      <c r="FRH9">
        <v>22</v>
      </c>
      <c r="FRI9">
        <v>14</v>
      </c>
      <c r="FRJ9">
        <v>9</v>
      </c>
      <c r="FRK9">
        <v>14</v>
      </c>
      <c r="FRL9">
        <v>24</v>
      </c>
      <c r="FRM9">
        <v>22</v>
      </c>
      <c r="FRN9">
        <v>14</v>
      </c>
      <c r="FRO9">
        <v>9</v>
      </c>
      <c r="FRP9">
        <v>24</v>
      </c>
      <c r="FRQ9">
        <v>22</v>
      </c>
      <c r="FRR9">
        <v>14</v>
      </c>
      <c r="FRS9">
        <v>9</v>
      </c>
      <c r="FRT9">
        <v>14</v>
      </c>
      <c r="FRU9">
        <v>24</v>
      </c>
      <c r="FRV9">
        <v>22</v>
      </c>
      <c r="FRW9">
        <v>14</v>
      </c>
      <c r="FRX9">
        <v>9</v>
      </c>
      <c r="FRY9">
        <v>46</v>
      </c>
      <c r="FRZ9">
        <v>12</v>
      </c>
      <c r="FSA9">
        <v>46</v>
      </c>
      <c r="FSB9">
        <v>12</v>
      </c>
      <c r="FSC9">
        <v>46</v>
      </c>
      <c r="FSD9">
        <v>12</v>
      </c>
      <c r="FSE9">
        <v>46</v>
      </c>
      <c r="FSF9">
        <v>12</v>
      </c>
      <c r="FSG9">
        <v>41</v>
      </c>
      <c r="FSH9">
        <v>20</v>
      </c>
      <c r="FSI9">
        <v>24</v>
      </c>
      <c r="FSJ9">
        <v>22</v>
      </c>
      <c r="FSK9">
        <v>14</v>
      </c>
      <c r="FSL9">
        <v>9</v>
      </c>
      <c r="FSM9">
        <v>22</v>
      </c>
      <c r="FSN9">
        <v>18</v>
      </c>
      <c r="FSO9">
        <v>6</v>
      </c>
      <c r="FSP9">
        <v>19</v>
      </c>
      <c r="FSQ9">
        <v>20</v>
      </c>
      <c r="FSR9">
        <v>24</v>
      </c>
      <c r="FSS9">
        <v>22</v>
      </c>
      <c r="FST9">
        <v>14</v>
      </c>
      <c r="FSU9">
        <v>9</v>
      </c>
      <c r="FSV9">
        <v>24</v>
      </c>
      <c r="FSW9">
        <v>22</v>
      </c>
      <c r="FSX9">
        <v>14</v>
      </c>
      <c r="FSY9">
        <v>9</v>
      </c>
      <c r="FSZ9">
        <v>14</v>
      </c>
      <c r="FTA9">
        <v>24</v>
      </c>
      <c r="FTB9">
        <v>22</v>
      </c>
      <c r="FTC9">
        <v>14</v>
      </c>
      <c r="FTD9">
        <v>9</v>
      </c>
      <c r="FTE9">
        <v>24</v>
      </c>
      <c r="FTF9">
        <v>22</v>
      </c>
      <c r="FTG9">
        <v>14</v>
      </c>
      <c r="FTH9">
        <v>9</v>
      </c>
      <c r="FTI9">
        <v>49</v>
      </c>
      <c r="FTJ9">
        <v>22</v>
      </c>
      <c r="FTK9">
        <v>18</v>
      </c>
      <c r="FTL9">
        <v>6</v>
      </c>
      <c r="FTM9">
        <v>18</v>
      </c>
      <c r="FTN9">
        <v>49</v>
      </c>
      <c r="FTO9">
        <v>46</v>
      </c>
      <c r="FTP9">
        <v>40</v>
      </c>
      <c r="FTQ9">
        <v>18</v>
      </c>
      <c r="FTR9">
        <v>24</v>
      </c>
      <c r="FTS9">
        <v>22</v>
      </c>
      <c r="FTT9">
        <v>14</v>
      </c>
      <c r="FTU9">
        <v>9</v>
      </c>
      <c r="FTV9">
        <v>22</v>
      </c>
      <c r="FTW9">
        <v>18</v>
      </c>
      <c r="FTX9">
        <v>6</v>
      </c>
      <c r="FTY9">
        <v>14</v>
      </c>
      <c r="FTZ9">
        <v>40</v>
      </c>
      <c r="FUA9">
        <v>21</v>
      </c>
      <c r="FUB9">
        <v>6</v>
      </c>
      <c r="FUC9">
        <v>19</v>
      </c>
      <c r="FUD9">
        <v>20</v>
      </c>
      <c r="FUE9">
        <v>24</v>
      </c>
      <c r="FUF9">
        <v>22</v>
      </c>
      <c r="FUG9">
        <v>14</v>
      </c>
      <c r="FUH9">
        <v>9</v>
      </c>
      <c r="FUI9">
        <v>24</v>
      </c>
      <c r="FUJ9">
        <v>22</v>
      </c>
      <c r="FUK9">
        <v>14</v>
      </c>
      <c r="FUL9">
        <v>9</v>
      </c>
      <c r="FUM9">
        <v>14</v>
      </c>
      <c r="FUN9">
        <v>24</v>
      </c>
      <c r="FUO9">
        <v>22</v>
      </c>
      <c r="FUP9">
        <v>14</v>
      </c>
      <c r="FUQ9">
        <v>9</v>
      </c>
      <c r="FUR9">
        <v>24</v>
      </c>
      <c r="FUS9">
        <v>22</v>
      </c>
      <c r="FUT9">
        <v>14</v>
      </c>
      <c r="FUU9">
        <v>9</v>
      </c>
      <c r="FUV9">
        <v>24</v>
      </c>
      <c r="FUW9">
        <v>22</v>
      </c>
      <c r="FUX9">
        <v>14</v>
      </c>
      <c r="FUY9">
        <v>9</v>
      </c>
      <c r="FUZ9">
        <v>14</v>
      </c>
      <c r="FVA9">
        <v>24</v>
      </c>
      <c r="FVB9">
        <v>22</v>
      </c>
      <c r="FVC9">
        <v>14</v>
      </c>
      <c r="FVD9">
        <v>9</v>
      </c>
      <c r="FVE9">
        <v>14</v>
      </c>
      <c r="FVF9">
        <v>24</v>
      </c>
      <c r="FVG9">
        <v>22</v>
      </c>
      <c r="FVH9">
        <v>14</v>
      </c>
      <c r="FVI9">
        <v>9</v>
      </c>
      <c r="FVJ9">
        <v>24</v>
      </c>
      <c r="FVK9">
        <v>22</v>
      </c>
      <c r="FVL9">
        <v>14</v>
      </c>
      <c r="FVM9">
        <v>9</v>
      </c>
      <c r="FVN9">
        <v>14</v>
      </c>
      <c r="FVO9">
        <v>24</v>
      </c>
      <c r="FVP9">
        <v>22</v>
      </c>
      <c r="FVQ9">
        <v>14</v>
      </c>
      <c r="FVR9">
        <v>9</v>
      </c>
      <c r="FVS9">
        <v>24</v>
      </c>
      <c r="FVT9">
        <v>22</v>
      </c>
      <c r="FVU9">
        <v>14</v>
      </c>
      <c r="FVV9">
        <v>9</v>
      </c>
      <c r="FVW9">
        <v>24</v>
      </c>
      <c r="FVX9">
        <v>22</v>
      </c>
      <c r="FVY9">
        <v>14</v>
      </c>
      <c r="FVZ9">
        <v>9</v>
      </c>
      <c r="FWA9">
        <v>14</v>
      </c>
      <c r="FWB9">
        <v>24</v>
      </c>
      <c r="FWC9">
        <v>22</v>
      </c>
      <c r="FWD9">
        <v>14</v>
      </c>
      <c r="FWE9">
        <v>9</v>
      </c>
      <c r="FWF9">
        <v>49</v>
      </c>
      <c r="FWG9">
        <v>24</v>
      </c>
      <c r="FWH9">
        <v>22</v>
      </c>
      <c r="FWI9">
        <v>14</v>
      </c>
      <c r="FWJ9">
        <v>9</v>
      </c>
      <c r="FWK9">
        <v>49</v>
      </c>
      <c r="FWL9">
        <v>22</v>
      </c>
      <c r="FWM9">
        <v>18</v>
      </c>
      <c r="FWN9">
        <v>6</v>
      </c>
      <c r="FWO9">
        <v>18</v>
      </c>
      <c r="FWP9">
        <v>49</v>
      </c>
      <c r="FWQ9">
        <v>46</v>
      </c>
      <c r="FWR9">
        <v>40</v>
      </c>
      <c r="FWS9">
        <v>18</v>
      </c>
      <c r="FWT9">
        <v>24</v>
      </c>
      <c r="FWU9">
        <v>22</v>
      </c>
      <c r="FWV9">
        <v>14</v>
      </c>
      <c r="FWW9">
        <v>9</v>
      </c>
      <c r="FWX9">
        <v>22</v>
      </c>
      <c r="FWY9">
        <v>18</v>
      </c>
      <c r="FWZ9">
        <v>6</v>
      </c>
      <c r="FXA9">
        <v>14</v>
      </c>
      <c r="FXB9">
        <v>40</v>
      </c>
      <c r="FXC9">
        <v>21</v>
      </c>
      <c r="FXD9">
        <v>6</v>
      </c>
      <c r="FXE9">
        <v>49</v>
      </c>
      <c r="FXF9">
        <v>22</v>
      </c>
      <c r="FXG9">
        <v>18</v>
      </c>
      <c r="FXH9">
        <v>6</v>
      </c>
      <c r="FXI9">
        <v>18</v>
      </c>
      <c r="FXJ9">
        <v>49</v>
      </c>
      <c r="FXK9">
        <v>46</v>
      </c>
      <c r="FXL9">
        <v>40</v>
      </c>
      <c r="FXM9">
        <v>18</v>
      </c>
      <c r="FXN9">
        <v>49</v>
      </c>
      <c r="FXO9">
        <v>46</v>
      </c>
      <c r="FXP9">
        <v>12</v>
      </c>
      <c r="FXQ9">
        <v>49</v>
      </c>
      <c r="FXR9">
        <v>14</v>
      </c>
      <c r="FXS9">
        <v>40</v>
      </c>
      <c r="FXT9">
        <v>21</v>
      </c>
      <c r="FXU9">
        <v>6</v>
      </c>
      <c r="FXV9">
        <v>49</v>
      </c>
      <c r="FXW9">
        <v>46</v>
      </c>
      <c r="FXX9">
        <v>40</v>
      </c>
      <c r="FXY9">
        <v>18</v>
      </c>
      <c r="FXZ9">
        <v>49</v>
      </c>
      <c r="FYA9">
        <v>22</v>
      </c>
      <c r="FYB9">
        <v>18</v>
      </c>
      <c r="FYC9">
        <v>6</v>
      </c>
      <c r="FYD9">
        <v>18</v>
      </c>
      <c r="FYE9">
        <v>49</v>
      </c>
      <c r="FYF9">
        <v>46</v>
      </c>
      <c r="FYG9">
        <v>40</v>
      </c>
      <c r="FYH9">
        <v>18</v>
      </c>
      <c r="FYI9">
        <v>24</v>
      </c>
      <c r="FYJ9">
        <v>22</v>
      </c>
      <c r="FYK9">
        <v>14</v>
      </c>
      <c r="FYL9">
        <v>9</v>
      </c>
      <c r="FYM9">
        <v>24</v>
      </c>
      <c r="FYN9">
        <v>22</v>
      </c>
      <c r="FYO9">
        <v>14</v>
      </c>
      <c r="FYP9">
        <v>9</v>
      </c>
      <c r="FYQ9">
        <v>14</v>
      </c>
      <c r="FYR9">
        <v>24</v>
      </c>
      <c r="FYS9">
        <v>22</v>
      </c>
      <c r="FYT9">
        <v>14</v>
      </c>
      <c r="FYU9">
        <v>9</v>
      </c>
      <c r="FYV9">
        <v>24</v>
      </c>
      <c r="FYW9">
        <v>22</v>
      </c>
      <c r="FYX9">
        <v>14</v>
      </c>
      <c r="FYY9">
        <v>9</v>
      </c>
      <c r="FYZ9">
        <v>49</v>
      </c>
      <c r="FZA9">
        <v>22</v>
      </c>
      <c r="FZB9">
        <v>18</v>
      </c>
      <c r="FZC9">
        <v>6</v>
      </c>
      <c r="FZD9">
        <v>18</v>
      </c>
      <c r="FZE9">
        <v>49</v>
      </c>
      <c r="FZF9">
        <v>46</v>
      </c>
      <c r="FZG9">
        <v>40</v>
      </c>
      <c r="FZH9">
        <v>18</v>
      </c>
      <c r="FZI9">
        <v>24</v>
      </c>
      <c r="FZJ9">
        <v>22</v>
      </c>
      <c r="FZK9">
        <v>14</v>
      </c>
      <c r="FZL9">
        <v>9</v>
      </c>
      <c r="FZM9">
        <v>22</v>
      </c>
      <c r="FZN9">
        <v>18</v>
      </c>
      <c r="FZO9">
        <v>6</v>
      </c>
      <c r="FZP9">
        <v>14</v>
      </c>
      <c r="FZQ9">
        <v>40</v>
      </c>
      <c r="FZR9">
        <v>21</v>
      </c>
      <c r="FZS9">
        <v>6</v>
      </c>
      <c r="FZT9">
        <v>14</v>
      </c>
      <c r="FZU9">
        <v>49</v>
      </c>
      <c r="FZV9">
        <v>14</v>
      </c>
      <c r="FZW9">
        <v>40</v>
      </c>
      <c r="FZX9">
        <v>21</v>
      </c>
      <c r="FZY9">
        <v>6</v>
      </c>
      <c r="FZZ9">
        <v>49</v>
      </c>
      <c r="GAA9">
        <v>46</v>
      </c>
      <c r="GAB9">
        <v>40</v>
      </c>
      <c r="GAC9">
        <v>18</v>
      </c>
      <c r="GAD9">
        <v>21</v>
      </c>
      <c r="GAE9">
        <v>24</v>
      </c>
      <c r="GAF9">
        <v>22</v>
      </c>
      <c r="GAG9">
        <v>14</v>
      </c>
      <c r="GAH9">
        <v>9</v>
      </c>
      <c r="GAI9">
        <v>22</v>
      </c>
      <c r="GAJ9">
        <v>18</v>
      </c>
      <c r="GAK9">
        <v>6</v>
      </c>
      <c r="GAL9">
        <v>14</v>
      </c>
      <c r="GAM9">
        <v>40</v>
      </c>
      <c r="GAN9">
        <v>21</v>
      </c>
      <c r="GAO9">
        <v>6</v>
      </c>
      <c r="GAP9">
        <v>19</v>
      </c>
      <c r="GAQ9">
        <v>20</v>
      </c>
      <c r="GAR9">
        <v>47</v>
      </c>
      <c r="GAS9">
        <v>46</v>
      </c>
      <c r="GAT9">
        <v>21</v>
      </c>
      <c r="GAU9">
        <v>46</v>
      </c>
      <c r="GAV9">
        <v>12</v>
      </c>
      <c r="GAW9">
        <v>21</v>
      </c>
      <c r="GAX9">
        <v>46</v>
      </c>
      <c r="GAY9">
        <v>12</v>
      </c>
      <c r="GAZ9">
        <v>46</v>
      </c>
      <c r="GBA9">
        <v>12</v>
      </c>
      <c r="GBB9">
        <v>21</v>
      </c>
      <c r="GBC9">
        <v>46</v>
      </c>
      <c r="GBD9">
        <v>12</v>
      </c>
      <c r="GBE9">
        <v>46</v>
      </c>
      <c r="GBF9">
        <v>12</v>
      </c>
      <c r="GBG9">
        <v>46</v>
      </c>
      <c r="GBH9">
        <v>12</v>
      </c>
      <c r="GBI9">
        <v>46</v>
      </c>
      <c r="GBJ9">
        <v>12</v>
      </c>
      <c r="GBK9">
        <v>21</v>
      </c>
      <c r="GBL9">
        <v>48</v>
      </c>
      <c r="GBM9">
        <v>19</v>
      </c>
      <c r="GBN9">
        <v>48</v>
      </c>
      <c r="GBO9">
        <v>19</v>
      </c>
      <c r="GBP9">
        <v>48</v>
      </c>
      <c r="GBQ9">
        <v>19</v>
      </c>
      <c r="GBR9">
        <v>48</v>
      </c>
      <c r="GBS9">
        <v>31</v>
      </c>
      <c r="GBT9">
        <v>25</v>
      </c>
      <c r="GBU9">
        <v>3</v>
      </c>
      <c r="GBV9">
        <v>20</v>
      </c>
      <c r="GBW9">
        <v>36</v>
      </c>
      <c r="GBX9">
        <v>35</v>
      </c>
      <c r="GBY9">
        <v>31</v>
      </c>
      <c r="GBZ9">
        <v>25</v>
      </c>
      <c r="GCA9">
        <v>48</v>
      </c>
      <c r="GCB9">
        <v>8</v>
      </c>
      <c r="GCC9">
        <v>48</v>
      </c>
      <c r="GCD9">
        <v>31</v>
      </c>
      <c r="GCE9">
        <v>25</v>
      </c>
      <c r="GCF9">
        <v>3</v>
      </c>
      <c r="GCG9">
        <v>48</v>
      </c>
      <c r="GCH9">
        <v>35</v>
      </c>
      <c r="GCI9">
        <v>26</v>
      </c>
      <c r="GCJ9">
        <v>3</v>
      </c>
      <c r="GCK9">
        <v>20</v>
      </c>
      <c r="GCL9">
        <v>36</v>
      </c>
      <c r="GCM9">
        <v>36</v>
      </c>
      <c r="GCN9">
        <v>19</v>
      </c>
      <c r="GCO9">
        <v>36</v>
      </c>
      <c r="GCP9">
        <v>36</v>
      </c>
      <c r="GCQ9">
        <v>48</v>
      </c>
      <c r="GCR9">
        <v>35</v>
      </c>
      <c r="GCS9">
        <v>26</v>
      </c>
      <c r="GCT9">
        <v>3</v>
      </c>
      <c r="GCU9">
        <v>36</v>
      </c>
      <c r="GCV9">
        <v>35</v>
      </c>
      <c r="GCW9">
        <v>31</v>
      </c>
      <c r="GCX9">
        <v>25</v>
      </c>
      <c r="GCY9">
        <v>19</v>
      </c>
      <c r="GCZ9">
        <v>48</v>
      </c>
      <c r="GDA9">
        <v>31</v>
      </c>
      <c r="GDB9">
        <v>25</v>
      </c>
      <c r="GDC9">
        <v>3</v>
      </c>
      <c r="GDD9">
        <v>20</v>
      </c>
      <c r="GDE9">
        <v>36</v>
      </c>
      <c r="GDF9">
        <v>35</v>
      </c>
      <c r="GDG9">
        <v>31</v>
      </c>
      <c r="GDH9">
        <v>25</v>
      </c>
      <c r="GDI9">
        <v>48</v>
      </c>
      <c r="GDJ9">
        <v>8</v>
      </c>
      <c r="GDK9">
        <v>8</v>
      </c>
      <c r="GDL9">
        <v>48</v>
      </c>
      <c r="GDM9">
        <v>19</v>
      </c>
      <c r="GDN9">
        <v>48</v>
      </c>
      <c r="GDO9">
        <v>31</v>
      </c>
      <c r="GDP9">
        <v>25</v>
      </c>
      <c r="GDQ9">
        <v>3</v>
      </c>
      <c r="GDR9">
        <v>20</v>
      </c>
      <c r="GDS9">
        <v>36</v>
      </c>
      <c r="GDT9">
        <v>35</v>
      </c>
      <c r="GDU9">
        <v>31</v>
      </c>
      <c r="GDV9">
        <v>25</v>
      </c>
      <c r="GDW9">
        <v>48</v>
      </c>
      <c r="GDX9">
        <v>8</v>
      </c>
      <c r="GDY9">
        <v>48</v>
      </c>
      <c r="GDZ9">
        <v>31</v>
      </c>
      <c r="GEA9">
        <v>25</v>
      </c>
      <c r="GEB9">
        <v>3</v>
      </c>
      <c r="GEC9">
        <v>48</v>
      </c>
      <c r="GED9">
        <v>35</v>
      </c>
      <c r="GEE9">
        <v>26</v>
      </c>
      <c r="GEF9">
        <v>3</v>
      </c>
      <c r="GEG9">
        <v>48</v>
      </c>
      <c r="GEH9">
        <v>36</v>
      </c>
      <c r="GEI9">
        <v>48</v>
      </c>
      <c r="GEJ9">
        <v>35</v>
      </c>
      <c r="GEK9">
        <v>26</v>
      </c>
      <c r="GEL9">
        <v>3</v>
      </c>
      <c r="GEM9">
        <v>36</v>
      </c>
      <c r="GEN9">
        <v>35</v>
      </c>
      <c r="GEO9">
        <v>31</v>
      </c>
      <c r="GEP9">
        <v>25</v>
      </c>
      <c r="GEQ9">
        <v>48</v>
      </c>
      <c r="GER9">
        <v>35</v>
      </c>
      <c r="GES9">
        <v>26</v>
      </c>
      <c r="GET9">
        <v>3</v>
      </c>
      <c r="GEU9">
        <v>48</v>
      </c>
      <c r="GEV9">
        <v>8</v>
      </c>
      <c r="GEW9">
        <v>48</v>
      </c>
      <c r="GEX9">
        <v>31</v>
      </c>
      <c r="GEY9">
        <v>25</v>
      </c>
      <c r="GEZ9">
        <v>3</v>
      </c>
      <c r="GFA9">
        <v>48</v>
      </c>
      <c r="GFB9">
        <v>35</v>
      </c>
      <c r="GFC9">
        <v>26</v>
      </c>
      <c r="GFD9">
        <v>3</v>
      </c>
      <c r="GFE9">
        <v>20</v>
      </c>
      <c r="GFF9">
        <v>36</v>
      </c>
      <c r="GFG9">
        <v>36</v>
      </c>
      <c r="GFH9">
        <v>19</v>
      </c>
      <c r="GFI9">
        <v>36</v>
      </c>
      <c r="GFJ9">
        <v>36</v>
      </c>
      <c r="GFK9">
        <v>36</v>
      </c>
      <c r="GFL9">
        <v>19</v>
      </c>
      <c r="GFM9">
        <v>36</v>
      </c>
      <c r="GFN9">
        <v>19</v>
      </c>
      <c r="GFO9">
        <v>36</v>
      </c>
      <c r="GFP9">
        <v>36</v>
      </c>
      <c r="GFQ9">
        <v>19</v>
      </c>
      <c r="GFR9">
        <v>36</v>
      </c>
      <c r="GFS9">
        <v>36</v>
      </c>
      <c r="GFT9">
        <v>36</v>
      </c>
      <c r="GFU9">
        <v>19</v>
      </c>
      <c r="GFV9">
        <v>36</v>
      </c>
      <c r="GFW9">
        <v>48</v>
      </c>
      <c r="GFX9">
        <v>36</v>
      </c>
      <c r="GFY9">
        <v>48</v>
      </c>
      <c r="GFZ9">
        <v>35</v>
      </c>
      <c r="GGA9">
        <v>26</v>
      </c>
      <c r="GGB9">
        <v>3</v>
      </c>
      <c r="GGC9">
        <v>36</v>
      </c>
      <c r="GGD9">
        <v>35</v>
      </c>
      <c r="GGE9">
        <v>31</v>
      </c>
      <c r="GGF9">
        <v>25</v>
      </c>
      <c r="GGG9">
        <v>48</v>
      </c>
      <c r="GGH9">
        <v>35</v>
      </c>
      <c r="GGI9">
        <v>26</v>
      </c>
      <c r="GGJ9">
        <v>3</v>
      </c>
      <c r="GGK9">
        <v>48</v>
      </c>
      <c r="GGL9">
        <v>8</v>
      </c>
      <c r="GGM9">
        <v>48</v>
      </c>
      <c r="GGN9">
        <v>31</v>
      </c>
      <c r="GGO9">
        <v>25</v>
      </c>
      <c r="GGP9">
        <v>3</v>
      </c>
      <c r="GGQ9">
        <v>48</v>
      </c>
      <c r="GGR9">
        <v>35</v>
      </c>
      <c r="GGS9">
        <v>26</v>
      </c>
      <c r="GGT9">
        <v>3</v>
      </c>
      <c r="GGU9">
        <v>36</v>
      </c>
      <c r="GGV9">
        <v>36</v>
      </c>
      <c r="GGW9">
        <v>19</v>
      </c>
      <c r="GGX9">
        <v>36</v>
      </c>
      <c r="GGY9">
        <v>36</v>
      </c>
      <c r="GGZ9">
        <v>48</v>
      </c>
      <c r="GHA9">
        <v>35</v>
      </c>
      <c r="GHB9">
        <v>26</v>
      </c>
      <c r="GHC9">
        <v>3</v>
      </c>
      <c r="GHD9">
        <v>36</v>
      </c>
      <c r="GHE9">
        <v>35</v>
      </c>
      <c r="GHF9">
        <v>31</v>
      </c>
      <c r="GHG9">
        <v>25</v>
      </c>
      <c r="GHH9">
        <v>19</v>
      </c>
      <c r="GHI9">
        <v>48</v>
      </c>
      <c r="GHJ9">
        <v>31</v>
      </c>
      <c r="GHK9">
        <v>25</v>
      </c>
      <c r="GHL9">
        <v>3</v>
      </c>
      <c r="GHM9">
        <v>20</v>
      </c>
      <c r="GHN9">
        <v>36</v>
      </c>
      <c r="GHO9">
        <v>35</v>
      </c>
      <c r="GHP9">
        <v>31</v>
      </c>
      <c r="GHQ9">
        <v>25</v>
      </c>
      <c r="GHR9">
        <v>19</v>
      </c>
      <c r="GHS9">
        <v>48</v>
      </c>
      <c r="GHT9">
        <v>19</v>
      </c>
      <c r="GHU9">
        <v>48</v>
      </c>
      <c r="GHV9">
        <v>31</v>
      </c>
      <c r="GHW9">
        <v>25</v>
      </c>
      <c r="GHX9">
        <v>3</v>
      </c>
      <c r="GHY9">
        <v>20</v>
      </c>
      <c r="GHZ9">
        <v>36</v>
      </c>
      <c r="GIA9">
        <v>35</v>
      </c>
      <c r="GIB9">
        <v>31</v>
      </c>
      <c r="GIC9">
        <v>25</v>
      </c>
      <c r="GID9">
        <v>48</v>
      </c>
      <c r="GIE9">
        <v>8</v>
      </c>
      <c r="GIF9">
        <v>48</v>
      </c>
      <c r="GIG9">
        <v>31</v>
      </c>
      <c r="GIH9">
        <v>25</v>
      </c>
      <c r="GII9">
        <v>3</v>
      </c>
      <c r="GIJ9">
        <v>48</v>
      </c>
      <c r="GIK9">
        <v>35</v>
      </c>
      <c r="GIL9">
        <v>26</v>
      </c>
      <c r="GIM9">
        <v>3</v>
      </c>
      <c r="GIN9">
        <v>20</v>
      </c>
      <c r="GIO9">
        <v>36</v>
      </c>
      <c r="GIP9">
        <v>36</v>
      </c>
      <c r="GIQ9">
        <v>19</v>
      </c>
      <c r="GIR9">
        <v>36</v>
      </c>
      <c r="GIS9">
        <v>36</v>
      </c>
      <c r="GIT9">
        <v>48</v>
      </c>
      <c r="GIU9">
        <v>35</v>
      </c>
      <c r="GIV9">
        <v>26</v>
      </c>
      <c r="GIW9">
        <v>3</v>
      </c>
      <c r="GIX9">
        <v>36</v>
      </c>
      <c r="GIY9">
        <v>35</v>
      </c>
      <c r="GIZ9">
        <v>31</v>
      </c>
      <c r="GJA9">
        <v>25</v>
      </c>
      <c r="GJB9">
        <v>19</v>
      </c>
      <c r="GJC9">
        <v>48</v>
      </c>
      <c r="GJD9">
        <v>31</v>
      </c>
      <c r="GJE9">
        <v>25</v>
      </c>
      <c r="GJF9">
        <v>3</v>
      </c>
      <c r="GJG9">
        <v>20</v>
      </c>
      <c r="GJH9">
        <v>36</v>
      </c>
      <c r="GJI9">
        <v>35</v>
      </c>
      <c r="GJJ9">
        <v>31</v>
      </c>
      <c r="GJK9">
        <v>25</v>
      </c>
      <c r="GJL9">
        <v>48</v>
      </c>
      <c r="GJM9">
        <v>8</v>
      </c>
      <c r="GJN9">
        <v>8</v>
      </c>
      <c r="GJO9">
        <v>8</v>
      </c>
      <c r="GJP9">
        <v>8</v>
      </c>
      <c r="GJQ9">
        <v>48</v>
      </c>
      <c r="GJR9">
        <v>19</v>
      </c>
      <c r="GJS9">
        <v>48</v>
      </c>
      <c r="GJT9">
        <v>19</v>
      </c>
      <c r="GJU9">
        <v>48</v>
      </c>
      <c r="GJV9">
        <v>31</v>
      </c>
      <c r="GJW9">
        <v>25</v>
      </c>
      <c r="GJX9">
        <v>3</v>
      </c>
      <c r="GJY9">
        <v>20</v>
      </c>
      <c r="GJZ9">
        <v>36</v>
      </c>
      <c r="GKA9">
        <v>35</v>
      </c>
      <c r="GKB9">
        <v>31</v>
      </c>
      <c r="GKC9">
        <v>25</v>
      </c>
      <c r="GKD9">
        <v>48</v>
      </c>
      <c r="GKE9">
        <v>8</v>
      </c>
      <c r="GKF9">
        <v>48</v>
      </c>
      <c r="GKG9">
        <v>31</v>
      </c>
      <c r="GKH9">
        <v>25</v>
      </c>
      <c r="GKI9">
        <v>3</v>
      </c>
      <c r="GKJ9">
        <v>48</v>
      </c>
      <c r="GKK9">
        <v>35</v>
      </c>
      <c r="GKL9">
        <v>26</v>
      </c>
      <c r="GKM9">
        <v>3</v>
      </c>
      <c r="GKN9">
        <v>20</v>
      </c>
      <c r="GKO9">
        <v>36</v>
      </c>
      <c r="GKP9">
        <v>36</v>
      </c>
      <c r="GKQ9">
        <v>19</v>
      </c>
      <c r="GKR9">
        <v>36</v>
      </c>
      <c r="GKS9">
        <v>36</v>
      </c>
      <c r="GKT9">
        <v>48</v>
      </c>
      <c r="GKU9">
        <v>35</v>
      </c>
      <c r="GKV9">
        <v>26</v>
      </c>
      <c r="GKW9">
        <v>3</v>
      </c>
      <c r="GKX9">
        <v>36</v>
      </c>
      <c r="GKY9">
        <v>35</v>
      </c>
      <c r="GKZ9">
        <v>31</v>
      </c>
      <c r="GLA9">
        <v>25</v>
      </c>
      <c r="GLB9">
        <v>19</v>
      </c>
      <c r="GLC9">
        <v>48</v>
      </c>
      <c r="GLD9">
        <v>31</v>
      </c>
      <c r="GLE9">
        <v>25</v>
      </c>
      <c r="GLF9">
        <v>3</v>
      </c>
      <c r="GLG9">
        <v>20</v>
      </c>
      <c r="GLH9">
        <v>36</v>
      </c>
      <c r="GLI9">
        <v>35</v>
      </c>
      <c r="GLJ9">
        <v>31</v>
      </c>
      <c r="GLK9">
        <v>25</v>
      </c>
      <c r="GLL9">
        <v>48</v>
      </c>
      <c r="GLM9">
        <v>8</v>
      </c>
      <c r="GLN9">
        <v>8</v>
      </c>
      <c r="GLO9">
        <v>48</v>
      </c>
      <c r="GLP9">
        <v>19</v>
      </c>
      <c r="GLQ9">
        <v>48</v>
      </c>
      <c r="GLR9">
        <v>31</v>
      </c>
      <c r="GLS9">
        <v>25</v>
      </c>
      <c r="GLT9">
        <v>3</v>
      </c>
      <c r="GLU9">
        <v>20</v>
      </c>
      <c r="GLV9">
        <v>36</v>
      </c>
      <c r="GLW9">
        <v>35</v>
      </c>
      <c r="GLX9">
        <v>31</v>
      </c>
      <c r="GLY9">
        <v>25</v>
      </c>
      <c r="GLZ9">
        <v>48</v>
      </c>
      <c r="GMA9">
        <v>8</v>
      </c>
      <c r="GMB9">
        <v>48</v>
      </c>
      <c r="GMC9">
        <v>31</v>
      </c>
      <c r="GMD9">
        <v>25</v>
      </c>
      <c r="GME9">
        <v>3</v>
      </c>
      <c r="GMF9">
        <v>48</v>
      </c>
      <c r="GMG9">
        <v>35</v>
      </c>
      <c r="GMH9">
        <v>26</v>
      </c>
      <c r="GMI9">
        <v>3</v>
      </c>
      <c r="GMJ9">
        <v>48</v>
      </c>
      <c r="GMK9">
        <v>36</v>
      </c>
      <c r="GML9">
        <v>48</v>
      </c>
      <c r="GMM9">
        <v>35</v>
      </c>
      <c r="GMN9">
        <v>26</v>
      </c>
      <c r="GMO9">
        <v>3</v>
      </c>
      <c r="GMP9">
        <v>36</v>
      </c>
      <c r="GMQ9">
        <v>35</v>
      </c>
      <c r="GMR9">
        <v>31</v>
      </c>
      <c r="GMS9">
        <v>25</v>
      </c>
      <c r="GMT9">
        <v>48</v>
      </c>
      <c r="GMU9">
        <v>35</v>
      </c>
      <c r="GMV9">
        <v>26</v>
      </c>
      <c r="GMW9">
        <v>3</v>
      </c>
      <c r="GMX9">
        <v>48</v>
      </c>
      <c r="GMY9">
        <v>8</v>
      </c>
      <c r="GMZ9">
        <v>48</v>
      </c>
      <c r="GNA9">
        <v>31</v>
      </c>
      <c r="GNB9">
        <v>25</v>
      </c>
      <c r="GNC9">
        <v>3</v>
      </c>
      <c r="GND9">
        <v>48</v>
      </c>
      <c r="GNE9">
        <v>35</v>
      </c>
      <c r="GNF9">
        <v>26</v>
      </c>
      <c r="GNG9">
        <v>3</v>
      </c>
      <c r="GNH9">
        <v>48</v>
      </c>
      <c r="GNI9">
        <v>36</v>
      </c>
      <c r="GNJ9">
        <v>36</v>
      </c>
      <c r="GNK9">
        <v>19</v>
      </c>
      <c r="GNL9">
        <v>36</v>
      </c>
      <c r="GNM9">
        <v>48</v>
      </c>
      <c r="GNN9">
        <v>36</v>
      </c>
      <c r="GNO9">
        <v>48</v>
      </c>
      <c r="GNP9">
        <v>35</v>
      </c>
      <c r="GNQ9">
        <v>26</v>
      </c>
      <c r="GNR9">
        <v>3</v>
      </c>
      <c r="GNS9">
        <v>36</v>
      </c>
      <c r="GNT9">
        <v>35</v>
      </c>
      <c r="GNU9">
        <v>31</v>
      </c>
      <c r="GNV9">
        <v>25</v>
      </c>
      <c r="GNW9">
        <v>48</v>
      </c>
      <c r="GNX9">
        <v>35</v>
      </c>
      <c r="GNY9">
        <v>26</v>
      </c>
      <c r="GNZ9">
        <v>3</v>
      </c>
      <c r="GOA9">
        <v>48</v>
      </c>
      <c r="GOB9">
        <v>8</v>
      </c>
      <c r="GOC9">
        <v>48</v>
      </c>
      <c r="GOD9">
        <v>31</v>
      </c>
      <c r="GOE9">
        <v>25</v>
      </c>
      <c r="GOF9">
        <v>3</v>
      </c>
      <c r="GOG9">
        <v>48</v>
      </c>
      <c r="GOH9">
        <v>35</v>
      </c>
      <c r="GOI9">
        <v>26</v>
      </c>
      <c r="GOJ9">
        <v>3</v>
      </c>
      <c r="GOK9">
        <v>36</v>
      </c>
      <c r="GOL9">
        <v>36</v>
      </c>
      <c r="GOM9">
        <v>19</v>
      </c>
      <c r="GON9">
        <v>36</v>
      </c>
      <c r="GOO9">
        <v>36</v>
      </c>
      <c r="GOP9">
        <v>48</v>
      </c>
      <c r="GOQ9">
        <v>35</v>
      </c>
      <c r="GOR9">
        <v>26</v>
      </c>
      <c r="GOS9">
        <v>3</v>
      </c>
      <c r="GOT9">
        <v>36</v>
      </c>
      <c r="GOU9">
        <v>35</v>
      </c>
      <c r="GOV9">
        <v>31</v>
      </c>
      <c r="GOW9">
        <v>25</v>
      </c>
      <c r="GOX9">
        <v>19</v>
      </c>
      <c r="GOY9">
        <v>48</v>
      </c>
      <c r="GOZ9">
        <v>31</v>
      </c>
      <c r="GPA9">
        <v>25</v>
      </c>
      <c r="GPB9">
        <v>3</v>
      </c>
      <c r="GPC9">
        <v>20</v>
      </c>
      <c r="GPD9">
        <v>36</v>
      </c>
      <c r="GPE9">
        <v>35</v>
      </c>
      <c r="GPF9">
        <v>31</v>
      </c>
      <c r="GPG9">
        <v>25</v>
      </c>
      <c r="GPH9">
        <v>48</v>
      </c>
      <c r="GPI9">
        <v>36</v>
      </c>
      <c r="GPJ9">
        <v>48</v>
      </c>
      <c r="GPK9">
        <v>35</v>
      </c>
      <c r="GPL9">
        <v>26</v>
      </c>
      <c r="GPM9">
        <v>3</v>
      </c>
      <c r="GPN9">
        <v>36</v>
      </c>
      <c r="GPO9">
        <v>35</v>
      </c>
      <c r="GPP9">
        <v>31</v>
      </c>
      <c r="GPQ9">
        <v>25</v>
      </c>
      <c r="GPR9">
        <v>48</v>
      </c>
      <c r="GPS9">
        <v>35</v>
      </c>
      <c r="GPT9">
        <v>26</v>
      </c>
      <c r="GPU9">
        <v>3</v>
      </c>
      <c r="GPV9">
        <v>48</v>
      </c>
      <c r="GPW9">
        <v>8</v>
      </c>
      <c r="GPX9">
        <v>48</v>
      </c>
      <c r="GPY9">
        <v>31</v>
      </c>
      <c r="GPZ9">
        <v>25</v>
      </c>
      <c r="GQA9">
        <v>3</v>
      </c>
      <c r="GQB9">
        <v>48</v>
      </c>
      <c r="GQC9">
        <v>35</v>
      </c>
      <c r="GQD9">
        <v>26</v>
      </c>
      <c r="GQE9">
        <v>3</v>
      </c>
      <c r="GQF9">
        <v>48</v>
      </c>
      <c r="GQG9">
        <v>8</v>
      </c>
      <c r="GQH9">
        <v>8</v>
      </c>
      <c r="GQI9">
        <v>48</v>
      </c>
      <c r="GQJ9">
        <v>19</v>
      </c>
      <c r="GQK9">
        <v>48</v>
      </c>
      <c r="GQL9">
        <v>31</v>
      </c>
      <c r="GQM9">
        <v>25</v>
      </c>
      <c r="GQN9">
        <v>3</v>
      </c>
      <c r="GQO9">
        <v>20</v>
      </c>
      <c r="GQP9">
        <v>36</v>
      </c>
      <c r="GQQ9">
        <v>35</v>
      </c>
      <c r="GQR9">
        <v>31</v>
      </c>
      <c r="GQS9">
        <v>25</v>
      </c>
      <c r="GQT9">
        <v>48</v>
      </c>
      <c r="GQU9">
        <v>8</v>
      </c>
      <c r="GQV9">
        <v>48</v>
      </c>
      <c r="GQW9">
        <v>31</v>
      </c>
      <c r="GQX9">
        <v>25</v>
      </c>
      <c r="GQY9">
        <v>3</v>
      </c>
      <c r="GQZ9">
        <v>48</v>
      </c>
      <c r="GRA9">
        <v>35</v>
      </c>
      <c r="GRB9">
        <v>26</v>
      </c>
      <c r="GRC9">
        <v>3</v>
      </c>
      <c r="GRD9">
        <v>48</v>
      </c>
      <c r="GRE9">
        <v>36</v>
      </c>
      <c r="GRF9">
        <v>48</v>
      </c>
      <c r="GRG9">
        <v>35</v>
      </c>
      <c r="GRH9">
        <v>26</v>
      </c>
      <c r="GRI9">
        <v>3</v>
      </c>
      <c r="GRJ9">
        <v>36</v>
      </c>
      <c r="GRK9">
        <v>35</v>
      </c>
      <c r="GRL9">
        <v>31</v>
      </c>
      <c r="GRM9">
        <v>25</v>
      </c>
      <c r="GRN9">
        <v>48</v>
      </c>
      <c r="GRO9">
        <v>35</v>
      </c>
      <c r="GRP9">
        <v>26</v>
      </c>
      <c r="GRQ9">
        <v>3</v>
      </c>
      <c r="GRR9">
        <v>48</v>
      </c>
      <c r="GRS9">
        <v>8</v>
      </c>
      <c r="GRT9">
        <v>48</v>
      </c>
      <c r="GRU9">
        <v>31</v>
      </c>
      <c r="GRV9">
        <v>25</v>
      </c>
      <c r="GRW9">
        <v>3</v>
      </c>
      <c r="GRX9">
        <v>48</v>
      </c>
      <c r="GRY9">
        <v>35</v>
      </c>
      <c r="GRZ9">
        <v>26</v>
      </c>
      <c r="GSA9">
        <v>3</v>
      </c>
      <c r="GSB9">
        <v>38</v>
      </c>
      <c r="GSC9">
        <v>36</v>
      </c>
      <c r="GSD9">
        <v>35</v>
      </c>
      <c r="GSE9">
        <v>14</v>
      </c>
      <c r="GSF9">
        <v>21</v>
      </c>
      <c r="GSG9">
        <v>36</v>
      </c>
      <c r="GSH9">
        <v>36</v>
      </c>
      <c r="GSI9">
        <v>19</v>
      </c>
      <c r="GSJ9">
        <v>36</v>
      </c>
      <c r="GSK9">
        <v>36</v>
      </c>
      <c r="GSL9">
        <v>48</v>
      </c>
      <c r="GSM9">
        <v>35</v>
      </c>
      <c r="GSN9">
        <v>26</v>
      </c>
      <c r="GSO9">
        <v>3</v>
      </c>
      <c r="GSP9">
        <v>36</v>
      </c>
      <c r="GSQ9">
        <v>35</v>
      </c>
      <c r="GSR9">
        <v>31</v>
      </c>
      <c r="GSS9">
        <v>25</v>
      </c>
      <c r="GST9">
        <v>14</v>
      </c>
      <c r="GSU9">
        <v>21</v>
      </c>
      <c r="GSV9">
        <v>36</v>
      </c>
      <c r="GSW9">
        <v>36</v>
      </c>
      <c r="GSX9">
        <v>19</v>
      </c>
      <c r="GSY9">
        <v>36</v>
      </c>
      <c r="GSZ9">
        <v>36</v>
      </c>
      <c r="GTA9">
        <v>36</v>
      </c>
      <c r="GTB9">
        <v>19</v>
      </c>
      <c r="GTC9">
        <v>36</v>
      </c>
      <c r="GTD9">
        <v>19</v>
      </c>
      <c r="GTE9">
        <v>36</v>
      </c>
      <c r="GTF9">
        <v>36</v>
      </c>
      <c r="GTG9">
        <v>19</v>
      </c>
      <c r="GTH9">
        <v>36</v>
      </c>
      <c r="GTI9">
        <v>36</v>
      </c>
      <c r="GTJ9">
        <v>36</v>
      </c>
      <c r="GTK9">
        <v>19</v>
      </c>
      <c r="GTL9">
        <v>36</v>
      </c>
      <c r="GTM9">
        <v>48</v>
      </c>
      <c r="GTN9">
        <v>36</v>
      </c>
      <c r="GTO9">
        <v>48</v>
      </c>
      <c r="GTP9">
        <v>35</v>
      </c>
      <c r="GTQ9">
        <v>26</v>
      </c>
      <c r="GTR9">
        <v>3</v>
      </c>
      <c r="GTS9">
        <v>36</v>
      </c>
      <c r="GTT9">
        <v>35</v>
      </c>
      <c r="GTU9">
        <v>31</v>
      </c>
      <c r="GTV9">
        <v>25</v>
      </c>
      <c r="GTW9">
        <v>48</v>
      </c>
      <c r="GTX9">
        <v>35</v>
      </c>
      <c r="GTY9">
        <v>26</v>
      </c>
      <c r="GTZ9">
        <v>3</v>
      </c>
      <c r="GUA9">
        <v>48</v>
      </c>
      <c r="GUB9">
        <v>8</v>
      </c>
      <c r="GUC9">
        <v>48</v>
      </c>
      <c r="GUD9">
        <v>31</v>
      </c>
      <c r="GUE9">
        <v>25</v>
      </c>
      <c r="GUF9">
        <v>3</v>
      </c>
      <c r="GUG9">
        <v>48</v>
      </c>
      <c r="GUH9">
        <v>35</v>
      </c>
      <c r="GUI9">
        <v>26</v>
      </c>
      <c r="GUJ9">
        <v>3</v>
      </c>
      <c r="GUK9">
        <v>36</v>
      </c>
      <c r="GUL9">
        <v>36</v>
      </c>
      <c r="GUM9">
        <v>19</v>
      </c>
      <c r="GUN9">
        <v>36</v>
      </c>
      <c r="GUO9">
        <v>36</v>
      </c>
      <c r="GUP9">
        <v>48</v>
      </c>
      <c r="GUQ9">
        <v>35</v>
      </c>
      <c r="GUR9">
        <v>26</v>
      </c>
      <c r="GUS9">
        <v>3</v>
      </c>
      <c r="GUT9">
        <v>36</v>
      </c>
      <c r="GUU9">
        <v>35</v>
      </c>
      <c r="GUV9">
        <v>31</v>
      </c>
      <c r="GUW9">
        <v>25</v>
      </c>
      <c r="GUX9">
        <v>19</v>
      </c>
      <c r="GUY9">
        <v>48</v>
      </c>
      <c r="GUZ9">
        <v>31</v>
      </c>
      <c r="GVA9">
        <v>25</v>
      </c>
      <c r="GVB9">
        <v>3</v>
      </c>
      <c r="GVC9">
        <v>20</v>
      </c>
      <c r="GVD9">
        <v>36</v>
      </c>
      <c r="GVE9">
        <v>35</v>
      </c>
      <c r="GVF9">
        <v>31</v>
      </c>
      <c r="GVG9">
        <v>25</v>
      </c>
      <c r="GVH9">
        <v>14</v>
      </c>
      <c r="GVI9">
        <v>21</v>
      </c>
      <c r="GVJ9">
        <v>36</v>
      </c>
      <c r="GVK9">
        <v>36</v>
      </c>
      <c r="GVL9">
        <v>19</v>
      </c>
      <c r="GVM9">
        <v>36</v>
      </c>
      <c r="GVN9">
        <v>36</v>
      </c>
      <c r="GVO9">
        <v>36</v>
      </c>
      <c r="GVP9">
        <v>19</v>
      </c>
      <c r="GVQ9">
        <v>36</v>
      </c>
      <c r="GVR9">
        <v>19</v>
      </c>
      <c r="GVS9">
        <v>36</v>
      </c>
      <c r="GVT9">
        <v>36</v>
      </c>
      <c r="GVU9">
        <v>19</v>
      </c>
      <c r="GVV9">
        <v>36</v>
      </c>
      <c r="GVW9">
        <v>36</v>
      </c>
      <c r="GVX9">
        <v>36</v>
      </c>
      <c r="GVY9">
        <v>19</v>
      </c>
      <c r="GVZ9">
        <v>36</v>
      </c>
      <c r="GWA9">
        <v>36</v>
      </c>
      <c r="GWB9">
        <v>36</v>
      </c>
      <c r="GWC9">
        <v>19</v>
      </c>
      <c r="GWD9">
        <v>36</v>
      </c>
      <c r="GWE9">
        <v>19</v>
      </c>
      <c r="GWF9">
        <v>36</v>
      </c>
      <c r="GWG9">
        <v>36</v>
      </c>
      <c r="GWH9">
        <v>19</v>
      </c>
      <c r="GWI9">
        <v>36</v>
      </c>
      <c r="GWJ9">
        <v>19</v>
      </c>
      <c r="GWK9">
        <v>36</v>
      </c>
      <c r="GWL9">
        <v>36</v>
      </c>
      <c r="GWM9">
        <v>19</v>
      </c>
      <c r="GWN9">
        <v>36</v>
      </c>
      <c r="GWO9">
        <v>36</v>
      </c>
      <c r="GWP9">
        <v>36</v>
      </c>
      <c r="GWQ9">
        <v>19</v>
      </c>
      <c r="GWR9">
        <v>36</v>
      </c>
      <c r="GWS9">
        <v>19</v>
      </c>
      <c r="GWT9">
        <v>36</v>
      </c>
      <c r="GWU9">
        <v>36</v>
      </c>
      <c r="GWV9">
        <v>19</v>
      </c>
      <c r="GWW9">
        <v>36</v>
      </c>
      <c r="GWX9">
        <v>36</v>
      </c>
      <c r="GWY9">
        <v>36</v>
      </c>
      <c r="GWZ9">
        <v>19</v>
      </c>
      <c r="GXA9">
        <v>36</v>
      </c>
      <c r="GXB9">
        <v>36</v>
      </c>
      <c r="GXC9">
        <v>36</v>
      </c>
      <c r="GXD9">
        <v>19</v>
      </c>
      <c r="GXE9">
        <v>36</v>
      </c>
      <c r="GXF9">
        <v>19</v>
      </c>
      <c r="GXG9">
        <v>36</v>
      </c>
      <c r="GXH9">
        <v>36</v>
      </c>
      <c r="GXI9">
        <v>19</v>
      </c>
      <c r="GXJ9">
        <v>36</v>
      </c>
      <c r="GXK9">
        <v>48</v>
      </c>
      <c r="GXL9">
        <v>36</v>
      </c>
      <c r="GXM9">
        <v>36</v>
      </c>
      <c r="GXN9">
        <v>19</v>
      </c>
      <c r="GXO9">
        <v>36</v>
      </c>
      <c r="GXP9">
        <v>48</v>
      </c>
      <c r="GXQ9">
        <v>36</v>
      </c>
      <c r="GXR9">
        <v>48</v>
      </c>
      <c r="GXS9">
        <v>35</v>
      </c>
      <c r="GXT9">
        <v>26</v>
      </c>
      <c r="GXU9">
        <v>3</v>
      </c>
      <c r="GXV9">
        <v>36</v>
      </c>
      <c r="GXW9">
        <v>35</v>
      </c>
      <c r="GXX9">
        <v>31</v>
      </c>
      <c r="GXY9">
        <v>25</v>
      </c>
      <c r="GXZ9">
        <v>48</v>
      </c>
      <c r="GYA9">
        <v>35</v>
      </c>
      <c r="GYB9">
        <v>26</v>
      </c>
      <c r="GYC9">
        <v>3</v>
      </c>
      <c r="GYD9">
        <v>48</v>
      </c>
      <c r="GYE9">
        <v>8</v>
      </c>
      <c r="GYF9">
        <v>48</v>
      </c>
      <c r="GYG9">
        <v>31</v>
      </c>
      <c r="GYH9">
        <v>25</v>
      </c>
      <c r="GYI9">
        <v>3</v>
      </c>
      <c r="GYJ9">
        <v>48</v>
      </c>
      <c r="GYK9">
        <v>35</v>
      </c>
      <c r="GYL9">
        <v>26</v>
      </c>
      <c r="GYM9">
        <v>3</v>
      </c>
      <c r="GYN9">
        <v>36</v>
      </c>
      <c r="GYO9">
        <v>36</v>
      </c>
      <c r="GYP9">
        <v>19</v>
      </c>
      <c r="GYQ9">
        <v>36</v>
      </c>
      <c r="GYR9">
        <v>36</v>
      </c>
      <c r="GYS9">
        <v>48</v>
      </c>
      <c r="GYT9">
        <v>35</v>
      </c>
      <c r="GYU9">
        <v>26</v>
      </c>
      <c r="GYV9">
        <v>3</v>
      </c>
      <c r="GYW9">
        <v>36</v>
      </c>
      <c r="GYX9">
        <v>35</v>
      </c>
      <c r="GYY9">
        <v>31</v>
      </c>
      <c r="GYZ9">
        <v>25</v>
      </c>
      <c r="GZA9">
        <v>19</v>
      </c>
      <c r="GZB9">
        <v>48</v>
      </c>
      <c r="GZC9">
        <v>31</v>
      </c>
      <c r="GZD9">
        <v>25</v>
      </c>
      <c r="GZE9">
        <v>3</v>
      </c>
      <c r="GZF9">
        <v>20</v>
      </c>
      <c r="GZG9">
        <v>36</v>
      </c>
      <c r="GZH9">
        <v>35</v>
      </c>
      <c r="GZI9">
        <v>31</v>
      </c>
      <c r="GZJ9">
        <v>25</v>
      </c>
      <c r="GZK9">
        <v>48</v>
      </c>
      <c r="GZL9">
        <v>36</v>
      </c>
      <c r="GZM9">
        <v>48</v>
      </c>
      <c r="GZN9">
        <v>35</v>
      </c>
      <c r="GZO9">
        <v>26</v>
      </c>
      <c r="GZP9">
        <v>3</v>
      </c>
      <c r="GZQ9">
        <v>36</v>
      </c>
      <c r="GZR9">
        <v>35</v>
      </c>
      <c r="GZS9">
        <v>31</v>
      </c>
      <c r="GZT9">
        <v>25</v>
      </c>
      <c r="GZU9">
        <v>48</v>
      </c>
      <c r="GZV9">
        <v>35</v>
      </c>
      <c r="GZW9">
        <v>26</v>
      </c>
      <c r="GZX9">
        <v>3</v>
      </c>
      <c r="GZY9">
        <v>48</v>
      </c>
      <c r="GZZ9">
        <v>8</v>
      </c>
      <c r="HAA9">
        <v>48</v>
      </c>
      <c r="HAB9">
        <v>31</v>
      </c>
      <c r="HAC9">
        <v>25</v>
      </c>
      <c r="HAD9">
        <v>3</v>
      </c>
      <c r="HAE9">
        <v>48</v>
      </c>
      <c r="HAF9">
        <v>35</v>
      </c>
      <c r="HAG9">
        <v>26</v>
      </c>
      <c r="HAH9">
        <v>3</v>
      </c>
      <c r="HAI9">
        <v>48</v>
      </c>
      <c r="HAJ9">
        <v>8</v>
      </c>
      <c r="HAK9">
        <v>8</v>
      </c>
      <c r="HAL9">
        <v>48</v>
      </c>
      <c r="HAM9">
        <v>19</v>
      </c>
      <c r="HAN9">
        <v>48</v>
      </c>
      <c r="HAO9">
        <v>31</v>
      </c>
      <c r="HAP9">
        <v>25</v>
      </c>
      <c r="HAQ9">
        <v>3</v>
      </c>
      <c r="HAR9">
        <v>20</v>
      </c>
      <c r="HAS9">
        <v>36</v>
      </c>
      <c r="HAT9">
        <v>35</v>
      </c>
      <c r="HAU9">
        <v>31</v>
      </c>
      <c r="HAV9">
        <v>25</v>
      </c>
      <c r="HAW9">
        <v>48</v>
      </c>
      <c r="HAX9">
        <v>8</v>
      </c>
      <c r="HAY9">
        <v>48</v>
      </c>
      <c r="HAZ9">
        <v>31</v>
      </c>
      <c r="HBA9">
        <v>25</v>
      </c>
      <c r="HBB9">
        <v>3</v>
      </c>
      <c r="HBC9">
        <v>48</v>
      </c>
      <c r="HBD9">
        <v>35</v>
      </c>
      <c r="HBE9">
        <v>26</v>
      </c>
      <c r="HBF9">
        <v>3</v>
      </c>
      <c r="HBG9">
        <v>48</v>
      </c>
      <c r="HBH9">
        <v>36</v>
      </c>
      <c r="HBI9">
        <v>48</v>
      </c>
      <c r="HBJ9">
        <v>35</v>
      </c>
      <c r="HBK9">
        <v>26</v>
      </c>
      <c r="HBL9">
        <v>3</v>
      </c>
      <c r="HBM9">
        <v>36</v>
      </c>
      <c r="HBN9">
        <v>35</v>
      </c>
      <c r="HBO9">
        <v>31</v>
      </c>
      <c r="HBP9">
        <v>25</v>
      </c>
      <c r="HBQ9">
        <v>48</v>
      </c>
      <c r="HBR9">
        <v>35</v>
      </c>
      <c r="HBS9">
        <v>26</v>
      </c>
      <c r="HBT9">
        <v>3</v>
      </c>
      <c r="HBU9">
        <v>48</v>
      </c>
      <c r="HBV9">
        <v>8</v>
      </c>
      <c r="HBW9">
        <v>48</v>
      </c>
      <c r="HBX9">
        <v>31</v>
      </c>
      <c r="HBY9">
        <v>25</v>
      </c>
      <c r="HBZ9">
        <v>3</v>
      </c>
      <c r="HCA9">
        <v>48</v>
      </c>
      <c r="HCB9">
        <v>35</v>
      </c>
      <c r="HCC9">
        <v>26</v>
      </c>
      <c r="HCD9">
        <v>3</v>
      </c>
      <c r="HCE9">
        <v>36</v>
      </c>
      <c r="HCF9">
        <v>36</v>
      </c>
      <c r="HCG9">
        <v>19</v>
      </c>
      <c r="HCH9">
        <v>36</v>
      </c>
      <c r="HCI9">
        <v>36</v>
      </c>
      <c r="HCJ9">
        <v>36</v>
      </c>
      <c r="HCK9">
        <v>19</v>
      </c>
      <c r="HCL9">
        <v>36</v>
      </c>
      <c r="HCM9">
        <v>19</v>
      </c>
      <c r="HCN9">
        <v>36</v>
      </c>
      <c r="HCO9">
        <v>36</v>
      </c>
      <c r="HCP9">
        <v>19</v>
      </c>
      <c r="HCQ9">
        <v>36</v>
      </c>
      <c r="HCR9">
        <v>36</v>
      </c>
      <c r="HCS9">
        <v>36</v>
      </c>
      <c r="HCT9">
        <v>19</v>
      </c>
      <c r="HCU9">
        <v>36</v>
      </c>
      <c r="HCV9">
        <v>48</v>
      </c>
      <c r="HCW9">
        <v>36</v>
      </c>
      <c r="HCX9">
        <v>48</v>
      </c>
      <c r="HCY9">
        <v>35</v>
      </c>
      <c r="HCZ9">
        <v>26</v>
      </c>
      <c r="HDA9">
        <v>3</v>
      </c>
      <c r="HDB9">
        <v>36</v>
      </c>
      <c r="HDC9">
        <v>35</v>
      </c>
      <c r="HDD9">
        <v>31</v>
      </c>
      <c r="HDE9">
        <v>25</v>
      </c>
      <c r="HDF9">
        <v>48</v>
      </c>
      <c r="HDG9">
        <v>35</v>
      </c>
      <c r="HDH9">
        <v>26</v>
      </c>
      <c r="HDI9">
        <v>3</v>
      </c>
      <c r="HDJ9">
        <v>48</v>
      </c>
      <c r="HDK9">
        <v>8</v>
      </c>
      <c r="HDL9">
        <v>48</v>
      </c>
      <c r="HDM9">
        <v>31</v>
      </c>
      <c r="HDN9">
        <v>25</v>
      </c>
      <c r="HDO9">
        <v>3</v>
      </c>
      <c r="HDP9">
        <v>48</v>
      </c>
      <c r="HDQ9">
        <v>35</v>
      </c>
      <c r="HDR9">
        <v>26</v>
      </c>
      <c r="HDS9">
        <v>3</v>
      </c>
      <c r="HDT9">
        <v>36</v>
      </c>
      <c r="HDU9">
        <v>36</v>
      </c>
      <c r="HDV9">
        <v>19</v>
      </c>
      <c r="HDW9">
        <v>36</v>
      </c>
      <c r="HDX9">
        <v>36</v>
      </c>
      <c r="HDY9">
        <v>48</v>
      </c>
      <c r="HDZ9">
        <v>35</v>
      </c>
      <c r="HEA9">
        <v>26</v>
      </c>
      <c r="HEB9">
        <v>3</v>
      </c>
      <c r="HEC9">
        <v>36</v>
      </c>
      <c r="HED9">
        <v>35</v>
      </c>
      <c r="HEE9">
        <v>31</v>
      </c>
      <c r="HEF9">
        <v>25</v>
      </c>
      <c r="HEG9">
        <v>19</v>
      </c>
      <c r="HEH9">
        <v>48</v>
      </c>
      <c r="HEI9">
        <v>31</v>
      </c>
      <c r="HEJ9">
        <v>25</v>
      </c>
      <c r="HEK9">
        <v>3</v>
      </c>
      <c r="HEL9">
        <v>20</v>
      </c>
      <c r="HEM9">
        <v>36</v>
      </c>
      <c r="HEN9">
        <v>35</v>
      </c>
      <c r="HEO9">
        <v>31</v>
      </c>
      <c r="HEP9">
        <v>25</v>
      </c>
      <c r="HEQ9">
        <v>19</v>
      </c>
      <c r="HER9">
        <v>48</v>
      </c>
      <c r="HES9">
        <v>19</v>
      </c>
      <c r="HET9">
        <v>48</v>
      </c>
      <c r="HEU9">
        <v>31</v>
      </c>
      <c r="HEV9">
        <v>25</v>
      </c>
      <c r="HEW9">
        <v>3</v>
      </c>
      <c r="HEX9">
        <v>20</v>
      </c>
      <c r="HEY9">
        <v>36</v>
      </c>
      <c r="HEZ9">
        <v>35</v>
      </c>
      <c r="HFA9">
        <v>31</v>
      </c>
      <c r="HFB9">
        <v>25</v>
      </c>
      <c r="HFC9">
        <v>48</v>
      </c>
      <c r="HFD9">
        <v>8</v>
      </c>
      <c r="HFE9">
        <v>48</v>
      </c>
      <c r="HFF9">
        <v>31</v>
      </c>
      <c r="HFG9">
        <v>25</v>
      </c>
      <c r="HFH9">
        <v>3</v>
      </c>
      <c r="HFI9">
        <v>48</v>
      </c>
      <c r="HFJ9">
        <v>35</v>
      </c>
      <c r="HFK9">
        <v>26</v>
      </c>
      <c r="HFL9">
        <v>3</v>
      </c>
      <c r="HFM9">
        <v>20</v>
      </c>
      <c r="HFN9">
        <v>36</v>
      </c>
      <c r="HFO9">
        <v>36</v>
      </c>
      <c r="HFP9">
        <v>19</v>
      </c>
      <c r="HFQ9">
        <v>36</v>
      </c>
      <c r="HFR9">
        <v>36</v>
      </c>
      <c r="HFS9">
        <v>48</v>
      </c>
      <c r="HFT9">
        <v>35</v>
      </c>
      <c r="HFU9">
        <v>26</v>
      </c>
      <c r="HFV9">
        <v>3</v>
      </c>
      <c r="HFW9">
        <v>36</v>
      </c>
      <c r="HFX9">
        <v>35</v>
      </c>
      <c r="HFY9">
        <v>31</v>
      </c>
      <c r="HFZ9">
        <v>25</v>
      </c>
      <c r="HGA9">
        <v>19</v>
      </c>
      <c r="HGB9">
        <v>48</v>
      </c>
      <c r="HGC9">
        <v>31</v>
      </c>
      <c r="HGD9">
        <v>25</v>
      </c>
      <c r="HGE9">
        <v>3</v>
      </c>
      <c r="HGF9">
        <v>20</v>
      </c>
      <c r="HGG9">
        <v>36</v>
      </c>
      <c r="HGH9">
        <v>35</v>
      </c>
      <c r="HGI9">
        <v>31</v>
      </c>
      <c r="HGJ9">
        <v>25</v>
      </c>
      <c r="HGK9">
        <v>14</v>
      </c>
      <c r="HGL9">
        <v>46</v>
      </c>
      <c r="HGM9">
        <v>12</v>
      </c>
      <c r="HGN9">
        <v>46</v>
      </c>
      <c r="HGO9">
        <v>12</v>
      </c>
      <c r="HGP9">
        <v>46</v>
      </c>
      <c r="HGQ9">
        <v>12</v>
      </c>
      <c r="HGR9">
        <v>46</v>
      </c>
      <c r="HGS9">
        <v>12</v>
      </c>
      <c r="HGT9">
        <v>36</v>
      </c>
      <c r="HGU9">
        <v>36</v>
      </c>
      <c r="HGV9">
        <v>19</v>
      </c>
      <c r="HGW9">
        <v>36</v>
      </c>
      <c r="HGX9">
        <v>36</v>
      </c>
      <c r="HGY9">
        <v>36</v>
      </c>
      <c r="HGZ9">
        <v>19</v>
      </c>
      <c r="HHA9">
        <v>36</v>
      </c>
      <c r="HHB9">
        <v>19</v>
      </c>
      <c r="HHC9">
        <v>36</v>
      </c>
      <c r="HHD9">
        <v>36</v>
      </c>
      <c r="HHE9">
        <v>19</v>
      </c>
      <c r="HHF9">
        <v>36</v>
      </c>
      <c r="HHG9">
        <v>48</v>
      </c>
      <c r="HHH9">
        <v>36</v>
      </c>
      <c r="HHI9">
        <v>36</v>
      </c>
      <c r="HHJ9">
        <v>19</v>
      </c>
      <c r="HHK9">
        <v>36</v>
      </c>
      <c r="HHL9">
        <v>48</v>
      </c>
      <c r="HHM9">
        <v>36</v>
      </c>
      <c r="HHN9">
        <v>48</v>
      </c>
      <c r="HHO9">
        <v>35</v>
      </c>
      <c r="HHP9">
        <v>26</v>
      </c>
      <c r="HHQ9">
        <v>3</v>
      </c>
      <c r="HHR9">
        <v>36</v>
      </c>
      <c r="HHS9">
        <v>35</v>
      </c>
      <c r="HHT9">
        <v>31</v>
      </c>
      <c r="HHU9">
        <v>25</v>
      </c>
      <c r="HHV9">
        <v>48</v>
      </c>
      <c r="HHW9">
        <v>35</v>
      </c>
      <c r="HHX9">
        <v>26</v>
      </c>
      <c r="HHY9">
        <v>3</v>
      </c>
      <c r="HHZ9">
        <v>48</v>
      </c>
      <c r="HIA9">
        <v>8</v>
      </c>
      <c r="HIB9">
        <v>48</v>
      </c>
      <c r="HIC9">
        <v>31</v>
      </c>
      <c r="HID9">
        <v>25</v>
      </c>
      <c r="HIE9">
        <v>3</v>
      </c>
      <c r="HIF9">
        <v>48</v>
      </c>
      <c r="HIG9">
        <v>35</v>
      </c>
      <c r="HIH9">
        <v>26</v>
      </c>
      <c r="HII9">
        <v>3</v>
      </c>
      <c r="HIJ9">
        <v>36</v>
      </c>
      <c r="HIK9">
        <v>36</v>
      </c>
      <c r="HIL9">
        <v>19</v>
      </c>
      <c r="HIM9">
        <v>36</v>
      </c>
      <c r="HIN9">
        <v>36</v>
      </c>
      <c r="HIO9">
        <v>48</v>
      </c>
      <c r="HIP9">
        <v>35</v>
      </c>
      <c r="HIQ9">
        <v>26</v>
      </c>
      <c r="HIR9">
        <v>3</v>
      </c>
      <c r="HIS9">
        <v>36</v>
      </c>
      <c r="HIT9">
        <v>35</v>
      </c>
      <c r="HIU9">
        <v>31</v>
      </c>
      <c r="HIV9">
        <v>25</v>
      </c>
      <c r="HIW9">
        <v>19</v>
      </c>
      <c r="HIX9">
        <v>48</v>
      </c>
      <c r="HIY9">
        <v>31</v>
      </c>
      <c r="HIZ9">
        <v>25</v>
      </c>
      <c r="HJA9">
        <v>3</v>
      </c>
      <c r="HJB9">
        <v>20</v>
      </c>
      <c r="HJC9">
        <v>36</v>
      </c>
      <c r="HJD9">
        <v>35</v>
      </c>
      <c r="HJE9">
        <v>31</v>
      </c>
      <c r="HJF9">
        <v>25</v>
      </c>
      <c r="HJG9">
        <v>48</v>
      </c>
      <c r="HJH9">
        <v>36</v>
      </c>
      <c r="HJI9">
        <v>48</v>
      </c>
      <c r="HJJ9">
        <v>35</v>
      </c>
      <c r="HJK9">
        <v>26</v>
      </c>
      <c r="HJL9">
        <v>3</v>
      </c>
      <c r="HJM9">
        <v>36</v>
      </c>
      <c r="HJN9">
        <v>35</v>
      </c>
      <c r="HJO9">
        <v>31</v>
      </c>
      <c r="HJP9">
        <v>25</v>
      </c>
      <c r="HJQ9">
        <v>48</v>
      </c>
      <c r="HJR9">
        <v>35</v>
      </c>
      <c r="HJS9">
        <v>26</v>
      </c>
      <c r="HJT9">
        <v>3</v>
      </c>
      <c r="HJU9">
        <v>48</v>
      </c>
      <c r="HJV9">
        <v>8</v>
      </c>
      <c r="HJW9">
        <v>48</v>
      </c>
      <c r="HJX9">
        <v>31</v>
      </c>
      <c r="HJY9">
        <v>25</v>
      </c>
      <c r="HJZ9">
        <v>3</v>
      </c>
      <c r="HKA9">
        <v>48</v>
      </c>
      <c r="HKB9">
        <v>35</v>
      </c>
      <c r="HKC9">
        <v>26</v>
      </c>
      <c r="HKD9">
        <v>3</v>
      </c>
      <c r="HKE9">
        <v>48</v>
      </c>
      <c r="HKF9">
        <v>8</v>
      </c>
      <c r="HKG9">
        <v>8</v>
      </c>
      <c r="HKH9">
        <v>48</v>
      </c>
      <c r="HKI9">
        <v>19</v>
      </c>
      <c r="HKJ9">
        <v>48</v>
      </c>
      <c r="HKK9">
        <v>31</v>
      </c>
      <c r="HKL9">
        <v>25</v>
      </c>
      <c r="HKM9">
        <v>3</v>
      </c>
      <c r="HKN9">
        <v>20</v>
      </c>
      <c r="HKO9">
        <v>36</v>
      </c>
      <c r="HKP9">
        <v>35</v>
      </c>
      <c r="HKQ9">
        <v>31</v>
      </c>
      <c r="HKR9">
        <v>25</v>
      </c>
      <c r="HKS9">
        <v>48</v>
      </c>
      <c r="HKT9">
        <v>8</v>
      </c>
      <c r="HKU9">
        <v>48</v>
      </c>
      <c r="HKV9">
        <v>31</v>
      </c>
      <c r="HKW9">
        <v>25</v>
      </c>
      <c r="HKX9">
        <v>3</v>
      </c>
      <c r="HKY9">
        <v>48</v>
      </c>
      <c r="HKZ9">
        <v>35</v>
      </c>
      <c r="HLA9">
        <v>26</v>
      </c>
      <c r="HLB9">
        <v>3</v>
      </c>
      <c r="HLC9">
        <v>48</v>
      </c>
      <c r="HLD9">
        <v>36</v>
      </c>
      <c r="HLE9">
        <v>48</v>
      </c>
      <c r="HLF9">
        <v>35</v>
      </c>
      <c r="HLG9">
        <v>26</v>
      </c>
      <c r="HLH9">
        <v>3</v>
      </c>
      <c r="HLI9">
        <v>36</v>
      </c>
      <c r="HLJ9">
        <v>35</v>
      </c>
      <c r="HLK9">
        <v>31</v>
      </c>
      <c r="HLL9">
        <v>25</v>
      </c>
      <c r="HLM9">
        <v>48</v>
      </c>
      <c r="HLN9">
        <v>35</v>
      </c>
      <c r="HLO9">
        <v>26</v>
      </c>
      <c r="HLP9">
        <v>3</v>
      </c>
      <c r="HLQ9">
        <v>48</v>
      </c>
      <c r="HLR9">
        <v>8</v>
      </c>
      <c r="HLS9">
        <v>48</v>
      </c>
      <c r="HLT9">
        <v>31</v>
      </c>
      <c r="HLU9">
        <v>25</v>
      </c>
      <c r="HLV9">
        <v>3</v>
      </c>
      <c r="HLW9">
        <v>48</v>
      </c>
      <c r="HLX9">
        <v>35</v>
      </c>
      <c r="HLY9">
        <v>26</v>
      </c>
      <c r="HLZ9">
        <v>3</v>
      </c>
      <c r="HMA9">
        <v>36</v>
      </c>
      <c r="HMB9">
        <v>36</v>
      </c>
      <c r="HMC9">
        <v>19</v>
      </c>
      <c r="HMD9">
        <v>36</v>
      </c>
      <c r="HME9">
        <v>36</v>
      </c>
      <c r="HMF9">
        <v>36</v>
      </c>
      <c r="HMG9">
        <v>19</v>
      </c>
      <c r="HMH9">
        <v>36</v>
      </c>
      <c r="HMI9">
        <v>19</v>
      </c>
      <c r="HMJ9">
        <v>36</v>
      </c>
      <c r="HMK9">
        <v>36</v>
      </c>
      <c r="HML9">
        <v>19</v>
      </c>
      <c r="HMM9">
        <v>36</v>
      </c>
      <c r="HMN9">
        <v>36</v>
      </c>
      <c r="HMO9">
        <v>36</v>
      </c>
      <c r="HMP9">
        <v>19</v>
      </c>
      <c r="HMQ9">
        <v>36</v>
      </c>
      <c r="HMR9">
        <v>48</v>
      </c>
      <c r="HMS9">
        <v>36</v>
      </c>
      <c r="HMT9">
        <v>48</v>
      </c>
      <c r="HMU9">
        <v>35</v>
      </c>
      <c r="HMV9">
        <v>26</v>
      </c>
      <c r="HMW9">
        <v>3</v>
      </c>
      <c r="HMX9">
        <v>36</v>
      </c>
      <c r="HMY9">
        <v>35</v>
      </c>
      <c r="HMZ9">
        <v>31</v>
      </c>
      <c r="HNA9">
        <v>25</v>
      </c>
      <c r="HNB9">
        <v>48</v>
      </c>
      <c r="HNC9">
        <v>35</v>
      </c>
      <c r="HND9">
        <v>26</v>
      </c>
      <c r="HNE9">
        <v>3</v>
      </c>
      <c r="HNF9">
        <v>48</v>
      </c>
      <c r="HNG9">
        <v>8</v>
      </c>
      <c r="HNH9">
        <v>48</v>
      </c>
      <c r="HNI9">
        <v>31</v>
      </c>
      <c r="HNJ9">
        <v>25</v>
      </c>
      <c r="HNK9">
        <v>3</v>
      </c>
      <c r="HNL9">
        <v>48</v>
      </c>
      <c r="HNM9">
        <v>35</v>
      </c>
      <c r="HNN9">
        <v>26</v>
      </c>
      <c r="HNO9">
        <v>3</v>
      </c>
      <c r="HNP9">
        <v>36</v>
      </c>
      <c r="HNQ9">
        <v>36</v>
      </c>
      <c r="HNR9">
        <v>19</v>
      </c>
      <c r="HNS9">
        <v>36</v>
      </c>
      <c r="HNT9">
        <v>36</v>
      </c>
      <c r="HNU9">
        <v>48</v>
      </c>
      <c r="HNV9">
        <v>35</v>
      </c>
      <c r="HNW9">
        <v>26</v>
      </c>
      <c r="HNX9">
        <v>3</v>
      </c>
      <c r="HNY9">
        <v>36</v>
      </c>
      <c r="HNZ9">
        <v>35</v>
      </c>
      <c r="HOA9">
        <v>31</v>
      </c>
      <c r="HOB9">
        <v>25</v>
      </c>
      <c r="HOC9">
        <v>19</v>
      </c>
      <c r="HOD9">
        <v>48</v>
      </c>
      <c r="HOE9">
        <v>31</v>
      </c>
      <c r="HOF9">
        <v>25</v>
      </c>
      <c r="HOG9">
        <v>3</v>
      </c>
      <c r="HOH9">
        <v>20</v>
      </c>
      <c r="HOI9">
        <v>36</v>
      </c>
      <c r="HOJ9">
        <v>35</v>
      </c>
      <c r="HOK9">
        <v>31</v>
      </c>
      <c r="HOL9">
        <v>25</v>
      </c>
      <c r="HOM9">
        <v>19</v>
      </c>
      <c r="HON9">
        <v>48</v>
      </c>
      <c r="HOO9">
        <v>19</v>
      </c>
      <c r="HOP9">
        <v>48</v>
      </c>
      <c r="HOQ9">
        <v>31</v>
      </c>
      <c r="HOR9">
        <v>25</v>
      </c>
      <c r="HOS9">
        <v>3</v>
      </c>
      <c r="HOT9">
        <v>20</v>
      </c>
      <c r="HOU9">
        <v>36</v>
      </c>
      <c r="HOV9">
        <v>35</v>
      </c>
      <c r="HOW9">
        <v>31</v>
      </c>
      <c r="HOX9">
        <v>25</v>
      </c>
      <c r="HOY9">
        <v>48</v>
      </c>
      <c r="HOZ9">
        <v>8</v>
      </c>
      <c r="HPA9">
        <v>48</v>
      </c>
      <c r="HPB9">
        <v>31</v>
      </c>
      <c r="HPC9">
        <v>25</v>
      </c>
      <c r="HPD9">
        <v>3</v>
      </c>
      <c r="HPE9">
        <v>48</v>
      </c>
      <c r="HPF9">
        <v>35</v>
      </c>
      <c r="HPG9">
        <v>26</v>
      </c>
      <c r="HPH9">
        <v>3</v>
      </c>
      <c r="HPI9">
        <v>20</v>
      </c>
      <c r="HPJ9">
        <v>36</v>
      </c>
      <c r="HPK9">
        <v>36</v>
      </c>
      <c r="HPL9">
        <v>19</v>
      </c>
      <c r="HPM9">
        <v>36</v>
      </c>
      <c r="HPN9">
        <v>36</v>
      </c>
      <c r="HPO9">
        <v>48</v>
      </c>
      <c r="HPP9">
        <v>35</v>
      </c>
      <c r="HPQ9">
        <v>26</v>
      </c>
      <c r="HPR9">
        <v>3</v>
      </c>
      <c r="HPS9">
        <v>36</v>
      </c>
      <c r="HPT9">
        <v>35</v>
      </c>
      <c r="HPU9">
        <v>31</v>
      </c>
      <c r="HPV9">
        <v>25</v>
      </c>
      <c r="HPW9">
        <v>19</v>
      </c>
      <c r="HPX9">
        <v>48</v>
      </c>
      <c r="HPY9">
        <v>31</v>
      </c>
      <c r="HPZ9">
        <v>25</v>
      </c>
      <c r="HQA9">
        <v>3</v>
      </c>
      <c r="HQB9">
        <v>20</v>
      </c>
      <c r="HQC9">
        <v>36</v>
      </c>
      <c r="HQD9">
        <v>35</v>
      </c>
      <c r="HQE9">
        <v>31</v>
      </c>
      <c r="HQF9">
        <v>25</v>
      </c>
      <c r="HQG9">
        <v>46</v>
      </c>
      <c r="HQH9">
        <v>12</v>
      </c>
      <c r="HQI9">
        <v>46</v>
      </c>
      <c r="HQJ9">
        <v>12</v>
      </c>
      <c r="HQK9">
        <v>46</v>
      </c>
      <c r="HQL9">
        <v>12</v>
      </c>
      <c r="HQM9">
        <v>46</v>
      </c>
      <c r="HQN9">
        <v>12</v>
      </c>
      <c r="HQO9">
        <v>46</v>
      </c>
      <c r="HQP9">
        <v>12</v>
      </c>
      <c r="HQQ9">
        <v>46</v>
      </c>
      <c r="HQR9">
        <v>12</v>
      </c>
      <c r="HQS9">
        <v>46</v>
      </c>
      <c r="HQT9">
        <v>12</v>
      </c>
      <c r="HQU9">
        <v>46</v>
      </c>
      <c r="HQV9">
        <v>12</v>
      </c>
      <c r="HQW9">
        <v>48</v>
      </c>
      <c r="HQX9">
        <v>46</v>
      </c>
      <c r="HQY9">
        <v>12</v>
      </c>
      <c r="HQZ9">
        <v>46</v>
      </c>
      <c r="HRA9">
        <v>12</v>
      </c>
      <c r="HRB9">
        <v>48</v>
      </c>
      <c r="HRC9">
        <v>46</v>
      </c>
      <c r="HRD9">
        <v>12</v>
      </c>
      <c r="HRE9">
        <v>48</v>
      </c>
      <c r="HRF9">
        <v>46</v>
      </c>
      <c r="HRG9">
        <v>5</v>
      </c>
      <c r="HRH9">
        <v>20</v>
      </c>
      <c r="HRI9">
        <v>8</v>
      </c>
      <c r="HRJ9">
        <v>8</v>
      </c>
      <c r="HRK9">
        <v>8</v>
      </c>
      <c r="HRL9">
        <v>8</v>
      </c>
      <c r="HRM9">
        <v>8</v>
      </c>
      <c r="HRN9">
        <v>8</v>
      </c>
      <c r="HRO9">
        <v>8</v>
      </c>
      <c r="HRP9">
        <v>8</v>
      </c>
      <c r="HRQ9">
        <v>24</v>
      </c>
      <c r="HRR9">
        <v>22</v>
      </c>
      <c r="HRS9">
        <v>14</v>
      </c>
      <c r="HRT9">
        <v>9</v>
      </c>
      <c r="HRU9">
        <v>24</v>
      </c>
      <c r="HRV9">
        <v>22</v>
      </c>
      <c r="HRW9">
        <v>14</v>
      </c>
      <c r="HRX9">
        <v>9</v>
      </c>
      <c r="HRY9">
        <v>14</v>
      </c>
      <c r="HRZ9">
        <v>24</v>
      </c>
      <c r="HSA9">
        <v>22</v>
      </c>
      <c r="HSB9">
        <v>14</v>
      </c>
      <c r="HSC9">
        <v>9</v>
      </c>
      <c r="HSD9">
        <v>24</v>
      </c>
      <c r="HSE9">
        <v>22</v>
      </c>
      <c r="HSF9">
        <v>14</v>
      </c>
      <c r="HSG9">
        <v>9</v>
      </c>
      <c r="HSH9">
        <v>24</v>
      </c>
      <c r="HSI9">
        <v>22</v>
      </c>
      <c r="HSJ9">
        <v>14</v>
      </c>
      <c r="HSK9">
        <v>9</v>
      </c>
      <c r="HSL9">
        <v>14</v>
      </c>
      <c r="HSM9">
        <v>24</v>
      </c>
      <c r="HSN9">
        <v>22</v>
      </c>
      <c r="HSO9">
        <v>14</v>
      </c>
      <c r="HSP9">
        <v>9</v>
      </c>
      <c r="HSQ9">
        <v>14</v>
      </c>
      <c r="HSR9">
        <v>24</v>
      </c>
      <c r="HSS9">
        <v>22</v>
      </c>
      <c r="HST9">
        <v>14</v>
      </c>
      <c r="HSU9">
        <v>9</v>
      </c>
      <c r="HSV9">
        <v>24</v>
      </c>
      <c r="HSW9">
        <v>22</v>
      </c>
      <c r="HSX9">
        <v>14</v>
      </c>
      <c r="HSY9">
        <v>9</v>
      </c>
      <c r="HSZ9">
        <v>14</v>
      </c>
      <c r="HTA9">
        <v>24</v>
      </c>
      <c r="HTB9">
        <v>22</v>
      </c>
      <c r="HTC9">
        <v>14</v>
      </c>
      <c r="HTD9">
        <v>9</v>
      </c>
      <c r="HTE9">
        <v>24</v>
      </c>
      <c r="HTF9">
        <v>22</v>
      </c>
      <c r="HTG9">
        <v>14</v>
      </c>
      <c r="HTH9">
        <v>9</v>
      </c>
      <c r="HTI9">
        <v>24</v>
      </c>
      <c r="HTJ9">
        <v>22</v>
      </c>
      <c r="HTK9">
        <v>14</v>
      </c>
      <c r="HTL9">
        <v>9</v>
      </c>
      <c r="HTM9">
        <v>14</v>
      </c>
      <c r="HTN9">
        <v>24</v>
      </c>
      <c r="HTO9">
        <v>22</v>
      </c>
      <c r="HTP9">
        <v>14</v>
      </c>
      <c r="HTQ9">
        <v>9</v>
      </c>
      <c r="HTR9">
        <v>49</v>
      </c>
      <c r="HTS9">
        <v>24</v>
      </c>
      <c r="HTT9">
        <v>22</v>
      </c>
      <c r="HTU9">
        <v>14</v>
      </c>
      <c r="HTV9">
        <v>9</v>
      </c>
      <c r="HTW9">
        <v>49</v>
      </c>
      <c r="HTX9">
        <v>22</v>
      </c>
      <c r="HTY9">
        <v>18</v>
      </c>
      <c r="HTZ9">
        <v>6</v>
      </c>
      <c r="HUA9">
        <v>18</v>
      </c>
      <c r="HUB9">
        <v>49</v>
      </c>
      <c r="HUC9">
        <v>46</v>
      </c>
      <c r="HUD9">
        <v>40</v>
      </c>
      <c r="HUE9">
        <v>18</v>
      </c>
      <c r="HUF9">
        <v>24</v>
      </c>
      <c r="HUG9">
        <v>22</v>
      </c>
      <c r="HUH9">
        <v>14</v>
      </c>
      <c r="HUI9">
        <v>9</v>
      </c>
      <c r="HUJ9">
        <v>22</v>
      </c>
      <c r="HUK9">
        <v>18</v>
      </c>
      <c r="HUL9">
        <v>6</v>
      </c>
      <c r="HUM9">
        <v>14</v>
      </c>
      <c r="HUN9">
        <v>40</v>
      </c>
      <c r="HUO9">
        <v>21</v>
      </c>
      <c r="HUP9">
        <v>6</v>
      </c>
      <c r="HUQ9">
        <v>49</v>
      </c>
      <c r="HUR9">
        <v>22</v>
      </c>
      <c r="HUS9">
        <v>18</v>
      </c>
      <c r="HUT9">
        <v>6</v>
      </c>
      <c r="HUU9">
        <v>18</v>
      </c>
      <c r="HUV9">
        <v>49</v>
      </c>
      <c r="HUW9">
        <v>46</v>
      </c>
      <c r="HUX9">
        <v>40</v>
      </c>
      <c r="HUY9">
        <v>18</v>
      </c>
      <c r="HUZ9">
        <v>49</v>
      </c>
      <c r="HVA9">
        <v>46</v>
      </c>
      <c r="HVB9">
        <v>12</v>
      </c>
      <c r="HVC9">
        <v>49</v>
      </c>
      <c r="HVD9">
        <v>14</v>
      </c>
      <c r="HVE9">
        <v>40</v>
      </c>
      <c r="HVF9">
        <v>21</v>
      </c>
      <c r="HVG9">
        <v>6</v>
      </c>
      <c r="HVH9">
        <v>49</v>
      </c>
      <c r="HVI9">
        <v>46</v>
      </c>
      <c r="HVJ9">
        <v>40</v>
      </c>
      <c r="HVK9">
        <v>18</v>
      </c>
      <c r="HVL9">
        <v>49</v>
      </c>
      <c r="HVM9">
        <v>22</v>
      </c>
      <c r="HVN9">
        <v>18</v>
      </c>
      <c r="HVO9">
        <v>6</v>
      </c>
      <c r="HVP9">
        <v>18</v>
      </c>
      <c r="HVQ9">
        <v>49</v>
      </c>
      <c r="HVR9">
        <v>46</v>
      </c>
      <c r="HVS9">
        <v>40</v>
      </c>
      <c r="HVT9">
        <v>18</v>
      </c>
      <c r="HVU9">
        <v>24</v>
      </c>
      <c r="HVV9">
        <v>22</v>
      </c>
      <c r="HVW9">
        <v>14</v>
      </c>
      <c r="HVX9">
        <v>9</v>
      </c>
      <c r="HVY9">
        <v>24</v>
      </c>
      <c r="HVZ9">
        <v>22</v>
      </c>
      <c r="HWA9">
        <v>14</v>
      </c>
      <c r="HWB9">
        <v>9</v>
      </c>
      <c r="HWC9">
        <v>14</v>
      </c>
      <c r="HWD9">
        <v>24</v>
      </c>
      <c r="HWE9">
        <v>22</v>
      </c>
      <c r="HWF9">
        <v>14</v>
      </c>
      <c r="HWG9">
        <v>9</v>
      </c>
      <c r="HWH9">
        <v>24</v>
      </c>
      <c r="HWI9">
        <v>22</v>
      </c>
      <c r="HWJ9">
        <v>14</v>
      </c>
      <c r="HWK9">
        <v>9</v>
      </c>
      <c r="HWL9">
        <v>49</v>
      </c>
      <c r="HWM9">
        <v>22</v>
      </c>
      <c r="HWN9">
        <v>18</v>
      </c>
      <c r="HWO9">
        <v>6</v>
      </c>
      <c r="HWP9">
        <v>18</v>
      </c>
      <c r="HWQ9">
        <v>49</v>
      </c>
      <c r="HWR9">
        <v>46</v>
      </c>
      <c r="HWS9">
        <v>40</v>
      </c>
      <c r="HWT9">
        <v>18</v>
      </c>
      <c r="HWU9">
        <v>24</v>
      </c>
      <c r="HWV9">
        <v>22</v>
      </c>
      <c r="HWW9">
        <v>14</v>
      </c>
      <c r="HWX9">
        <v>9</v>
      </c>
      <c r="HWY9">
        <v>22</v>
      </c>
      <c r="HWZ9">
        <v>18</v>
      </c>
      <c r="HXA9">
        <v>6</v>
      </c>
      <c r="HXB9">
        <v>14</v>
      </c>
      <c r="HXC9">
        <v>40</v>
      </c>
      <c r="HXD9">
        <v>21</v>
      </c>
      <c r="HXE9">
        <v>6</v>
      </c>
      <c r="HXF9">
        <v>14</v>
      </c>
      <c r="HXG9">
        <v>49</v>
      </c>
      <c r="HXH9">
        <v>14</v>
      </c>
      <c r="HXI9">
        <v>40</v>
      </c>
      <c r="HXJ9">
        <v>21</v>
      </c>
      <c r="HXK9">
        <v>6</v>
      </c>
      <c r="HXL9">
        <v>49</v>
      </c>
      <c r="HXM9">
        <v>46</v>
      </c>
      <c r="HXN9">
        <v>40</v>
      </c>
      <c r="HXO9">
        <v>18</v>
      </c>
      <c r="HXP9">
        <v>21</v>
      </c>
      <c r="HXQ9">
        <v>24</v>
      </c>
      <c r="HXR9">
        <v>22</v>
      </c>
      <c r="HXS9">
        <v>14</v>
      </c>
      <c r="HXT9">
        <v>9</v>
      </c>
      <c r="HXU9">
        <v>22</v>
      </c>
      <c r="HXV9">
        <v>18</v>
      </c>
      <c r="HXW9">
        <v>6</v>
      </c>
      <c r="HXX9">
        <v>14</v>
      </c>
      <c r="HXY9">
        <v>40</v>
      </c>
      <c r="HXZ9">
        <v>21</v>
      </c>
      <c r="HYA9">
        <v>6</v>
      </c>
      <c r="HYB9">
        <v>14</v>
      </c>
      <c r="HYC9">
        <v>49</v>
      </c>
      <c r="HYD9">
        <v>14</v>
      </c>
      <c r="HYE9">
        <v>49</v>
      </c>
      <c r="HYF9">
        <v>14</v>
      </c>
      <c r="HYG9">
        <v>40</v>
      </c>
      <c r="HYH9">
        <v>21</v>
      </c>
      <c r="HYI9">
        <v>6</v>
      </c>
      <c r="HYJ9">
        <v>49</v>
      </c>
      <c r="HYK9">
        <v>46</v>
      </c>
      <c r="HYL9">
        <v>40</v>
      </c>
      <c r="HYM9">
        <v>18</v>
      </c>
      <c r="HYN9">
        <v>21</v>
      </c>
      <c r="HYO9">
        <v>24</v>
      </c>
      <c r="HYP9">
        <v>22</v>
      </c>
      <c r="HYQ9">
        <v>14</v>
      </c>
      <c r="HYR9">
        <v>9</v>
      </c>
      <c r="HYS9">
        <v>22</v>
      </c>
      <c r="HYT9">
        <v>18</v>
      </c>
      <c r="HYU9">
        <v>6</v>
      </c>
      <c r="HYV9">
        <v>14</v>
      </c>
      <c r="HYW9">
        <v>40</v>
      </c>
      <c r="HYX9">
        <v>21</v>
      </c>
      <c r="HYY9">
        <v>6</v>
      </c>
      <c r="HYZ9">
        <v>49</v>
      </c>
      <c r="HZA9">
        <v>46</v>
      </c>
      <c r="HZB9">
        <v>12</v>
      </c>
      <c r="HZC9">
        <v>49</v>
      </c>
      <c r="HZD9">
        <v>14</v>
      </c>
      <c r="HZE9">
        <v>40</v>
      </c>
      <c r="HZF9">
        <v>21</v>
      </c>
      <c r="HZG9">
        <v>6</v>
      </c>
      <c r="HZH9">
        <v>49</v>
      </c>
      <c r="HZI9">
        <v>46</v>
      </c>
      <c r="HZJ9">
        <v>40</v>
      </c>
      <c r="HZK9">
        <v>18</v>
      </c>
      <c r="HZL9">
        <v>49</v>
      </c>
      <c r="HZM9">
        <v>22</v>
      </c>
      <c r="HZN9">
        <v>18</v>
      </c>
      <c r="HZO9">
        <v>6</v>
      </c>
      <c r="HZP9">
        <v>18</v>
      </c>
      <c r="HZQ9">
        <v>49</v>
      </c>
      <c r="HZR9">
        <v>46</v>
      </c>
      <c r="HZS9">
        <v>40</v>
      </c>
      <c r="HZT9">
        <v>18</v>
      </c>
      <c r="HZU9">
        <v>21</v>
      </c>
      <c r="HZV9">
        <v>24</v>
      </c>
      <c r="HZW9">
        <v>22</v>
      </c>
      <c r="HZX9">
        <v>14</v>
      </c>
      <c r="HZY9">
        <v>9</v>
      </c>
      <c r="HZZ9">
        <v>24</v>
      </c>
      <c r="IAA9">
        <v>22</v>
      </c>
      <c r="IAB9">
        <v>14</v>
      </c>
      <c r="IAC9">
        <v>9</v>
      </c>
      <c r="IAD9">
        <v>14</v>
      </c>
      <c r="IAE9">
        <v>24</v>
      </c>
      <c r="IAF9">
        <v>22</v>
      </c>
      <c r="IAG9">
        <v>14</v>
      </c>
      <c r="IAH9">
        <v>9</v>
      </c>
      <c r="IAI9">
        <v>24</v>
      </c>
      <c r="IAJ9">
        <v>22</v>
      </c>
      <c r="IAK9">
        <v>14</v>
      </c>
      <c r="IAL9">
        <v>9</v>
      </c>
      <c r="IAM9">
        <v>49</v>
      </c>
      <c r="IAN9">
        <v>22</v>
      </c>
      <c r="IAO9">
        <v>18</v>
      </c>
      <c r="IAP9">
        <v>6</v>
      </c>
      <c r="IAQ9">
        <v>18</v>
      </c>
      <c r="IAR9">
        <v>49</v>
      </c>
      <c r="IAS9">
        <v>46</v>
      </c>
      <c r="IAT9">
        <v>40</v>
      </c>
      <c r="IAU9">
        <v>18</v>
      </c>
      <c r="IAV9">
        <v>24</v>
      </c>
      <c r="IAW9">
        <v>22</v>
      </c>
      <c r="IAX9">
        <v>14</v>
      </c>
      <c r="IAY9">
        <v>9</v>
      </c>
      <c r="IAZ9">
        <v>22</v>
      </c>
      <c r="IBA9">
        <v>18</v>
      </c>
      <c r="IBB9">
        <v>6</v>
      </c>
      <c r="IBC9">
        <v>14</v>
      </c>
      <c r="IBD9">
        <v>40</v>
      </c>
      <c r="IBE9">
        <v>21</v>
      </c>
      <c r="IBF9">
        <v>6</v>
      </c>
      <c r="IBG9">
        <v>14</v>
      </c>
      <c r="IBH9">
        <v>49</v>
      </c>
      <c r="IBI9">
        <v>14</v>
      </c>
      <c r="IBJ9">
        <v>40</v>
      </c>
      <c r="IBK9">
        <v>21</v>
      </c>
      <c r="IBL9">
        <v>6</v>
      </c>
      <c r="IBM9">
        <v>49</v>
      </c>
      <c r="IBN9">
        <v>46</v>
      </c>
      <c r="IBO9">
        <v>40</v>
      </c>
      <c r="IBP9">
        <v>18</v>
      </c>
      <c r="IBQ9">
        <v>21</v>
      </c>
      <c r="IBR9">
        <v>24</v>
      </c>
      <c r="IBS9">
        <v>22</v>
      </c>
      <c r="IBT9">
        <v>14</v>
      </c>
      <c r="IBU9">
        <v>9</v>
      </c>
      <c r="IBV9">
        <v>22</v>
      </c>
      <c r="IBW9">
        <v>18</v>
      </c>
      <c r="IBX9">
        <v>6</v>
      </c>
      <c r="IBY9">
        <v>14</v>
      </c>
      <c r="IBZ9">
        <v>40</v>
      </c>
      <c r="ICA9">
        <v>21</v>
      </c>
      <c r="ICB9">
        <v>6</v>
      </c>
      <c r="ICC9">
        <v>8</v>
      </c>
      <c r="ICD9">
        <v>8</v>
      </c>
      <c r="ICE9">
        <v>8</v>
      </c>
      <c r="ICF9">
        <v>8</v>
      </c>
      <c r="ICG9">
        <v>8</v>
      </c>
      <c r="ICH9">
        <v>8</v>
      </c>
      <c r="ICI9">
        <v>8</v>
      </c>
      <c r="ICJ9">
        <v>8</v>
      </c>
      <c r="ICK9">
        <v>39</v>
      </c>
      <c r="ICL9">
        <v>8</v>
      </c>
      <c r="ICM9">
        <v>20</v>
      </c>
      <c r="ICN9">
        <v>8</v>
      </c>
      <c r="ICO9">
        <v>8</v>
      </c>
      <c r="ICP9">
        <v>20</v>
      </c>
      <c r="ICQ9">
        <v>8</v>
      </c>
      <c r="ICR9">
        <v>8</v>
      </c>
      <c r="ICS9">
        <v>8</v>
      </c>
      <c r="ICT9">
        <v>8</v>
      </c>
      <c r="ICU9">
        <v>20</v>
      </c>
      <c r="ICV9">
        <v>49</v>
      </c>
      <c r="ICW9">
        <v>48</v>
      </c>
      <c r="ICX9">
        <v>21</v>
      </c>
      <c r="ICY9">
        <v>6</v>
      </c>
      <c r="ICZ9">
        <v>14</v>
      </c>
      <c r="IDA9">
        <v>48</v>
      </c>
      <c r="IDB9">
        <v>21</v>
      </c>
      <c r="IDC9">
        <v>24</v>
      </c>
      <c r="IDD9">
        <v>22</v>
      </c>
      <c r="IDE9">
        <v>14</v>
      </c>
      <c r="IDF9">
        <v>9</v>
      </c>
      <c r="IDG9">
        <v>6</v>
      </c>
      <c r="IDH9">
        <v>18</v>
      </c>
      <c r="IDI9">
        <v>6</v>
      </c>
      <c r="IDJ9">
        <v>14</v>
      </c>
      <c r="IDK9">
        <v>21</v>
      </c>
      <c r="IDL9">
        <v>6</v>
      </c>
      <c r="IDM9">
        <v>8</v>
      </c>
      <c r="IDN9">
        <v>39</v>
      </c>
      <c r="IDO9">
        <v>12</v>
      </c>
      <c r="IDP9">
        <v>8</v>
      </c>
      <c r="IDQ9">
        <v>24</v>
      </c>
      <c r="IDR9">
        <v>22</v>
      </c>
      <c r="IDS9">
        <v>14</v>
      </c>
      <c r="IDT9">
        <v>9</v>
      </c>
      <c r="IDU9">
        <v>6</v>
      </c>
      <c r="IDV9">
        <v>46</v>
      </c>
      <c r="IDW9">
        <v>8</v>
      </c>
      <c r="IDX9">
        <v>24</v>
      </c>
      <c r="IDY9">
        <v>22</v>
      </c>
      <c r="IDZ9">
        <v>14</v>
      </c>
      <c r="IEA9">
        <v>9</v>
      </c>
      <c r="IEB9">
        <v>6</v>
      </c>
      <c r="IEC9">
        <v>24</v>
      </c>
      <c r="IED9">
        <v>22</v>
      </c>
      <c r="IEE9">
        <v>14</v>
      </c>
      <c r="IEF9">
        <v>9</v>
      </c>
      <c r="IEG9">
        <v>6</v>
      </c>
      <c r="IEH9">
        <v>14</v>
      </c>
      <c r="IEI9">
        <v>24</v>
      </c>
      <c r="IEJ9">
        <v>22</v>
      </c>
      <c r="IEK9">
        <v>14</v>
      </c>
      <c r="IEL9">
        <v>9</v>
      </c>
      <c r="IEM9">
        <v>6</v>
      </c>
      <c r="IEN9">
        <v>24</v>
      </c>
      <c r="IEO9">
        <v>22</v>
      </c>
      <c r="IEP9">
        <v>14</v>
      </c>
      <c r="IEQ9">
        <v>9</v>
      </c>
      <c r="IER9">
        <v>6</v>
      </c>
      <c r="IES9">
        <v>18</v>
      </c>
      <c r="IET9">
        <v>6</v>
      </c>
      <c r="IEU9">
        <v>14</v>
      </c>
      <c r="IEV9">
        <v>21</v>
      </c>
      <c r="IEW9">
        <v>6</v>
      </c>
      <c r="IEX9">
        <v>46</v>
      </c>
      <c r="IEY9">
        <v>8</v>
      </c>
      <c r="IEZ9">
        <v>24</v>
      </c>
      <c r="IFA9">
        <v>22</v>
      </c>
      <c r="IFB9">
        <v>14</v>
      </c>
      <c r="IFC9">
        <v>9</v>
      </c>
      <c r="IFD9">
        <v>6</v>
      </c>
      <c r="IFE9">
        <v>24</v>
      </c>
      <c r="IFF9">
        <v>22</v>
      </c>
      <c r="IFG9">
        <v>14</v>
      </c>
      <c r="IFH9">
        <v>9</v>
      </c>
      <c r="IFI9">
        <v>6</v>
      </c>
      <c r="IFJ9">
        <v>14</v>
      </c>
      <c r="IFK9">
        <v>24</v>
      </c>
      <c r="IFL9">
        <v>22</v>
      </c>
      <c r="IFM9">
        <v>14</v>
      </c>
      <c r="IFN9">
        <v>9</v>
      </c>
      <c r="IFO9">
        <v>6</v>
      </c>
      <c r="IFP9">
        <v>24</v>
      </c>
      <c r="IFQ9">
        <v>22</v>
      </c>
      <c r="IFR9">
        <v>14</v>
      </c>
      <c r="IFS9">
        <v>9</v>
      </c>
      <c r="IFT9">
        <v>6</v>
      </c>
      <c r="IFU9">
        <v>18</v>
      </c>
      <c r="IFV9">
        <v>6</v>
      </c>
      <c r="IFW9">
        <v>14</v>
      </c>
      <c r="IFX9">
        <v>21</v>
      </c>
      <c r="IFY9">
        <v>6</v>
      </c>
      <c r="IFZ9">
        <v>24</v>
      </c>
      <c r="IGA9">
        <v>22</v>
      </c>
      <c r="IGB9">
        <v>14</v>
      </c>
      <c r="IGC9">
        <v>9</v>
      </c>
      <c r="IGD9">
        <v>6</v>
      </c>
      <c r="IGE9">
        <v>24</v>
      </c>
      <c r="IGF9">
        <v>22</v>
      </c>
      <c r="IGG9">
        <v>14</v>
      </c>
      <c r="IGH9">
        <v>9</v>
      </c>
      <c r="IGI9">
        <v>6</v>
      </c>
      <c r="IGJ9">
        <v>14</v>
      </c>
      <c r="IGK9">
        <v>24</v>
      </c>
      <c r="IGL9">
        <v>22</v>
      </c>
      <c r="IGM9">
        <v>14</v>
      </c>
      <c r="IGN9">
        <v>9</v>
      </c>
      <c r="IGO9">
        <v>6</v>
      </c>
      <c r="IGP9">
        <v>24</v>
      </c>
      <c r="IGQ9">
        <v>22</v>
      </c>
      <c r="IGR9">
        <v>14</v>
      </c>
      <c r="IGS9">
        <v>9</v>
      </c>
      <c r="IGT9">
        <v>6</v>
      </c>
      <c r="IGU9">
        <v>18</v>
      </c>
      <c r="IGV9">
        <v>6</v>
      </c>
      <c r="IGW9">
        <v>14</v>
      </c>
      <c r="IGX9">
        <v>21</v>
      </c>
      <c r="IGY9">
        <v>6</v>
      </c>
      <c r="IGZ9">
        <v>14</v>
      </c>
      <c r="IHA9">
        <v>24</v>
      </c>
      <c r="IHB9">
        <v>22</v>
      </c>
      <c r="IHC9">
        <v>14</v>
      </c>
      <c r="IHD9">
        <v>9</v>
      </c>
      <c r="IHE9">
        <v>6</v>
      </c>
      <c r="IHF9">
        <v>24</v>
      </c>
      <c r="IHG9">
        <v>22</v>
      </c>
      <c r="IHH9">
        <v>14</v>
      </c>
      <c r="IHI9">
        <v>9</v>
      </c>
      <c r="IHJ9">
        <v>6</v>
      </c>
      <c r="IHK9">
        <v>14</v>
      </c>
      <c r="IHL9">
        <v>24</v>
      </c>
      <c r="IHM9">
        <v>22</v>
      </c>
      <c r="IHN9">
        <v>14</v>
      </c>
      <c r="IHO9">
        <v>9</v>
      </c>
      <c r="IHP9">
        <v>6</v>
      </c>
      <c r="IHQ9">
        <v>24</v>
      </c>
      <c r="IHR9">
        <v>22</v>
      </c>
      <c r="IHS9">
        <v>14</v>
      </c>
      <c r="IHT9">
        <v>9</v>
      </c>
      <c r="IHU9">
        <v>6</v>
      </c>
      <c r="IHV9">
        <v>18</v>
      </c>
      <c r="IHW9">
        <v>6</v>
      </c>
      <c r="IHX9">
        <v>14</v>
      </c>
      <c r="IHY9">
        <v>21</v>
      </c>
      <c r="IHZ9">
        <v>6</v>
      </c>
      <c r="IIA9">
        <v>24</v>
      </c>
      <c r="IIB9">
        <v>22</v>
      </c>
      <c r="IIC9">
        <v>14</v>
      </c>
      <c r="IID9">
        <v>9</v>
      </c>
      <c r="IIE9">
        <v>6</v>
      </c>
      <c r="IIF9">
        <v>24</v>
      </c>
      <c r="IIG9">
        <v>22</v>
      </c>
      <c r="IIH9">
        <v>14</v>
      </c>
      <c r="III9">
        <v>9</v>
      </c>
      <c r="IIJ9">
        <v>6</v>
      </c>
      <c r="IIK9">
        <v>14</v>
      </c>
      <c r="IIL9">
        <v>24</v>
      </c>
      <c r="IIM9">
        <v>22</v>
      </c>
      <c r="IIN9">
        <v>14</v>
      </c>
      <c r="IIO9">
        <v>9</v>
      </c>
      <c r="IIP9">
        <v>6</v>
      </c>
      <c r="IIQ9">
        <v>24</v>
      </c>
      <c r="IIR9">
        <v>22</v>
      </c>
      <c r="IIS9">
        <v>14</v>
      </c>
      <c r="IIT9">
        <v>9</v>
      </c>
      <c r="IIU9">
        <v>6</v>
      </c>
      <c r="IIV9">
        <v>18</v>
      </c>
      <c r="IIW9">
        <v>6</v>
      </c>
      <c r="IIX9">
        <v>14</v>
      </c>
      <c r="IIY9">
        <v>21</v>
      </c>
      <c r="IIZ9">
        <v>6</v>
      </c>
      <c r="IJA9">
        <v>49</v>
      </c>
      <c r="IJB9">
        <v>18</v>
      </c>
      <c r="IJC9">
        <v>6</v>
      </c>
      <c r="IJD9">
        <v>18</v>
      </c>
      <c r="IJE9">
        <v>49</v>
      </c>
      <c r="IJF9">
        <v>40</v>
      </c>
      <c r="IJG9">
        <v>18</v>
      </c>
      <c r="IJH9">
        <v>24</v>
      </c>
      <c r="IJI9">
        <v>22</v>
      </c>
      <c r="IJJ9">
        <v>14</v>
      </c>
      <c r="IJK9">
        <v>9</v>
      </c>
      <c r="IJL9">
        <v>6</v>
      </c>
      <c r="IJM9">
        <v>18</v>
      </c>
      <c r="IJN9">
        <v>6</v>
      </c>
      <c r="IJO9">
        <v>14</v>
      </c>
      <c r="IJP9">
        <v>21</v>
      </c>
      <c r="IJQ9">
        <v>6</v>
      </c>
      <c r="IJR9">
        <v>14</v>
      </c>
      <c r="IJS9">
        <v>48</v>
      </c>
      <c r="IJT9">
        <v>21</v>
      </c>
      <c r="IJU9">
        <v>24</v>
      </c>
      <c r="IJV9">
        <v>22</v>
      </c>
      <c r="IJW9">
        <v>14</v>
      </c>
      <c r="IJX9">
        <v>9</v>
      </c>
      <c r="IJY9">
        <v>6</v>
      </c>
      <c r="IJZ9">
        <v>18</v>
      </c>
      <c r="IKA9">
        <v>6</v>
      </c>
      <c r="IKB9">
        <v>14</v>
      </c>
      <c r="IKC9">
        <v>21</v>
      </c>
      <c r="IKD9">
        <v>6</v>
      </c>
      <c r="IKE9">
        <v>46</v>
      </c>
      <c r="IKF9">
        <v>49</v>
      </c>
      <c r="IKG9">
        <v>48</v>
      </c>
    </row>
  </sheetData>
  <conditionalFormatting sqref="E2:BA2 BC2">
    <cfRule type="cellIs" dxfId="25" priority="1" operator="between">
      <formula>$BD$2</formula>
      <formula>$BD$1</formula>
    </cfRule>
    <cfRule type="cellIs" dxfId="24" priority="2" operator="equal">
      <formula>$D$2</formula>
    </cfRule>
    <cfRule type="cellIs" dxfId="23" priority="3" operator="greaterThan">
      <formula>$D$2</formula>
    </cfRule>
    <cfRule type="cellIs" dxfId="22" priority="4" operator="between">
      <formula>$D$1</formula>
      <formula>$D$2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P48"/>
  <sheetViews>
    <sheetView topLeftCell="A16" zoomScale="80" zoomScaleNormal="80" workbookViewId="0">
      <selection activeCell="A10" sqref="A10:XFD10"/>
    </sheetView>
  </sheetViews>
  <sheetFormatPr defaultRowHeight="15" x14ac:dyDescent="0.25"/>
  <cols>
    <col min="1" max="1" width="12.28515625" style="285" bestFit="1" customWidth="1"/>
    <col min="2" max="50" width="4.140625" customWidth="1"/>
  </cols>
  <sheetData>
    <row r="1" spans="1:146" ht="33" customHeight="1" x14ac:dyDescent="0.25">
      <c r="A1" s="218">
        <v>42964</v>
      </c>
      <c r="H1" s="300">
        <v>277</v>
      </c>
      <c r="I1" s="300"/>
      <c r="J1" s="300">
        <v>277</v>
      </c>
      <c r="K1" s="300"/>
    </row>
    <row r="2" spans="1:146" x14ac:dyDescent="0.25">
      <c r="A2"/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</row>
    <row r="3" spans="1:146" x14ac:dyDescent="0.25">
      <c r="A3" t="s">
        <v>577</v>
      </c>
      <c r="B3">
        <v>4</v>
      </c>
      <c r="C3">
        <v>4</v>
      </c>
      <c r="D3">
        <v>4</v>
      </c>
      <c r="E3">
        <v>4</v>
      </c>
      <c r="F3">
        <v>5</v>
      </c>
      <c r="G3">
        <v>6</v>
      </c>
      <c r="H3" s="123">
        <v>5</v>
      </c>
      <c r="I3" s="123">
        <v>3</v>
      </c>
      <c r="J3" s="123">
        <v>3</v>
      </c>
      <c r="K3" s="123"/>
      <c r="L3" s="123">
        <v>2</v>
      </c>
      <c r="M3" s="123">
        <v>3</v>
      </c>
      <c r="N3" s="123">
        <v>2</v>
      </c>
      <c r="O3" s="123">
        <v>1</v>
      </c>
      <c r="P3" s="123">
        <v>3</v>
      </c>
      <c r="Q3" s="123">
        <v>5</v>
      </c>
      <c r="R3" s="123">
        <v>3</v>
      </c>
      <c r="S3" s="123">
        <v>4</v>
      </c>
      <c r="T3" s="123">
        <v>2</v>
      </c>
      <c r="U3" s="123">
        <v>5</v>
      </c>
      <c r="V3" s="123">
        <v>8</v>
      </c>
      <c r="W3" s="123">
        <v>6</v>
      </c>
      <c r="X3" s="123">
        <v>3</v>
      </c>
      <c r="Y3" s="123">
        <v>3</v>
      </c>
      <c r="Z3" s="123">
        <v>5</v>
      </c>
      <c r="AA3" s="123">
        <v>1</v>
      </c>
      <c r="AB3" s="123">
        <v>3</v>
      </c>
      <c r="AC3" s="123">
        <v>4</v>
      </c>
      <c r="AD3" s="123">
        <v>2</v>
      </c>
      <c r="AE3" s="123">
        <v>2</v>
      </c>
      <c r="AF3" s="123">
        <v>5</v>
      </c>
      <c r="AG3" s="123">
        <v>4</v>
      </c>
      <c r="AH3" s="123">
        <v>7</v>
      </c>
      <c r="AI3" s="123">
        <v>3</v>
      </c>
      <c r="AJ3" s="123">
        <v>4</v>
      </c>
      <c r="AK3" s="123">
        <v>3</v>
      </c>
      <c r="AL3" s="123">
        <v>4</v>
      </c>
      <c r="AM3" s="123">
        <v>3</v>
      </c>
      <c r="AN3" s="123">
        <v>3</v>
      </c>
      <c r="AO3" s="123">
        <v>6</v>
      </c>
      <c r="AP3" s="123">
        <v>3</v>
      </c>
      <c r="AQ3" s="123">
        <v>3</v>
      </c>
      <c r="AR3" s="123">
        <v>4</v>
      </c>
      <c r="AS3" s="123">
        <v>3</v>
      </c>
      <c r="AT3">
        <v>3</v>
      </c>
      <c r="AU3">
        <v>4</v>
      </c>
      <c r="AV3">
        <v>2</v>
      </c>
      <c r="AW3">
        <v>6</v>
      </c>
      <c r="AX3">
        <v>7</v>
      </c>
      <c r="AY3">
        <f>LARGE(B3:AX3,3)-1</f>
        <v>6</v>
      </c>
      <c r="AZ3">
        <f>COUNTBLANK(B3:AX3)</f>
        <v>1</v>
      </c>
    </row>
    <row r="4" spans="1:146" x14ac:dyDescent="0.25">
      <c r="A4" t="s">
        <v>578</v>
      </c>
      <c r="B4">
        <v>1</v>
      </c>
      <c r="C4">
        <v>6</v>
      </c>
      <c r="D4">
        <v>4</v>
      </c>
      <c r="E4">
        <v>1</v>
      </c>
      <c r="F4">
        <v>2</v>
      </c>
      <c r="G4">
        <v>3</v>
      </c>
      <c r="H4">
        <v>6</v>
      </c>
      <c r="I4">
        <v>7</v>
      </c>
      <c r="J4">
        <v>3</v>
      </c>
      <c r="K4">
        <v>4</v>
      </c>
      <c r="L4">
        <v>3</v>
      </c>
      <c r="M4">
        <v>1</v>
      </c>
      <c r="N4">
        <v>5</v>
      </c>
      <c r="O4">
        <v>5</v>
      </c>
      <c r="P4">
        <v>2</v>
      </c>
      <c r="Q4">
        <v>2</v>
      </c>
      <c r="R4">
        <v>7</v>
      </c>
      <c r="S4">
        <v>5</v>
      </c>
      <c r="T4">
        <v>3</v>
      </c>
      <c r="U4">
        <v>3</v>
      </c>
      <c r="V4">
        <v>6</v>
      </c>
      <c r="W4">
        <v>6</v>
      </c>
      <c r="X4">
        <v>7</v>
      </c>
      <c r="Y4">
        <v>4</v>
      </c>
      <c r="Z4">
        <v>3</v>
      </c>
      <c r="AA4">
        <v>3</v>
      </c>
      <c r="AB4">
        <v>3</v>
      </c>
      <c r="AC4">
        <v>3</v>
      </c>
      <c r="AD4">
        <v>7</v>
      </c>
      <c r="AE4">
        <v>1</v>
      </c>
      <c r="AF4">
        <v>5</v>
      </c>
      <c r="AG4">
        <v>3</v>
      </c>
      <c r="AH4">
        <v>2</v>
      </c>
      <c r="AI4">
        <v>2</v>
      </c>
      <c r="AJ4">
        <v>2</v>
      </c>
      <c r="AK4">
        <v>4</v>
      </c>
      <c r="AL4">
        <v>4</v>
      </c>
      <c r="AM4">
        <v>1</v>
      </c>
      <c r="AN4">
        <v>5</v>
      </c>
      <c r="AO4">
        <v>2</v>
      </c>
      <c r="AP4">
        <v>3</v>
      </c>
      <c r="AQ4">
        <v>4</v>
      </c>
      <c r="AR4">
        <v>2</v>
      </c>
      <c r="AS4">
        <v>2</v>
      </c>
      <c r="AT4">
        <v>2</v>
      </c>
      <c r="AU4">
        <v>5</v>
      </c>
      <c r="AV4">
        <v>2</v>
      </c>
      <c r="AW4">
        <v>3</v>
      </c>
      <c r="AX4">
        <v>6</v>
      </c>
      <c r="AY4">
        <f t="shared" ref="AY4:AY14" si="0">LARGE(B4:AX4,3)-1</f>
        <v>6</v>
      </c>
      <c r="AZ4">
        <f t="shared" ref="AZ4:AZ14" si="1">COUNTBLANK(B4:AX4)</f>
        <v>0</v>
      </c>
    </row>
    <row r="5" spans="1:146" x14ac:dyDescent="0.25">
      <c r="A5" t="s">
        <v>579</v>
      </c>
      <c r="B5">
        <v>2</v>
      </c>
      <c r="C5">
        <v>3</v>
      </c>
      <c r="D5">
        <v>4</v>
      </c>
      <c r="E5">
        <v>2</v>
      </c>
      <c r="F5">
        <v>4</v>
      </c>
      <c r="G5">
        <v>5</v>
      </c>
      <c r="H5">
        <v>2</v>
      </c>
      <c r="I5">
        <v>4</v>
      </c>
      <c r="J5">
        <v>7</v>
      </c>
      <c r="K5">
        <v>4</v>
      </c>
      <c r="L5">
        <v>3</v>
      </c>
      <c r="M5">
        <v>4</v>
      </c>
      <c r="N5">
        <v>3</v>
      </c>
      <c r="O5">
        <v>4</v>
      </c>
      <c r="P5">
        <v>4</v>
      </c>
      <c r="Q5">
        <v>2</v>
      </c>
      <c r="R5">
        <v>1</v>
      </c>
      <c r="S5">
        <v>2</v>
      </c>
      <c r="T5">
        <v>3</v>
      </c>
      <c r="U5">
        <v>9</v>
      </c>
      <c r="V5">
        <v>3</v>
      </c>
      <c r="W5">
        <v>2</v>
      </c>
      <c r="X5">
        <v>1</v>
      </c>
      <c r="Y5">
        <v>4</v>
      </c>
      <c r="Z5">
        <v>4</v>
      </c>
      <c r="AA5">
        <v>2</v>
      </c>
      <c r="AB5">
        <v>2</v>
      </c>
      <c r="AC5">
        <v>7</v>
      </c>
      <c r="AD5">
        <v>4</v>
      </c>
      <c r="AE5">
        <v>6</v>
      </c>
      <c r="AF5">
        <v>3</v>
      </c>
      <c r="AG5">
        <v>2</v>
      </c>
      <c r="AH5">
        <v>9</v>
      </c>
      <c r="AI5">
        <v>2</v>
      </c>
      <c r="AJ5">
        <v>5</v>
      </c>
      <c r="AK5">
        <v>6</v>
      </c>
      <c r="AL5">
        <v>1</v>
      </c>
      <c r="AM5">
        <v>8</v>
      </c>
      <c r="AN5">
        <v>8</v>
      </c>
      <c r="AO5">
        <v>2</v>
      </c>
      <c r="AP5">
        <v>5</v>
      </c>
      <c r="AQ5">
        <v>3</v>
      </c>
      <c r="AR5">
        <v>3</v>
      </c>
      <c r="AS5">
        <v>6</v>
      </c>
      <c r="AT5">
        <v>5</v>
      </c>
      <c r="AU5">
        <v>3</v>
      </c>
      <c r="AV5">
        <v>8</v>
      </c>
      <c r="AX5">
        <v>3</v>
      </c>
      <c r="AY5">
        <f t="shared" si="0"/>
        <v>7</v>
      </c>
      <c r="AZ5">
        <f t="shared" si="1"/>
        <v>1</v>
      </c>
    </row>
    <row r="6" spans="1:146" x14ac:dyDescent="0.25">
      <c r="A6" t="s">
        <v>580</v>
      </c>
      <c r="B6">
        <v>4</v>
      </c>
      <c r="C6">
        <v>4</v>
      </c>
      <c r="D6">
        <v>7</v>
      </c>
      <c r="E6">
        <v>4</v>
      </c>
      <c r="G6">
        <v>3</v>
      </c>
      <c r="H6">
        <v>4</v>
      </c>
      <c r="I6">
        <v>1</v>
      </c>
      <c r="J6">
        <v>4</v>
      </c>
      <c r="K6">
        <v>2</v>
      </c>
      <c r="L6">
        <v>2</v>
      </c>
      <c r="M6">
        <v>6</v>
      </c>
      <c r="N6">
        <v>4</v>
      </c>
      <c r="O6">
        <v>3</v>
      </c>
      <c r="P6">
        <v>3</v>
      </c>
      <c r="Q6">
        <v>3</v>
      </c>
      <c r="R6">
        <v>2</v>
      </c>
      <c r="S6">
        <v>3</v>
      </c>
      <c r="T6">
        <v>4</v>
      </c>
      <c r="U6">
        <v>3</v>
      </c>
      <c r="V6">
        <v>3</v>
      </c>
      <c r="W6">
        <v>5</v>
      </c>
      <c r="X6">
        <v>2</v>
      </c>
      <c r="Y6">
        <v>1</v>
      </c>
      <c r="Z6">
        <v>5</v>
      </c>
      <c r="AA6">
        <v>3</v>
      </c>
      <c r="AB6">
        <v>3</v>
      </c>
      <c r="AC6">
        <v>7</v>
      </c>
      <c r="AD6">
        <v>3</v>
      </c>
      <c r="AE6">
        <v>6</v>
      </c>
      <c r="AF6">
        <v>8</v>
      </c>
      <c r="AG6">
        <v>8</v>
      </c>
      <c r="AH6">
        <v>1</v>
      </c>
      <c r="AI6">
        <v>3</v>
      </c>
      <c r="AJ6">
        <v>2</v>
      </c>
      <c r="AK6">
        <v>4</v>
      </c>
      <c r="AL6">
        <v>3</v>
      </c>
      <c r="AM6">
        <v>3</v>
      </c>
      <c r="AN6">
        <v>1</v>
      </c>
      <c r="AO6">
        <v>4</v>
      </c>
      <c r="AP6">
        <v>1</v>
      </c>
      <c r="AQ6">
        <v>5</v>
      </c>
      <c r="AR6">
        <v>4</v>
      </c>
      <c r="AS6">
        <v>1</v>
      </c>
      <c r="AT6">
        <v>2</v>
      </c>
      <c r="AU6">
        <v>4</v>
      </c>
      <c r="AV6">
        <v>2</v>
      </c>
      <c r="AW6">
        <v>5</v>
      </c>
      <c r="AX6">
        <v>3</v>
      </c>
      <c r="AY6">
        <f t="shared" si="0"/>
        <v>6</v>
      </c>
      <c r="AZ6">
        <f t="shared" si="1"/>
        <v>1</v>
      </c>
    </row>
    <row r="7" spans="1:146" x14ac:dyDescent="0.25">
      <c r="A7" t="s">
        <v>581</v>
      </c>
      <c r="B7">
        <v>4</v>
      </c>
      <c r="C7">
        <v>1</v>
      </c>
      <c r="D7">
        <v>2</v>
      </c>
      <c r="E7">
        <v>4</v>
      </c>
      <c r="F7">
        <v>3</v>
      </c>
      <c r="G7">
        <v>5</v>
      </c>
      <c r="H7">
        <v>4</v>
      </c>
      <c r="I7">
        <v>9</v>
      </c>
      <c r="J7">
        <v>3</v>
      </c>
      <c r="K7">
        <v>2</v>
      </c>
      <c r="L7">
        <v>2</v>
      </c>
      <c r="M7">
        <v>5</v>
      </c>
      <c r="N7">
        <v>5</v>
      </c>
      <c r="O7">
        <v>5</v>
      </c>
      <c r="P7">
        <v>3</v>
      </c>
      <c r="Q7">
        <v>3</v>
      </c>
      <c r="R7">
        <v>7</v>
      </c>
      <c r="S7">
        <v>1</v>
      </c>
      <c r="T7">
        <v>5</v>
      </c>
      <c r="U7">
        <v>5</v>
      </c>
      <c r="V7">
        <v>3</v>
      </c>
      <c r="W7">
        <v>3</v>
      </c>
      <c r="X7">
        <v>7</v>
      </c>
      <c r="Y7">
        <v>9</v>
      </c>
      <c r="Z7">
        <v>2</v>
      </c>
      <c r="AA7">
        <v>5</v>
      </c>
      <c r="AB7">
        <v>3</v>
      </c>
      <c r="AD7">
        <v>3</v>
      </c>
      <c r="AE7">
        <v>2</v>
      </c>
      <c r="AF7">
        <v>4</v>
      </c>
      <c r="AG7">
        <v>6</v>
      </c>
      <c r="AH7">
        <v>4</v>
      </c>
      <c r="AI7">
        <v>2</v>
      </c>
      <c r="AJ7">
        <v>2</v>
      </c>
      <c r="AK7">
        <v>5</v>
      </c>
      <c r="AL7">
        <v>1</v>
      </c>
      <c r="AM7">
        <v>2</v>
      </c>
      <c r="AN7">
        <v>2</v>
      </c>
      <c r="AO7">
        <v>2</v>
      </c>
      <c r="AP7">
        <v>3</v>
      </c>
      <c r="AQ7">
        <v>3</v>
      </c>
      <c r="AR7">
        <v>5</v>
      </c>
      <c r="AS7">
        <v>3</v>
      </c>
      <c r="AT7">
        <v>7</v>
      </c>
      <c r="AU7">
        <v>4</v>
      </c>
      <c r="AV7">
        <v>4</v>
      </c>
      <c r="AW7">
        <v>5</v>
      </c>
      <c r="AX7">
        <v>3</v>
      </c>
      <c r="AY7">
        <f t="shared" si="0"/>
        <v>6</v>
      </c>
      <c r="AZ7">
        <f t="shared" si="1"/>
        <v>1</v>
      </c>
      <c r="EP7">
        <v>1</v>
      </c>
    </row>
    <row r="8" spans="1:146" x14ac:dyDescent="0.25">
      <c r="A8" t="s">
        <v>582</v>
      </c>
      <c r="B8">
        <v>5</v>
      </c>
      <c r="C8">
        <v>4</v>
      </c>
      <c r="D8">
        <v>3</v>
      </c>
      <c r="E8">
        <v>2</v>
      </c>
      <c r="F8">
        <v>6</v>
      </c>
      <c r="G8">
        <v>3</v>
      </c>
      <c r="H8">
        <v>3</v>
      </c>
      <c r="I8">
        <v>3</v>
      </c>
      <c r="J8">
        <v>6</v>
      </c>
      <c r="K8">
        <v>1</v>
      </c>
      <c r="L8">
        <v>3</v>
      </c>
      <c r="M8">
        <v>5</v>
      </c>
      <c r="N8">
        <v>2</v>
      </c>
      <c r="O8">
        <v>7</v>
      </c>
      <c r="P8">
        <v>8</v>
      </c>
      <c r="Q8">
        <v>4</v>
      </c>
      <c r="R8">
        <v>1</v>
      </c>
      <c r="S8">
        <v>5</v>
      </c>
      <c r="T8">
        <v>3</v>
      </c>
      <c r="U8">
        <v>9</v>
      </c>
      <c r="V8">
        <v>7</v>
      </c>
      <c r="W8">
        <v>5</v>
      </c>
      <c r="X8">
        <v>7</v>
      </c>
      <c r="Y8">
        <v>3</v>
      </c>
      <c r="Z8">
        <v>4</v>
      </c>
      <c r="AA8">
        <v>3</v>
      </c>
      <c r="AB8">
        <v>2</v>
      </c>
      <c r="AC8">
        <v>3</v>
      </c>
      <c r="AD8">
        <v>6</v>
      </c>
      <c r="AE8">
        <v>3</v>
      </c>
      <c r="AF8">
        <v>4</v>
      </c>
      <c r="AG8">
        <v>2</v>
      </c>
      <c r="AH8">
        <v>2</v>
      </c>
      <c r="AI8">
        <v>3</v>
      </c>
      <c r="AJ8">
        <v>4</v>
      </c>
      <c r="AK8">
        <v>5</v>
      </c>
      <c r="AL8">
        <v>2</v>
      </c>
      <c r="AM8">
        <v>4</v>
      </c>
      <c r="AN8">
        <v>4</v>
      </c>
      <c r="AO8">
        <v>5</v>
      </c>
      <c r="AP8">
        <v>3</v>
      </c>
      <c r="AQ8">
        <v>4</v>
      </c>
      <c r="AR8">
        <v>2</v>
      </c>
      <c r="AS8">
        <v>4</v>
      </c>
      <c r="AU8">
        <v>6</v>
      </c>
      <c r="AV8">
        <v>5</v>
      </c>
      <c r="AW8">
        <v>1</v>
      </c>
      <c r="AX8">
        <v>3</v>
      </c>
      <c r="AY8">
        <f t="shared" si="0"/>
        <v>6</v>
      </c>
      <c r="AZ8">
        <f t="shared" si="1"/>
        <v>1</v>
      </c>
    </row>
    <row r="9" spans="1:146" x14ac:dyDescent="0.25">
      <c r="A9" t="s">
        <v>583</v>
      </c>
      <c r="B9">
        <v>1</v>
      </c>
      <c r="C9">
        <v>6</v>
      </c>
      <c r="D9">
        <v>1</v>
      </c>
      <c r="E9">
        <v>4</v>
      </c>
      <c r="F9">
        <v>3</v>
      </c>
      <c r="G9">
        <v>6</v>
      </c>
      <c r="H9">
        <v>6</v>
      </c>
      <c r="I9">
        <v>3</v>
      </c>
      <c r="J9">
        <v>5</v>
      </c>
      <c r="K9">
        <v>2</v>
      </c>
      <c r="L9">
        <v>7</v>
      </c>
      <c r="M9">
        <v>2</v>
      </c>
      <c r="N9">
        <v>6</v>
      </c>
      <c r="O9">
        <v>4</v>
      </c>
      <c r="P9">
        <v>2</v>
      </c>
      <c r="Q9">
        <v>5</v>
      </c>
      <c r="R9">
        <v>1</v>
      </c>
      <c r="S9">
        <v>5</v>
      </c>
      <c r="T9">
        <v>3</v>
      </c>
      <c r="U9">
        <v>2</v>
      </c>
      <c r="V9">
        <v>5</v>
      </c>
      <c r="W9">
        <v>4</v>
      </c>
      <c r="X9">
        <v>1</v>
      </c>
      <c r="Y9">
        <v>4</v>
      </c>
      <c r="Z9">
        <v>2</v>
      </c>
      <c r="AA9">
        <v>5</v>
      </c>
      <c r="AB9">
        <v>5</v>
      </c>
      <c r="AC9">
        <v>1</v>
      </c>
      <c r="AD9">
        <v>1</v>
      </c>
      <c r="AE9">
        <v>6</v>
      </c>
      <c r="AF9">
        <v>5</v>
      </c>
      <c r="AG9">
        <v>3</v>
      </c>
      <c r="AH9">
        <v>4</v>
      </c>
      <c r="AI9">
        <v>6</v>
      </c>
      <c r="AJ9">
        <v>8</v>
      </c>
      <c r="AK9">
        <v>2</v>
      </c>
      <c r="AL9">
        <v>4</v>
      </c>
      <c r="AM9">
        <v>2</v>
      </c>
      <c r="AN9">
        <v>3</v>
      </c>
      <c r="AO9">
        <v>4</v>
      </c>
      <c r="AP9">
        <v>4</v>
      </c>
      <c r="AQ9">
        <v>4</v>
      </c>
      <c r="AR9">
        <v>4</v>
      </c>
      <c r="AS9">
        <v>4</v>
      </c>
      <c r="AU9">
        <v>6</v>
      </c>
      <c r="AV9">
        <v>3</v>
      </c>
      <c r="AW9">
        <v>3</v>
      </c>
      <c r="AX9">
        <v>5</v>
      </c>
      <c r="AY9">
        <f t="shared" si="0"/>
        <v>5</v>
      </c>
      <c r="AZ9">
        <f t="shared" si="1"/>
        <v>1</v>
      </c>
    </row>
    <row r="10" spans="1:146" x14ac:dyDescent="0.25">
      <c r="A10" t="s">
        <v>584</v>
      </c>
      <c r="B10">
        <v>4</v>
      </c>
      <c r="C10">
        <v>3</v>
      </c>
      <c r="D10">
        <v>2</v>
      </c>
      <c r="E10">
        <v>1</v>
      </c>
      <c r="F10">
        <v>4</v>
      </c>
      <c r="G10">
        <v>5</v>
      </c>
      <c r="H10">
        <v>2</v>
      </c>
      <c r="I10">
        <v>7</v>
      </c>
      <c r="J10">
        <v>2</v>
      </c>
      <c r="K10">
        <v>3</v>
      </c>
      <c r="L10">
        <v>6</v>
      </c>
      <c r="M10">
        <v>3</v>
      </c>
      <c r="N10">
        <v>2</v>
      </c>
      <c r="O10">
        <v>3</v>
      </c>
      <c r="P10">
        <v>2</v>
      </c>
      <c r="Q10">
        <v>2</v>
      </c>
      <c r="R10">
        <v>2</v>
      </c>
      <c r="S10">
        <v>4</v>
      </c>
      <c r="T10">
        <v>5</v>
      </c>
      <c r="U10">
        <v>2</v>
      </c>
      <c r="V10">
        <v>4</v>
      </c>
      <c r="W10">
        <v>5</v>
      </c>
      <c r="X10">
        <v>6</v>
      </c>
      <c r="Y10">
        <v>2</v>
      </c>
      <c r="Z10">
        <v>4</v>
      </c>
      <c r="AA10">
        <v>3</v>
      </c>
      <c r="AB10">
        <v>3</v>
      </c>
      <c r="AD10">
        <v>5</v>
      </c>
      <c r="AE10">
        <v>1</v>
      </c>
      <c r="AF10">
        <v>4</v>
      </c>
      <c r="AG10">
        <v>3</v>
      </c>
      <c r="AH10">
        <v>3</v>
      </c>
      <c r="AI10">
        <v>5</v>
      </c>
      <c r="AJ10">
        <v>3</v>
      </c>
      <c r="AK10">
        <v>5</v>
      </c>
      <c r="AL10">
        <v>3</v>
      </c>
      <c r="AM10">
        <v>4</v>
      </c>
      <c r="AN10">
        <v>4</v>
      </c>
      <c r="AO10">
        <v>5</v>
      </c>
      <c r="AP10">
        <v>4</v>
      </c>
      <c r="AQ10">
        <v>3</v>
      </c>
      <c r="AS10">
        <v>2</v>
      </c>
      <c r="AT10">
        <v>3</v>
      </c>
      <c r="AU10">
        <v>4</v>
      </c>
      <c r="AV10">
        <v>1</v>
      </c>
      <c r="AW10">
        <v>5</v>
      </c>
      <c r="AX10">
        <v>3</v>
      </c>
      <c r="AY10">
        <f t="shared" si="0"/>
        <v>5</v>
      </c>
      <c r="AZ10">
        <f t="shared" si="1"/>
        <v>2</v>
      </c>
    </row>
    <row r="11" spans="1:146" x14ac:dyDescent="0.25">
      <c r="A11" t="s">
        <v>585</v>
      </c>
      <c r="B11">
        <v>3</v>
      </c>
      <c r="C11">
        <v>1</v>
      </c>
      <c r="D11">
        <v>6</v>
      </c>
      <c r="E11">
        <v>3</v>
      </c>
      <c r="F11">
        <v>2</v>
      </c>
      <c r="G11">
        <v>2</v>
      </c>
      <c r="H11">
        <v>1</v>
      </c>
      <c r="I11">
        <v>5</v>
      </c>
      <c r="J11">
        <v>4</v>
      </c>
      <c r="K11">
        <v>3</v>
      </c>
      <c r="L11">
        <v>3</v>
      </c>
      <c r="M11">
        <v>4</v>
      </c>
      <c r="N11">
        <v>2</v>
      </c>
      <c r="O11">
        <v>3</v>
      </c>
      <c r="P11">
        <v>3</v>
      </c>
      <c r="Q11">
        <v>2</v>
      </c>
      <c r="R11">
        <v>2</v>
      </c>
      <c r="S11">
        <v>1</v>
      </c>
      <c r="T11">
        <v>2</v>
      </c>
      <c r="U11">
        <v>2</v>
      </c>
      <c r="V11">
        <v>2</v>
      </c>
      <c r="W11">
        <v>1</v>
      </c>
      <c r="X11">
        <v>1</v>
      </c>
      <c r="Y11">
        <v>4</v>
      </c>
      <c r="Z11">
        <v>4</v>
      </c>
      <c r="AA11">
        <v>3</v>
      </c>
      <c r="AB11">
        <v>3</v>
      </c>
      <c r="AC11">
        <v>4</v>
      </c>
      <c r="AD11">
        <v>2</v>
      </c>
      <c r="AE11">
        <v>2</v>
      </c>
      <c r="AF11">
        <v>5</v>
      </c>
      <c r="AG11">
        <v>3</v>
      </c>
      <c r="AH11">
        <v>2</v>
      </c>
      <c r="AI11">
        <v>2</v>
      </c>
      <c r="AJ11">
        <v>3</v>
      </c>
      <c r="AL11">
        <v>1</v>
      </c>
      <c r="AM11">
        <v>2</v>
      </c>
      <c r="AN11">
        <v>1</v>
      </c>
      <c r="AO11">
        <v>4</v>
      </c>
      <c r="AP11">
        <v>4</v>
      </c>
      <c r="AT11">
        <v>1</v>
      </c>
      <c r="AU11">
        <v>1</v>
      </c>
      <c r="AV11">
        <v>3</v>
      </c>
      <c r="AW11">
        <v>5</v>
      </c>
      <c r="AX11">
        <v>2</v>
      </c>
      <c r="AY11">
        <f t="shared" si="0"/>
        <v>4</v>
      </c>
      <c r="AZ11">
        <f t="shared" si="1"/>
        <v>4</v>
      </c>
    </row>
    <row r="12" spans="1:146" x14ac:dyDescent="0.25">
      <c r="A12" t="s">
        <v>586</v>
      </c>
      <c r="B12">
        <v>2</v>
      </c>
      <c r="C12">
        <v>2</v>
      </c>
      <c r="D12">
        <v>4</v>
      </c>
      <c r="E12">
        <v>1</v>
      </c>
      <c r="F12">
        <v>4</v>
      </c>
      <c r="G12">
        <v>5</v>
      </c>
      <c r="H12">
        <v>4</v>
      </c>
      <c r="I12">
        <v>3</v>
      </c>
      <c r="J12">
        <v>3</v>
      </c>
      <c r="K12">
        <v>1</v>
      </c>
      <c r="L12">
        <v>1</v>
      </c>
      <c r="N12">
        <v>3</v>
      </c>
      <c r="O12">
        <v>4</v>
      </c>
      <c r="P12">
        <v>3</v>
      </c>
      <c r="Q12">
        <v>2</v>
      </c>
      <c r="R12">
        <v>1</v>
      </c>
      <c r="S12">
        <v>4</v>
      </c>
      <c r="T12">
        <v>3</v>
      </c>
      <c r="U12">
        <v>4</v>
      </c>
      <c r="V12">
        <v>1</v>
      </c>
      <c r="W12">
        <v>3</v>
      </c>
      <c r="X12">
        <v>2</v>
      </c>
      <c r="Y12">
        <v>3</v>
      </c>
      <c r="Z12">
        <v>3</v>
      </c>
      <c r="AA12">
        <v>3</v>
      </c>
      <c r="AB12">
        <v>5</v>
      </c>
      <c r="AC12">
        <v>5</v>
      </c>
      <c r="AD12">
        <v>1</v>
      </c>
      <c r="AE12">
        <v>3</v>
      </c>
      <c r="AF12">
        <v>2</v>
      </c>
      <c r="AG12">
        <v>2</v>
      </c>
      <c r="AH12">
        <v>1</v>
      </c>
      <c r="AI12">
        <v>1</v>
      </c>
      <c r="AJ12">
        <v>4</v>
      </c>
      <c r="AK12">
        <v>5</v>
      </c>
      <c r="AN12">
        <v>3</v>
      </c>
      <c r="AO12">
        <v>2</v>
      </c>
      <c r="AP12">
        <v>3</v>
      </c>
      <c r="AQ12">
        <v>1</v>
      </c>
      <c r="AR12">
        <v>1</v>
      </c>
      <c r="AS12">
        <v>2</v>
      </c>
      <c r="AT12">
        <v>2</v>
      </c>
      <c r="AU12">
        <v>3</v>
      </c>
      <c r="AV12">
        <v>1</v>
      </c>
      <c r="AW12">
        <v>5</v>
      </c>
      <c r="AX12">
        <v>5</v>
      </c>
      <c r="AY12">
        <f t="shared" si="0"/>
        <v>4</v>
      </c>
      <c r="AZ12">
        <f t="shared" si="1"/>
        <v>3</v>
      </c>
    </row>
    <row r="13" spans="1:146" x14ac:dyDescent="0.25">
      <c r="A13" t="s">
        <v>587</v>
      </c>
      <c r="B13">
        <v>6</v>
      </c>
      <c r="C13">
        <v>4</v>
      </c>
      <c r="D13">
        <v>3</v>
      </c>
      <c r="E13">
        <v>2</v>
      </c>
      <c r="F13">
        <v>2</v>
      </c>
      <c r="G13">
        <v>1</v>
      </c>
      <c r="I13">
        <v>2</v>
      </c>
      <c r="J13">
        <v>1</v>
      </c>
      <c r="K13">
        <v>3</v>
      </c>
      <c r="L13">
        <v>3</v>
      </c>
      <c r="M13">
        <v>2</v>
      </c>
      <c r="N13">
        <v>1</v>
      </c>
      <c r="O13">
        <v>2</v>
      </c>
      <c r="P13">
        <v>2</v>
      </c>
      <c r="R13">
        <v>4</v>
      </c>
      <c r="S13">
        <v>2</v>
      </c>
      <c r="T13">
        <v>4</v>
      </c>
      <c r="U13">
        <v>1</v>
      </c>
      <c r="V13">
        <v>3</v>
      </c>
      <c r="W13">
        <v>3</v>
      </c>
      <c r="Y13">
        <v>2</v>
      </c>
      <c r="Z13">
        <v>1</v>
      </c>
      <c r="AA13">
        <v>3</v>
      </c>
      <c r="AB13">
        <v>2</v>
      </c>
      <c r="AC13">
        <v>2</v>
      </c>
      <c r="AE13">
        <v>1</v>
      </c>
      <c r="AF13">
        <v>4</v>
      </c>
      <c r="AH13">
        <v>1</v>
      </c>
      <c r="AI13">
        <v>2</v>
      </c>
      <c r="AJ13">
        <v>3</v>
      </c>
      <c r="AK13">
        <v>3</v>
      </c>
      <c r="AL13">
        <v>4</v>
      </c>
      <c r="AM13">
        <v>2</v>
      </c>
      <c r="AN13">
        <v>3</v>
      </c>
      <c r="AO13">
        <v>6</v>
      </c>
      <c r="AP13">
        <v>4</v>
      </c>
      <c r="AQ13">
        <v>2</v>
      </c>
      <c r="AR13">
        <v>3</v>
      </c>
      <c r="AS13">
        <v>3</v>
      </c>
      <c r="AU13">
        <v>4</v>
      </c>
      <c r="AV13">
        <v>4</v>
      </c>
      <c r="AW13">
        <v>6</v>
      </c>
      <c r="AX13">
        <v>3</v>
      </c>
      <c r="AY13">
        <f t="shared" si="0"/>
        <v>5</v>
      </c>
      <c r="AZ13">
        <f t="shared" si="1"/>
        <v>6</v>
      </c>
    </row>
    <row r="14" spans="1:146" x14ac:dyDescent="0.25">
      <c r="A14" t="s">
        <v>588</v>
      </c>
      <c r="B14">
        <v>2</v>
      </c>
      <c r="C14">
        <v>3</v>
      </c>
      <c r="D14">
        <v>2</v>
      </c>
      <c r="E14">
        <v>5</v>
      </c>
      <c r="F14">
        <v>4</v>
      </c>
      <c r="G14">
        <v>2</v>
      </c>
      <c r="H14">
        <v>1</v>
      </c>
      <c r="I14">
        <v>4</v>
      </c>
      <c r="J14">
        <v>2</v>
      </c>
      <c r="K14">
        <v>5</v>
      </c>
      <c r="L14">
        <v>5</v>
      </c>
      <c r="M14">
        <v>3</v>
      </c>
      <c r="O14">
        <v>2</v>
      </c>
      <c r="P14">
        <v>3</v>
      </c>
      <c r="Q14">
        <v>1</v>
      </c>
      <c r="R14">
        <v>3</v>
      </c>
      <c r="S14">
        <v>4</v>
      </c>
      <c r="T14">
        <v>5</v>
      </c>
      <c r="U14">
        <v>3</v>
      </c>
      <c r="V14">
        <v>3</v>
      </c>
      <c r="W14">
        <v>1</v>
      </c>
      <c r="X14">
        <v>3</v>
      </c>
      <c r="Y14">
        <v>7</v>
      </c>
      <c r="Z14">
        <v>3</v>
      </c>
      <c r="AA14">
        <v>1</v>
      </c>
      <c r="AB14">
        <v>4</v>
      </c>
      <c r="AC14">
        <v>3</v>
      </c>
      <c r="AD14">
        <v>2</v>
      </c>
      <c r="AF14">
        <v>2</v>
      </c>
      <c r="AG14">
        <v>2</v>
      </c>
      <c r="AH14">
        <v>3</v>
      </c>
      <c r="AI14">
        <v>2</v>
      </c>
      <c r="AJ14">
        <v>3</v>
      </c>
      <c r="AK14">
        <v>6</v>
      </c>
      <c r="AL14">
        <v>5</v>
      </c>
      <c r="AM14">
        <v>3</v>
      </c>
      <c r="AN14">
        <v>3</v>
      </c>
      <c r="AO14">
        <v>1</v>
      </c>
      <c r="AP14">
        <v>2</v>
      </c>
      <c r="AQ14">
        <v>3</v>
      </c>
      <c r="AR14">
        <v>4</v>
      </c>
      <c r="AS14">
        <v>5</v>
      </c>
      <c r="AU14">
        <v>10</v>
      </c>
      <c r="AV14">
        <v>4</v>
      </c>
      <c r="AW14">
        <v>1</v>
      </c>
      <c r="AX14">
        <v>2</v>
      </c>
      <c r="AY14">
        <f t="shared" si="0"/>
        <v>5</v>
      </c>
      <c r="AZ14">
        <f t="shared" si="1"/>
        <v>3</v>
      </c>
    </row>
    <row r="15" spans="1:146" x14ac:dyDescent="0.25">
      <c r="A15"/>
    </row>
    <row r="16" spans="1:146" x14ac:dyDescent="0.25">
      <c r="A16"/>
      <c r="B16">
        <f>SUM(B3:B15)</f>
        <v>38</v>
      </c>
      <c r="C16">
        <f t="shared" ref="C16:AX16" si="2">SUM(C3:C15)</f>
        <v>41</v>
      </c>
      <c r="D16">
        <f t="shared" si="2"/>
        <v>42</v>
      </c>
      <c r="E16">
        <f t="shared" si="2"/>
        <v>33</v>
      </c>
      <c r="F16">
        <f t="shared" si="2"/>
        <v>39</v>
      </c>
      <c r="G16">
        <f t="shared" si="2"/>
        <v>46</v>
      </c>
      <c r="H16">
        <f t="shared" si="2"/>
        <v>38</v>
      </c>
      <c r="I16">
        <f t="shared" si="2"/>
        <v>51</v>
      </c>
      <c r="J16">
        <f t="shared" si="2"/>
        <v>43</v>
      </c>
      <c r="K16">
        <f t="shared" si="2"/>
        <v>30</v>
      </c>
      <c r="L16">
        <f t="shared" si="2"/>
        <v>40</v>
      </c>
      <c r="M16">
        <f t="shared" si="2"/>
        <v>38</v>
      </c>
      <c r="N16">
        <f t="shared" si="2"/>
        <v>35</v>
      </c>
      <c r="O16">
        <f t="shared" si="2"/>
        <v>43</v>
      </c>
      <c r="P16">
        <f t="shared" si="2"/>
        <v>38</v>
      </c>
      <c r="Q16">
        <f t="shared" si="2"/>
        <v>31</v>
      </c>
      <c r="R16">
        <f t="shared" si="2"/>
        <v>34</v>
      </c>
      <c r="S16">
        <f t="shared" si="2"/>
        <v>40</v>
      </c>
      <c r="T16">
        <f t="shared" si="2"/>
        <v>42</v>
      </c>
      <c r="U16">
        <f t="shared" si="2"/>
        <v>48</v>
      </c>
      <c r="V16">
        <f t="shared" si="2"/>
        <v>48</v>
      </c>
      <c r="W16">
        <f t="shared" si="2"/>
        <v>44</v>
      </c>
      <c r="X16">
        <f t="shared" si="2"/>
        <v>40</v>
      </c>
      <c r="Y16">
        <f t="shared" si="2"/>
        <v>46</v>
      </c>
      <c r="Z16">
        <f t="shared" si="2"/>
        <v>40</v>
      </c>
      <c r="AA16">
        <f t="shared" si="2"/>
        <v>35</v>
      </c>
      <c r="AB16">
        <f t="shared" si="2"/>
        <v>38</v>
      </c>
      <c r="AC16">
        <f t="shared" si="2"/>
        <v>39</v>
      </c>
      <c r="AD16">
        <f t="shared" si="2"/>
        <v>36</v>
      </c>
      <c r="AE16">
        <f t="shared" si="2"/>
        <v>33</v>
      </c>
      <c r="AF16">
        <f t="shared" si="2"/>
        <v>51</v>
      </c>
      <c r="AG16">
        <f t="shared" si="2"/>
        <v>38</v>
      </c>
      <c r="AH16">
        <f t="shared" si="2"/>
        <v>39</v>
      </c>
      <c r="AI16">
        <f t="shared" si="2"/>
        <v>33</v>
      </c>
      <c r="AJ16">
        <f t="shared" si="2"/>
        <v>43</v>
      </c>
      <c r="AK16">
        <f t="shared" si="2"/>
        <v>48</v>
      </c>
      <c r="AL16">
        <f t="shared" si="2"/>
        <v>32</v>
      </c>
      <c r="AM16">
        <f t="shared" si="2"/>
        <v>34</v>
      </c>
      <c r="AN16">
        <f t="shared" si="2"/>
        <v>40</v>
      </c>
      <c r="AO16">
        <f t="shared" si="2"/>
        <v>43</v>
      </c>
      <c r="AP16">
        <f t="shared" si="2"/>
        <v>39</v>
      </c>
      <c r="AQ16">
        <f t="shared" si="2"/>
        <v>35</v>
      </c>
      <c r="AR16">
        <f t="shared" si="2"/>
        <v>32</v>
      </c>
      <c r="AS16">
        <f t="shared" si="2"/>
        <v>35</v>
      </c>
      <c r="AT16">
        <f t="shared" si="2"/>
        <v>25</v>
      </c>
      <c r="AU16">
        <f t="shared" si="2"/>
        <v>54</v>
      </c>
      <c r="AV16">
        <f t="shared" si="2"/>
        <v>39</v>
      </c>
      <c r="AW16">
        <f t="shared" si="2"/>
        <v>45</v>
      </c>
      <c r="AX16">
        <f t="shared" si="2"/>
        <v>45</v>
      </c>
      <c r="AY16">
        <f>SMALL(B16:AX16,1)</f>
        <v>25</v>
      </c>
      <c r="AZ16">
        <f>SMALL(B16:AX16,2)</f>
        <v>30</v>
      </c>
      <c r="BA16">
        <f>SMALL(B16:AX16,3)</f>
        <v>31</v>
      </c>
    </row>
    <row r="17" spans="1:51" hidden="1" x14ac:dyDescent="0.25">
      <c r="A17"/>
      <c r="B17" t="s">
        <v>517</v>
      </c>
      <c r="C17" t="s">
        <v>518</v>
      </c>
      <c r="D17" t="s">
        <v>519</v>
      </c>
      <c r="E17" t="s">
        <v>520</v>
      </c>
      <c r="F17" t="s">
        <v>521</v>
      </c>
      <c r="G17" t="s">
        <v>522</v>
      </c>
      <c r="H17" t="s">
        <v>523</v>
      </c>
      <c r="I17" t="s">
        <v>524</v>
      </c>
      <c r="J17" t="s">
        <v>525</v>
      </c>
      <c r="K17" t="s">
        <v>526</v>
      </c>
      <c r="L17" t="s">
        <v>527</v>
      </c>
      <c r="M17" t="s">
        <v>528</v>
      </c>
      <c r="N17" t="s">
        <v>529</v>
      </c>
      <c r="O17" t="s">
        <v>530</v>
      </c>
      <c r="P17" t="s">
        <v>531</v>
      </c>
      <c r="Q17" t="s">
        <v>532</v>
      </c>
      <c r="R17" t="s">
        <v>533</v>
      </c>
      <c r="S17" t="s">
        <v>534</v>
      </c>
      <c r="T17" t="s">
        <v>535</v>
      </c>
      <c r="U17" t="s">
        <v>536</v>
      </c>
      <c r="V17" t="s">
        <v>537</v>
      </c>
      <c r="W17" t="s">
        <v>538</v>
      </c>
      <c r="X17" t="s">
        <v>539</v>
      </c>
      <c r="Y17" t="s">
        <v>540</v>
      </c>
      <c r="Z17" t="s">
        <v>541</v>
      </c>
      <c r="AA17" t="s">
        <v>542</v>
      </c>
      <c r="AB17" t="s">
        <v>543</v>
      </c>
      <c r="AC17" t="s">
        <v>544</v>
      </c>
      <c r="AD17" t="s">
        <v>545</v>
      </c>
      <c r="AE17" t="s">
        <v>546</v>
      </c>
      <c r="AF17" t="s">
        <v>547</v>
      </c>
      <c r="AG17" t="s">
        <v>548</v>
      </c>
      <c r="AH17" t="s">
        <v>549</v>
      </c>
      <c r="AI17" t="s">
        <v>550</v>
      </c>
      <c r="AJ17" t="s">
        <v>551</v>
      </c>
      <c r="AK17" t="s">
        <v>552</v>
      </c>
      <c r="AL17" t="s">
        <v>553</v>
      </c>
      <c r="AM17" t="s">
        <v>554</v>
      </c>
      <c r="AN17" t="s">
        <v>555</v>
      </c>
      <c r="AO17" t="s">
        <v>556</v>
      </c>
      <c r="AP17" t="s">
        <v>557</v>
      </c>
      <c r="AQ17" t="s">
        <v>558</v>
      </c>
      <c r="AR17" t="s">
        <v>559</v>
      </c>
      <c r="AS17" t="s">
        <v>560</v>
      </c>
      <c r="AT17" t="s">
        <v>561</v>
      </c>
      <c r="AU17" t="s">
        <v>562</v>
      </c>
      <c r="AV17" t="s">
        <v>563</v>
      </c>
      <c r="AW17" t="s">
        <v>564</v>
      </c>
      <c r="AX17" t="s">
        <v>700</v>
      </c>
    </row>
    <row r="18" spans="1:51" x14ac:dyDescent="0.25">
      <c r="A18"/>
      <c r="B18">
        <f>B20-B19</f>
        <v>6</v>
      </c>
    </row>
    <row r="19" spans="1:51" x14ac:dyDescent="0.25">
      <c r="A19" t="s">
        <v>681</v>
      </c>
      <c r="B19">
        <f>COUNTBLANK(B3:AX14)</f>
        <v>24</v>
      </c>
    </row>
    <row r="20" spans="1:51" x14ac:dyDescent="0.25">
      <c r="A20" t="s">
        <v>680</v>
      </c>
      <c r="B20">
        <v>30</v>
      </c>
    </row>
    <row r="21" spans="1:51" x14ac:dyDescent="0.25">
      <c r="A21"/>
    </row>
    <row r="22" spans="1:51" x14ac:dyDescent="0.25">
      <c r="A22">
        <f ca="1">MONTH(TODAY())</f>
        <v>8</v>
      </c>
      <c r="B22">
        <f ca="1">INDEX(B3:B14,$A22)</f>
        <v>4</v>
      </c>
      <c r="C22">
        <f t="shared" ref="C22:AX22" ca="1" si="3">INDEX(C3:C14,$A22)</f>
        <v>3</v>
      </c>
      <c r="D22">
        <f t="shared" ca="1" si="3"/>
        <v>2</v>
      </c>
      <c r="E22">
        <f t="shared" ca="1" si="3"/>
        <v>1</v>
      </c>
      <c r="F22">
        <f t="shared" ca="1" si="3"/>
        <v>4</v>
      </c>
      <c r="G22">
        <f t="shared" ca="1" si="3"/>
        <v>5</v>
      </c>
      <c r="H22">
        <f t="shared" ca="1" si="3"/>
        <v>2</v>
      </c>
      <c r="I22">
        <f t="shared" ca="1" si="3"/>
        <v>7</v>
      </c>
      <c r="J22">
        <f t="shared" ca="1" si="3"/>
        <v>2</v>
      </c>
      <c r="K22">
        <f t="shared" ca="1" si="3"/>
        <v>3</v>
      </c>
      <c r="L22">
        <f t="shared" ca="1" si="3"/>
        <v>6</v>
      </c>
      <c r="M22">
        <f t="shared" ca="1" si="3"/>
        <v>3</v>
      </c>
      <c r="N22">
        <f t="shared" ca="1" si="3"/>
        <v>2</v>
      </c>
      <c r="O22">
        <f t="shared" ca="1" si="3"/>
        <v>3</v>
      </c>
      <c r="P22">
        <f t="shared" ca="1" si="3"/>
        <v>2</v>
      </c>
      <c r="Q22">
        <f t="shared" ca="1" si="3"/>
        <v>2</v>
      </c>
      <c r="R22">
        <f t="shared" ca="1" si="3"/>
        <v>2</v>
      </c>
      <c r="S22">
        <f t="shared" ca="1" si="3"/>
        <v>4</v>
      </c>
      <c r="T22">
        <f t="shared" ca="1" si="3"/>
        <v>5</v>
      </c>
      <c r="U22">
        <f t="shared" ca="1" si="3"/>
        <v>2</v>
      </c>
      <c r="V22">
        <f t="shared" ca="1" si="3"/>
        <v>4</v>
      </c>
      <c r="W22">
        <f t="shared" ca="1" si="3"/>
        <v>5</v>
      </c>
      <c r="X22">
        <f t="shared" ca="1" si="3"/>
        <v>6</v>
      </c>
      <c r="Y22">
        <f t="shared" ca="1" si="3"/>
        <v>2</v>
      </c>
      <c r="Z22">
        <f t="shared" ca="1" si="3"/>
        <v>4</v>
      </c>
      <c r="AA22">
        <f t="shared" ca="1" si="3"/>
        <v>3</v>
      </c>
      <c r="AB22">
        <f t="shared" ca="1" si="3"/>
        <v>3</v>
      </c>
      <c r="AC22">
        <f t="shared" ca="1" si="3"/>
        <v>0</v>
      </c>
      <c r="AD22">
        <f t="shared" ca="1" si="3"/>
        <v>5</v>
      </c>
      <c r="AE22">
        <f t="shared" ca="1" si="3"/>
        <v>1</v>
      </c>
      <c r="AF22">
        <f t="shared" ca="1" si="3"/>
        <v>4</v>
      </c>
      <c r="AG22">
        <f t="shared" ca="1" si="3"/>
        <v>3</v>
      </c>
      <c r="AH22">
        <f t="shared" ca="1" si="3"/>
        <v>3</v>
      </c>
      <c r="AI22">
        <f t="shared" ca="1" si="3"/>
        <v>5</v>
      </c>
      <c r="AJ22">
        <f t="shared" ca="1" si="3"/>
        <v>3</v>
      </c>
      <c r="AK22">
        <f t="shared" ca="1" si="3"/>
        <v>5</v>
      </c>
      <c r="AL22">
        <f t="shared" ca="1" si="3"/>
        <v>3</v>
      </c>
      <c r="AM22">
        <f t="shared" ca="1" si="3"/>
        <v>4</v>
      </c>
      <c r="AN22">
        <f t="shared" ca="1" si="3"/>
        <v>4</v>
      </c>
      <c r="AO22">
        <f t="shared" ca="1" si="3"/>
        <v>5</v>
      </c>
      <c r="AP22">
        <f t="shared" ca="1" si="3"/>
        <v>4</v>
      </c>
      <c r="AQ22">
        <f t="shared" ca="1" si="3"/>
        <v>3</v>
      </c>
      <c r="AR22">
        <f t="shared" ca="1" si="3"/>
        <v>0</v>
      </c>
      <c r="AS22">
        <f t="shared" ca="1" si="3"/>
        <v>2</v>
      </c>
      <c r="AT22">
        <f t="shared" ca="1" si="3"/>
        <v>3</v>
      </c>
      <c r="AU22">
        <f t="shared" ca="1" si="3"/>
        <v>4</v>
      </c>
      <c r="AV22">
        <f t="shared" ca="1" si="3"/>
        <v>1</v>
      </c>
      <c r="AW22">
        <f t="shared" ca="1" si="3"/>
        <v>5</v>
      </c>
      <c r="AX22">
        <f t="shared" ca="1" si="3"/>
        <v>3</v>
      </c>
    </row>
    <row r="23" spans="1:51" x14ac:dyDescent="0.25">
      <c r="A23" s="286"/>
      <c r="B23">
        <v>1</v>
      </c>
      <c r="C23">
        <v>2</v>
      </c>
      <c r="D23">
        <v>3</v>
      </c>
      <c r="E23">
        <v>4</v>
      </c>
      <c r="F23">
        <v>5</v>
      </c>
      <c r="G23">
        <v>6</v>
      </c>
      <c r="H23">
        <v>7</v>
      </c>
      <c r="I23">
        <v>8</v>
      </c>
      <c r="J23">
        <v>9</v>
      </c>
      <c r="K23">
        <v>10</v>
      </c>
      <c r="L23">
        <v>11</v>
      </c>
      <c r="M23">
        <v>12</v>
      </c>
      <c r="N23">
        <v>13</v>
      </c>
      <c r="O23">
        <v>14</v>
      </c>
      <c r="P23">
        <v>15</v>
      </c>
      <c r="Q23">
        <v>16</v>
      </c>
      <c r="R23">
        <v>17</v>
      </c>
      <c r="S23">
        <v>18</v>
      </c>
      <c r="T23">
        <v>19</v>
      </c>
      <c r="U23">
        <v>20</v>
      </c>
      <c r="V23">
        <v>21</v>
      </c>
      <c r="W23">
        <v>22</v>
      </c>
      <c r="X23">
        <v>23</v>
      </c>
      <c r="Y23">
        <v>24</v>
      </c>
      <c r="Z23">
        <v>25</v>
      </c>
      <c r="AA23">
        <v>26</v>
      </c>
      <c r="AB23">
        <v>27</v>
      </c>
      <c r="AC23">
        <v>28</v>
      </c>
      <c r="AD23">
        <v>29</v>
      </c>
      <c r="AE23">
        <v>30</v>
      </c>
      <c r="AF23">
        <v>31</v>
      </c>
      <c r="AG23">
        <v>32</v>
      </c>
      <c r="AH23">
        <v>33</v>
      </c>
      <c r="AI23">
        <v>34</v>
      </c>
      <c r="AJ23">
        <v>35</v>
      </c>
      <c r="AK23">
        <v>36</v>
      </c>
      <c r="AL23">
        <v>37</v>
      </c>
      <c r="AM23">
        <v>38</v>
      </c>
      <c r="AN23">
        <v>39</v>
      </c>
      <c r="AO23">
        <v>40</v>
      </c>
      <c r="AP23">
        <v>41</v>
      </c>
      <c r="AQ23">
        <v>42</v>
      </c>
      <c r="AR23">
        <v>43</v>
      </c>
      <c r="AS23">
        <v>44</v>
      </c>
      <c r="AT23">
        <v>45</v>
      </c>
      <c r="AU23">
        <v>46</v>
      </c>
      <c r="AV23">
        <v>47</v>
      </c>
      <c r="AW23">
        <v>48</v>
      </c>
      <c r="AX23">
        <v>49</v>
      </c>
    </row>
    <row r="24" spans="1:51" x14ac:dyDescent="0.25">
      <c r="A24" s="285">
        <v>42964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1</v>
      </c>
      <c r="AA24">
        <v>0</v>
      </c>
      <c r="AB24">
        <v>0</v>
      </c>
      <c r="AC24">
        <v>0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0</v>
      </c>
      <c r="AP24">
        <v>1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1</v>
      </c>
      <c r="AW24">
        <v>0</v>
      </c>
      <c r="AX24">
        <v>0</v>
      </c>
      <c r="AY24">
        <f>MONTH(A24)</f>
        <v>8</v>
      </c>
    </row>
    <row r="25" spans="1:51" x14ac:dyDescent="0.25">
      <c r="A25" s="285">
        <v>42961</v>
      </c>
      <c r="B25">
        <v>0</v>
      </c>
      <c r="C25">
        <v>1</v>
      </c>
      <c r="D25">
        <v>0</v>
      </c>
      <c r="E25">
        <v>0</v>
      </c>
      <c r="F25">
        <v>0</v>
      </c>
      <c r="G25">
        <v>1</v>
      </c>
      <c r="H25">
        <v>0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0</v>
      </c>
      <c r="T25">
        <v>0</v>
      </c>
      <c r="U25">
        <v>0</v>
      </c>
      <c r="V25">
        <v>0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1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0</v>
      </c>
      <c r="AW25">
        <v>0</v>
      </c>
      <c r="AX25">
        <v>0</v>
      </c>
      <c r="AY25">
        <f>MONTH(A25)</f>
        <v>8</v>
      </c>
    </row>
    <row r="26" spans="1:51" x14ac:dyDescent="0.25">
      <c r="A26" s="285">
        <v>42957</v>
      </c>
      <c r="B26">
        <v>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1</v>
      </c>
      <c r="AG26">
        <v>0</v>
      </c>
      <c r="AH26">
        <v>0</v>
      </c>
      <c r="AI26">
        <v>1</v>
      </c>
      <c r="AJ26">
        <v>0</v>
      </c>
      <c r="AK26">
        <v>0</v>
      </c>
      <c r="AL26">
        <v>0</v>
      </c>
      <c r="AM26">
        <v>0</v>
      </c>
      <c r="AN26">
        <v>1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1</v>
      </c>
      <c r="AU26">
        <v>1</v>
      </c>
      <c r="AV26">
        <v>0</v>
      </c>
      <c r="AW26">
        <v>0</v>
      </c>
      <c r="AX26">
        <v>1</v>
      </c>
      <c r="AY26">
        <f>MONTH(A26)</f>
        <v>8</v>
      </c>
    </row>
    <row r="27" spans="1:51" x14ac:dyDescent="0.25">
      <c r="A27" s="285">
        <v>42954</v>
      </c>
      <c r="B27">
        <v>0</v>
      </c>
      <c r="C27">
        <v>0</v>
      </c>
      <c r="D27">
        <v>0</v>
      </c>
      <c r="E27">
        <v>0</v>
      </c>
      <c r="F27">
        <v>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0</v>
      </c>
      <c r="T27">
        <v>0</v>
      </c>
      <c r="U27">
        <v>0</v>
      </c>
      <c r="V27">
        <v>0</v>
      </c>
      <c r="W27">
        <v>1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1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1</v>
      </c>
      <c r="AP27">
        <v>0</v>
      </c>
      <c r="AQ27">
        <v>1</v>
      </c>
      <c r="AR27">
        <v>0</v>
      </c>
      <c r="AS27">
        <v>0</v>
      </c>
      <c r="AT27">
        <v>0</v>
      </c>
      <c r="AU27">
        <v>1</v>
      </c>
      <c r="AV27">
        <v>0</v>
      </c>
      <c r="AW27">
        <v>0</v>
      </c>
      <c r="AX27">
        <v>0</v>
      </c>
      <c r="AY27">
        <f>MONTH(A27)</f>
        <v>8</v>
      </c>
    </row>
    <row r="28" spans="1:51" x14ac:dyDescent="0.25">
      <c r="A28" s="285">
        <v>42950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1</v>
      </c>
      <c r="U28">
        <v>0</v>
      </c>
      <c r="V28">
        <v>0</v>
      </c>
      <c r="W28">
        <v>1</v>
      </c>
      <c r="X28">
        <v>0</v>
      </c>
      <c r="Y28">
        <v>0</v>
      </c>
      <c r="Z28">
        <v>0</v>
      </c>
      <c r="AA28">
        <v>0</v>
      </c>
      <c r="AB28">
        <v>1</v>
      </c>
      <c r="AC28">
        <v>0</v>
      </c>
      <c r="AD28">
        <v>0</v>
      </c>
      <c r="AE28">
        <v>0</v>
      </c>
      <c r="AF28">
        <v>0</v>
      </c>
      <c r="AG28">
        <v>1</v>
      </c>
      <c r="AH28">
        <v>0</v>
      </c>
      <c r="AI28">
        <v>0</v>
      </c>
      <c r="AJ28">
        <v>0</v>
      </c>
      <c r="AK28">
        <v>1</v>
      </c>
      <c r="AL28">
        <v>0</v>
      </c>
      <c r="AM28">
        <v>0</v>
      </c>
      <c r="AN28">
        <v>0</v>
      </c>
      <c r="AO28">
        <v>1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f>MONTH(A28)</f>
        <v>8</v>
      </c>
    </row>
    <row r="29" spans="1:51" x14ac:dyDescent="0.25">
      <c r="A29" s="285">
        <v>42611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0</v>
      </c>
      <c r="V29">
        <v>0</v>
      </c>
      <c r="W29">
        <v>0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1</v>
      </c>
      <c r="AH29">
        <v>0</v>
      </c>
      <c r="AI29">
        <v>1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1</v>
      </c>
      <c r="AX29">
        <v>1</v>
      </c>
      <c r="AY29">
        <f>MONTH(A29)</f>
        <v>8</v>
      </c>
    </row>
    <row r="30" spans="1:51" x14ac:dyDescent="0.25">
      <c r="A30" s="285">
        <v>42607</v>
      </c>
      <c r="B30">
        <v>0</v>
      </c>
      <c r="C30">
        <v>0</v>
      </c>
      <c r="D30">
        <v>0</v>
      </c>
      <c r="E30">
        <v>0</v>
      </c>
      <c r="F30">
        <v>1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1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1</v>
      </c>
      <c r="AK30">
        <v>0</v>
      </c>
      <c r="AL30">
        <v>0</v>
      </c>
      <c r="AM30">
        <v>0</v>
      </c>
      <c r="AN30">
        <v>0</v>
      </c>
      <c r="AO30">
        <v>1</v>
      </c>
      <c r="AP30">
        <v>0</v>
      </c>
      <c r="AQ30">
        <v>0</v>
      </c>
      <c r="AR30">
        <v>0</v>
      </c>
      <c r="AS30">
        <v>1</v>
      </c>
      <c r="AT30">
        <v>0</v>
      </c>
      <c r="AU30">
        <v>0</v>
      </c>
      <c r="AV30">
        <v>0</v>
      </c>
      <c r="AW30">
        <v>0</v>
      </c>
      <c r="AX30">
        <v>0</v>
      </c>
      <c r="AY30">
        <f>MONTH(A30)</f>
        <v>8</v>
      </c>
    </row>
    <row r="31" spans="1:51" x14ac:dyDescent="0.25">
      <c r="A31" s="285">
        <v>42604</v>
      </c>
      <c r="B31">
        <v>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1</v>
      </c>
      <c r="AK31">
        <v>1</v>
      </c>
      <c r="AL31">
        <v>0</v>
      </c>
      <c r="AM31">
        <v>0</v>
      </c>
      <c r="AN31">
        <v>0</v>
      </c>
      <c r="AO31">
        <v>0</v>
      </c>
      <c r="AP31">
        <v>1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1</v>
      </c>
      <c r="AX31">
        <v>1</v>
      </c>
      <c r="AY31">
        <f>MONTH(A31)</f>
        <v>8</v>
      </c>
    </row>
    <row r="32" spans="1:51" x14ac:dyDescent="0.25">
      <c r="A32" s="285">
        <v>42600</v>
      </c>
      <c r="B32">
        <v>0</v>
      </c>
      <c r="C32">
        <v>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</v>
      </c>
      <c r="U32">
        <v>0</v>
      </c>
      <c r="V32">
        <v>1</v>
      </c>
      <c r="W32">
        <v>0</v>
      </c>
      <c r="X32">
        <v>0</v>
      </c>
      <c r="Y32">
        <v>0</v>
      </c>
      <c r="Z32">
        <v>0</v>
      </c>
      <c r="AA32">
        <v>1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1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f>MONTH(A32)</f>
        <v>8</v>
      </c>
    </row>
    <row r="33" spans="1:51" x14ac:dyDescent="0.25">
      <c r="A33" s="285">
        <v>42597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1</v>
      </c>
      <c r="R33">
        <v>0</v>
      </c>
      <c r="S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0</v>
      </c>
      <c r="AF33">
        <v>1</v>
      </c>
      <c r="AG33">
        <v>0</v>
      </c>
      <c r="AH33">
        <v>0</v>
      </c>
      <c r="AI33">
        <v>0</v>
      </c>
      <c r="AJ33">
        <v>1</v>
      </c>
      <c r="AK33">
        <v>0</v>
      </c>
      <c r="AL33">
        <v>0</v>
      </c>
      <c r="AM33">
        <v>1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f>MONTH(A33)</f>
        <v>8</v>
      </c>
    </row>
    <row r="34" spans="1:51" x14ac:dyDescent="0.25">
      <c r="A34" s="285">
        <v>42593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1</v>
      </c>
      <c r="AF34">
        <v>0</v>
      </c>
      <c r="AG34">
        <v>1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1</v>
      </c>
      <c r="AU34">
        <v>1</v>
      </c>
      <c r="AV34">
        <v>0</v>
      </c>
      <c r="AW34">
        <v>0</v>
      </c>
      <c r="AX34">
        <v>0</v>
      </c>
      <c r="AY34">
        <f>MONTH(A34)</f>
        <v>8</v>
      </c>
    </row>
    <row r="35" spans="1:51" x14ac:dyDescent="0.25">
      <c r="A35" s="285">
        <v>42590</v>
      </c>
      <c r="B35">
        <v>0</v>
      </c>
      <c r="C35">
        <v>0</v>
      </c>
      <c r="D35">
        <v>0</v>
      </c>
      <c r="E35">
        <v>1</v>
      </c>
      <c r="F35">
        <v>0</v>
      </c>
      <c r="G35">
        <v>0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</v>
      </c>
      <c r="W35">
        <v>0</v>
      </c>
      <c r="X35">
        <v>1</v>
      </c>
      <c r="Y35">
        <v>0</v>
      </c>
      <c r="Z35">
        <v>0</v>
      </c>
      <c r="AA35">
        <v>1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1</v>
      </c>
      <c r="AT35">
        <v>0</v>
      </c>
      <c r="AU35">
        <v>0</v>
      </c>
      <c r="AV35">
        <v>0</v>
      </c>
      <c r="AW35">
        <v>0</v>
      </c>
      <c r="AX35">
        <v>0</v>
      </c>
      <c r="AY35">
        <f>MONTH(A35)</f>
        <v>8</v>
      </c>
    </row>
    <row r="36" spans="1:51" x14ac:dyDescent="0.25">
      <c r="A36" s="285">
        <v>42586</v>
      </c>
      <c r="B36">
        <v>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>
        <v>1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1</v>
      </c>
      <c r="AM36">
        <v>0</v>
      </c>
      <c r="AN36">
        <v>0</v>
      </c>
      <c r="AO36">
        <v>0</v>
      </c>
      <c r="AP36">
        <v>0</v>
      </c>
      <c r="AQ36">
        <v>1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f>MONTH(A36)</f>
        <v>8</v>
      </c>
    </row>
    <row r="37" spans="1:51" x14ac:dyDescent="0.25">
      <c r="A37" s="285">
        <v>42583</v>
      </c>
      <c r="B37">
        <v>0</v>
      </c>
      <c r="C37">
        <v>0</v>
      </c>
      <c r="D37">
        <v>0</v>
      </c>
      <c r="E37">
        <v>0</v>
      </c>
      <c r="F37">
        <v>0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1</v>
      </c>
      <c r="Z37">
        <v>0</v>
      </c>
      <c r="AA37">
        <v>0</v>
      </c>
      <c r="AB37">
        <v>1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1</v>
      </c>
      <c r="AL37">
        <v>1</v>
      </c>
      <c r="AM37">
        <v>0</v>
      </c>
      <c r="AN37">
        <v>1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f>MONTH(A37)</f>
        <v>8</v>
      </c>
    </row>
    <row r="38" spans="1:51" x14ac:dyDescent="0.25">
      <c r="A38" s="285">
        <v>42247</v>
      </c>
      <c r="B38">
        <v>0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1</v>
      </c>
      <c r="J38">
        <v>1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1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1</v>
      </c>
      <c r="AX38">
        <v>0</v>
      </c>
      <c r="AY38">
        <f>MONTH(A38)</f>
        <v>8</v>
      </c>
    </row>
    <row r="39" spans="1:51" x14ac:dyDescent="0.25">
      <c r="A39" s="285">
        <v>42243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1</v>
      </c>
      <c r="O39">
        <v>0</v>
      </c>
      <c r="P39">
        <v>0</v>
      </c>
      <c r="Q39">
        <v>1</v>
      </c>
      <c r="R39">
        <v>0</v>
      </c>
      <c r="S39">
        <v>0</v>
      </c>
      <c r="T39">
        <v>1</v>
      </c>
      <c r="U39">
        <v>0</v>
      </c>
      <c r="V39">
        <v>0</v>
      </c>
      <c r="W39">
        <v>0</v>
      </c>
      <c r="X39">
        <v>1</v>
      </c>
      <c r="Y39">
        <v>0</v>
      </c>
      <c r="Z39">
        <v>1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1</v>
      </c>
      <c r="AX39">
        <v>0</v>
      </c>
      <c r="AY39">
        <f>MONTH(A39)</f>
        <v>8</v>
      </c>
    </row>
    <row r="40" spans="1:51" x14ac:dyDescent="0.25">
      <c r="A40" s="285">
        <v>42240</v>
      </c>
      <c r="B40">
        <v>0</v>
      </c>
      <c r="C40">
        <v>0</v>
      </c>
      <c r="D40">
        <v>0</v>
      </c>
      <c r="E40">
        <v>0</v>
      </c>
      <c r="F40">
        <v>1</v>
      </c>
      <c r="G40">
        <v>0</v>
      </c>
      <c r="H40">
        <v>1</v>
      </c>
      <c r="I40">
        <v>1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1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0</v>
      </c>
      <c r="AF40">
        <v>0</v>
      </c>
      <c r="AG40">
        <v>0</v>
      </c>
      <c r="AH40">
        <v>1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1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f>MONTH(A40)</f>
        <v>8</v>
      </c>
    </row>
    <row r="41" spans="1:51" x14ac:dyDescent="0.25">
      <c r="A41" s="285">
        <v>42236</v>
      </c>
      <c r="B41">
        <v>0</v>
      </c>
      <c r="C41">
        <v>0</v>
      </c>
      <c r="D41">
        <v>1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0</v>
      </c>
      <c r="Q41">
        <v>0</v>
      </c>
      <c r="R41">
        <v>0</v>
      </c>
      <c r="S41">
        <v>0</v>
      </c>
      <c r="T41">
        <v>1</v>
      </c>
      <c r="U41">
        <v>0</v>
      </c>
      <c r="V41">
        <v>0</v>
      </c>
      <c r="W41">
        <v>1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1</v>
      </c>
      <c r="AI41">
        <v>0</v>
      </c>
      <c r="AJ41">
        <v>0</v>
      </c>
      <c r="AK41">
        <v>0</v>
      </c>
      <c r="AL41">
        <v>0</v>
      </c>
      <c r="AM41">
        <v>1</v>
      </c>
      <c r="AN41">
        <v>0</v>
      </c>
      <c r="AO41">
        <v>0</v>
      </c>
      <c r="AP41">
        <v>1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f>MONTH(A41)</f>
        <v>8</v>
      </c>
    </row>
    <row r="42" spans="1:51" x14ac:dyDescent="0.25">
      <c r="A42" s="285">
        <v>42233</v>
      </c>
      <c r="B42">
        <v>0</v>
      </c>
      <c r="C42">
        <v>1</v>
      </c>
      <c r="D42">
        <v>0</v>
      </c>
      <c r="E42">
        <v>0</v>
      </c>
      <c r="F42">
        <v>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1</v>
      </c>
      <c r="V42">
        <v>1</v>
      </c>
      <c r="W42">
        <v>0</v>
      </c>
      <c r="X42">
        <v>0</v>
      </c>
      <c r="Y42">
        <v>0</v>
      </c>
      <c r="Z42">
        <v>0</v>
      </c>
      <c r="AA42">
        <v>0</v>
      </c>
      <c r="AB42">
        <v>1</v>
      </c>
      <c r="AC42">
        <v>0</v>
      </c>
      <c r="AD42">
        <v>0</v>
      </c>
      <c r="AE42">
        <v>0</v>
      </c>
      <c r="AF42">
        <v>1</v>
      </c>
      <c r="AG42">
        <v>0</v>
      </c>
      <c r="AH42">
        <v>0</v>
      </c>
      <c r="AI42">
        <v>0</v>
      </c>
      <c r="AJ42">
        <v>0</v>
      </c>
      <c r="AK42">
        <v>1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f>MONTH(A42)</f>
        <v>8</v>
      </c>
    </row>
    <row r="43" spans="1:51" x14ac:dyDescent="0.25">
      <c r="A43" s="285">
        <v>42229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1</v>
      </c>
      <c r="J43">
        <v>0</v>
      </c>
      <c r="K43">
        <v>1</v>
      </c>
      <c r="L43">
        <v>0</v>
      </c>
      <c r="M43">
        <v>1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1</v>
      </c>
      <c r="AJ43">
        <v>0</v>
      </c>
      <c r="AK43">
        <v>0</v>
      </c>
      <c r="AL43">
        <v>0</v>
      </c>
      <c r="AM43">
        <v>1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1</v>
      </c>
      <c r="AX43">
        <v>0</v>
      </c>
      <c r="AY43">
        <f>MONTH(A43)</f>
        <v>8</v>
      </c>
    </row>
    <row r="44" spans="1:51" x14ac:dyDescent="0.25">
      <c r="A44" s="285">
        <v>42226</v>
      </c>
      <c r="B44">
        <v>1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0</v>
      </c>
      <c r="K44">
        <v>0</v>
      </c>
      <c r="L44">
        <v>0</v>
      </c>
      <c r="M44">
        <v>1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0</v>
      </c>
      <c r="AV44">
        <v>0</v>
      </c>
      <c r="AW44">
        <v>0</v>
      </c>
      <c r="AX44">
        <v>0</v>
      </c>
      <c r="AY44">
        <f>MONTH(A44)</f>
        <v>8</v>
      </c>
    </row>
    <row r="45" spans="1:51" x14ac:dyDescent="0.25">
      <c r="A45" s="285">
        <v>42222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1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1</v>
      </c>
      <c r="AI45">
        <v>0</v>
      </c>
      <c r="AJ45">
        <v>0</v>
      </c>
      <c r="AK45">
        <v>0</v>
      </c>
      <c r="AL45">
        <v>0</v>
      </c>
      <c r="AM45">
        <v>1</v>
      </c>
      <c r="AN45">
        <v>0</v>
      </c>
      <c r="AO45">
        <v>1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f>MONTH(A45)</f>
        <v>8</v>
      </c>
    </row>
    <row r="46" spans="1:51" x14ac:dyDescent="0.25">
      <c r="A46" s="285">
        <v>42219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1</v>
      </c>
      <c r="T46">
        <v>0</v>
      </c>
      <c r="U46">
        <v>0</v>
      </c>
      <c r="V46">
        <v>1</v>
      </c>
      <c r="W46">
        <v>0</v>
      </c>
      <c r="X46">
        <v>1</v>
      </c>
      <c r="Y46">
        <v>0</v>
      </c>
      <c r="Z46">
        <v>1</v>
      </c>
      <c r="AA46">
        <v>1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1</v>
      </c>
      <c r="AP46">
        <v>1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f>MONTH(A46)</f>
        <v>8</v>
      </c>
    </row>
    <row r="47" spans="1:51" x14ac:dyDescent="0.25">
      <c r="A47" s="285">
        <v>41995</v>
      </c>
      <c r="AY47">
        <f>MONTH(A47)</f>
        <v>12</v>
      </c>
    </row>
    <row r="48" spans="1:51" x14ac:dyDescent="0.25">
      <c r="B48">
        <f>SUM(B24:B47)</f>
        <v>4</v>
      </c>
      <c r="C48">
        <f>SUM(C24:C47)</f>
        <v>3</v>
      </c>
      <c r="D48">
        <f>SUM(D24:D47)</f>
        <v>2</v>
      </c>
      <c r="E48">
        <f>SUM(E24:E47)</f>
        <v>1</v>
      </c>
      <c r="F48">
        <f>SUM(F24:F47)</f>
        <v>4</v>
      </c>
      <c r="G48">
        <f>SUM(G24:G47)</f>
        <v>5</v>
      </c>
      <c r="H48">
        <f>SUM(H24:H47)</f>
        <v>2</v>
      </c>
      <c r="I48">
        <f>SUM(I24:I47)</f>
        <v>7</v>
      </c>
      <c r="J48">
        <f>SUM(J24:J47)</f>
        <v>2</v>
      </c>
      <c r="K48">
        <f>SUM(K24:K47)</f>
        <v>3</v>
      </c>
      <c r="L48">
        <f>SUM(L24:L47)</f>
        <v>6</v>
      </c>
      <c r="M48">
        <f>SUM(M24:M47)</f>
        <v>3</v>
      </c>
      <c r="N48">
        <f>SUM(N24:N47)</f>
        <v>2</v>
      </c>
      <c r="O48">
        <f>SUM(O24:O47)</f>
        <v>3</v>
      </c>
      <c r="P48">
        <f>SUM(P24:P47)</f>
        <v>2</v>
      </c>
      <c r="Q48">
        <f>SUM(Q24:Q47)</f>
        <v>2</v>
      </c>
      <c r="R48">
        <f>SUM(R24:R47)</f>
        <v>2</v>
      </c>
      <c r="S48">
        <f>SUM(S24:S47)</f>
        <v>4</v>
      </c>
      <c r="T48">
        <f>SUM(T24:T47)</f>
        <v>5</v>
      </c>
      <c r="U48">
        <f>SUM(U24:U47)</f>
        <v>2</v>
      </c>
      <c r="V48">
        <f>SUM(V24:V47)</f>
        <v>4</v>
      </c>
      <c r="W48">
        <f>SUM(W24:W47)</f>
        <v>5</v>
      </c>
      <c r="X48">
        <f>SUM(X24:X47)</f>
        <v>6</v>
      </c>
      <c r="Y48">
        <f>SUM(Y24:Y47)</f>
        <v>2</v>
      </c>
      <c r="Z48">
        <f>SUM(Z24:Z47)</f>
        <v>4</v>
      </c>
      <c r="AA48">
        <f>SUM(AA24:AA47)</f>
        <v>3</v>
      </c>
      <c r="AB48">
        <f>SUM(AB24:AB47)</f>
        <v>3</v>
      </c>
      <c r="AC48">
        <f>SUM(AC24:AC47)</f>
        <v>0</v>
      </c>
      <c r="AD48">
        <f>SUM(AD24:AD47)</f>
        <v>5</v>
      </c>
      <c r="AE48">
        <f>SUM(AE24:AE47)</f>
        <v>1</v>
      </c>
      <c r="AF48">
        <f>SUM(AF24:AF47)</f>
        <v>4</v>
      </c>
      <c r="AG48">
        <f>SUM(AG24:AG47)</f>
        <v>3</v>
      </c>
      <c r="AH48">
        <f>SUM(AH24:AH47)</f>
        <v>3</v>
      </c>
      <c r="AI48">
        <f>SUM(AI24:AI47)</f>
        <v>5</v>
      </c>
      <c r="AJ48">
        <f>SUM(AJ24:AJ47)</f>
        <v>3</v>
      </c>
      <c r="AK48">
        <f>SUM(AK24:AK47)</f>
        <v>5</v>
      </c>
      <c r="AL48">
        <f>SUM(AL24:AL47)</f>
        <v>3</v>
      </c>
      <c r="AM48">
        <f>SUM(AM24:AM47)</f>
        <v>4</v>
      </c>
      <c r="AN48">
        <f>SUM(AN24:AN47)</f>
        <v>4</v>
      </c>
      <c r="AO48">
        <f>SUM(AO24:AO47)</f>
        <v>5</v>
      </c>
      <c r="AP48">
        <f>SUM(AP24:AP47)</f>
        <v>4</v>
      </c>
      <c r="AQ48">
        <f>SUM(AQ24:AQ47)</f>
        <v>3</v>
      </c>
      <c r="AR48">
        <f>SUM(AR24:AR47)</f>
        <v>0</v>
      </c>
      <c r="AS48">
        <f>SUM(AS24:AS47)</f>
        <v>2</v>
      </c>
      <c r="AT48">
        <f>SUM(AT24:AT47)</f>
        <v>3</v>
      </c>
      <c r="AU48">
        <f>SUM(AU24:AU47)</f>
        <v>4</v>
      </c>
      <c r="AV48">
        <f>SUM(AV24:AV47)</f>
        <v>1</v>
      </c>
      <c r="AW48">
        <f>SUM(AW24:AW47)</f>
        <v>5</v>
      </c>
      <c r="AX48">
        <f>SUM(AX24:AX47)</f>
        <v>3</v>
      </c>
    </row>
  </sheetData>
  <mergeCells count="2">
    <mergeCell ref="J1:K1"/>
    <mergeCell ref="H1:I1"/>
  </mergeCells>
  <conditionalFormatting sqref="B3:AX3">
    <cfRule type="cellIs" dxfId="21" priority="20" operator="greaterThan">
      <formula>$AY$3</formula>
    </cfRule>
  </conditionalFormatting>
  <conditionalFormatting sqref="B4:AX4">
    <cfRule type="cellIs" dxfId="20" priority="19" operator="greaterThan">
      <formula>$AY$4</formula>
    </cfRule>
  </conditionalFormatting>
  <conditionalFormatting sqref="B5:AX5">
    <cfRule type="cellIs" dxfId="19" priority="18" operator="greaterThan">
      <formula>$AY$5</formula>
    </cfRule>
  </conditionalFormatting>
  <conditionalFormatting sqref="B6:AX6">
    <cfRule type="cellIs" dxfId="18" priority="17" operator="greaterThan">
      <formula>$AY$6</formula>
    </cfRule>
  </conditionalFormatting>
  <conditionalFormatting sqref="B7:AX7">
    <cfRule type="cellIs" dxfId="17" priority="16" operator="greaterThan">
      <formula>$AY$7</formula>
    </cfRule>
  </conditionalFormatting>
  <conditionalFormatting sqref="B8:AX8">
    <cfRule type="cellIs" dxfId="16" priority="15" operator="greaterThan">
      <formula>$AY$8</formula>
    </cfRule>
  </conditionalFormatting>
  <conditionalFormatting sqref="B9:AX9">
    <cfRule type="cellIs" dxfId="15" priority="14" operator="greaterThan">
      <formula>$AY$9</formula>
    </cfRule>
  </conditionalFormatting>
  <conditionalFormatting sqref="B10:AX10">
    <cfRule type="cellIs" dxfId="14" priority="13" operator="greaterThan">
      <formula>$AY$10</formula>
    </cfRule>
  </conditionalFormatting>
  <conditionalFormatting sqref="B11:AX11">
    <cfRule type="cellIs" dxfId="13" priority="12" operator="greaterThan">
      <formula>$AY$11</formula>
    </cfRule>
  </conditionalFormatting>
  <conditionalFormatting sqref="B12:AX12">
    <cfRule type="cellIs" dxfId="12" priority="11" operator="greaterThan">
      <formula>$AY$12</formula>
    </cfRule>
  </conditionalFormatting>
  <conditionalFormatting sqref="B13:AX13">
    <cfRule type="cellIs" dxfId="11" priority="10" operator="greaterThan">
      <formula>$AY$13</formula>
    </cfRule>
  </conditionalFormatting>
  <conditionalFormatting sqref="B14:AX14">
    <cfRule type="cellIs" dxfId="10" priority="9" operator="greaterThan">
      <formula>$AY$14</formula>
    </cfRule>
  </conditionalFormatting>
  <conditionalFormatting sqref="B16:AX16">
    <cfRule type="cellIs" dxfId="9" priority="6" operator="equal">
      <formula>$BA$16</formula>
    </cfRule>
    <cfRule type="cellIs" dxfId="8" priority="7" operator="equal">
      <formula>$AZ$16</formula>
    </cfRule>
    <cfRule type="cellIs" dxfId="7" priority="8" operator="equal">
      <formula>$AY$16</formula>
    </cfRule>
  </conditionalFormatting>
  <conditionalFormatting sqref="B18">
    <cfRule type="cellIs" dxfId="6" priority="4" operator="greaterThan">
      <formula>0</formula>
    </cfRule>
    <cfRule type="cellIs" dxfId="5" priority="5" operator="equal">
      <formula>0</formula>
    </cfRule>
  </conditionalFormatting>
  <conditionalFormatting sqref="B24:AX29">
    <cfRule type="cellIs" dxfId="4" priority="3" operator="greaterThan">
      <formula>0</formula>
    </cfRule>
  </conditionalFormatting>
  <conditionalFormatting sqref="B31:AX39">
    <cfRule type="cellIs" dxfId="3" priority="2" operator="greaterThan">
      <formula>0</formula>
    </cfRule>
  </conditionalFormatting>
  <conditionalFormatting sqref="B24:AX49">
    <cfRule type="cellIs" dxfId="2" priority="1" operator="equal">
      <formula>1</formula>
    </cfRule>
  </conditionalFormatting>
  <pageMargins left="0.7" right="0.7" top="0.75" bottom="0.75" header="0.3" footer="0.3"/>
  <ignoredErrors>
    <ignoredError sqref="B16 C16:AX16" formulaRange="1"/>
  </ignoredErrors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P51"/>
  <sheetViews>
    <sheetView workbookViewId="0">
      <selection activeCell="V27" sqref="V27"/>
    </sheetView>
  </sheetViews>
  <sheetFormatPr defaultRowHeight="15" x14ac:dyDescent="0.25"/>
  <cols>
    <col min="2" max="50" width="3.28515625" customWidth="1"/>
    <col min="51" max="52" width="4.85546875" customWidth="1"/>
  </cols>
  <sheetData>
    <row r="1" spans="1:146" x14ac:dyDescent="0.25">
      <c r="K1">
        <v>5</v>
      </c>
      <c r="L1">
        <v>10</v>
      </c>
      <c r="M1">
        <v>19</v>
      </c>
      <c r="N1">
        <v>32</v>
      </c>
      <c r="O1">
        <v>38</v>
      </c>
      <c r="P1">
        <v>44</v>
      </c>
      <c r="Q1">
        <v>12</v>
      </c>
    </row>
    <row r="2" spans="1:146" x14ac:dyDescent="0.25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</row>
    <row r="3" spans="1:146" x14ac:dyDescent="0.25">
      <c r="A3">
        <v>1</v>
      </c>
      <c r="C3">
        <v>1</v>
      </c>
      <c r="D3">
        <v>4</v>
      </c>
      <c r="E3">
        <v>8</v>
      </c>
      <c r="F3">
        <v>8</v>
      </c>
      <c r="G3">
        <v>2</v>
      </c>
      <c r="H3">
        <v>5</v>
      </c>
      <c r="I3">
        <v>5</v>
      </c>
      <c r="J3">
        <v>4</v>
      </c>
      <c r="K3">
        <v>5</v>
      </c>
      <c r="L3">
        <v>2</v>
      </c>
      <c r="M3">
        <v>5</v>
      </c>
      <c r="N3">
        <v>1</v>
      </c>
      <c r="O3">
        <v>5</v>
      </c>
      <c r="P3">
        <v>4</v>
      </c>
      <c r="Q3">
        <v>1</v>
      </c>
      <c r="S3">
        <v>8</v>
      </c>
      <c r="T3">
        <v>2</v>
      </c>
      <c r="U3">
        <v>3</v>
      </c>
      <c r="V3">
        <v>5</v>
      </c>
      <c r="W3">
        <v>7</v>
      </c>
      <c r="X3">
        <v>8</v>
      </c>
      <c r="Y3">
        <v>6</v>
      </c>
      <c r="Z3">
        <v>3</v>
      </c>
      <c r="AA3">
        <v>7</v>
      </c>
      <c r="AB3">
        <v>4</v>
      </c>
      <c r="AC3">
        <v>6</v>
      </c>
      <c r="AD3">
        <v>5</v>
      </c>
      <c r="AE3">
        <v>6</v>
      </c>
      <c r="AF3">
        <v>7</v>
      </c>
      <c r="AG3">
        <v>3</v>
      </c>
      <c r="AH3">
        <v>3</v>
      </c>
      <c r="AI3">
        <v>7</v>
      </c>
      <c r="AJ3">
        <v>6</v>
      </c>
      <c r="AK3">
        <v>4</v>
      </c>
      <c r="AL3">
        <v>5</v>
      </c>
      <c r="AM3">
        <v>5</v>
      </c>
      <c r="AN3">
        <v>4</v>
      </c>
      <c r="AO3">
        <v>9</v>
      </c>
      <c r="AP3">
        <v>6</v>
      </c>
      <c r="AQ3">
        <v>7</v>
      </c>
      <c r="AR3">
        <v>1</v>
      </c>
      <c r="AS3">
        <v>4</v>
      </c>
      <c r="AT3">
        <v>4</v>
      </c>
      <c r="AU3">
        <v>4</v>
      </c>
      <c r="AV3">
        <v>3</v>
      </c>
      <c r="AW3">
        <v>8</v>
      </c>
      <c r="AX3">
        <v>8</v>
      </c>
      <c r="AY3">
        <f>LARGE(B3:AX3,1)</f>
        <v>9</v>
      </c>
      <c r="AZ3">
        <f>LARGE(B3:AX3,3)</f>
        <v>8</v>
      </c>
    </row>
    <row r="4" spans="1:146" x14ac:dyDescent="0.25">
      <c r="A4">
        <v>2</v>
      </c>
      <c r="B4">
        <v>1</v>
      </c>
      <c r="D4">
        <v>5</v>
      </c>
      <c r="E4">
        <v>4</v>
      </c>
      <c r="G4">
        <v>6</v>
      </c>
      <c r="H4">
        <v>7</v>
      </c>
      <c r="I4">
        <v>4</v>
      </c>
      <c r="J4">
        <v>6</v>
      </c>
      <c r="K4">
        <v>4</v>
      </c>
      <c r="L4">
        <v>4</v>
      </c>
      <c r="M4">
        <v>5</v>
      </c>
      <c r="N4">
        <v>5</v>
      </c>
      <c r="O4">
        <v>7</v>
      </c>
      <c r="P4">
        <v>6</v>
      </c>
      <c r="Q4">
        <v>4</v>
      </c>
      <c r="R4">
        <v>10</v>
      </c>
      <c r="S4">
        <v>4</v>
      </c>
      <c r="T4">
        <v>9</v>
      </c>
      <c r="U4">
        <v>7</v>
      </c>
      <c r="V4">
        <v>8</v>
      </c>
      <c r="W4">
        <v>8</v>
      </c>
      <c r="X4">
        <v>5</v>
      </c>
      <c r="Y4">
        <v>5</v>
      </c>
      <c r="Z4">
        <v>4</v>
      </c>
      <c r="AA4">
        <v>7</v>
      </c>
      <c r="AB4">
        <v>7</v>
      </c>
      <c r="AC4">
        <v>8</v>
      </c>
      <c r="AD4">
        <v>6</v>
      </c>
      <c r="AE4">
        <v>3</v>
      </c>
      <c r="AF4">
        <v>8</v>
      </c>
      <c r="AG4">
        <v>4</v>
      </c>
      <c r="AH4">
        <v>5</v>
      </c>
      <c r="AI4">
        <v>5</v>
      </c>
      <c r="AJ4">
        <v>5</v>
      </c>
      <c r="AK4">
        <v>7</v>
      </c>
      <c r="AL4">
        <v>6</v>
      </c>
      <c r="AM4">
        <v>2</v>
      </c>
      <c r="AN4">
        <v>3</v>
      </c>
      <c r="AO4">
        <v>3</v>
      </c>
      <c r="AP4">
        <v>3</v>
      </c>
      <c r="AQ4">
        <v>5</v>
      </c>
      <c r="AR4">
        <v>2</v>
      </c>
      <c r="AS4">
        <v>5</v>
      </c>
      <c r="AT4">
        <v>2</v>
      </c>
      <c r="AU4">
        <v>12</v>
      </c>
      <c r="AV4">
        <v>3</v>
      </c>
      <c r="AW4">
        <v>4</v>
      </c>
      <c r="AX4">
        <v>3</v>
      </c>
      <c r="AY4">
        <f>LARGE(B4:AX4,1)</f>
        <v>12</v>
      </c>
      <c r="AZ4">
        <f>LARGE(B4:AX4,3)</f>
        <v>9</v>
      </c>
    </row>
    <row r="5" spans="1:146" x14ac:dyDescent="0.25">
      <c r="A5">
        <v>3</v>
      </c>
      <c r="B5">
        <v>4</v>
      </c>
      <c r="C5">
        <v>5</v>
      </c>
      <c r="E5">
        <v>6</v>
      </c>
      <c r="F5">
        <v>5</v>
      </c>
      <c r="G5">
        <v>8</v>
      </c>
      <c r="H5">
        <v>4</v>
      </c>
      <c r="I5">
        <v>6</v>
      </c>
      <c r="J5">
        <v>6</v>
      </c>
      <c r="K5">
        <v>2</v>
      </c>
      <c r="L5">
        <v>2</v>
      </c>
      <c r="M5">
        <v>8</v>
      </c>
      <c r="N5">
        <v>3</v>
      </c>
      <c r="O5">
        <v>4</v>
      </c>
      <c r="P5">
        <v>4</v>
      </c>
      <c r="Q5">
        <v>4</v>
      </c>
      <c r="R5">
        <v>5</v>
      </c>
      <c r="S5">
        <v>9</v>
      </c>
      <c r="T5">
        <v>6</v>
      </c>
      <c r="U5">
        <v>6</v>
      </c>
      <c r="V5">
        <v>8</v>
      </c>
      <c r="W5">
        <v>7</v>
      </c>
      <c r="X5">
        <v>3</v>
      </c>
      <c r="Y5">
        <v>4</v>
      </c>
      <c r="Z5">
        <v>5</v>
      </c>
      <c r="AA5">
        <v>5</v>
      </c>
      <c r="AB5">
        <v>3</v>
      </c>
      <c r="AC5">
        <v>7</v>
      </c>
      <c r="AD5">
        <v>4</v>
      </c>
      <c r="AE5">
        <v>5</v>
      </c>
      <c r="AF5">
        <v>8</v>
      </c>
      <c r="AG5">
        <v>5</v>
      </c>
      <c r="AH5">
        <v>7</v>
      </c>
      <c r="AI5">
        <v>5</v>
      </c>
      <c r="AJ5">
        <v>3</v>
      </c>
      <c r="AK5">
        <v>4</v>
      </c>
      <c r="AL5">
        <v>3</v>
      </c>
      <c r="AM5">
        <v>5</v>
      </c>
      <c r="AN5">
        <v>4</v>
      </c>
      <c r="AO5">
        <v>9</v>
      </c>
      <c r="AP5">
        <v>6</v>
      </c>
      <c r="AQ5">
        <v>2</v>
      </c>
      <c r="AR5">
        <v>3</v>
      </c>
      <c r="AS5">
        <v>7</v>
      </c>
      <c r="AT5">
        <v>3</v>
      </c>
      <c r="AU5">
        <v>9</v>
      </c>
      <c r="AV5">
        <v>5</v>
      </c>
      <c r="AW5">
        <v>7</v>
      </c>
      <c r="AX5">
        <v>9</v>
      </c>
      <c r="AY5">
        <f>LARGE(B5:AX5,1)</f>
        <v>9</v>
      </c>
      <c r="AZ5">
        <f>LARGE(B5:AX5,3)</f>
        <v>9</v>
      </c>
    </row>
    <row r="6" spans="1:146" x14ac:dyDescent="0.25">
      <c r="A6">
        <v>4</v>
      </c>
      <c r="B6">
        <v>8</v>
      </c>
      <c r="C6">
        <v>4</v>
      </c>
      <c r="D6">
        <v>6</v>
      </c>
      <c r="F6">
        <v>1</v>
      </c>
      <c r="G6">
        <v>7</v>
      </c>
      <c r="H6">
        <v>4</v>
      </c>
      <c r="I6">
        <v>5</v>
      </c>
      <c r="J6">
        <v>3</v>
      </c>
      <c r="K6">
        <v>3</v>
      </c>
      <c r="L6">
        <v>3</v>
      </c>
      <c r="M6">
        <v>3</v>
      </c>
      <c r="N6">
        <v>4</v>
      </c>
      <c r="O6">
        <v>2</v>
      </c>
      <c r="P6">
        <v>7</v>
      </c>
      <c r="Q6">
        <v>1</v>
      </c>
      <c r="R6">
        <v>2</v>
      </c>
      <c r="S6">
        <v>8</v>
      </c>
      <c r="T6">
        <v>3</v>
      </c>
      <c r="U6">
        <v>3</v>
      </c>
      <c r="V6">
        <v>5</v>
      </c>
      <c r="W6">
        <v>3</v>
      </c>
      <c r="X6">
        <v>3</v>
      </c>
      <c r="Y6">
        <v>7</v>
      </c>
      <c r="Z6">
        <v>2</v>
      </c>
      <c r="AA6">
        <v>6</v>
      </c>
      <c r="AB6">
        <v>1</v>
      </c>
      <c r="AC6">
        <v>5</v>
      </c>
      <c r="AD6">
        <v>4</v>
      </c>
      <c r="AE6">
        <v>2</v>
      </c>
      <c r="AF6">
        <v>6</v>
      </c>
      <c r="AG6">
        <v>3</v>
      </c>
      <c r="AH6">
        <v>1</v>
      </c>
      <c r="AI6">
        <v>6</v>
      </c>
      <c r="AJ6">
        <v>4</v>
      </c>
      <c r="AK6">
        <v>6</v>
      </c>
      <c r="AL6">
        <v>4</v>
      </c>
      <c r="AM6">
        <v>1</v>
      </c>
      <c r="AN6">
        <v>2</v>
      </c>
      <c r="AO6">
        <v>5</v>
      </c>
      <c r="AP6">
        <v>4</v>
      </c>
      <c r="AQ6">
        <v>3</v>
      </c>
      <c r="AR6">
        <v>4</v>
      </c>
      <c r="AS6">
        <v>5</v>
      </c>
      <c r="AT6">
        <v>1</v>
      </c>
      <c r="AU6">
        <v>6</v>
      </c>
      <c r="AV6">
        <v>6</v>
      </c>
      <c r="AW6">
        <v>11</v>
      </c>
      <c r="AX6">
        <v>5</v>
      </c>
      <c r="AY6">
        <f>LARGE(B6:AX6,1)</f>
        <v>11</v>
      </c>
      <c r="AZ6">
        <f>LARGE(B6:AX6,3)</f>
        <v>8</v>
      </c>
    </row>
    <row r="7" spans="1:146" x14ac:dyDescent="0.25">
      <c r="A7">
        <v>5</v>
      </c>
      <c r="B7">
        <v>8</v>
      </c>
      <c r="D7">
        <v>5</v>
      </c>
      <c r="E7">
        <v>1</v>
      </c>
      <c r="G7">
        <v>3</v>
      </c>
      <c r="H7">
        <v>5</v>
      </c>
      <c r="I7">
        <v>8</v>
      </c>
      <c r="J7">
        <v>6</v>
      </c>
      <c r="K7">
        <v>3</v>
      </c>
      <c r="L7">
        <v>4</v>
      </c>
      <c r="M7">
        <v>6</v>
      </c>
      <c r="N7">
        <v>3</v>
      </c>
      <c r="O7">
        <v>6</v>
      </c>
      <c r="P7">
        <v>3</v>
      </c>
      <c r="Q7">
        <v>5</v>
      </c>
      <c r="R7">
        <v>1</v>
      </c>
      <c r="S7">
        <v>4</v>
      </c>
      <c r="T7">
        <v>3</v>
      </c>
      <c r="U7">
        <v>8</v>
      </c>
      <c r="V7">
        <v>7</v>
      </c>
      <c r="W7">
        <v>5</v>
      </c>
      <c r="X7">
        <v>6</v>
      </c>
      <c r="Y7">
        <v>8</v>
      </c>
      <c r="Z7">
        <v>6</v>
      </c>
      <c r="AA7">
        <v>4</v>
      </c>
      <c r="AB7">
        <v>3</v>
      </c>
      <c r="AC7">
        <v>5</v>
      </c>
      <c r="AD7">
        <v>6</v>
      </c>
      <c r="AE7">
        <v>7</v>
      </c>
      <c r="AF7">
        <v>4</v>
      </c>
      <c r="AG7">
        <v>5</v>
      </c>
      <c r="AH7">
        <v>5</v>
      </c>
      <c r="AI7">
        <v>4</v>
      </c>
      <c r="AJ7">
        <v>3</v>
      </c>
      <c r="AK7">
        <v>6</v>
      </c>
      <c r="AL7">
        <v>1</v>
      </c>
      <c r="AM7">
        <v>6</v>
      </c>
      <c r="AN7">
        <v>4</v>
      </c>
      <c r="AO7">
        <v>9</v>
      </c>
      <c r="AP7">
        <v>1</v>
      </c>
      <c r="AQ7">
        <v>4</v>
      </c>
      <c r="AR7">
        <v>3</v>
      </c>
      <c r="AS7">
        <v>10</v>
      </c>
      <c r="AT7">
        <v>3</v>
      </c>
      <c r="AU7">
        <v>7</v>
      </c>
      <c r="AV7">
        <v>4</v>
      </c>
      <c r="AW7">
        <v>5</v>
      </c>
      <c r="AX7">
        <v>11</v>
      </c>
      <c r="AY7">
        <f>LARGE(B7:AX7,1)</f>
        <v>11</v>
      </c>
      <c r="AZ7">
        <f>LARGE(B7:AX7,3)</f>
        <v>9</v>
      </c>
    </row>
    <row r="8" spans="1:146" x14ac:dyDescent="0.25">
      <c r="A8">
        <v>6</v>
      </c>
      <c r="B8">
        <v>2</v>
      </c>
      <c r="C8">
        <v>6</v>
      </c>
      <c r="D8">
        <v>8</v>
      </c>
      <c r="E8">
        <v>7</v>
      </c>
      <c r="F8">
        <v>3</v>
      </c>
      <c r="H8">
        <v>3</v>
      </c>
      <c r="I8">
        <v>9</v>
      </c>
      <c r="J8">
        <v>8</v>
      </c>
      <c r="K8">
        <v>1</v>
      </c>
      <c r="L8">
        <v>7</v>
      </c>
      <c r="M8">
        <v>5</v>
      </c>
      <c r="N8">
        <v>7</v>
      </c>
      <c r="O8">
        <v>6</v>
      </c>
      <c r="P8">
        <v>8</v>
      </c>
      <c r="Q8">
        <v>2</v>
      </c>
      <c r="R8">
        <v>6</v>
      </c>
      <c r="S8">
        <v>5</v>
      </c>
      <c r="T8">
        <v>5</v>
      </c>
      <c r="U8">
        <v>7</v>
      </c>
      <c r="V8">
        <v>8</v>
      </c>
      <c r="W8">
        <v>9</v>
      </c>
      <c r="X8">
        <v>5</v>
      </c>
      <c r="Y8">
        <v>8</v>
      </c>
      <c r="Z8">
        <v>9</v>
      </c>
      <c r="AA8">
        <v>7</v>
      </c>
      <c r="AB8">
        <v>7</v>
      </c>
      <c r="AC8">
        <v>3</v>
      </c>
      <c r="AD8">
        <v>3</v>
      </c>
      <c r="AE8">
        <v>6</v>
      </c>
      <c r="AF8">
        <v>9</v>
      </c>
      <c r="AG8">
        <v>5</v>
      </c>
      <c r="AH8">
        <v>6</v>
      </c>
      <c r="AI8">
        <v>1</v>
      </c>
      <c r="AJ8">
        <v>9</v>
      </c>
      <c r="AK8">
        <v>9</v>
      </c>
      <c r="AL8">
        <v>7</v>
      </c>
      <c r="AM8">
        <v>5</v>
      </c>
      <c r="AN8">
        <v>5</v>
      </c>
      <c r="AO8">
        <v>7</v>
      </c>
      <c r="AP8">
        <v>6</v>
      </c>
      <c r="AQ8">
        <v>7</v>
      </c>
      <c r="AR8">
        <v>4</v>
      </c>
      <c r="AS8">
        <v>2</v>
      </c>
      <c r="AT8">
        <v>6</v>
      </c>
      <c r="AU8">
        <v>8</v>
      </c>
      <c r="AV8">
        <v>1</v>
      </c>
      <c r="AW8">
        <v>5</v>
      </c>
      <c r="AX8">
        <v>4</v>
      </c>
      <c r="AY8">
        <f>LARGE(B8:AX8,1)</f>
        <v>9</v>
      </c>
      <c r="AZ8">
        <f>LARGE(B8:AX8,3)</f>
        <v>9</v>
      </c>
    </row>
    <row r="9" spans="1:146" x14ac:dyDescent="0.25">
      <c r="A9">
        <v>7</v>
      </c>
      <c r="B9">
        <v>5</v>
      </c>
      <c r="C9">
        <v>7</v>
      </c>
      <c r="D9">
        <v>4</v>
      </c>
      <c r="E9">
        <v>4</v>
      </c>
      <c r="F9">
        <v>5</v>
      </c>
      <c r="G9">
        <v>3</v>
      </c>
      <c r="I9">
        <v>5</v>
      </c>
      <c r="J9">
        <v>9</v>
      </c>
      <c r="K9">
        <v>3</v>
      </c>
      <c r="L9">
        <v>1</v>
      </c>
      <c r="M9">
        <v>5</v>
      </c>
      <c r="N9">
        <v>5</v>
      </c>
      <c r="O9">
        <v>5</v>
      </c>
      <c r="P9">
        <v>5</v>
      </c>
      <c r="Q9">
        <v>6</v>
      </c>
      <c r="R9">
        <v>5</v>
      </c>
      <c r="S9">
        <v>3</v>
      </c>
      <c r="T9">
        <v>6</v>
      </c>
      <c r="U9">
        <v>6</v>
      </c>
      <c r="V9">
        <v>9</v>
      </c>
      <c r="W9">
        <v>3</v>
      </c>
      <c r="X9">
        <v>7</v>
      </c>
      <c r="Y9">
        <v>5</v>
      </c>
      <c r="Z9">
        <v>5</v>
      </c>
      <c r="AA9">
        <v>3</v>
      </c>
      <c r="AB9">
        <v>6</v>
      </c>
      <c r="AC9">
        <v>4</v>
      </c>
      <c r="AD9">
        <v>4</v>
      </c>
      <c r="AE9">
        <v>4</v>
      </c>
      <c r="AF9">
        <v>7</v>
      </c>
      <c r="AG9">
        <v>8</v>
      </c>
      <c r="AH9">
        <v>5</v>
      </c>
      <c r="AI9">
        <v>4</v>
      </c>
      <c r="AJ9">
        <v>7</v>
      </c>
      <c r="AK9">
        <v>4</v>
      </c>
      <c r="AL9">
        <v>2</v>
      </c>
      <c r="AM9">
        <v>3</v>
      </c>
      <c r="AN9">
        <v>4</v>
      </c>
      <c r="AO9">
        <v>5</v>
      </c>
      <c r="AP9">
        <v>7</v>
      </c>
      <c r="AQ9">
        <v>4</v>
      </c>
      <c r="AR9">
        <v>6</v>
      </c>
      <c r="AS9">
        <v>3</v>
      </c>
      <c r="AT9">
        <v>2</v>
      </c>
      <c r="AU9">
        <v>4</v>
      </c>
      <c r="AV9">
        <v>5</v>
      </c>
      <c r="AW9">
        <v>3</v>
      </c>
      <c r="AX9">
        <v>3</v>
      </c>
      <c r="AY9">
        <f>LARGE(B9:AX9,1)</f>
        <v>9</v>
      </c>
      <c r="AZ9">
        <f>LARGE(B9:AX9,3)</f>
        <v>8</v>
      </c>
    </row>
    <row r="10" spans="1:146" x14ac:dyDescent="0.25">
      <c r="A10">
        <v>8</v>
      </c>
      <c r="B10">
        <v>5</v>
      </c>
      <c r="C10">
        <v>4</v>
      </c>
      <c r="D10">
        <v>6</v>
      </c>
      <c r="E10">
        <v>5</v>
      </c>
      <c r="F10">
        <v>8</v>
      </c>
      <c r="G10">
        <v>9</v>
      </c>
      <c r="H10">
        <v>5</v>
      </c>
      <c r="J10">
        <v>8</v>
      </c>
      <c r="K10">
        <v>8</v>
      </c>
      <c r="L10">
        <v>10</v>
      </c>
      <c r="M10">
        <v>12</v>
      </c>
      <c r="N10">
        <v>3</v>
      </c>
      <c r="O10">
        <v>7</v>
      </c>
      <c r="P10">
        <v>8</v>
      </c>
      <c r="Q10">
        <v>4</v>
      </c>
      <c r="R10">
        <v>7</v>
      </c>
      <c r="S10">
        <v>6</v>
      </c>
      <c r="T10">
        <v>8</v>
      </c>
      <c r="U10">
        <v>8</v>
      </c>
      <c r="V10">
        <v>2</v>
      </c>
      <c r="W10">
        <v>10</v>
      </c>
      <c r="X10">
        <v>5</v>
      </c>
      <c r="Y10">
        <v>9</v>
      </c>
      <c r="Z10">
        <v>4</v>
      </c>
      <c r="AA10">
        <v>2</v>
      </c>
      <c r="AB10">
        <v>2</v>
      </c>
      <c r="AC10">
        <v>8</v>
      </c>
      <c r="AD10">
        <v>11</v>
      </c>
      <c r="AE10">
        <v>2</v>
      </c>
      <c r="AF10">
        <v>9</v>
      </c>
      <c r="AG10">
        <v>5</v>
      </c>
      <c r="AH10">
        <v>9</v>
      </c>
      <c r="AI10">
        <v>3</v>
      </c>
      <c r="AJ10">
        <v>7</v>
      </c>
      <c r="AK10">
        <v>7</v>
      </c>
      <c r="AL10">
        <v>4</v>
      </c>
      <c r="AM10">
        <v>5</v>
      </c>
      <c r="AN10">
        <v>8</v>
      </c>
      <c r="AO10">
        <v>5</v>
      </c>
      <c r="AP10">
        <v>7</v>
      </c>
      <c r="AQ10">
        <v>4</v>
      </c>
      <c r="AR10">
        <v>5</v>
      </c>
      <c r="AS10">
        <v>5</v>
      </c>
      <c r="AT10">
        <v>6</v>
      </c>
      <c r="AU10">
        <v>13</v>
      </c>
      <c r="AV10">
        <v>3</v>
      </c>
      <c r="AW10">
        <v>10</v>
      </c>
      <c r="AX10">
        <v>5</v>
      </c>
      <c r="AY10">
        <f>LARGE(B10:AX10,1)</f>
        <v>13</v>
      </c>
      <c r="AZ10">
        <f>LARGE(B10:AX10,3)</f>
        <v>11</v>
      </c>
    </row>
    <row r="11" spans="1:146" x14ac:dyDescent="0.25">
      <c r="A11">
        <v>9</v>
      </c>
      <c r="B11">
        <v>4</v>
      </c>
      <c r="C11">
        <v>6</v>
      </c>
      <c r="D11">
        <v>6</v>
      </c>
      <c r="E11">
        <v>3</v>
      </c>
      <c r="F11">
        <v>6</v>
      </c>
      <c r="G11">
        <v>8</v>
      </c>
      <c r="H11">
        <v>9</v>
      </c>
      <c r="I11">
        <v>8</v>
      </c>
      <c r="K11">
        <v>4</v>
      </c>
      <c r="L11">
        <v>4</v>
      </c>
      <c r="M11">
        <v>3</v>
      </c>
      <c r="N11">
        <v>4</v>
      </c>
      <c r="O11">
        <v>6</v>
      </c>
      <c r="P11">
        <v>8</v>
      </c>
      <c r="Q11">
        <v>6</v>
      </c>
      <c r="R11">
        <v>4</v>
      </c>
      <c r="S11">
        <v>8</v>
      </c>
      <c r="T11">
        <v>6</v>
      </c>
      <c r="U11">
        <v>5</v>
      </c>
      <c r="V11">
        <v>7</v>
      </c>
      <c r="W11">
        <v>3</v>
      </c>
      <c r="X11">
        <v>6</v>
      </c>
      <c r="Y11">
        <v>5</v>
      </c>
      <c r="Z11">
        <v>3</v>
      </c>
      <c r="AA11">
        <v>5</v>
      </c>
      <c r="AB11">
        <v>9</v>
      </c>
      <c r="AC11">
        <v>8</v>
      </c>
      <c r="AD11">
        <v>6</v>
      </c>
      <c r="AE11">
        <v>2</v>
      </c>
      <c r="AF11">
        <v>2</v>
      </c>
      <c r="AG11">
        <v>6</v>
      </c>
      <c r="AH11">
        <v>5</v>
      </c>
      <c r="AI11">
        <v>3</v>
      </c>
      <c r="AJ11">
        <v>3</v>
      </c>
      <c r="AK11">
        <v>10</v>
      </c>
      <c r="AL11">
        <v>6</v>
      </c>
      <c r="AM11">
        <v>4</v>
      </c>
      <c r="AN11">
        <v>5</v>
      </c>
      <c r="AO11">
        <v>6</v>
      </c>
      <c r="AP11">
        <v>2</v>
      </c>
      <c r="AQ11">
        <v>5</v>
      </c>
      <c r="AR11">
        <v>4</v>
      </c>
      <c r="AS11">
        <v>6</v>
      </c>
      <c r="AT11">
        <v>3</v>
      </c>
      <c r="AU11">
        <v>10</v>
      </c>
      <c r="AV11">
        <v>6</v>
      </c>
      <c r="AW11">
        <v>7</v>
      </c>
      <c r="AX11">
        <v>3</v>
      </c>
      <c r="AY11">
        <f>LARGE(B11:AX11,1)</f>
        <v>10</v>
      </c>
      <c r="AZ11">
        <f>LARGE(B11:AX11,3)</f>
        <v>9</v>
      </c>
    </row>
    <row r="12" spans="1:146" x14ac:dyDescent="0.25">
      <c r="A12">
        <v>10</v>
      </c>
      <c r="B12">
        <v>5</v>
      </c>
      <c r="C12">
        <v>4</v>
      </c>
      <c r="D12">
        <v>2</v>
      </c>
      <c r="E12">
        <v>3</v>
      </c>
      <c r="F12">
        <v>3</v>
      </c>
      <c r="G12">
        <v>1</v>
      </c>
      <c r="H12">
        <v>3</v>
      </c>
      <c r="I12">
        <v>8</v>
      </c>
      <c r="J12">
        <v>4</v>
      </c>
      <c r="L12">
        <v>5</v>
      </c>
      <c r="M12">
        <v>5</v>
      </c>
      <c r="N12">
        <v>2</v>
      </c>
      <c r="O12">
        <v>1</v>
      </c>
      <c r="P12">
        <v>4</v>
      </c>
      <c r="R12">
        <v>1</v>
      </c>
      <c r="S12">
        <v>6</v>
      </c>
      <c r="T12">
        <v>9</v>
      </c>
      <c r="U12">
        <v>4</v>
      </c>
      <c r="V12">
        <v>4</v>
      </c>
      <c r="W12">
        <v>4</v>
      </c>
      <c r="X12">
        <v>5</v>
      </c>
      <c r="Y12">
        <v>8</v>
      </c>
      <c r="Z12">
        <v>3</v>
      </c>
      <c r="AA12">
        <v>4</v>
      </c>
      <c r="AB12">
        <v>5</v>
      </c>
      <c r="AC12">
        <v>3</v>
      </c>
      <c r="AD12">
        <v>1</v>
      </c>
      <c r="AE12">
        <v>2</v>
      </c>
      <c r="AF12">
        <v>4</v>
      </c>
      <c r="AG12">
        <v>5</v>
      </c>
      <c r="AH12">
        <v>5</v>
      </c>
      <c r="AI12">
        <v>2</v>
      </c>
      <c r="AJ12">
        <v>2</v>
      </c>
      <c r="AK12">
        <v>6</v>
      </c>
      <c r="AL12">
        <v>2</v>
      </c>
      <c r="AM12">
        <v>5</v>
      </c>
      <c r="AN12">
        <v>3</v>
      </c>
      <c r="AO12">
        <v>2</v>
      </c>
      <c r="AP12">
        <v>4</v>
      </c>
      <c r="AQ12">
        <v>1</v>
      </c>
      <c r="AR12">
        <v>5</v>
      </c>
      <c r="AS12">
        <v>2</v>
      </c>
      <c r="AT12">
        <v>3</v>
      </c>
      <c r="AU12">
        <v>5</v>
      </c>
      <c r="AV12">
        <v>5</v>
      </c>
      <c r="AW12">
        <v>6</v>
      </c>
      <c r="AX12">
        <v>4</v>
      </c>
      <c r="AY12">
        <f>LARGE(B12:AX12,1)</f>
        <v>9</v>
      </c>
      <c r="AZ12">
        <f>LARGE(B12:AX12,3)</f>
        <v>8</v>
      </c>
    </row>
    <row r="13" spans="1:146" x14ac:dyDescent="0.25">
      <c r="A13">
        <v>11</v>
      </c>
      <c r="B13">
        <v>2</v>
      </c>
      <c r="C13">
        <v>4</v>
      </c>
      <c r="D13">
        <v>2</v>
      </c>
      <c r="E13">
        <v>3</v>
      </c>
      <c r="F13">
        <v>4</v>
      </c>
      <c r="G13">
        <v>7</v>
      </c>
      <c r="H13">
        <v>1</v>
      </c>
      <c r="I13">
        <v>10</v>
      </c>
      <c r="J13">
        <v>4</v>
      </c>
      <c r="K13">
        <v>5</v>
      </c>
      <c r="M13">
        <v>4</v>
      </c>
      <c r="N13">
        <v>5</v>
      </c>
      <c r="O13">
        <v>5</v>
      </c>
      <c r="P13">
        <v>4</v>
      </c>
      <c r="Q13">
        <v>9</v>
      </c>
      <c r="R13">
        <v>5</v>
      </c>
      <c r="S13">
        <v>4</v>
      </c>
      <c r="T13">
        <v>7</v>
      </c>
      <c r="U13">
        <v>4</v>
      </c>
      <c r="V13">
        <v>4</v>
      </c>
      <c r="W13">
        <v>6</v>
      </c>
      <c r="X13">
        <v>6</v>
      </c>
      <c r="Y13">
        <v>4</v>
      </c>
      <c r="Z13">
        <v>5</v>
      </c>
      <c r="AA13">
        <v>4</v>
      </c>
      <c r="AB13">
        <v>3</v>
      </c>
      <c r="AC13">
        <v>6</v>
      </c>
      <c r="AD13">
        <v>5</v>
      </c>
      <c r="AE13">
        <v>4</v>
      </c>
      <c r="AF13">
        <v>5</v>
      </c>
      <c r="AG13">
        <v>4</v>
      </c>
      <c r="AH13">
        <v>3</v>
      </c>
      <c r="AI13">
        <v>3</v>
      </c>
      <c r="AJ13">
        <v>7</v>
      </c>
      <c r="AK13">
        <v>6</v>
      </c>
      <c r="AL13">
        <v>4</v>
      </c>
      <c r="AM13">
        <v>5</v>
      </c>
      <c r="AN13">
        <v>7</v>
      </c>
      <c r="AO13">
        <v>5</v>
      </c>
      <c r="AP13">
        <v>6</v>
      </c>
      <c r="AQ13">
        <v>3</v>
      </c>
      <c r="AR13">
        <v>6</v>
      </c>
      <c r="AS13">
        <v>9</v>
      </c>
      <c r="AT13">
        <v>1</v>
      </c>
      <c r="AU13">
        <v>12</v>
      </c>
      <c r="AV13">
        <v>7</v>
      </c>
      <c r="AW13">
        <v>7</v>
      </c>
      <c r="AX13">
        <v>4</v>
      </c>
      <c r="AY13">
        <f>LARGE(B13:AX13,1)</f>
        <v>12</v>
      </c>
      <c r="AZ13">
        <f>LARGE(B13:AX13,3)</f>
        <v>9</v>
      </c>
    </row>
    <row r="14" spans="1:146" x14ac:dyDescent="0.25">
      <c r="A14">
        <v>12</v>
      </c>
      <c r="B14">
        <v>5</v>
      </c>
      <c r="C14">
        <v>5</v>
      </c>
      <c r="D14">
        <v>8</v>
      </c>
      <c r="E14">
        <v>3</v>
      </c>
      <c r="F14">
        <v>6</v>
      </c>
      <c r="G14">
        <v>5</v>
      </c>
      <c r="H14">
        <v>5</v>
      </c>
      <c r="I14">
        <v>12</v>
      </c>
      <c r="J14">
        <v>3</v>
      </c>
      <c r="K14">
        <v>5</v>
      </c>
      <c r="L14">
        <v>4</v>
      </c>
      <c r="N14">
        <v>3</v>
      </c>
      <c r="O14">
        <v>1</v>
      </c>
      <c r="P14">
        <v>4</v>
      </c>
      <c r="Q14">
        <v>3</v>
      </c>
      <c r="R14">
        <v>3</v>
      </c>
      <c r="S14">
        <v>2</v>
      </c>
      <c r="T14">
        <v>6</v>
      </c>
      <c r="U14">
        <v>9</v>
      </c>
      <c r="V14">
        <v>5</v>
      </c>
      <c r="W14">
        <v>4</v>
      </c>
      <c r="X14">
        <v>1</v>
      </c>
      <c r="Y14">
        <v>8</v>
      </c>
      <c r="Z14">
        <v>7</v>
      </c>
      <c r="AA14">
        <v>5</v>
      </c>
      <c r="AB14">
        <v>5</v>
      </c>
      <c r="AC14">
        <v>5</v>
      </c>
      <c r="AD14">
        <v>3</v>
      </c>
      <c r="AE14">
        <v>7</v>
      </c>
      <c r="AF14">
        <v>4</v>
      </c>
      <c r="AG14">
        <v>6</v>
      </c>
      <c r="AH14">
        <v>5</v>
      </c>
      <c r="AI14">
        <v>4</v>
      </c>
      <c r="AJ14">
        <v>5</v>
      </c>
      <c r="AK14">
        <v>3</v>
      </c>
      <c r="AL14">
        <v>2</v>
      </c>
      <c r="AM14">
        <v>6</v>
      </c>
      <c r="AN14">
        <v>4</v>
      </c>
      <c r="AO14">
        <v>5</v>
      </c>
      <c r="AP14">
        <v>2</v>
      </c>
      <c r="AQ14">
        <v>3</v>
      </c>
      <c r="AR14">
        <v>6</v>
      </c>
      <c r="AS14">
        <v>4</v>
      </c>
      <c r="AT14">
        <v>3</v>
      </c>
      <c r="AU14">
        <v>5</v>
      </c>
      <c r="AV14">
        <v>10</v>
      </c>
      <c r="AW14">
        <v>4</v>
      </c>
      <c r="AX14">
        <v>5</v>
      </c>
      <c r="AY14">
        <f>LARGE(B14:AX14,1)</f>
        <v>12</v>
      </c>
      <c r="AZ14">
        <f>LARGE(B14:AX14,3)</f>
        <v>9</v>
      </c>
    </row>
    <row r="15" spans="1:146" x14ac:dyDescent="0.25">
      <c r="A15">
        <v>13</v>
      </c>
      <c r="B15">
        <v>1</v>
      </c>
      <c r="C15">
        <v>5</v>
      </c>
      <c r="D15">
        <v>3</v>
      </c>
      <c r="E15">
        <v>4</v>
      </c>
      <c r="F15">
        <v>3</v>
      </c>
      <c r="G15">
        <v>7</v>
      </c>
      <c r="H15">
        <v>5</v>
      </c>
      <c r="I15">
        <v>3</v>
      </c>
      <c r="J15">
        <v>4</v>
      </c>
      <c r="K15">
        <v>2</v>
      </c>
      <c r="L15">
        <v>5</v>
      </c>
      <c r="M15">
        <v>3</v>
      </c>
      <c r="O15">
        <v>6</v>
      </c>
      <c r="P15">
        <v>2</v>
      </c>
      <c r="Q15">
        <v>9</v>
      </c>
      <c r="R15">
        <v>5</v>
      </c>
      <c r="S15">
        <v>4</v>
      </c>
      <c r="T15">
        <v>7</v>
      </c>
      <c r="U15">
        <v>4</v>
      </c>
      <c r="V15">
        <v>6</v>
      </c>
      <c r="W15">
        <v>3</v>
      </c>
      <c r="X15">
        <v>3</v>
      </c>
      <c r="Y15">
        <v>5</v>
      </c>
      <c r="Z15">
        <v>8</v>
      </c>
      <c r="AA15">
        <v>6</v>
      </c>
      <c r="AB15">
        <v>3</v>
      </c>
      <c r="AC15">
        <v>2</v>
      </c>
      <c r="AD15">
        <v>5</v>
      </c>
      <c r="AE15">
        <v>4</v>
      </c>
      <c r="AF15">
        <v>7</v>
      </c>
      <c r="AG15">
        <v>7</v>
      </c>
      <c r="AH15">
        <v>4</v>
      </c>
      <c r="AI15">
        <v>2</v>
      </c>
      <c r="AJ15">
        <v>2</v>
      </c>
      <c r="AK15">
        <v>5</v>
      </c>
      <c r="AL15">
        <v>2</v>
      </c>
      <c r="AM15">
        <v>2</v>
      </c>
      <c r="AN15">
        <v>5</v>
      </c>
      <c r="AO15">
        <v>3</v>
      </c>
      <c r="AP15">
        <v>6</v>
      </c>
      <c r="AQ15">
        <v>5</v>
      </c>
      <c r="AR15">
        <v>5</v>
      </c>
      <c r="AS15">
        <v>1</v>
      </c>
      <c r="AT15">
        <v>4</v>
      </c>
      <c r="AU15">
        <v>6</v>
      </c>
      <c r="AV15">
        <v>5</v>
      </c>
      <c r="AW15">
        <v>6</v>
      </c>
      <c r="AX15">
        <v>6</v>
      </c>
      <c r="AY15">
        <f>LARGE(B15:AX15,1)</f>
        <v>9</v>
      </c>
      <c r="AZ15">
        <f>LARGE(B15:AX15,3)</f>
        <v>7</v>
      </c>
      <c r="EP15">
        <v>1</v>
      </c>
    </row>
    <row r="16" spans="1:146" x14ac:dyDescent="0.25">
      <c r="A16">
        <v>14</v>
      </c>
      <c r="B16">
        <v>5</v>
      </c>
      <c r="C16">
        <v>7</v>
      </c>
      <c r="D16">
        <v>4</v>
      </c>
      <c r="E16">
        <v>2</v>
      </c>
      <c r="F16">
        <v>6</v>
      </c>
      <c r="G16">
        <v>6</v>
      </c>
      <c r="H16">
        <v>5</v>
      </c>
      <c r="I16">
        <v>7</v>
      </c>
      <c r="J16">
        <v>6</v>
      </c>
      <c r="K16">
        <v>1</v>
      </c>
      <c r="L16">
        <v>5</v>
      </c>
      <c r="M16">
        <v>1</v>
      </c>
      <c r="N16">
        <v>6</v>
      </c>
      <c r="P16">
        <v>3</v>
      </c>
      <c r="Q16">
        <v>4</v>
      </c>
      <c r="R16">
        <v>5</v>
      </c>
      <c r="S16">
        <v>6</v>
      </c>
      <c r="T16">
        <v>13</v>
      </c>
      <c r="U16">
        <v>6</v>
      </c>
      <c r="V16">
        <v>4</v>
      </c>
      <c r="W16">
        <v>3</v>
      </c>
      <c r="X16">
        <v>8</v>
      </c>
      <c r="Y16">
        <v>8</v>
      </c>
      <c r="Z16">
        <v>5</v>
      </c>
      <c r="AA16">
        <v>5</v>
      </c>
      <c r="AB16">
        <v>5</v>
      </c>
      <c r="AC16">
        <v>7</v>
      </c>
      <c r="AD16">
        <v>5</v>
      </c>
      <c r="AE16">
        <v>7</v>
      </c>
      <c r="AF16">
        <v>10</v>
      </c>
      <c r="AG16">
        <v>6</v>
      </c>
      <c r="AH16">
        <v>6</v>
      </c>
      <c r="AI16">
        <v>1</v>
      </c>
      <c r="AJ16">
        <v>6</v>
      </c>
      <c r="AK16">
        <v>11</v>
      </c>
      <c r="AL16">
        <v>4</v>
      </c>
      <c r="AM16">
        <v>4</v>
      </c>
      <c r="AN16">
        <v>6</v>
      </c>
      <c r="AO16">
        <v>5</v>
      </c>
      <c r="AP16">
        <v>9</v>
      </c>
      <c r="AQ16">
        <v>6</v>
      </c>
      <c r="AR16">
        <v>4</v>
      </c>
      <c r="AS16">
        <v>3</v>
      </c>
      <c r="AT16">
        <v>5</v>
      </c>
      <c r="AU16">
        <v>3</v>
      </c>
      <c r="AV16">
        <v>6</v>
      </c>
      <c r="AW16">
        <v>3</v>
      </c>
      <c r="AX16">
        <v>5</v>
      </c>
      <c r="AY16">
        <f>LARGE(B16:AX16,1)</f>
        <v>13</v>
      </c>
      <c r="AZ16">
        <f>LARGE(B16:AX16,3)</f>
        <v>10</v>
      </c>
    </row>
    <row r="17" spans="1:146" x14ac:dyDescent="0.25">
      <c r="A17">
        <v>15</v>
      </c>
      <c r="B17">
        <v>4</v>
      </c>
      <c r="C17">
        <v>6</v>
      </c>
      <c r="D17">
        <v>4</v>
      </c>
      <c r="E17">
        <v>7</v>
      </c>
      <c r="F17">
        <v>3</v>
      </c>
      <c r="G17">
        <v>8</v>
      </c>
      <c r="H17">
        <v>5</v>
      </c>
      <c r="I17">
        <v>8</v>
      </c>
      <c r="J17">
        <v>8</v>
      </c>
      <c r="K17">
        <v>4</v>
      </c>
      <c r="L17">
        <v>4</v>
      </c>
      <c r="M17">
        <v>4</v>
      </c>
      <c r="N17">
        <v>2</v>
      </c>
      <c r="O17">
        <v>3</v>
      </c>
      <c r="Q17">
        <v>4</v>
      </c>
      <c r="R17">
        <v>4</v>
      </c>
      <c r="S17">
        <v>3</v>
      </c>
      <c r="T17">
        <v>5</v>
      </c>
      <c r="U17">
        <v>7</v>
      </c>
      <c r="V17">
        <v>6</v>
      </c>
      <c r="W17">
        <v>4</v>
      </c>
      <c r="X17">
        <v>5</v>
      </c>
      <c r="Y17">
        <v>6</v>
      </c>
      <c r="Z17">
        <v>5</v>
      </c>
      <c r="AA17">
        <v>3</v>
      </c>
      <c r="AB17">
        <v>4</v>
      </c>
      <c r="AC17">
        <v>6</v>
      </c>
      <c r="AD17">
        <v>5</v>
      </c>
      <c r="AE17">
        <v>1</v>
      </c>
      <c r="AF17">
        <v>6</v>
      </c>
      <c r="AG17">
        <v>5</v>
      </c>
      <c r="AH17">
        <v>5</v>
      </c>
      <c r="AI17">
        <v>4</v>
      </c>
      <c r="AJ17">
        <v>3</v>
      </c>
      <c r="AK17">
        <v>7</v>
      </c>
      <c r="AL17">
        <v>5</v>
      </c>
      <c r="AM17">
        <v>6</v>
      </c>
      <c r="AN17">
        <v>5</v>
      </c>
      <c r="AO17">
        <v>6</v>
      </c>
      <c r="AP17">
        <v>4</v>
      </c>
      <c r="AQ17">
        <v>4</v>
      </c>
      <c r="AR17">
        <v>3</v>
      </c>
      <c r="AS17">
        <v>3</v>
      </c>
      <c r="AT17">
        <v>5</v>
      </c>
      <c r="AU17">
        <v>4</v>
      </c>
      <c r="AV17">
        <v>7</v>
      </c>
      <c r="AW17">
        <v>4</v>
      </c>
      <c r="AX17">
        <v>4</v>
      </c>
      <c r="AY17">
        <f>LARGE(B17:AX17,1)</f>
        <v>8</v>
      </c>
      <c r="AZ17">
        <f>LARGE(B17:AX17,3)</f>
        <v>8</v>
      </c>
    </row>
    <row r="18" spans="1:146" x14ac:dyDescent="0.25">
      <c r="A18">
        <v>16</v>
      </c>
      <c r="B18">
        <v>1</v>
      </c>
      <c r="C18">
        <v>4</v>
      </c>
      <c r="D18">
        <v>4</v>
      </c>
      <c r="E18">
        <v>1</v>
      </c>
      <c r="F18">
        <v>5</v>
      </c>
      <c r="G18">
        <v>2</v>
      </c>
      <c r="H18">
        <v>6</v>
      </c>
      <c r="I18">
        <v>4</v>
      </c>
      <c r="J18">
        <v>6</v>
      </c>
      <c r="L18">
        <v>9</v>
      </c>
      <c r="M18">
        <v>3</v>
      </c>
      <c r="N18">
        <v>9</v>
      </c>
      <c r="O18">
        <v>4</v>
      </c>
      <c r="P18">
        <v>4</v>
      </c>
      <c r="R18">
        <v>4</v>
      </c>
      <c r="S18">
        <v>4</v>
      </c>
      <c r="T18">
        <v>4</v>
      </c>
      <c r="U18">
        <v>3</v>
      </c>
      <c r="V18">
        <v>4</v>
      </c>
      <c r="W18">
        <v>3</v>
      </c>
      <c r="X18">
        <v>4</v>
      </c>
      <c r="Y18">
        <v>3</v>
      </c>
      <c r="Z18">
        <v>4</v>
      </c>
      <c r="AA18">
        <v>2</v>
      </c>
      <c r="AB18">
        <v>7</v>
      </c>
      <c r="AC18">
        <v>2</v>
      </c>
      <c r="AD18">
        <v>4</v>
      </c>
      <c r="AE18">
        <v>2</v>
      </c>
      <c r="AF18">
        <v>6</v>
      </c>
      <c r="AG18">
        <v>4</v>
      </c>
      <c r="AH18">
        <v>1</v>
      </c>
      <c r="AJ18">
        <v>5</v>
      </c>
      <c r="AK18">
        <v>5</v>
      </c>
      <c r="AL18">
        <v>2</v>
      </c>
      <c r="AM18">
        <v>3</v>
      </c>
      <c r="AN18">
        <v>2</v>
      </c>
      <c r="AO18">
        <v>5</v>
      </c>
      <c r="AP18">
        <v>4</v>
      </c>
      <c r="AQ18">
        <v>3</v>
      </c>
      <c r="AR18">
        <v>2</v>
      </c>
      <c r="AS18">
        <v>6</v>
      </c>
      <c r="AU18">
        <v>8</v>
      </c>
      <c r="AV18">
        <v>6</v>
      </c>
      <c r="AW18">
        <v>7</v>
      </c>
      <c r="AX18">
        <v>5</v>
      </c>
      <c r="AY18">
        <f>LARGE(B18:AX18,1)</f>
        <v>9</v>
      </c>
      <c r="AZ18">
        <f>LARGE(B18:AX18,3)</f>
        <v>8</v>
      </c>
      <c r="EP18">
        <v>1</v>
      </c>
    </row>
    <row r="19" spans="1:146" x14ac:dyDescent="0.25">
      <c r="A19">
        <v>17</v>
      </c>
      <c r="C19">
        <v>10</v>
      </c>
      <c r="D19">
        <v>5</v>
      </c>
      <c r="E19">
        <v>2</v>
      </c>
      <c r="F19">
        <v>1</v>
      </c>
      <c r="G19">
        <v>6</v>
      </c>
      <c r="H19">
        <v>5</v>
      </c>
      <c r="I19">
        <v>7</v>
      </c>
      <c r="J19">
        <v>4</v>
      </c>
      <c r="K19">
        <v>1</v>
      </c>
      <c r="L19">
        <v>5</v>
      </c>
      <c r="M19">
        <v>3</v>
      </c>
      <c r="N19">
        <v>5</v>
      </c>
      <c r="O19">
        <v>5</v>
      </c>
      <c r="P19">
        <v>4</v>
      </c>
      <c r="Q19">
        <v>4</v>
      </c>
      <c r="S19">
        <v>1</v>
      </c>
      <c r="T19">
        <v>7</v>
      </c>
      <c r="U19">
        <v>3</v>
      </c>
      <c r="V19">
        <v>1</v>
      </c>
      <c r="W19">
        <v>7</v>
      </c>
      <c r="X19">
        <v>5</v>
      </c>
      <c r="Y19">
        <v>3</v>
      </c>
      <c r="Z19">
        <v>6</v>
      </c>
      <c r="AA19">
        <v>7</v>
      </c>
      <c r="AB19">
        <v>4</v>
      </c>
      <c r="AC19">
        <v>5</v>
      </c>
      <c r="AD19">
        <v>1</v>
      </c>
      <c r="AE19">
        <v>2</v>
      </c>
      <c r="AF19">
        <v>4</v>
      </c>
      <c r="AG19">
        <v>5</v>
      </c>
      <c r="AH19">
        <v>3</v>
      </c>
      <c r="AI19">
        <v>4</v>
      </c>
      <c r="AJ19">
        <v>4</v>
      </c>
      <c r="AK19">
        <v>6</v>
      </c>
      <c r="AL19">
        <v>4</v>
      </c>
      <c r="AN19">
        <v>2</v>
      </c>
      <c r="AO19">
        <v>5</v>
      </c>
      <c r="AP19">
        <v>5</v>
      </c>
      <c r="AQ19">
        <v>4</v>
      </c>
      <c r="AR19">
        <v>5</v>
      </c>
      <c r="AS19">
        <v>4</v>
      </c>
      <c r="AT19">
        <v>5</v>
      </c>
      <c r="AU19">
        <v>8</v>
      </c>
      <c r="AV19">
        <v>5</v>
      </c>
      <c r="AW19">
        <v>7</v>
      </c>
      <c r="AX19">
        <v>5</v>
      </c>
      <c r="AY19">
        <f>LARGE(B19:AX19,1)</f>
        <v>10</v>
      </c>
      <c r="AZ19">
        <f>LARGE(B19:AX19,3)</f>
        <v>7</v>
      </c>
    </row>
    <row r="20" spans="1:146" x14ac:dyDescent="0.25">
      <c r="A20">
        <v>18</v>
      </c>
      <c r="B20">
        <v>8</v>
      </c>
      <c r="C20">
        <v>4</v>
      </c>
      <c r="D20">
        <v>9</v>
      </c>
      <c r="E20">
        <v>8</v>
      </c>
      <c r="F20">
        <v>4</v>
      </c>
      <c r="G20">
        <v>5</v>
      </c>
      <c r="H20">
        <v>3</v>
      </c>
      <c r="I20">
        <v>6</v>
      </c>
      <c r="J20">
        <v>8</v>
      </c>
      <c r="K20">
        <v>6</v>
      </c>
      <c r="L20">
        <v>4</v>
      </c>
      <c r="M20">
        <v>2</v>
      </c>
      <c r="N20">
        <v>4</v>
      </c>
      <c r="O20">
        <v>6</v>
      </c>
      <c r="P20">
        <v>3</v>
      </c>
      <c r="Q20">
        <v>4</v>
      </c>
      <c r="R20">
        <v>1</v>
      </c>
      <c r="T20">
        <v>1</v>
      </c>
      <c r="U20">
        <v>4</v>
      </c>
      <c r="V20">
        <v>7</v>
      </c>
      <c r="W20">
        <v>7</v>
      </c>
      <c r="X20">
        <v>4</v>
      </c>
      <c r="Y20">
        <v>9</v>
      </c>
      <c r="Z20">
        <v>5</v>
      </c>
      <c r="AA20">
        <v>9</v>
      </c>
      <c r="AB20">
        <v>6</v>
      </c>
      <c r="AC20">
        <v>7</v>
      </c>
      <c r="AD20">
        <v>3</v>
      </c>
      <c r="AE20">
        <v>5</v>
      </c>
      <c r="AF20">
        <v>5</v>
      </c>
      <c r="AG20">
        <v>2</v>
      </c>
      <c r="AH20">
        <v>3</v>
      </c>
      <c r="AI20">
        <v>3</v>
      </c>
      <c r="AJ20">
        <v>9</v>
      </c>
      <c r="AK20">
        <v>3</v>
      </c>
      <c r="AL20">
        <v>3</v>
      </c>
      <c r="AM20">
        <v>3</v>
      </c>
      <c r="AN20">
        <v>4</v>
      </c>
      <c r="AO20">
        <v>4</v>
      </c>
      <c r="AP20">
        <v>7</v>
      </c>
      <c r="AQ20">
        <v>4</v>
      </c>
      <c r="AR20">
        <v>2</v>
      </c>
      <c r="AS20">
        <v>4</v>
      </c>
      <c r="AT20">
        <v>3</v>
      </c>
      <c r="AU20">
        <v>7</v>
      </c>
      <c r="AV20">
        <v>5</v>
      </c>
      <c r="AW20">
        <v>9</v>
      </c>
      <c r="AX20">
        <v>8</v>
      </c>
      <c r="AY20">
        <f>LARGE(B20:AX20,1)</f>
        <v>9</v>
      </c>
      <c r="AZ20">
        <f>LARGE(B20:AX20,3)</f>
        <v>9</v>
      </c>
    </row>
    <row r="21" spans="1:146" x14ac:dyDescent="0.25">
      <c r="A21">
        <v>19</v>
      </c>
      <c r="B21">
        <v>2</v>
      </c>
      <c r="C21">
        <v>9</v>
      </c>
      <c r="D21">
        <v>6</v>
      </c>
      <c r="E21">
        <v>3</v>
      </c>
      <c r="F21">
        <v>3</v>
      </c>
      <c r="G21">
        <v>5</v>
      </c>
      <c r="H21">
        <v>6</v>
      </c>
      <c r="I21">
        <v>8</v>
      </c>
      <c r="J21">
        <v>6</v>
      </c>
      <c r="K21">
        <v>9</v>
      </c>
      <c r="L21">
        <v>7</v>
      </c>
      <c r="M21">
        <v>6</v>
      </c>
      <c r="N21">
        <v>7</v>
      </c>
      <c r="O21">
        <v>13</v>
      </c>
      <c r="P21">
        <v>5</v>
      </c>
      <c r="Q21">
        <v>4</v>
      </c>
      <c r="R21">
        <v>7</v>
      </c>
      <c r="S21">
        <v>1</v>
      </c>
      <c r="U21">
        <v>6</v>
      </c>
      <c r="V21">
        <v>2</v>
      </c>
      <c r="W21">
        <v>7</v>
      </c>
      <c r="X21">
        <v>6</v>
      </c>
      <c r="Y21">
        <v>7</v>
      </c>
      <c r="Z21">
        <v>4</v>
      </c>
      <c r="AA21">
        <v>5</v>
      </c>
      <c r="AB21">
        <v>2</v>
      </c>
      <c r="AC21">
        <v>4</v>
      </c>
      <c r="AD21">
        <v>4</v>
      </c>
      <c r="AE21">
        <v>3</v>
      </c>
      <c r="AF21">
        <v>6</v>
      </c>
      <c r="AG21">
        <v>8</v>
      </c>
      <c r="AH21">
        <v>7</v>
      </c>
      <c r="AI21">
        <v>3</v>
      </c>
      <c r="AJ21">
        <v>6</v>
      </c>
      <c r="AK21">
        <v>7</v>
      </c>
      <c r="AL21">
        <v>5</v>
      </c>
      <c r="AM21">
        <v>4</v>
      </c>
      <c r="AN21">
        <v>3</v>
      </c>
      <c r="AO21">
        <v>6</v>
      </c>
      <c r="AP21">
        <v>4</v>
      </c>
      <c r="AQ21">
        <v>6</v>
      </c>
      <c r="AR21">
        <v>3</v>
      </c>
      <c r="AS21">
        <v>3</v>
      </c>
      <c r="AT21">
        <v>2</v>
      </c>
      <c r="AU21">
        <v>4</v>
      </c>
      <c r="AV21">
        <v>5</v>
      </c>
      <c r="AW21">
        <v>10</v>
      </c>
      <c r="AX21">
        <v>3</v>
      </c>
      <c r="AY21">
        <f>LARGE(B21:AX21,1)</f>
        <v>13</v>
      </c>
      <c r="AZ21">
        <f>LARGE(B21:AX21,3)</f>
        <v>9</v>
      </c>
    </row>
    <row r="22" spans="1:146" x14ac:dyDescent="0.25">
      <c r="A22">
        <v>20</v>
      </c>
      <c r="B22">
        <v>3</v>
      </c>
      <c r="C22">
        <v>7</v>
      </c>
      <c r="D22">
        <v>6</v>
      </c>
      <c r="E22">
        <v>3</v>
      </c>
      <c r="F22">
        <v>8</v>
      </c>
      <c r="G22">
        <v>7</v>
      </c>
      <c r="H22">
        <v>6</v>
      </c>
      <c r="I22">
        <v>8</v>
      </c>
      <c r="J22">
        <v>5</v>
      </c>
      <c r="K22">
        <v>4</v>
      </c>
      <c r="L22">
        <v>4</v>
      </c>
      <c r="M22">
        <v>9</v>
      </c>
      <c r="N22">
        <v>4</v>
      </c>
      <c r="O22">
        <v>6</v>
      </c>
      <c r="P22">
        <v>7</v>
      </c>
      <c r="Q22">
        <v>3</v>
      </c>
      <c r="R22">
        <v>3</v>
      </c>
      <c r="S22">
        <v>4</v>
      </c>
      <c r="T22">
        <v>6</v>
      </c>
      <c r="V22">
        <v>13</v>
      </c>
      <c r="W22">
        <v>8</v>
      </c>
      <c r="X22">
        <v>8</v>
      </c>
      <c r="Y22">
        <v>3</v>
      </c>
      <c r="Z22">
        <v>4</v>
      </c>
      <c r="AA22">
        <v>5</v>
      </c>
      <c r="AB22">
        <v>10</v>
      </c>
      <c r="AC22">
        <v>3</v>
      </c>
      <c r="AD22">
        <v>8</v>
      </c>
      <c r="AE22">
        <v>6</v>
      </c>
      <c r="AF22">
        <v>9</v>
      </c>
      <c r="AG22">
        <v>3</v>
      </c>
      <c r="AH22">
        <v>9</v>
      </c>
      <c r="AI22">
        <v>3</v>
      </c>
      <c r="AJ22">
        <v>8</v>
      </c>
      <c r="AK22">
        <v>8</v>
      </c>
      <c r="AL22">
        <v>9</v>
      </c>
      <c r="AM22">
        <v>8</v>
      </c>
      <c r="AN22">
        <v>8</v>
      </c>
      <c r="AO22">
        <v>5</v>
      </c>
      <c r="AP22">
        <v>8</v>
      </c>
      <c r="AQ22">
        <v>3</v>
      </c>
      <c r="AR22">
        <v>5</v>
      </c>
      <c r="AS22">
        <v>4</v>
      </c>
      <c r="AT22">
        <v>3</v>
      </c>
      <c r="AU22">
        <v>7</v>
      </c>
      <c r="AV22">
        <v>5</v>
      </c>
      <c r="AW22">
        <v>6</v>
      </c>
      <c r="AX22">
        <v>6</v>
      </c>
      <c r="AY22">
        <f>LARGE(B22:AX22,1)</f>
        <v>13</v>
      </c>
      <c r="AZ22">
        <f>LARGE(B22:AX22,3)</f>
        <v>9</v>
      </c>
    </row>
    <row r="23" spans="1:146" x14ac:dyDescent="0.25">
      <c r="A23">
        <v>21</v>
      </c>
      <c r="B23">
        <v>5</v>
      </c>
      <c r="C23">
        <v>8</v>
      </c>
      <c r="D23">
        <v>8</v>
      </c>
      <c r="E23">
        <v>5</v>
      </c>
      <c r="F23">
        <v>7</v>
      </c>
      <c r="G23">
        <v>8</v>
      </c>
      <c r="H23">
        <v>9</v>
      </c>
      <c r="I23">
        <v>2</v>
      </c>
      <c r="J23">
        <v>7</v>
      </c>
      <c r="K23">
        <v>4</v>
      </c>
      <c r="L23">
        <v>4</v>
      </c>
      <c r="M23">
        <v>5</v>
      </c>
      <c r="N23">
        <v>6</v>
      </c>
      <c r="O23">
        <v>4</v>
      </c>
      <c r="P23">
        <v>6</v>
      </c>
      <c r="Q23">
        <v>4</v>
      </c>
      <c r="R23">
        <v>1</v>
      </c>
      <c r="S23">
        <v>7</v>
      </c>
      <c r="T23">
        <v>2</v>
      </c>
      <c r="U23">
        <v>13</v>
      </c>
      <c r="W23">
        <v>5</v>
      </c>
      <c r="X23">
        <v>10</v>
      </c>
      <c r="Y23">
        <v>6</v>
      </c>
      <c r="Z23">
        <v>10</v>
      </c>
      <c r="AA23">
        <v>6</v>
      </c>
      <c r="AB23">
        <v>8</v>
      </c>
      <c r="AC23">
        <v>3</v>
      </c>
      <c r="AD23">
        <v>8</v>
      </c>
      <c r="AE23">
        <v>8</v>
      </c>
      <c r="AF23">
        <v>8</v>
      </c>
      <c r="AG23">
        <v>5</v>
      </c>
      <c r="AH23">
        <v>8</v>
      </c>
      <c r="AI23">
        <v>6</v>
      </c>
      <c r="AJ23">
        <v>5</v>
      </c>
      <c r="AK23">
        <v>5</v>
      </c>
      <c r="AL23">
        <v>5</v>
      </c>
      <c r="AM23">
        <v>5</v>
      </c>
      <c r="AN23">
        <v>9</v>
      </c>
      <c r="AO23">
        <v>8</v>
      </c>
      <c r="AP23">
        <v>4</v>
      </c>
      <c r="AQ23">
        <v>4</v>
      </c>
      <c r="AR23">
        <v>6</v>
      </c>
      <c r="AS23">
        <v>2</v>
      </c>
      <c r="AT23">
        <v>4</v>
      </c>
      <c r="AU23">
        <v>3</v>
      </c>
      <c r="AV23">
        <v>5</v>
      </c>
      <c r="AW23">
        <v>6</v>
      </c>
      <c r="AX23">
        <v>11</v>
      </c>
      <c r="AY23">
        <f>LARGE(B23:AX23,1)</f>
        <v>13</v>
      </c>
      <c r="AZ23">
        <f>LARGE(B23:AX23,3)</f>
        <v>10</v>
      </c>
    </row>
    <row r="24" spans="1:146" x14ac:dyDescent="0.25">
      <c r="A24">
        <v>22</v>
      </c>
      <c r="B24">
        <v>7</v>
      </c>
      <c r="C24">
        <v>8</v>
      </c>
      <c r="D24">
        <v>7</v>
      </c>
      <c r="E24">
        <v>3</v>
      </c>
      <c r="F24">
        <v>5</v>
      </c>
      <c r="G24">
        <v>9</v>
      </c>
      <c r="H24">
        <v>3</v>
      </c>
      <c r="I24">
        <v>10</v>
      </c>
      <c r="J24">
        <v>3</v>
      </c>
      <c r="K24">
        <v>4</v>
      </c>
      <c r="L24">
        <v>6</v>
      </c>
      <c r="M24">
        <v>4</v>
      </c>
      <c r="N24">
        <v>3</v>
      </c>
      <c r="O24">
        <v>3</v>
      </c>
      <c r="P24">
        <v>4</v>
      </c>
      <c r="Q24">
        <v>3</v>
      </c>
      <c r="R24">
        <v>7</v>
      </c>
      <c r="S24">
        <v>7</v>
      </c>
      <c r="T24">
        <v>7</v>
      </c>
      <c r="U24">
        <v>8</v>
      </c>
      <c r="V24">
        <v>5</v>
      </c>
      <c r="X24">
        <v>3</v>
      </c>
      <c r="Y24">
        <v>2</v>
      </c>
      <c r="Z24">
        <v>6</v>
      </c>
      <c r="AA24">
        <v>3</v>
      </c>
      <c r="AB24">
        <v>6</v>
      </c>
      <c r="AC24">
        <v>5</v>
      </c>
      <c r="AD24">
        <v>5</v>
      </c>
      <c r="AE24">
        <v>4</v>
      </c>
      <c r="AF24">
        <v>5</v>
      </c>
      <c r="AG24">
        <v>8</v>
      </c>
      <c r="AH24">
        <v>5</v>
      </c>
      <c r="AI24">
        <v>6</v>
      </c>
      <c r="AJ24">
        <v>10</v>
      </c>
      <c r="AK24">
        <v>11</v>
      </c>
      <c r="AL24">
        <v>7</v>
      </c>
      <c r="AM24">
        <v>4</v>
      </c>
      <c r="AN24">
        <v>7</v>
      </c>
      <c r="AO24">
        <v>6</v>
      </c>
      <c r="AP24">
        <v>8</v>
      </c>
      <c r="AQ24">
        <v>4</v>
      </c>
      <c r="AR24">
        <v>2</v>
      </c>
      <c r="AS24">
        <v>2</v>
      </c>
      <c r="AT24">
        <v>3</v>
      </c>
      <c r="AU24">
        <v>11</v>
      </c>
      <c r="AV24">
        <v>3</v>
      </c>
      <c r="AW24">
        <v>5</v>
      </c>
      <c r="AX24">
        <v>7</v>
      </c>
      <c r="AY24">
        <f>LARGE(B24:AX24,1)</f>
        <v>11</v>
      </c>
      <c r="AZ24">
        <f>LARGE(B24:AX24,3)</f>
        <v>10</v>
      </c>
    </row>
    <row r="25" spans="1:146" x14ac:dyDescent="0.25">
      <c r="A25">
        <v>23</v>
      </c>
      <c r="B25">
        <v>8</v>
      </c>
      <c r="C25">
        <v>5</v>
      </c>
      <c r="D25">
        <v>3</v>
      </c>
      <c r="E25">
        <v>3</v>
      </c>
      <c r="F25">
        <v>6</v>
      </c>
      <c r="G25">
        <v>5</v>
      </c>
      <c r="H25">
        <v>7</v>
      </c>
      <c r="I25">
        <v>5</v>
      </c>
      <c r="J25">
        <v>6</v>
      </c>
      <c r="K25">
        <v>5</v>
      </c>
      <c r="L25">
        <v>6</v>
      </c>
      <c r="M25">
        <v>1</v>
      </c>
      <c r="N25">
        <v>3</v>
      </c>
      <c r="O25">
        <v>8</v>
      </c>
      <c r="P25">
        <v>5</v>
      </c>
      <c r="Q25">
        <v>4</v>
      </c>
      <c r="R25">
        <v>5</v>
      </c>
      <c r="S25">
        <v>4</v>
      </c>
      <c r="T25">
        <v>6</v>
      </c>
      <c r="U25">
        <v>8</v>
      </c>
      <c r="V25">
        <v>10</v>
      </c>
      <c r="W25">
        <v>3</v>
      </c>
      <c r="Y25">
        <v>8</v>
      </c>
      <c r="Z25">
        <v>6</v>
      </c>
      <c r="AA25">
        <v>2</v>
      </c>
      <c r="AB25">
        <v>2</v>
      </c>
      <c r="AC25">
        <v>4</v>
      </c>
      <c r="AD25">
        <v>4</v>
      </c>
      <c r="AE25">
        <v>4</v>
      </c>
      <c r="AF25">
        <v>6</v>
      </c>
      <c r="AG25">
        <v>7</v>
      </c>
      <c r="AH25">
        <v>9</v>
      </c>
      <c r="AI25">
        <v>5</v>
      </c>
      <c r="AJ25">
        <v>3</v>
      </c>
      <c r="AK25">
        <v>4</v>
      </c>
      <c r="AL25">
        <v>6</v>
      </c>
      <c r="AM25">
        <v>3</v>
      </c>
      <c r="AN25">
        <v>3</v>
      </c>
      <c r="AO25">
        <v>6</v>
      </c>
      <c r="AP25">
        <v>4</v>
      </c>
      <c r="AQ25">
        <v>5</v>
      </c>
      <c r="AR25">
        <v>2</v>
      </c>
      <c r="AS25">
        <v>4</v>
      </c>
      <c r="AT25">
        <v>3</v>
      </c>
      <c r="AU25">
        <v>8</v>
      </c>
      <c r="AV25">
        <v>1</v>
      </c>
      <c r="AW25">
        <v>7</v>
      </c>
      <c r="AX25">
        <v>8</v>
      </c>
      <c r="AY25">
        <f>LARGE(B25:AX25,1)</f>
        <v>10</v>
      </c>
      <c r="AZ25">
        <f>LARGE(B25:AX25,3)</f>
        <v>8</v>
      </c>
    </row>
    <row r="26" spans="1:146" x14ac:dyDescent="0.25">
      <c r="A26">
        <v>24</v>
      </c>
      <c r="B26">
        <v>6</v>
      </c>
      <c r="C26">
        <v>5</v>
      </c>
      <c r="D26">
        <v>4</v>
      </c>
      <c r="E26">
        <v>7</v>
      </c>
      <c r="F26">
        <v>8</v>
      </c>
      <c r="G26">
        <v>8</v>
      </c>
      <c r="H26">
        <v>5</v>
      </c>
      <c r="I26">
        <v>9</v>
      </c>
      <c r="J26">
        <v>5</v>
      </c>
      <c r="K26">
        <v>8</v>
      </c>
      <c r="L26">
        <v>4</v>
      </c>
      <c r="M26">
        <v>8</v>
      </c>
      <c r="N26">
        <v>5</v>
      </c>
      <c r="O26">
        <v>8</v>
      </c>
      <c r="P26">
        <v>6</v>
      </c>
      <c r="Q26">
        <v>3</v>
      </c>
      <c r="R26">
        <v>3</v>
      </c>
      <c r="S26">
        <v>9</v>
      </c>
      <c r="T26">
        <v>7</v>
      </c>
      <c r="U26">
        <v>3</v>
      </c>
      <c r="V26">
        <v>6</v>
      </c>
      <c r="W26">
        <v>2</v>
      </c>
      <c r="X26">
        <v>8</v>
      </c>
      <c r="Z26">
        <v>5</v>
      </c>
      <c r="AA26">
        <v>6</v>
      </c>
      <c r="AB26">
        <v>7</v>
      </c>
      <c r="AC26">
        <v>4</v>
      </c>
      <c r="AD26">
        <v>6</v>
      </c>
      <c r="AE26">
        <v>5</v>
      </c>
      <c r="AF26">
        <v>5</v>
      </c>
      <c r="AG26">
        <v>4</v>
      </c>
      <c r="AH26">
        <v>10</v>
      </c>
      <c r="AI26">
        <v>9</v>
      </c>
      <c r="AJ26">
        <v>5</v>
      </c>
      <c r="AK26">
        <v>10</v>
      </c>
      <c r="AL26">
        <v>8</v>
      </c>
      <c r="AM26">
        <v>4</v>
      </c>
      <c r="AN26">
        <v>5</v>
      </c>
      <c r="AO26">
        <v>2</v>
      </c>
      <c r="AP26">
        <v>2</v>
      </c>
      <c r="AQ26">
        <v>5</v>
      </c>
      <c r="AR26">
        <v>6</v>
      </c>
      <c r="AS26">
        <v>7</v>
      </c>
      <c r="AT26">
        <v>2</v>
      </c>
      <c r="AU26">
        <v>7</v>
      </c>
      <c r="AV26">
        <v>4</v>
      </c>
      <c r="AW26">
        <v>6</v>
      </c>
      <c r="AX26">
        <v>5</v>
      </c>
      <c r="AY26">
        <f>LARGE(B26:AX26,1)</f>
        <v>10</v>
      </c>
      <c r="AZ26">
        <f>LARGE(B26:AX26,3)</f>
        <v>9</v>
      </c>
      <c r="EP26">
        <v>1</v>
      </c>
    </row>
    <row r="27" spans="1:146" x14ac:dyDescent="0.25">
      <c r="A27">
        <v>25</v>
      </c>
      <c r="B27">
        <v>3</v>
      </c>
      <c r="C27">
        <v>4</v>
      </c>
      <c r="D27">
        <v>5</v>
      </c>
      <c r="E27">
        <v>2</v>
      </c>
      <c r="F27">
        <v>6</v>
      </c>
      <c r="G27">
        <v>9</v>
      </c>
      <c r="H27">
        <v>5</v>
      </c>
      <c r="I27">
        <v>4</v>
      </c>
      <c r="J27">
        <v>3</v>
      </c>
      <c r="K27">
        <v>3</v>
      </c>
      <c r="L27">
        <v>5</v>
      </c>
      <c r="M27">
        <v>7</v>
      </c>
      <c r="N27">
        <v>8</v>
      </c>
      <c r="O27">
        <v>5</v>
      </c>
      <c r="P27">
        <v>5</v>
      </c>
      <c r="Q27">
        <v>4</v>
      </c>
      <c r="R27">
        <v>6</v>
      </c>
      <c r="S27">
        <v>5</v>
      </c>
      <c r="T27">
        <v>4</v>
      </c>
      <c r="U27">
        <v>4</v>
      </c>
      <c r="V27">
        <v>10</v>
      </c>
      <c r="W27">
        <v>6</v>
      </c>
      <c r="X27">
        <v>6</v>
      </c>
      <c r="Y27">
        <v>5</v>
      </c>
      <c r="AA27">
        <v>4</v>
      </c>
      <c r="AB27">
        <v>5</v>
      </c>
      <c r="AC27">
        <v>7</v>
      </c>
      <c r="AD27">
        <v>6</v>
      </c>
      <c r="AE27">
        <v>2</v>
      </c>
      <c r="AF27">
        <v>8</v>
      </c>
      <c r="AG27">
        <v>4</v>
      </c>
      <c r="AH27">
        <v>7</v>
      </c>
      <c r="AI27">
        <v>3</v>
      </c>
      <c r="AJ27">
        <v>4</v>
      </c>
      <c r="AK27">
        <v>5</v>
      </c>
      <c r="AL27">
        <v>2</v>
      </c>
      <c r="AM27">
        <v>3</v>
      </c>
      <c r="AN27">
        <v>3</v>
      </c>
      <c r="AO27">
        <v>9</v>
      </c>
      <c r="AP27">
        <v>5</v>
      </c>
      <c r="AQ27">
        <v>5</v>
      </c>
      <c r="AR27">
        <v>4</v>
      </c>
      <c r="AS27">
        <v>5</v>
      </c>
      <c r="AT27">
        <v>4</v>
      </c>
      <c r="AU27">
        <v>3</v>
      </c>
      <c r="AV27">
        <v>8</v>
      </c>
      <c r="AW27">
        <v>4</v>
      </c>
      <c r="AX27">
        <v>6</v>
      </c>
      <c r="AY27">
        <f>LARGE(B27:AX27,1)</f>
        <v>10</v>
      </c>
      <c r="AZ27">
        <f>LARGE(B27:AX27,3)</f>
        <v>9</v>
      </c>
    </row>
    <row r="28" spans="1:146" x14ac:dyDescent="0.25">
      <c r="A28">
        <v>26</v>
      </c>
      <c r="B28">
        <v>7</v>
      </c>
      <c r="C28">
        <v>7</v>
      </c>
      <c r="D28">
        <v>5</v>
      </c>
      <c r="E28">
        <v>6</v>
      </c>
      <c r="F28">
        <v>4</v>
      </c>
      <c r="G28">
        <v>7</v>
      </c>
      <c r="H28">
        <v>3</v>
      </c>
      <c r="I28">
        <v>2</v>
      </c>
      <c r="J28">
        <v>5</v>
      </c>
      <c r="K28">
        <v>4</v>
      </c>
      <c r="L28">
        <v>4</v>
      </c>
      <c r="M28">
        <v>5</v>
      </c>
      <c r="N28">
        <v>6</v>
      </c>
      <c r="O28">
        <v>5</v>
      </c>
      <c r="P28">
        <v>3</v>
      </c>
      <c r="Q28">
        <v>2</v>
      </c>
      <c r="R28">
        <v>7</v>
      </c>
      <c r="S28">
        <v>9</v>
      </c>
      <c r="T28">
        <v>5</v>
      </c>
      <c r="U28">
        <v>5</v>
      </c>
      <c r="V28">
        <v>6</v>
      </c>
      <c r="W28">
        <v>3</v>
      </c>
      <c r="X28">
        <v>2</v>
      </c>
      <c r="Y28">
        <v>6</v>
      </c>
      <c r="Z28">
        <v>4</v>
      </c>
      <c r="AB28">
        <v>5</v>
      </c>
      <c r="AC28">
        <v>3</v>
      </c>
      <c r="AD28">
        <v>5</v>
      </c>
      <c r="AE28">
        <v>4</v>
      </c>
      <c r="AF28">
        <v>8</v>
      </c>
      <c r="AG28">
        <v>2</v>
      </c>
      <c r="AI28">
        <v>6</v>
      </c>
      <c r="AJ28">
        <v>4</v>
      </c>
      <c r="AK28">
        <v>5</v>
      </c>
      <c r="AL28">
        <v>1</v>
      </c>
      <c r="AM28">
        <v>3</v>
      </c>
      <c r="AN28">
        <v>5</v>
      </c>
      <c r="AO28">
        <v>5</v>
      </c>
      <c r="AP28">
        <v>3</v>
      </c>
      <c r="AQ28">
        <v>3</v>
      </c>
      <c r="AR28">
        <v>4</v>
      </c>
      <c r="AS28">
        <v>4</v>
      </c>
      <c r="AT28">
        <v>2</v>
      </c>
      <c r="AU28">
        <v>4</v>
      </c>
      <c r="AV28">
        <v>6</v>
      </c>
      <c r="AW28">
        <v>1</v>
      </c>
      <c r="AX28">
        <v>5</v>
      </c>
      <c r="AY28">
        <f>LARGE(B28:AX28,1)</f>
        <v>9</v>
      </c>
      <c r="AZ28">
        <f>LARGE(B28:AX28,3)</f>
        <v>7</v>
      </c>
    </row>
    <row r="29" spans="1:146" x14ac:dyDescent="0.25">
      <c r="A29">
        <v>27</v>
      </c>
      <c r="B29">
        <v>4</v>
      </c>
      <c r="C29">
        <v>7</v>
      </c>
      <c r="D29">
        <v>3</v>
      </c>
      <c r="E29">
        <v>1</v>
      </c>
      <c r="F29">
        <v>3</v>
      </c>
      <c r="G29">
        <v>7</v>
      </c>
      <c r="H29">
        <v>6</v>
      </c>
      <c r="I29">
        <v>2</v>
      </c>
      <c r="J29">
        <v>9</v>
      </c>
      <c r="K29">
        <v>5</v>
      </c>
      <c r="L29">
        <v>3</v>
      </c>
      <c r="M29">
        <v>5</v>
      </c>
      <c r="N29">
        <v>3</v>
      </c>
      <c r="O29">
        <v>5</v>
      </c>
      <c r="P29">
        <v>4</v>
      </c>
      <c r="Q29">
        <v>7</v>
      </c>
      <c r="R29">
        <v>4</v>
      </c>
      <c r="S29">
        <v>6</v>
      </c>
      <c r="T29">
        <v>2</v>
      </c>
      <c r="U29">
        <v>10</v>
      </c>
      <c r="V29">
        <v>8</v>
      </c>
      <c r="W29">
        <v>6</v>
      </c>
      <c r="X29">
        <v>2</v>
      </c>
      <c r="Y29">
        <v>7</v>
      </c>
      <c r="Z29">
        <v>5</v>
      </c>
      <c r="AA29">
        <v>5</v>
      </c>
      <c r="AC29">
        <v>6</v>
      </c>
      <c r="AD29">
        <v>4</v>
      </c>
      <c r="AE29">
        <v>1</v>
      </c>
      <c r="AF29">
        <v>4</v>
      </c>
      <c r="AG29">
        <v>3</v>
      </c>
      <c r="AH29">
        <v>3</v>
      </c>
      <c r="AI29">
        <v>5</v>
      </c>
      <c r="AJ29">
        <v>6</v>
      </c>
      <c r="AK29">
        <v>10</v>
      </c>
      <c r="AL29">
        <v>5</v>
      </c>
      <c r="AM29">
        <v>3</v>
      </c>
      <c r="AN29">
        <v>6</v>
      </c>
      <c r="AO29">
        <v>4</v>
      </c>
      <c r="AP29">
        <v>3</v>
      </c>
      <c r="AQ29">
        <v>1</v>
      </c>
      <c r="AR29">
        <v>3</v>
      </c>
      <c r="AS29">
        <v>5</v>
      </c>
      <c r="AT29">
        <v>3</v>
      </c>
      <c r="AU29">
        <v>6</v>
      </c>
      <c r="AV29">
        <v>7</v>
      </c>
      <c r="AW29">
        <v>5</v>
      </c>
      <c r="AX29">
        <v>6</v>
      </c>
      <c r="AY29">
        <f>LARGE(B29:AX29,1)</f>
        <v>10</v>
      </c>
      <c r="AZ29">
        <f>LARGE(B29:AX29,3)</f>
        <v>9</v>
      </c>
      <c r="EP29">
        <v>1</v>
      </c>
    </row>
    <row r="30" spans="1:146" x14ac:dyDescent="0.25">
      <c r="A30">
        <v>28</v>
      </c>
      <c r="B30">
        <v>6</v>
      </c>
      <c r="C30">
        <v>8</v>
      </c>
      <c r="D30">
        <v>7</v>
      </c>
      <c r="E30">
        <v>5</v>
      </c>
      <c r="F30">
        <v>5</v>
      </c>
      <c r="G30">
        <v>3</v>
      </c>
      <c r="H30">
        <v>4</v>
      </c>
      <c r="I30">
        <v>8</v>
      </c>
      <c r="J30">
        <v>8</v>
      </c>
      <c r="K30">
        <v>3</v>
      </c>
      <c r="L30">
        <v>6</v>
      </c>
      <c r="M30">
        <v>5</v>
      </c>
      <c r="N30">
        <v>2</v>
      </c>
      <c r="O30">
        <v>7</v>
      </c>
      <c r="P30">
        <v>6</v>
      </c>
      <c r="Q30">
        <v>2</v>
      </c>
      <c r="R30">
        <v>5</v>
      </c>
      <c r="S30">
        <v>7</v>
      </c>
      <c r="T30">
        <v>4</v>
      </c>
      <c r="U30">
        <v>3</v>
      </c>
      <c r="V30">
        <v>3</v>
      </c>
      <c r="W30">
        <v>5</v>
      </c>
      <c r="X30">
        <v>4</v>
      </c>
      <c r="Y30">
        <v>4</v>
      </c>
      <c r="Z30">
        <v>7</v>
      </c>
      <c r="AA30">
        <v>3</v>
      </c>
      <c r="AB30">
        <v>6</v>
      </c>
      <c r="AD30">
        <v>2</v>
      </c>
      <c r="AE30">
        <v>4</v>
      </c>
      <c r="AF30">
        <v>3</v>
      </c>
      <c r="AG30">
        <v>3</v>
      </c>
      <c r="AH30">
        <v>5</v>
      </c>
      <c r="AI30">
        <v>6</v>
      </c>
      <c r="AJ30">
        <v>5</v>
      </c>
      <c r="AK30">
        <v>6</v>
      </c>
      <c r="AL30">
        <v>3</v>
      </c>
      <c r="AM30">
        <v>6</v>
      </c>
      <c r="AN30">
        <v>7</v>
      </c>
      <c r="AO30">
        <v>4</v>
      </c>
      <c r="AP30">
        <v>5</v>
      </c>
      <c r="AQ30">
        <v>5</v>
      </c>
      <c r="AR30">
        <v>3</v>
      </c>
      <c r="AS30">
        <v>7</v>
      </c>
      <c r="AT30">
        <v>2</v>
      </c>
      <c r="AU30">
        <v>9</v>
      </c>
      <c r="AV30">
        <v>5</v>
      </c>
      <c r="AW30">
        <v>5</v>
      </c>
      <c r="AX30">
        <v>3</v>
      </c>
      <c r="AY30">
        <f>LARGE(B30:AX30,1)</f>
        <v>9</v>
      </c>
      <c r="AZ30">
        <f>LARGE(B30:AX30,3)</f>
        <v>8</v>
      </c>
    </row>
    <row r="31" spans="1:146" x14ac:dyDescent="0.25">
      <c r="A31">
        <v>29</v>
      </c>
      <c r="B31">
        <v>5</v>
      </c>
      <c r="C31">
        <v>6</v>
      </c>
      <c r="D31">
        <v>4</v>
      </c>
      <c r="E31">
        <v>4</v>
      </c>
      <c r="F31">
        <v>6</v>
      </c>
      <c r="G31">
        <v>3</v>
      </c>
      <c r="H31">
        <v>4</v>
      </c>
      <c r="I31">
        <v>11</v>
      </c>
      <c r="J31">
        <v>6</v>
      </c>
      <c r="K31">
        <v>1</v>
      </c>
      <c r="L31">
        <v>5</v>
      </c>
      <c r="M31">
        <v>3</v>
      </c>
      <c r="N31">
        <v>5</v>
      </c>
      <c r="O31">
        <v>5</v>
      </c>
      <c r="P31">
        <v>5</v>
      </c>
      <c r="Q31">
        <v>4</v>
      </c>
      <c r="R31">
        <v>1</v>
      </c>
      <c r="S31">
        <v>3</v>
      </c>
      <c r="T31">
        <v>4</v>
      </c>
      <c r="U31">
        <v>8</v>
      </c>
      <c r="V31">
        <v>8</v>
      </c>
      <c r="W31">
        <v>5</v>
      </c>
      <c r="X31">
        <v>4</v>
      </c>
      <c r="Y31">
        <v>6</v>
      </c>
      <c r="Z31">
        <v>6</v>
      </c>
      <c r="AA31">
        <v>5</v>
      </c>
      <c r="AB31">
        <v>4</v>
      </c>
      <c r="AC31">
        <v>2</v>
      </c>
      <c r="AE31">
        <v>2</v>
      </c>
      <c r="AF31">
        <v>8</v>
      </c>
      <c r="AG31">
        <v>4</v>
      </c>
      <c r="AH31">
        <v>6</v>
      </c>
      <c r="AI31">
        <v>4</v>
      </c>
      <c r="AJ31">
        <v>2</v>
      </c>
      <c r="AK31">
        <v>5</v>
      </c>
      <c r="AL31">
        <v>4</v>
      </c>
      <c r="AM31">
        <v>5</v>
      </c>
      <c r="AN31">
        <v>5</v>
      </c>
      <c r="AO31">
        <v>4</v>
      </c>
      <c r="AP31">
        <v>4</v>
      </c>
      <c r="AQ31">
        <v>6</v>
      </c>
      <c r="AR31">
        <v>2</v>
      </c>
      <c r="AS31">
        <v>1</v>
      </c>
      <c r="AT31">
        <v>4</v>
      </c>
      <c r="AU31">
        <v>4</v>
      </c>
      <c r="AV31">
        <v>1</v>
      </c>
      <c r="AW31">
        <v>5</v>
      </c>
      <c r="AX31">
        <v>7</v>
      </c>
      <c r="AY31">
        <f>LARGE(B31:AX31,1)</f>
        <v>11</v>
      </c>
      <c r="AZ31">
        <f>LARGE(B31:AX31,3)</f>
        <v>8</v>
      </c>
    </row>
    <row r="32" spans="1:146" x14ac:dyDescent="0.25">
      <c r="A32">
        <v>30</v>
      </c>
      <c r="B32">
        <v>6</v>
      </c>
      <c r="C32">
        <v>3</v>
      </c>
      <c r="D32">
        <v>5</v>
      </c>
      <c r="E32">
        <v>2</v>
      </c>
      <c r="F32">
        <v>7</v>
      </c>
      <c r="G32">
        <v>6</v>
      </c>
      <c r="H32">
        <v>4</v>
      </c>
      <c r="I32">
        <v>2</v>
      </c>
      <c r="J32">
        <v>2</v>
      </c>
      <c r="K32">
        <v>2</v>
      </c>
      <c r="L32">
        <v>4</v>
      </c>
      <c r="M32">
        <v>7</v>
      </c>
      <c r="N32">
        <v>4</v>
      </c>
      <c r="O32">
        <v>7</v>
      </c>
      <c r="P32">
        <v>1</v>
      </c>
      <c r="Q32">
        <v>2</v>
      </c>
      <c r="R32">
        <v>2</v>
      </c>
      <c r="S32">
        <v>5</v>
      </c>
      <c r="T32">
        <v>3</v>
      </c>
      <c r="U32">
        <v>6</v>
      </c>
      <c r="V32">
        <v>8</v>
      </c>
      <c r="W32">
        <v>4</v>
      </c>
      <c r="X32">
        <v>4</v>
      </c>
      <c r="Y32">
        <v>5</v>
      </c>
      <c r="Z32">
        <v>2</v>
      </c>
      <c r="AA32">
        <v>4</v>
      </c>
      <c r="AB32">
        <v>1</v>
      </c>
      <c r="AC32">
        <v>4</v>
      </c>
      <c r="AD32">
        <v>2</v>
      </c>
      <c r="AF32">
        <v>6</v>
      </c>
      <c r="AG32">
        <v>5</v>
      </c>
      <c r="AH32">
        <v>5</v>
      </c>
      <c r="AI32">
        <v>4</v>
      </c>
      <c r="AJ32">
        <v>7</v>
      </c>
      <c r="AK32">
        <v>5</v>
      </c>
      <c r="AM32">
        <v>4</v>
      </c>
      <c r="AN32">
        <v>4</v>
      </c>
      <c r="AO32">
        <v>4</v>
      </c>
      <c r="AP32">
        <v>2</v>
      </c>
      <c r="AQ32">
        <v>4</v>
      </c>
      <c r="AR32">
        <v>3</v>
      </c>
      <c r="AS32">
        <v>3</v>
      </c>
      <c r="AT32">
        <v>6</v>
      </c>
      <c r="AU32">
        <v>6</v>
      </c>
      <c r="AV32">
        <v>6</v>
      </c>
      <c r="AW32">
        <v>3</v>
      </c>
      <c r="AX32">
        <v>7</v>
      </c>
      <c r="AY32">
        <f>LARGE(B32:AX32,1)</f>
        <v>8</v>
      </c>
      <c r="AZ32">
        <f>LARGE(B32:AX32,3)</f>
        <v>7</v>
      </c>
    </row>
    <row r="33" spans="1:146" x14ac:dyDescent="0.25">
      <c r="A33">
        <v>31</v>
      </c>
      <c r="B33">
        <v>7</v>
      </c>
      <c r="C33">
        <v>8</v>
      </c>
      <c r="D33">
        <v>8</v>
      </c>
      <c r="E33">
        <v>6</v>
      </c>
      <c r="F33">
        <v>4</v>
      </c>
      <c r="G33">
        <v>9</v>
      </c>
      <c r="H33">
        <v>7</v>
      </c>
      <c r="I33">
        <v>9</v>
      </c>
      <c r="J33">
        <v>2</v>
      </c>
      <c r="K33">
        <v>4</v>
      </c>
      <c r="L33">
        <v>5</v>
      </c>
      <c r="M33">
        <v>4</v>
      </c>
      <c r="N33">
        <v>7</v>
      </c>
      <c r="O33">
        <v>10</v>
      </c>
      <c r="P33">
        <v>6</v>
      </c>
      <c r="Q33">
        <v>6</v>
      </c>
      <c r="R33">
        <v>4</v>
      </c>
      <c r="S33">
        <v>5</v>
      </c>
      <c r="T33">
        <v>6</v>
      </c>
      <c r="U33">
        <v>9</v>
      </c>
      <c r="V33">
        <v>8</v>
      </c>
      <c r="W33">
        <v>5</v>
      </c>
      <c r="X33">
        <v>6</v>
      </c>
      <c r="Y33">
        <v>5</v>
      </c>
      <c r="Z33">
        <v>8</v>
      </c>
      <c r="AA33">
        <v>8</v>
      </c>
      <c r="AB33">
        <v>4</v>
      </c>
      <c r="AC33">
        <v>3</v>
      </c>
      <c r="AD33">
        <v>8</v>
      </c>
      <c r="AE33">
        <v>6</v>
      </c>
      <c r="AG33">
        <v>9</v>
      </c>
      <c r="AH33">
        <v>5</v>
      </c>
      <c r="AI33">
        <v>5</v>
      </c>
      <c r="AJ33">
        <v>8</v>
      </c>
      <c r="AK33">
        <v>8</v>
      </c>
      <c r="AL33">
        <v>7</v>
      </c>
      <c r="AM33">
        <v>5</v>
      </c>
      <c r="AN33">
        <v>6</v>
      </c>
      <c r="AO33">
        <v>10</v>
      </c>
      <c r="AP33">
        <v>6</v>
      </c>
      <c r="AQ33">
        <v>4</v>
      </c>
      <c r="AR33">
        <v>8</v>
      </c>
      <c r="AS33">
        <v>6</v>
      </c>
      <c r="AT33">
        <v>5</v>
      </c>
      <c r="AU33">
        <v>11</v>
      </c>
      <c r="AV33">
        <v>5</v>
      </c>
      <c r="AW33">
        <v>6</v>
      </c>
      <c r="AX33">
        <v>5</v>
      </c>
      <c r="AY33">
        <f>LARGE(B33:AX33,1)</f>
        <v>11</v>
      </c>
      <c r="AZ33">
        <f>LARGE(B33:AX33,3)</f>
        <v>10</v>
      </c>
    </row>
    <row r="34" spans="1:146" x14ac:dyDescent="0.25">
      <c r="A34">
        <v>32</v>
      </c>
      <c r="B34">
        <v>3</v>
      </c>
      <c r="C34">
        <v>4</v>
      </c>
      <c r="D34">
        <v>5</v>
      </c>
      <c r="E34">
        <v>3</v>
      </c>
      <c r="F34">
        <v>5</v>
      </c>
      <c r="G34">
        <v>5</v>
      </c>
      <c r="H34">
        <v>8</v>
      </c>
      <c r="I34">
        <v>5</v>
      </c>
      <c r="J34">
        <v>6</v>
      </c>
      <c r="K34">
        <v>5</v>
      </c>
      <c r="L34">
        <v>4</v>
      </c>
      <c r="M34">
        <v>6</v>
      </c>
      <c r="N34">
        <v>7</v>
      </c>
      <c r="O34">
        <v>6</v>
      </c>
      <c r="P34">
        <v>5</v>
      </c>
      <c r="Q34">
        <v>4</v>
      </c>
      <c r="R34">
        <v>5</v>
      </c>
      <c r="S34">
        <v>2</v>
      </c>
      <c r="T34">
        <v>8</v>
      </c>
      <c r="U34">
        <v>3</v>
      </c>
      <c r="V34">
        <v>5</v>
      </c>
      <c r="W34">
        <v>8</v>
      </c>
      <c r="X34">
        <v>7</v>
      </c>
      <c r="Y34">
        <v>4</v>
      </c>
      <c r="Z34">
        <v>4</v>
      </c>
      <c r="AA34">
        <v>2</v>
      </c>
      <c r="AB34">
        <v>3</v>
      </c>
      <c r="AC34">
        <v>3</v>
      </c>
      <c r="AD34">
        <v>4</v>
      </c>
      <c r="AE34">
        <v>5</v>
      </c>
      <c r="AF34">
        <v>9</v>
      </c>
      <c r="AH34">
        <v>4</v>
      </c>
      <c r="AI34">
        <v>3</v>
      </c>
      <c r="AJ34">
        <v>5</v>
      </c>
      <c r="AK34">
        <v>6</v>
      </c>
      <c r="AL34">
        <v>2</v>
      </c>
      <c r="AM34">
        <v>2</v>
      </c>
      <c r="AN34">
        <v>3</v>
      </c>
      <c r="AO34">
        <v>7</v>
      </c>
      <c r="AP34">
        <v>5</v>
      </c>
      <c r="AQ34">
        <v>4</v>
      </c>
      <c r="AR34">
        <v>5</v>
      </c>
      <c r="AS34">
        <v>3</v>
      </c>
      <c r="AT34">
        <v>3</v>
      </c>
      <c r="AU34">
        <v>5</v>
      </c>
      <c r="AV34">
        <v>6</v>
      </c>
      <c r="AW34">
        <v>8</v>
      </c>
      <c r="AX34">
        <v>4</v>
      </c>
      <c r="AY34">
        <f>LARGE(B34:AX34,1)</f>
        <v>9</v>
      </c>
      <c r="AZ34">
        <f>LARGE(B34:AX34,3)</f>
        <v>8</v>
      </c>
    </row>
    <row r="35" spans="1:146" x14ac:dyDescent="0.25">
      <c r="A35">
        <v>33</v>
      </c>
      <c r="B35">
        <v>3</v>
      </c>
      <c r="C35">
        <v>5</v>
      </c>
      <c r="D35">
        <v>7</v>
      </c>
      <c r="E35">
        <v>1</v>
      </c>
      <c r="F35">
        <v>5</v>
      </c>
      <c r="G35">
        <v>6</v>
      </c>
      <c r="H35">
        <v>5</v>
      </c>
      <c r="I35">
        <v>9</v>
      </c>
      <c r="J35">
        <v>5</v>
      </c>
      <c r="K35">
        <v>5</v>
      </c>
      <c r="L35">
        <v>3</v>
      </c>
      <c r="M35">
        <v>5</v>
      </c>
      <c r="N35">
        <v>4</v>
      </c>
      <c r="O35">
        <v>6</v>
      </c>
      <c r="P35">
        <v>5</v>
      </c>
      <c r="Q35">
        <v>1</v>
      </c>
      <c r="R35">
        <v>3</v>
      </c>
      <c r="S35">
        <v>3</v>
      </c>
      <c r="T35">
        <v>7</v>
      </c>
      <c r="U35">
        <v>9</v>
      </c>
      <c r="V35">
        <v>8</v>
      </c>
      <c r="W35">
        <v>5</v>
      </c>
      <c r="X35">
        <v>9</v>
      </c>
      <c r="Y35">
        <v>10</v>
      </c>
      <c r="Z35">
        <v>7</v>
      </c>
      <c r="AB35">
        <v>3</v>
      </c>
      <c r="AC35">
        <v>5</v>
      </c>
      <c r="AD35">
        <v>6</v>
      </c>
      <c r="AE35">
        <v>5</v>
      </c>
      <c r="AF35">
        <v>5</v>
      </c>
      <c r="AG35">
        <v>4</v>
      </c>
      <c r="AI35">
        <v>4</v>
      </c>
      <c r="AJ35">
        <v>4</v>
      </c>
      <c r="AK35">
        <v>4</v>
      </c>
      <c r="AL35">
        <v>6</v>
      </c>
      <c r="AM35">
        <v>5</v>
      </c>
      <c r="AN35">
        <v>6</v>
      </c>
      <c r="AO35">
        <v>3</v>
      </c>
      <c r="AP35">
        <v>6</v>
      </c>
      <c r="AQ35">
        <v>7</v>
      </c>
      <c r="AR35">
        <v>2</v>
      </c>
      <c r="AS35">
        <v>4</v>
      </c>
      <c r="AT35">
        <v>3</v>
      </c>
      <c r="AU35">
        <v>3</v>
      </c>
      <c r="AV35">
        <v>5</v>
      </c>
      <c r="AW35">
        <v>1</v>
      </c>
      <c r="AX35">
        <v>7</v>
      </c>
      <c r="AY35">
        <f>LARGE(B35:AX35,1)</f>
        <v>10</v>
      </c>
      <c r="AZ35">
        <f>LARGE(B35:AX35,3)</f>
        <v>9</v>
      </c>
    </row>
    <row r="36" spans="1:146" x14ac:dyDescent="0.25">
      <c r="A36">
        <v>34</v>
      </c>
      <c r="B36">
        <v>7</v>
      </c>
      <c r="C36">
        <v>5</v>
      </c>
      <c r="D36">
        <v>5</v>
      </c>
      <c r="E36">
        <v>6</v>
      </c>
      <c r="F36">
        <v>4</v>
      </c>
      <c r="G36">
        <v>1</v>
      </c>
      <c r="H36">
        <v>4</v>
      </c>
      <c r="I36">
        <v>3</v>
      </c>
      <c r="J36">
        <v>3</v>
      </c>
      <c r="K36">
        <v>2</v>
      </c>
      <c r="L36">
        <v>3</v>
      </c>
      <c r="M36">
        <v>4</v>
      </c>
      <c r="N36">
        <v>2</v>
      </c>
      <c r="O36">
        <v>1</v>
      </c>
      <c r="P36">
        <v>4</v>
      </c>
      <c r="R36">
        <v>4</v>
      </c>
      <c r="S36">
        <v>3</v>
      </c>
      <c r="T36">
        <v>3</v>
      </c>
      <c r="U36">
        <v>3</v>
      </c>
      <c r="V36">
        <v>6</v>
      </c>
      <c r="W36">
        <v>6</v>
      </c>
      <c r="X36">
        <v>5</v>
      </c>
      <c r="Y36">
        <v>9</v>
      </c>
      <c r="Z36">
        <v>3</v>
      </c>
      <c r="AA36">
        <v>6</v>
      </c>
      <c r="AB36">
        <v>5</v>
      </c>
      <c r="AC36">
        <v>6</v>
      </c>
      <c r="AD36">
        <v>4</v>
      </c>
      <c r="AE36">
        <v>4</v>
      </c>
      <c r="AF36">
        <v>5</v>
      </c>
      <c r="AG36">
        <v>3</v>
      </c>
      <c r="AH36">
        <v>4</v>
      </c>
      <c r="AJ36">
        <v>3</v>
      </c>
      <c r="AK36">
        <v>1</v>
      </c>
      <c r="AL36">
        <v>5</v>
      </c>
      <c r="AM36">
        <v>5</v>
      </c>
      <c r="AN36">
        <v>3</v>
      </c>
      <c r="AO36">
        <v>8</v>
      </c>
      <c r="AP36">
        <v>1</v>
      </c>
      <c r="AQ36">
        <v>7</v>
      </c>
      <c r="AR36">
        <v>2</v>
      </c>
      <c r="AS36">
        <v>3</v>
      </c>
      <c r="AT36">
        <v>2</v>
      </c>
      <c r="AU36">
        <v>9</v>
      </c>
      <c r="AV36">
        <v>2</v>
      </c>
      <c r="AW36">
        <v>8</v>
      </c>
      <c r="AX36">
        <v>6</v>
      </c>
      <c r="AY36">
        <f>LARGE(B36:AX36,1)</f>
        <v>9</v>
      </c>
      <c r="AZ36">
        <f>LARGE(B36:AX36,3)</f>
        <v>8</v>
      </c>
    </row>
    <row r="37" spans="1:146" x14ac:dyDescent="0.25">
      <c r="A37">
        <v>35</v>
      </c>
      <c r="B37">
        <v>6</v>
      </c>
      <c r="C37">
        <v>5</v>
      </c>
      <c r="D37">
        <v>3</v>
      </c>
      <c r="E37">
        <v>4</v>
      </c>
      <c r="F37">
        <v>3</v>
      </c>
      <c r="G37">
        <v>9</v>
      </c>
      <c r="H37">
        <v>7</v>
      </c>
      <c r="I37">
        <v>7</v>
      </c>
      <c r="J37">
        <v>3</v>
      </c>
      <c r="K37">
        <v>2</v>
      </c>
      <c r="L37">
        <v>7</v>
      </c>
      <c r="M37">
        <v>5</v>
      </c>
      <c r="N37">
        <v>2</v>
      </c>
      <c r="O37">
        <v>6</v>
      </c>
      <c r="P37">
        <v>3</v>
      </c>
      <c r="Q37">
        <v>5</v>
      </c>
      <c r="R37">
        <v>4</v>
      </c>
      <c r="S37">
        <v>9</v>
      </c>
      <c r="T37">
        <v>6</v>
      </c>
      <c r="U37">
        <v>8</v>
      </c>
      <c r="V37">
        <v>5</v>
      </c>
      <c r="W37">
        <v>10</v>
      </c>
      <c r="X37">
        <v>3</v>
      </c>
      <c r="Y37">
        <v>5</v>
      </c>
      <c r="Z37">
        <v>4</v>
      </c>
      <c r="AA37">
        <v>4</v>
      </c>
      <c r="AB37">
        <v>6</v>
      </c>
      <c r="AC37">
        <v>5</v>
      </c>
      <c r="AD37">
        <v>2</v>
      </c>
      <c r="AE37">
        <v>7</v>
      </c>
      <c r="AF37">
        <v>8</v>
      </c>
      <c r="AG37">
        <v>5</v>
      </c>
      <c r="AH37">
        <v>4</v>
      </c>
      <c r="AI37">
        <v>3</v>
      </c>
      <c r="AK37">
        <v>8</v>
      </c>
      <c r="AL37">
        <v>4</v>
      </c>
      <c r="AM37">
        <v>7</v>
      </c>
      <c r="AN37">
        <v>8</v>
      </c>
      <c r="AO37">
        <v>4</v>
      </c>
      <c r="AP37">
        <v>11</v>
      </c>
      <c r="AQ37">
        <v>8</v>
      </c>
      <c r="AR37">
        <v>4</v>
      </c>
      <c r="AS37">
        <v>5</v>
      </c>
      <c r="AT37">
        <v>1</v>
      </c>
      <c r="AU37">
        <v>5</v>
      </c>
      <c r="AV37">
        <v>5</v>
      </c>
      <c r="AW37">
        <v>6</v>
      </c>
      <c r="AX37">
        <v>7</v>
      </c>
      <c r="AY37">
        <f>LARGE(B37:AX37,1)</f>
        <v>11</v>
      </c>
      <c r="AZ37">
        <f>LARGE(B37:AX37,3)</f>
        <v>9</v>
      </c>
    </row>
    <row r="38" spans="1:146" x14ac:dyDescent="0.25">
      <c r="A38">
        <v>36</v>
      </c>
      <c r="B38">
        <v>4</v>
      </c>
      <c r="C38">
        <v>7</v>
      </c>
      <c r="D38">
        <v>4</v>
      </c>
      <c r="E38">
        <v>6</v>
      </c>
      <c r="F38">
        <v>6</v>
      </c>
      <c r="G38">
        <v>9</v>
      </c>
      <c r="H38">
        <v>4</v>
      </c>
      <c r="I38">
        <v>7</v>
      </c>
      <c r="J38">
        <v>10</v>
      </c>
      <c r="K38">
        <v>6</v>
      </c>
      <c r="L38">
        <v>6</v>
      </c>
      <c r="M38">
        <v>3</v>
      </c>
      <c r="N38">
        <v>5</v>
      </c>
      <c r="O38">
        <v>11</v>
      </c>
      <c r="P38">
        <v>7</v>
      </c>
      <c r="Q38">
        <v>5</v>
      </c>
      <c r="R38">
        <v>6</v>
      </c>
      <c r="S38">
        <v>3</v>
      </c>
      <c r="T38">
        <v>7</v>
      </c>
      <c r="U38">
        <v>8</v>
      </c>
      <c r="V38">
        <v>5</v>
      </c>
      <c r="W38">
        <v>11</v>
      </c>
      <c r="X38">
        <v>4</v>
      </c>
      <c r="Y38">
        <v>10</v>
      </c>
      <c r="Z38">
        <v>5</v>
      </c>
      <c r="AA38">
        <v>5</v>
      </c>
      <c r="AB38">
        <v>10</v>
      </c>
      <c r="AC38">
        <v>6</v>
      </c>
      <c r="AD38">
        <v>5</v>
      </c>
      <c r="AE38">
        <v>5</v>
      </c>
      <c r="AF38">
        <v>8</v>
      </c>
      <c r="AG38">
        <v>6</v>
      </c>
      <c r="AH38">
        <v>4</v>
      </c>
      <c r="AI38">
        <v>1</v>
      </c>
      <c r="AJ38">
        <v>8</v>
      </c>
      <c r="AL38">
        <v>5</v>
      </c>
      <c r="AM38">
        <v>5</v>
      </c>
      <c r="AN38">
        <v>8</v>
      </c>
      <c r="AO38">
        <v>3</v>
      </c>
      <c r="AP38">
        <v>8</v>
      </c>
      <c r="AQ38">
        <v>3</v>
      </c>
      <c r="AR38">
        <v>7</v>
      </c>
      <c r="AS38">
        <v>7</v>
      </c>
      <c r="AT38">
        <v>3</v>
      </c>
      <c r="AU38">
        <v>8</v>
      </c>
      <c r="AV38">
        <v>6</v>
      </c>
      <c r="AW38">
        <v>2</v>
      </c>
      <c r="AX38">
        <v>6</v>
      </c>
      <c r="AY38">
        <f>LARGE(B38:AX38,1)</f>
        <v>11</v>
      </c>
      <c r="AZ38">
        <f>LARGE(B38:AX38,3)</f>
        <v>10</v>
      </c>
      <c r="EP38">
        <v>1</v>
      </c>
    </row>
    <row r="39" spans="1:146" x14ac:dyDescent="0.25">
      <c r="A39">
        <v>37</v>
      </c>
      <c r="B39">
        <v>5</v>
      </c>
      <c r="C39">
        <v>6</v>
      </c>
      <c r="D39">
        <v>3</v>
      </c>
      <c r="E39">
        <v>4</v>
      </c>
      <c r="F39">
        <v>1</v>
      </c>
      <c r="G39">
        <v>7</v>
      </c>
      <c r="H39">
        <v>2</v>
      </c>
      <c r="I39">
        <v>4</v>
      </c>
      <c r="J39">
        <v>6</v>
      </c>
      <c r="K39">
        <v>2</v>
      </c>
      <c r="L39">
        <v>4</v>
      </c>
      <c r="M39">
        <v>2</v>
      </c>
      <c r="N39">
        <v>2</v>
      </c>
      <c r="O39">
        <v>4</v>
      </c>
      <c r="P39">
        <v>5</v>
      </c>
      <c r="Q39">
        <v>2</v>
      </c>
      <c r="R39">
        <v>4</v>
      </c>
      <c r="S39">
        <v>3</v>
      </c>
      <c r="T39">
        <v>5</v>
      </c>
      <c r="U39">
        <v>9</v>
      </c>
      <c r="V39">
        <v>5</v>
      </c>
      <c r="W39">
        <v>7</v>
      </c>
      <c r="X39">
        <v>6</v>
      </c>
      <c r="Y39">
        <v>8</v>
      </c>
      <c r="Z39">
        <v>2</v>
      </c>
      <c r="AA39">
        <v>1</v>
      </c>
      <c r="AB39">
        <v>5</v>
      </c>
      <c r="AC39">
        <v>3</v>
      </c>
      <c r="AD39">
        <v>4</v>
      </c>
      <c r="AF39">
        <v>7</v>
      </c>
      <c r="AG39">
        <v>2</v>
      </c>
      <c r="AH39">
        <v>6</v>
      </c>
      <c r="AI39">
        <v>5</v>
      </c>
      <c r="AJ39">
        <v>4</v>
      </c>
      <c r="AK39">
        <v>5</v>
      </c>
      <c r="AM39">
        <v>2</v>
      </c>
      <c r="AN39">
        <v>3</v>
      </c>
      <c r="AO39">
        <v>4</v>
      </c>
      <c r="AP39">
        <v>2</v>
      </c>
      <c r="AQ39">
        <v>4</v>
      </c>
      <c r="AR39">
        <v>3</v>
      </c>
      <c r="AS39">
        <v>3</v>
      </c>
      <c r="AT39">
        <v>3</v>
      </c>
      <c r="AU39">
        <v>8</v>
      </c>
      <c r="AV39">
        <v>4</v>
      </c>
      <c r="AW39">
        <v>6</v>
      </c>
      <c r="AY39">
        <f>LARGE(B39:AX39,1)</f>
        <v>9</v>
      </c>
      <c r="AZ39">
        <f>LARGE(B39:AX39,3)</f>
        <v>8</v>
      </c>
    </row>
    <row r="40" spans="1:146" x14ac:dyDescent="0.25">
      <c r="A40">
        <v>38</v>
      </c>
      <c r="B40">
        <v>5</v>
      </c>
      <c r="C40">
        <v>2</v>
      </c>
      <c r="D40">
        <v>5</v>
      </c>
      <c r="E40">
        <v>1</v>
      </c>
      <c r="F40">
        <v>6</v>
      </c>
      <c r="G40">
        <v>5</v>
      </c>
      <c r="H40">
        <v>3</v>
      </c>
      <c r="I40">
        <v>5</v>
      </c>
      <c r="J40">
        <v>4</v>
      </c>
      <c r="K40">
        <v>5</v>
      </c>
      <c r="L40">
        <v>5</v>
      </c>
      <c r="M40">
        <v>6</v>
      </c>
      <c r="N40">
        <v>2</v>
      </c>
      <c r="O40">
        <v>4</v>
      </c>
      <c r="P40">
        <v>6</v>
      </c>
      <c r="Q40">
        <v>3</v>
      </c>
      <c r="S40">
        <v>3</v>
      </c>
      <c r="T40">
        <v>4</v>
      </c>
      <c r="U40">
        <v>8</v>
      </c>
      <c r="V40">
        <v>5</v>
      </c>
      <c r="W40">
        <v>4</v>
      </c>
      <c r="X40">
        <v>3</v>
      </c>
      <c r="Y40">
        <v>4</v>
      </c>
      <c r="Z40">
        <v>3</v>
      </c>
      <c r="AA40">
        <v>3</v>
      </c>
      <c r="AB40">
        <v>3</v>
      </c>
      <c r="AC40">
        <v>6</v>
      </c>
      <c r="AD40">
        <v>5</v>
      </c>
      <c r="AE40">
        <v>4</v>
      </c>
      <c r="AF40">
        <v>5</v>
      </c>
      <c r="AG40">
        <v>2</v>
      </c>
      <c r="AH40">
        <v>5</v>
      </c>
      <c r="AI40">
        <v>5</v>
      </c>
      <c r="AJ40">
        <v>7</v>
      </c>
      <c r="AK40">
        <v>5</v>
      </c>
      <c r="AL40">
        <v>2</v>
      </c>
      <c r="AN40">
        <v>6</v>
      </c>
      <c r="AO40">
        <v>5</v>
      </c>
      <c r="AP40">
        <v>8</v>
      </c>
      <c r="AQ40">
        <v>3</v>
      </c>
      <c r="AR40">
        <v>1</v>
      </c>
      <c r="AS40">
        <v>7</v>
      </c>
      <c r="AT40">
        <v>4</v>
      </c>
      <c r="AU40">
        <v>5</v>
      </c>
      <c r="AV40">
        <v>5</v>
      </c>
      <c r="AW40">
        <v>1</v>
      </c>
      <c r="AX40">
        <v>6</v>
      </c>
      <c r="AY40">
        <f>LARGE(B40:AX40,1)</f>
        <v>8</v>
      </c>
      <c r="AZ40">
        <f>LARGE(B40:AX40,3)</f>
        <v>7</v>
      </c>
    </row>
    <row r="41" spans="1:146" x14ac:dyDescent="0.25">
      <c r="A41">
        <v>39</v>
      </c>
      <c r="B41">
        <v>4</v>
      </c>
      <c r="C41">
        <v>3</v>
      </c>
      <c r="D41">
        <v>4</v>
      </c>
      <c r="E41">
        <v>2</v>
      </c>
      <c r="F41">
        <v>4</v>
      </c>
      <c r="G41">
        <v>5</v>
      </c>
      <c r="H41">
        <v>4</v>
      </c>
      <c r="I41">
        <v>8</v>
      </c>
      <c r="J41">
        <v>5</v>
      </c>
      <c r="K41">
        <v>3</v>
      </c>
      <c r="L41">
        <v>7</v>
      </c>
      <c r="M41">
        <v>4</v>
      </c>
      <c r="N41">
        <v>5</v>
      </c>
      <c r="O41">
        <v>6</v>
      </c>
      <c r="P41">
        <v>5</v>
      </c>
      <c r="Q41">
        <v>2</v>
      </c>
      <c r="R41">
        <v>2</v>
      </c>
      <c r="S41">
        <v>4</v>
      </c>
      <c r="T41">
        <v>3</v>
      </c>
      <c r="U41">
        <v>8</v>
      </c>
      <c r="V41">
        <v>9</v>
      </c>
      <c r="W41">
        <v>7</v>
      </c>
      <c r="X41">
        <v>3</v>
      </c>
      <c r="Y41">
        <v>5</v>
      </c>
      <c r="Z41">
        <v>3</v>
      </c>
      <c r="AA41">
        <v>5</v>
      </c>
      <c r="AB41">
        <v>6</v>
      </c>
      <c r="AC41">
        <v>7</v>
      </c>
      <c r="AD41">
        <v>5</v>
      </c>
      <c r="AE41">
        <v>4</v>
      </c>
      <c r="AF41">
        <v>6</v>
      </c>
      <c r="AG41">
        <v>3</v>
      </c>
      <c r="AH41">
        <v>6</v>
      </c>
      <c r="AI41">
        <v>3</v>
      </c>
      <c r="AJ41">
        <v>8</v>
      </c>
      <c r="AK41">
        <v>8</v>
      </c>
      <c r="AL41">
        <v>3</v>
      </c>
      <c r="AM41">
        <v>6</v>
      </c>
      <c r="AO41">
        <v>2</v>
      </c>
      <c r="AP41">
        <v>5</v>
      </c>
      <c r="AQ41">
        <v>4</v>
      </c>
      <c r="AR41">
        <v>7</v>
      </c>
      <c r="AS41">
        <v>5</v>
      </c>
      <c r="AT41">
        <v>3</v>
      </c>
      <c r="AU41">
        <v>12</v>
      </c>
      <c r="AV41">
        <v>10</v>
      </c>
      <c r="AW41">
        <v>1</v>
      </c>
      <c r="AX41">
        <v>6</v>
      </c>
      <c r="AY41">
        <f>LARGE(B41:AX41,1)</f>
        <v>12</v>
      </c>
      <c r="AZ41">
        <f>LARGE(B41:AX41,3)</f>
        <v>9</v>
      </c>
    </row>
    <row r="42" spans="1:146" x14ac:dyDescent="0.25">
      <c r="A42">
        <v>40</v>
      </c>
      <c r="B42">
        <v>9</v>
      </c>
      <c r="C42">
        <v>3</v>
      </c>
      <c r="D42">
        <v>9</v>
      </c>
      <c r="E42">
        <v>5</v>
      </c>
      <c r="F42">
        <v>9</v>
      </c>
      <c r="G42">
        <v>7</v>
      </c>
      <c r="H42">
        <v>5</v>
      </c>
      <c r="I42">
        <v>5</v>
      </c>
      <c r="J42">
        <v>6</v>
      </c>
      <c r="K42">
        <v>2</v>
      </c>
      <c r="L42">
        <v>5</v>
      </c>
      <c r="M42">
        <v>5</v>
      </c>
      <c r="N42">
        <v>3</v>
      </c>
      <c r="O42">
        <v>5</v>
      </c>
      <c r="P42">
        <v>6</v>
      </c>
      <c r="Q42">
        <v>5</v>
      </c>
      <c r="R42">
        <v>5</v>
      </c>
      <c r="S42">
        <v>4</v>
      </c>
      <c r="T42">
        <v>6</v>
      </c>
      <c r="U42">
        <v>5</v>
      </c>
      <c r="V42">
        <v>8</v>
      </c>
      <c r="W42">
        <v>6</v>
      </c>
      <c r="X42">
        <v>6</v>
      </c>
      <c r="Y42">
        <v>2</v>
      </c>
      <c r="Z42">
        <v>9</v>
      </c>
      <c r="AA42">
        <v>5</v>
      </c>
      <c r="AB42">
        <v>4</v>
      </c>
      <c r="AC42">
        <v>4</v>
      </c>
      <c r="AD42">
        <v>4</v>
      </c>
      <c r="AE42">
        <v>4</v>
      </c>
      <c r="AF42">
        <v>10</v>
      </c>
      <c r="AG42">
        <v>7</v>
      </c>
      <c r="AH42">
        <v>3</v>
      </c>
      <c r="AI42">
        <v>8</v>
      </c>
      <c r="AJ42">
        <v>4</v>
      </c>
      <c r="AK42">
        <v>3</v>
      </c>
      <c r="AL42">
        <v>4</v>
      </c>
      <c r="AM42">
        <v>5</v>
      </c>
      <c r="AN42">
        <v>2</v>
      </c>
      <c r="AP42">
        <v>6</v>
      </c>
      <c r="AQ42">
        <v>5</v>
      </c>
      <c r="AR42">
        <v>5</v>
      </c>
      <c r="AS42">
        <v>3</v>
      </c>
      <c r="AT42">
        <v>2</v>
      </c>
      <c r="AU42">
        <v>8</v>
      </c>
      <c r="AV42">
        <v>6</v>
      </c>
      <c r="AW42">
        <v>9</v>
      </c>
      <c r="AX42">
        <v>7</v>
      </c>
      <c r="AY42">
        <f>LARGE(B42:AX42,1)</f>
        <v>10</v>
      </c>
      <c r="AZ42">
        <f>LARGE(B42:AX42,3)</f>
        <v>9</v>
      </c>
    </row>
    <row r="43" spans="1:146" x14ac:dyDescent="0.25">
      <c r="A43">
        <v>41</v>
      </c>
      <c r="B43">
        <v>6</v>
      </c>
      <c r="C43">
        <v>3</v>
      </c>
      <c r="D43">
        <v>6</v>
      </c>
      <c r="E43">
        <v>4</v>
      </c>
      <c r="F43">
        <v>1</v>
      </c>
      <c r="G43">
        <v>6</v>
      </c>
      <c r="H43">
        <v>7</v>
      </c>
      <c r="I43">
        <v>7</v>
      </c>
      <c r="J43">
        <v>2</v>
      </c>
      <c r="K43">
        <v>4</v>
      </c>
      <c r="L43">
        <v>6</v>
      </c>
      <c r="M43">
        <v>2</v>
      </c>
      <c r="N43">
        <v>6</v>
      </c>
      <c r="O43">
        <v>9</v>
      </c>
      <c r="P43">
        <v>4</v>
      </c>
      <c r="Q43">
        <v>4</v>
      </c>
      <c r="R43">
        <v>5</v>
      </c>
      <c r="S43">
        <v>7</v>
      </c>
      <c r="T43">
        <v>4</v>
      </c>
      <c r="U43">
        <v>8</v>
      </c>
      <c r="V43">
        <v>4</v>
      </c>
      <c r="W43">
        <v>8</v>
      </c>
      <c r="X43">
        <v>4</v>
      </c>
      <c r="Y43">
        <v>2</v>
      </c>
      <c r="Z43">
        <v>5</v>
      </c>
      <c r="AA43">
        <v>3</v>
      </c>
      <c r="AB43">
        <v>3</v>
      </c>
      <c r="AC43">
        <v>5</v>
      </c>
      <c r="AD43">
        <v>4</v>
      </c>
      <c r="AE43">
        <v>2</v>
      </c>
      <c r="AF43">
        <v>6</v>
      </c>
      <c r="AG43">
        <v>5</v>
      </c>
      <c r="AH43">
        <v>6</v>
      </c>
      <c r="AI43">
        <v>1</v>
      </c>
      <c r="AJ43">
        <v>11</v>
      </c>
      <c r="AK43">
        <v>8</v>
      </c>
      <c r="AL43">
        <v>2</v>
      </c>
      <c r="AM43">
        <v>8</v>
      </c>
      <c r="AN43">
        <v>5</v>
      </c>
      <c r="AO43">
        <v>6</v>
      </c>
      <c r="AQ43">
        <v>4</v>
      </c>
      <c r="AR43">
        <v>4</v>
      </c>
      <c r="AS43">
        <v>1</v>
      </c>
      <c r="AT43">
        <v>5</v>
      </c>
      <c r="AU43">
        <v>3</v>
      </c>
      <c r="AV43">
        <v>6</v>
      </c>
      <c r="AW43">
        <v>8</v>
      </c>
      <c r="AX43">
        <v>4</v>
      </c>
      <c r="AY43">
        <f>LARGE(B43:AX43,1)</f>
        <v>11</v>
      </c>
      <c r="AZ43">
        <f>LARGE(B43:AX43,3)</f>
        <v>8</v>
      </c>
    </row>
    <row r="44" spans="1:146" x14ac:dyDescent="0.25">
      <c r="A44">
        <v>42</v>
      </c>
      <c r="B44">
        <v>7</v>
      </c>
      <c r="C44">
        <v>5</v>
      </c>
      <c r="D44">
        <v>2</v>
      </c>
      <c r="E44">
        <v>3</v>
      </c>
      <c r="F44">
        <v>4</v>
      </c>
      <c r="G44">
        <v>7</v>
      </c>
      <c r="H44">
        <v>4</v>
      </c>
      <c r="I44">
        <v>4</v>
      </c>
      <c r="J44">
        <v>5</v>
      </c>
      <c r="K44">
        <v>1</v>
      </c>
      <c r="L44">
        <v>3</v>
      </c>
      <c r="M44">
        <v>3</v>
      </c>
      <c r="N44">
        <v>5</v>
      </c>
      <c r="O44">
        <v>6</v>
      </c>
      <c r="P44">
        <v>4</v>
      </c>
      <c r="Q44">
        <v>3</v>
      </c>
      <c r="R44">
        <v>4</v>
      </c>
      <c r="S44">
        <v>4</v>
      </c>
      <c r="T44">
        <v>6</v>
      </c>
      <c r="U44">
        <v>3</v>
      </c>
      <c r="V44">
        <v>4</v>
      </c>
      <c r="W44">
        <v>4</v>
      </c>
      <c r="X44">
        <v>5</v>
      </c>
      <c r="Y44">
        <v>5</v>
      </c>
      <c r="Z44">
        <v>5</v>
      </c>
      <c r="AA44">
        <v>3</v>
      </c>
      <c r="AB44">
        <v>1</v>
      </c>
      <c r="AC44">
        <v>5</v>
      </c>
      <c r="AD44">
        <v>6</v>
      </c>
      <c r="AE44">
        <v>4</v>
      </c>
      <c r="AF44">
        <v>4</v>
      </c>
      <c r="AG44">
        <v>4</v>
      </c>
      <c r="AH44">
        <v>7</v>
      </c>
      <c r="AI44">
        <v>7</v>
      </c>
      <c r="AJ44">
        <v>8</v>
      </c>
      <c r="AK44">
        <v>3</v>
      </c>
      <c r="AL44">
        <v>4</v>
      </c>
      <c r="AM44">
        <v>3</v>
      </c>
      <c r="AN44">
        <v>4</v>
      </c>
      <c r="AO44">
        <v>5</v>
      </c>
      <c r="AP44">
        <v>4</v>
      </c>
      <c r="AR44">
        <v>2</v>
      </c>
      <c r="AS44">
        <v>4</v>
      </c>
      <c r="AT44">
        <v>3</v>
      </c>
      <c r="AU44">
        <v>9</v>
      </c>
      <c r="AV44">
        <v>3</v>
      </c>
      <c r="AW44">
        <v>4</v>
      </c>
      <c r="AX44">
        <v>7</v>
      </c>
      <c r="AY44">
        <f>LARGE(B44:AX44,1)</f>
        <v>9</v>
      </c>
      <c r="AZ44">
        <f>LARGE(B44:AX44,3)</f>
        <v>7</v>
      </c>
    </row>
    <row r="45" spans="1:146" x14ac:dyDescent="0.25">
      <c r="A45">
        <v>43</v>
      </c>
      <c r="B45">
        <v>1</v>
      </c>
      <c r="C45">
        <v>2</v>
      </c>
      <c r="D45">
        <v>3</v>
      </c>
      <c r="E45">
        <v>4</v>
      </c>
      <c r="F45">
        <v>3</v>
      </c>
      <c r="G45">
        <v>4</v>
      </c>
      <c r="H45">
        <v>6</v>
      </c>
      <c r="I45">
        <v>5</v>
      </c>
      <c r="J45">
        <v>4</v>
      </c>
      <c r="K45">
        <v>5</v>
      </c>
      <c r="L45">
        <v>6</v>
      </c>
      <c r="M45">
        <v>6</v>
      </c>
      <c r="N45">
        <v>5</v>
      </c>
      <c r="O45">
        <v>4</v>
      </c>
      <c r="P45">
        <v>3</v>
      </c>
      <c r="Q45">
        <v>2</v>
      </c>
      <c r="R45">
        <v>5</v>
      </c>
      <c r="S45">
        <v>2</v>
      </c>
      <c r="T45">
        <v>3</v>
      </c>
      <c r="U45">
        <v>5</v>
      </c>
      <c r="V45">
        <v>6</v>
      </c>
      <c r="W45">
        <v>2</v>
      </c>
      <c r="X45">
        <v>2</v>
      </c>
      <c r="Y45">
        <v>6</v>
      </c>
      <c r="Z45">
        <v>4</v>
      </c>
      <c r="AA45">
        <v>4</v>
      </c>
      <c r="AB45">
        <v>3</v>
      </c>
      <c r="AC45">
        <v>3</v>
      </c>
      <c r="AD45">
        <v>2</v>
      </c>
      <c r="AE45">
        <v>3</v>
      </c>
      <c r="AF45">
        <v>8</v>
      </c>
      <c r="AG45">
        <v>5</v>
      </c>
      <c r="AH45">
        <v>2</v>
      </c>
      <c r="AI45">
        <v>2</v>
      </c>
      <c r="AJ45">
        <v>4</v>
      </c>
      <c r="AK45">
        <v>7</v>
      </c>
      <c r="AL45">
        <v>3</v>
      </c>
      <c r="AM45">
        <v>1</v>
      </c>
      <c r="AN45">
        <v>7</v>
      </c>
      <c r="AO45">
        <v>5</v>
      </c>
      <c r="AP45">
        <v>4</v>
      </c>
      <c r="AQ45">
        <v>2</v>
      </c>
      <c r="AS45">
        <v>5</v>
      </c>
      <c r="AT45">
        <v>2</v>
      </c>
      <c r="AU45">
        <v>9</v>
      </c>
      <c r="AV45">
        <v>5</v>
      </c>
      <c r="AW45">
        <v>5</v>
      </c>
      <c r="AX45">
        <v>3</v>
      </c>
      <c r="AY45">
        <f>LARGE(B45:AX45,1)</f>
        <v>9</v>
      </c>
      <c r="AZ45">
        <f>LARGE(B45:AX45,3)</f>
        <v>7</v>
      </c>
    </row>
    <row r="46" spans="1:146" x14ac:dyDescent="0.25">
      <c r="A46">
        <v>44</v>
      </c>
      <c r="B46">
        <v>4</v>
      </c>
      <c r="C46">
        <v>5</v>
      </c>
      <c r="D46">
        <v>7</v>
      </c>
      <c r="E46">
        <v>5</v>
      </c>
      <c r="F46">
        <v>10</v>
      </c>
      <c r="G46">
        <v>2</v>
      </c>
      <c r="H46">
        <v>3</v>
      </c>
      <c r="I46">
        <v>5</v>
      </c>
      <c r="J46">
        <v>6</v>
      </c>
      <c r="K46">
        <v>2</v>
      </c>
      <c r="L46">
        <v>9</v>
      </c>
      <c r="M46">
        <v>4</v>
      </c>
      <c r="N46">
        <v>1</v>
      </c>
      <c r="O46">
        <v>3</v>
      </c>
      <c r="P46">
        <v>3</v>
      </c>
      <c r="Q46">
        <v>6</v>
      </c>
      <c r="R46">
        <v>4</v>
      </c>
      <c r="S46">
        <v>4</v>
      </c>
      <c r="T46">
        <v>3</v>
      </c>
      <c r="U46">
        <v>4</v>
      </c>
      <c r="V46">
        <v>2</v>
      </c>
      <c r="W46">
        <v>2</v>
      </c>
      <c r="X46">
        <v>4</v>
      </c>
      <c r="Y46">
        <v>7</v>
      </c>
      <c r="Z46">
        <v>5</v>
      </c>
      <c r="AA46">
        <v>4</v>
      </c>
      <c r="AB46">
        <v>5</v>
      </c>
      <c r="AC46">
        <v>7</v>
      </c>
      <c r="AD46">
        <v>1</v>
      </c>
      <c r="AE46">
        <v>3</v>
      </c>
      <c r="AF46">
        <v>6</v>
      </c>
      <c r="AG46">
        <v>3</v>
      </c>
      <c r="AH46">
        <v>4</v>
      </c>
      <c r="AI46">
        <v>3</v>
      </c>
      <c r="AJ46">
        <v>5</v>
      </c>
      <c r="AK46">
        <v>7</v>
      </c>
      <c r="AL46">
        <v>3</v>
      </c>
      <c r="AM46">
        <v>7</v>
      </c>
      <c r="AN46">
        <v>5</v>
      </c>
      <c r="AO46">
        <v>3</v>
      </c>
      <c r="AP46">
        <v>1</v>
      </c>
      <c r="AQ46">
        <v>4</v>
      </c>
      <c r="AR46">
        <v>5</v>
      </c>
      <c r="AT46">
        <v>1</v>
      </c>
      <c r="AU46">
        <v>10</v>
      </c>
      <c r="AV46">
        <v>4</v>
      </c>
      <c r="AW46">
        <v>4</v>
      </c>
      <c r="AX46">
        <v>5</v>
      </c>
      <c r="AY46">
        <f>LARGE(B46:AX46,1)</f>
        <v>10</v>
      </c>
      <c r="AZ46">
        <f>LARGE(B46:AX46,3)</f>
        <v>9</v>
      </c>
    </row>
    <row r="47" spans="1:146" x14ac:dyDescent="0.25">
      <c r="A47">
        <v>45</v>
      </c>
      <c r="B47">
        <v>4</v>
      </c>
      <c r="C47">
        <v>2</v>
      </c>
      <c r="D47">
        <v>3</v>
      </c>
      <c r="E47">
        <v>1</v>
      </c>
      <c r="F47">
        <v>3</v>
      </c>
      <c r="G47">
        <v>6</v>
      </c>
      <c r="H47">
        <v>2</v>
      </c>
      <c r="I47">
        <v>6</v>
      </c>
      <c r="J47">
        <v>3</v>
      </c>
      <c r="K47">
        <v>3</v>
      </c>
      <c r="L47">
        <v>1</v>
      </c>
      <c r="M47">
        <v>3</v>
      </c>
      <c r="N47">
        <v>4</v>
      </c>
      <c r="O47">
        <v>5</v>
      </c>
      <c r="P47">
        <v>5</v>
      </c>
      <c r="R47">
        <v>5</v>
      </c>
      <c r="S47">
        <v>3</v>
      </c>
      <c r="T47">
        <v>2</v>
      </c>
      <c r="U47">
        <v>3</v>
      </c>
      <c r="V47">
        <v>4</v>
      </c>
      <c r="W47">
        <v>3</v>
      </c>
      <c r="X47">
        <v>3</v>
      </c>
      <c r="Y47">
        <v>2</v>
      </c>
      <c r="Z47">
        <v>4</v>
      </c>
      <c r="AA47">
        <v>2</v>
      </c>
      <c r="AB47">
        <v>3</v>
      </c>
      <c r="AC47">
        <v>2</v>
      </c>
      <c r="AD47">
        <v>4</v>
      </c>
      <c r="AE47">
        <v>6</v>
      </c>
      <c r="AF47">
        <v>5</v>
      </c>
      <c r="AG47">
        <v>3</v>
      </c>
      <c r="AH47">
        <v>3</v>
      </c>
      <c r="AI47">
        <v>2</v>
      </c>
      <c r="AJ47">
        <v>1</v>
      </c>
      <c r="AK47">
        <v>3</v>
      </c>
      <c r="AL47">
        <v>3</v>
      </c>
      <c r="AM47">
        <v>4</v>
      </c>
      <c r="AN47">
        <v>3</v>
      </c>
      <c r="AO47">
        <v>2</v>
      </c>
      <c r="AP47">
        <v>5</v>
      </c>
      <c r="AQ47">
        <v>3</v>
      </c>
      <c r="AR47">
        <v>2</v>
      </c>
      <c r="AS47">
        <v>1</v>
      </c>
      <c r="AU47">
        <v>2</v>
      </c>
      <c r="AV47">
        <v>4</v>
      </c>
      <c r="AW47">
        <v>2</v>
      </c>
      <c r="AX47">
        <v>5</v>
      </c>
      <c r="AY47">
        <f>LARGE(B47:AX47,1)</f>
        <v>6</v>
      </c>
      <c r="AZ47">
        <f>LARGE(B47:AX47,3)</f>
        <v>6</v>
      </c>
    </row>
    <row r="48" spans="1:146" x14ac:dyDescent="0.25">
      <c r="A48">
        <v>46</v>
      </c>
      <c r="B48">
        <v>4</v>
      </c>
      <c r="C48">
        <v>12</v>
      </c>
      <c r="D48">
        <v>9</v>
      </c>
      <c r="E48">
        <v>6</v>
      </c>
      <c r="F48">
        <v>7</v>
      </c>
      <c r="G48">
        <v>8</v>
      </c>
      <c r="H48">
        <v>4</v>
      </c>
      <c r="I48">
        <v>13</v>
      </c>
      <c r="J48">
        <v>10</v>
      </c>
      <c r="K48">
        <v>5</v>
      </c>
      <c r="L48">
        <v>12</v>
      </c>
      <c r="M48">
        <v>5</v>
      </c>
      <c r="N48">
        <v>6</v>
      </c>
      <c r="O48">
        <v>3</v>
      </c>
      <c r="P48">
        <v>4</v>
      </c>
      <c r="Q48">
        <v>8</v>
      </c>
      <c r="R48">
        <v>8</v>
      </c>
      <c r="S48">
        <v>7</v>
      </c>
      <c r="T48">
        <v>4</v>
      </c>
      <c r="U48">
        <v>7</v>
      </c>
      <c r="V48">
        <v>3</v>
      </c>
      <c r="W48">
        <v>11</v>
      </c>
      <c r="X48">
        <v>8</v>
      </c>
      <c r="Y48">
        <v>7</v>
      </c>
      <c r="Z48">
        <v>3</v>
      </c>
      <c r="AA48">
        <v>4</v>
      </c>
      <c r="AB48">
        <v>6</v>
      </c>
      <c r="AC48">
        <v>9</v>
      </c>
      <c r="AD48">
        <v>4</v>
      </c>
      <c r="AE48">
        <v>6</v>
      </c>
      <c r="AF48">
        <v>11</v>
      </c>
      <c r="AG48">
        <v>5</v>
      </c>
      <c r="AH48">
        <v>3</v>
      </c>
      <c r="AI48">
        <v>9</v>
      </c>
      <c r="AJ48">
        <v>5</v>
      </c>
      <c r="AK48">
        <v>8</v>
      </c>
      <c r="AL48">
        <v>8</v>
      </c>
      <c r="AM48">
        <v>5</v>
      </c>
      <c r="AN48">
        <v>12</v>
      </c>
      <c r="AO48">
        <v>8</v>
      </c>
      <c r="AP48">
        <v>3</v>
      </c>
      <c r="AQ48">
        <v>9</v>
      </c>
      <c r="AR48">
        <v>9</v>
      </c>
      <c r="AS48">
        <v>10</v>
      </c>
      <c r="AT48">
        <v>2</v>
      </c>
      <c r="AV48">
        <v>3</v>
      </c>
      <c r="AW48">
        <v>7</v>
      </c>
      <c r="AX48">
        <v>4</v>
      </c>
      <c r="AY48">
        <f>LARGE(B48:AX48,1)</f>
        <v>13</v>
      </c>
      <c r="AZ48">
        <f>LARGE(B48:AX48,3)</f>
        <v>12</v>
      </c>
    </row>
    <row r="49" spans="1:146" x14ac:dyDescent="0.25">
      <c r="A49">
        <v>47</v>
      </c>
      <c r="B49">
        <v>3</v>
      </c>
      <c r="C49">
        <v>3</v>
      </c>
      <c r="D49">
        <v>5</v>
      </c>
      <c r="E49">
        <v>6</v>
      </c>
      <c r="F49">
        <v>4</v>
      </c>
      <c r="G49">
        <v>1</v>
      </c>
      <c r="H49">
        <v>5</v>
      </c>
      <c r="I49">
        <v>3</v>
      </c>
      <c r="J49">
        <v>6</v>
      </c>
      <c r="K49">
        <v>5</v>
      </c>
      <c r="L49">
        <v>7</v>
      </c>
      <c r="M49">
        <v>10</v>
      </c>
      <c r="N49">
        <v>5</v>
      </c>
      <c r="O49">
        <v>6</v>
      </c>
      <c r="P49">
        <v>7</v>
      </c>
      <c r="Q49">
        <v>6</v>
      </c>
      <c r="R49">
        <v>5</v>
      </c>
      <c r="S49">
        <v>5</v>
      </c>
      <c r="T49">
        <v>5</v>
      </c>
      <c r="U49">
        <v>5</v>
      </c>
      <c r="V49">
        <v>5</v>
      </c>
      <c r="W49">
        <v>3</v>
      </c>
      <c r="X49">
        <v>1</v>
      </c>
      <c r="Y49">
        <v>4</v>
      </c>
      <c r="Z49">
        <v>8</v>
      </c>
      <c r="AA49">
        <v>6</v>
      </c>
      <c r="AB49">
        <v>7</v>
      </c>
      <c r="AC49">
        <v>5</v>
      </c>
      <c r="AD49">
        <v>1</v>
      </c>
      <c r="AE49">
        <v>6</v>
      </c>
      <c r="AF49">
        <v>5</v>
      </c>
      <c r="AG49">
        <v>6</v>
      </c>
      <c r="AH49">
        <v>5</v>
      </c>
      <c r="AI49">
        <v>2</v>
      </c>
      <c r="AJ49">
        <v>5</v>
      </c>
      <c r="AK49">
        <v>6</v>
      </c>
      <c r="AL49">
        <v>4</v>
      </c>
      <c r="AM49">
        <v>5</v>
      </c>
      <c r="AN49">
        <v>10</v>
      </c>
      <c r="AO49">
        <v>6</v>
      </c>
      <c r="AP49">
        <v>6</v>
      </c>
      <c r="AQ49">
        <v>3</v>
      </c>
      <c r="AR49">
        <v>5</v>
      </c>
      <c r="AS49">
        <v>4</v>
      </c>
      <c r="AT49">
        <v>4</v>
      </c>
      <c r="AU49">
        <v>3</v>
      </c>
      <c r="AW49">
        <v>3</v>
      </c>
      <c r="AX49">
        <v>4</v>
      </c>
      <c r="AY49">
        <f>LARGE(B49:AX49,1)</f>
        <v>10</v>
      </c>
      <c r="AZ49">
        <f>LARGE(B49:AX49,3)</f>
        <v>8</v>
      </c>
      <c r="EP49">
        <v>1</v>
      </c>
    </row>
    <row r="50" spans="1:146" x14ac:dyDescent="0.25">
      <c r="A50">
        <v>48</v>
      </c>
      <c r="B50">
        <v>8</v>
      </c>
      <c r="C50">
        <v>4</v>
      </c>
      <c r="D50">
        <v>7</v>
      </c>
      <c r="E50">
        <v>11</v>
      </c>
      <c r="F50">
        <v>5</v>
      </c>
      <c r="G50">
        <v>5</v>
      </c>
      <c r="H50">
        <v>3</v>
      </c>
      <c r="I50">
        <v>10</v>
      </c>
      <c r="J50">
        <v>7</v>
      </c>
      <c r="K50">
        <v>6</v>
      </c>
      <c r="L50">
        <v>7</v>
      </c>
      <c r="M50">
        <v>4</v>
      </c>
      <c r="N50">
        <v>6</v>
      </c>
      <c r="O50">
        <v>3</v>
      </c>
      <c r="P50">
        <v>4</v>
      </c>
      <c r="Q50">
        <v>7</v>
      </c>
      <c r="R50">
        <v>7</v>
      </c>
      <c r="S50">
        <v>9</v>
      </c>
      <c r="T50">
        <v>10</v>
      </c>
      <c r="U50">
        <v>6</v>
      </c>
      <c r="V50">
        <v>6</v>
      </c>
      <c r="W50">
        <v>5</v>
      </c>
      <c r="X50">
        <v>7</v>
      </c>
      <c r="Y50">
        <v>6</v>
      </c>
      <c r="Z50">
        <v>4</v>
      </c>
      <c r="AA50">
        <v>1</v>
      </c>
      <c r="AB50">
        <v>5</v>
      </c>
      <c r="AC50">
        <v>5</v>
      </c>
      <c r="AD50">
        <v>5</v>
      </c>
      <c r="AE50">
        <v>3</v>
      </c>
      <c r="AF50">
        <v>6</v>
      </c>
      <c r="AG50">
        <v>8</v>
      </c>
      <c r="AH50">
        <v>1</v>
      </c>
      <c r="AI50">
        <v>8</v>
      </c>
      <c r="AJ50">
        <v>6</v>
      </c>
      <c r="AK50">
        <v>2</v>
      </c>
      <c r="AL50">
        <v>6</v>
      </c>
      <c r="AM50">
        <v>1</v>
      </c>
      <c r="AN50">
        <v>1</v>
      </c>
      <c r="AO50">
        <v>9</v>
      </c>
      <c r="AP50">
        <v>8</v>
      </c>
      <c r="AQ50">
        <v>4</v>
      </c>
      <c r="AR50">
        <v>5</v>
      </c>
      <c r="AS50">
        <v>4</v>
      </c>
      <c r="AT50">
        <v>2</v>
      </c>
      <c r="AU50">
        <v>7</v>
      </c>
      <c r="AV50">
        <v>3</v>
      </c>
      <c r="AX50">
        <v>13</v>
      </c>
      <c r="AY50">
        <f>LARGE(B50:AX50,1)</f>
        <v>13</v>
      </c>
      <c r="AZ50">
        <f>LARGE(B50:AX50,3)</f>
        <v>10</v>
      </c>
    </row>
    <row r="51" spans="1:146" x14ac:dyDescent="0.25">
      <c r="A51">
        <v>49</v>
      </c>
      <c r="B51">
        <v>8</v>
      </c>
      <c r="C51">
        <v>3</v>
      </c>
      <c r="D51">
        <v>9</v>
      </c>
      <c r="E51">
        <v>5</v>
      </c>
      <c r="F51">
        <v>11</v>
      </c>
      <c r="G51">
        <v>4</v>
      </c>
      <c r="H51">
        <v>3</v>
      </c>
      <c r="I51">
        <v>5</v>
      </c>
      <c r="J51">
        <v>3</v>
      </c>
      <c r="K51">
        <v>4</v>
      </c>
      <c r="L51">
        <v>4</v>
      </c>
      <c r="M51">
        <v>5</v>
      </c>
      <c r="N51">
        <v>6</v>
      </c>
      <c r="O51">
        <v>5</v>
      </c>
      <c r="P51">
        <v>4</v>
      </c>
      <c r="Q51">
        <v>5</v>
      </c>
      <c r="R51">
        <v>5</v>
      </c>
      <c r="S51">
        <v>8</v>
      </c>
      <c r="T51">
        <v>3</v>
      </c>
      <c r="U51">
        <v>6</v>
      </c>
      <c r="V51">
        <v>11</v>
      </c>
      <c r="W51">
        <v>7</v>
      </c>
      <c r="X51">
        <v>8</v>
      </c>
      <c r="Y51">
        <v>5</v>
      </c>
      <c r="Z51">
        <v>6</v>
      </c>
      <c r="AA51">
        <v>5</v>
      </c>
      <c r="AB51">
        <v>6</v>
      </c>
      <c r="AC51">
        <v>3</v>
      </c>
      <c r="AD51">
        <v>7</v>
      </c>
      <c r="AE51">
        <v>7</v>
      </c>
      <c r="AF51">
        <v>5</v>
      </c>
      <c r="AG51">
        <v>4</v>
      </c>
      <c r="AH51">
        <v>7</v>
      </c>
      <c r="AI51">
        <v>6</v>
      </c>
      <c r="AJ51">
        <v>7</v>
      </c>
      <c r="AK51">
        <v>6</v>
      </c>
      <c r="AM51">
        <v>6</v>
      </c>
      <c r="AN51">
        <v>6</v>
      </c>
      <c r="AO51">
        <v>7</v>
      </c>
      <c r="AP51">
        <v>4</v>
      </c>
      <c r="AQ51">
        <v>7</v>
      </c>
      <c r="AR51">
        <v>3</v>
      </c>
      <c r="AS51">
        <v>5</v>
      </c>
      <c r="AT51">
        <v>5</v>
      </c>
      <c r="AU51">
        <v>4</v>
      </c>
      <c r="AV51">
        <v>4</v>
      </c>
      <c r="AW51">
        <v>13</v>
      </c>
      <c r="AY51">
        <f>LARGE(B51:AX51,1)</f>
        <v>13</v>
      </c>
      <c r="AZ51">
        <f>LARGE(B51:AX51,3)</f>
        <v>11</v>
      </c>
    </row>
  </sheetData>
  <conditionalFormatting sqref="B3:AX51">
    <cfRule type="cellIs" dxfId="1" priority="1" operator="between">
      <formula>$AY3</formula>
      <formula>$AZ3</formula>
    </cfRule>
    <cfRule type="cellIs" dxfId="0" priority="2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digest">
                <anchor moveWithCells="1" siz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0</xdr:col>
                    <xdr:colOff>581025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3:BF27"/>
  <sheetViews>
    <sheetView zoomScale="90" zoomScaleNormal="90" workbookViewId="0">
      <selection activeCell="BC12" sqref="BC12"/>
    </sheetView>
  </sheetViews>
  <sheetFormatPr defaultColWidth="9" defaultRowHeight="15" x14ac:dyDescent="0.25"/>
  <cols>
    <col min="1" max="1" width="3" style="126" bestFit="1" customWidth="1"/>
    <col min="2" max="6" width="3" bestFit="1" customWidth="1"/>
    <col min="7" max="9" width="3.28515625" customWidth="1"/>
    <col min="10" max="49" width="3" bestFit="1" customWidth="1"/>
  </cols>
  <sheetData>
    <row r="3" spans="1:58" x14ac:dyDescent="0.25">
      <c r="A3" s="126">
        <v>11</v>
      </c>
      <c r="B3" s="123">
        <v>11</v>
      </c>
      <c r="AZ3">
        <v>1</v>
      </c>
      <c r="BB3">
        <v>1</v>
      </c>
    </row>
    <row r="4" spans="1:58" x14ac:dyDescent="0.25">
      <c r="A4" s="126">
        <v>15</v>
      </c>
      <c r="B4" s="123">
        <v>15</v>
      </c>
      <c r="C4" s="123"/>
      <c r="D4" s="123"/>
      <c r="E4" s="123"/>
      <c r="F4" s="123"/>
      <c r="G4" s="123"/>
      <c r="H4" s="123"/>
      <c r="I4" s="123"/>
      <c r="J4" s="123"/>
      <c r="AZ4">
        <v>3</v>
      </c>
      <c r="BB4">
        <v>4</v>
      </c>
      <c r="BE4">
        <v>38</v>
      </c>
    </row>
    <row r="5" spans="1:58" x14ac:dyDescent="0.25">
      <c r="A5" s="126">
        <v>29</v>
      </c>
      <c r="B5" s="123">
        <v>29</v>
      </c>
      <c r="C5" s="123"/>
      <c r="D5" s="123"/>
      <c r="E5" s="123"/>
      <c r="F5" s="123"/>
      <c r="G5" s="123"/>
      <c r="H5" s="123"/>
      <c r="I5" s="123"/>
      <c r="J5" s="123"/>
      <c r="AZ5">
        <v>5</v>
      </c>
      <c r="BB5">
        <v>5</v>
      </c>
    </row>
    <row r="6" spans="1:58" x14ac:dyDescent="0.25">
      <c r="A6" s="126">
        <v>39</v>
      </c>
      <c r="B6" s="123">
        <v>39</v>
      </c>
      <c r="C6" s="123"/>
      <c r="D6" s="123"/>
      <c r="E6" s="123"/>
      <c r="F6" s="123"/>
      <c r="G6" s="123"/>
      <c r="H6" s="123"/>
      <c r="I6" s="123"/>
      <c r="J6" s="123"/>
      <c r="AZ6">
        <v>12</v>
      </c>
      <c r="BB6">
        <v>8</v>
      </c>
    </row>
    <row r="7" spans="1:58" x14ac:dyDescent="0.25">
      <c r="A7" s="126">
        <v>41</v>
      </c>
      <c r="B7" s="123">
        <v>41</v>
      </c>
      <c r="C7" s="123"/>
      <c r="D7" s="123"/>
      <c r="E7" s="123"/>
      <c r="F7" s="123"/>
      <c r="G7" s="123"/>
      <c r="H7" s="123"/>
      <c r="I7" s="123"/>
      <c r="J7" s="123"/>
      <c r="AZ7">
        <v>17</v>
      </c>
      <c r="BB7">
        <v>14</v>
      </c>
    </row>
    <row r="8" spans="1:58" x14ac:dyDescent="0.25">
      <c r="A8" s="126">
        <v>47</v>
      </c>
      <c r="B8" s="123">
        <v>47</v>
      </c>
      <c r="C8" s="123"/>
      <c r="D8" s="123"/>
      <c r="E8" s="123"/>
      <c r="F8" s="123"/>
      <c r="G8" s="123"/>
      <c r="H8" s="123"/>
      <c r="I8" s="123"/>
      <c r="J8" s="123"/>
      <c r="AZ8">
        <v>25</v>
      </c>
      <c r="BB8">
        <v>16</v>
      </c>
      <c r="BE8">
        <v>44</v>
      </c>
      <c r="BF8">
        <v>45</v>
      </c>
    </row>
    <row r="9" spans="1:58" x14ac:dyDescent="0.25">
      <c r="A9" s="126">
        <v>25</v>
      </c>
      <c r="B9" s="123">
        <v>25</v>
      </c>
      <c r="C9" s="123"/>
      <c r="D9" s="123"/>
      <c r="E9" s="123"/>
      <c r="F9" s="123"/>
      <c r="G9" s="123"/>
      <c r="H9" s="123"/>
      <c r="I9" s="123"/>
      <c r="J9" s="123"/>
      <c r="AZ9">
        <v>28</v>
      </c>
      <c r="BB9">
        <v>17</v>
      </c>
    </row>
    <row r="10" spans="1:58" x14ac:dyDescent="0.25">
      <c r="A10" s="126" t="s">
        <v>434</v>
      </c>
      <c r="B10" s="123"/>
      <c r="C10" s="123"/>
      <c r="D10" s="123"/>
      <c r="E10" s="123"/>
      <c r="F10" s="123"/>
      <c r="G10" s="123"/>
      <c r="H10" s="123"/>
      <c r="I10" s="123"/>
      <c r="J10" s="123"/>
      <c r="AZ10">
        <v>29</v>
      </c>
      <c r="BB10">
        <v>24</v>
      </c>
    </row>
    <row r="11" spans="1:58" x14ac:dyDescent="0.25">
      <c r="A11" s="126">
        <v>1</v>
      </c>
      <c r="B11" s="123">
        <v>2</v>
      </c>
      <c r="C11" s="123">
        <v>3</v>
      </c>
      <c r="D11" s="123">
        <v>4</v>
      </c>
      <c r="E11" s="123">
        <v>5</v>
      </c>
      <c r="F11" s="123">
        <v>6</v>
      </c>
      <c r="G11" s="123">
        <v>7</v>
      </c>
      <c r="H11" s="123">
        <v>8</v>
      </c>
      <c r="I11" s="123">
        <v>9</v>
      </c>
      <c r="J11" s="123">
        <v>10</v>
      </c>
      <c r="K11">
        <v>11</v>
      </c>
      <c r="L11">
        <v>12</v>
      </c>
      <c r="M11">
        <v>13</v>
      </c>
      <c r="N11">
        <v>14</v>
      </c>
      <c r="O11">
        <v>15</v>
      </c>
      <c r="P11">
        <v>16</v>
      </c>
      <c r="Q11">
        <v>17</v>
      </c>
      <c r="R11">
        <v>18</v>
      </c>
      <c r="S11">
        <v>19</v>
      </c>
      <c r="T11">
        <v>20</v>
      </c>
      <c r="U11">
        <v>21</v>
      </c>
      <c r="V11">
        <v>22</v>
      </c>
      <c r="W11">
        <v>23</v>
      </c>
      <c r="X11">
        <v>24</v>
      </c>
      <c r="Y11">
        <v>25</v>
      </c>
      <c r="Z11">
        <v>26</v>
      </c>
      <c r="AA11">
        <v>27</v>
      </c>
      <c r="AB11">
        <v>28</v>
      </c>
      <c r="AC11">
        <v>29</v>
      </c>
      <c r="AD11">
        <v>30</v>
      </c>
      <c r="AE11">
        <v>31</v>
      </c>
      <c r="AF11">
        <v>32</v>
      </c>
      <c r="AG11">
        <v>33</v>
      </c>
      <c r="AH11">
        <v>34</v>
      </c>
      <c r="AI11">
        <v>35</v>
      </c>
      <c r="AJ11">
        <v>36</v>
      </c>
      <c r="AK11">
        <v>37</v>
      </c>
      <c r="AL11">
        <v>38</v>
      </c>
      <c r="AM11">
        <v>39</v>
      </c>
      <c r="AN11">
        <v>40</v>
      </c>
      <c r="AO11">
        <v>41</v>
      </c>
      <c r="AP11">
        <v>42</v>
      </c>
      <c r="AQ11">
        <v>43</v>
      </c>
      <c r="AR11">
        <v>44</v>
      </c>
      <c r="AS11">
        <v>45</v>
      </c>
      <c r="AT11">
        <v>46</v>
      </c>
      <c r="AU11">
        <v>47</v>
      </c>
      <c r="AV11">
        <v>48</v>
      </c>
      <c r="AW11">
        <v>49</v>
      </c>
      <c r="AZ11">
        <v>36</v>
      </c>
      <c r="BB11">
        <v>27</v>
      </c>
    </row>
    <row r="12" spans="1:58" x14ac:dyDescent="0.25">
      <c r="A12" s="126">
        <v>0</v>
      </c>
      <c r="B12" s="123">
        <v>0</v>
      </c>
      <c r="C12" s="123">
        <v>0</v>
      </c>
      <c r="D12" s="123">
        <v>0</v>
      </c>
      <c r="E12" s="123">
        <v>0</v>
      </c>
      <c r="F12" s="123">
        <v>0</v>
      </c>
      <c r="G12" s="123">
        <v>0</v>
      </c>
      <c r="H12" s="123">
        <v>0</v>
      </c>
      <c r="I12" s="123">
        <v>0</v>
      </c>
      <c r="J12" s="123">
        <v>0</v>
      </c>
      <c r="K12">
        <v>1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1</v>
      </c>
      <c r="Z12">
        <v>0</v>
      </c>
      <c r="AA12">
        <v>0</v>
      </c>
      <c r="AB12">
        <v>0</v>
      </c>
      <c r="AC12">
        <v>1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0</v>
      </c>
      <c r="AW12">
        <v>0</v>
      </c>
      <c r="AZ12">
        <v>37</v>
      </c>
      <c r="BB12">
        <v>29</v>
      </c>
    </row>
    <row r="13" spans="1:58" x14ac:dyDescent="0.25">
      <c r="A13" s="126">
        <v>1</v>
      </c>
      <c r="B13" s="123">
        <v>1</v>
      </c>
      <c r="C13" s="123">
        <v>1</v>
      </c>
      <c r="D13" s="123">
        <v>1</v>
      </c>
      <c r="E13" s="123">
        <v>1</v>
      </c>
      <c r="F13" s="123">
        <v>1</v>
      </c>
      <c r="G13" s="123">
        <v>1</v>
      </c>
      <c r="H13" s="123">
        <v>1</v>
      </c>
      <c r="I13" s="123">
        <v>1</v>
      </c>
      <c r="J13" s="123">
        <v>1</v>
      </c>
      <c r="K13">
        <v>0</v>
      </c>
      <c r="L13">
        <v>1</v>
      </c>
      <c r="M13">
        <v>1</v>
      </c>
      <c r="N13">
        <v>1</v>
      </c>
      <c r="O13">
        <v>0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0</v>
      </c>
      <c r="Z13">
        <v>1</v>
      </c>
      <c r="AA13">
        <v>1</v>
      </c>
      <c r="AB13">
        <v>1</v>
      </c>
      <c r="AC13">
        <v>0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0</v>
      </c>
      <c r="AN13">
        <v>1</v>
      </c>
      <c r="AO13">
        <v>0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0</v>
      </c>
      <c r="AV13">
        <v>1</v>
      </c>
      <c r="AW13">
        <v>1</v>
      </c>
      <c r="AZ13">
        <v>38</v>
      </c>
      <c r="BB13">
        <v>32</v>
      </c>
    </row>
    <row r="14" spans="1:58" x14ac:dyDescent="0.25">
      <c r="B14" s="123"/>
      <c r="C14" s="123"/>
      <c r="D14" s="123"/>
      <c r="E14" s="123"/>
      <c r="F14" s="123"/>
      <c r="G14" s="123"/>
      <c r="H14" s="123"/>
      <c r="I14" s="123"/>
      <c r="J14" s="123"/>
      <c r="AZ14">
        <v>44</v>
      </c>
      <c r="BB14">
        <v>34</v>
      </c>
    </row>
    <row r="15" spans="1:58" x14ac:dyDescent="0.25">
      <c r="A15" s="126">
        <v>11</v>
      </c>
      <c r="B15" s="123">
        <v>46</v>
      </c>
      <c r="C15" s="123" t="s">
        <v>433</v>
      </c>
      <c r="D15" s="123" t="s">
        <v>433</v>
      </c>
      <c r="E15" s="123" t="s">
        <v>433</v>
      </c>
      <c r="F15" s="123" t="s">
        <v>433</v>
      </c>
      <c r="G15" s="123" t="s">
        <v>433</v>
      </c>
      <c r="H15" s="123" t="s">
        <v>433</v>
      </c>
      <c r="I15" s="123" t="s">
        <v>433</v>
      </c>
      <c r="J15" s="123" t="s">
        <v>433</v>
      </c>
      <c r="K15" t="s">
        <v>433</v>
      </c>
      <c r="L15" t="s">
        <v>433</v>
      </c>
      <c r="M15" t="s">
        <v>433</v>
      </c>
      <c r="N15" t="s">
        <v>433</v>
      </c>
      <c r="O15" t="s">
        <v>433</v>
      </c>
      <c r="P15" t="s">
        <v>433</v>
      </c>
      <c r="AZ15">
        <v>45</v>
      </c>
      <c r="BB15">
        <v>34</v>
      </c>
    </row>
    <row r="16" spans="1:58" x14ac:dyDescent="0.25">
      <c r="A16" s="126">
        <v>15</v>
      </c>
      <c r="B16" s="123">
        <v>9</v>
      </c>
      <c r="C16" s="123">
        <v>8</v>
      </c>
      <c r="D16" s="123">
        <v>6</v>
      </c>
      <c r="E16" s="123" t="s">
        <v>433</v>
      </c>
      <c r="F16" s="123" t="s">
        <v>433</v>
      </c>
      <c r="G16" s="123" t="s">
        <v>433</v>
      </c>
      <c r="H16" s="123" t="s">
        <v>433</v>
      </c>
      <c r="I16" s="123" t="s">
        <v>433</v>
      </c>
      <c r="J16" s="123" t="s">
        <v>433</v>
      </c>
      <c r="K16" t="s">
        <v>433</v>
      </c>
      <c r="L16" t="s">
        <v>433</v>
      </c>
      <c r="M16" t="s">
        <v>433</v>
      </c>
      <c r="N16" t="s">
        <v>433</v>
      </c>
      <c r="O16" t="s">
        <v>433</v>
      </c>
      <c r="P16" t="s">
        <v>433</v>
      </c>
      <c r="BB16">
        <v>47</v>
      </c>
    </row>
    <row r="17" spans="1:55" x14ac:dyDescent="0.25">
      <c r="A17" s="126">
        <v>29</v>
      </c>
      <c r="B17" s="123">
        <v>8</v>
      </c>
      <c r="C17" s="123" t="s">
        <v>433</v>
      </c>
      <c r="D17" s="123" t="s">
        <v>433</v>
      </c>
      <c r="E17" s="123" t="s">
        <v>433</v>
      </c>
      <c r="F17" s="123" t="s">
        <v>433</v>
      </c>
      <c r="G17" s="123" t="s">
        <v>433</v>
      </c>
      <c r="H17" s="123" t="s">
        <v>433</v>
      </c>
      <c r="I17" s="123" t="s">
        <v>433</v>
      </c>
      <c r="J17" s="123" t="s">
        <v>433</v>
      </c>
      <c r="K17" t="s">
        <v>433</v>
      </c>
      <c r="L17" t="s">
        <v>433</v>
      </c>
      <c r="M17" t="s">
        <v>433</v>
      </c>
      <c r="N17" t="s">
        <v>433</v>
      </c>
      <c r="O17" t="s">
        <v>433</v>
      </c>
      <c r="P17" t="s">
        <v>433</v>
      </c>
    </row>
    <row r="18" spans="1:55" x14ac:dyDescent="0.25">
      <c r="A18" s="126">
        <v>39</v>
      </c>
      <c r="B18" s="123">
        <v>46</v>
      </c>
      <c r="C18" s="123" t="s">
        <v>433</v>
      </c>
      <c r="D18" s="123" t="s">
        <v>433</v>
      </c>
      <c r="E18" s="123" t="s">
        <v>433</v>
      </c>
      <c r="F18" s="123" t="s">
        <v>433</v>
      </c>
      <c r="G18" s="123" t="s">
        <v>433</v>
      </c>
      <c r="H18" s="123" t="s">
        <v>433</v>
      </c>
      <c r="I18" s="123" t="s">
        <v>433</v>
      </c>
      <c r="J18" s="123" t="s">
        <v>433</v>
      </c>
      <c r="K18" t="s">
        <v>433</v>
      </c>
      <c r="L18" t="s">
        <v>433</v>
      </c>
      <c r="M18" t="s">
        <v>433</v>
      </c>
      <c r="N18" t="s">
        <v>433</v>
      </c>
      <c r="O18" t="s">
        <v>433</v>
      </c>
      <c r="P18" t="s">
        <v>433</v>
      </c>
      <c r="AZ18">
        <v>2</v>
      </c>
      <c r="BB18">
        <v>2</v>
      </c>
    </row>
    <row r="19" spans="1:55" x14ac:dyDescent="0.25">
      <c r="A19" s="126">
        <v>41</v>
      </c>
      <c r="B19" s="123">
        <v>35</v>
      </c>
      <c r="C19" s="123" t="s">
        <v>433</v>
      </c>
      <c r="D19" s="123" t="s">
        <v>433</v>
      </c>
      <c r="E19" s="123" t="s">
        <v>433</v>
      </c>
      <c r="F19" s="123" t="s">
        <v>433</v>
      </c>
      <c r="G19" s="123" t="s">
        <v>433</v>
      </c>
      <c r="H19" s="123" t="s">
        <v>433</v>
      </c>
      <c r="I19" s="123" t="s">
        <v>433</v>
      </c>
      <c r="J19" s="123" t="s">
        <v>433</v>
      </c>
      <c r="K19" t="s">
        <v>433</v>
      </c>
      <c r="L19" t="s">
        <v>433</v>
      </c>
      <c r="M19" t="s">
        <v>433</v>
      </c>
      <c r="N19" t="s">
        <v>433</v>
      </c>
      <c r="O19" t="s">
        <v>433</v>
      </c>
      <c r="P19" t="s">
        <v>433</v>
      </c>
      <c r="AZ19">
        <v>5</v>
      </c>
      <c r="BB19">
        <v>6</v>
      </c>
      <c r="BC19" t="s">
        <v>433</v>
      </c>
    </row>
    <row r="20" spans="1:55" x14ac:dyDescent="0.25">
      <c r="A20" s="126">
        <v>47</v>
      </c>
      <c r="B20" s="123">
        <v>39</v>
      </c>
      <c r="C20" s="123">
        <v>12</v>
      </c>
      <c r="D20" s="123" t="s">
        <v>433</v>
      </c>
      <c r="E20" s="123" t="s">
        <v>433</v>
      </c>
      <c r="F20" s="123" t="s">
        <v>433</v>
      </c>
      <c r="G20" s="123" t="s">
        <v>433</v>
      </c>
      <c r="H20" s="123" t="s">
        <v>433</v>
      </c>
      <c r="I20" s="123" t="s">
        <v>433</v>
      </c>
      <c r="J20" s="123" t="s">
        <v>433</v>
      </c>
      <c r="K20" t="s">
        <v>433</v>
      </c>
      <c r="L20" t="s">
        <v>433</v>
      </c>
      <c r="M20" t="s">
        <v>433</v>
      </c>
      <c r="N20" t="s">
        <v>433</v>
      </c>
      <c r="O20" t="s">
        <v>433</v>
      </c>
      <c r="P20" t="s">
        <v>433</v>
      </c>
      <c r="AZ20">
        <v>6</v>
      </c>
      <c r="BB20">
        <v>8</v>
      </c>
      <c r="BC20" t="s">
        <v>433</v>
      </c>
    </row>
    <row r="21" spans="1:55" x14ac:dyDescent="0.25">
      <c r="A21" s="126">
        <v>25</v>
      </c>
      <c r="B21" s="123">
        <v>21</v>
      </c>
      <c r="C21" s="123" t="s">
        <v>433</v>
      </c>
      <c r="D21" s="123" t="s">
        <v>433</v>
      </c>
      <c r="E21" s="123" t="s">
        <v>433</v>
      </c>
      <c r="F21" s="123" t="s">
        <v>433</v>
      </c>
      <c r="G21" s="123" t="s">
        <v>433</v>
      </c>
      <c r="H21" s="123" t="s">
        <v>433</v>
      </c>
      <c r="I21" s="123" t="s">
        <v>433</v>
      </c>
      <c r="J21" s="123" t="s">
        <v>433</v>
      </c>
      <c r="K21" t="s">
        <v>433</v>
      </c>
      <c r="L21" t="s">
        <v>433</v>
      </c>
      <c r="M21" t="s">
        <v>433</v>
      </c>
      <c r="N21" t="s">
        <v>433</v>
      </c>
      <c r="O21" t="s">
        <v>433</v>
      </c>
      <c r="P21" t="s">
        <v>433</v>
      </c>
      <c r="AZ21">
        <v>8</v>
      </c>
      <c r="BB21">
        <v>19</v>
      </c>
      <c r="BC21" t="s">
        <v>433</v>
      </c>
    </row>
    <row r="22" spans="1:55" x14ac:dyDescent="0.25">
      <c r="A22" s="126" t="s">
        <v>435</v>
      </c>
      <c r="AZ22">
        <v>9</v>
      </c>
      <c r="BB22">
        <v>29</v>
      </c>
      <c r="BC22" t="s">
        <v>433</v>
      </c>
    </row>
    <row r="23" spans="1:55" x14ac:dyDescent="0.25">
      <c r="A23" s="126">
        <v>1</v>
      </c>
      <c r="B23">
        <v>2</v>
      </c>
      <c r="C23">
        <v>3</v>
      </c>
      <c r="D23">
        <v>4</v>
      </c>
      <c r="E23">
        <v>5</v>
      </c>
      <c r="F23">
        <v>6</v>
      </c>
      <c r="G23">
        <v>7</v>
      </c>
      <c r="H23">
        <v>8</v>
      </c>
      <c r="I23">
        <v>9</v>
      </c>
      <c r="J23">
        <v>10</v>
      </c>
      <c r="K23">
        <v>11</v>
      </c>
      <c r="L23">
        <v>12</v>
      </c>
      <c r="M23">
        <v>13</v>
      </c>
      <c r="N23">
        <v>14</v>
      </c>
      <c r="O23">
        <v>15</v>
      </c>
      <c r="P23">
        <v>16</v>
      </c>
      <c r="Q23">
        <v>17</v>
      </c>
      <c r="R23">
        <v>18</v>
      </c>
      <c r="S23">
        <v>19</v>
      </c>
      <c r="T23">
        <v>20</v>
      </c>
      <c r="U23">
        <v>21</v>
      </c>
      <c r="V23">
        <v>22</v>
      </c>
      <c r="W23">
        <v>23</v>
      </c>
      <c r="X23">
        <v>24</v>
      </c>
      <c r="Y23">
        <v>25</v>
      </c>
      <c r="Z23">
        <v>26</v>
      </c>
      <c r="AA23">
        <v>27</v>
      </c>
      <c r="AB23">
        <v>28</v>
      </c>
      <c r="AC23">
        <v>29</v>
      </c>
      <c r="AD23">
        <v>30</v>
      </c>
      <c r="AE23">
        <v>31</v>
      </c>
      <c r="AF23">
        <v>32</v>
      </c>
      <c r="AG23">
        <v>33</v>
      </c>
      <c r="AH23">
        <v>34</v>
      </c>
      <c r="AI23">
        <v>35</v>
      </c>
      <c r="AJ23">
        <v>36</v>
      </c>
      <c r="AK23">
        <v>37</v>
      </c>
      <c r="AL23">
        <v>38</v>
      </c>
      <c r="AM23">
        <v>39</v>
      </c>
      <c r="AN23">
        <v>40</v>
      </c>
      <c r="AO23">
        <v>41</v>
      </c>
      <c r="AP23">
        <v>42</v>
      </c>
      <c r="AQ23">
        <v>43</v>
      </c>
      <c r="AR23">
        <v>44</v>
      </c>
      <c r="AS23">
        <v>45</v>
      </c>
      <c r="AT23">
        <v>46</v>
      </c>
      <c r="AU23">
        <v>47</v>
      </c>
      <c r="AV23">
        <v>48</v>
      </c>
      <c r="AW23">
        <v>49</v>
      </c>
      <c r="AZ23">
        <v>18</v>
      </c>
      <c r="BB23">
        <v>31</v>
      </c>
      <c r="BC23" t="s">
        <v>433</v>
      </c>
    </row>
    <row r="24" spans="1:55" x14ac:dyDescent="0.25">
      <c r="A24" s="126">
        <v>0</v>
      </c>
      <c r="B24">
        <v>0</v>
      </c>
      <c r="C24">
        <v>0</v>
      </c>
      <c r="D24">
        <v>0</v>
      </c>
      <c r="E24">
        <v>0</v>
      </c>
      <c r="F24">
        <v>1</v>
      </c>
      <c r="G24">
        <v>0</v>
      </c>
      <c r="H24">
        <v>2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1</v>
      </c>
      <c r="AJ24">
        <v>0</v>
      </c>
      <c r="AK24">
        <v>0</v>
      </c>
      <c r="AL24">
        <v>0</v>
      </c>
      <c r="AM24">
        <v>1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2</v>
      </c>
      <c r="AU24">
        <v>0</v>
      </c>
      <c r="AV24">
        <v>0</v>
      </c>
      <c r="AW24">
        <v>0</v>
      </c>
      <c r="AZ24">
        <v>21</v>
      </c>
      <c r="BB24">
        <v>36</v>
      </c>
      <c r="BC24" t="s">
        <v>433</v>
      </c>
    </row>
    <row r="25" spans="1:55" x14ac:dyDescent="0.25">
      <c r="AZ25">
        <v>40</v>
      </c>
      <c r="BB25">
        <v>46</v>
      </c>
    </row>
    <row r="26" spans="1:55" x14ac:dyDescent="0.25">
      <c r="A26" s="126">
        <v>1</v>
      </c>
      <c r="B26">
        <v>1</v>
      </c>
      <c r="C26">
        <v>1</v>
      </c>
      <c r="D26">
        <v>1</v>
      </c>
      <c r="E26">
        <v>1</v>
      </c>
      <c r="F26">
        <v>2</v>
      </c>
      <c r="G26">
        <v>1</v>
      </c>
      <c r="H26">
        <v>3</v>
      </c>
      <c r="I26">
        <v>2</v>
      </c>
      <c r="J26">
        <v>1</v>
      </c>
      <c r="K26">
        <v>0</v>
      </c>
      <c r="L26">
        <v>2</v>
      </c>
      <c r="M26">
        <v>1</v>
      </c>
      <c r="N26">
        <v>1</v>
      </c>
      <c r="O26">
        <v>0</v>
      </c>
      <c r="P26">
        <v>1</v>
      </c>
      <c r="Q26">
        <v>1</v>
      </c>
      <c r="R26">
        <v>1</v>
      </c>
      <c r="S26">
        <v>1</v>
      </c>
      <c r="T26">
        <v>1</v>
      </c>
      <c r="U26">
        <v>2</v>
      </c>
      <c r="V26">
        <v>1</v>
      </c>
      <c r="W26">
        <v>1</v>
      </c>
      <c r="X26">
        <v>1</v>
      </c>
      <c r="Y26">
        <v>0</v>
      </c>
      <c r="Z26">
        <v>1</v>
      </c>
      <c r="AA26">
        <v>1</v>
      </c>
      <c r="AB26">
        <v>1</v>
      </c>
      <c r="AC26">
        <v>0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2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0</v>
      </c>
      <c r="AP26">
        <v>1</v>
      </c>
      <c r="AQ26">
        <v>1</v>
      </c>
      <c r="AR26">
        <v>1</v>
      </c>
      <c r="AS26">
        <v>1</v>
      </c>
      <c r="AT26">
        <v>3</v>
      </c>
      <c r="AU26">
        <v>0</v>
      </c>
      <c r="AV26">
        <v>1</v>
      </c>
      <c r="AW26">
        <v>1</v>
      </c>
      <c r="AZ26">
        <v>46</v>
      </c>
    </row>
    <row r="27" spans="1:55" x14ac:dyDescent="0.25">
      <c r="AZ27">
        <v>49</v>
      </c>
    </row>
  </sheetData>
  <sortState ref="BB3:BB16">
    <sortCondition ref="BB1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all_Out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5</xdr:col>
                    <xdr:colOff>171450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C281"/>
  <sheetViews>
    <sheetView zoomScale="80" zoomScaleNormal="8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U25" sqref="U25"/>
    </sheetView>
  </sheetViews>
  <sheetFormatPr defaultRowHeight="15" x14ac:dyDescent="0.25"/>
  <cols>
    <col min="1" max="1" width="13.28515625" style="235" customWidth="1"/>
    <col min="2" max="7" width="3.42578125" bestFit="1" customWidth="1"/>
    <col min="8" max="8" width="2.140625" style="236" customWidth="1"/>
    <col min="9" max="13" width="3.28515625" bestFit="1" customWidth="1"/>
    <col min="14" max="14" width="2.5703125" style="236" customWidth="1"/>
    <col min="15" max="63" width="3" bestFit="1" customWidth="1"/>
    <col min="64" max="64" width="3.28515625" style="236" customWidth="1"/>
    <col min="65" max="77" width="3.28515625" customWidth="1"/>
    <col min="78" max="113" width="3" bestFit="1" customWidth="1"/>
    <col min="114" max="114" width="5.28515625" style="239" bestFit="1" customWidth="1"/>
    <col min="115" max="115" width="2.140625" style="238" customWidth="1"/>
    <col min="116" max="116" width="4.28515625" style="237" bestFit="1" customWidth="1"/>
    <col min="117" max="117" width="6.7109375" style="237" bestFit="1" customWidth="1"/>
    <col min="118" max="118" width="1.5703125" style="238" customWidth="1"/>
    <col min="119" max="119" width="5.140625" style="237" bestFit="1" customWidth="1"/>
    <col min="120" max="120" width="5.7109375" style="237" bestFit="1" customWidth="1"/>
    <col min="121" max="121" width="2.7109375" style="215" customWidth="1"/>
    <col min="122" max="122" width="4.85546875" style="241" customWidth="1"/>
  </cols>
  <sheetData>
    <row r="1" spans="1:126" x14ac:dyDescent="0.25">
      <c r="DJ1" s="239">
        <v>279</v>
      </c>
    </row>
    <row r="2" spans="1:126" x14ac:dyDescent="0.25">
      <c r="DJ2" s="239">
        <v>21</v>
      </c>
    </row>
    <row r="3" spans="1:126" x14ac:dyDescent="0.25">
      <c r="A3" s="235" t="s">
        <v>604</v>
      </c>
      <c r="B3" t="s">
        <v>605</v>
      </c>
      <c r="C3" t="s">
        <v>606</v>
      </c>
      <c r="D3" t="s">
        <v>607</v>
      </c>
      <c r="E3" t="s">
        <v>608</v>
      </c>
      <c r="F3" t="s">
        <v>609</v>
      </c>
      <c r="G3" t="s">
        <v>610</v>
      </c>
      <c r="I3" t="s">
        <v>611</v>
      </c>
      <c r="J3" t="s">
        <v>612</v>
      </c>
      <c r="K3" t="s">
        <v>613</v>
      </c>
      <c r="L3" t="s">
        <v>614</v>
      </c>
      <c r="M3" t="s">
        <v>615</v>
      </c>
      <c r="O3">
        <v>1</v>
      </c>
      <c r="P3">
        <v>2</v>
      </c>
      <c r="Q3">
        <v>3</v>
      </c>
      <c r="R3">
        <v>4</v>
      </c>
      <c r="S3">
        <v>5</v>
      </c>
      <c r="T3">
        <v>6</v>
      </c>
      <c r="U3">
        <v>7</v>
      </c>
      <c r="V3">
        <v>8</v>
      </c>
      <c r="W3">
        <v>9</v>
      </c>
      <c r="X3">
        <v>10</v>
      </c>
      <c r="Y3">
        <v>11</v>
      </c>
      <c r="Z3">
        <v>12</v>
      </c>
      <c r="AA3">
        <v>13</v>
      </c>
      <c r="AB3">
        <v>14</v>
      </c>
      <c r="AC3">
        <v>15</v>
      </c>
      <c r="AD3">
        <v>16</v>
      </c>
      <c r="AE3">
        <v>17</v>
      </c>
      <c r="AF3">
        <v>18</v>
      </c>
      <c r="AG3">
        <v>19</v>
      </c>
      <c r="AH3">
        <v>20</v>
      </c>
      <c r="AI3">
        <v>21</v>
      </c>
      <c r="AJ3">
        <v>22</v>
      </c>
      <c r="AK3">
        <v>23</v>
      </c>
      <c r="AL3">
        <v>24</v>
      </c>
      <c r="AM3">
        <v>25</v>
      </c>
      <c r="AN3">
        <v>26</v>
      </c>
      <c r="AO3">
        <v>27</v>
      </c>
      <c r="AP3">
        <v>28</v>
      </c>
      <c r="AQ3">
        <v>29</v>
      </c>
      <c r="AR3">
        <v>30</v>
      </c>
      <c r="AS3">
        <v>31</v>
      </c>
      <c r="AT3">
        <v>32</v>
      </c>
      <c r="AU3">
        <v>33</v>
      </c>
      <c r="AV3">
        <v>34</v>
      </c>
      <c r="AW3">
        <v>35</v>
      </c>
      <c r="AX3">
        <v>36</v>
      </c>
      <c r="AY3">
        <v>37</v>
      </c>
      <c r="AZ3">
        <v>38</v>
      </c>
      <c r="BA3">
        <v>39</v>
      </c>
      <c r="BB3">
        <v>40</v>
      </c>
      <c r="BC3">
        <v>41</v>
      </c>
      <c r="BD3">
        <v>42</v>
      </c>
      <c r="BE3">
        <v>43</v>
      </c>
      <c r="BF3">
        <v>44</v>
      </c>
      <c r="BG3">
        <v>45</v>
      </c>
      <c r="BH3">
        <v>46</v>
      </c>
      <c r="BI3">
        <v>47</v>
      </c>
      <c r="BJ3">
        <v>48</v>
      </c>
      <c r="BK3">
        <v>49</v>
      </c>
      <c r="BM3">
        <v>1</v>
      </c>
      <c r="BN3">
        <v>2</v>
      </c>
      <c r="BO3">
        <v>3</v>
      </c>
      <c r="BP3">
        <v>4</v>
      </c>
      <c r="BQ3">
        <v>5</v>
      </c>
      <c r="BR3">
        <v>6</v>
      </c>
      <c r="BS3">
        <v>7</v>
      </c>
      <c r="BT3">
        <v>8</v>
      </c>
      <c r="BU3">
        <v>9</v>
      </c>
      <c r="BV3">
        <v>10</v>
      </c>
      <c r="BW3">
        <v>11</v>
      </c>
      <c r="BX3">
        <v>12</v>
      </c>
      <c r="BY3">
        <v>13</v>
      </c>
      <c r="BZ3">
        <v>14</v>
      </c>
      <c r="CA3">
        <v>15</v>
      </c>
      <c r="CB3">
        <v>16</v>
      </c>
      <c r="CC3">
        <v>17</v>
      </c>
      <c r="CD3">
        <v>18</v>
      </c>
      <c r="CE3">
        <v>19</v>
      </c>
      <c r="CF3">
        <v>20</v>
      </c>
      <c r="CG3">
        <v>21</v>
      </c>
      <c r="CH3">
        <v>22</v>
      </c>
      <c r="CI3">
        <v>23</v>
      </c>
      <c r="CJ3">
        <v>24</v>
      </c>
      <c r="CK3">
        <v>25</v>
      </c>
      <c r="CL3">
        <v>26</v>
      </c>
      <c r="CM3">
        <v>27</v>
      </c>
      <c r="CN3">
        <v>28</v>
      </c>
      <c r="CO3">
        <v>29</v>
      </c>
      <c r="CP3">
        <v>30</v>
      </c>
      <c r="CQ3">
        <v>31</v>
      </c>
      <c r="CR3">
        <v>32</v>
      </c>
      <c r="CS3">
        <v>33</v>
      </c>
      <c r="CT3">
        <v>34</v>
      </c>
      <c r="CU3">
        <v>35</v>
      </c>
      <c r="CV3">
        <v>36</v>
      </c>
      <c r="CW3">
        <v>37</v>
      </c>
      <c r="CX3">
        <v>38</v>
      </c>
      <c r="CY3">
        <v>39</v>
      </c>
      <c r="CZ3">
        <v>40</v>
      </c>
      <c r="DA3">
        <v>41</v>
      </c>
      <c r="DB3">
        <v>42</v>
      </c>
      <c r="DC3">
        <v>43</v>
      </c>
      <c r="DD3">
        <v>44</v>
      </c>
      <c r="DE3">
        <v>45</v>
      </c>
      <c r="DF3">
        <v>46</v>
      </c>
      <c r="DG3">
        <v>47</v>
      </c>
      <c r="DH3">
        <v>48</v>
      </c>
      <c r="DI3">
        <v>49</v>
      </c>
      <c r="DJ3" s="239" t="s">
        <v>67</v>
      </c>
      <c r="DL3" s="237" t="s">
        <v>75</v>
      </c>
      <c r="DM3" s="237" t="s">
        <v>74</v>
      </c>
      <c r="DO3" s="237" t="s">
        <v>0</v>
      </c>
      <c r="DP3" s="237" t="s">
        <v>1</v>
      </c>
    </row>
    <row r="5" spans="1:126" x14ac:dyDescent="0.25">
      <c r="A5" s="235">
        <v>41995</v>
      </c>
      <c r="B5">
        <v>5</v>
      </c>
      <c r="C5">
        <v>10</v>
      </c>
      <c r="D5">
        <v>19</v>
      </c>
      <c r="E5">
        <v>32</v>
      </c>
      <c r="F5">
        <v>38</v>
      </c>
      <c r="G5">
        <v>44</v>
      </c>
      <c r="I5">
        <v>1</v>
      </c>
      <c r="J5">
        <v>2</v>
      </c>
      <c r="K5">
        <v>0</v>
      </c>
      <c r="L5">
        <v>2</v>
      </c>
      <c r="M5">
        <v>1</v>
      </c>
      <c r="S5">
        <v>1</v>
      </c>
      <c r="X5">
        <v>1</v>
      </c>
      <c r="AG5">
        <v>1</v>
      </c>
      <c r="AT5">
        <v>1</v>
      </c>
      <c r="AZ5">
        <v>1</v>
      </c>
      <c r="BF5">
        <v>1</v>
      </c>
      <c r="BM5" s="126">
        <v>5</v>
      </c>
      <c r="BN5">
        <v>10</v>
      </c>
      <c r="BO5">
        <v>19</v>
      </c>
      <c r="BP5">
        <v>32</v>
      </c>
      <c r="BQ5">
        <v>38</v>
      </c>
      <c r="BR5">
        <v>44</v>
      </c>
      <c r="BS5" s="126">
        <v>1</v>
      </c>
      <c r="BT5">
        <v>2</v>
      </c>
      <c r="BU5">
        <v>3</v>
      </c>
      <c r="BV5">
        <v>4</v>
      </c>
      <c r="BW5">
        <v>6</v>
      </c>
      <c r="BX5">
        <v>7</v>
      </c>
      <c r="BY5">
        <v>8</v>
      </c>
      <c r="BZ5">
        <v>9</v>
      </c>
      <c r="CA5">
        <v>11</v>
      </c>
      <c r="CB5">
        <v>12</v>
      </c>
      <c r="CC5">
        <v>13</v>
      </c>
      <c r="CD5">
        <v>14</v>
      </c>
      <c r="CE5" s="126">
        <v>15</v>
      </c>
      <c r="CF5">
        <v>16</v>
      </c>
      <c r="CG5">
        <v>17</v>
      </c>
      <c r="CH5">
        <v>18</v>
      </c>
      <c r="CI5">
        <v>20</v>
      </c>
      <c r="CJ5">
        <v>21</v>
      </c>
      <c r="CK5">
        <v>22</v>
      </c>
      <c r="CL5">
        <v>23</v>
      </c>
      <c r="CM5" s="126">
        <v>24</v>
      </c>
      <c r="CN5" s="126">
        <v>25</v>
      </c>
      <c r="CO5">
        <v>26</v>
      </c>
      <c r="CP5">
        <v>27</v>
      </c>
      <c r="CQ5">
        <v>28</v>
      </c>
      <c r="CR5">
        <v>29</v>
      </c>
      <c r="CS5">
        <v>30</v>
      </c>
      <c r="CT5">
        <v>31</v>
      </c>
      <c r="CU5">
        <v>33</v>
      </c>
      <c r="CV5">
        <v>34</v>
      </c>
      <c r="CW5">
        <v>35</v>
      </c>
      <c r="CX5">
        <v>36</v>
      </c>
      <c r="CY5">
        <v>37</v>
      </c>
      <c r="CZ5">
        <v>39</v>
      </c>
      <c r="DA5">
        <v>40</v>
      </c>
      <c r="DB5">
        <v>41</v>
      </c>
      <c r="DC5" s="126">
        <v>42</v>
      </c>
      <c r="DD5">
        <v>43</v>
      </c>
      <c r="DE5">
        <v>45</v>
      </c>
      <c r="DF5">
        <v>46</v>
      </c>
      <c r="DG5">
        <v>47</v>
      </c>
      <c r="DH5">
        <v>48</v>
      </c>
      <c r="DI5">
        <v>49</v>
      </c>
      <c r="DJ5" s="239">
        <v>148</v>
      </c>
      <c r="DL5" s="237">
        <v>3</v>
      </c>
      <c r="DM5" s="237">
        <v>3</v>
      </c>
      <c r="DO5" s="237">
        <v>2</v>
      </c>
      <c r="DP5" s="237">
        <v>4</v>
      </c>
      <c r="DR5" s="241">
        <v>0.53046594982078854</v>
      </c>
      <c r="DU5" s="240"/>
      <c r="DV5" s="240"/>
    </row>
    <row r="6" spans="1:126" x14ac:dyDescent="0.25">
      <c r="A6" s="235">
        <v>41998</v>
      </c>
      <c r="B6">
        <v>1</v>
      </c>
      <c r="C6">
        <v>5</v>
      </c>
      <c r="D6">
        <v>15</v>
      </c>
      <c r="E6">
        <v>24</v>
      </c>
      <c r="F6">
        <v>25</v>
      </c>
      <c r="G6">
        <v>42</v>
      </c>
      <c r="I6">
        <v>2</v>
      </c>
      <c r="J6">
        <v>1</v>
      </c>
      <c r="K6">
        <v>2</v>
      </c>
      <c r="L6">
        <v>0</v>
      </c>
      <c r="M6">
        <v>1</v>
      </c>
      <c r="O6">
        <v>1</v>
      </c>
      <c r="S6">
        <v>2</v>
      </c>
      <c r="X6">
        <v>1</v>
      </c>
      <c r="AC6">
        <v>1</v>
      </c>
      <c r="AG6">
        <v>1</v>
      </c>
      <c r="AL6">
        <v>1</v>
      </c>
      <c r="AM6">
        <v>1</v>
      </c>
      <c r="AT6">
        <v>1</v>
      </c>
      <c r="AZ6">
        <v>1</v>
      </c>
      <c r="BD6">
        <v>1</v>
      </c>
      <c r="BF6">
        <v>1</v>
      </c>
      <c r="BM6">
        <v>5</v>
      </c>
      <c r="BN6" s="126">
        <v>1</v>
      </c>
      <c r="BO6">
        <v>10</v>
      </c>
      <c r="BP6">
        <v>15</v>
      </c>
      <c r="BQ6">
        <v>19</v>
      </c>
      <c r="BR6">
        <v>24</v>
      </c>
      <c r="BS6">
        <v>25</v>
      </c>
      <c r="BT6">
        <v>32</v>
      </c>
      <c r="BU6">
        <v>38</v>
      </c>
      <c r="BV6" s="126">
        <v>42</v>
      </c>
      <c r="BW6" s="126">
        <v>44</v>
      </c>
      <c r="BX6">
        <v>2</v>
      </c>
      <c r="BY6">
        <v>3</v>
      </c>
      <c r="BZ6" s="126">
        <v>4</v>
      </c>
      <c r="CA6">
        <v>6</v>
      </c>
      <c r="CB6">
        <v>7</v>
      </c>
      <c r="CC6">
        <v>8</v>
      </c>
      <c r="CD6">
        <v>9</v>
      </c>
      <c r="CE6">
        <v>11</v>
      </c>
      <c r="CF6">
        <v>12</v>
      </c>
      <c r="CG6">
        <v>13</v>
      </c>
      <c r="CH6">
        <v>14</v>
      </c>
      <c r="CI6">
        <v>16</v>
      </c>
      <c r="CJ6">
        <v>17</v>
      </c>
      <c r="CK6">
        <v>18</v>
      </c>
      <c r="CL6">
        <v>20</v>
      </c>
      <c r="CM6">
        <v>21</v>
      </c>
      <c r="CN6">
        <v>22</v>
      </c>
      <c r="CO6">
        <v>23</v>
      </c>
      <c r="CP6">
        <v>26</v>
      </c>
      <c r="CQ6" s="126">
        <v>27</v>
      </c>
      <c r="CR6">
        <v>28</v>
      </c>
      <c r="CS6">
        <v>29</v>
      </c>
      <c r="CT6">
        <v>30</v>
      </c>
      <c r="CU6">
        <v>31</v>
      </c>
      <c r="CV6">
        <v>33</v>
      </c>
      <c r="CW6">
        <v>34</v>
      </c>
      <c r="CX6">
        <v>35</v>
      </c>
      <c r="CY6">
        <v>36</v>
      </c>
      <c r="CZ6">
        <v>37</v>
      </c>
      <c r="DA6">
        <v>39</v>
      </c>
      <c r="DB6">
        <v>40</v>
      </c>
      <c r="DC6">
        <v>41</v>
      </c>
      <c r="DD6">
        <v>43</v>
      </c>
      <c r="DE6">
        <v>45</v>
      </c>
      <c r="DF6">
        <v>46</v>
      </c>
      <c r="DG6" s="126">
        <v>47</v>
      </c>
      <c r="DH6">
        <v>48</v>
      </c>
      <c r="DI6">
        <v>49</v>
      </c>
      <c r="DJ6" s="239">
        <v>112</v>
      </c>
      <c r="DL6" s="237">
        <v>1</v>
      </c>
      <c r="DM6" s="237">
        <v>5</v>
      </c>
      <c r="DO6" s="237">
        <v>4</v>
      </c>
      <c r="DP6" s="237">
        <v>2</v>
      </c>
      <c r="DR6" s="241">
        <v>0.40143369175627241</v>
      </c>
      <c r="DU6" s="240"/>
      <c r="DV6" s="240"/>
    </row>
    <row r="7" spans="1:126" x14ac:dyDescent="0.25">
      <c r="A7" s="235">
        <v>42002</v>
      </c>
      <c r="B7">
        <v>1</v>
      </c>
      <c r="C7">
        <v>4</v>
      </c>
      <c r="D7">
        <v>27</v>
      </c>
      <c r="E7">
        <v>42</v>
      </c>
      <c r="F7">
        <v>44</v>
      </c>
      <c r="G7">
        <v>47</v>
      </c>
      <c r="I7">
        <v>2</v>
      </c>
      <c r="J7">
        <v>0</v>
      </c>
      <c r="K7">
        <v>1</v>
      </c>
      <c r="L7">
        <v>0</v>
      </c>
      <c r="M7">
        <v>3</v>
      </c>
      <c r="O7">
        <v>2</v>
      </c>
      <c r="R7">
        <v>1</v>
      </c>
      <c r="S7">
        <v>2</v>
      </c>
      <c r="X7">
        <v>1</v>
      </c>
      <c r="AC7">
        <v>1</v>
      </c>
      <c r="AG7">
        <v>1</v>
      </c>
      <c r="AL7">
        <v>1</v>
      </c>
      <c r="AM7">
        <v>1</v>
      </c>
      <c r="AO7">
        <v>1</v>
      </c>
      <c r="AT7">
        <v>1</v>
      </c>
      <c r="AZ7">
        <v>1</v>
      </c>
      <c r="BD7">
        <v>2</v>
      </c>
      <c r="BF7">
        <v>2</v>
      </c>
      <c r="BI7">
        <v>1</v>
      </c>
      <c r="BM7" s="126">
        <v>1</v>
      </c>
      <c r="BN7">
        <v>5</v>
      </c>
      <c r="BO7">
        <v>42</v>
      </c>
      <c r="BP7">
        <v>44</v>
      </c>
      <c r="BQ7" s="126">
        <v>4</v>
      </c>
      <c r="BR7">
        <v>10</v>
      </c>
      <c r="BS7">
        <v>15</v>
      </c>
      <c r="BT7">
        <v>19</v>
      </c>
      <c r="BU7">
        <v>24</v>
      </c>
      <c r="BV7">
        <v>25</v>
      </c>
      <c r="BW7">
        <v>27</v>
      </c>
      <c r="BX7">
        <v>32</v>
      </c>
      <c r="BY7">
        <v>38</v>
      </c>
      <c r="BZ7">
        <v>47</v>
      </c>
      <c r="CA7">
        <v>2</v>
      </c>
      <c r="CB7">
        <v>3</v>
      </c>
      <c r="CC7">
        <v>6</v>
      </c>
      <c r="CD7">
        <v>7</v>
      </c>
      <c r="CE7">
        <v>8</v>
      </c>
      <c r="CF7">
        <v>9</v>
      </c>
      <c r="CG7">
        <v>11</v>
      </c>
      <c r="CH7">
        <v>12</v>
      </c>
      <c r="CI7">
        <v>13</v>
      </c>
      <c r="CJ7">
        <v>14</v>
      </c>
      <c r="CK7">
        <v>16</v>
      </c>
      <c r="CL7">
        <v>17</v>
      </c>
      <c r="CM7" s="126">
        <v>18</v>
      </c>
      <c r="CN7">
        <v>20</v>
      </c>
      <c r="CO7">
        <v>21</v>
      </c>
      <c r="CP7">
        <v>22</v>
      </c>
      <c r="CQ7">
        <v>23</v>
      </c>
      <c r="CR7">
        <v>26</v>
      </c>
      <c r="CS7">
        <v>28</v>
      </c>
      <c r="CT7">
        <v>29</v>
      </c>
      <c r="CU7">
        <v>30</v>
      </c>
      <c r="CV7" s="126">
        <v>31</v>
      </c>
      <c r="CW7">
        <v>33</v>
      </c>
      <c r="CX7">
        <v>34</v>
      </c>
      <c r="CY7">
        <v>35</v>
      </c>
      <c r="CZ7">
        <v>36</v>
      </c>
      <c r="DA7">
        <v>37</v>
      </c>
      <c r="DB7">
        <v>39</v>
      </c>
      <c r="DC7">
        <v>40</v>
      </c>
      <c r="DD7">
        <v>41</v>
      </c>
      <c r="DE7">
        <v>43</v>
      </c>
      <c r="DF7">
        <v>45</v>
      </c>
      <c r="DG7">
        <v>46</v>
      </c>
      <c r="DH7" s="126">
        <v>48</v>
      </c>
      <c r="DI7" s="126">
        <v>49</v>
      </c>
      <c r="DJ7" s="239">
        <v>165</v>
      </c>
      <c r="DL7" s="237">
        <v>4</v>
      </c>
      <c r="DM7" s="237">
        <v>2</v>
      </c>
      <c r="DO7" s="237">
        <v>3</v>
      </c>
      <c r="DP7" s="237">
        <v>3</v>
      </c>
      <c r="DR7" s="241">
        <v>0.59139784946236562</v>
      </c>
      <c r="DU7" s="240"/>
      <c r="DV7" s="240"/>
    </row>
    <row r="8" spans="1:126" x14ac:dyDescent="0.25">
      <c r="A8" s="235">
        <v>42005</v>
      </c>
      <c r="B8">
        <v>1</v>
      </c>
      <c r="C8">
        <v>4</v>
      </c>
      <c r="D8">
        <v>18</v>
      </c>
      <c r="E8">
        <v>31</v>
      </c>
      <c r="F8">
        <v>48</v>
      </c>
      <c r="G8">
        <v>49</v>
      </c>
      <c r="I8">
        <v>2</v>
      </c>
      <c r="J8">
        <v>1</v>
      </c>
      <c r="K8">
        <v>0</v>
      </c>
      <c r="L8">
        <v>1</v>
      </c>
      <c r="M8">
        <v>2</v>
      </c>
      <c r="O8">
        <v>3</v>
      </c>
      <c r="R8">
        <v>2</v>
      </c>
      <c r="S8">
        <v>2</v>
      </c>
      <c r="X8">
        <v>1</v>
      </c>
      <c r="AC8">
        <v>1</v>
      </c>
      <c r="AF8">
        <v>1</v>
      </c>
      <c r="AG8">
        <v>1</v>
      </c>
      <c r="AL8">
        <v>1</v>
      </c>
      <c r="AM8">
        <v>1</v>
      </c>
      <c r="AO8">
        <v>1</v>
      </c>
      <c r="AS8">
        <v>1</v>
      </c>
      <c r="AT8">
        <v>1</v>
      </c>
      <c r="AZ8">
        <v>1</v>
      </c>
      <c r="BD8">
        <v>2</v>
      </c>
      <c r="BF8">
        <v>2</v>
      </c>
      <c r="BI8">
        <v>1</v>
      </c>
      <c r="BJ8">
        <v>1</v>
      </c>
      <c r="BK8">
        <v>1</v>
      </c>
      <c r="BM8" s="126">
        <v>1</v>
      </c>
      <c r="BN8">
        <v>4</v>
      </c>
      <c r="BO8">
        <v>5</v>
      </c>
      <c r="BP8">
        <v>42</v>
      </c>
      <c r="BQ8">
        <v>44</v>
      </c>
      <c r="BR8">
        <v>10</v>
      </c>
      <c r="BS8">
        <v>15</v>
      </c>
      <c r="BT8">
        <v>18</v>
      </c>
      <c r="BU8">
        <v>19</v>
      </c>
      <c r="BV8">
        <v>24</v>
      </c>
      <c r="BW8">
        <v>25</v>
      </c>
      <c r="BX8" s="126">
        <v>27</v>
      </c>
      <c r="BY8">
        <v>31</v>
      </c>
      <c r="BZ8">
        <v>32</v>
      </c>
      <c r="CA8">
        <v>38</v>
      </c>
      <c r="CB8">
        <v>47</v>
      </c>
      <c r="CC8">
        <v>48</v>
      </c>
      <c r="CD8">
        <v>49</v>
      </c>
      <c r="CE8">
        <v>2</v>
      </c>
      <c r="CF8">
        <v>3</v>
      </c>
      <c r="CG8">
        <v>6</v>
      </c>
      <c r="CH8">
        <v>7</v>
      </c>
      <c r="CI8">
        <v>8</v>
      </c>
      <c r="CJ8">
        <v>9</v>
      </c>
      <c r="CK8">
        <v>11</v>
      </c>
      <c r="CL8">
        <v>12</v>
      </c>
      <c r="CM8">
        <v>13</v>
      </c>
      <c r="CN8">
        <v>14</v>
      </c>
      <c r="CO8">
        <v>16</v>
      </c>
      <c r="CP8">
        <v>17</v>
      </c>
      <c r="CQ8">
        <v>20</v>
      </c>
      <c r="CR8">
        <v>21</v>
      </c>
      <c r="CS8" s="126">
        <v>22</v>
      </c>
      <c r="CT8">
        <v>23</v>
      </c>
      <c r="CU8">
        <v>26</v>
      </c>
      <c r="CV8">
        <v>28</v>
      </c>
      <c r="CW8">
        <v>29</v>
      </c>
      <c r="CX8">
        <v>30</v>
      </c>
      <c r="CY8">
        <v>33</v>
      </c>
      <c r="CZ8" s="126">
        <v>34</v>
      </c>
      <c r="DA8" s="126">
        <v>35</v>
      </c>
      <c r="DB8">
        <v>36</v>
      </c>
      <c r="DC8" s="126">
        <v>37</v>
      </c>
      <c r="DD8">
        <v>39</v>
      </c>
      <c r="DE8">
        <v>40</v>
      </c>
      <c r="DF8">
        <v>41</v>
      </c>
      <c r="DG8">
        <v>43</v>
      </c>
      <c r="DH8">
        <v>45</v>
      </c>
      <c r="DI8">
        <v>46</v>
      </c>
      <c r="DJ8" s="239">
        <v>151</v>
      </c>
      <c r="DL8" s="237">
        <v>3</v>
      </c>
      <c r="DM8" s="237">
        <v>3</v>
      </c>
      <c r="DO8" s="237">
        <v>3</v>
      </c>
      <c r="DP8" s="237">
        <v>3</v>
      </c>
      <c r="DR8" s="241">
        <v>0.54121863799283154</v>
      </c>
      <c r="DU8" s="240"/>
      <c r="DV8" s="240"/>
    </row>
    <row r="9" spans="1:126" x14ac:dyDescent="0.25">
      <c r="A9" s="235">
        <v>42009</v>
      </c>
      <c r="B9">
        <v>1</v>
      </c>
      <c r="C9">
        <v>22</v>
      </c>
      <c r="D9">
        <v>27</v>
      </c>
      <c r="E9">
        <v>34</v>
      </c>
      <c r="F9">
        <v>35</v>
      </c>
      <c r="G9">
        <v>37</v>
      </c>
      <c r="I9">
        <v>1</v>
      </c>
      <c r="J9">
        <v>0</v>
      </c>
      <c r="K9">
        <v>2</v>
      </c>
      <c r="L9">
        <v>3</v>
      </c>
      <c r="M9">
        <v>0</v>
      </c>
      <c r="O9">
        <v>4</v>
      </c>
      <c r="R9">
        <v>2</v>
      </c>
      <c r="S9">
        <v>2</v>
      </c>
      <c r="X9">
        <v>1</v>
      </c>
      <c r="AC9">
        <v>1</v>
      </c>
      <c r="AF9">
        <v>1</v>
      </c>
      <c r="AG9">
        <v>1</v>
      </c>
      <c r="AJ9">
        <v>1</v>
      </c>
      <c r="AL9">
        <v>1</v>
      </c>
      <c r="AM9">
        <v>1</v>
      </c>
      <c r="AO9">
        <v>2</v>
      </c>
      <c r="AS9">
        <v>1</v>
      </c>
      <c r="AT9">
        <v>1</v>
      </c>
      <c r="AV9">
        <v>1</v>
      </c>
      <c r="AW9">
        <v>1</v>
      </c>
      <c r="AY9">
        <v>1</v>
      </c>
      <c r="AZ9">
        <v>1</v>
      </c>
      <c r="BD9">
        <v>2</v>
      </c>
      <c r="BF9">
        <v>2</v>
      </c>
      <c r="BI9">
        <v>1</v>
      </c>
      <c r="BJ9">
        <v>1</v>
      </c>
      <c r="BK9">
        <v>1</v>
      </c>
      <c r="BM9">
        <v>1</v>
      </c>
      <c r="BN9">
        <v>4</v>
      </c>
      <c r="BO9" s="126">
        <v>5</v>
      </c>
      <c r="BP9">
        <v>27</v>
      </c>
      <c r="BQ9">
        <v>42</v>
      </c>
      <c r="BR9">
        <v>44</v>
      </c>
      <c r="BS9">
        <v>10</v>
      </c>
      <c r="BT9" s="126">
        <v>15</v>
      </c>
      <c r="BU9">
        <v>18</v>
      </c>
      <c r="BV9">
        <v>19</v>
      </c>
      <c r="BW9">
        <v>22</v>
      </c>
      <c r="BX9">
        <v>24</v>
      </c>
      <c r="BY9">
        <v>25</v>
      </c>
      <c r="BZ9">
        <v>31</v>
      </c>
      <c r="CA9">
        <v>32</v>
      </c>
      <c r="CB9" s="126">
        <v>34</v>
      </c>
      <c r="CC9">
        <v>35</v>
      </c>
      <c r="CD9">
        <v>37</v>
      </c>
      <c r="CE9" s="126">
        <v>38</v>
      </c>
      <c r="CF9">
        <v>47</v>
      </c>
      <c r="CG9">
        <v>48</v>
      </c>
      <c r="CH9">
        <v>49</v>
      </c>
      <c r="CI9">
        <v>2</v>
      </c>
      <c r="CJ9">
        <v>3</v>
      </c>
      <c r="CK9">
        <v>6</v>
      </c>
      <c r="CL9" s="126">
        <v>7</v>
      </c>
      <c r="CM9">
        <v>8</v>
      </c>
      <c r="CN9" s="126">
        <v>9</v>
      </c>
      <c r="CO9">
        <v>11</v>
      </c>
      <c r="CP9">
        <v>12</v>
      </c>
      <c r="CQ9">
        <v>13</v>
      </c>
      <c r="CR9">
        <v>14</v>
      </c>
      <c r="CS9">
        <v>16</v>
      </c>
      <c r="CT9">
        <v>17</v>
      </c>
      <c r="CU9">
        <v>20</v>
      </c>
      <c r="CV9">
        <v>21</v>
      </c>
      <c r="CW9">
        <v>23</v>
      </c>
      <c r="CX9">
        <v>26</v>
      </c>
      <c r="CY9">
        <v>28</v>
      </c>
      <c r="CZ9">
        <v>29</v>
      </c>
      <c r="DA9">
        <v>30</v>
      </c>
      <c r="DB9">
        <v>33</v>
      </c>
      <c r="DC9">
        <v>36</v>
      </c>
      <c r="DD9">
        <v>39</v>
      </c>
      <c r="DE9">
        <v>40</v>
      </c>
      <c r="DF9">
        <v>41</v>
      </c>
      <c r="DG9">
        <v>43</v>
      </c>
      <c r="DH9">
        <v>45</v>
      </c>
      <c r="DI9">
        <v>46</v>
      </c>
      <c r="DJ9" s="239">
        <v>156</v>
      </c>
      <c r="DL9" s="237">
        <v>4</v>
      </c>
      <c r="DM9" s="237">
        <v>2</v>
      </c>
      <c r="DO9" s="237">
        <v>4</v>
      </c>
      <c r="DP9" s="237">
        <v>2</v>
      </c>
      <c r="DR9" s="241">
        <v>0.55913978494623651</v>
      </c>
      <c r="DU9" s="240"/>
      <c r="DV9" s="240"/>
    </row>
    <row r="10" spans="1:126" x14ac:dyDescent="0.25">
      <c r="A10" s="235">
        <v>42012</v>
      </c>
      <c r="B10">
        <v>5</v>
      </c>
      <c r="C10">
        <v>7</v>
      </c>
      <c r="D10">
        <v>9</v>
      </c>
      <c r="E10">
        <v>15</v>
      </c>
      <c r="F10">
        <v>34</v>
      </c>
      <c r="G10">
        <v>38</v>
      </c>
      <c r="I10">
        <v>3</v>
      </c>
      <c r="J10">
        <v>1</v>
      </c>
      <c r="K10">
        <v>0</v>
      </c>
      <c r="L10">
        <v>2</v>
      </c>
      <c r="M10">
        <v>0</v>
      </c>
      <c r="O10">
        <v>4</v>
      </c>
      <c r="R10">
        <v>2</v>
      </c>
      <c r="S10">
        <v>3</v>
      </c>
      <c r="U10">
        <v>1</v>
      </c>
      <c r="W10">
        <v>1</v>
      </c>
      <c r="X10">
        <v>1</v>
      </c>
      <c r="AC10">
        <v>2</v>
      </c>
      <c r="AF10">
        <v>1</v>
      </c>
      <c r="AG10">
        <v>1</v>
      </c>
      <c r="AJ10">
        <v>1</v>
      </c>
      <c r="AL10">
        <v>1</v>
      </c>
      <c r="AM10">
        <v>1</v>
      </c>
      <c r="AO10">
        <v>2</v>
      </c>
      <c r="AS10">
        <v>1</v>
      </c>
      <c r="AT10">
        <v>1</v>
      </c>
      <c r="AV10">
        <v>2</v>
      </c>
      <c r="AW10">
        <v>1</v>
      </c>
      <c r="AY10">
        <v>1</v>
      </c>
      <c r="AZ10">
        <v>2</v>
      </c>
      <c r="BD10">
        <v>2</v>
      </c>
      <c r="BF10">
        <v>2</v>
      </c>
      <c r="BI10">
        <v>1</v>
      </c>
      <c r="BJ10">
        <v>1</v>
      </c>
      <c r="BK10">
        <v>1</v>
      </c>
      <c r="BM10">
        <v>1</v>
      </c>
      <c r="BN10">
        <v>5</v>
      </c>
      <c r="BO10">
        <v>4</v>
      </c>
      <c r="BP10">
        <v>15</v>
      </c>
      <c r="BQ10">
        <v>27</v>
      </c>
      <c r="BR10">
        <v>34</v>
      </c>
      <c r="BS10">
        <v>38</v>
      </c>
      <c r="BT10">
        <v>42</v>
      </c>
      <c r="BU10">
        <v>44</v>
      </c>
      <c r="BV10">
        <v>7</v>
      </c>
      <c r="BW10">
        <v>9</v>
      </c>
      <c r="BX10">
        <v>10</v>
      </c>
      <c r="BY10">
        <v>18</v>
      </c>
      <c r="BZ10">
        <v>19</v>
      </c>
      <c r="CA10">
        <v>22</v>
      </c>
      <c r="CB10">
        <v>24</v>
      </c>
      <c r="CC10" s="126">
        <v>25</v>
      </c>
      <c r="CD10">
        <v>31</v>
      </c>
      <c r="CE10" s="126">
        <v>32</v>
      </c>
      <c r="CF10">
        <v>35</v>
      </c>
      <c r="CG10">
        <v>37</v>
      </c>
      <c r="CH10" s="126">
        <v>47</v>
      </c>
      <c r="CI10" s="126">
        <v>48</v>
      </c>
      <c r="CJ10">
        <v>49</v>
      </c>
      <c r="CK10">
        <v>2</v>
      </c>
      <c r="CL10">
        <v>3</v>
      </c>
      <c r="CM10">
        <v>6</v>
      </c>
      <c r="CN10">
        <v>8</v>
      </c>
      <c r="CO10">
        <v>11</v>
      </c>
      <c r="CP10">
        <v>12</v>
      </c>
      <c r="CQ10">
        <v>13</v>
      </c>
      <c r="CR10">
        <v>14</v>
      </c>
      <c r="CS10">
        <v>16</v>
      </c>
      <c r="CT10">
        <v>17</v>
      </c>
      <c r="CU10">
        <v>20</v>
      </c>
      <c r="CV10">
        <v>21</v>
      </c>
      <c r="CW10">
        <v>23</v>
      </c>
      <c r="CX10">
        <v>26</v>
      </c>
      <c r="CY10">
        <v>28</v>
      </c>
      <c r="CZ10">
        <v>29</v>
      </c>
      <c r="DA10">
        <v>30</v>
      </c>
      <c r="DB10">
        <v>33</v>
      </c>
      <c r="DC10">
        <v>36</v>
      </c>
      <c r="DD10">
        <v>39</v>
      </c>
      <c r="DE10">
        <v>40</v>
      </c>
      <c r="DF10" s="126">
        <v>41</v>
      </c>
      <c r="DG10" s="126">
        <v>43</v>
      </c>
      <c r="DH10">
        <v>45</v>
      </c>
      <c r="DI10">
        <v>46</v>
      </c>
      <c r="DJ10" s="239">
        <v>108</v>
      </c>
      <c r="DL10" s="237">
        <v>2</v>
      </c>
      <c r="DM10" s="237">
        <v>4</v>
      </c>
      <c r="DO10" s="237">
        <v>4</v>
      </c>
      <c r="DP10" s="237">
        <v>2</v>
      </c>
      <c r="DR10" s="241">
        <v>0.38709677419354838</v>
      </c>
      <c r="DU10" s="240"/>
      <c r="DV10" s="240"/>
    </row>
    <row r="11" spans="1:126" x14ac:dyDescent="0.25">
      <c r="A11" s="235">
        <v>42016</v>
      </c>
      <c r="B11">
        <v>25</v>
      </c>
      <c r="C11">
        <v>32</v>
      </c>
      <c r="D11">
        <v>41</v>
      </c>
      <c r="E11">
        <v>43</v>
      </c>
      <c r="F11">
        <v>47</v>
      </c>
      <c r="G11">
        <v>48</v>
      </c>
      <c r="I11">
        <v>0</v>
      </c>
      <c r="J11">
        <v>0</v>
      </c>
      <c r="K11">
        <v>1</v>
      </c>
      <c r="L11">
        <v>1</v>
      </c>
      <c r="M11">
        <v>4</v>
      </c>
      <c r="O11">
        <v>4</v>
      </c>
      <c r="R11">
        <v>2</v>
      </c>
      <c r="S11">
        <v>3</v>
      </c>
      <c r="U11">
        <v>1</v>
      </c>
      <c r="W11">
        <v>1</v>
      </c>
      <c r="X11">
        <v>1</v>
      </c>
      <c r="AC11">
        <v>2</v>
      </c>
      <c r="AF11">
        <v>1</v>
      </c>
      <c r="AG11">
        <v>1</v>
      </c>
      <c r="AJ11">
        <v>1</v>
      </c>
      <c r="AL11">
        <v>1</v>
      </c>
      <c r="AM11">
        <v>2</v>
      </c>
      <c r="AO11">
        <v>2</v>
      </c>
      <c r="AS11">
        <v>1</v>
      </c>
      <c r="AT11">
        <v>2</v>
      </c>
      <c r="AV11">
        <v>2</v>
      </c>
      <c r="AW11">
        <v>1</v>
      </c>
      <c r="AY11">
        <v>1</v>
      </c>
      <c r="AZ11">
        <v>2</v>
      </c>
      <c r="BC11">
        <v>1</v>
      </c>
      <c r="BD11">
        <v>2</v>
      </c>
      <c r="BE11">
        <v>1</v>
      </c>
      <c r="BF11">
        <v>2</v>
      </c>
      <c r="BI11">
        <v>2</v>
      </c>
      <c r="BJ11">
        <v>2</v>
      </c>
      <c r="BK11">
        <v>1</v>
      </c>
      <c r="BM11">
        <v>1</v>
      </c>
      <c r="BN11">
        <v>5</v>
      </c>
      <c r="BO11">
        <v>4</v>
      </c>
      <c r="BP11">
        <v>15</v>
      </c>
      <c r="BQ11">
        <v>25</v>
      </c>
      <c r="BR11">
        <v>27</v>
      </c>
      <c r="BS11">
        <v>32</v>
      </c>
      <c r="BT11">
        <v>34</v>
      </c>
      <c r="BU11">
        <v>38</v>
      </c>
      <c r="BV11">
        <v>42</v>
      </c>
      <c r="BW11">
        <v>44</v>
      </c>
      <c r="BX11">
        <v>47</v>
      </c>
      <c r="BY11">
        <v>48</v>
      </c>
      <c r="BZ11">
        <v>7</v>
      </c>
      <c r="CA11" s="126">
        <v>9</v>
      </c>
      <c r="CB11">
        <v>10</v>
      </c>
      <c r="CC11">
        <v>18</v>
      </c>
      <c r="CD11">
        <v>19</v>
      </c>
      <c r="CE11">
        <v>22</v>
      </c>
      <c r="CF11">
        <v>24</v>
      </c>
      <c r="CG11">
        <v>31</v>
      </c>
      <c r="CH11">
        <v>35</v>
      </c>
      <c r="CI11" s="126">
        <v>37</v>
      </c>
      <c r="CJ11">
        <v>41</v>
      </c>
      <c r="CK11">
        <v>43</v>
      </c>
      <c r="CL11">
        <v>49</v>
      </c>
      <c r="CM11" s="126">
        <v>2</v>
      </c>
      <c r="CN11" s="126">
        <v>3</v>
      </c>
      <c r="CO11">
        <v>6</v>
      </c>
      <c r="CP11">
        <v>8</v>
      </c>
      <c r="CQ11">
        <v>11</v>
      </c>
      <c r="CR11">
        <v>12</v>
      </c>
      <c r="CS11">
        <v>13</v>
      </c>
      <c r="CT11">
        <v>14</v>
      </c>
      <c r="CU11" s="126">
        <v>16</v>
      </c>
      <c r="CV11">
        <v>17</v>
      </c>
      <c r="CW11">
        <v>20</v>
      </c>
      <c r="CX11">
        <v>21</v>
      </c>
      <c r="CY11">
        <v>23</v>
      </c>
      <c r="CZ11">
        <v>26</v>
      </c>
      <c r="DA11">
        <v>28</v>
      </c>
      <c r="DB11">
        <v>29</v>
      </c>
      <c r="DC11">
        <v>30</v>
      </c>
      <c r="DD11" s="126">
        <v>33</v>
      </c>
      <c r="DE11">
        <v>36</v>
      </c>
      <c r="DF11">
        <v>39</v>
      </c>
      <c r="DG11">
        <v>40</v>
      </c>
      <c r="DH11">
        <v>45</v>
      </c>
      <c r="DI11">
        <v>46</v>
      </c>
      <c r="DJ11" s="239">
        <v>236</v>
      </c>
      <c r="DL11" s="237">
        <v>5</v>
      </c>
      <c r="DM11" s="237">
        <v>1</v>
      </c>
      <c r="DO11" s="237">
        <v>4</v>
      </c>
      <c r="DP11" s="237">
        <v>2</v>
      </c>
      <c r="DR11" s="241">
        <v>0.84587813620071683</v>
      </c>
      <c r="DU11" s="240"/>
      <c r="DV11" s="240"/>
    </row>
    <row r="12" spans="1:126" x14ac:dyDescent="0.25">
      <c r="A12" s="235">
        <v>42019</v>
      </c>
      <c r="B12">
        <v>2</v>
      </c>
      <c r="C12">
        <v>3</v>
      </c>
      <c r="D12">
        <v>9</v>
      </c>
      <c r="E12">
        <v>16</v>
      </c>
      <c r="F12">
        <v>33</v>
      </c>
      <c r="G12">
        <v>37</v>
      </c>
      <c r="I12">
        <v>3</v>
      </c>
      <c r="J12">
        <v>1</v>
      </c>
      <c r="K12">
        <v>0</v>
      </c>
      <c r="L12">
        <v>2</v>
      </c>
      <c r="M12">
        <v>0</v>
      </c>
      <c r="O12">
        <v>4</v>
      </c>
      <c r="P12">
        <v>1</v>
      </c>
      <c r="Q12">
        <v>1</v>
      </c>
      <c r="R12">
        <v>2</v>
      </c>
      <c r="S12">
        <v>3</v>
      </c>
      <c r="U12">
        <v>1</v>
      </c>
      <c r="W12">
        <v>2</v>
      </c>
      <c r="X12">
        <v>1</v>
      </c>
      <c r="AC12">
        <v>2</v>
      </c>
      <c r="AD12">
        <v>1</v>
      </c>
      <c r="AF12">
        <v>1</v>
      </c>
      <c r="AG12">
        <v>1</v>
      </c>
      <c r="AJ12">
        <v>1</v>
      </c>
      <c r="AL12">
        <v>1</v>
      </c>
      <c r="AM12">
        <v>2</v>
      </c>
      <c r="AO12">
        <v>2</v>
      </c>
      <c r="AS12">
        <v>1</v>
      </c>
      <c r="AT12">
        <v>2</v>
      </c>
      <c r="AU12">
        <v>1</v>
      </c>
      <c r="AV12">
        <v>2</v>
      </c>
      <c r="AW12">
        <v>1</v>
      </c>
      <c r="AY12">
        <v>2</v>
      </c>
      <c r="AZ12">
        <v>2</v>
      </c>
      <c r="BC12">
        <v>1</v>
      </c>
      <c r="BD12">
        <v>2</v>
      </c>
      <c r="BE12">
        <v>1</v>
      </c>
      <c r="BF12">
        <v>2</v>
      </c>
      <c r="BI12">
        <v>2</v>
      </c>
      <c r="BJ12">
        <v>2</v>
      </c>
      <c r="BK12">
        <v>1</v>
      </c>
      <c r="BM12">
        <v>1</v>
      </c>
      <c r="BN12">
        <v>5</v>
      </c>
      <c r="BO12">
        <v>4</v>
      </c>
      <c r="BP12">
        <v>9</v>
      </c>
      <c r="BQ12">
        <v>15</v>
      </c>
      <c r="BR12" s="126">
        <v>25</v>
      </c>
      <c r="BS12">
        <v>27</v>
      </c>
      <c r="BT12">
        <v>32</v>
      </c>
      <c r="BU12">
        <v>34</v>
      </c>
      <c r="BV12">
        <v>37</v>
      </c>
      <c r="BW12">
        <v>38</v>
      </c>
      <c r="BX12">
        <v>42</v>
      </c>
      <c r="BY12">
        <v>44</v>
      </c>
      <c r="BZ12">
        <v>47</v>
      </c>
      <c r="CA12">
        <v>48</v>
      </c>
      <c r="CB12">
        <v>2</v>
      </c>
      <c r="CC12">
        <v>3</v>
      </c>
      <c r="CD12">
        <v>7</v>
      </c>
      <c r="CE12">
        <v>10</v>
      </c>
      <c r="CF12">
        <v>16</v>
      </c>
      <c r="CG12">
        <v>18</v>
      </c>
      <c r="CH12">
        <v>19</v>
      </c>
      <c r="CI12">
        <v>22</v>
      </c>
      <c r="CJ12" s="126">
        <v>24</v>
      </c>
      <c r="CK12" s="126">
        <v>31</v>
      </c>
      <c r="CL12" s="126">
        <v>33</v>
      </c>
      <c r="CM12">
        <v>35</v>
      </c>
      <c r="CN12">
        <v>41</v>
      </c>
      <c r="CO12">
        <v>43</v>
      </c>
      <c r="CP12">
        <v>49</v>
      </c>
      <c r="CQ12">
        <v>6</v>
      </c>
      <c r="CR12">
        <v>8</v>
      </c>
      <c r="CS12">
        <v>11</v>
      </c>
      <c r="CT12">
        <v>12</v>
      </c>
      <c r="CU12">
        <v>13</v>
      </c>
      <c r="CV12">
        <v>14</v>
      </c>
      <c r="CW12">
        <v>17</v>
      </c>
      <c r="CX12">
        <v>20</v>
      </c>
      <c r="CY12" s="126">
        <v>21</v>
      </c>
      <c r="CZ12">
        <v>23</v>
      </c>
      <c r="DA12">
        <v>26</v>
      </c>
      <c r="DB12">
        <v>28</v>
      </c>
      <c r="DC12">
        <v>29</v>
      </c>
      <c r="DD12">
        <v>30</v>
      </c>
      <c r="DE12" s="126">
        <v>36</v>
      </c>
      <c r="DF12">
        <v>39</v>
      </c>
      <c r="DG12">
        <v>40</v>
      </c>
      <c r="DH12">
        <v>45</v>
      </c>
      <c r="DI12">
        <v>46</v>
      </c>
      <c r="DJ12" s="239">
        <v>100</v>
      </c>
      <c r="DL12" s="237">
        <v>2</v>
      </c>
      <c r="DM12" s="237">
        <v>4</v>
      </c>
      <c r="DO12" s="237">
        <v>4</v>
      </c>
      <c r="DP12" s="237">
        <v>2</v>
      </c>
      <c r="DR12" s="241">
        <v>0.35842293906810035</v>
      </c>
      <c r="DU12" s="240"/>
      <c r="DV12" s="240"/>
    </row>
    <row r="13" spans="1:126" x14ac:dyDescent="0.25">
      <c r="A13" s="235">
        <v>42023</v>
      </c>
      <c r="B13">
        <v>21</v>
      </c>
      <c r="C13">
        <v>24</v>
      </c>
      <c r="D13">
        <v>25</v>
      </c>
      <c r="E13">
        <v>31</v>
      </c>
      <c r="F13">
        <v>33</v>
      </c>
      <c r="G13">
        <v>36</v>
      </c>
      <c r="I13">
        <v>0</v>
      </c>
      <c r="J13">
        <v>0</v>
      </c>
      <c r="K13">
        <v>3</v>
      </c>
      <c r="L13">
        <v>3</v>
      </c>
      <c r="M13">
        <v>0</v>
      </c>
      <c r="O13">
        <v>4</v>
      </c>
      <c r="P13">
        <v>1</v>
      </c>
      <c r="Q13">
        <v>1</v>
      </c>
      <c r="R13">
        <v>2</v>
      </c>
      <c r="S13">
        <v>3</v>
      </c>
      <c r="U13">
        <v>1</v>
      </c>
      <c r="W13">
        <v>2</v>
      </c>
      <c r="X13">
        <v>1</v>
      </c>
      <c r="AC13">
        <v>2</v>
      </c>
      <c r="AD13">
        <v>1</v>
      </c>
      <c r="AF13">
        <v>1</v>
      </c>
      <c r="AG13">
        <v>1</v>
      </c>
      <c r="AI13">
        <v>1</v>
      </c>
      <c r="AJ13">
        <v>1</v>
      </c>
      <c r="AL13">
        <v>2</v>
      </c>
      <c r="AM13">
        <v>3</v>
      </c>
      <c r="AO13">
        <v>2</v>
      </c>
      <c r="AS13">
        <v>2</v>
      </c>
      <c r="AT13">
        <v>2</v>
      </c>
      <c r="AU13">
        <v>2</v>
      </c>
      <c r="AV13">
        <v>2</v>
      </c>
      <c r="AW13">
        <v>1</v>
      </c>
      <c r="AX13">
        <v>1</v>
      </c>
      <c r="AY13">
        <v>2</v>
      </c>
      <c r="AZ13">
        <v>2</v>
      </c>
      <c r="BC13">
        <v>1</v>
      </c>
      <c r="BD13">
        <v>2</v>
      </c>
      <c r="BE13">
        <v>1</v>
      </c>
      <c r="BF13">
        <v>2</v>
      </c>
      <c r="BI13">
        <v>2</v>
      </c>
      <c r="BJ13">
        <v>2</v>
      </c>
      <c r="BK13">
        <v>1</v>
      </c>
      <c r="BM13">
        <v>1</v>
      </c>
      <c r="BN13" s="126">
        <v>5</v>
      </c>
      <c r="BO13">
        <v>25</v>
      </c>
      <c r="BP13">
        <v>4</v>
      </c>
      <c r="BQ13">
        <v>9</v>
      </c>
      <c r="BR13">
        <v>15</v>
      </c>
      <c r="BS13">
        <v>24</v>
      </c>
      <c r="BT13">
        <v>27</v>
      </c>
      <c r="BU13" s="126">
        <v>31</v>
      </c>
      <c r="BV13">
        <v>32</v>
      </c>
      <c r="BW13">
        <v>33</v>
      </c>
      <c r="BX13">
        <v>34</v>
      </c>
      <c r="BY13">
        <v>37</v>
      </c>
      <c r="BZ13">
        <v>38</v>
      </c>
      <c r="CA13">
        <v>42</v>
      </c>
      <c r="CB13">
        <v>44</v>
      </c>
      <c r="CC13" s="126">
        <v>47</v>
      </c>
      <c r="CD13">
        <v>48</v>
      </c>
      <c r="CE13">
        <v>2</v>
      </c>
      <c r="CF13">
        <v>3</v>
      </c>
      <c r="CG13">
        <v>7</v>
      </c>
      <c r="CH13">
        <v>10</v>
      </c>
      <c r="CI13">
        <v>16</v>
      </c>
      <c r="CJ13">
        <v>18</v>
      </c>
      <c r="CK13">
        <v>19</v>
      </c>
      <c r="CL13">
        <v>21</v>
      </c>
      <c r="CM13">
        <v>22</v>
      </c>
      <c r="CN13">
        <v>35</v>
      </c>
      <c r="CO13">
        <v>36</v>
      </c>
      <c r="CP13">
        <v>41</v>
      </c>
      <c r="CQ13">
        <v>43</v>
      </c>
      <c r="CR13">
        <v>49</v>
      </c>
      <c r="CS13">
        <v>6</v>
      </c>
      <c r="CT13">
        <v>8</v>
      </c>
      <c r="CU13">
        <v>11</v>
      </c>
      <c r="CV13" s="126">
        <v>12</v>
      </c>
      <c r="CW13">
        <v>13</v>
      </c>
      <c r="CX13">
        <v>14</v>
      </c>
      <c r="CY13">
        <v>17</v>
      </c>
      <c r="CZ13">
        <v>20</v>
      </c>
      <c r="DA13">
        <v>23</v>
      </c>
      <c r="DB13" s="126">
        <v>26</v>
      </c>
      <c r="DC13">
        <v>28</v>
      </c>
      <c r="DD13">
        <v>29</v>
      </c>
      <c r="DE13">
        <v>30</v>
      </c>
      <c r="DF13">
        <v>39</v>
      </c>
      <c r="DG13" s="126">
        <v>40</v>
      </c>
      <c r="DH13">
        <v>45</v>
      </c>
      <c r="DI13">
        <v>46</v>
      </c>
      <c r="DJ13" s="239">
        <v>170</v>
      </c>
      <c r="DL13" s="237">
        <v>3</v>
      </c>
      <c r="DM13" s="237">
        <v>3</v>
      </c>
      <c r="DO13" s="237">
        <v>4</v>
      </c>
      <c r="DP13" s="237">
        <v>2</v>
      </c>
      <c r="DR13" s="241">
        <v>0.60931899641577059</v>
      </c>
      <c r="DU13" s="240"/>
      <c r="DV13" s="240"/>
    </row>
    <row r="14" spans="1:126" x14ac:dyDescent="0.25">
      <c r="A14" s="235">
        <v>42026</v>
      </c>
      <c r="B14">
        <v>5</v>
      </c>
      <c r="C14">
        <v>12</v>
      </c>
      <c r="D14">
        <v>26</v>
      </c>
      <c r="E14">
        <v>31</v>
      </c>
      <c r="F14">
        <v>40</v>
      </c>
      <c r="G14">
        <v>47</v>
      </c>
      <c r="I14">
        <v>1</v>
      </c>
      <c r="J14">
        <v>1</v>
      </c>
      <c r="K14">
        <v>1</v>
      </c>
      <c r="L14">
        <v>1</v>
      </c>
      <c r="M14">
        <v>2</v>
      </c>
      <c r="O14">
        <v>4</v>
      </c>
      <c r="P14">
        <v>1</v>
      </c>
      <c r="Q14">
        <v>1</v>
      </c>
      <c r="R14">
        <v>2</v>
      </c>
      <c r="S14">
        <v>4</v>
      </c>
      <c r="U14">
        <v>1</v>
      </c>
      <c r="W14">
        <v>2</v>
      </c>
      <c r="X14">
        <v>1</v>
      </c>
      <c r="Z14">
        <v>1</v>
      </c>
      <c r="AC14">
        <v>2</v>
      </c>
      <c r="AD14">
        <v>1</v>
      </c>
      <c r="AF14">
        <v>1</v>
      </c>
      <c r="AG14">
        <v>1</v>
      </c>
      <c r="AI14">
        <v>1</v>
      </c>
      <c r="AJ14">
        <v>1</v>
      </c>
      <c r="AL14">
        <v>2</v>
      </c>
      <c r="AM14">
        <v>3</v>
      </c>
      <c r="AN14">
        <v>1</v>
      </c>
      <c r="AO14">
        <v>2</v>
      </c>
      <c r="AS14">
        <v>3</v>
      </c>
      <c r="AT14">
        <v>2</v>
      </c>
      <c r="AU14">
        <v>2</v>
      </c>
      <c r="AV14">
        <v>2</v>
      </c>
      <c r="AW14">
        <v>1</v>
      </c>
      <c r="AX14">
        <v>1</v>
      </c>
      <c r="AY14">
        <v>2</v>
      </c>
      <c r="AZ14">
        <v>2</v>
      </c>
      <c r="BB14">
        <v>1</v>
      </c>
      <c r="BC14">
        <v>1</v>
      </c>
      <c r="BD14">
        <v>2</v>
      </c>
      <c r="BE14">
        <v>1</v>
      </c>
      <c r="BF14">
        <v>2</v>
      </c>
      <c r="BI14">
        <v>3</v>
      </c>
      <c r="BJ14">
        <v>2</v>
      </c>
      <c r="BK14">
        <v>1</v>
      </c>
      <c r="BM14">
        <v>1</v>
      </c>
      <c r="BN14">
        <v>5</v>
      </c>
      <c r="BO14">
        <v>25</v>
      </c>
      <c r="BP14">
        <v>31</v>
      </c>
      <c r="BQ14">
        <v>47</v>
      </c>
      <c r="BR14">
        <v>4</v>
      </c>
      <c r="BS14">
        <v>9</v>
      </c>
      <c r="BT14">
        <v>15</v>
      </c>
      <c r="BU14" s="126">
        <v>24</v>
      </c>
      <c r="BV14">
        <v>27</v>
      </c>
      <c r="BW14">
        <v>32</v>
      </c>
      <c r="BX14">
        <v>33</v>
      </c>
      <c r="BY14">
        <v>34</v>
      </c>
      <c r="BZ14">
        <v>37</v>
      </c>
      <c r="CA14">
        <v>38</v>
      </c>
      <c r="CB14">
        <v>42</v>
      </c>
      <c r="CC14">
        <v>44</v>
      </c>
      <c r="CD14">
        <v>48</v>
      </c>
      <c r="CE14">
        <v>2</v>
      </c>
      <c r="CF14">
        <v>3</v>
      </c>
      <c r="CG14">
        <v>7</v>
      </c>
      <c r="CH14">
        <v>10</v>
      </c>
      <c r="CI14">
        <v>12</v>
      </c>
      <c r="CJ14">
        <v>16</v>
      </c>
      <c r="CK14">
        <v>18</v>
      </c>
      <c r="CL14">
        <v>19</v>
      </c>
      <c r="CM14">
        <v>21</v>
      </c>
      <c r="CN14">
        <v>22</v>
      </c>
      <c r="CO14">
        <v>26</v>
      </c>
      <c r="CP14">
        <v>35</v>
      </c>
      <c r="CQ14" s="126">
        <v>36</v>
      </c>
      <c r="CR14">
        <v>40</v>
      </c>
      <c r="CS14">
        <v>41</v>
      </c>
      <c r="CT14">
        <v>43</v>
      </c>
      <c r="CU14">
        <v>49</v>
      </c>
      <c r="CV14" s="126">
        <v>6</v>
      </c>
      <c r="CW14">
        <v>8</v>
      </c>
      <c r="CX14">
        <v>11</v>
      </c>
      <c r="CY14">
        <v>13</v>
      </c>
      <c r="CZ14">
        <v>14</v>
      </c>
      <c r="DA14">
        <v>17</v>
      </c>
      <c r="DB14">
        <v>20</v>
      </c>
      <c r="DC14" s="126">
        <v>23</v>
      </c>
      <c r="DD14">
        <v>28</v>
      </c>
      <c r="DE14">
        <v>29</v>
      </c>
      <c r="DF14" s="126">
        <v>30</v>
      </c>
      <c r="DG14">
        <v>39</v>
      </c>
      <c r="DH14">
        <v>45</v>
      </c>
      <c r="DI14" s="126">
        <v>46</v>
      </c>
      <c r="DJ14" s="239">
        <v>161</v>
      </c>
      <c r="DL14" s="237">
        <v>4</v>
      </c>
      <c r="DM14" s="237">
        <v>2</v>
      </c>
      <c r="DO14" s="237">
        <v>3</v>
      </c>
      <c r="DP14" s="237">
        <v>3</v>
      </c>
      <c r="DR14" s="241">
        <v>0.57706093189964158</v>
      </c>
      <c r="DU14" s="240"/>
      <c r="DV14" s="240"/>
    </row>
    <row r="15" spans="1:126" x14ac:dyDescent="0.25">
      <c r="A15" s="235">
        <v>42030</v>
      </c>
      <c r="B15">
        <v>6</v>
      </c>
      <c r="C15">
        <v>23</v>
      </c>
      <c r="D15">
        <v>24</v>
      </c>
      <c r="E15">
        <v>30</v>
      </c>
      <c r="F15">
        <v>36</v>
      </c>
      <c r="G15">
        <v>46</v>
      </c>
      <c r="I15">
        <v>1</v>
      </c>
      <c r="J15">
        <v>0</v>
      </c>
      <c r="K15">
        <v>2</v>
      </c>
      <c r="L15">
        <v>2</v>
      </c>
      <c r="M15">
        <v>1</v>
      </c>
      <c r="O15">
        <v>4</v>
      </c>
      <c r="P15">
        <v>1</v>
      </c>
      <c r="Q15">
        <v>1</v>
      </c>
      <c r="R15">
        <v>2</v>
      </c>
      <c r="S15">
        <v>4</v>
      </c>
      <c r="T15">
        <v>1</v>
      </c>
      <c r="U15">
        <v>1</v>
      </c>
      <c r="W15">
        <v>2</v>
      </c>
      <c r="X15">
        <v>1</v>
      </c>
      <c r="Z15">
        <v>1</v>
      </c>
      <c r="AC15">
        <v>2</v>
      </c>
      <c r="AD15">
        <v>1</v>
      </c>
      <c r="AF15">
        <v>1</v>
      </c>
      <c r="AG15">
        <v>1</v>
      </c>
      <c r="AI15">
        <v>1</v>
      </c>
      <c r="AJ15">
        <v>1</v>
      </c>
      <c r="AK15">
        <v>1</v>
      </c>
      <c r="AL15">
        <v>3</v>
      </c>
      <c r="AM15">
        <v>3</v>
      </c>
      <c r="AN15">
        <v>1</v>
      </c>
      <c r="AO15">
        <v>2</v>
      </c>
      <c r="AR15">
        <v>1</v>
      </c>
      <c r="AS15">
        <v>3</v>
      </c>
      <c r="AT15">
        <v>2</v>
      </c>
      <c r="AU15">
        <v>2</v>
      </c>
      <c r="AV15">
        <v>2</v>
      </c>
      <c r="AW15">
        <v>1</v>
      </c>
      <c r="AX15">
        <v>2</v>
      </c>
      <c r="AY15">
        <v>2</v>
      </c>
      <c r="AZ15">
        <v>2</v>
      </c>
      <c r="BB15">
        <v>1</v>
      </c>
      <c r="BC15">
        <v>1</v>
      </c>
      <c r="BD15">
        <v>2</v>
      </c>
      <c r="BE15">
        <v>1</v>
      </c>
      <c r="BF15">
        <v>2</v>
      </c>
      <c r="BH15">
        <v>1</v>
      </c>
      <c r="BI15">
        <v>3</v>
      </c>
      <c r="BJ15">
        <v>2</v>
      </c>
      <c r="BK15">
        <v>1</v>
      </c>
      <c r="BM15">
        <v>1</v>
      </c>
      <c r="BN15">
        <v>5</v>
      </c>
      <c r="BO15">
        <v>24</v>
      </c>
      <c r="BP15">
        <v>25</v>
      </c>
      <c r="BQ15">
        <v>31</v>
      </c>
      <c r="BR15">
        <v>47</v>
      </c>
      <c r="BS15">
        <v>4</v>
      </c>
      <c r="BT15">
        <v>9</v>
      </c>
      <c r="BU15" s="126">
        <v>15</v>
      </c>
      <c r="BV15">
        <v>27</v>
      </c>
      <c r="BW15">
        <v>32</v>
      </c>
      <c r="BX15">
        <v>33</v>
      </c>
      <c r="BY15">
        <v>34</v>
      </c>
      <c r="BZ15">
        <v>36</v>
      </c>
      <c r="CA15">
        <v>37</v>
      </c>
      <c r="CB15" s="126">
        <v>38</v>
      </c>
      <c r="CC15">
        <v>42</v>
      </c>
      <c r="CD15">
        <v>44</v>
      </c>
      <c r="CE15">
        <v>48</v>
      </c>
      <c r="CF15">
        <v>2</v>
      </c>
      <c r="CG15">
        <v>3</v>
      </c>
      <c r="CH15" s="126">
        <v>6</v>
      </c>
      <c r="CI15">
        <v>7</v>
      </c>
      <c r="CJ15">
        <v>10</v>
      </c>
      <c r="CK15">
        <v>12</v>
      </c>
      <c r="CL15">
        <v>16</v>
      </c>
      <c r="CM15">
        <v>18</v>
      </c>
      <c r="CN15">
        <v>19</v>
      </c>
      <c r="CO15">
        <v>21</v>
      </c>
      <c r="CP15">
        <v>22</v>
      </c>
      <c r="CQ15">
        <v>23</v>
      </c>
      <c r="CR15">
        <v>26</v>
      </c>
      <c r="CS15">
        <v>30</v>
      </c>
      <c r="CT15">
        <v>35</v>
      </c>
      <c r="CU15" s="126">
        <v>40</v>
      </c>
      <c r="CV15">
        <v>41</v>
      </c>
      <c r="CW15">
        <v>43</v>
      </c>
      <c r="CX15">
        <v>46</v>
      </c>
      <c r="CY15" s="126">
        <v>49</v>
      </c>
      <c r="CZ15">
        <v>8</v>
      </c>
      <c r="DA15">
        <v>11</v>
      </c>
      <c r="DB15">
        <v>13</v>
      </c>
      <c r="DC15">
        <v>14</v>
      </c>
      <c r="DD15">
        <v>17</v>
      </c>
      <c r="DE15">
        <v>20</v>
      </c>
      <c r="DF15">
        <v>28</v>
      </c>
      <c r="DG15">
        <v>29</v>
      </c>
      <c r="DH15">
        <v>39</v>
      </c>
      <c r="DI15" s="126">
        <v>45</v>
      </c>
      <c r="DJ15" s="239">
        <v>165</v>
      </c>
      <c r="DL15" s="237">
        <v>3</v>
      </c>
      <c r="DM15" s="237">
        <v>3</v>
      </c>
      <c r="DO15" s="237">
        <v>1</v>
      </c>
      <c r="DP15" s="237">
        <v>5</v>
      </c>
      <c r="DR15" s="241">
        <v>0.59139784946236562</v>
      </c>
      <c r="DU15" s="240"/>
      <c r="DV15" s="240"/>
    </row>
    <row r="16" spans="1:126" x14ac:dyDescent="0.25">
      <c r="A16" s="235">
        <v>42033</v>
      </c>
      <c r="B16">
        <v>6</v>
      </c>
      <c r="C16">
        <v>15</v>
      </c>
      <c r="D16">
        <v>38</v>
      </c>
      <c r="E16">
        <v>40</v>
      </c>
      <c r="F16">
        <v>45</v>
      </c>
      <c r="G16">
        <v>49</v>
      </c>
      <c r="I16">
        <v>1</v>
      </c>
      <c r="J16">
        <v>1</v>
      </c>
      <c r="K16">
        <v>0</v>
      </c>
      <c r="L16">
        <v>1</v>
      </c>
      <c r="M16">
        <v>3</v>
      </c>
      <c r="O16">
        <v>4</v>
      </c>
      <c r="P16">
        <v>1</v>
      </c>
      <c r="Q16">
        <v>1</v>
      </c>
      <c r="R16">
        <v>2</v>
      </c>
      <c r="S16">
        <v>4</v>
      </c>
      <c r="T16">
        <v>2</v>
      </c>
      <c r="U16">
        <v>1</v>
      </c>
      <c r="W16">
        <v>2</v>
      </c>
      <c r="X16">
        <v>1</v>
      </c>
      <c r="Z16">
        <v>1</v>
      </c>
      <c r="AC16">
        <v>3</v>
      </c>
      <c r="AD16">
        <v>1</v>
      </c>
      <c r="AF16">
        <v>1</v>
      </c>
      <c r="AG16">
        <v>1</v>
      </c>
      <c r="AI16">
        <v>1</v>
      </c>
      <c r="AJ16">
        <v>1</v>
      </c>
      <c r="AK16">
        <v>1</v>
      </c>
      <c r="AL16">
        <v>3</v>
      </c>
      <c r="AM16">
        <v>3</v>
      </c>
      <c r="AN16">
        <v>1</v>
      </c>
      <c r="AO16">
        <v>2</v>
      </c>
      <c r="AR16">
        <v>1</v>
      </c>
      <c r="AS16">
        <v>3</v>
      </c>
      <c r="AT16">
        <v>2</v>
      </c>
      <c r="AU16">
        <v>2</v>
      </c>
      <c r="AV16">
        <v>2</v>
      </c>
      <c r="AW16">
        <v>1</v>
      </c>
      <c r="AX16">
        <v>2</v>
      </c>
      <c r="AY16">
        <v>2</v>
      </c>
      <c r="AZ16">
        <v>3</v>
      </c>
      <c r="BB16">
        <v>2</v>
      </c>
      <c r="BC16">
        <v>1</v>
      </c>
      <c r="BD16">
        <v>2</v>
      </c>
      <c r="BE16">
        <v>1</v>
      </c>
      <c r="BF16">
        <v>2</v>
      </c>
      <c r="BG16">
        <v>1</v>
      </c>
      <c r="BH16">
        <v>1</v>
      </c>
      <c r="BI16">
        <v>3</v>
      </c>
      <c r="BJ16">
        <v>2</v>
      </c>
      <c r="BK16">
        <v>2</v>
      </c>
      <c r="BM16">
        <v>1</v>
      </c>
      <c r="BN16">
        <v>5</v>
      </c>
      <c r="BO16">
        <v>15</v>
      </c>
      <c r="BP16">
        <v>24</v>
      </c>
      <c r="BQ16">
        <v>25</v>
      </c>
      <c r="BR16">
        <v>31</v>
      </c>
      <c r="BS16">
        <v>38</v>
      </c>
      <c r="BT16">
        <v>47</v>
      </c>
      <c r="BU16">
        <v>4</v>
      </c>
      <c r="BV16">
        <v>6</v>
      </c>
      <c r="BW16">
        <v>9</v>
      </c>
      <c r="BX16">
        <v>27</v>
      </c>
      <c r="BY16">
        <v>32</v>
      </c>
      <c r="BZ16">
        <v>33</v>
      </c>
      <c r="CA16">
        <v>34</v>
      </c>
      <c r="CB16">
        <v>36</v>
      </c>
      <c r="CC16">
        <v>37</v>
      </c>
      <c r="CD16">
        <v>40</v>
      </c>
      <c r="CE16">
        <v>42</v>
      </c>
      <c r="CF16">
        <v>44</v>
      </c>
      <c r="CG16">
        <v>48</v>
      </c>
      <c r="CH16">
        <v>49</v>
      </c>
      <c r="CI16">
        <v>2</v>
      </c>
      <c r="CJ16">
        <v>3</v>
      </c>
      <c r="CK16">
        <v>7</v>
      </c>
      <c r="CL16">
        <v>10</v>
      </c>
      <c r="CM16">
        <v>12</v>
      </c>
      <c r="CN16">
        <v>16</v>
      </c>
      <c r="CO16" s="126">
        <v>18</v>
      </c>
      <c r="CP16">
        <v>19</v>
      </c>
      <c r="CQ16">
        <v>21</v>
      </c>
      <c r="CR16">
        <v>22</v>
      </c>
      <c r="CS16">
        <v>23</v>
      </c>
      <c r="CT16">
        <v>26</v>
      </c>
      <c r="CU16">
        <v>30</v>
      </c>
      <c r="CV16">
        <v>35</v>
      </c>
      <c r="CW16" s="126">
        <v>41</v>
      </c>
      <c r="CX16">
        <v>43</v>
      </c>
      <c r="CY16">
        <v>45</v>
      </c>
      <c r="CZ16">
        <v>46</v>
      </c>
      <c r="DA16" s="126">
        <v>8</v>
      </c>
      <c r="DB16">
        <v>11</v>
      </c>
      <c r="DC16">
        <v>13</v>
      </c>
      <c r="DD16">
        <v>14</v>
      </c>
      <c r="DE16">
        <v>17</v>
      </c>
      <c r="DF16" s="126">
        <v>20</v>
      </c>
      <c r="DG16">
        <v>28</v>
      </c>
      <c r="DH16" s="126">
        <v>29</v>
      </c>
      <c r="DI16" s="126">
        <v>39</v>
      </c>
      <c r="DJ16" s="239">
        <v>193</v>
      </c>
      <c r="DL16" s="237">
        <v>4</v>
      </c>
      <c r="DM16" s="237">
        <v>2</v>
      </c>
      <c r="DO16" s="237">
        <v>3</v>
      </c>
      <c r="DP16" s="237">
        <v>3</v>
      </c>
      <c r="DR16" s="241">
        <v>0.69175627240143367</v>
      </c>
      <c r="DU16" s="240"/>
      <c r="DV16" s="240"/>
    </row>
    <row r="17" spans="1:126" x14ac:dyDescent="0.25">
      <c r="A17" s="235">
        <v>42037</v>
      </c>
      <c r="B17">
        <v>8</v>
      </c>
      <c r="C17">
        <v>18</v>
      </c>
      <c r="D17">
        <v>20</v>
      </c>
      <c r="E17">
        <v>29</v>
      </c>
      <c r="F17">
        <v>39</v>
      </c>
      <c r="G17">
        <v>41</v>
      </c>
      <c r="I17">
        <v>1</v>
      </c>
      <c r="J17">
        <v>1</v>
      </c>
      <c r="K17">
        <v>2</v>
      </c>
      <c r="L17">
        <v>1</v>
      </c>
      <c r="M17">
        <v>1</v>
      </c>
      <c r="O17">
        <v>4</v>
      </c>
      <c r="P17">
        <v>1</v>
      </c>
      <c r="Q17">
        <v>1</v>
      </c>
      <c r="R17">
        <v>2</v>
      </c>
      <c r="S17">
        <v>4</v>
      </c>
      <c r="T17">
        <v>2</v>
      </c>
      <c r="U17">
        <v>1</v>
      </c>
      <c r="V17">
        <v>1</v>
      </c>
      <c r="W17">
        <v>2</v>
      </c>
      <c r="X17">
        <v>1</v>
      </c>
      <c r="Z17">
        <v>1</v>
      </c>
      <c r="AC17">
        <v>3</v>
      </c>
      <c r="AD17">
        <v>1</v>
      </c>
      <c r="AF17">
        <v>2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3</v>
      </c>
      <c r="AM17">
        <v>3</v>
      </c>
      <c r="AN17">
        <v>1</v>
      </c>
      <c r="AO17">
        <v>2</v>
      </c>
      <c r="AQ17">
        <v>1</v>
      </c>
      <c r="AR17">
        <v>1</v>
      </c>
      <c r="AS17">
        <v>3</v>
      </c>
      <c r="AT17">
        <v>2</v>
      </c>
      <c r="AU17">
        <v>2</v>
      </c>
      <c r="AV17">
        <v>2</v>
      </c>
      <c r="AW17">
        <v>1</v>
      </c>
      <c r="AX17">
        <v>2</v>
      </c>
      <c r="AY17">
        <v>2</v>
      </c>
      <c r="AZ17">
        <v>3</v>
      </c>
      <c r="BA17">
        <v>1</v>
      </c>
      <c r="BB17">
        <v>2</v>
      </c>
      <c r="BC17">
        <v>2</v>
      </c>
      <c r="BD17">
        <v>2</v>
      </c>
      <c r="BE17">
        <v>1</v>
      </c>
      <c r="BF17">
        <v>2</v>
      </c>
      <c r="BG17">
        <v>1</v>
      </c>
      <c r="BH17">
        <v>1</v>
      </c>
      <c r="BI17">
        <v>3</v>
      </c>
      <c r="BJ17">
        <v>2</v>
      </c>
      <c r="BK17">
        <v>2</v>
      </c>
      <c r="BM17">
        <v>1</v>
      </c>
      <c r="BN17">
        <v>5</v>
      </c>
      <c r="BO17">
        <v>15</v>
      </c>
      <c r="BP17">
        <v>24</v>
      </c>
      <c r="BQ17" s="126">
        <v>25</v>
      </c>
      <c r="BR17" s="126">
        <v>31</v>
      </c>
      <c r="BS17">
        <v>38</v>
      </c>
      <c r="BT17">
        <v>47</v>
      </c>
      <c r="BU17">
        <v>4</v>
      </c>
      <c r="BV17">
        <v>6</v>
      </c>
      <c r="BW17">
        <v>9</v>
      </c>
      <c r="BX17">
        <v>18</v>
      </c>
      <c r="BY17">
        <v>27</v>
      </c>
      <c r="BZ17">
        <v>32</v>
      </c>
      <c r="CA17">
        <v>33</v>
      </c>
      <c r="CB17">
        <v>34</v>
      </c>
      <c r="CC17">
        <v>36</v>
      </c>
      <c r="CD17">
        <v>37</v>
      </c>
      <c r="CE17">
        <v>40</v>
      </c>
      <c r="CF17">
        <v>41</v>
      </c>
      <c r="CG17">
        <v>42</v>
      </c>
      <c r="CH17">
        <v>44</v>
      </c>
      <c r="CI17" s="126">
        <v>48</v>
      </c>
      <c r="CJ17">
        <v>49</v>
      </c>
      <c r="CK17">
        <v>2</v>
      </c>
      <c r="CL17">
        <v>3</v>
      </c>
      <c r="CM17">
        <v>7</v>
      </c>
      <c r="CN17" s="126">
        <v>8</v>
      </c>
      <c r="CO17" s="126">
        <v>10</v>
      </c>
      <c r="CP17">
        <v>12</v>
      </c>
      <c r="CQ17">
        <v>16</v>
      </c>
      <c r="CR17">
        <v>19</v>
      </c>
      <c r="CS17">
        <v>20</v>
      </c>
      <c r="CT17">
        <v>21</v>
      </c>
      <c r="CU17">
        <v>22</v>
      </c>
      <c r="CV17">
        <v>23</v>
      </c>
      <c r="CW17">
        <v>26</v>
      </c>
      <c r="CX17">
        <v>29</v>
      </c>
      <c r="CY17">
        <v>30</v>
      </c>
      <c r="CZ17">
        <v>35</v>
      </c>
      <c r="DA17">
        <v>39</v>
      </c>
      <c r="DB17">
        <v>43</v>
      </c>
      <c r="DC17" s="126">
        <v>45</v>
      </c>
      <c r="DD17">
        <v>46</v>
      </c>
      <c r="DE17">
        <v>11</v>
      </c>
      <c r="DF17">
        <v>13</v>
      </c>
      <c r="DG17">
        <v>14</v>
      </c>
      <c r="DH17">
        <v>17</v>
      </c>
      <c r="DI17">
        <v>28</v>
      </c>
      <c r="DJ17" s="239">
        <v>155</v>
      </c>
      <c r="DL17" s="237">
        <v>3</v>
      </c>
      <c r="DM17" s="237">
        <v>3</v>
      </c>
      <c r="DO17" s="237">
        <v>3</v>
      </c>
      <c r="DP17" s="237">
        <v>3</v>
      </c>
      <c r="DR17" s="241">
        <v>0.55555555555555558</v>
      </c>
      <c r="DU17" s="240"/>
      <c r="DV17" s="240"/>
    </row>
    <row r="18" spans="1:126" x14ac:dyDescent="0.25">
      <c r="A18" s="235">
        <v>42040</v>
      </c>
      <c r="B18">
        <v>8</v>
      </c>
      <c r="C18">
        <v>10</v>
      </c>
      <c r="D18">
        <v>25</v>
      </c>
      <c r="E18">
        <v>31</v>
      </c>
      <c r="F18">
        <v>45</v>
      </c>
      <c r="G18">
        <v>48</v>
      </c>
      <c r="I18">
        <v>1</v>
      </c>
      <c r="J18">
        <v>1</v>
      </c>
      <c r="K18">
        <v>1</v>
      </c>
      <c r="L18">
        <v>1</v>
      </c>
      <c r="M18">
        <v>2</v>
      </c>
      <c r="O18">
        <v>4</v>
      </c>
      <c r="P18">
        <v>1</v>
      </c>
      <c r="Q18">
        <v>1</v>
      </c>
      <c r="R18">
        <v>2</v>
      </c>
      <c r="S18">
        <v>4</v>
      </c>
      <c r="T18">
        <v>2</v>
      </c>
      <c r="U18">
        <v>1</v>
      </c>
      <c r="V18">
        <v>2</v>
      </c>
      <c r="W18">
        <v>2</v>
      </c>
      <c r="X18">
        <v>2</v>
      </c>
      <c r="Z18">
        <v>1</v>
      </c>
      <c r="AC18">
        <v>3</v>
      </c>
      <c r="AD18">
        <v>1</v>
      </c>
      <c r="AF18">
        <v>2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3</v>
      </c>
      <c r="AM18">
        <v>4</v>
      </c>
      <c r="AN18">
        <v>1</v>
      </c>
      <c r="AO18">
        <v>2</v>
      </c>
      <c r="AQ18">
        <v>1</v>
      </c>
      <c r="AR18">
        <v>1</v>
      </c>
      <c r="AS18">
        <v>4</v>
      </c>
      <c r="AT18">
        <v>2</v>
      </c>
      <c r="AU18">
        <v>2</v>
      </c>
      <c r="AV18">
        <v>2</v>
      </c>
      <c r="AW18">
        <v>1</v>
      </c>
      <c r="AX18">
        <v>2</v>
      </c>
      <c r="AY18">
        <v>2</v>
      </c>
      <c r="AZ18">
        <v>3</v>
      </c>
      <c r="BA18">
        <v>1</v>
      </c>
      <c r="BB18">
        <v>2</v>
      </c>
      <c r="BC18">
        <v>2</v>
      </c>
      <c r="BD18">
        <v>2</v>
      </c>
      <c r="BE18">
        <v>1</v>
      </c>
      <c r="BF18">
        <v>2</v>
      </c>
      <c r="BG18">
        <v>2</v>
      </c>
      <c r="BH18">
        <v>1</v>
      </c>
      <c r="BI18">
        <v>3</v>
      </c>
      <c r="BJ18">
        <v>3</v>
      </c>
      <c r="BK18">
        <v>2</v>
      </c>
      <c r="BM18">
        <v>1</v>
      </c>
      <c r="BN18">
        <v>5</v>
      </c>
      <c r="BO18">
        <v>25</v>
      </c>
      <c r="BP18" s="126">
        <v>31</v>
      </c>
      <c r="BQ18" s="126">
        <v>15</v>
      </c>
      <c r="BR18">
        <v>24</v>
      </c>
      <c r="BS18">
        <v>38</v>
      </c>
      <c r="BT18">
        <v>47</v>
      </c>
      <c r="BU18">
        <v>48</v>
      </c>
      <c r="BV18" s="126">
        <v>4</v>
      </c>
      <c r="BW18">
        <v>6</v>
      </c>
      <c r="BX18">
        <v>8</v>
      </c>
      <c r="BY18">
        <v>9</v>
      </c>
      <c r="BZ18">
        <v>10</v>
      </c>
      <c r="CA18">
        <v>18</v>
      </c>
      <c r="CB18">
        <v>27</v>
      </c>
      <c r="CC18" s="126">
        <v>32</v>
      </c>
      <c r="CD18">
        <v>33</v>
      </c>
      <c r="CE18">
        <v>34</v>
      </c>
      <c r="CF18" s="126">
        <v>36</v>
      </c>
      <c r="CG18">
        <v>37</v>
      </c>
      <c r="CH18">
        <v>40</v>
      </c>
      <c r="CI18">
        <v>41</v>
      </c>
      <c r="CJ18">
        <v>42</v>
      </c>
      <c r="CK18">
        <v>44</v>
      </c>
      <c r="CL18">
        <v>45</v>
      </c>
      <c r="CM18">
        <v>49</v>
      </c>
      <c r="CN18">
        <v>2</v>
      </c>
      <c r="CO18">
        <v>3</v>
      </c>
      <c r="CP18">
        <v>7</v>
      </c>
      <c r="CQ18">
        <v>12</v>
      </c>
      <c r="CR18">
        <v>16</v>
      </c>
      <c r="CS18">
        <v>19</v>
      </c>
      <c r="CT18">
        <v>20</v>
      </c>
      <c r="CU18">
        <v>21</v>
      </c>
      <c r="CV18" s="126">
        <v>22</v>
      </c>
      <c r="CW18">
        <v>23</v>
      </c>
      <c r="CX18">
        <v>26</v>
      </c>
      <c r="CY18">
        <v>29</v>
      </c>
      <c r="CZ18">
        <v>30</v>
      </c>
      <c r="DA18">
        <v>35</v>
      </c>
      <c r="DB18">
        <v>39</v>
      </c>
      <c r="DC18">
        <v>43</v>
      </c>
      <c r="DD18">
        <v>46</v>
      </c>
      <c r="DE18">
        <v>11</v>
      </c>
      <c r="DF18">
        <v>13</v>
      </c>
      <c r="DG18">
        <v>14</v>
      </c>
      <c r="DH18">
        <v>17</v>
      </c>
      <c r="DI18">
        <v>28</v>
      </c>
      <c r="DJ18" s="239">
        <v>167</v>
      </c>
      <c r="DL18" s="237">
        <v>3</v>
      </c>
      <c r="DM18" s="237">
        <v>3</v>
      </c>
      <c r="DO18" s="237">
        <v>3</v>
      </c>
      <c r="DP18" s="237">
        <v>3</v>
      </c>
      <c r="DR18" s="241">
        <v>0.59856630824372759</v>
      </c>
      <c r="DU18" s="240"/>
      <c r="DV18" s="240"/>
    </row>
    <row r="19" spans="1:126" x14ac:dyDescent="0.25">
      <c r="A19" s="235">
        <v>42044</v>
      </c>
      <c r="B19">
        <v>4</v>
      </c>
      <c r="C19">
        <v>15</v>
      </c>
      <c r="D19">
        <v>22</v>
      </c>
      <c r="E19">
        <v>31</v>
      </c>
      <c r="F19">
        <v>32</v>
      </c>
      <c r="G19">
        <v>36</v>
      </c>
      <c r="I19">
        <v>1</v>
      </c>
      <c r="J19">
        <v>1</v>
      </c>
      <c r="K19">
        <v>1</v>
      </c>
      <c r="L19">
        <v>3</v>
      </c>
      <c r="M19">
        <v>0</v>
      </c>
      <c r="O19">
        <v>4</v>
      </c>
      <c r="P19">
        <v>1</v>
      </c>
      <c r="Q19">
        <v>1</v>
      </c>
      <c r="R19">
        <v>3</v>
      </c>
      <c r="S19">
        <v>4</v>
      </c>
      <c r="T19">
        <v>2</v>
      </c>
      <c r="U19">
        <v>1</v>
      </c>
      <c r="V19">
        <v>2</v>
      </c>
      <c r="W19">
        <v>2</v>
      </c>
      <c r="X19">
        <v>2</v>
      </c>
      <c r="Z19">
        <v>1</v>
      </c>
      <c r="AC19">
        <v>4</v>
      </c>
      <c r="AD19">
        <v>1</v>
      </c>
      <c r="AF19">
        <v>2</v>
      </c>
      <c r="AG19">
        <v>1</v>
      </c>
      <c r="AH19">
        <v>1</v>
      </c>
      <c r="AI19">
        <v>1</v>
      </c>
      <c r="AJ19">
        <v>2</v>
      </c>
      <c r="AK19">
        <v>1</v>
      </c>
      <c r="AL19">
        <v>3</v>
      </c>
      <c r="AM19">
        <v>4</v>
      </c>
      <c r="AN19">
        <v>1</v>
      </c>
      <c r="AO19">
        <v>2</v>
      </c>
      <c r="AQ19">
        <v>1</v>
      </c>
      <c r="AR19">
        <v>1</v>
      </c>
      <c r="AS19">
        <v>5</v>
      </c>
      <c r="AT19">
        <v>3</v>
      </c>
      <c r="AU19">
        <v>2</v>
      </c>
      <c r="AV19">
        <v>2</v>
      </c>
      <c r="AW19">
        <v>1</v>
      </c>
      <c r="AX19">
        <v>3</v>
      </c>
      <c r="AY19">
        <v>2</v>
      </c>
      <c r="AZ19">
        <v>3</v>
      </c>
      <c r="BA19">
        <v>1</v>
      </c>
      <c r="BB19">
        <v>2</v>
      </c>
      <c r="BC19">
        <v>2</v>
      </c>
      <c r="BD19">
        <v>2</v>
      </c>
      <c r="BE19">
        <v>1</v>
      </c>
      <c r="BF19">
        <v>2</v>
      </c>
      <c r="BG19">
        <v>2</v>
      </c>
      <c r="BH19">
        <v>1</v>
      </c>
      <c r="BI19">
        <v>3</v>
      </c>
      <c r="BJ19">
        <v>3</v>
      </c>
      <c r="BK19">
        <v>2</v>
      </c>
      <c r="BM19">
        <v>31</v>
      </c>
      <c r="BN19">
        <v>1</v>
      </c>
      <c r="BO19">
        <v>5</v>
      </c>
      <c r="BP19">
        <v>15</v>
      </c>
      <c r="BQ19">
        <v>25</v>
      </c>
      <c r="BR19">
        <v>4</v>
      </c>
      <c r="BS19">
        <v>24</v>
      </c>
      <c r="BT19" s="126">
        <v>32</v>
      </c>
      <c r="BU19">
        <v>36</v>
      </c>
      <c r="BV19">
        <v>38</v>
      </c>
      <c r="BW19" s="126">
        <v>47</v>
      </c>
      <c r="BX19">
        <v>48</v>
      </c>
      <c r="BY19">
        <v>6</v>
      </c>
      <c r="BZ19">
        <v>8</v>
      </c>
      <c r="CA19">
        <v>9</v>
      </c>
      <c r="CB19">
        <v>10</v>
      </c>
      <c r="CC19">
        <v>18</v>
      </c>
      <c r="CD19">
        <v>22</v>
      </c>
      <c r="CE19">
        <v>27</v>
      </c>
      <c r="CF19">
        <v>33</v>
      </c>
      <c r="CG19">
        <v>34</v>
      </c>
      <c r="CH19">
        <v>37</v>
      </c>
      <c r="CI19">
        <v>40</v>
      </c>
      <c r="CJ19">
        <v>41</v>
      </c>
      <c r="CK19" s="126">
        <v>42</v>
      </c>
      <c r="CL19">
        <v>44</v>
      </c>
      <c r="CM19">
        <v>45</v>
      </c>
      <c r="CN19">
        <v>49</v>
      </c>
      <c r="CO19">
        <v>2</v>
      </c>
      <c r="CP19">
        <v>3</v>
      </c>
      <c r="CQ19">
        <v>7</v>
      </c>
      <c r="CR19" s="126">
        <v>12</v>
      </c>
      <c r="CS19">
        <v>16</v>
      </c>
      <c r="CT19">
        <v>19</v>
      </c>
      <c r="CU19">
        <v>20</v>
      </c>
      <c r="CV19">
        <v>21</v>
      </c>
      <c r="CW19">
        <v>23</v>
      </c>
      <c r="CX19" s="126">
        <v>26</v>
      </c>
      <c r="CY19">
        <v>29</v>
      </c>
      <c r="CZ19">
        <v>30</v>
      </c>
      <c r="DA19">
        <v>35</v>
      </c>
      <c r="DB19">
        <v>39</v>
      </c>
      <c r="DC19">
        <v>43</v>
      </c>
      <c r="DD19">
        <v>46</v>
      </c>
      <c r="DE19">
        <v>11</v>
      </c>
      <c r="DF19" s="126">
        <v>13</v>
      </c>
      <c r="DG19">
        <v>14</v>
      </c>
      <c r="DH19">
        <v>17</v>
      </c>
      <c r="DI19">
        <v>28</v>
      </c>
      <c r="DJ19" s="239">
        <v>140</v>
      </c>
      <c r="DL19" s="237">
        <v>3</v>
      </c>
      <c r="DM19" s="237">
        <v>3</v>
      </c>
      <c r="DO19" s="237">
        <v>2</v>
      </c>
      <c r="DP19" s="237">
        <v>4</v>
      </c>
      <c r="DR19" s="241">
        <v>0.50179211469534046</v>
      </c>
      <c r="DU19" s="240"/>
      <c r="DV19" s="240"/>
    </row>
    <row r="20" spans="1:126" x14ac:dyDescent="0.25">
      <c r="A20" s="235">
        <v>42047</v>
      </c>
      <c r="B20">
        <v>12</v>
      </c>
      <c r="C20">
        <v>13</v>
      </c>
      <c r="D20">
        <v>26</v>
      </c>
      <c r="E20">
        <v>32</v>
      </c>
      <c r="F20">
        <v>42</v>
      </c>
      <c r="G20">
        <v>47</v>
      </c>
      <c r="I20">
        <v>0</v>
      </c>
      <c r="J20">
        <v>2</v>
      </c>
      <c r="K20">
        <v>1</v>
      </c>
      <c r="L20">
        <v>1</v>
      </c>
      <c r="M20">
        <v>2</v>
      </c>
      <c r="O20">
        <v>4</v>
      </c>
      <c r="P20">
        <v>1</v>
      </c>
      <c r="Q20">
        <v>1</v>
      </c>
      <c r="R20">
        <v>3</v>
      </c>
      <c r="S20">
        <v>4</v>
      </c>
      <c r="T20">
        <v>2</v>
      </c>
      <c r="U20">
        <v>1</v>
      </c>
      <c r="V20">
        <v>2</v>
      </c>
      <c r="W20">
        <v>2</v>
      </c>
      <c r="X20">
        <v>2</v>
      </c>
      <c r="Z20">
        <v>2</v>
      </c>
      <c r="AA20">
        <v>1</v>
      </c>
      <c r="AC20">
        <v>4</v>
      </c>
      <c r="AD20">
        <v>1</v>
      </c>
      <c r="AF20">
        <v>2</v>
      </c>
      <c r="AG20">
        <v>1</v>
      </c>
      <c r="AH20">
        <v>1</v>
      </c>
      <c r="AI20">
        <v>1</v>
      </c>
      <c r="AJ20">
        <v>2</v>
      </c>
      <c r="AK20">
        <v>1</v>
      </c>
      <c r="AL20">
        <v>3</v>
      </c>
      <c r="AM20">
        <v>4</v>
      </c>
      <c r="AN20">
        <v>2</v>
      </c>
      <c r="AO20">
        <v>2</v>
      </c>
      <c r="AQ20">
        <v>1</v>
      </c>
      <c r="AR20">
        <v>1</v>
      </c>
      <c r="AS20">
        <v>5</v>
      </c>
      <c r="AT20">
        <v>4</v>
      </c>
      <c r="AU20">
        <v>2</v>
      </c>
      <c r="AV20">
        <v>2</v>
      </c>
      <c r="AW20">
        <v>1</v>
      </c>
      <c r="AX20">
        <v>3</v>
      </c>
      <c r="AY20">
        <v>2</v>
      </c>
      <c r="AZ20">
        <v>3</v>
      </c>
      <c r="BA20">
        <v>1</v>
      </c>
      <c r="BB20">
        <v>2</v>
      </c>
      <c r="BC20">
        <v>2</v>
      </c>
      <c r="BD20">
        <v>3</v>
      </c>
      <c r="BE20">
        <v>1</v>
      </c>
      <c r="BF20">
        <v>2</v>
      </c>
      <c r="BG20">
        <v>2</v>
      </c>
      <c r="BH20">
        <v>1</v>
      </c>
      <c r="BI20">
        <v>4</v>
      </c>
      <c r="BJ20">
        <v>3</v>
      </c>
      <c r="BK20">
        <v>2</v>
      </c>
      <c r="BM20">
        <v>31</v>
      </c>
      <c r="BN20">
        <v>1</v>
      </c>
      <c r="BO20">
        <v>5</v>
      </c>
      <c r="BP20">
        <v>15</v>
      </c>
      <c r="BQ20">
        <v>25</v>
      </c>
      <c r="BR20">
        <v>32</v>
      </c>
      <c r="BS20">
        <v>47</v>
      </c>
      <c r="BT20">
        <v>4</v>
      </c>
      <c r="BU20">
        <v>24</v>
      </c>
      <c r="BV20" s="126">
        <v>36</v>
      </c>
      <c r="BW20">
        <v>38</v>
      </c>
      <c r="BX20">
        <v>42</v>
      </c>
      <c r="BY20">
        <v>48</v>
      </c>
      <c r="BZ20">
        <v>6</v>
      </c>
      <c r="CA20">
        <v>8</v>
      </c>
      <c r="CB20">
        <v>9</v>
      </c>
      <c r="CC20">
        <v>10</v>
      </c>
      <c r="CD20">
        <v>12</v>
      </c>
      <c r="CE20">
        <v>18</v>
      </c>
      <c r="CF20" s="126">
        <v>22</v>
      </c>
      <c r="CG20">
        <v>26</v>
      </c>
      <c r="CH20">
        <v>27</v>
      </c>
      <c r="CI20" s="126">
        <v>33</v>
      </c>
      <c r="CJ20">
        <v>34</v>
      </c>
      <c r="CK20" s="126">
        <v>37</v>
      </c>
      <c r="CL20">
        <v>40</v>
      </c>
      <c r="CM20">
        <v>41</v>
      </c>
      <c r="CN20">
        <v>44</v>
      </c>
      <c r="CO20">
        <v>45</v>
      </c>
      <c r="CP20">
        <v>49</v>
      </c>
      <c r="CQ20">
        <v>2</v>
      </c>
      <c r="CR20">
        <v>3</v>
      </c>
      <c r="CS20">
        <v>7</v>
      </c>
      <c r="CT20">
        <v>13</v>
      </c>
      <c r="CU20">
        <v>16</v>
      </c>
      <c r="CV20" s="126">
        <v>19</v>
      </c>
      <c r="CW20">
        <v>20</v>
      </c>
      <c r="CX20">
        <v>21</v>
      </c>
      <c r="CY20">
        <v>23</v>
      </c>
      <c r="CZ20">
        <v>29</v>
      </c>
      <c r="DA20">
        <v>30</v>
      </c>
      <c r="DB20">
        <v>35</v>
      </c>
      <c r="DC20">
        <v>39</v>
      </c>
      <c r="DD20">
        <v>43</v>
      </c>
      <c r="DE20" s="126">
        <v>46</v>
      </c>
      <c r="DF20">
        <v>11</v>
      </c>
      <c r="DG20">
        <v>14</v>
      </c>
      <c r="DH20">
        <v>17</v>
      </c>
      <c r="DI20">
        <v>28</v>
      </c>
      <c r="DJ20" s="239">
        <v>172</v>
      </c>
      <c r="DL20" s="237">
        <v>4</v>
      </c>
      <c r="DM20" s="237">
        <v>2</v>
      </c>
      <c r="DO20" s="237">
        <v>2</v>
      </c>
      <c r="DP20" s="237">
        <v>4</v>
      </c>
      <c r="DR20" s="241">
        <v>0.61648745519713266</v>
      </c>
      <c r="DU20" s="240"/>
      <c r="DV20" s="240"/>
    </row>
    <row r="21" spans="1:126" x14ac:dyDescent="0.25">
      <c r="A21" s="235">
        <v>42051</v>
      </c>
      <c r="B21">
        <v>19</v>
      </c>
      <c r="C21">
        <v>22</v>
      </c>
      <c r="D21">
        <v>33</v>
      </c>
      <c r="E21">
        <v>36</v>
      </c>
      <c r="F21">
        <v>37</v>
      </c>
      <c r="G21">
        <v>46</v>
      </c>
      <c r="I21">
        <v>0</v>
      </c>
      <c r="J21">
        <v>1</v>
      </c>
      <c r="K21">
        <v>1</v>
      </c>
      <c r="L21">
        <v>3</v>
      </c>
      <c r="M21">
        <v>1</v>
      </c>
      <c r="O21">
        <v>4</v>
      </c>
      <c r="P21">
        <v>1</v>
      </c>
      <c r="Q21">
        <v>1</v>
      </c>
      <c r="R21">
        <v>3</v>
      </c>
      <c r="S21">
        <v>4</v>
      </c>
      <c r="T21">
        <v>2</v>
      </c>
      <c r="U21">
        <v>1</v>
      </c>
      <c r="V21">
        <v>2</v>
      </c>
      <c r="W21">
        <v>2</v>
      </c>
      <c r="X21">
        <v>2</v>
      </c>
      <c r="Z21">
        <v>2</v>
      </c>
      <c r="AA21">
        <v>1</v>
      </c>
      <c r="AC21">
        <v>4</v>
      </c>
      <c r="AD21">
        <v>1</v>
      </c>
      <c r="AF21">
        <v>2</v>
      </c>
      <c r="AG21">
        <v>2</v>
      </c>
      <c r="AH21">
        <v>1</v>
      </c>
      <c r="AI21">
        <v>1</v>
      </c>
      <c r="AJ21">
        <v>3</v>
      </c>
      <c r="AK21">
        <v>1</v>
      </c>
      <c r="AL21">
        <v>3</v>
      </c>
      <c r="AM21">
        <v>4</v>
      </c>
      <c r="AN21">
        <v>2</v>
      </c>
      <c r="AO21">
        <v>2</v>
      </c>
      <c r="AQ21">
        <v>1</v>
      </c>
      <c r="AR21">
        <v>1</v>
      </c>
      <c r="AS21">
        <v>5</v>
      </c>
      <c r="AT21">
        <v>4</v>
      </c>
      <c r="AU21">
        <v>3</v>
      </c>
      <c r="AV21">
        <v>2</v>
      </c>
      <c r="AW21">
        <v>1</v>
      </c>
      <c r="AX21">
        <v>4</v>
      </c>
      <c r="AY21">
        <v>3</v>
      </c>
      <c r="AZ21">
        <v>3</v>
      </c>
      <c r="BA21">
        <v>1</v>
      </c>
      <c r="BB21">
        <v>2</v>
      </c>
      <c r="BC21">
        <v>2</v>
      </c>
      <c r="BD21">
        <v>3</v>
      </c>
      <c r="BE21">
        <v>1</v>
      </c>
      <c r="BF21">
        <v>2</v>
      </c>
      <c r="BG21">
        <v>2</v>
      </c>
      <c r="BH21">
        <v>2</v>
      </c>
      <c r="BI21">
        <v>4</v>
      </c>
      <c r="BJ21">
        <v>3</v>
      </c>
      <c r="BK21">
        <v>2</v>
      </c>
      <c r="BM21">
        <v>31</v>
      </c>
      <c r="BN21">
        <v>1</v>
      </c>
      <c r="BO21">
        <v>5</v>
      </c>
      <c r="BP21">
        <v>15</v>
      </c>
      <c r="BQ21">
        <v>25</v>
      </c>
      <c r="BR21">
        <v>32</v>
      </c>
      <c r="BS21" s="126">
        <v>36</v>
      </c>
      <c r="BT21">
        <v>47</v>
      </c>
      <c r="BU21">
        <v>4</v>
      </c>
      <c r="BV21" s="126">
        <v>22</v>
      </c>
      <c r="BW21">
        <v>24</v>
      </c>
      <c r="BX21">
        <v>33</v>
      </c>
      <c r="BY21" s="126">
        <v>37</v>
      </c>
      <c r="BZ21">
        <v>38</v>
      </c>
      <c r="CA21">
        <v>42</v>
      </c>
      <c r="CB21">
        <v>48</v>
      </c>
      <c r="CC21">
        <v>6</v>
      </c>
      <c r="CD21">
        <v>8</v>
      </c>
      <c r="CE21">
        <v>9</v>
      </c>
      <c r="CF21">
        <v>10</v>
      </c>
      <c r="CG21">
        <v>12</v>
      </c>
      <c r="CH21">
        <v>18</v>
      </c>
      <c r="CI21">
        <v>19</v>
      </c>
      <c r="CJ21">
        <v>26</v>
      </c>
      <c r="CK21">
        <v>27</v>
      </c>
      <c r="CL21">
        <v>34</v>
      </c>
      <c r="CM21">
        <v>40</v>
      </c>
      <c r="CN21">
        <v>41</v>
      </c>
      <c r="CO21">
        <v>44</v>
      </c>
      <c r="CP21" s="126">
        <v>45</v>
      </c>
      <c r="CQ21">
        <v>46</v>
      </c>
      <c r="CR21">
        <v>49</v>
      </c>
      <c r="CS21" s="126">
        <v>2</v>
      </c>
      <c r="CT21">
        <v>3</v>
      </c>
      <c r="CU21">
        <v>7</v>
      </c>
      <c r="CV21">
        <v>13</v>
      </c>
      <c r="CW21">
        <v>16</v>
      </c>
      <c r="CX21">
        <v>20</v>
      </c>
      <c r="CY21">
        <v>21</v>
      </c>
      <c r="CZ21">
        <v>23</v>
      </c>
      <c r="DA21">
        <v>29</v>
      </c>
      <c r="DB21">
        <v>30</v>
      </c>
      <c r="DC21">
        <v>35</v>
      </c>
      <c r="DD21">
        <v>39</v>
      </c>
      <c r="DE21">
        <v>43</v>
      </c>
      <c r="DF21">
        <v>11</v>
      </c>
      <c r="DG21">
        <v>14</v>
      </c>
      <c r="DH21" s="126">
        <v>17</v>
      </c>
      <c r="DI21">
        <v>28</v>
      </c>
      <c r="DJ21" s="239">
        <v>193</v>
      </c>
      <c r="DL21" s="237">
        <v>4</v>
      </c>
      <c r="DM21" s="237">
        <v>2</v>
      </c>
      <c r="DO21" s="237">
        <v>3</v>
      </c>
      <c r="DP21" s="237">
        <v>3</v>
      </c>
      <c r="DR21" s="241">
        <v>0.69175627240143367</v>
      </c>
      <c r="DU21" s="240"/>
      <c r="DV21" s="240"/>
    </row>
    <row r="22" spans="1:126" x14ac:dyDescent="0.25">
      <c r="A22" s="235">
        <v>42054</v>
      </c>
      <c r="B22">
        <v>2</v>
      </c>
      <c r="C22">
        <v>17</v>
      </c>
      <c r="D22">
        <v>22</v>
      </c>
      <c r="E22">
        <v>36</v>
      </c>
      <c r="F22">
        <v>37</v>
      </c>
      <c r="G22">
        <v>45</v>
      </c>
      <c r="I22">
        <v>1</v>
      </c>
      <c r="J22">
        <v>1</v>
      </c>
      <c r="K22">
        <v>1</v>
      </c>
      <c r="L22">
        <v>2</v>
      </c>
      <c r="M22">
        <v>1</v>
      </c>
      <c r="O22">
        <v>4</v>
      </c>
      <c r="P22">
        <v>2</v>
      </c>
      <c r="Q22">
        <v>1</v>
      </c>
      <c r="R22">
        <v>3</v>
      </c>
      <c r="S22">
        <v>4</v>
      </c>
      <c r="T22">
        <v>2</v>
      </c>
      <c r="U22">
        <v>1</v>
      </c>
      <c r="V22">
        <v>2</v>
      </c>
      <c r="W22">
        <v>2</v>
      </c>
      <c r="X22">
        <v>2</v>
      </c>
      <c r="Z22">
        <v>2</v>
      </c>
      <c r="AA22">
        <v>1</v>
      </c>
      <c r="AC22">
        <v>4</v>
      </c>
      <c r="AD22">
        <v>1</v>
      </c>
      <c r="AE22">
        <v>1</v>
      </c>
      <c r="AF22">
        <v>2</v>
      </c>
      <c r="AG22">
        <v>2</v>
      </c>
      <c r="AH22">
        <v>1</v>
      </c>
      <c r="AI22">
        <v>1</v>
      </c>
      <c r="AJ22">
        <v>4</v>
      </c>
      <c r="AK22">
        <v>1</v>
      </c>
      <c r="AL22">
        <v>3</v>
      </c>
      <c r="AM22">
        <v>4</v>
      </c>
      <c r="AN22">
        <v>2</v>
      </c>
      <c r="AO22">
        <v>2</v>
      </c>
      <c r="AQ22">
        <v>1</v>
      </c>
      <c r="AR22">
        <v>1</v>
      </c>
      <c r="AS22">
        <v>5</v>
      </c>
      <c r="AT22">
        <v>4</v>
      </c>
      <c r="AU22">
        <v>3</v>
      </c>
      <c r="AV22">
        <v>2</v>
      </c>
      <c r="AW22">
        <v>1</v>
      </c>
      <c r="AX22">
        <v>5</v>
      </c>
      <c r="AY22">
        <v>4</v>
      </c>
      <c r="AZ22">
        <v>3</v>
      </c>
      <c r="BA22">
        <v>1</v>
      </c>
      <c r="BB22">
        <v>2</v>
      </c>
      <c r="BC22">
        <v>2</v>
      </c>
      <c r="BD22">
        <v>3</v>
      </c>
      <c r="BE22">
        <v>1</v>
      </c>
      <c r="BF22">
        <v>2</v>
      </c>
      <c r="BG22">
        <v>3</v>
      </c>
      <c r="BH22">
        <v>2</v>
      </c>
      <c r="BI22">
        <v>4</v>
      </c>
      <c r="BJ22">
        <v>3</v>
      </c>
      <c r="BK22">
        <v>2</v>
      </c>
      <c r="BM22">
        <v>31</v>
      </c>
      <c r="BN22">
        <v>36</v>
      </c>
      <c r="BO22" s="126">
        <v>1</v>
      </c>
      <c r="BP22" s="126">
        <v>5</v>
      </c>
      <c r="BQ22">
        <v>15</v>
      </c>
      <c r="BR22">
        <v>22</v>
      </c>
      <c r="BS22">
        <v>25</v>
      </c>
      <c r="BT22">
        <v>32</v>
      </c>
      <c r="BU22">
        <v>37</v>
      </c>
      <c r="BV22">
        <v>47</v>
      </c>
      <c r="BW22">
        <v>4</v>
      </c>
      <c r="BX22" s="126">
        <v>24</v>
      </c>
      <c r="BY22">
        <v>33</v>
      </c>
      <c r="BZ22">
        <v>38</v>
      </c>
      <c r="CA22">
        <v>42</v>
      </c>
      <c r="CB22">
        <v>45</v>
      </c>
      <c r="CC22">
        <v>48</v>
      </c>
      <c r="CD22">
        <v>2</v>
      </c>
      <c r="CE22">
        <v>6</v>
      </c>
      <c r="CF22">
        <v>8</v>
      </c>
      <c r="CG22">
        <v>9</v>
      </c>
      <c r="CH22">
        <v>10</v>
      </c>
      <c r="CI22">
        <v>12</v>
      </c>
      <c r="CJ22" s="126">
        <v>18</v>
      </c>
      <c r="CK22">
        <v>19</v>
      </c>
      <c r="CL22" s="126">
        <v>26</v>
      </c>
      <c r="CM22">
        <v>27</v>
      </c>
      <c r="CN22">
        <v>34</v>
      </c>
      <c r="CO22">
        <v>40</v>
      </c>
      <c r="CP22">
        <v>41</v>
      </c>
      <c r="CQ22">
        <v>44</v>
      </c>
      <c r="CR22">
        <v>46</v>
      </c>
      <c r="CS22">
        <v>49</v>
      </c>
      <c r="CT22">
        <v>3</v>
      </c>
      <c r="CU22">
        <v>7</v>
      </c>
      <c r="CV22">
        <v>13</v>
      </c>
      <c r="CW22">
        <v>16</v>
      </c>
      <c r="CX22">
        <v>17</v>
      </c>
      <c r="CY22">
        <v>20</v>
      </c>
      <c r="CZ22">
        <v>21</v>
      </c>
      <c r="DA22">
        <v>23</v>
      </c>
      <c r="DB22">
        <v>29</v>
      </c>
      <c r="DC22">
        <v>30</v>
      </c>
      <c r="DD22">
        <v>35</v>
      </c>
      <c r="DE22">
        <v>39</v>
      </c>
      <c r="DF22">
        <v>43</v>
      </c>
      <c r="DG22">
        <v>11</v>
      </c>
      <c r="DH22" s="126">
        <v>14</v>
      </c>
      <c r="DI22">
        <v>28</v>
      </c>
      <c r="DJ22" s="239">
        <v>159</v>
      </c>
      <c r="DL22" s="237">
        <v>3</v>
      </c>
      <c r="DM22" s="237">
        <v>3</v>
      </c>
      <c r="DO22" s="237">
        <v>3</v>
      </c>
      <c r="DP22" s="237">
        <v>3</v>
      </c>
      <c r="DR22" s="241">
        <v>0.56989247311827962</v>
      </c>
      <c r="DU22" s="240"/>
      <c r="DV22" s="240"/>
    </row>
    <row r="23" spans="1:126" x14ac:dyDescent="0.25">
      <c r="A23" s="235">
        <v>42058</v>
      </c>
      <c r="B23">
        <v>1</v>
      </c>
      <c r="C23">
        <v>5</v>
      </c>
      <c r="D23">
        <v>14</v>
      </c>
      <c r="E23">
        <v>18</v>
      </c>
      <c r="F23">
        <v>24</v>
      </c>
      <c r="G23">
        <v>26</v>
      </c>
      <c r="I23">
        <v>2</v>
      </c>
      <c r="J23">
        <v>2</v>
      </c>
      <c r="K23">
        <v>2</v>
      </c>
      <c r="L23">
        <v>0</v>
      </c>
      <c r="M23">
        <v>0</v>
      </c>
      <c r="O23">
        <v>5</v>
      </c>
      <c r="P23">
        <v>2</v>
      </c>
      <c r="Q23">
        <v>1</v>
      </c>
      <c r="R23">
        <v>3</v>
      </c>
      <c r="S23">
        <v>5</v>
      </c>
      <c r="T23">
        <v>2</v>
      </c>
      <c r="U23">
        <v>1</v>
      </c>
      <c r="V23">
        <v>2</v>
      </c>
      <c r="W23">
        <v>2</v>
      </c>
      <c r="X23">
        <v>2</v>
      </c>
      <c r="Z23">
        <v>2</v>
      </c>
      <c r="AA23">
        <v>1</v>
      </c>
      <c r="AB23">
        <v>1</v>
      </c>
      <c r="AC23">
        <v>4</v>
      </c>
      <c r="AD23">
        <v>1</v>
      </c>
      <c r="AE23">
        <v>1</v>
      </c>
      <c r="AF23">
        <v>3</v>
      </c>
      <c r="AG23">
        <v>2</v>
      </c>
      <c r="AH23">
        <v>1</v>
      </c>
      <c r="AI23">
        <v>1</v>
      </c>
      <c r="AJ23">
        <v>4</v>
      </c>
      <c r="AK23">
        <v>1</v>
      </c>
      <c r="AL23">
        <v>4</v>
      </c>
      <c r="AM23">
        <v>4</v>
      </c>
      <c r="AN23">
        <v>3</v>
      </c>
      <c r="AO23">
        <v>2</v>
      </c>
      <c r="AQ23">
        <v>1</v>
      </c>
      <c r="AR23">
        <v>1</v>
      </c>
      <c r="AS23">
        <v>5</v>
      </c>
      <c r="AT23">
        <v>4</v>
      </c>
      <c r="AU23">
        <v>3</v>
      </c>
      <c r="AV23">
        <v>2</v>
      </c>
      <c r="AW23">
        <v>1</v>
      </c>
      <c r="AX23">
        <v>5</v>
      </c>
      <c r="AY23">
        <v>4</v>
      </c>
      <c r="AZ23">
        <v>3</v>
      </c>
      <c r="BA23">
        <v>1</v>
      </c>
      <c r="BB23">
        <v>2</v>
      </c>
      <c r="BC23">
        <v>2</v>
      </c>
      <c r="BD23">
        <v>3</v>
      </c>
      <c r="BE23">
        <v>1</v>
      </c>
      <c r="BF23">
        <v>2</v>
      </c>
      <c r="BG23">
        <v>3</v>
      </c>
      <c r="BH23">
        <v>2</v>
      </c>
      <c r="BI23">
        <v>4</v>
      </c>
      <c r="BJ23">
        <v>3</v>
      </c>
      <c r="BK23">
        <v>2</v>
      </c>
      <c r="BM23">
        <v>1</v>
      </c>
      <c r="BN23">
        <v>5</v>
      </c>
      <c r="BO23">
        <v>31</v>
      </c>
      <c r="BP23">
        <v>36</v>
      </c>
      <c r="BQ23">
        <v>15</v>
      </c>
      <c r="BR23">
        <v>22</v>
      </c>
      <c r="BS23">
        <v>24</v>
      </c>
      <c r="BT23">
        <v>25</v>
      </c>
      <c r="BU23">
        <v>32</v>
      </c>
      <c r="BV23">
        <v>37</v>
      </c>
      <c r="BW23">
        <v>47</v>
      </c>
      <c r="BX23">
        <v>4</v>
      </c>
      <c r="BY23">
        <v>18</v>
      </c>
      <c r="BZ23">
        <v>26</v>
      </c>
      <c r="CA23">
        <v>33</v>
      </c>
      <c r="CB23">
        <v>38</v>
      </c>
      <c r="CC23" s="126">
        <v>42</v>
      </c>
      <c r="CD23">
        <v>45</v>
      </c>
      <c r="CE23">
        <v>48</v>
      </c>
      <c r="CF23" s="126">
        <v>2</v>
      </c>
      <c r="CG23">
        <v>6</v>
      </c>
      <c r="CH23">
        <v>8</v>
      </c>
      <c r="CI23">
        <v>9</v>
      </c>
      <c r="CJ23">
        <v>10</v>
      </c>
      <c r="CK23">
        <v>12</v>
      </c>
      <c r="CL23" s="126">
        <v>19</v>
      </c>
      <c r="CM23">
        <v>27</v>
      </c>
      <c r="CN23">
        <v>34</v>
      </c>
      <c r="CO23">
        <v>40</v>
      </c>
      <c r="CP23" s="126">
        <v>41</v>
      </c>
      <c r="CQ23">
        <v>44</v>
      </c>
      <c r="CR23">
        <v>46</v>
      </c>
      <c r="CS23">
        <v>49</v>
      </c>
      <c r="CT23">
        <v>3</v>
      </c>
      <c r="CU23">
        <v>7</v>
      </c>
      <c r="CV23" s="126">
        <v>13</v>
      </c>
      <c r="CW23">
        <v>14</v>
      </c>
      <c r="CX23">
        <v>16</v>
      </c>
      <c r="CY23">
        <v>17</v>
      </c>
      <c r="CZ23">
        <v>20</v>
      </c>
      <c r="DA23">
        <v>21</v>
      </c>
      <c r="DB23">
        <v>23</v>
      </c>
      <c r="DC23">
        <v>29</v>
      </c>
      <c r="DD23">
        <v>30</v>
      </c>
      <c r="DE23">
        <v>35</v>
      </c>
      <c r="DF23">
        <v>39</v>
      </c>
      <c r="DG23">
        <v>43</v>
      </c>
      <c r="DH23">
        <v>11</v>
      </c>
      <c r="DI23" s="126">
        <v>28</v>
      </c>
      <c r="DJ23" s="239">
        <v>88</v>
      </c>
      <c r="DL23" s="237">
        <v>1</v>
      </c>
      <c r="DM23" s="237">
        <v>5</v>
      </c>
      <c r="DO23" s="237">
        <v>2</v>
      </c>
      <c r="DP23" s="237">
        <v>4</v>
      </c>
      <c r="DR23" s="241">
        <v>0.31541218637992829</v>
      </c>
      <c r="DU23" s="240"/>
      <c r="DV23" s="240"/>
    </row>
    <row r="24" spans="1:126" x14ac:dyDescent="0.25">
      <c r="A24" s="235">
        <v>42062</v>
      </c>
      <c r="B24">
        <v>2</v>
      </c>
      <c r="C24">
        <v>13</v>
      </c>
      <c r="D24">
        <v>19</v>
      </c>
      <c r="E24">
        <v>28</v>
      </c>
      <c r="F24">
        <v>41</v>
      </c>
      <c r="G24">
        <v>42</v>
      </c>
      <c r="I24">
        <v>1</v>
      </c>
      <c r="J24">
        <v>2</v>
      </c>
      <c r="K24">
        <v>1</v>
      </c>
      <c r="L24">
        <v>0</v>
      </c>
      <c r="M24">
        <v>2</v>
      </c>
      <c r="O24">
        <v>5</v>
      </c>
      <c r="P24">
        <v>3</v>
      </c>
      <c r="Q24">
        <v>1</v>
      </c>
      <c r="R24">
        <v>3</v>
      </c>
      <c r="S24">
        <v>5</v>
      </c>
      <c r="T24">
        <v>2</v>
      </c>
      <c r="U24">
        <v>1</v>
      </c>
      <c r="V24">
        <v>2</v>
      </c>
      <c r="W24">
        <v>2</v>
      </c>
      <c r="X24">
        <v>2</v>
      </c>
      <c r="Z24">
        <v>2</v>
      </c>
      <c r="AA24">
        <v>2</v>
      </c>
      <c r="AB24">
        <v>1</v>
      </c>
      <c r="AC24">
        <v>4</v>
      </c>
      <c r="AD24">
        <v>1</v>
      </c>
      <c r="AE24">
        <v>1</v>
      </c>
      <c r="AF24">
        <v>3</v>
      </c>
      <c r="AG24">
        <v>3</v>
      </c>
      <c r="AH24">
        <v>1</v>
      </c>
      <c r="AI24">
        <v>1</v>
      </c>
      <c r="AJ24">
        <v>4</v>
      </c>
      <c r="AK24">
        <v>1</v>
      </c>
      <c r="AL24">
        <v>4</v>
      </c>
      <c r="AM24">
        <v>4</v>
      </c>
      <c r="AN24">
        <v>3</v>
      </c>
      <c r="AO24">
        <v>2</v>
      </c>
      <c r="AP24">
        <v>1</v>
      </c>
      <c r="AQ24">
        <v>1</v>
      </c>
      <c r="AR24">
        <v>1</v>
      </c>
      <c r="AS24">
        <v>5</v>
      </c>
      <c r="AT24">
        <v>4</v>
      </c>
      <c r="AU24">
        <v>3</v>
      </c>
      <c r="AV24">
        <v>2</v>
      </c>
      <c r="AW24">
        <v>1</v>
      </c>
      <c r="AX24">
        <v>5</v>
      </c>
      <c r="AY24">
        <v>4</v>
      </c>
      <c r="AZ24">
        <v>3</v>
      </c>
      <c r="BA24">
        <v>1</v>
      </c>
      <c r="BB24">
        <v>2</v>
      </c>
      <c r="BC24">
        <v>3</v>
      </c>
      <c r="BD24">
        <v>4</v>
      </c>
      <c r="BE24">
        <v>1</v>
      </c>
      <c r="BF24">
        <v>2</v>
      </c>
      <c r="BG24">
        <v>3</v>
      </c>
      <c r="BH24">
        <v>2</v>
      </c>
      <c r="BI24">
        <v>4</v>
      </c>
      <c r="BJ24">
        <v>3</v>
      </c>
      <c r="BK24">
        <v>2</v>
      </c>
      <c r="BM24">
        <v>1</v>
      </c>
      <c r="BN24">
        <v>5</v>
      </c>
      <c r="BO24">
        <v>31</v>
      </c>
      <c r="BP24">
        <v>36</v>
      </c>
      <c r="BQ24">
        <v>15</v>
      </c>
      <c r="BR24">
        <v>22</v>
      </c>
      <c r="BS24" s="126">
        <v>24</v>
      </c>
      <c r="BT24">
        <v>25</v>
      </c>
      <c r="BU24">
        <v>32</v>
      </c>
      <c r="BV24">
        <v>37</v>
      </c>
      <c r="BW24">
        <v>42</v>
      </c>
      <c r="BX24">
        <v>47</v>
      </c>
      <c r="BY24">
        <v>2</v>
      </c>
      <c r="BZ24">
        <v>4</v>
      </c>
      <c r="CA24">
        <v>18</v>
      </c>
      <c r="CB24">
        <v>19</v>
      </c>
      <c r="CC24">
        <v>26</v>
      </c>
      <c r="CD24">
        <v>33</v>
      </c>
      <c r="CE24">
        <v>38</v>
      </c>
      <c r="CF24">
        <v>41</v>
      </c>
      <c r="CG24">
        <v>45</v>
      </c>
      <c r="CH24">
        <v>48</v>
      </c>
      <c r="CI24">
        <v>6</v>
      </c>
      <c r="CJ24">
        <v>8</v>
      </c>
      <c r="CK24">
        <v>9</v>
      </c>
      <c r="CL24">
        <v>10</v>
      </c>
      <c r="CM24" s="126">
        <v>12</v>
      </c>
      <c r="CN24">
        <v>13</v>
      </c>
      <c r="CO24" s="126">
        <v>27</v>
      </c>
      <c r="CP24">
        <v>34</v>
      </c>
      <c r="CQ24">
        <v>40</v>
      </c>
      <c r="CR24" s="126">
        <v>44</v>
      </c>
      <c r="CS24">
        <v>46</v>
      </c>
      <c r="CT24">
        <v>49</v>
      </c>
      <c r="CU24">
        <v>3</v>
      </c>
      <c r="CV24" s="126">
        <v>7</v>
      </c>
      <c r="CW24">
        <v>14</v>
      </c>
      <c r="CX24">
        <v>16</v>
      </c>
      <c r="CY24">
        <v>17</v>
      </c>
      <c r="CZ24">
        <v>20</v>
      </c>
      <c r="DA24">
        <v>21</v>
      </c>
      <c r="DB24">
        <v>23</v>
      </c>
      <c r="DC24">
        <v>28</v>
      </c>
      <c r="DD24">
        <v>29</v>
      </c>
      <c r="DE24">
        <v>30</v>
      </c>
      <c r="DF24" s="126">
        <v>35</v>
      </c>
      <c r="DG24">
        <v>39</v>
      </c>
      <c r="DH24">
        <v>43</v>
      </c>
      <c r="DI24">
        <v>11</v>
      </c>
      <c r="DJ24" s="239">
        <v>145</v>
      </c>
      <c r="DL24" s="237">
        <v>3</v>
      </c>
      <c r="DM24" s="237">
        <v>3</v>
      </c>
      <c r="DO24" s="237">
        <v>3</v>
      </c>
      <c r="DP24" s="237">
        <v>3</v>
      </c>
      <c r="DR24" s="241">
        <v>0.51971326164874554</v>
      </c>
      <c r="DU24" s="240"/>
      <c r="DV24" s="240"/>
    </row>
    <row r="25" spans="1:126" x14ac:dyDescent="0.25">
      <c r="A25" s="235">
        <v>42065</v>
      </c>
      <c r="B25">
        <v>7</v>
      </c>
      <c r="C25">
        <v>12</v>
      </c>
      <c r="D25">
        <v>24</v>
      </c>
      <c r="E25">
        <v>27</v>
      </c>
      <c r="F25">
        <v>35</v>
      </c>
      <c r="G25">
        <v>44</v>
      </c>
      <c r="I25">
        <v>1</v>
      </c>
      <c r="J25">
        <v>1</v>
      </c>
      <c r="K25">
        <v>2</v>
      </c>
      <c r="L25">
        <v>1</v>
      </c>
      <c r="M25">
        <v>1</v>
      </c>
      <c r="O25">
        <v>5</v>
      </c>
      <c r="P25">
        <v>3</v>
      </c>
      <c r="Q25">
        <v>1</v>
      </c>
      <c r="R25">
        <v>3</v>
      </c>
      <c r="S25">
        <v>5</v>
      </c>
      <c r="T25">
        <v>2</v>
      </c>
      <c r="U25">
        <v>2</v>
      </c>
      <c r="V25">
        <v>2</v>
      </c>
      <c r="W25">
        <v>2</v>
      </c>
      <c r="X25">
        <v>2</v>
      </c>
      <c r="Z25">
        <v>3</v>
      </c>
      <c r="AA25">
        <v>2</v>
      </c>
      <c r="AB25">
        <v>1</v>
      </c>
      <c r="AC25">
        <v>4</v>
      </c>
      <c r="AD25">
        <v>1</v>
      </c>
      <c r="AE25">
        <v>1</v>
      </c>
      <c r="AF25">
        <v>3</v>
      </c>
      <c r="AG25">
        <v>3</v>
      </c>
      <c r="AH25">
        <v>1</v>
      </c>
      <c r="AI25">
        <v>1</v>
      </c>
      <c r="AJ25">
        <v>4</v>
      </c>
      <c r="AK25">
        <v>1</v>
      </c>
      <c r="AL25">
        <v>5</v>
      </c>
      <c r="AM25">
        <v>4</v>
      </c>
      <c r="AN25">
        <v>3</v>
      </c>
      <c r="AO25">
        <v>3</v>
      </c>
      <c r="AP25">
        <v>1</v>
      </c>
      <c r="AQ25">
        <v>1</v>
      </c>
      <c r="AR25">
        <v>1</v>
      </c>
      <c r="AS25">
        <v>5</v>
      </c>
      <c r="AT25">
        <v>4</v>
      </c>
      <c r="AU25">
        <v>3</v>
      </c>
      <c r="AV25">
        <v>2</v>
      </c>
      <c r="AW25">
        <v>2</v>
      </c>
      <c r="AX25">
        <v>5</v>
      </c>
      <c r="AY25">
        <v>4</v>
      </c>
      <c r="AZ25">
        <v>3</v>
      </c>
      <c r="BA25">
        <v>1</v>
      </c>
      <c r="BB25">
        <v>2</v>
      </c>
      <c r="BC25">
        <v>3</v>
      </c>
      <c r="BD25">
        <v>4</v>
      </c>
      <c r="BE25">
        <v>1</v>
      </c>
      <c r="BF25">
        <v>3</v>
      </c>
      <c r="BG25">
        <v>3</v>
      </c>
      <c r="BH25">
        <v>2</v>
      </c>
      <c r="BI25">
        <v>4</v>
      </c>
      <c r="BJ25">
        <v>3</v>
      </c>
      <c r="BK25">
        <v>2</v>
      </c>
      <c r="BM25">
        <v>1</v>
      </c>
      <c r="BN25" s="126">
        <v>5</v>
      </c>
      <c r="BO25">
        <v>24</v>
      </c>
      <c r="BP25">
        <v>31</v>
      </c>
      <c r="BQ25">
        <v>36</v>
      </c>
      <c r="BR25">
        <v>15</v>
      </c>
      <c r="BS25">
        <v>22</v>
      </c>
      <c r="BT25">
        <v>25</v>
      </c>
      <c r="BU25">
        <v>32</v>
      </c>
      <c r="BV25">
        <v>37</v>
      </c>
      <c r="BW25">
        <v>42</v>
      </c>
      <c r="BX25" s="126">
        <v>47</v>
      </c>
      <c r="BY25">
        <v>2</v>
      </c>
      <c r="BZ25">
        <v>4</v>
      </c>
      <c r="CA25">
        <v>12</v>
      </c>
      <c r="CB25">
        <v>18</v>
      </c>
      <c r="CC25">
        <v>19</v>
      </c>
      <c r="CD25">
        <v>26</v>
      </c>
      <c r="CE25">
        <v>27</v>
      </c>
      <c r="CF25">
        <v>33</v>
      </c>
      <c r="CG25" s="126">
        <v>38</v>
      </c>
      <c r="CH25">
        <v>41</v>
      </c>
      <c r="CI25" s="126">
        <v>44</v>
      </c>
      <c r="CJ25">
        <v>45</v>
      </c>
      <c r="CK25">
        <v>48</v>
      </c>
      <c r="CL25">
        <v>6</v>
      </c>
      <c r="CM25">
        <v>7</v>
      </c>
      <c r="CN25">
        <v>8</v>
      </c>
      <c r="CO25">
        <v>9</v>
      </c>
      <c r="CP25" s="126">
        <v>10</v>
      </c>
      <c r="CQ25">
        <v>13</v>
      </c>
      <c r="CR25">
        <v>34</v>
      </c>
      <c r="CS25">
        <v>35</v>
      </c>
      <c r="CT25">
        <v>40</v>
      </c>
      <c r="CU25">
        <v>46</v>
      </c>
      <c r="CV25">
        <v>49</v>
      </c>
      <c r="CW25">
        <v>3</v>
      </c>
      <c r="CX25">
        <v>14</v>
      </c>
      <c r="CY25">
        <v>16</v>
      </c>
      <c r="CZ25">
        <v>17</v>
      </c>
      <c r="DA25">
        <v>20</v>
      </c>
      <c r="DB25">
        <v>21</v>
      </c>
      <c r="DC25">
        <v>23</v>
      </c>
      <c r="DD25">
        <v>28</v>
      </c>
      <c r="DE25">
        <v>29</v>
      </c>
      <c r="DF25">
        <v>30</v>
      </c>
      <c r="DG25">
        <v>39</v>
      </c>
      <c r="DH25">
        <v>43</v>
      </c>
      <c r="DI25" s="126">
        <v>11</v>
      </c>
      <c r="DJ25" s="239">
        <v>149</v>
      </c>
      <c r="DL25" s="237">
        <v>3</v>
      </c>
      <c r="DM25" s="237">
        <v>3</v>
      </c>
      <c r="DO25" s="237">
        <v>3</v>
      </c>
      <c r="DP25" s="237">
        <v>3</v>
      </c>
      <c r="DR25" s="241">
        <v>0.53405017921146958</v>
      </c>
      <c r="DU25" s="240"/>
      <c r="DV25" s="240"/>
    </row>
    <row r="26" spans="1:126" x14ac:dyDescent="0.25">
      <c r="A26" s="235">
        <v>42068</v>
      </c>
      <c r="B26">
        <v>5</v>
      </c>
      <c r="C26">
        <v>10</v>
      </c>
      <c r="D26">
        <v>11</v>
      </c>
      <c r="E26">
        <v>38</v>
      </c>
      <c r="F26">
        <v>44</v>
      </c>
      <c r="G26">
        <v>47</v>
      </c>
      <c r="I26">
        <v>1</v>
      </c>
      <c r="J26">
        <v>2</v>
      </c>
      <c r="K26">
        <v>0</v>
      </c>
      <c r="L26">
        <v>1</v>
      </c>
      <c r="M26">
        <v>2</v>
      </c>
      <c r="O26">
        <v>5</v>
      </c>
      <c r="P26">
        <v>3</v>
      </c>
      <c r="Q26">
        <v>1</v>
      </c>
      <c r="R26">
        <v>3</v>
      </c>
      <c r="S26">
        <v>6</v>
      </c>
      <c r="T26">
        <v>2</v>
      </c>
      <c r="U26">
        <v>2</v>
      </c>
      <c r="V26">
        <v>2</v>
      </c>
      <c r="W26">
        <v>2</v>
      </c>
      <c r="X26">
        <v>3</v>
      </c>
      <c r="Y26">
        <v>1</v>
      </c>
      <c r="Z26">
        <v>3</v>
      </c>
      <c r="AA26">
        <v>2</v>
      </c>
      <c r="AB26">
        <v>1</v>
      </c>
      <c r="AC26">
        <v>4</v>
      </c>
      <c r="AD26">
        <v>1</v>
      </c>
      <c r="AE26">
        <v>1</v>
      </c>
      <c r="AF26">
        <v>3</v>
      </c>
      <c r="AG26">
        <v>3</v>
      </c>
      <c r="AH26">
        <v>1</v>
      </c>
      <c r="AI26">
        <v>1</v>
      </c>
      <c r="AJ26">
        <v>4</v>
      </c>
      <c r="AK26">
        <v>1</v>
      </c>
      <c r="AL26">
        <v>5</v>
      </c>
      <c r="AM26">
        <v>4</v>
      </c>
      <c r="AN26">
        <v>3</v>
      </c>
      <c r="AO26">
        <v>3</v>
      </c>
      <c r="AP26">
        <v>1</v>
      </c>
      <c r="AQ26">
        <v>1</v>
      </c>
      <c r="AR26">
        <v>1</v>
      </c>
      <c r="AS26">
        <v>5</v>
      </c>
      <c r="AT26">
        <v>4</v>
      </c>
      <c r="AU26">
        <v>3</v>
      </c>
      <c r="AV26">
        <v>2</v>
      </c>
      <c r="AW26">
        <v>2</v>
      </c>
      <c r="AX26">
        <v>5</v>
      </c>
      <c r="AY26">
        <v>4</v>
      </c>
      <c r="AZ26">
        <v>4</v>
      </c>
      <c r="BA26">
        <v>1</v>
      </c>
      <c r="BB26">
        <v>2</v>
      </c>
      <c r="BC26">
        <v>3</v>
      </c>
      <c r="BD26">
        <v>4</v>
      </c>
      <c r="BE26">
        <v>1</v>
      </c>
      <c r="BF26">
        <v>4</v>
      </c>
      <c r="BG26">
        <v>3</v>
      </c>
      <c r="BH26">
        <v>2</v>
      </c>
      <c r="BI26">
        <v>5</v>
      </c>
      <c r="BJ26">
        <v>3</v>
      </c>
      <c r="BK26">
        <v>2</v>
      </c>
      <c r="BM26">
        <v>5</v>
      </c>
      <c r="BN26">
        <v>1</v>
      </c>
      <c r="BO26">
        <v>24</v>
      </c>
      <c r="BP26">
        <v>31</v>
      </c>
      <c r="BQ26">
        <v>36</v>
      </c>
      <c r="BR26" s="126">
        <v>47</v>
      </c>
      <c r="BS26">
        <v>15</v>
      </c>
      <c r="BT26">
        <v>22</v>
      </c>
      <c r="BU26">
        <v>25</v>
      </c>
      <c r="BV26">
        <v>32</v>
      </c>
      <c r="BW26">
        <v>37</v>
      </c>
      <c r="BX26" s="126">
        <v>38</v>
      </c>
      <c r="BY26">
        <v>42</v>
      </c>
      <c r="BZ26" s="126">
        <v>44</v>
      </c>
      <c r="CA26">
        <v>2</v>
      </c>
      <c r="CB26">
        <v>4</v>
      </c>
      <c r="CC26">
        <v>10</v>
      </c>
      <c r="CD26">
        <v>12</v>
      </c>
      <c r="CE26">
        <v>18</v>
      </c>
      <c r="CF26">
        <v>19</v>
      </c>
      <c r="CG26">
        <v>26</v>
      </c>
      <c r="CH26">
        <v>27</v>
      </c>
      <c r="CI26">
        <v>33</v>
      </c>
      <c r="CJ26">
        <v>41</v>
      </c>
      <c r="CK26">
        <v>45</v>
      </c>
      <c r="CL26">
        <v>48</v>
      </c>
      <c r="CM26">
        <v>6</v>
      </c>
      <c r="CN26">
        <v>7</v>
      </c>
      <c r="CO26">
        <v>8</v>
      </c>
      <c r="CP26" s="126">
        <v>9</v>
      </c>
      <c r="CQ26">
        <v>13</v>
      </c>
      <c r="CR26">
        <v>34</v>
      </c>
      <c r="CS26">
        <v>35</v>
      </c>
      <c r="CT26">
        <v>40</v>
      </c>
      <c r="CU26">
        <v>46</v>
      </c>
      <c r="CV26">
        <v>49</v>
      </c>
      <c r="CW26">
        <v>3</v>
      </c>
      <c r="CX26" s="126">
        <v>11</v>
      </c>
      <c r="CY26">
        <v>14</v>
      </c>
      <c r="CZ26">
        <v>16</v>
      </c>
      <c r="DA26">
        <v>17</v>
      </c>
      <c r="DB26">
        <v>20</v>
      </c>
      <c r="DC26">
        <v>21</v>
      </c>
      <c r="DD26">
        <v>23</v>
      </c>
      <c r="DE26">
        <v>28</v>
      </c>
      <c r="DF26">
        <v>29</v>
      </c>
      <c r="DG26">
        <v>30</v>
      </c>
      <c r="DH26" s="126">
        <v>39</v>
      </c>
      <c r="DI26">
        <v>43</v>
      </c>
      <c r="DJ26" s="239">
        <v>155</v>
      </c>
      <c r="DL26" s="237">
        <v>3</v>
      </c>
      <c r="DM26" s="237">
        <v>3</v>
      </c>
      <c r="DO26" s="237">
        <v>3</v>
      </c>
      <c r="DP26" s="237">
        <v>3</v>
      </c>
      <c r="DR26" s="241">
        <v>0.55555555555555558</v>
      </c>
      <c r="DU26" s="240"/>
      <c r="DV26" s="240"/>
    </row>
    <row r="27" spans="1:126" x14ac:dyDescent="0.25">
      <c r="A27" s="235">
        <v>42072</v>
      </c>
      <c r="B27">
        <v>9</v>
      </c>
      <c r="C27">
        <v>11</v>
      </c>
      <c r="D27">
        <v>38</v>
      </c>
      <c r="E27">
        <v>39</v>
      </c>
      <c r="F27">
        <v>44</v>
      </c>
      <c r="G27">
        <v>47</v>
      </c>
      <c r="I27">
        <v>1</v>
      </c>
      <c r="J27">
        <v>1</v>
      </c>
      <c r="K27">
        <v>0</v>
      </c>
      <c r="L27">
        <v>2</v>
      </c>
      <c r="M27">
        <v>2</v>
      </c>
      <c r="O27">
        <v>5</v>
      </c>
      <c r="P27">
        <v>3</v>
      </c>
      <c r="Q27">
        <v>1</v>
      </c>
      <c r="R27">
        <v>3</v>
      </c>
      <c r="S27">
        <v>6</v>
      </c>
      <c r="T27">
        <v>2</v>
      </c>
      <c r="U27">
        <v>2</v>
      </c>
      <c r="V27">
        <v>2</v>
      </c>
      <c r="W27">
        <v>3</v>
      </c>
      <c r="X27">
        <v>3</v>
      </c>
      <c r="Y27">
        <v>2</v>
      </c>
      <c r="Z27">
        <v>3</v>
      </c>
      <c r="AA27">
        <v>2</v>
      </c>
      <c r="AB27">
        <v>1</v>
      </c>
      <c r="AC27">
        <v>4</v>
      </c>
      <c r="AD27">
        <v>1</v>
      </c>
      <c r="AE27">
        <v>1</v>
      </c>
      <c r="AF27">
        <v>3</v>
      </c>
      <c r="AG27">
        <v>3</v>
      </c>
      <c r="AH27">
        <v>1</v>
      </c>
      <c r="AI27">
        <v>1</v>
      </c>
      <c r="AJ27">
        <v>4</v>
      </c>
      <c r="AK27">
        <v>1</v>
      </c>
      <c r="AL27">
        <v>5</v>
      </c>
      <c r="AM27">
        <v>4</v>
      </c>
      <c r="AN27">
        <v>3</v>
      </c>
      <c r="AO27">
        <v>3</v>
      </c>
      <c r="AP27">
        <v>1</v>
      </c>
      <c r="AQ27">
        <v>1</v>
      </c>
      <c r="AR27">
        <v>1</v>
      </c>
      <c r="AS27">
        <v>5</v>
      </c>
      <c r="AT27">
        <v>4</v>
      </c>
      <c r="AU27">
        <v>3</v>
      </c>
      <c r="AV27">
        <v>2</v>
      </c>
      <c r="AW27">
        <v>2</v>
      </c>
      <c r="AX27">
        <v>5</v>
      </c>
      <c r="AY27">
        <v>4</v>
      </c>
      <c r="AZ27">
        <v>5</v>
      </c>
      <c r="BA27">
        <v>2</v>
      </c>
      <c r="BB27">
        <v>2</v>
      </c>
      <c r="BC27">
        <v>3</v>
      </c>
      <c r="BD27">
        <v>4</v>
      </c>
      <c r="BE27">
        <v>1</v>
      </c>
      <c r="BF27">
        <v>5</v>
      </c>
      <c r="BG27">
        <v>3</v>
      </c>
      <c r="BH27">
        <v>2</v>
      </c>
      <c r="BI27">
        <v>6</v>
      </c>
      <c r="BJ27">
        <v>3</v>
      </c>
      <c r="BK27">
        <v>2</v>
      </c>
      <c r="BM27">
        <v>5</v>
      </c>
      <c r="BN27" s="126">
        <v>47</v>
      </c>
      <c r="BO27">
        <v>1</v>
      </c>
      <c r="BP27">
        <v>24</v>
      </c>
      <c r="BQ27">
        <v>31</v>
      </c>
      <c r="BR27" s="126">
        <v>36</v>
      </c>
      <c r="BS27">
        <v>38</v>
      </c>
      <c r="BT27">
        <v>44</v>
      </c>
      <c r="BU27" s="126">
        <v>15</v>
      </c>
      <c r="BV27">
        <v>22</v>
      </c>
      <c r="BW27">
        <v>25</v>
      </c>
      <c r="BX27">
        <v>32</v>
      </c>
      <c r="BY27">
        <v>37</v>
      </c>
      <c r="BZ27">
        <v>42</v>
      </c>
      <c r="CA27">
        <v>2</v>
      </c>
      <c r="CB27">
        <v>4</v>
      </c>
      <c r="CC27">
        <v>9</v>
      </c>
      <c r="CD27">
        <v>10</v>
      </c>
      <c r="CE27">
        <v>12</v>
      </c>
      <c r="CF27">
        <v>18</v>
      </c>
      <c r="CG27" s="126">
        <v>19</v>
      </c>
      <c r="CH27">
        <v>26</v>
      </c>
      <c r="CI27">
        <v>27</v>
      </c>
      <c r="CJ27">
        <v>33</v>
      </c>
      <c r="CK27">
        <v>41</v>
      </c>
      <c r="CL27">
        <v>45</v>
      </c>
      <c r="CM27">
        <v>48</v>
      </c>
      <c r="CN27">
        <v>6</v>
      </c>
      <c r="CO27">
        <v>7</v>
      </c>
      <c r="CP27">
        <v>8</v>
      </c>
      <c r="CQ27">
        <v>11</v>
      </c>
      <c r="CR27">
        <v>13</v>
      </c>
      <c r="CS27">
        <v>34</v>
      </c>
      <c r="CT27">
        <v>35</v>
      </c>
      <c r="CU27">
        <v>39</v>
      </c>
      <c r="CV27">
        <v>40</v>
      </c>
      <c r="CW27">
        <v>46</v>
      </c>
      <c r="CX27">
        <v>49</v>
      </c>
      <c r="CY27">
        <v>3</v>
      </c>
      <c r="CZ27" s="126">
        <v>14</v>
      </c>
      <c r="DA27">
        <v>16</v>
      </c>
      <c r="DB27">
        <v>17</v>
      </c>
      <c r="DC27" s="126">
        <v>20</v>
      </c>
      <c r="DD27">
        <v>21</v>
      </c>
      <c r="DE27">
        <v>23</v>
      </c>
      <c r="DF27">
        <v>28</v>
      </c>
      <c r="DG27">
        <v>29</v>
      </c>
      <c r="DH27">
        <v>30</v>
      </c>
      <c r="DI27">
        <v>43</v>
      </c>
      <c r="DJ27" s="239">
        <v>188</v>
      </c>
      <c r="DL27" s="237">
        <v>4</v>
      </c>
      <c r="DM27" s="237">
        <v>2</v>
      </c>
      <c r="DO27" s="237">
        <v>4</v>
      </c>
      <c r="DP27" s="237">
        <v>2</v>
      </c>
      <c r="DR27" s="241">
        <v>0.6738351254480287</v>
      </c>
      <c r="DU27" s="240"/>
      <c r="DV27" s="240"/>
    </row>
    <row r="28" spans="1:126" x14ac:dyDescent="0.25">
      <c r="A28" s="235">
        <v>42075</v>
      </c>
      <c r="B28">
        <v>14</v>
      </c>
      <c r="C28">
        <v>15</v>
      </c>
      <c r="D28">
        <v>19</v>
      </c>
      <c r="E28">
        <v>20</v>
      </c>
      <c r="F28">
        <v>36</v>
      </c>
      <c r="G28">
        <v>47</v>
      </c>
      <c r="I28">
        <v>0</v>
      </c>
      <c r="J28">
        <v>3</v>
      </c>
      <c r="K28">
        <v>1</v>
      </c>
      <c r="L28">
        <v>1</v>
      </c>
      <c r="M28">
        <v>1</v>
      </c>
      <c r="O28">
        <v>5</v>
      </c>
      <c r="P28">
        <v>3</v>
      </c>
      <c r="Q28">
        <v>1</v>
      </c>
      <c r="R28">
        <v>3</v>
      </c>
      <c r="S28">
        <v>6</v>
      </c>
      <c r="T28">
        <v>2</v>
      </c>
      <c r="U28">
        <v>2</v>
      </c>
      <c r="V28">
        <v>2</v>
      </c>
      <c r="W28">
        <v>3</v>
      </c>
      <c r="X28">
        <v>3</v>
      </c>
      <c r="Y28">
        <v>2</v>
      </c>
      <c r="Z28">
        <v>3</v>
      </c>
      <c r="AA28">
        <v>2</v>
      </c>
      <c r="AB28">
        <v>2</v>
      </c>
      <c r="AC28">
        <v>5</v>
      </c>
      <c r="AD28">
        <v>1</v>
      </c>
      <c r="AE28">
        <v>1</v>
      </c>
      <c r="AF28">
        <v>3</v>
      </c>
      <c r="AG28">
        <v>4</v>
      </c>
      <c r="AH28">
        <v>2</v>
      </c>
      <c r="AI28">
        <v>1</v>
      </c>
      <c r="AJ28">
        <v>4</v>
      </c>
      <c r="AK28">
        <v>1</v>
      </c>
      <c r="AL28">
        <v>5</v>
      </c>
      <c r="AM28">
        <v>4</v>
      </c>
      <c r="AN28">
        <v>3</v>
      </c>
      <c r="AO28">
        <v>3</v>
      </c>
      <c r="AP28">
        <v>1</v>
      </c>
      <c r="AQ28">
        <v>1</v>
      </c>
      <c r="AR28">
        <v>1</v>
      </c>
      <c r="AS28">
        <v>5</v>
      </c>
      <c r="AT28">
        <v>4</v>
      </c>
      <c r="AU28">
        <v>3</v>
      </c>
      <c r="AV28">
        <v>2</v>
      </c>
      <c r="AW28">
        <v>2</v>
      </c>
      <c r="AX28">
        <v>6</v>
      </c>
      <c r="AY28">
        <v>4</v>
      </c>
      <c r="AZ28">
        <v>5</v>
      </c>
      <c r="BA28">
        <v>2</v>
      </c>
      <c r="BB28">
        <v>2</v>
      </c>
      <c r="BC28">
        <v>3</v>
      </c>
      <c r="BD28">
        <v>4</v>
      </c>
      <c r="BE28">
        <v>1</v>
      </c>
      <c r="BF28">
        <v>5</v>
      </c>
      <c r="BG28">
        <v>3</v>
      </c>
      <c r="BH28">
        <v>2</v>
      </c>
      <c r="BI28">
        <v>7</v>
      </c>
      <c r="BJ28">
        <v>3</v>
      </c>
      <c r="BK28">
        <v>2</v>
      </c>
      <c r="BM28">
        <v>47</v>
      </c>
      <c r="BN28">
        <v>5</v>
      </c>
      <c r="BO28">
        <v>36</v>
      </c>
      <c r="BP28">
        <v>1</v>
      </c>
      <c r="BQ28">
        <v>15</v>
      </c>
      <c r="BR28">
        <v>24</v>
      </c>
      <c r="BS28">
        <v>31</v>
      </c>
      <c r="BT28">
        <v>38</v>
      </c>
      <c r="BU28">
        <v>44</v>
      </c>
      <c r="BV28" s="126">
        <v>19</v>
      </c>
      <c r="BW28">
        <v>22</v>
      </c>
      <c r="BX28">
        <v>25</v>
      </c>
      <c r="BY28">
        <v>32</v>
      </c>
      <c r="BZ28">
        <v>37</v>
      </c>
      <c r="CA28">
        <v>42</v>
      </c>
      <c r="CB28">
        <v>2</v>
      </c>
      <c r="CC28">
        <v>4</v>
      </c>
      <c r="CD28">
        <v>9</v>
      </c>
      <c r="CE28" s="126">
        <v>10</v>
      </c>
      <c r="CF28">
        <v>12</v>
      </c>
      <c r="CG28">
        <v>18</v>
      </c>
      <c r="CH28">
        <v>26</v>
      </c>
      <c r="CI28">
        <v>27</v>
      </c>
      <c r="CJ28">
        <v>33</v>
      </c>
      <c r="CK28" s="126">
        <v>41</v>
      </c>
      <c r="CL28" s="126">
        <v>45</v>
      </c>
      <c r="CM28">
        <v>48</v>
      </c>
      <c r="CN28">
        <v>6</v>
      </c>
      <c r="CO28" s="126">
        <v>7</v>
      </c>
      <c r="CP28">
        <v>8</v>
      </c>
      <c r="CQ28">
        <v>11</v>
      </c>
      <c r="CR28">
        <v>13</v>
      </c>
      <c r="CS28">
        <v>14</v>
      </c>
      <c r="CT28">
        <v>20</v>
      </c>
      <c r="CU28">
        <v>34</v>
      </c>
      <c r="CV28">
        <v>35</v>
      </c>
      <c r="CW28">
        <v>39</v>
      </c>
      <c r="CX28">
        <v>40</v>
      </c>
      <c r="CY28">
        <v>46</v>
      </c>
      <c r="CZ28">
        <v>49</v>
      </c>
      <c r="DA28">
        <v>3</v>
      </c>
      <c r="DB28">
        <v>16</v>
      </c>
      <c r="DC28">
        <v>17</v>
      </c>
      <c r="DD28">
        <v>21</v>
      </c>
      <c r="DE28">
        <v>23</v>
      </c>
      <c r="DF28">
        <v>28</v>
      </c>
      <c r="DG28">
        <v>29</v>
      </c>
      <c r="DH28">
        <v>30</v>
      </c>
      <c r="DI28" s="126">
        <v>43</v>
      </c>
      <c r="DJ28" s="239">
        <v>151</v>
      </c>
      <c r="DL28" s="237">
        <v>2</v>
      </c>
      <c r="DM28" s="237">
        <v>4</v>
      </c>
      <c r="DO28" s="237">
        <v>3</v>
      </c>
      <c r="DP28" s="237">
        <v>3</v>
      </c>
      <c r="DR28" s="241">
        <v>0.54121863799283154</v>
      </c>
      <c r="DU28" s="240"/>
      <c r="DV28" s="240"/>
    </row>
    <row r="29" spans="1:126" x14ac:dyDescent="0.25">
      <c r="A29" s="235">
        <v>42079</v>
      </c>
      <c r="B29">
        <v>7</v>
      </c>
      <c r="C29">
        <v>10</v>
      </c>
      <c r="D29">
        <v>19</v>
      </c>
      <c r="E29">
        <v>41</v>
      </c>
      <c r="F29">
        <v>43</v>
      </c>
      <c r="G29">
        <v>45</v>
      </c>
      <c r="I29">
        <v>1</v>
      </c>
      <c r="J29">
        <v>2</v>
      </c>
      <c r="K29">
        <v>0</v>
      </c>
      <c r="L29">
        <v>0</v>
      </c>
      <c r="M29">
        <v>3</v>
      </c>
      <c r="O29">
        <v>5</v>
      </c>
      <c r="P29">
        <v>3</v>
      </c>
      <c r="Q29">
        <v>1</v>
      </c>
      <c r="R29">
        <v>3</v>
      </c>
      <c r="S29">
        <v>6</v>
      </c>
      <c r="T29">
        <v>2</v>
      </c>
      <c r="U29">
        <v>3</v>
      </c>
      <c r="V29">
        <v>2</v>
      </c>
      <c r="W29">
        <v>3</v>
      </c>
      <c r="X29">
        <v>4</v>
      </c>
      <c r="Y29">
        <v>2</v>
      </c>
      <c r="Z29">
        <v>3</v>
      </c>
      <c r="AA29">
        <v>2</v>
      </c>
      <c r="AB29">
        <v>2</v>
      </c>
      <c r="AC29">
        <v>5</v>
      </c>
      <c r="AD29">
        <v>1</v>
      </c>
      <c r="AE29">
        <v>1</v>
      </c>
      <c r="AF29">
        <v>3</v>
      </c>
      <c r="AG29">
        <v>5</v>
      </c>
      <c r="AH29">
        <v>2</v>
      </c>
      <c r="AI29">
        <v>1</v>
      </c>
      <c r="AJ29">
        <v>4</v>
      </c>
      <c r="AK29">
        <v>1</v>
      </c>
      <c r="AL29">
        <v>5</v>
      </c>
      <c r="AM29">
        <v>4</v>
      </c>
      <c r="AN29">
        <v>3</v>
      </c>
      <c r="AO29">
        <v>3</v>
      </c>
      <c r="AP29">
        <v>1</v>
      </c>
      <c r="AQ29">
        <v>1</v>
      </c>
      <c r="AR29">
        <v>1</v>
      </c>
      <c r="AS29">
        <v>5</v>
      </c>
      <c r="AT29">
        <v>4</v>
      </c>
      <c r="AU29">
        <v>3</v>
      </c>
      <c r="AV29">
        <v>2</v>
      </c>
      <c r="AW29">
        <v>2</v>
      </c>
      <c r="AX29">
        <v>6</v>
      </c>
      <c r="AY29">
        <v>4</v>
      </c>
      <c r="AZ29">
        <v>5</v>
      </c>
      <c r="BA29">
        <v>2</v>
      </c>
      <c r="BB29">
        <v>2</v>
      </c>
      <c r="BC29">
        <v>4</v>
      </c>
      <c r="BD29">
        <v>4</v>
      </c>
      <c r="BE29">
        <v>2</v>
      </c>
      <c r="BF29">
        <v>5</v>
      </c>
      <c r="BG29">
        <v>4</v>
      </c>
      <c r="BH29">
        <v>2</v>
      </c>
      <c r="BI29">
        <v>7</v>
      </c>
      <c r="BJ29">
        <v>3</v>
      </c>
      <c r="BK29">
        <v>2</v>
      </c>
      <c r="BM29">
        <v>47</v>
      </c>
      <c r="BN29">
        <v>5</v>
      </c>
      <c r="BO29">
        <v>36</v>
      </c>
      <c r="BP29">
        <v>1</v>
      </c>
      <c r="BQ29" s="126">
        <v>15</v>
      </c>
      <c r="BR29">
        <v>19</v>
      </c>
      <c r="BS29">
        <v>24</v>
      </c>
      <c r="BT29">
        <v>31</v>
      </c>
      <c r="BU29" s="126">
        <v>38</v>
      </c>
      <c r="BV29">
        <v>44</v>
      </c>
      <c r="BW29">
        <v>10</v>
      </c>
      <c r="BX29">
        <v>22</v>
      </c>
      <c r="BY29">
        <v>25</v>
      </c>
      <c r="BZ29">
        <v>32</v>
      </c>
      <c r="CA29">
        <v>37</v>
      </c>
      <c r="CB29">
        <v>41</v>
      </c>
      <c r="CC29">
        <v>42</v>
      </c>
      <c r="CD29" s="126">
        <v>45</v>
      </c>
      <c r="CE29">
        <v>2</v>
      </c>
      <c r="CF29">
        <v>4</v>
      </c>
      <c r="CG29">
        <v>7</v>
      </c>
      <c r="CH29">
        <v>9</v>
      </c>
      <c r="CI29">
        <v>12</v>
      </c>
      <c r="CJ29">
        <v>18</v>
      </c>
      <c r="CK29" s="126">
        <v>26</v>
      </c>
      <c r="CL29">
        <v>27</v>
      </c>
      <c r="CM29">
        <v>33</v>
      </c>
      <c r="CN29">
        <v>48</v>
      </c>
      <c r="CO29">
        <v>6</v>
      </c>
      <c r="CP29">
        <v>8</v>
      </c>
      <c r="CQ29">
        <v>11</v>
      </c>
      <c r="CR29">
        <v>13</v>
      </c>
      <c r="CS29">
        <v>14</v>
      </c>
      <c r="CT29">
        <v>20</v>
      </c>
      <c r="CU29">
        <v>34</v>
      </c>
      <c r="CV29">
        <v>35</v>
      </c>
      <c r="CW29">
        <v>39</v>
      </c>
      <c r="CX29">
        <v>40</v>
      </c>
      <c r="CY29">
        <v>43</v>
      </c>
      <c r="CZ29">
        <v>46</v>
      </c>
      <c r="DA29">
        <v>49</v>
      </c>
      <c r="DB29" s="126">
        <v>3</v>
      </c>
      <c r="DC29">
        <v>16</v>
      </c>
      <c r="DD29">
        <v>17</v>
      </c>
      <c r="DE29">
        <v>21</v>
      </c>
      <c r="DF29">
        <v>23</v>
      </c>
      <c r="DG29">
        <v>28</v>
      </c>
      <c r="DH29" s="126">
        <v>29</v>
      </c>
      <c r="DI29">
        <v>30</v>
      </c>
      <c r="DJ29" s="239">
        <v>165</v>
      </c>
      <c r="DL29" s="237">
        <v>3</v>
      </c>
      <c r="DM29" s="237">
        <v>3</v>
      </c>
      <c r="DO29" s="237">
        <v>5</v>
      </c>
      <c r="DP29" s="237">
        <v>1</v>
      </c>
      <c r="DR29" s="241">
        <v>0.59139784946236562</v>
      </c>
      <c r="DU29" s="240"/>
      <c r="DV29" s="240"/>
    </row>
    <row r="30" spans="1:126" x14ac:dyDescent="0.25">
      <c r="A30" s="235">
        <v>42082</v>
      </c>
      <c r="B30">
        <v>3</v>
      </c>
      <c r="C30">
        <v>15</v>
      </c>
      <c r="D30">
        <v>26</v>
      </c>
      <c r="E30">
        <v>29</v>
      </c>
      <c r="F30">
        <v>38</v>
      </c>
      <c r="G30">
        <v>45</v>
      </c>
      <c r="I30">
        <v>1</v>
      </c>
      <c r="J30">
        <v>1</v>
      </c>
      <c r="K30">
        <v>2</v>
      </c>
      <c r="L30">
        <v>1</v>
      </c>
      <c r="M30">
        <v>1</v>
      </c>
      <c r="O30">
        <v>5</v>
      </c>
      <c r="P30">
        <v>3</v>
      </c>
      <c r="Q30">
        <v>2</v>
      </c>
      <c r="R30">
        <v>3</v>
      </c>
      <c r="S30">
        <v>6</v>
      </c>
      <c r="T30">
        <v>2</v>
      </c>
      <c r="U30">
        <v>3</v>
      </c>
      <c r="V30">
        <v>2</v>
      </c>
      <c r="W30">
        <v>3</v>
      </c>
      <c r="X30">
        <v>4</v>
      </c>
      <c r="Y30">
        <v>2</v>
      </c>
      <c r="Z30">
        <v>3</v>
      </c>
      <c r="AA30">
        <v>2</v>
      </c>
      <c r="AB30">
        <v>2</v>
      </c>
      <c r="AC30">
        <v>6</v>
      </c>
      <c r="AD30">
        <v>1</v>
      </c>
      <c r="AE30">
        <v>1</v>
      </c>
      <c r="AF30">
        <v>3</v>
      </c>
      <c r="AG30">
        <v>5</v>
      </c>
      <c r="AH30">
        <v>2</v>
      </c>
      <c r="AI30">
        <v>1</v>
      </c>
      <c r="AJ30">
        <v>4</v>
      </c>
      <c r="AK30">
        <v>1</v>
      </c>
      <c r="AL30">
        <v>5</v>
      </c>
      <c r="AM30">
        <v>4</v>
      </c>
      <c r="AN30">
        <v>4</v>
      </c>
      <c r="AO30">
        <v>3</v>
      </c>
      <c r="AP30">
        <v>1</v>
      </c>
      <c r="AQ30">
        <v>2</v>
      </c>
      <c r="AR30">
        <v>1</v>
      </c>
      <c r="AS30">
        <v>5</v>
      </c>
      <c r="AT30">
        <v>4</v>
      </c>
      <c r="AU30">
        <v>3</v>
      </c>
      <c r="AV30">
        <v>2</v>
      </c>
      <c r="AW30">
        <v>2</v>
      </c>
      <c r="AX30">
        <v>6</v>
      </c>
      <c r="AY30">
        <v>4</v>
      </c>
      <c r="AZ30">
        <v>6</v>
      </c>
      <c r="BA30">
        <v>2</v>
      </c>
      <c r="BB30">
        <v>2</v>
      </c>
      <c r="BC30">
        <v>4</v>
      </c>
      <c r="BD30">
        <v>4</v>
      </c>
      <c r="BE30">
        <v>2</v>
      </c>
      <c r="BF30">
        <v>5</v>
      </c>
      <c r="BG30">
        <v>5</v>
      </c>
      <c r="BH30">
        <v>2</v>
      </c>
      <c r="BI30">
        <v>7</v>
      </c>
      <c r="BJ30">
        <v>3</v>
      </c>
      <c r="BK30">
        <v>2</v>
      </c>
      <c r="BM30">
        <v>47</v>
      </c>
      <c r="BN30" s="126">
        <v>5</v>
      </c>
      <c r="BO30">
        <v>15</v>
      </c>
      <c r="BP30">
        <v>36</v>
      </c>
      <c r="BQ30">
        <v>38</v>
      </c>
      <c r="BR30" s="126">
        <v>1</v>
      </c>
      <c r="BS30">
        <v>19</v>
      </c>
      <c r="BT30">
        <v>24</v>
      </c>
      <c r="BU30">
        <v>31</v>
      </c>
      <c r="BV30">
        <v>44</v>
      </c>
      <c r="BW30">
        <v>45</v>
      </c>
      <c r="BX30">
        <v>10</v>
      </c>
      <c r="BY30">
        <v>22</v>
      </c>
      <c r="BZ30">
        <v>25</v>
      </c>
      <c r="CA30">
        <v>26</v>
      </c>
      <c r="CB30">
        <v>32</v>
      </c>
      <c r="CC30">
        <v>37</v>
      </c>
      <c r="CD30">
        <v>41</v>
      </c>
      <c r="CE30">
        <v>42</v>
      </c>
      <c r="CF30">
        <v>2</v>
      </c>
      <c r="CG30">
        <v>4</v>
      </c>
      <c r="CH30">
        <v>7</v>
      </c>
      <c r="CI30">
        <v>9</v>
      </c>
      <c r="CJ30">
        <v>12</v>
      </c>
      <c r="CK30">
        <v>18</v>
      </c>
      <c r="CL30">
        <v>27</v>
      </c>
      <c r="CM30">
        <v>33</v>
      </c>
      <c r="CN30">
        <v>48</v>
      </c>
      <c r="CO30">
        <v>3</v>
      </c>
      <c r="CP30">
        <v>6</v>
      </c>
      <c r="CQ30">
        <v>8</v>
      </c>
      <c r="CR30">
        <v>11</v>
      </c>
      <c r="CS30">
        <v>13</v>
      </c>
      <c r="CT30" s="126">
        <v>14</v>
      </c>
      <c r="CU30">
        <v>20</v>
      </c>
      <c r="CV30">
        <v>29</v>
      </c>
      <c r="CW30">
        <v>34</v>
      </c>
      <c r="CX30">
        <v>35</v>
      </c>
      <c r="CY30">
        <v>39</v>
      </c>
      <c r="CZ30" s="126">
        <v>40</v>
      </c>
      <c r="DA30">
        <v>43</v>
      </c>
      <c r="DB30">
        <v>46</v>
      </c>
      <c r="DC30" s="126">
        <v>49</v>
      </c>
      <c r="DD30">
        <v>16</v>
      </c>
      <c r="DE30">
        <v>17</v>
      </c>
      <c r="DF30">
        <v>21</v>
      </c>
      <c r="DG30" s="126">
        <v>23</v>
      </c>
      <c r="DH30">
        <v>28</v>
      </c>
      <c r="DI30">
        <v>30</v>
      </c>
      <c r="DJ30" s="239">
        <v>156</v>
      </c>
      <c r="DL30" s="237">
        <v>4</v>
      </c>
      <c r="DM30" s="237">
        <v>2</v>
      </c>
      <c r="DO30" s="237">
        <v>4</v>
      </c>
      <c r="DP30" s="237">
        <v>2</v>
      </c>
      <c r="DR30" s="241">
        <v>0.55913978494623651</v>
      </c>
      <c r="DU30" s="240"/>
      <c r="DV30" s="240"/>
    </row>
    <row r="31" spans="1:126" x14ac:dyDescent="0.25">
      <c r="A31" s="235">
        <v>42086</v>
      </c>
      <c r="B31">
        <v>1</v>
      </c>
      <c r="C31">
        <v>5</v>
      </c>
      <c r="D31">
        <v>14</v>
      </c>
      <c r="E31">
        <v>23</v>
      </c>
      <c r="F31">
        <v>40</v>
      </c>
      <c r="G31">
        <v>49</v>
      </c>
      <c r="I31">
        <v>2</v>
      </c>
      <c r="J31">
        <v>1</v>
      </c>
      <c r="K31">
        <v>1</v>
      </c>
      <c r="L31">
        <v>0</v>
      </c>
      <c r="M31">
        <v>2</v>
      </c>
      <c r="O31">
        <v>6</v>
      </c>
      <c r="P31">
        <v>3</v>
      </c>
      <c r="Q31">
        <v>2</v>
      </c>
      <c r="R31">
        <v>3</v>
      </c>
      <c r="S31">
        <v>7</v>
      </c>
      <c r="T31">
        <v>2</v>
      </c>
      <c r="U31">
        <v>3</v>
      </c>
      <c r="V31">
        <v>2</v>
      </c>
      <c r="W31">
        <v>3</v>
      </c>
      <c r="X31">
        <v>4</v>
      </c>
      <c r="Y31">
        <v>2</v>
      </c>
      <c r="Z31">
        <v>3</v>
      </c>
      <c r="AA31">
        <v>2</v>
      </c>
      <c r="AB31">
        <v>3</v>
      </c>
      <c r="AC31">
        <v>6</v>
      </c>
      <c r="AD31">
        <v>1</v>
      </c>
      <c r="AE31">
        <v>1</v>
      </c>
      <c r="AF31">
        <v>3</v>
      </c>
      <c r="AG31">
        <v>5</v>
      </c>
      <c r="AH31">
        <v>2</v>
      </c>
      <c r="AI31">
        <v>1</v>
      </c>
      <c r="AJ31">
        <v>4</v>
      </c>
      <c r="AK31">
        <v>2</v>
      </c>
      <c r="AL31">
        <v>5</v>
      </c>
      <c r="AM31">
        <v>4</v>
      </c>
      <c r="AN31">
        <v>4</v>
      </c>
      <c r="AO31">
        <v>3</v>
      </c>
      <c r="AP31">
        <v>1</v>
      </c>
      <c r="AQ31">
        <v>2</v>
      </c>
      <c r="AR31">
        <v>1</v>
      </c>
      <c r="AS31">
        <v>5</v>
      </c>
      <c r="AT31">
        <v>4</v>
      </c>
      <c r="AU31">
        <v>3</v>
      </c>
      <c r="AV31">
        <v>2</v>
      </c>
      <c r="AW31">
        <v>2</v>
      </c>
      <c r="AX31">
        <v>6</v>
      </c>
      <c r="AY31">
        <v>4</v>
      </c>
      <c r="AZ31">
        <v>6</v>
      </c>
      <c r="BA31">
        <v>2</v>
      </c>
      <c r="BB31">
        <v>3</v>
      </c>
      <c r="BC31">
        <v>4</v>
      </c>
      <c r="BD31">
        <v>4</v>
      </c>
      <c r="BE31">
        <v>2</v>
      </c>
      <c r="BF31">
        <v>5</v>
      </c>
      <c r="BG31">
        <v>5</v>
      </c>
      <c r="BH31">
        <v>2</v>
      </c>
      <c r="BI31">
        <v>7</v>
      </c>
      <c r="BJ31">
        <v>3</v>
      </c>
      <c r="BK31">
        <v>3</v>
      </c>
      <c r="BM31" s="126">
        <v>5</v>
      </c>
      <c r="BN31" s="126">
        <v>47</v>
      </c>
      <c r="BO31">
        <v>1</v>
      </c>
      <c r="BP31">
        <v>15</v>
      </c>
      <c r="BQ31">
        <v>36</v>
      </c>
      <c r="BR31">
        <v>38</v>
      </c>
      <c r="BS31">
        <v>19</v>
      </c>
      <c r="BT31">
        <v>24</v>
      </c>
      <c r="BU31">
        <v>31</v>
      </c>
      <c r="BV31">
        <v>44</v>
      </c>
      <c r="BW31">
        <v>45</v>
      </c>
      <c r="BX31">
        <v>10</v>
      </c>
      <c r="BY31">
        <v>22</v>
      </c>
      <c r="BZ31">
        <v>25</v>
      </c>
      <c r="CA31">
        <v>26</v>
      </c>
      <c r="CB31">
        <v>32</v>
      </c>
      <c r="CC31">
        <v>37</v>
      </c>
      <c r="CD31">
        <v>41</v>
      </c>
      <c r="CE31">
        <v>42</v>
      </c>
      <c r="CF31">
        <v>2</v>
      </c>
      <c r="CG31">
        <v>4</v>
      </c>
      <c r="CH31">
        <v>7</v>
      </c>
      <c r="CI31">
        <v>9</v>
      </c>
      <c r="CJ31">
        <v>12</v>
      </c>
      <c r="CK31">
        <v>14</v>
      </c>
      <c r="CL31">
        <v>18</v>
      </c>
      <c r="CM31">
        <v>27</v>
      </c>
      <c r="CN31" s="126">
        <v>33</v>
      </c>
      <c r="CO31">
        <v>40</v>
      </c>
      <c r="CP31">
        <v>48</v>
      </c>
      <c r="CQ31">
        <v>49</v>
      </c>
      <c r="CR31">
        <v>3</v>
      </c>
      <c r="CS31">
        <v>6</v>
      </c>
      <c r="CT31">
        <v>8</v>
      </c>
      <c r="CU31">
        <v>11</v>
      </c>
      <c r="CV31">
        <v>13</v>
      </c>
      <c r="CW31">
        <v>20</v>
      </c>
      <c r="CX31">
        <v>23</v>
      </c>
      <c r="CY31">
        <v>29</v>
      </c>
      <c r="CZ31">
        <v>34</v>
      </c>
      <c r="DA31">
        <v>35</v>
      </c>
      <c r="DB31" s="126">
        <v>39</v>
      </c>
      <c r="DC31">
        <v>43</v>
      </c>
      <c r="DD31">
        <v>46</v>
      </c>
      <c r="DE31">
        <v>16</v>
      </c>
      <c r="DF31">
        <v>17</v>
      </c>
      <c r="DG31" s="126">
        <v>21</v>
      </c>
      <c r="DH31">
        <v>28</v>
      </c>
      <c r="DI31" s="126">
        <v>30</v>
      </c>
      <c r="DJ31" s="239">
        <v>132</v>
      </c>
      <c r="DL31" s="237">
        <v>2</v>
      </c>
      <c r="DM31" s="237">
        <v>4</v>
      </c>
      <c r="DO31" s="237">
        <v>4</v>
      </c>
      <c r="DP31" s="237">
        <v>2</v>
      </c>
      <c r="DR31" s="241">
        <v>0.4731182795698925</v>
      </c>
      <c r="DU31" s="240"/>
      <c r="DV31" s="240"/>
    </row>
    <row r="32" spans="1:126" x14ac:dyDescent="0.25">
      <c r="A32" s="235">
        <v>42089</v>
      </c>
      <c r="B32">
        <v>5</v>
      </c>
      <c r="C32">
        <v>21</v>
      </c>
      <c r="D32">
        <v>30</v>
      </c>
      <c r="E32">
        <v>33</v>
      </c>
      <c r="F32">
        <v>39</v>
      </c>
      <c r="G32">
        <v>47</v>
      </c>
      <c r="I32">
        <v>1</v>
      </c>
      <c r="J32">
        <v>0</v>
      </c>
      <c r="K32">
        <v>1</v>
      </c>
      <c r="L32">
        <v>3</v>
      </c>
      <c r="M32">
        <v>1</v>
      </c>
      <c r="O32">
        <v>6</v>
      </c>
      <c r="P32">
        <v>3</v>
      </c>
      <c r="Q32">
        <v>2</v>
      </c>
      <c r="R32">
        <v>3</v>
      </c>
      <c r="S32">
        <v>8</v>
      </c>
      <c r="T32">
        <v>2</v>
      </c>
      <c r="U32">
        <v>3</v>
      </c>
      <c r="V32">
        <v>2</v>
      </c>
      <c r="W32">
        <v>3</v>
      </c>
      <c r="X32">
        <v>4</v>
      </c>
      <c r="Y32">
        <v>2</v>
      </c>
      <c r="Z32">
        <v>3</v>
      </c>
      <c r="AA32">
        <v>2</v>
      </c>
      <c r="AB32">
        <v>3</v>
      </c>
      <c r="AC32">
        <v>6</v>
      </c>
      <c r="AD32">
        <v>1</v>
      </c>
      <c r="AE32">
        <v>1</v>
      </c>
      <c r="AF32">
        <v>3</v>
      </c>
      <c r="AG32">
        <v>5</v>
      </c>
      <c r="AH32">
        <v>2</v>
      </c>
      <c r="AI32">
        <v>2</v>
      </c>
      <c r="AJ32">
        <v>4</v>
      </c>
      <c r="AK32">
        <v>2</v>
      </c>
      <c r="AL32">
        <v>5</v>
      </c>
      <c r="AM32">
        <v>4</v>
      </c>
      <c r="AN32">
        <v>4</v>
      </c>
      <c r="AO32">
        <v>3</v>
      </c>
      <c r="AP32">
        <v>1</v>
      </c>
      <c r="AQ32">
        <v>2</v>
      </c>
      <c r="AR32">
        <v>2</v>
      </c>
      <c r="AS32">
        <v>5</v>
      </c>
      <c r="AT32">
        <v>4</v>
      </c>
      <c r="AU32">
        <v>4</v>
      </c>
      <c r="AV32">
        <v>2</v>
      </c>
      <c r="AW32">
        <v>2</v>
      </c>
      <c r="AX32">
        <v>6</v>
      </c>
      <c r="AY32">
        <v>4</v>
      </c>
      <c r="AZ32">
        <v>6</v>
      </c>
      <c r="BA32">
        <v>3</v>
      </c>
      <c r="BB32">
        <v>3</v>
      </c>
      <c r="BC32">
        <v>4</v>
      </c>
      <c r="BD32">
        <v>4</v>
      </c>
      <c r="BE32">
        <v>2</v>
      </c>
      <c r="BF32">
        <v>5</v>
      </c>
      <c r="BG32">
        <v>5</v>
      </c>
      <c r="BH32">
        <v>2</v>
      </c>
      <c r="BI32">
        <v>8</v>
      </c>
      <c r="BJ32">
        <v>3</v>
      </c>
      <c r="BK32">
        <v>3</v>
      </c>
      <c r="BM32">
        <v>5</v>
      </c>
      <c r="BN32" s="126">
        <v>47</v>
      </c>
      <c r="BO32">
        <v>1</v>
      </c>
      <c r="BP32">
        <v>15</v>
      </c>
      <c r="BQ32">
        <v>36</v>
      </c>
      <c r="BR32" s="126">
        <v>38</v>
      </c>
      <c r="BS32">
        <v>19</v>
      </c>
      <c r="BT32">
        <v>24</v>
      </c>
      <c r="BU32">
        <v>31</v>
      </c>
      <c r="BV32">
        <v>44</v>
      </c>
      <c r="BW32" s="126">
        <v>45</v>
      </c>
      <c r="BX32">
        <v>10</v>
      </c>
      <c r="BY32">
        <v>22</v>
      </c>
      <c r="BZ32">
        <v>25</v>
      </c>
      <c r="CA32">
        <v>26</v>
      </c>
      <c r="CB32">
        <v>32</v>
      </c>
      <c r="CC32">
        <v>33</v>
      </c>
      <c r="CD32">
        <v>37</v>
      </c>
      <c r="CE32">
        <v>41</v>
      </c>
      <c r="CF32">
        <v>42</v>
      </c>
      <c r="CG32">
        <v>2</v>
      </c>
      <c r="CH32">
        <v>4</v>
      </c>
      <c r="CI32">
        <v>7</v>
      </c>
      <c r="CJ32">
        <v>9</v>
      </c>
      <c r="CK32" s="126">
        <v>12</v>
      </c>
      <c r="CL32">
        <v>14</v>
      </c>
      <c r="CM32">
        <v>18</v>
      </c>
      <c r="CN32">
        <v>27</v>
      </c>
      <c r="CO32">
        <v>39</v>
      </c>
      <c r="CP32">
        <v>40</v>
      </c>
      <c r="CQ32">
        <v>48</v>
      </c>
      <c r="CR32">
        <v>49</v>
      </c>
      <c r="CS32">
        <v>3</v>
      </c>
      <c r="CT32">
        <v>6</v>
      </c>
      <c r="CU32">
        <v>8</v>
      </c>
      <c r="CV32" s="126">
        <v>11</v>
      </c>
      <c r="CW32">
        <v>13</v>
      </c>
      <c r="CX32">
        <v>20</v>
      </c>
      <c r="CY32">
        <v>21</v>
      </c>
      <c r="CZ32">
        <v>23</v>
      </c>
      <c r="DA32">
        <v>29</v>
      </c>
      <c r="DB32" s="126">
        <v>30</v>
      </c>
      <c r="DC32">
        <v>34</v>
      </c>
      <c r="DD32">
        <v>35</v>
      </c>
      <c r="DE32">
        <v>43</v>
      </c>
      <c r="DF32">
        <v>46</v>
      </c>
      <c r="DG32">
        <v>16</v>
      </c>
      <c r="DH32">
        <v>17</v>
      </c>
      <c r="DI32">
        <v>28</v>
      </c>
      <c r="DJ32" s="239">
        <v>175</v>
      </c>
      <c r="DL32" s="237">
        <v>4</v>
      </c>
      <c r="DM32" s="237">
        <v>2</v>
      </c>
      <c r="DO32" s="237">
        <v>5</v>
      </c>
      <c r="DP32" s="237">
        <v>1</v>
      </c>
      <c r="DR32" s="241">
        <v>0.62724014336917566</v>
      </c>
      <c r="DU32" s="240"/>
      <c r="DV32" s="240"/>
    </row>
    <row r="33" spans="1:126" x14ac:dyDescent="0.25">
      <c r="A33" s="235">
        <v>42093</v>
      </c>
      <c r="B33">
        <v>11</v>
      </c>
      <c r="C33">
        <v>12</v>
      </c>
      <c r="D33">
        <v>30</v>
      </c>
      <c r="E33">
        <v>38</v>
      </c>
      <c r="F33">
        <v>45</v>
      </c>
      <c r="G33">
        <v>47</v>
      </c>
      <c r="I33">
        <v>0</v>
      </c>
      <c r="J33">
        <v>2</v>
      </c>
      <c r="K33">
        <v>0</v>
      </c>
      <c r="L33">
        <v>2</v>
      </c>
      <c r="M33">
        <v>2</v>
      </c>
      <c r="O33">
        <v>6</v>
      </c>
      <c r="P33">
        <v>3</v>
      </c>
      <c r="Q33">
        <v>2</v>
      </c>
      <c r="R33">
        <v>3</v>
      </c>
      <c r="S33">
        <v>8</v>
      </c>
      <c r="T33">
        <v>2</v>
      </c>
      <c r="U33">
        <v>3</v>
      </c>
      <c r="V33">
        <v>2</v>
      </c>
      <c r="W33">
        <v>3</v>
      </c>
      <c r="X33">
        <v>4</v>
      </c>
      <c r="Y33">
        <v>3</v>
      </c>
      <c r="Z33">
        <v>4</v>
      </c>
      <c r="AA33">
        <v>2</v>
      </c>
      <c r="AB33">
        <v>3</v>
      </c>
      <c r="AC33">
        <v>6</v>
      </c>
      <c r="AD33">
        <v>1</v>
      </c>
      <c r="AE33">
        <v>1</v>
      </c>
      <c r="AF33">
        <v>3</v>
      </c>
      <c r="AG33">
        <v>5</v>
      </c>
      <c r="AH33">
        <v>2</v>
      </c>
      <c r="AI33">
        <v>2</v>
      </c>
      <c r="AJ33">
        <v>4</v>
      </c>
      <c r="AK33">
        <v>2</v>
      </c>
      <c r="AL33">
        <v>5</v>
      </c>
      <c r="AM33">
        <v>4</v>
      </c>
      <c r="AN33">
        <v>4</v>
      </c>
      <c r="AO33">
        <v>3</v>
      </c>
      <c r="AP33">
        <v>1</v>
      </c>
      <c r="AQ33">
        <v>2</v>
      </c>
      <c r="AR33">
        <v>3</v>
      </c>
      <c r="AS33">
        <v>5</v>
      </c>
      <c r="AT33">
        <v>4</v>
      </c>
      <c r="AU33">
        <v>4</v>
      </c>
      <c r="AV33">
        <v>2</v>
      </c>
      <c r="AW33">
        <v>2</v>
      </c>
      <c r="AX33">
        <v>6</v>
      </c>
      <c r="AY33">
        <v>4</v>
      </c>
      <c r="AZ33">
        <v>7</v>
      </c>
      <c r="BA33">
        <v>3</v>
      </c>
      <c r="BB33">
        <v>3</v>
      </c>
      <c r="BC33">
        <v>4</v>
      </c>
      <c r="BD33">
        <v>4</v>
      </c>
      <c r="BE33">
        <v>2</v>
      </c>
      <c r="BF33">
        <v>5</v>
      </c>
      <c r="BG33">
        <v>6</v>
      </c>
      <c r="BH33">
        <v>2</v>
      </c>
      <c r="BI33">
        <v>9</v>
      </c>
      <c r="BJ33">
        <v>3</v>
      </c>
      <c r="BK33">
        <v>3</v>
      </c>
      <c r="BM33">
        <v>47</v>
      </c>
      <c r="BN33">
        <v>5</v>
      </c>
      <c r="BO33">
        <v>38</v>
      </c>
      <c r="BP33">
        <v>1</v>
      </c>
      <c r="BQ33">
        <v>15</v>
      </c>
      <c r="BR33">
        <v>36</v>
      </c>
      <c r="BS33">
        <v>45</v>
      </c>
      <c r="BT33" s="126">
        <v>19</v>
      </c>
      <c r="BU33">
        <v>24</v>
      </c>
      <c r="BV33">
        <v>31</v>
      </c>
      <c r="BW33">
        <v>44</v>
      </c>
      <c r="BX33">
        <v>10</v>
      </c>
      <c r="BY33">
        <v>12</v>
      </c>
      <c r="BZ33" s="126">
        <v>22</v>
      </c>
      <c r="CA33">
        <v>25</v>
      </c>
      <c r="CB33">
        <v>26</v>
      </c>
      <c r="CC33">
        <v>32</v>
      </c>
      <c r="CD33">
        <v>33</v>
      </c>
      <c r="CE33">
        <v>37</v>
      </c>
      <c r="CF33">
        <v>41</v>
      </c>
      <c r="CG33" s="126">
        <v>42</v>
      </c>
      <c r="CH33">
        <v>2</v>
      </c>
      <c r="CI33">
        <v>4</v>
      </c>
      <c r="CJ33">
        <v>7</v>
      </c>
      <c r="CK33">
        <v>9</v>
      </c>
      <c r="CL33" s="126">
        <v>11</v>
      </c>
      <c r="CM33">
        <v>14</v>
      </c>
      <c r="CN33">
        <v>18</v>
      </c>
      <c r="CO33">
        <v>27</v>
      </c>
      <c r="CP33">
        <v>30</v>
      </c>
      <c r="CQ33">
        <v>39</v>
      </c>
      <c r="CR33">
        <v>40</v>
      </c>
      <c r="CS33">
        <v>48</v>
      </c>
      <c r="CT33">
        <v>49</v>
      </c>
      <c r="CU33">
        <v>3</v>
      </c>
      <c r="CV33">
        <v>6</v>
      </c>
      <c r="CW33">
        <v>8</v>
      </c>
      <c r="CX33">
        <v>13</v>
      </c>
      <c r="CY33">
        <v>20</v>
      </c>
      <c r="CZ33">
        <v>21</v>
      </c>
      <c r="DA33">
        <v>23</v>
      </c>
      <c r="DB33" s="126">
        <v>29</v>
      </c>
      <c r="DC33">
        <v>34</v>
      </c>
      <c r="DD33">
        <v>35</v>
      </c>
      <c r="DE33">
        <v>43</v>
      </c>
      <c r="DF33" s="126">
        <v>46</v>
      </c>
      <c r="DG33">
        <v>16</v>
      </c>
      <c r="DH33">
        <v>17</v>
      </c>
      <c r="DI33">
        <v>28</v>
      </c>
      <c r="DJ33" s="239">
        <v>183</v>
      </c>
      <c r="DL33" s="237">
        <v>4</v>
      </c>
      <c r="DM33" s="237">
        <v>2</v>
      </c>
      <c r="DO33" s="237">
        <v>3</v>
      </c>
      <c r="DP33" s="237">
        <v>3</v>
      </c>
      <c r="DR33" s="241">
        <v>0.65591397849462363</v>
      </c>
      <c r="DU33" s="240"/>
      <c r="DV33" s="240"/>
    </row>
    <row r="34" spans="1:126" x14ac:dyDescent="0.25">
      <c r="A34" s="235">
        <v>42096</v>
      </c>
      <c r="B34">
        <v>11</v>
      </c>
      <c r="C34">
        <v>19</v>
      </c>
      <c r="D34">
        <v>22</v>
      </c>
      <c r="E34">
        <v>29</v>
      </c>
      <c r="F34">
        <v>42</v>
      </c>
      <c r="G34">
        <v>46</v>
      </c>
      <c r="I34">
        <v>0</v>
      </c>
      <c r="J34">
        <v>2</v>
      </c>
      <c r="K34">
        <v>2</v>
      </c>
      <c r="L34">
        <v>0</v>
      </c>
      <c r="M34">
        <v>2</v>
      </c>
      <c r="O34">
        <v>6</v>
      </c>
      <c r="P34">
        <v>3</v>
      </c>
      <c r="Q34">
        <v>2</v>
      </c>
      <c r="R34">
        <v>3</v>
      </c>
      <c r="S34">
        <v>8</v>
      </c>
      <c r="T34">
        <v>2</v>
      </c>
      <c r="U34">
        <v>3</v>
      </c>
      <c r="V34">
        <v>2</v>
      </c>
      <c r="W34">
        <v>3</v>
      </c>
      <c r="X34">
        <v>4</v>
      </c>
      <c r="Y34">
        <v>4</v>
      </c>
      <c r="Z34">
        <v>4</v>
      </c>
      <c r="AA34">
        <v>2</v>
      </c>
      <c r="AB34">
        <v>3</v>
      </c>
      <c r="AC34">
        <v>6</v>
      </c>
      <c r="AD34">
        <v>1</v>
      </c>
      <c r="AE34">
        <v>1</v>
      </c>
      <c r="AF34">
        <v>3</v>
      </c>
      <c r="AG34">
        <v>6</v>
      </c>
      <c r="AH34">
        <v>2</v>
      </c>
      <c r="AI34">
        <v>2</v>
      </c>
      <c r="AJ34">
        <v>5</v>
      </c>
      <c r="AK34">
        <v>2</v>
      </c>
      <c r="AL34">
        <v>5</v>
      </c>
      <c r="AM34">
        <v>4</v>
      </c>
      <c r="AN34">
        <v>4</v>
      </c>
      <c r="AO34">
        <v>3</v>
      </c>
      <c r="AP34">
        <v>1</v>
      </c>
      <c r="AQ34">
        <v>3</v>
      </c>
      <c r="AR34">
        <v>3</v>
      </c>
      <c r="AS34">
        <v>5</v>
      </c>
      <c r="AT34">
        <v>4</v>
      </c>
      <c r="AU34">
        <v>4</v>
      </c>
      <c r="AV34">
        <v>2</v>
      </c>
      <c r="AW34">
        <v>2</v>
      </c>
      <c r="AX34">
        <v>6</v>
      </c>
      <c r="AY34">
        <v>4</v>
      </c>
      <c r="AZ34">
        <v>7</v>
      </c>
      <c r="BA34">
        <v>3</v>
      </c>
      <c r="BB34">
        <v>3</v>
      </c>
      <c r="BC34">
        <v>4</v>
      </c>
      <c r="BD34">
        <v>5</v>
      </c>
      <c r="BE34">
        <v>2</v>
      </c>
      <c r="BF34">
        <v>5</v>
      </c>
      <c r="BG34">
        <v>6</v>
      </c>
      <c r="BH34">
        <v>3</v>
      </c>
      <c r="BI34">
        <v>9</v>
      </c>
      <c r="BJ34">
        <v>3</v>
      </c>
      <c r="BK34">
        <v>3</v>
      </c>
      <c r="BM34">
        <v>47</v>
      </c>
      <c r="BN34">
        <v>5</v>
      </c>
      <c r="BO34">
        <v>38</v>
      </c>
      <c r="BP34">
        <v>1</v>
      </c>
      <c r="BQ34">
        <v>15</v>
      </c>
      <c r="BR34">
        <v>19</v>
      </c>
      <c r="BS34">
        <v>36</v>
      </c>
      <c r="BT34" s="126">
        <v>45</v>
      </c>
      <c r="BU34">
        <v>22</v>
      </c>
      <c r="BV34">
        <v>24</v>
      </c>
      <c r="BW34">
        <v>31</v>
      </c>
      <c r="BX34" s="126">
        <v>42</v>
      </c>
      <c r="BY34">
        <v>44</v>
      </c>
      <c r="BZ34">
        <v>10</v>
      </c>
      <c r="CA34">
        <v>11</v>
      </c>
      <c r="CB34">
        <v>12</v>
      </c>
      <c r="CC34">
        <v>25</v>
      </c>
      <c r="CD34">
        <v>26</v>
      </c>
      <c r="CE34">
        <v>32</v>
      </c>
      <c r="CF34">
        <v>33</v>
      </c>
      <c r="CG34">
        <v>37</v>
      </c>
      <c r="CH34">
        <v>41</v>
      </c>
      <c r="CI34">
        <v>2</v>
      </c>
      <c r="CJ34">
        <v>4</v>
      </c>
      <c r="CK34">
        <v>7</v>
      </c>
      <c r="CL34">
        <v>9</v>
      </c>
      <c r="CM34">
        <v>14</v>
      </c>
      <c r="CN34" s="126">
        <v>18</v>
      </c>
      <c r="CO34">
        <v>27</v>
      </c>
      <c r="CP34">
        <v>29</v>
      </c>
      <c r="CQ34">
        <v>30</v>
      </c>
      <c r="CR34">
        <v>39</v>
      </c>
      <c r="CS34">
        <v>40</v>
      </c>
      <c r="CT34">
        <v>46</v>
      </c>
      <c r="CU34">
        <v>48</v>
      </c>
      <c r="CV34" s="126">
        <v>49</v>
      </c>
      <c r="CW34" s="126">
        <v>3</v>
      </c>
      <c r="CX34">
        <v>6</v>
      </c>
      <c r="CY34">
        <v>8</v>
      </c>
      <c r="CZ34">
        <v>13</v>
      </c>
      <c r="DA34">
        <v>20</v>
      </c>
      <c r="DB34" s="126">
        <v>21</v>
      </c>
      <c r="DC34">
        <v>23</v>
      </c>
      <c r="DD34">
        <v>34</v>
      </c>
      <c r="DE34">
        <v>35</v>
      </c>
      <c r="DF34">
        <v>43</v>
      </c>
      <c r="DG34">
        <v>16</v>
      </c>
      <c r="DH34">
        <v>17</v>
      </c>
      <c r="DI34">
        <v>28</v>
      </c>
      <c r="DJ34" s="239">
        <v>169</v>
      </c>
      <c r="DL34" s="237">
        <v>3</v>
      </c>
      <c r="DM34" s="237">
        <v>3</v>
      </c>
      <c r="DO34" s="237">
        <v>3</v>
      </c>
      <c r="DP34" s="237">
        <v>3</v>
      </c>
      <c r="DR34" s="241">
        <v>0.60573476702508966</v>
      </c>
      <c r="DU34" s="240"/>
      <c r="DV34" s="240"/>
    </row>
    <row r="35" spans="1:126" x14ac:dyDescent="0.25">
      <c r="A35" s="235">
        <v>42100</v>
      </c>
      <c r="B35">
        <v>3</v>
      </c>
      <c r="C35">
        <v>18</v>
      </c>
      <c r="D35">
        <v>21</v>
      </c>
      <c r="E35">
        <v>42</v>
      </c>
      <c r="F35">
        <v>45</v>
      </c>
      <c r="G35">
        <v>49</v>
      </c>
      <c r="I35">
        <v>1</v>
      </c>
      <c r="J35">
        <v>1</v>
      </c>
      <c r="K35">
        <v>1</v>
      </c>
      <c r="L35">
        <v>0</v>
      </c>
      <c r="M35">
        <v>3</v>
      </c>
      <c r="O35">
        <v>6</v>
      </c>
      <c r="P35">
        <v>3</v>
      </c>
      <c r="Q35">
        <v>3</v>
      </c>
      <c r="R35">
        <v>3</v>
      </c>
      <c r="S35">
        <v>8</v>
      </c>
      <c r="T35">
        <v>2</v>
      </c>
      <c r="U35">
        <v>3</v>
      </c>
      <c r="V35">
        <v>2</v>
      </c>
      <c r="W35">
        <v>3</v>
      </c>
      <c r="X35">
        <v>4</v>
      </c>
      <c r="Y35">
        <v>4</v>
      </c>
      <c r="Z35">
        <v>4</v>
      </c>
      <c r="AA35">
        <v>2</v>
      </c>
      <c r="AB35">
        <v>3</v>
      </c>
      <c r="AC35">
        <v>6</v>
      </c>
      <c r="AD35">
        <v>1</v>
      </c>
      <c r="AE35">
        <v>1</v>
      </c>
      <c r="AF35">
        <v>4</v>
      </c>
      <c r="AG35">
        <v>6</v>
      </c>
      <c r="AH35">
        <v>2</v>
      </c>
      <c r="AI35">
        <v>3</v>
      </c>
      <c r="AJ35">
        <v>5</v>
      </c>
      <c r="AK35">
        <v>2</v>
      </c>
      <c r="AL35">
        <v>5</v>
      </c>
      <c r="AM35">
        <v>4</v>
      </c>
      <c r="AN35">
        <v>4</v>
      </c>
      <c r="AO35">
        <v>3</v>
      </c>
      <c r="AP35">
        <v>1</v>
      </c>
      <c r="AQ35">
        <v>3</v>
      </c>
      <c r="AR35">
        <v>3</v>
      </c>
      <c r="AS35">
        <v>5</v>
      </c>
      <c r="AT35">
        <v>4</v>
      </c>
      <c r="AU35">
        <v>4</v>
      </c>
      <c r="AV35">
        <v>2</v>
      </c>
      <c r="AW35">
        <v>2</v>
      </c>
      <c r="AX35">
        <v>6</v>
      </c>
      <c r="AY35">
        <v>4</v>
      </c>
      <c r="AZ35">
        <v>7</v>
      </c>
      <c r="BA35">
        <v>3</v>
      </c>
      <c r="BB35">
        <v>3</v>
      </c>
      <c r="BC35">
        <v>4</v>
      </c>
      <c r="BD35">
        <v>6</v>
      </c>
      <c r="BE35">
        <v>2</v>
      </c>
      <c r="BF35">
        <v>5</v>
      </c>
      <c r="BG35">
        <v>7</v>
      </c>
      <c r="BH35">
        <v>3</v>
      </c>
      <c r="BI35">
        <v>9</v>
      </c>
      <c r="BJ35">
        <v>3</v>
      </c>
      <c r="BK35">
        <v>4</v>
      </c>
      <c r="BM35">
        <v>47</v>
      </c>
      <c r="BN35">
        <v>5</v>
      </c>
      <c r="BO35">
        <v>38</v>
      </c>
      <c r="BP35">
        <v>45</v>
      </c>
      <c r="BQ35">
        <v>1</v>
      </c>
      <c r="BR35">
        <v>15</v>
      </c>
      <c r="BS35">
        <v>19</v>
      </c>
      <c r="BT35">
        <v>36</v>
      </c>
      <c r="BU35">
        <v>42</v>
      </c>
      <c r="BV35">
        <v>22</v>
      </c>
      <c r="BW35" s="126">
        <v>24</v>
      </c>
      <c r="BX35">
        <v>31</v>
      </c>
      <c r="BY35">
        <v>44</v>
      </c>
      <c r="BZ35">
        <v>10</v>
      </c>
      <c r="CA35">
        <v>11</v>
      </c>
      <c r="CB35" s="126">
        <v>12</v>
      </c>
      <c r="CC35">
        <v>18</v>
      </c>
      <c r="CD35" s="126">
        <v>25</v>
      </c>
      <c r="CE35">
        <v>26</v>
      </c>
      <c r="CF35">
        <v>32</v>
      </c>
      <c r="CG35">
        <v>33</v>
      </c>
      <c r="CH35">
        <v>37</v>
      </c>
      <c r="CI35">
        <v>41</v>
      </c>
      <c r="CJ35">
        <v>49</v>
      </c>
      <c r="CK35">
        <v>2</v>
      </c>
      <c r="CL35">
        <v>3</v>
      </c>
      <c r="CM35">
        <v>4</v>
      </c>
      <c r="CN35">
        <v>7</v>
      </c>
      <c r="CO35">
        <v>9</v>
      </c>
      <c r="CP35">
        <v>14</v>
      </c>
      <c r="CQ35" s="126">
        <v>21</v>
      </c>
      <c r="CR35">
        <v>27</v>
      </c>
      <c r="CS35">
        <v>29</v>
      </c>
      <c r="CT35">
        <v>30</v>
      </c>
      <c r="CU35">
        <v>39</v>
      </c>
      <c r="CV35">
        <v>40</v>
      </c>
      <c r="CW35">
        <v>46</v>
      </c>
      <c r="CX35">
        <v>48</v>
      </c>
      <c r="CY35" s="126">
        <v>6</v>
      </c>
      <c r="CZ35">
        <v>8</v>
      </c>
      <c r="DA35">
        <v>13</v>
      </c>
      <c r="DB35">
        <v>20</v>
      </c>
      <c r="DC35">
        <v>23</v>
      </c>
      <c r="DD35">
        <v>34</v>
      </c>
      <c r="DE35">
        <v>35</v>
      </c>
      <c r="DF35" s="126">
        <v>43</v>
      </c>
      <c r="DG35">
        <v>16</v>
      </c>
      <c r="DH35">
        <v>17</v>
      </c>
      <c r="DI35">
        <v>28</v>
      </c>
      <c r="DJ35" s="239">
        <v>178</v>
      </c>
      <c r="DL35" s="237">
        <v>3</v>
      </c>
      <c r="DM35" s="237">
        <v>3</v>
      </c>
      <c r="DO35" s="237">
        <v>4</v>
      </c>
      <c r="DP35" s="237">
        <v>2</v>
      </c>
      <c r="DR35" s="241">
        <v>0.63799283154121866</v>
      </c>
      <c r="DU35" s="240"/>
      <c r="DV35" s="240"/>
    </row>
    <row r="36" spans="1:126" x14ac:dyDescent="0.25">
      <c r="A36" s="235">
        <v>42103</v>
      </c>
      <c r="B36">
        <v>6</v>
      </c>
      <c r="C36">
        <v>12</v>
      </c>
      <c r="D36">
        <v>21</v>
      </c>
      <c r="E36">
        <v>24</v>
      </c>
      <c r="F36">
        <v>25</v>
      </c>
      <c r="G36">
        <v>43</v>
      </c>
      <c r="I36">
        <v>1</v>
      </c>
      <c r="J36">
        <v>1</v>
      </c>
      <c r="K36">
        <v>3</v>
      </c>
      <c r="L36">
        <v>0</v>
      </c>
      <c r="M36">
        <v>1</v>
      </c>
      <c r="O36">
        <v>6</v>
      </c>
      <c r="P36">
        <v>3</v>
      </c>
      <c r="Q36">
        <v>3</v>
      </c>
      <c r="R36">
        <v>3</v>
      </c>
      <c r="S36">
        <v>8</v>
      </c>
      <c r="T36">
        <v>3</v>
      </c>
      <c r="U36">
        <v>3</v>
      </c>
      <c r="V36">
        <v>2</v>
      </c>
      <c r="W36">
        <v>3</v>
      </c>
      <c r="X36">
        <v>4</v>
      </c>
      <c r="Y36">
        <v>4</v>
      </c>
      <c r="Z36">
        <v>5</v>
      </c>
      <c r="AA36">
        <v>2</v>
      </c>
      <c r="AB36">
        <v>3</v>
      </c>
      <c r="AC36">
        <v>6</v>
      </c>
      <c r="AD36">
        <v>1</v>
      </c>
      <c r="AE36">
        <v>1</v>
      </c>
      <c r="AF36">
        <v>4</v>
      </c>
      <c r="AG36">
        <v>6</v>
      </c>
      <c r="AH36">
        <v>2</v>
      </c>
      <c r="AI36">
        <v>4</v>
      </c>
      <c r="AJ36">
        <v>5</v>
      </c>
      <c r="AK36">
        <v>2</v>
      </c>
      <c r="AL36">
        <v>6</v>
      </c>
      <c r="AM36">
        <v>5</v>
      </c>
      <c r="AN36">
        <v>4</v>
      </c>
      <c r="AO36">
        <v>3</v>
      </c>
      <c r="AP36">
        <v>1</v>
      </c>
      <c r="AQ36">
        <v>3</v>
      </c>
      <c r="AR36">
        <v>3</v>
      </c>
      <c r="AS36">
        <v>5</v>
      </c>
      <c r="AT36">
        <v>4</v>
      </c>
      <c r="AU36">
        <v>4</v>
      </c>
      <c r="AV36">
        <v>2</v>
      </c>
      <c r="AW36">
        <v>2</v>
      </c>
      <c r="AX36">
        <v>6</v>
      </c>
      <c r="AY36">
        <v>4</v>
      </c>
      <c r="AZ36">
        <v>7</v>
      </c>
      <c r="BA36">
        <v>3</v>
      </c>
      <c r="BB36">
        <v>3</v>
      </c>
      <c r="BC36">
        <v>4</v>
      </c>
      <c r="BD36">
        <v>6</v>
      </c>
      <c r="BE36">
        <v>3</v>
      </c>
      <c r="BF36">
        <v>5</v>
      </c>
      <c r="BG36">
        <v>7</v>
      </c>
      <c r="BH36">
        <v>3</v>
      </c>
      <c r="BI36">
        <v>9</v>
      </c>
      <c r="BJ36">
        <v>3</v>
      </c>
      <c r="BK36">
        <v>4</v>
      </c>
      <c r="BM36">
        <v>47</v>
      </c>
      <c r="BN36">
        <v>5</v>
      </c>
      <c r="BO36">
        <v>38</v>
      </c>
      <c r="BP36">
        <v>45</v>
      </c>
      <c r="BQ36">
        <v>1</v>
      </c>
      <c r="BR36">
        <v>15</v>
      </c>
      <c r="BS36">
        <v>19</v>
      </c>
      <c r="BT36">
        <v>24</v>
      </c>
      <c r="BU36">
        <v>36</v>
      </c>
      <c r="BV36">
        <v>42</v>
      </c>
      <c r="BW36">
        <v>12</v>
      </c>
      <c r="BX36">
        <v>22</v>
      </c>
      <c r="BY36">
        <v>25</v>
      </c>
      <c r="BZ36" s="126">
        <v>31</v>
      </c>
      <c r="CA36">
        <v>44</v>
      </c>
      <c r="CB36">
        <v>10</v>
      </c>
      <c r="CC36">
        <v>11</v>
      </c>
      <c r="CD36">
        <v>18</v>
      </c>
      <c r="CE36">
        <v>21</v>
      </c>
      <c r="CF36">
        <v>26</v>
      </c>
      <c r="CG36" s="126">
        <v>32</v>
      </c>
      <c r="CH36">
        <v>33</v>
      </c>
      <c r="CI36">
        <v>37</v>
      </c>
      <c r="CJ36">
        <v>41</v>
      </c>
      <c r="CK36">
        <v>49</v>
      </c>
      <c r="CL36">
        <v>2</v>
      </c>
      <c r="CM36">
        <v>3</v>
      </c>
      <c r="CN36">
        <v>4</v>
      </c>
      <c r="CO36" s="126">
        <v>6</v>
      </c>
      <c r="CP36">
        <v>7</v>
      </c>
      <c r="CQ36">
        <v>9</v>
      </c>
      <c r="CR36">
        <v>14</v>
      </c>
      <c r="CS36">
        <v>27</v>
      </c>
      <c r="CT36">
        <v>29</v>
      </c>
      <c r="CU36">
        <v>30</v>
      </c>
      <c r="CV36">
        <v>39</v>
      </c>
      <c r="CW36" s="126">
        <v>40</v>
      </c>
      <c r="CX36" s="126">
        <v>43</v>
      </c>
      <c r="CY36">
        <v>46</v>
      </c>
      <c r="CZ36">
        <v>48</v>
      </c>
      <c r="DA36">
        <v>8</v>
      </c>
      <c r="DB36" s="126">
        <v>13</v>
      </c>
      <c r="DC36">
        <v>20</v>
      </c>
      <c r="DD36">
        <v>23</v>
      </c>
      <c r="DE36">
        <v>34</v>
      </c>
      <c r="DF36">
        <v>35</v>
      </c>
      <c r="DG36">
        <v>16</v>
      </c>
      <c r="DH36">
        <v>17</v>
      </c>
      <c r="DI36">
        <v>28</v>
      </c>
      <c r="DJ36" s="239">
        <v>131</v>
      </c>
      <c r="DL36" s="237">
        <v>1</v>
      </c>
      <c r="DM36" s="237">
        <v>5</v>
      </c>
      <c r="DO36" s="237">
        <v>3</v>
      </c>
      <c r="DP36" s="237">
        <v>3</v>
      </c>
      <c r="DR36" s="241">
        <v>0.46953405017921146</v>
      </c>
      <c r="DU36" s="240"/>
      <c r="DV36" s="240"/>
    </row>
    <row r="37" spans="1:126" x14ac:dyDescent="0.25">
      <c r="A37" s="235">
        <v>42107</v>
      </c>
      <c r="B37">
        <v>6</v>
      </c>
      <c r="C37">
        <v>13</v>
      </c>
      <c r="D37">
        <v>31</v>
      </c>
      <c r="E37">
        <v>32</v>
      </c>
      <c r="F37">
        <v>40</v>
      </c>
      <c r="G37">
        <v>43</v>
      </c>
      <c r="I37">
        <v>1</v>
      </c>
      <c r="J37">
        <v>1</v>
      </c>
      <c r="K37">
        <v>0</v>
      </c>
      <c r="L37">
        <v>2</v>
      </c>
      <c r="M37">
        <v>2</v>
      </c>
      <c r="O37">
        <v>6</v>
      </c>
      <c r="P37">
        <v>3</v>
      </c>
      <c r="Q37">
        <v>3</v>
      </c>
      <c r="R37">
        <v>3</v>
      </c>
      <c r="S37">
        <v>8</v>
      </c>
      <c r="T37">
        <v>4</v>
      </c>
      <c r="U37">
        <v>3</v>
      </c>
      <c r="V37">
        <v>2</v>
      </c>
      <c r="W37">
        <v>3</v>
      </c>
      <c r="X37">
        <v>4</v>
      </c>
      <c r="Y37">
        <v>4</v>
      </c>
      <c r="Z37">
        <v>5</v>
      </c>
      <c r="AA37">
        <v>3</v>
      </c>
      <c r="AB37">
        <v>3</v>
      </c>
      <c r="AC37">
        <v>6</v>
      </c>
      <c r="AD37">
        <v>1</v>
      </c>
      <c r="AE37">
        <v>1</v>
      </c>
      <c r="AF37">
        <v>4</v>
      </c>
      <c r="AG37">
        <v>6</v>
      </c>
      <c r="AH37">
        <v>2</v>
      </c>
      <c r="AI37">
        <v>4</v>
      </c>
      <c r="AJ37">
        <v>5</v>
      </c>
      <c r="AK37">
        <v>2</v>
      </c>
      <c r="AL37">
        <v>6</v>
      </c>
      <c r="AM37">
        <v>5</v>
      </c>
      <c r="AN37">
        <v>4</v>
      </c>
      <c r="AO37">
        <v>3</v>
      </c>
      <c r="AP37">
        <v>1</v>
      </c>
      <c r="AQ37">
        <v>3</v>
      </c>
      <c r="AR37">
        <v>3</v>
      </c>
      <c r="AS37">
        <v>6</v>
      </c>
      <c r="AT37">
        <v>5</v>
      </c>
      <c r="AU37">
        <v>4</v>
      </c>
      <c r="AV37">
        <v>2</v>
      </c>
      <c r="AW37">
        <v>2</v>
      </c>
      <c r="AX37">
        <v>6</v>
      </c>
      <c r="AY37">
        <v>4</v>
      </c>
      <c r="AZ37">
        <v>7</v>
      </c>
      <c r="BA37">
        <v>3</v>
      </c>
      <c r="BB37">
        <v>4</v>
      </c>
      <c r="BC37">
        <v>4</v>
      </c>
      <c r="BD37">
        <v>6</v>
      </c>
      <c r="BE37">
        <v>4</v>
      </c>
      <c r="BF37">
        <v>5</v>
      </c>
      <c r="BG37">
        <v>7</v>
      </c>
      <c r="BH37">
        <v>3</v>
      </c>
      <c r="BI37">
        <v>9</v>
      </c>
      <c r="BJ37">
        <v>3</v>
      </c>
      <c r="BK37">
        <v>4</v>
      </c>
      <c r="BM37">
        <v>47</v>
      </c>
      <c r="BN37">
        <v>5</v>
      </c>
      <c r="BO37">
        <v>38</v>
      </c>
      <c r="BP37">
        <v>45</v>
      </c>
      <c r="BQ37">
        <v>1</v>
      </c>
      <c r="BR37">
        <v>15</v>
      </c>
      <c r="BS37">
        <v>19</v>
      </c>
      <c r="BT37">
        <v>24</v>
      </c>
      <c r="BU37">
        <v>31</v>
      </c>
      <c r="BV37">
        <v>36</v>
      </c>
      <c r="BW37">
        <v>42</v>
      </c>
      <c r="BX37">
        <v>12</v>
      </c>
      <c r="BY37">
        <v>22</v>
      </c>
      <c r="BZ37">
        <v>25</v>
      </c>
      <c r="CA37" s="126">
        <v>32</v>
      </c>
      <c r="CB37">
        <v>44</v>
      </c>
      <c r="CC37">
        <v>6</v>
      </c>
      <c r="CD37">
        <v>10</v>
      </c>
      <c r="CE37">
        <v>11</v>
      </c>
      <c r="CF37" s="126">
        <v>18</v>
      </c>
      <c r="CG37">
        <v>21</v>
      </c>
      <c r="CH37">
        <v>26</v>
      </c>
      <c r="CI37">
        <v>33</v>
      </c>
      <c r="CJ37">
        <v>37</v>
      </c>
      <c r="CK37">
        <v>40</v>
      </c>
      <c r="CL37">
        <v>41</v>
      </c>
      <c r="CM37">
        <v>43</v>
      </c>
      <c r="CN37">
        <v>49</v>
      </c>
      <c r="CO37">
        <v>2</v>
      </c>
      <c r="CP37" s="126">
        <v>3</v>
      </c>
      <c r="CQ37" s="126">
        <v>4</v>
      </c>
      <c r="CR37">
        <v>7</v>
      </c>
      <c r="CS37">
        <v>9</v>
      </c>
      <c r="CT37">
        <v>13</v>
      </c>
      <c r="CU37">
        <v>14</v>
      </c>
      <c r="CV37">
        <v>27</v>
      </c>
      <c r="CW37">
        <v>29</v>
      </c>
      <c r="CX37">
        <v>30</v>
      </c>
      <c r="CY37">
        <v>39</v>
      </c>
      <c r="CZ37">
        <v>46</v>
      </c>
      <c r="DA37" s="126">
        <v>48</v>
      </c>
      <c r="DB37">
        <v>8</v>
      </c>
      <c r="DC37">
        <v>20</v>
      </c>
      <c r="DD37">
        <v>23</v>
      </c>
      <c r="DE37">
        <v>34</v>
      </c>
      <c r="DF37" s="126">
        <v>35</v>
      </c>
      <c r="DG37">
        <v>16</v>
      </c>
      <c r="DH37">
        <v>17</v>
      </c>
      <c r="DI37">
        <v>28</v>
      </c>
      <c r="DJ37" s="239">
        <v>165</v>
      </c>
      <c r="DL37" s="237">
        <v>4</v>
      </c>
      <c r="DM37" s="237">
        <v>2</v>
      </c>
      <c r="DO37" s="237">
        <v>3</v>
      </c>
      <c r="DP37" s="237">
        <v>3</v>
      </c>
      <c r="DR37" s="241">
        <v>0.59139784946236562</v>
      </c>
      <c r="DU37" s="240"/>
      <c r="DV37" s="240"/>
    </row>
    <row r="38" spans="1:126" x14ac:dyDescent="0.25">
      <c r="A38" s="235">
        <v>42110</v>
      </c>
      <c r="B38">
        <v>3</v>
      </c>
      <c r="C38">
        <v>4</v>
      </c>
      <c r="D38">
        <v>18</v>
      </c>
      <c r="E38">
        <v>32</v>
      </c>
      <c r="F38">
        <v>35</v>
      </c>
      <c r="G38">
        <v>48</v>
      </c>
      <c r="I38">
        <v>2</v>
      </c>
      <c r="J38">
        <v>1</v>
      </c>
      <c r="K38">
        <v>0</v>
      </c>
      <c r="L38">
        <v>2</v>
      </c>
      <c r="M38">
        <v>1</v>
      </c>
      <c r="O38">
        <v>6</v>
      </c>
      <c r="P38">
        <v>3</v>
      </c>
      <c r="Q38">
        <v>4</v>
      </c>
      <c r="R38">
        <v>4</v>
      </c>
      <c r="S38">
        <v>8</v>
      </c>
      <c r="T38">
        <v>4</v>
      </c>
      <c r="U38">
        <v>3</v>
      </c>
      <c r="V38">
        <v>2</v>
      </c>
      <c r="W38">
        <v>3</v>
      </c>
      <c r="X38">
        <v>4</v>
      </c>
      <c r="Y38">
        <v>4</v>
      </c>
      <c r="Z38">
        <v>5</v>
      </c>
      <c r="AA38">
        <v>3</v>
      </c>
      <c r="AB38">
        <v>3</v>
      </c>
      <c r="AC38">
        <v>6</v>
      </c>
      <c r="AD38">
        <v>1</v>
      </c>
      <c r="AE38">
        <v>1</v>
      </c>
      <c r="AF38">
        <v>5</v>
      </c>
      <c r="AG38">
        <v>6</v>
      </c>
      <c r="AH38">
        <v>2</v>
      </c>
      <c r="AI38">
        <v>4</v>
      </c>
      <c r="AJ38">
        <v>5</v>
      </c>
      <c r="AK38">
        <v>2</v>
      </c>
      <c r="AL38">
        <v>6</v>
      </c>
      <c r="AM38">
        <v>5</v>
      </c>
      <c r="AN38">
        <v>4</v>
      </c>
      <c r="AO38">
        <v>3</v>
      </c>
      <c r="AP38">
        <v>1</v>
      </c>
      <c r="AQ38">
        <v>3</v>
      </c>
      <c r="AR38">
        <v>3</v>
      </c>
      <c r="AS38">
        <v>6</v>
      </c>
      <c r="AT38">
        <v>6</v>
      </c>
      <c r="AU38">
        <v>4</v>
      </c>
      <c r="AV38">
        <v>2</v>
      </c>
      <c r="AW38">
        <v>3</v>
      </c>
      <c r="AX38">
        <v>6</v>
      </c>
      <c r="AY38">
        <v>4</v>
      </c>
      <c r="AZ38">
        <v>7</v>
      </c>
      <c r="BA38">
        <v>3</v>
      </c>
      <c r="BB38">
        <v>4</v>
      </c>
      <c r="BC38">
        <v>4</v>
      </c>
      <c r="BD38">
        <v>6</v>
      </c>
      <c r="BE38">
        <v>4</v>
      </c>
      <c r="BF38">
        <v>5</v>
      </c>
      <c r="BG38">
        <v>7</v>
      </c>
      <c r="BH38">
        <v>3</v>
      </c>
      <c r="BI38">
        <v>9</v>
      </c>
      <c r="BJ38">
        <v>4</v>
      </c>
      <c r="BK38">
        <v>4</v>
      </c>
      <c r="BM38">
        <v>47</v>
      </c>
      <c r="BN38">
        <v>5</v>
      </c>
      <c r="BO38">
        <v>38</v>
      </c>
      <c r="BP38">
        <v>45</v>
      </c>
      <c r="BQ38">
        <v>1</v>
      </c>
      <c r="BR38">
        <v>15</v>
      </c>
      <c r="BS38">
        <v>19</v>
      </c>
      <c r="BT38">
        <v>24</v>
      </c>
      <c r="BU38">
        <v>31</v>
      </c>
      <c r="BV38">
        <v>32</v>
      </c>
      <c r="BW38" s="126">
        <v>36</v>
      </c>
      <c r="BX38">
        <v>42</v>
      </c>
      <c r="BY38">
        <v>12</v>
      </c>
      <c r="BZ38">
        <v>18</v>
      </c>
      <c r="CA38">
        <v>22</v>
      </c>
      <c r="CB38" s="126">
        <v>25</v>
      </c>
      <c r="CC38">
        <v>44</v>
      </c>
      <c r="CD38">
        <v>3</v>
      </c>
      <c r="CE38">
        <v>4</v>
      </c>
      <c r="CF38">
        <v>6</v>
      </c>
      <c r="CG38">
        <v>10</v>
      </c>
      <c r="CH38">
        <v>11</v>
      </c>
      <c r="CI38">
        <v>21</v>
      </c>
      <c r="CJ38">
        <v>26</v>
      </c>
      <c r="CK38">
        <v>33</v>
      </c>
      <c r="CL38">
        <v>37</v>
      </c>
      <c r="CM38">
        <v>40</v>
      </c>
      <c r="CN38">
        <v>41</v>
      </c>
      <c r="CO38">
        <v>43</v>
      </c>
      <c r="CP38">
        <v>48</v>
      </c>
      <c r="CQ38">
        <v>49</v>
      </c>
      <c r="CR38">
        <v>2</v>
      </c>
      <c r="CS38">
        <v>7</v>
      </c>
      <c r="CT38" s="126">
        <v>9</v>
      </c>
      <c r="CU38">
        <v>13</v>
      </c>
      <c r="CV38">
        <v>14</v>
      </c>
      <c r="CW38" s="126">
        <v>27</v>
      </c>
      <c r="CX38">
        <v>29</v>
      </c>
      <c r="CY38">
        <v>30</v>
      </c>
      <c r="CZ38">
        <v>35</v>
      </c>
      <c r="DA38">
        <v>39</v>
      </c>
      <c r="DB38">
        <v>46</v>
      </c>
      <c r="DC38">
        <v>8</v>
      </c>
      <c r="DD38">
        <v>20</v>
      </c>
      <c r="DE38">
        <v>23</v>
      </c>
      <c r="DF38">
        <v>34</v>
      </c>
      <c r="DG38" s="126">
        <v>16</v>
      </c>
      <c r="DH38" s="126">
        <v>17</v>
      </c>
      <c r="DI38">
        <v>28</v>
      </c>
      <c r="DJ38" s="239">
        <v>140</v>
      </c>
      <c r="DL38" s="237">
        <v>3</v>
      </c>
      <c r="DM38" s="237">
        <v>3</v>
      </c>
      <c r="DO38" s="237">
        <v>2</v>
      </c>
      <c r="DP38" s="237">
        <v>4</v>
      </c>
      <c r="DR38" s="241">
        <v>0.50179211469534046</v>
      </c>
      <c r="DU38" s="240"/>
      <c r="DV38" s="240"/>
    </row>
    <row r="39" spans="1:126" x14ac:dyDescent="0.25">
      <c r="A39" s="235">
        <v>42114</v>
      </c>
      <c r="B39">
        <v>9</v>
      </c>
      <c r="C39">
        <v>16</v>
      </c>
      <c r="D39">
        <v>17</v>
      </c>
      <c r="E39">
        <v>25</v>
      </c>
      <c r="F39">
        <v>27</v>
      </c>
      <c r="G39">
        <v>36</v>
      </c>
      <c r="I39">
        <v>1</v>
      </c>
      <c r="J39">
        <v>2</v>
      </c>
      <c r="K39">
        <v>2</v>
      </c>
      <c r="L39">
        <v>1</v>
      </c>
      <c r="M39">
        <v>0</v>
      </c>
      <c r="O39">
        <v>6</v>
      </c>
      <c r="P39">
        <v>3</v>
      </c>
      <c r="Q39">
        <v>4</v>
      </c>
      <c r="R39">
        <v>4</v>
      </c>
      <c r="S39">
        <v>8</v>
      </c>
      <c r="T39">
        <v>4</v>
      </c>
      <c r="U39">
        <v>3</v>
      </c>
      <c r="V39">
        <v>2</v>
      </c>
      <c r="W39">
        <v>4</v>
      </c>
      <c r="X39">
        <v>4</v>
      </c>
      <c r="Y39">
        <v>4</v>
      </c>
      <c r="Z39">
        <v>5</v>
      </c>
      <c r="AA39">
        <v>3</v>
      </c>
      <c r="AB39">
        <v>3</v>
      </c>
      <c r="AC39">
        <v>6</v>
      </c>
      <c r="AD39">
        <v>2</v>
      </c>
      <c r="AE39">
        <v>2</v>
      </c>
      <c r="AF39">
        <v>5</v>
      </c>
      <c r="AG39">
        <v>6</v>
      </c>
      <c r="AH39">
        <v>2</v>
      </c>
      <c r="AI39">
        <v>4</v>
      </c>
      <c r="AJ39">
        <v>5</v>
      </c>
      <c r="AK39">
        <v>2</v>
      </c>
      <c r="AL39">
        <v>6</v>
      </c>
      <c r="AM39">
        <v>6</v>
      </c>
      <c r="AN39">
        <v>4</v>
      </c>
      <c r="AO39">
        <v>4</v>
      </c>
      <c r="AP39">
        <v>1</v>
      </c>
      <c r="AQ39">
        <v>3</v>
      </c>
      <c r="AR39">
        <v>3</v>
      </c>
      <c r="AS39">
        <v>6</v>
      </c>
      <c r="AT39">
        <v>6</v>
      </c>
      <c r="AU39">
        <v>4</v>
      </c>
      <c r="AV39">
        <v>2</v>
      </c>
      <c r="AW39">
        <v>3</v>
      </c>
      <c r="AX39">
        <v>7</v>
      </c>
      <c r="AY39">
        <v>4</v>
      </c>
      <c r="AZ39">
        <v>7</v>
      </c>
      <c r="BA39">
        <v>3</v>
      </c>
      <c r="BB39">
        <v>4</v>
      </c>
      <c r="BC39">
        <v>4</v>
      </c>
      <c r="BD39">
        <v>6</v>
      </c>
      <c r="BE39">
        <v>4</v>
      </c>
      <c r="BF39">
        <v>5</v>
      </c>
      <c r="BG39">
        <v>7</v>
      </c>
      <c r="BH39">
        <v>3</v>
      </c>
      <c r="BI39">
        <v>9</v>
      </c>
      <c r="BJ39">
        <v>4</v>
      </c>
      <c r="BK39">
        <v>4</v>
      </c>
      <c r="BM39">
        <v>47</v>
      </c>
      <c r="BN39">
        <v>5</v>
      </c>
      <c r="BO39">
        <v>36</v>
      </c>
      <c r="BP39">
        <v>38</v>
      </c>
      <c r="BQ39" s="126">
        <v>45</v>
      </c>
      <c r="BR39" s="126">
        <v>1</v>
      </c>
      <c r="BS39" s="126">
        <v>15</v>
      </c>
      <c r="BT39">
        <v>19</v>
      </c>
      <c r="BU39">
        <v>24</v>
      </c>
      <c r="BV39">
        <v>25</v>
      </c>
      <c r="BW39">
        <v>31</v>
      </c>
      <c r="BX39">
        <v>32</v>
      </c>
      <c r="BY39" s="126">
        <v>42</v>
      </c>
      <c r="BZ39">
        <v>12</v>
      </c>
      <c r="CA39">
        <v>18</v>
      </c>
      <c r="CB39">
        <v>22</v>
      </c>
      <c r="CC39">
        <v>44</v>
      </c>
      <c r="CD39">
        <v>3</v>
      </c>
      <c r="CE39">
        <v>4</v>
      </c>
      <c r="CF39">
        <v>6</v>
      </c>
      <c r="CG39" s="126">
        <v>9</v>
      </c>
      <c r="CH39">
        <v>10</v>
      </c>
      <c r="CI39">
        <v>11</v>
      </c>
      <c r="CJ39">
        <v>21</v>
      </c>
      <c r="CK39">
        <v>26</v>
      </c>
      <c r="CL39">
        <v>27</v>
      </c>
      <c r="CM39">
        <v>33</v>
      </c>
      <c r="CN39">
        <v>37</v>
      </c>
      <c r="CO39">
        <v>40</v>
      </c>
      <c r="CP39">
        <v>41</v>
      </c>
      <c r="CQ39">
        <v>43</v>
      </c>
      <c r="CR39">
        <v>48</v>
      </c>
      <c r="CS39">
        <v>49</v>
      </c>
      <c r="CT39">
        <v>2</v>
      </c>
      <c r="CU39">
        <v>7</v>
      </c>
      <c r="CV39">
        <v>13</v>
      </c>
      <c r="CW39">
        <v>14</v>
      </c>
      <c r="CX39">
        <v>29</v>
      </c>
      <c r="CY39">
        <v>30</v>
      </c>
      <c r="CZ39">
        <v>35</v>
      </c>
      <c r="DA39">
        <v>39</v>
      </c>
      <c r="DB39">
        <v>46</v>
      </c>
      <c r="DC39">
        <v>8</v>
      </c>
      <c r="DD39">
        <v>16</v>
      </c>
      <c r="DE39">
        <v>17</v>
      </c>
      <c r="DF39">
        <v>20</v>
      </c>
      <c r="DG39">
        <v>23</v>
      </c>
      <c r="DH39">
        <v>34</v>
      </c>
      <c r="DI39" s="126">
        <v>28</v>
      </c>
      <c r="DJ39" s="239">
        <v>130</v>
      </c>
      <c r="DL39" s="237">
        <v>2</v>
      </c>
      <c r="DM39" s="237">
        <v>4</v>
      </c>
      <c r="DO39" s="237">
        <v>4</v>
      </c>
      <c r="DP39" s="237">
        <v>2</v>
      </c>
      <c r="DR39" s="241">
        <v>0.46594982078853048</v>
      </c>
      <c r="DU39" s="240"/>
      <c r="DV39" s="240"/>
    </row>
    <row r="40" spans="1:126" x14ac:dyDescent="0.25">
      <c r="A40" s="235">
        <v>42117</v>
      </c>
      <c r="B40">
        <v>1</v>
      </c>
      <c r="C40">
        <v>9</v>
      </c>
      <c r="D40">
        <v>15</v>
      </c>
      <c r="E40">
        <v>28</v>
      </c>
      <c r="F40">
        <v>42</v>
      </c>
      <c r="G40">
        <v>45</v>
      </c>
      <c r="I40">
        <v>2</v>
      </c>
      <c r="J40">
        <v>1</v>
      </c>
      <c r="K40">
        <v>1</v>
      </c>
      <c r="L40">
        <v>0</v>
      </c>
      <c r="M40">
        <v>2</v>
      </c>
      <c r="O40">
        <v>7</v>
      </c>
      <c r="P40">
        <v>3</v>
      </c>
      <c r="Q40">
        <v>4</v>
      </c>
      <c r="R40">
        <v>4</v>
      </c>
      <c r="S40">
        <v>8</v>
      </c>
      <c r="T40">
        <v>4</v>
      </c>
      <c r="U40">
        <v>3</v>
      </c>
      <c r="V40">
        <v>2</v>
      </c>
      <c r="W40">
        <v>5</v>
      </c>
      <c r="X40">
        <v>4</v>
      </c>
      <c r="Y40">
        <v>4</v>
      </c>
      <c r="Z40">
        <v>5</v>
      </c>
      <c r="AA40">
        <v>3</v>
      </c>
      <c r="AB40">
        <v>3</v>
      </c>
      <c r="AC40">
        <v>7</v>
      </c>
      <c r="AD40">
        <v>2</v>
      </c>
      <c r="AE40">
        <v>2</v>
      </c>
      <c r="AF40">
        <v>5</v>
      </c>
      <c r="AG40">
        <v>6</v>
      </c>
      <c r="AH40">
        <v>2</v>
      </c>
      <c r="AI40">
        <v>4</v>
      </c>
      <c r="AJ40">
        <v>5</v>
      </c>
      <c r="AK40">
        <v>2</v>
      </c>
      <c r="AL40">
        <v>6</v>
      </c>
      <c r="AM40">
        <v>6</v>
      </c>
      <c r="AN40">
        <v>4</v>
      </c>
      <c r="AO40">
        <v>4</v>
      </c>
      <c r="AP40">
        <v>2</v>
      </c>
      <c r="AQ40">
        <v>3</v>
      </c>
      <c r="AR40">
        <v>3</v>
      </c>
      <c r="AS40">
        <v>6</v>
      </c>
      <c r="AT40">
        <v>6</v>
      </c>
      <c r="AU40">
        <v>4</v>
      </c>
      <c r="AV40">
        <v>2</v>
      </c>
      <c r="AW40">
        <v>3</v>
      </c>
      <c r="AX40">
        <v>7</v>
      </c>
      <c r="AY40">
        <v>4</v>
      </c>
      <c r="AZ40">
        <v>7</v>
      </c>
      <c r="BA40">
        <v>3</v>
      </c>
      <c r="BB40">
        <v>4</v>
      </c>
      <c r="BC40">
        <v>4</v>
      </c>
      <c r="BD40">
        <v>7</v>
      </c>
      <c r="BE40">
        <v>4</v>
      </c>
      <c r="BF40">
        <v>5</v>
      </c>
      <c r="BG40">
        <v>8</v>
      </c>
      <c r="BH40">
        <v>3</v>
      </c>
      <c r="BI40">
        <v>9</v>
      </c>
      <c r="BJ40">
        <v>4</v>
      </c>
      <c r="BK40">
        <v>4</v>
      </c>
      <c r="BM40" s="126">
        <v>47</v>
      </c>
      <c r="BN40">
        <v>5</v>
      </c>
      <c r="BO40">
        <v>45</v>
      </c>
      <c r="BP40">
        <v>1</v>
      </c>
      <c r="BQ40">
        <v>15</v>
      </c>
      <c r="BR40">
        <v>36</v>
      </c>
      <c r="BS40">
        <v>38</v>
      </c>
      <c r="BT40">
        <v>42</v>
      </c>
      <c r="BU40">
        <v>19</v>
      </c>
      <c r="BV40">
        <v>24</v>
      </c>
      <c r="BW40">
        <v>25</v>
      </c>
      <c r="BX40" s="126">
        <v>31</v>
      </c>
      <c r="BY40">
        <v>32</v>
      </c>
      <c r="BZ40">
        <v>9</v>
      </c>
      <c r="CA40">
        <v>12</v>
      </c>
      <c r="CB40">
        <v>18</v>
      </c>
      <c r="CC40">
        <v>22</v>
      </c>
      <c r="CD40">
        <v>44</v>
      </c>
      <c r="CE40">
        <v>3</v>
      </c>
      <c r="CF40">
        <v>4</v>
      </c>
      <c r="CG40">
        <v>6</v>
      </c>
      <c r="CH40">
        <v>10</v>
      </c>
      <c r="CI40">
        <v>11</v>
      </c>
      <c r="CJ40">
        <v>21</v>
      </c>
      <c r="CK40">
        <v>26</v>
      </c>
      <c r="CL40">
        <v>27</v>
      </c>
      <c r="CM40">
        <v>33</v>
      </c>
      <c r="CN40">
        <v>37</v>
      </c>
      <c r="CO40">
        <v>40</v>
      </c>
      <c r="CP40">
        <v>41</v>
      </c>
      <c r="CQ40">
        <v>43</v>
      </c>
      <c r="CR40">
        <v>48</v>
      </c>
      <c r="CS40">
        <v>49</v>
      </c>
      <c r="CT40" s="126">
        <v>2</v>
      </c>
      <c r="CU40">
        <v>7</v>
      </c>
      <c r="CV40">
        <v>13</v>
      </c>
      <c r="CW40" s="126">
        <v>14</v>
      </c>
      <c r="CX40">
        <v>29</v>
      </c>
      <c r="CY40" s="126">
        <v>30</v>
      </c>
      <c r="CZ40">
        <v>35</v>
      </c>
      <c r="DA40">
        <v>39</v>
      </c>
      <c r="DB40" s="126">
        <v>46</v>
      </c>
      <c r="DC40">
        <v>8</v>
      </c>
      <c r="DD40">
        <v>16</v>
      </c>
      <c r="DE40">
        <v>17</v>
      </c>
      <c r="DF40">
        <v>20</v>
      </c>
      <c r="DG40">
        <v>23</v>
      </c>
      <c r="DH40">
        <v>28</v>
      </c>
      <c r="DI40">
        <v>34</v>
      </c>
      <c r="DJ40" s="239">
        <v>140</v>
      </c>
      <c r="DL40" s="237">
        <v>3</v>
      </c>
      <c r="DM40" s="237">
        <v>3</v>
      </c>
      <c r="DO40" s="237">
        <v>4</v>
      </c>
      <c r="DP40" s="237">
        <v>2</v>
      </c>
      <c r="DR40" s="241">
        <v>0.50179211469534046</v>
      </c>
      <c r="DU40" s="240"/>
      <c r="DV40" s="240"/>
    </row>
    <row r="41" spans="1:126" x14ac:dyDescent="0.25">
      <c r="A41" s="235">
        <v>42121</v>
      </c>
      <c r="B41">
        <v>2</v>
      </c>
      <c r="C41">
        <v>14</v>
      </c>
      <c r="D41">
        <v>30</v>
      </c>
      <c r="E41">
        <v>31</v>
      </c>
      <c r="F41">
        <v>46</v>
      </c>
      <c r="G41">
        <v>47</v>
      </c>
      <c r="I41">
        <v>1</v>
      </c>
      <c r="J41">
        <v>1</v>
      </c>
      <c r="K41">
        <v>0</v>
      </c>
      <c r="L41">
        <v>2</v>
      </c>
      <c r="M41">
        <v>2</v>
      </c>
      <c r="O41">
        <v>7</v>
      </c>
      <c r="P41">
        <v>4</v>
      </c>
      <c r="Q41">
        <v>4</v>
      </c>
      <c r="R41">
        <v>4</v>
      </c>
      <c r="S41">
        <v>8</v>
      </c>
      <c r="T41">
        <v>4</v>
      </c>
      <c r="U41">
        <v>3</v>
      </c>
      <c r="V41">
        <v>2</v>
      </c>
      <c r="W41">
        <v>5</v>
      </c>
      <c r="X41">
        <v>4</v>
      </c>
      <c r="Y41">
        <v>4</v>
      </c>
      <c r="Z41">
        <v>5</v>
      </c>
      <c r="AA41">
        <v>3</v>
      </c>
      <c r="AB41">
        <v>4</v>
      </c>
      <c r="AC41">
        <v>7</v>
      </c>
      <c r="AD41">
        <v>2</v>
      </c>
      <c r="AE41">
        <v>2</v>
      </c>
      <c r="AF41">
        <v>5</v>
      </c>
      <c r="AG41">
        <v>6</v>
      </c>
      <c r="AH41">
        <v>2</v>
      </c>
      <c r="AI41">
        <v>4</v>
      </c>
      <c r="AJ41">
        <v>5</v>
      </c>
      <c r="AK41">
        <v>2</v>
      </c>
      <c r="AL41">
        <v>6</v>
      </c>
      <c r="AM41">
        <v>6</v>
      </c>
      <c r="AN41">
        <v>4</v>
      </c>
      <c r="AO41">
        <v>4</v>
      </c>
      <c r="AP41">
        <v>2</v>
      </c>
      <c r="AQ41">
        <v>3</v>
      </c>
      <c r="AR41">
        <v>4</v>
      </c>
      <c r="AS41">
        <v>7</v>
      </c>
      <c r="AT41">
        <v>6</v>
      </c>
      <c r="AU41">
        <v>4</v>
      </c>
      <c r="AV41">
        <v>2</v>
      </c>
      <c r="AW41">
        <v>3</v>
      </c>
      <c r="AX41">
        <v>7</v>
      </c>
      <c r="AY41">
        <v>4</v>
      </c>
      <c r="AZ41">
        <v>7</v>
      </c>
      <c r="BA41">
        <v>3</v>
      </c>
      <c r="BB41">
        <v>4</v>
      </c>
      <c r="BC41">
        <v>4</v>
      </c>
      <c r="BD41">
        <v>7</v>
      </c>
      <c r="BE41">
        <v>4</v>
      </c>
      <c r="BF41">
        <v>5</v>
      </c>
      <c r="BG41">
        <v>8</v>
      </c>
      <c r="BH41">
        <v>4</v>
      </c>
      <c r="BI41">
        <v>10</v>
      </c>
      <c r="BJ41">
        <v>4</v>
      </c>
      <c r="BK41">
        <v>4</v>
      </c>
      <c r="BM41">
        <v>47</v>
      </c>
      <c r="BN41">
        <v>5</v>
      </c>
      <c r="BO41">
        <v>45</v>
      </c>
      <c r="BP41">
        <v>1</v>
      </c>
      <c r="BQ41">
        <v>15</v>
      </c>
      <c r="BR41">
        <v>31</v>
      </c>
      <c r="BS41" s="126">
        <v>36</v>
      </c>
      <c r="BT41">
        <v>38</v>
      </c>
      <c r="BU41">
        <v>42</v>
      </c>
      <c r="BV41">
        <v>19</v>
      </c>
      <c r="BW41">
        <v>24</v>
      </c>
      <c r="BX41" s="126">
        <v>25</v>
      </c>
      <c r="BY41">
        <v>32</v>
      </c>
      <c r="BZ41">
        <v>9</v>
      </c>
      <c r="CA41">
        <v>12</v>
      </c>
      <c r="CB41">
        <v>18</v>
      </c>
      <c r="CC41" s="126">
        <v>22</v>
      </c>
      <c r="CD41">
        <v>44</v>
      </c>
      <c r="CE41">
        <v>2</v>
      </c>
      <c r="CF41">
        <v>3</v>
      </c>
      <c r="CG41">
        <v>4</v>
      </c>
      <c r="CH41" s="126">
        <v>6</v>
      </c>
      <c r="CI41">
        <v>10</v>
      </c>
      <c r="CJ41" s="126">
        <v>11</v>
      </c>
      <c r="CK41">
        <v>14</v>
      </c>
      <c r="CL41">
        <v>21</v>
      </c>
      <c r="CM41">
        <v>26</v>
      </c>
      <c r="CN41">
        <v>27</v>
      </c>
      <c r="CO41">
        <v>30</v>
      </c>
      <c r="CP41">
        <v>33</v>
      </c>
      <c r="CQ41">
        <v>37</v>
      </c>
      <c r="CR41">
        <v>40</v>
      </c>
      <c r="CS41">
        <v>41</v>
      </c>
      <c r="CT41">
        <v>43</v>
      </c>
      <c r="CU41">
        <v>46</v>
      </c>
      <c r="CV41">
        <v>48</v>
      </c>
      <c r="CW41">
        <v>49</v>
      </c>
      <c r="CX41">
        <v>7</v>
      </c>
      <c r="CY41">
        <v>13</v>
      </c>
      <c r="CZ41">
        <v>29</v>
      </c>
      <c r="DA41">
        <v>35</v>
      </c>
      <c r="DB41">
        <v>39</v>
      </c>
      <c r="DC41">
        <v>8</v>
      </c>
      <c r="DD41">
        <v>16</v>
      </c>
      <c r="DE41" s="126">
        <v>17</v>
      </c>
      <c r="DF41">
        <v>20</v>
      </c>
      <c r="DG41">
        <v>23</v>
      </c>
      <c r="DH41">
        <v>28</v>
      </c>
      <c r="DI41">
        <v>34</v>
      </c>
      <c r="DJ41" s="239">
        <v>170</v>
      </c>
      <c r="DL41" s="237">
        <v>4</v>
      </c>
      <c r="DM41" s="237">
        <v>2</v>
      </c>
      <c r="DO41" s="237">
        <v>2</v>
      </c>
      <c r="DP41" s="237">
        <v>4</v>
      </c>
      <c r="DR41" s="241">
        <v>0.60931899641577059</v>
      </c>
      <c r="DU41" s="240"/>
      <c r="DV41" s="240"/>
    </row>
    <row r="42" spans="1:126" x14ac:dyDescent="0.25">
      <c r="A42" s="235">
        <v>42128</v>
      </c>
      <c r="B42">
        <v>6</v>
      </c>
      <c r="C42">
        <v>11</v>
      </c>
      <c r="D42">
        <v>17</v>
      </c>
      <c r="E42">
        <v>22</v>
      </c>
      <c r="F42">
        <v>25</v>
      </c>
      <c r="G42">
        <v>36</v>
      </c>
      <c r="I42">
        <v>1</v>
      </c>
      <c r="J42">
        <v>2</v>
      </c>
      <c r="K42">
        <v>2</v>
      </c>
      <c r="L42">
        <v>1</v>
      </c>
      <c r="M42">
        <v>0</v>
      </c>
      <c r="O42">
        <v>7</v>
      </c>
      <c r="P42">
        <v>4</v>
      </c>
      <c r="Q42">
        <v>4</v>
      </c>
      <c r="R42">
        <v>4</v>
      </c>
      <c r="S42">
        <v>8</v>
      </c>
      <c r="T42">
        <v>5</v>
      </c>
      <c r="U42">
        <v>3</v>
      </c>
      <c r="V42">
        <v>2</v>
      </c>
      <c r="W42">
        <v>5</v>
      </c>
      <c r="X42">
        <v>4</v>
      </c>
      <c r="Y42">
        <v>5</v>
      </c>
      <c r="Z42">
        <v>5</v>
      </c>
      <c r="AA42">
        <v>3</v>
      </c>
      <c r="AB42">
        <v>4</v>
      </c>
      <c r="AC42">
        <v>7</v>
      </c>
      <c r="AD42">
        <v>2</v>
      </c>
      <c r="AE42">
        <v>3</v>
      </c>
      <c r="AF42">
        <v>5</v>
      </c>
      <c r="AG42">
        <v>6</v>
      </c>
      <c r="AH42">
        <v>2</v>
      </c>
      <c r="AI42">
        <v>4</v>
      </c>
      <c r="AJ42">
        <v>6</v>
      </c>
      <c r="AK42">
        <v>2</v>
      </c>
      <c r="AL42">
        <v>6</v>
      </c>
      <c r="AM42">
        <v>7</v>
      </c>
      <c r="AN42">
        <v>4</v>
      </c>
      <c r="AO42">
        <v>4</v>
      </c>
      <c r="AP42">
        <v>2</v>
      </c>
      <c r="AQ42">
        <v>3</v>
      </c>
      <c r="AR42">
        <v>4</v>
      </c>
      <c r="AS42">
        <v>7</v>
      </c>
      <c r="AT42">
        <v>6</v>
      </c>
      <c r="AU42">
        <v>4</v>
      </c>
      <c r="AV42">
        <v>2</v>
      </c>
      <c r="AW42">
        <v>3</v>
      </c>
      <c r="AX42">
        <v>8</v>
      </c>
      <c r="AY42">
        <v>4</v>
      </c>
      <c r="AZ42">
        <v>7</v>
      </c>
      <c r="BA42">
        <v>3</v>
      </c>
      <c r="BB42">
        <v>4</v>
      </c>
      <c r="BC42">
        <v>4</v>
      </c>
      <c r="BD42">
        <v>7</v>
      </c>
      <c r="BE42">
        <v>4</v>
      </c>
      <c r="BF42">
        <v>5</v>
      </c>
      <c r="BG42">
        <v>8</v>
      </c>
      <c r="BH42">
        <v>4</v>
      </c>
      <c r="BI42">
        <v>10</v>
      </c>
      <c r="BJ42">
        <v>4</v>
      </c>
      <c r="BK42">
        <v>4</v>
      </c>
      <c r="BM42">
        <v>47</v>
      </c>
      <c r="BN42">
        <v>5</v>
      </c>
      <c r="BO42">
        <v>36</v>
      </c>
      <c r="BP42">
        <v>45</v>
      </c>
      <c r="BQ42">
        <v>1</v>
      </c>
      <c r="BR42">
        <v>15</v>
      </c>
      <c r="BS42">
        <v>25</v>
      </c>
      <c r="BT42">
        <v>31</v>
      </c>
      <c r="BU42">
        <v>38</v>
      </c>
      <c r="BV42">
        <v>42</v>
      </c>
      <c r="BW42">
        <v>19</v>
      </c>
      <c r="BX42">
        <v>22</v>
      </c>
      <c r="BY42" s="126">
        <v>24</v>
      </c>
      <c r="BZ42" s="126">
        <v>32</v>
      </c>
      <c r="CA42">
        <v>6</v>
      </c>
      <c r="CB42">
        <v>9</v>
      </c>
      <c r="CC42">
        <v>11</v>
      </c>
      <c r="CD42">
        <v>12</v>
      </c>
      <c r="CE42">
        <v>18</v>
      </c>
      <c r="CF42">
        <v>44</v>
      </c>
      <c r="CG42">
        <v>2</v>
      </c>
      <c r="CH42">
        <v>3</v>
      </c>
      <c r="CI42">
        <v>4</v>
      </c>
      <c r="CJ42" s="126">
        <v>10</v>
      </c>
      <c r="CK42">
        <v>14</v>
      </c>
      <c r="CL42">
        <v>21</v>
      </c>
      <c r="CM42">
        <v>26</v>
      </c>
      <c r="CN42">
        <v>27</v>
      </c>
      <c r="CO42">
        <v>30</v>
      </c>
      <c r="CP42">
        <v>33</v>
      </c>
      <c r="CQ42">
        <v>37</v>
      </c>
      <c r="CR42">
        <v>40</v>
      </c>
      <c r="CS42">
        <v>41</v>
      </c>
      <c r="CT42" s="126">
        <v>43</v>
      </c>
      <c r="CU42">
        <v>46</v>
      </c>
      <c r="CV42">
        <v>48</v>
      </c>
      <c r="CW42">
        <v>49</v>
      </c>
      <c r="CX42">
        <v>7</v>
      </c>
      <c r="CY42">
        <v>13</v>
      </c>
      <c r="CZ42" s="126">
        <v>17</v>
      </c>
      <c r="DA42">
        <v>29</v>
      </c>
      <c r="DB42">
        <v>35</v>
      </c>
      <c r="DC42">
        <v>39</v>
      </c>
      <c r="DD42" s="126">
        <v>8</v>
      </c>
      <c r="DE42">
        <v>16</v>
      </c>
      <c r="DF42">
        <v>20</v>
      </c>
      <c r="DG42">
        <v>23</v>
      </c>
      <c r="DH42">
        <v>28</v>
      </c>
      <c r="DI42">
        <v>34</v>
      </c>
      <c r="DJ42" s="239">
        <v>117</v>
      </c>
      <c r="DL42" s="237">
        <v>1</v>
      </c>
      <c r="DM42" s="237">
        <v>5</v>
      </c>
      <c r="DO42" s="237">
        <v>3</v>
      </c>
      <c r="DP42" s="237">
        <v>3</v>
      </c>
      <c r="DR42" s="241">
        <v>0.41935483870967744</v>
      </c>
      <c r="DU42" s="240"/>
      <c r="DV42" s="240"/>
    </row>
    <row r="43" spans="1:126" x14ac:dyDescent="0.25">
      <c r="A43" s="235">
        <v>42131</v>
      </c>
      <c r="B43">
        <v>8</v>
      </c>
      <c r="C43">
        <v>10</v>
      </c>
      <c r="D43">
        <v>17</v>
      </c>
      <c r="E43">
        <v>24</v>
      </c>
      <c r="F43">
        <v>32</v>
      </c>
      <c r="G43">
        <v>43</v>
      </c>
      <c r="I43">
        <v>1</v>
      </c>
      <c r="J43">
        <v>2</v>
      </c>
      <c r="K43">
        <v>1</v>
      </c>
      <c r="L43">
        <v>1</v>
      </c>
      <c r="M43">
        <v>1</v>
      </c>
      <c r="O43">
        <v>7</v>
      </c>
      <c r="P43">
        <v>4</v>
      </c>
      <c r="Q43">
        <v>4</v>
      </c>
      <c r="R43">
        <v>4</v>
      </c>
      <c r="S43">
        <v>8</v>
      </c>
      <c r="T43">
        <v>5</v>
      </c>
      <c r="U43">
        <v>3</v>
      </c>
      <c r="V43">
        <v>3</v>
      </c>
      <c r="W43">
        <v>5</v>
      </c>
      <c r="X43">
        <v>5</v>
      </c>
      <c r="Y43">
        <v>5</v>
      </c>
      <c r="Z43">
        <v>5</v>
      </c>
      <c r="AA43">
        <v>3</v>
      </c>
      <c r="AB43">
        <v>4</v>
      </c>
      <c r="AC43">
        <v>7</v>
      </c>
      <c r="AD43">
        <v>2</v>
      </c>
      <c r="AE43">
        <v>4</v>
      </c>
      <c r="AF43">
        <v>5</v>
      </c>
      <c r="AG43">
        <v>6</v>
      </c>
      <c r="AH43">
        <v>2</v>
      </c>
      <c r="AI43">
        <v>4</v>
      </c>
      <c r="AJ43">
        <v>6</v>
      </c>
      <c r="AK43">
        <v>2</v>
      </c>
      <c r="AL43">
        <v>7</v>
      </c>
      <c r="AM43">
        <v>7</v>
      </c>
      <c r="AN43">
        <v>4</v>
      </c>
      <c r="AO43">
        <v>4</v>
      </c>
      <c r="AP43">
        <v>2</v>
      </c>
      <c r="AQ43">
        <v>3</v>
      </c>
      <c r="AR43">
        <v>4</v>
      </c>
      <c r="AS43">
        <v>7</v>
      </c>
      <c r="AT43">
        <v>7</v>
      </c>
      <c r="AU43">
        <v>4</v>
      </c>
      <c r="AV43">
        <v>2</v>
      </c>
      <c r="AW43">
        <v>3</v>
      </c>
      <c r="AX43">
        <v>8</v>
      </c>
      <c r="AY43">
        <v>4</v>
      </c>
      <c r="AZ43">
        <v>7</v>
      </c>
      <c r="BA43">
        <v>3</v>
      </c>
      <c r="BB43">
        <v>4</v>
      </c>
      <c r="BC43">
        <v>4</v>
      </c>
      <c r="BD43">
        <v>7</v>
      </c>
      <c r="BE43">
        <v>5</v>
      </c>
      <c r="BF43">
        <v>5</v>
      </c>
      <c r="BG43">
        <v>8</v>
      </c>
      <c r="BH43">
        <v>4</v>
      </c>
      <c r="BI43">
        <v>10</v>
      </c>
      <c r="BJ43">
        <v>4</v>
      </c>
      <c r="BK43">
        <v>4</v>
      </c>
      <c r="BM43">
        <v>47</v>
      </c>
      <c r="BN43">
        <v>5</v>
      </c>
      <c r="BO43">
        <v>36</v>
      </c>
      <c r="BP43">
        <v>45</v>
      </c>
      <c r="BQ43">
        <v>1</v>
      </c>
      <c r="BR43">
        <v>15</v>
      </c>
      <c r="BS43">
        <v>24</v>
      </c>
      <c r="BT43">
        <v>25</v>
      </c>
      <c r="BU43">
        <v>31</v>
      </c>
      <c r="BV43">
        <v>32</v>
      </c>
      <c r="BW43">
        <v>38</v>
      </c>
      <c r="BX43">
        <v>42</v>
      </c>
      <c r="BY43">
        <v>19</v>
      </c>
      <c r="BZ43">
        <v>22</v>
      </c>
      <c r="CA43" s="126">
        <v>6</v>
      </c>
      <c r="CB43">
        <v>9</v>
      </c>
      <c r="CC43">
        <v>10</v>
      </c>
      <c r="CD43">
        <v>11</v>
      </c>
      <c r="CE43">
        <v>12</v>
      </c>
      <c r="CF43">
        <v>18</v>
      </c>
      <c r="CG43">
        <v>43</v>
      </c>
      <c r="CH43">
        <v>44</v>
      </c>
      <c r="CI43">
        <v>2</v>
      </c>
      <c r="CJ43" s="126">
        <v>3</v>
      </c>
      <c r="CK43">
        <v>4</v>
      </c>
      <c r="CL43">
        <v>14</v>
      </c>
      <c r="CM43">
        <v>17</v>
      </c>
      <c r="CN43" s="126">
        <v>21</v>
      </c>
      <c r="CO43">
        <v>26</v>
      </c>
      <c r="CP43">
        <v>27</v>
      </c>
      <c r="CQ43">
        <v>30</v>
      </c>
      <c r="CR43">
        <v>33</v>
      </c>
      <c r="CS43">
        <v>37</v>
      </c>
      <c r="CT43">
        <v>40</v>
      </c>
      <c r="CU43">
        <v>41</v>
      </c>
      <c r="CV43">
        <v>46</v>
      </c>
      <c r="CW43">
        <v>48</v>
      </c>
      <c r="CX43">
        <v>49</v>
      </c>
      <c r="CY43" s="126">
        <v>7</v>
      </c>
      <c r="CZ43">
        <v>8</v>
      </c>
      <c r="DA43">
        <v>13</v>
      </c>
      <c r="DB43">
        <v>29</v>
      </c>
      <c r="DC43">
        <v>35</v>
      </c>
      <c r="DD43">
        <v>39</v>
      </c>
      <c r="DE43">
        <v>16</v>
      </c>
      <c r="DF43" s="126">
        <v>20</v>
      </c>
      <c r="DG43" s="126">
        <v>23</v>
      </c>
      <c r="DH43">
        <v>28</v>
      </c>
      <c r="DI43">
        <v>34</v>
      </c>
      <c r="DJ43" s="239">
        <v>134</v>
      </c>
      <c r="DL43" s="237">
        <v>2</v>
      </c>
      <c r="DM43" s="237">
        <v>4</v>
      </c>
      <c r="DO43" s="237">
        <v>2</v>
      </c>
      <c r="DP43" s="237">
        <v>4</v>
      </c>
      <c r="DR43" s="241">
        <v>0.48028673835125446</v>
      </c>
      <c r="DU43" s="240"/>
      <c r="DV43" s="240"/>
    </row>
    <row r="44" spans="1:126" x14ac:dyDescent="0.25">
      <c r="A44" s="235">
        <v>42135</v>
      </c>
      <c r="B44">
        <v>3</v>
      </c>
      <c r="C44">
        <v>6</v>
      </c>
      <c r="D44">
        <v>7</v>
      </c>
      <c r="E44">
        <v>20</v>
      </c>
      <c r="F44">
        <v>21</v>
      </c>
      <c r="G44">
        <v>23</v>
      </c>
      <c r="I44">
        <v>3</v>
      </c>
      <c r="J44">
        <v>0</v>
      </c>
      <c r="K44">
        <v>3</v>
      </c>
      <c r="L44">
        <v>0</v>
      </c>
      <c r="M44">
        <v>0</v>
      </c>
      <c r="O44">
        <v>7</v>
      </c>
      <c r="P44">
        <v>4</v>
      </c>
      <c r="Q44">
        <v>5</v>
      </c>
      <c r="R44">
        <v>4</v>
      </c>
      <c r="S44">
        <v>8</v>
      </c>
      <c r="T44">
        <v>6</v>
      </c>
      <c r="U44">
        <v>4</v>
      </c>
      <c r="V44">
        <v>3</v>
      </c>
      <c r="W44">
        <v>5</v>
      </c>
      <c r="X44">
        <v>5</v>
      </c>
      <c r="Y44">
        <v>5</v>
      </c>
      <c r="Z44">
        <v>5</v>
      </c>
      <c r="AA44">
        <v>3</v>
      </c>
      <c r="AB44">
        <v>4</v>
      </c>
      <c r="AC44">
        <v>7</v>
      </c>
      <c r="AD44">
        <v>2</v>
      </c>
      <c r="AE44">
        <v>4</v>
      </c>
      <c r="AF44">
        <v>5</v>
      </c>
      <c r="AG44">
        <v>6</v>
      </c>
      <c r="AH44">
        <v>3</v>
      </c>
      <c r="AI44">
        <v>5</v>
      </c>
      <c r="AJ44">
        <v>6</v>
      </c>
      <c r="AK44">
        <v>3</v>
      </c>
      <c r="AL44">
        <v>7</v>
      </c>
      <c r="AM44">
        <v>7</v>
      </c>
      <c r="AN44">
        <v>4</v>
      </c>
      <c r="AO44">
        <v>4</v>
      </c>
      <c r="AP44">
        <v>2</v>
      </c>
      <c r="AQ44">
        <v>3</v>
      </c>
      <c r="AR44">
        <v>4</v>
      </c>
      <c r="AS44">
        <v>7</v>
      </c>
      <c r="AT44">
        <v>7</v>
      </c>
      <c r="AU44">
        <v>4</v>
      </c>
      <c r="AV44">
        <v>2</v>
      </c>
      <c r="AW44">
        <v>3</v>
      </c>
      <c r="AX44">
        <v>8</v>
      </c>
      <c r="AY44">
        <v>4</v>
      </c>
      <c r="AZ44">
        <v>7</v>
      </c>
      <c r="BA44">
        <v>3</v>
      </c>
      <c r="BB44">
        <v>4</v>
      </c>
      <c r="BC44">
        <v>4</v>
      </c>
      <c r="BD44">
        <v>7</v>
      </c>
      <c r="BE44">
        <v>5</v>
      </c>
      <c r="BF44">
        <v>5</v>
      </c>
      <c r="BG44">
        <v>8</v>
      </c>
      <c r="BH44">
        <v>4</v>
      </c>
      <c r="BI44">
        <v>10</v>
      </c>
      <c r="BJ44">
        <v>4</v>
      </c>
      <c r="BK44">
        <v>4</v>
      </c>
      <c r="BM44" s="126">
        <v>47</v>
      </c>
      <c r="BN44">
        <v>5</v>
      </c>
      <c r="BO44">
        <v>36</v>
      </c>
      <c r="BP44" s="126">
        <v>45</v>
      </c>
      <c r="BQ44">
        <v>1</v>
      </c>
      <c r="BR44">
        <v>15</v>
      </c>
      <c r="BS44">
        <v>24</v>
      </c>
      <c r="BT44">
        <v>25</v>
      </c>
      <c r="BU44">
        <v>31</v>
      </c>
      <c r="BV44">
        <v>32</v>
      </c>
      <c r="BW44">
        <v>38</v>
      </c>
      <c r="BX44">
        <v>42</v>
      </c>
      <c r="BY44">
        <v>6</v>
      </c>
      <c r="BZ44" s="126">
        <v>19</v>
      </c>
      <c r="CA44">
        <v>22</v>
      </c>
      <c r="CB44">
        <v>3</v>
      </c>
      <c r="CC44">
        <v>9</v>
      </c>
      <c r="CD44">
        <v>10</v>
      </c>
      <c r="CE44">
        <v>11</v>
      </c>
      <c r="CF44">
        <v>12</v>
      </c>
      <c r="CG44">
        <v>18</v>
      </c>
      <c r="CH44">
        <v>21</v>
      </c>
      <c r="CI44">
        <v>43</v>
      </c>
      <c r="CJ44">
        <v>44</v>
      </c>
      <c r="CK44">
        <v>2</v>
      </c>
      <c r="CL44">
        <v>4</v>
      </c>
      <c r="CM44">
        <v>7</v>
      </c>
      <c r="CN44">
        <v>14</v>
      </c>
      <c r="CO44" s="126">
        <v>17</v>
      </c>
      <c r="CP44">
        <v>26</v>
      </c>
      <c r="CQ44">
        <v>27</v>
      </c>
      <c r="CR44">
        <v>30</v>
      </c>
      <c r="CS44">
        <v>33</v>
      </c>
      <c r="CT44">
        <v>37</v>
      </c>
      <c r="CU44">
        <v>40</v>
      </c>
      <c r="CV44">
        <v>41</v>
      </c>
      <c r="CW44">
        <v>46</v>
      </c>
      <c r="CX44" s="126">
        <v>48</v>
      </c>
      <c r="CY44">
        <v>49</v>
      </c>
      <c r="CZ44" s="126">
        <v>8</v>
      </c>
      <c r="DA44">
        <v>13</v>
      </c>
      <c r="DB44">
        <v>20</v>
      </c>
      <c r="DC44">
        <v>23</v>
      </c>
      <c r="DD44">
        <v>29</v>
      </c>
      <c r="DE44">
        <v>35</v>
      </c>
      <c r="DF44">
        <v>39</v>
      </c>
      <c r="DG44">
        <v>16</v>
      </c>
      <c r="DH44">
        <v>28</v>
      </c>
      <c r="DI44">
        <v>34</v>
      </c>
      <c r="DJ44" s="239">
        <v>80</v>
      </c>
      <c r="DL44" s="237">
        <v>0</v>
      </c>
      <c r="DM44" s="237">
        <v>6</v>
      </c>
      <c r="DO44" s="237">
        <v>4</v>
      </c>
      <c r="DP44" s="237">
        <v>2</v>
      </c>
      <c r="DR44" s="241">
        <v>0.28673835125448027</v>
      </c>
      <c r="DU44" s="240"/>
      <c r="DV44" s="240"/>
    </row>
    <row r="45" spans="1:126" x14ac:dyDescent="0.25">
      <c r="A45" s="235">
        <v>42138</v>
      </c>
      <c r="B45">
        <v>8</v>
      </c>
      <c r="C45">
        <v>17</v>
      </c>
      <c r="D45">
        <v>19</v>
      </c>
      <c r="E45">
        <v>45</v>
      </c>
      <c r="F45">
        <v>47</v>
      </c>
      <c r="G45">
        <v>48</v>
      </c>
      <c r="I45">
        <v>1</v>
      </c>
      <c r="J45">
        <v>2</v>
      </c>
      <c r="K45">
        <v>0</v>
      </c>
      <c r="L45">
        <v>0</v>
      </c>
      <c r="M45">
        <v>3</v>
      </c>
      <c r="O45">
        <v>7</v>
      </c>
      <c r="P45">
        <v>4</v>
      </c>
      <c r="Q45">
        <v>5</v>
      </c>
      <c r="R45">
        <v>4</v>
      </c>
      <c r="S45">
        <v>8</v>
      </c>
      <c r="T45">
        <v>6</v>
      </c>
      <c r="U45">
        <v>4</v>
      </c>
      <c r="V45">
        <v>4</v>
      </c>
      <c r="W45">
        <v>5</v>
      </c>
      <c r="X45">
        <v>5</v>
      </c>
      <c r="Y45">
        <v>5</v>
      </c>
      <c r="Z45">
        <v>5</v>
      </c>
      <c r="AA45">
        <v>3</v>
      </c>
      <c r="AB45">
        <v>4</v>
      </c>
      <c r="AC45">
        <v>7</v>
      </c>
      <c r="AD45">
        <v>2</v>
      </c>
      <c r="AE45">
        <v>5</v>
      </c>
      <c r="AF45">
        <v>5</v>
      </c>
      <c r="AG45">
        <v>7</v>
      </c>
      <c r="AH45">
        <v>3</v>
      </c>
      <c r="AI45">
        <v>5</v>
      </c>
      <c r="AJ45">
        <v>6</v>
      </c>
      <c r="AK45">
        <v>3</v>
      </c>
      <c r="AL45">
        <v>7</v>
      </c>
      <c r="AM45">
        <v>7</v>
      </c>
      <c r="AN45">
        <v>4</v>
      </c>
      <c r="AO45">
        <v>4</v>
      </c>
      <c r="AP45">
        <v>2</v>
      </c>
      <c r="AQ45">
        <v>3</v>
      </c>
      <c r="AR45">
        <v>4</v>
      </c>
      <c r="AS45">
        <v>7</v>
      </c>
      <c r="AT45">
        <v>7</v>
      </c>
      <c r="AU45">
        <v>4</v>
      </c>
      <c r="AV45">
        <v>2</v>
      </c>
      <c r="AW45">
        <v>3</v>
      </c>
      <c r="AX45">
        <v>8</v>
      </c>
      <c r="AY45">
        <v>4</v>
      </c>
      <c r="AZ45">
        <v>7</v>
      </c>
      <c r="BA45">
        <v>3</v>
      </c>
      <c r="BB45">
        <v>4</v>
      </c>
      <c r="BC45">
        <v>4</v>
      </c>
      <c r="BD45">
        <v>7</v>
      </c>
      <c r="BE45">
        <v>5</v>
      </c>
      <c r="BF45">
        <v>5</v>
      </c>
      <c r="BG45">
        <v>9</v>
      </c>
      <c r="BH45">
        <v>4</v>
      </c>
      <c r="BI45">
        <v>11</v>
      </c>
      <c r="BJ45">
        <v>5</v>
      </c>
      <c r="BK45">
        <v>4</v>
      </c>
      <c r="BM45">
        <v>47</v>
      </c>
      <c r="BN45" s="126">
        <v>45</v>
      </c>
      <c r="BO45">
        <v>5</v>
      </c>
      <c r="BP45">
        <v>36</v>
      </c>
      <c r="BQ45">
        <v>1</v>
      </c>
      <c r="BR45">
        <v>15</v>
      </c>
      <c r="BS45">
        <v>19</v>
      </c>
      <c r="BT45">
        <v>24</v>
      </c>
      <c r="BU45">
        <v>25</v>
      </c>
      <c r="BV45">
        <v>31</v>
      </c>
      <c r="BW45" s="126">
        <v>32</v>
      </c>
      <c r="BX45">
        <v>38</v>
      </c>
      <c r="BY45">
        <v>42</v>
      </c>
      <c r="BZ45">
        <v>6</v>
      </c>
      <c r="CA45">
        <v>22</v>
      </c>
      <c r="CB45">
        <v>3</v>
      </c>
      <c r="CC45">
        <v>9</v>
      </c>
      <c r="CD45">
        <v>10</v>
      </c>
      <c r="CE45">
        <v>11</v>
      </c>
      <c r="CF45">
        <v>12</v>
      </c>
      <c r="CG45" s="126">
        <v>17</v>
      </c>
      <c r="CH45">
        <v>18</v>
      </c>
      <c r="CI45">
        <v>21</v>
      </c>
      <c r="CJ45">
        <v>43</v>
      </c>
      <c r="CK45">
        <v>44</v>
      </c>
      <c r="CL45">
        <v>48</v>
      </c>
      <c r="CM45">
        <v>2</v>
      </c>
      <c r="CN45">
        <v>4</v>
      </c>
      <c r="CO45">
        <v>7</v>
      </c>
      <c r="CP45">
        <v>8</v>
      </c>
      <c r="CQ45">
        <v>14</v>
      </c>
      <c r="CR45">
        <v>26</v>
      </c>
      <c r="CS45">
        <v>27</v>
      </c>
      <c r="CT45">
        <v>30</v>
      </c>
      <c r="CU45" s="126">
        <v>33</v>
      </c>
      <c r="CV45">
        <v>37</v>
      </c>
      <c r="CW45">
        <v>40</v>
      </c>
      <c r="CX45" s="126">
        <v>41</v>
      </c>
      <c r="CY45">
        <v>46</v>
      </c>
      <c r="CZ45">
        <v>49</v>
      </c>
      <c r="DA45">
        <v>13</v>
      </c>
      <c r="DB45">
        <v>20</v>
      </c>
      <c r="DC45" s="126">
        <v>23</v>
      </c>
      <c r="DD45">
        <v>29</v>
      </c>
      <c r="DE45">
        <v>35</v>
      </c>
      <c r="DF45">
        <v>39</v>
      </c>
      <c r="DG45">
        <v>16</v>
      </c>
      <c r="DH45">
        <v>28</v>
      </c>
      <c r="DI45">
        <v>34</v>
      </c>
      <c r="DJ45" s="239">
        <v>184</v>
      </c>
      <c r="DL45" s="237">
        <v>3</v>
      </c>
      <c r="DM45" s="237">
        <v>3</v>
      </c>
      <c r="DO45" s="237">
        <v>4</v>
      </c>
      <c r="DP45" s="237">
        <v>2</v>
      </c>
      <c r="DR45" s="241">
        <v>0.65949820788530467</v>
      </c>
      <c r="DU45" s="240"/>
      <c r="DV45" s="240"/>
    </row>
    <row r="46" spans="1:126" x14ac:dyDescent="0.25">
      <c r="A46" s="235">
        <v>42142</v>
      </c>
      <c r="B46">
        <v>17</v>
      </c>
      <c r="C46">
        <v>23</v>
      </c>
      <c r="D46">
        <v>32</v>
      </c>
      <c r="E46">
        <v>33</v>
      </c>
      <c r="F46">
        <v>41</v>
      </c>
      <c r="G46">
        <v>45</v>
      </c>
      <c r="I46">
        <v>0</v>
      </c>
      <c r="J46">
        <v>1</v>
      </c>
      <c r="K46">
        <v>1</v>
      </c>
      <c r="L46">
        <v>2</v>
      </c>
      <c r="M46">
        <v>2</v>
      </c>
      <c r="O46">
        <v>7</v>
      </c>
      <c r="P46">
        <v>4</v>
      </c>
      <c r="Q46">
        <v>5</v>
      </c>
      <c r="R46">
        <v>4</v>
      </c>
      <c r="S46">
        <v>8</v>
      </c>
      <c r="T46">
        <v>6</v>
      </c>
      <c r="U46">
        <v>4</v>
      </c>
      <c r="V46">
        <v>4</v>
      </c>
      <c r="W46">
        <v>5</v>
      </c>
      <c r="X46">
        <v>5</v>
      </c>
      <c r="Y46">
        <v>5</v>
      </c>
      <c r="Z46">
        <v>5</v>
      </c>
      <c r="AA46">
        <v>3</v>
      </c>
      <c r="AB46">
        <v>4</v>
      </c>
      <c r="AC46">
        <v>7</v>
      </c>
      <c r="AD46">
        <v>2</v>
      </c>
      <c r="AE46">
        <v>6</v>
      </c>
      <c r="AF46">
        <v>5</v>
      </c>
      <c r="AG46">
        <v>7</v>
      </c>
      <c r="AH46">
        <v>3</v>
      </c>
      <c r="AI46">
        <v>5</v>
      </c>
      <c r="AJ46">
        <v>6</v>
      </c>
      <c r="AK46">
        <v>4</v>
      </c>
      <c r="AL46">
        <v>7</v>
      </c>
      <c r="AM46">
        <v>7</v>
      </c>
      <c r="AN46">
        <v>4</v>
      </c>
      <c r="AO46">
        <v>4</v>
      </c>
      <c r="AP46">
        <v>2</v>
      </c>
      <c r="AQ46">
        <v>3</v>
      </c>
      <c r="AR46">
        <v>4</v>
      </c>
      <c r="AS46">
        <v>7</v>
      </c>
      <c r="AT46">
        <v>8</v>
      </c>
      <c r="AU46">
        <v>5</v>
      </c>
      <c r="AV46">
        <v>2</v>
      </c>
      <c r="AW46">
        <v>3</v>
      </c>
      <c r="AX46">
        <v>8</v>
      </c>
      <c r="AY46">
        <v>4</v>
      </c>
      <c r="AZ46">
        <v>7</v>
      </c>
      <c r="BA46">
        <v>3</v>
      </c>
      <c r="BB46">
        <v>4</v>
      </c>
      <c r="BC46">
        <v>5</v>
      </c>
      <c r="BD46">
        <v>7</v>
      </c>
      <c r="BE46">
        <v>5</v>
      </c>
      <c r="BF46">
        <v>5</v>
      </c>
      <c r="BG46">
        <v>10</v>
      </c>
      <c r="BH46">
        <v>4</v>
      </c>
      <c r="BI46">
        <v>11</v>
      </c>
      <c r="BJ46">
        <v>5</v>
      </c>
      <c r="BK46">
        <v>4</v>
      </c>
      <c r="BM46">
        <v>47</v>
      </c>
      <c r="BN46">
        <v>45</v>
      </c>
      <c r="BO46">
        <v>5</v>
      </c>
      <c r="BP46">
        <v>32</v>
      </c>
      <c r="BQ46" s="126">
        <v>36</v>
      </c>
      <c r="BR46">
        <v>1</v>
      </c>
      <c r="BS46">
        <v>15</v>
      </c>
      <c r="BT46">
        <v>19</v>
      </c>
      <c r="BU46">
        <v>24</v>
      </c>
      <c r="BV46">
        <v>25</v>
      </c>
      <c r="BW46">
        <v>31</v>
      </c>
      <c r="BX46">
        <v>38</v>
      </c>
      <c r="BY46">
        <v>42</v>
      </c>
      <c r="BZ46" s="126">
        <v>6</v>
      </c>
      <c r="CA46">
        <v>17</v>
      </c>
      <c r="CB46" s="126">
        <v>22</v>
      </c>
      <c r="CC46">
        <v>3</v>
      </c>
      <c r="CD46">
        <v>9</v>
      </c>
      <c r="CE46">
        <v>10</v>
      </c>
      <c r="CF46">
        <v>11</v>
      </c>
      <c r="CG46">
        <v>12</v>
      </c>
      <c r="CH46">
        <v>18</v>
      </c>
      <c r="CI46">
        <v>21</v>
      </c>
      <c r="CJ46">
        <v>33</v>
      </c>
      <c r="CK46" s="126">
        <v>41</v>
      </c>
      <c r="CL46">
        <v>43</v>
      </c>
      <c r="CM46">
        <v>44</v>
      </c>
      <c r="CN46">
        <v>48</v>
      </c>
      <c r="CO46">
        <v>2</v>
      </c>
      <c r="CP46">
        <v>4</v>
      </c>
      <c r="CQ46">
        <v>7</v>
      </c>
      <c r="CR46">
        <v>8</v>
      </c>
      <c r="CS46">
        <v>14</v>
      </c>
      <c r="CT46">
        <v>23</v>
      </c>
      <c r="CU46">
        <v>26</v>
      </c>
      <c r="CV46">
        <v>27</v>
      </c>
      <c r="CW46">
        <v>30</v>
      </c>
      <c r="CX46">
        <v>37</v>
      </c>
      <c r="CY46">
        <v>40</v>
      </c>
      <c r="CZ46">
        <v>46</v>
      </c>
      <c r="DA46">
        <v>49</v>
      </c>
      <c r="DB46">
        <v>13</v>
      </c>
      <c r="DC46" s="126">
        <v>20</v>
      </c>
      <c r="DD46">
        <v>29</v>
      </c>
      <c r="DE46" s="126">
        <v>35</v>
      </c>
      <c r="DF46">
        <v>39</v>
      </c>
      <c r="DG46">
        <v>16</v>
      </c>
      <c r="DH46">
        <v>28</v>
      </c>
      <c r="DI46">
        <v>34</v>
      </c>
      <c r="DJ46" s="239">
        <v>191</v>
      </c>
      <c r="DL46" s="237">
        <v>4</v>
      </c>
      <c r="DM46" s="237">
        <v>2</v>
      </c>
      <c r="DO46" s="237">
        <v>5</v>
      </c>
      <c r="DP46" s="237">
        <v>1</v>
      </c>
      <c r="DR46" s="241">
        <v>0.68458781362007171</v>
      </c>
      <c r="DU46" s="240"/>
      <c r="DV46" s="240"/>
    </row>
    <row r="47" spans="1:126" x14ac:dyDescent="0.25">
      <c r="A47" s="235">
        <v>42145</v>
      </c>
      <c r="B47">
        <v>6</v>
      </c>
      <c r="C47">
        <v>20</v>
      </c>
      <c r="D47">
        <v>22</v>
      </c>
      <c r="E47">
        <v>35</v>
      </c>
      <c r="F47">
        <v>36</v>
      </c>
      <c r="G47">
        <v>41</v>
      </c>
      <c r="I47">
        <v>1</v>
      </c>
      <c r="J47">
        <v>0</v>
      </c>
      <c r="K47">
        <v>2</v>
      </c>
      <c r="L47">
        <v>2</v>
      </c>
      <c r="M47">
        <v>1</v>
      </c>
      <c r="O47">
        <v>7</v>
      </c>
      <c r="P47">
        <v>4</v>
      </c>
      <c r="Q47">
        <v>5</v>
      </c>
      <c r="R47">
        <v>4</v>
      </c>
      <c r="S47">
        <v>8</v>
      </c>
      <c r="T47">
        <v>7</v>
      </c>
      <c r="U47">
        <v>4</v>
      </c>
      <c r="V47">
        <v>4</v>
      </c>
      <c r="W47">
        <v>5</v>
      </c>
      <c r="X47">
        <v>5</v>
      </c>
      <c r="Y47">
        <v>5</v>
      </c>
      <c r="Z47">
        <v>5</v>
      </c>
      <c r="AA47">
        <v>3</v>
      </c>
      <c r="AB47">
        <v>4</v>
      </c>
      <c r="AC47">
        <v>7</v>
      </c>
      <c r="AD47">
        <v>2</v>
      </c>
      <c r="AE47">
        <v>6</v>
      </c>
      <c r="AF47">
        <v>5</v>
      </c>
      <c r="AG47">
        <v>7</v>
      </c>
      <c r="AH47">
        <v>4</v>
      </c>
      <c r="AI47">
        <v>5</v>
      </c>
      <c r="AJ47">
        <v>7</v>
      </c>
      <c r="AK47">
        <v>4</v>
      </c>
      <c r="AL47">
        <v>7</v>
      </c>
      <c r="AM47">
        <v>7</v>
      </c>
      <c r="AN47">
        <v>4</v>
      </c>
      <c r="AO47">
        <v>4</v>
      </c>
      <c r="AP47">
        <v>2</v>
      </c>
      <c r="AQ47">
        <v>3</v>
      </c>
      <c r="AR47">
        <v>4</v>
      </c>
      <c r="AS47">
        <v>7</v>
      </c>
      <c r="AT47">
        <v>8</v>
      </c>
      <c r="AU47">
        <v>5</v>
      </c>
      <c r="AV47">
        <v>2</v>
      </c>
      <c r="AW47">
        <v>4</v>
      </c>
      <c r="AX47">
        <v>9</v>
      </c>
      <c r="AY47">
        <v>4</v>
      </c>
      <c r="AZ47">
        <v>7</v>
      </c>
      <c r="BA47">
        <v>3</v>
      </c>
      <c r="BB47">
        <v>4</v>
      </c>
      <c r="BC47">
        <v>6</v>
      </c>
      <c r="BD47">
        <v>7</v>
      </c>
      <c r="BE47">
        <v>5</v>
      </c>
      <c r="BF47">
        <v>5</v>
      </c>
      <c r="BG47">
        <v>10</v>
      </c>
      <c r="BH47">
        <v>4</v>
      </c>
      <c r="BI47">
        <v>11</v>
      </c>
      <c r="BJ47">
        <v>5</v>
      </c>
      <c r="BK47">
        <v>4</v>
      </c>
      <c r="BM47">
        <v>47</v>
      </c>
      <c r="BN47">
        <v>45</v>
      </c>
      <c r="BO47">
        <v>36</v>
      </c>
      <c r="BP47">
        <v>5</v>
      </c>
      <c r="BQ47">
        <v>32</v>
      </c>
      <c r="BR47">
        <v>1</v>
      </c>
      <c r="BS47">
        <v>6</v>
      </c>
      <c r="BT47">
        <v>15</v>
      </c>
      <c r="BU47" s="126">
        <v>19</v>
      </c>
      <c r="BV47">
        <v>22</v>
      </c>
      <c r="BW47" s="126">
        <v>24</v>
      </c>
      <c r="BX47">
        <v>25</v>
      </c>
      <c r="BY47">
        <v>31</v>
      </c>
      <c r="BZ47">
        <v>38</v>
      </c>
      <c r="CA47">
        <v>42</v>
      </c>
      <c r="CB47" s="126">
        <v>17</v>
      </c>
      <c r="CC47">
        <v>41</v>
      </c>
      <c r="CD47">
        <v>3</v>
      </c>
      <c r="CE47">
        <v>9</v>
      </c>
      <c r="CF47">
        <v>10</v>
      </c>
      <c r="CG47">
        <v>11</v>
      </c>
      <c r="CH47">
        <v>12</v>
      </c>
      <c r="CI47">
        <v>18</v>
      </c>
      <c r="CJ47">
        <v>21</v>
      </c>
      <c r="CK47">
        <v>33</v>
      </c>
      <c r="CL47" s="126">
        <v>43</v>
      </c>
      <c r="CM47">
        <v>44</v>
      </c>
      <c r="CN47">
        <v>48</v>
      </c>
      <c r="CO47">
        <v>2</v>
      </c>
      <c r="CP47">
        <v>4</v>
      </c>
      <c r="CQ47">
        <v>7</v>
      </c>
      <c r="CR47">
        <v>8</v>
      </c>
      <c r="CS47">
        <v>14</v>
      </c>
      <c r="CT47">
        <v>20</v>
      </c>
      <c r="CU47">
        <v>23</v>
      </c>
      <c r="CV47" s="126">
        <v>26</v>
      </c>
      <c r="CW47">
        <v>27</v>
      </c>
      <c r="CX47">
        <v>30</v>
      </c>
      <c r="CY47">
        <v>35</v>
      </c>
      <c r="CZ47">
        <v>37</v>
      </c>
      <c r="DA47">
        <v>40</v>
      </c>
      <c r="DB47">
        <v>46</v>
      </c>
      <c r="DC47">
        <v>49</v>
      </c>
      <c r="DD47" s="126">
        <v>13</v>
      </c>
      <c r="DE47">
        <v>29</v>
      </c>
      <c r="DF47">
        <v>39</v>
      </c>
      <c r="DG47">
        <v>16</v>
      </c>
      <c r="DH47">
        <v>28</v>
      </c>
      <c r="DI47">
        <v>34</v>
      </c>
      <c r="DJ47" s="239">
        <v>160</v>
      </c>
      <c r="DL47" s="237">
        <v>3</v>
      </c>
      <c r="DM47" s="237">
        <v>3</v>
      </c>
      <c r="DO47" s="237">
        <v>2</v>
      </c>
      <c r="DP47" s="237">
        <v>4</v>
      </c>
      <c r="DR47" s="241">
        <v>0.57347670250896055</v>
      </c>
      <c r="DU47" s="240"/>
      <c r="DV47" s="240"/>
    </row>
    <row r="48" spans="1:126" x14ac:dyDescent="0.25">
      <c r="A48" s="235">
        <v>42149</v>
      </c>
      <c r="B48">
        <v>13</v>
      </c>
      <c r="C48">
        <v>17</v>
      </c>
      <c r="D48">
        <v>19</v>
      </c>
      <c r="E48">
        <v>24</v>
      </c>
      <c r="F48">
        <v>26</v>
      </c>
      <c r="G48">
        <v>43</v>
      </c>
      <c r="I48">
        <v>0</v>
      </c>
      <c r="J48">
        <v>3</v>
      </c>
      <c r="K48">
        <v>2</v>
      </c>
      <c r="L48">
        <v>0</v>
      </c>
      <c r="M48">
        <v>1</v>
      </c>
      <c r="O48">
        <v>7</v>
      </c>
      <c r="P48">
        <v>4</v>
      </c>
      <c r="Q48">
        <v>5</v>
      </c>
      <c r="R48">
        <v>4</v>
      </c>
      <c r="S48">
        <v>8</v>
      </c>
      <c r="T48">
        <v>7</v>
      </c>
      <c r="U48">
        <v>4</v>
      </c>
      <c r="V48">
        <v>4</v>
      </c>
      <c r="W48">
        <v>5</v>
      </c>
      <c r="X48">
        <v>5</v>
      </c>
      <c r="Y48">
        <v>5</v>
      </c>
      <c r="Z48">
        <v>5</v>
      </c>
      <c r="AA48">
        <v>4</v>
      </c>
      <c r="AB48">
        <v>4</v>
      </c>
      <c r="AC48">
        <v>7</v>
      </c>
      <c r="AD48">
        <v>2</v>
      </c>
      <c r="AE48">
        <v>7</v>
      </c>
      <c r="AF48">
        <v>5</v>
      </c>
      <c r="AG48">
        <v>8</v>
      </c>
      <c r="AH48">
        <v>4</v>
      </c>
      <c r="AI48">
        <v>5</v>
      </c>
      <c r="AJ48">
        <v>7</v>
      </c>
      <c r="AK48">
        <v>4</v>
      </c>
      <c r="AL48">
        <v>8</v>
      </c>
      <c r="AM48">
        <v>7</v>
      </c>
      <c r="AN48">
        <v>5</v>
      </c>
      <c r="AO48">
        <v>4</v>
      </c>
      <c r="AP48">
        <v>2</v>
      </c>
      <c r="AQ48">
        <v>3</v>
      </c>
      <c r="AR48">
        <v>4</v>
      </c>
      <c r="AS48">
        <v>7</v>
      </c>
      <c r="AT48">
        <v>8</v>
      </c>
      <c r="AU48">
        <v>5</v>
      </c>
      <c r="AV48">
        <v>2</v>
      </c>
      <c r="AW48">
        <v>4</v>
      </c>
      <c r="AX48">
        <v>9</v>
      </c>
      <c r="AY48">
        <v>4</v>
      </c>
      <c r="AZ48">
        <v>7</v>
      </c>
      <c r="BA48">
        <v>3</v>
      </c>
      <c r="BB48">
        <v>4</v>
      </c>
      <c r="BC48">
        <v>6</v>
      </c>
      <c r="BD48">
        <v>7</v>
      </c>
      <c r="BE48">
        <v>6</v>
      </c>
      <c r="BF48">
        <v>5</v>
      </c>
      <c r="BG48">
        <v>10</v>
      </c>
      <c r="BH48">
        <v>4</v>
      </c>
      <c r="BI48">
        <v>11</v>
      </c>
      <c r="BJ48">
        <v>5</v>
      </c>
      <c r="BK48">
        <v>4</v>
      </c>
      <c r="BM48">
        <v>47</v>
      </c>
      <c r="BN48">
        <v>45</v>
      </c>
      <c r="BO48">
        <v>36</v>
      </c>
      <c r="BP48" s="126">
        <v>5</v>
      </c>
      <c r="BQ48">
        <v>19</v>
      </c>
      <c r="BR48">
        <v>24</v>
      </c>
      <c r="BS48">
        <v>32</v>
      </c>
      <c r="BT48">
        <v>1</v>
      </c>
      <c r="BU48">
        <v>6</v>
      </c>
      <c r="BV48">
        <v>15</v>
      </c>
      <c r="BW48">
        <v>17</v>
      </c>
      <c r="BX48">
        <v>22</v>
      </c>
      <c r="BY48">
        <v>25</v>
      </c>
      <c r="BZ48" s="126">
        <v>31</v>
      </c>
      <c r="CA48" s="126">
        <v>38</v>
      </c>
      <c r="CB48">
        <v>42</v>
      </c>
      <c r="CC48">
        <v>41</v>
      </c>
      <c r="CD48">
        <v>43</v>
      </c>
      <c r="CE48">
        <v>3</v>
      </c>
      <c r="CF48">
        <v>9</v>
      </c>
      <c r="CG48">
        <v>10</v>
      </c>
      <c r="CH48">
        <v>11</v>
      </c>
      <c r="CI48">
        <v>12</v>
      </c>
      <c r="CJ48">
        <v>18</v>
      </c>
      <c r="CK48">
        <v>21</v>
      </c>
      <c r="CL48" s="126">
        <v>26</v>
      </c>
      <c r="CM48">
        <v>33</v>
      </c>
      <c r="CN48">
        <v>44</v>
      </c>
      <c r="CO48">
        <v>48</v>
      </c>
      <c r="CP48">
        <v>2</v>
      </c>
      <c r="CQ48">
        <v>4</v>
      </c>
      <c r="CR48">
        <v>7</v>
      </c>
      <c r="CS48">
        <v>8</v>
      </c>
      <c r="CT48" s="126">
        <v>13</v>
      </c>
      <c r="CU48">
        <v>14</v>
      </c>
      <c r="CV48" s="126">
        <v>20</v>
      </c>
      <c r="CW48">
        <v>23</v>
      </c>
      <c r="CX48">
        <v>27</v>
      </c>
      <c r="CY48">
        <v>30</v>
      </c>
      <c r="CZ48">
        <v>35</v>
      </c>
      <c r="DA48">
        <v>37</v>
      </c>
      <c r="DB48">
        <v>40</v>
      </c>
      <c r="DC48">
        <v>46</v>
      </c>
      <c r="DD48">
        <v>49</v>
      </c>
      <c r="DE48">
        <v>29</v>
      </c>
      <c r="DF48">
        <v>39</v>
      </c>
      <c r="DG48">
        <v>16</v>
      </c>
      <c r="DH48">
        <v>28</v>
      </c>
      <c r="DI48">
        <v>34</v>
      </c>
      <c r="DJ48" s="239">
        <v>142</v>
      </c>
      <c r="DL48" s="237">
        <v>2</v>
      </c>
      <c r="DM48" s="237">
        <v>4</v>
      </c>
      <c r="DO48" s="237">
        <v>4</v>
      </c>
      <c r="DP48" s="237">
        <v>2</v>
      </c>
      <c r="DR48" s="241">
        <v>0.50896057347670254</v>
      </c>
      <c r="DU48" s="240"/>
      <c r="DV48" s="240"/>
    </row>
    <row r="49" spans="1:126" x14ac:dyDescent="0.25">
      <c r="A49" s="235">
        <v>42152</v>
      </c>
      <c r="B49">
        <v>5</v>
      </c>
      <c r="C49">
        <v>13</v>
      </c>
      <c r="D49">
        <v>20</v>
      </c>
      <c r="E49">
        <v>26</v>
      </c>
      <c r="F49">
        <v>31</v>
      </c>
      <c r="G49">
        <v>38</v>
      </c>
      <c r="I49">
        <v>1</v>
      </c>
      <c r="J49">
        <v>1</v>
      </c>
      <c r="K49">
        <v>2</v>
      </c>
      <c r="L49">
        <v>2</v>
      </c>
      <c r="M49">
        <v>0</v>
      </c>
      <c r="O49">
        <v>7</v>
      </c>
      <c r="P49">
        <v>4</v>
      </c>
      <c r="Q49">
        <v>5</v>
      </c>
      <c r="R49">
        <v>4</v>
      </c>
      <c r="S49">
        <v>9</v>
      </c>
      <c r="T49">
        <v>7</v>
      </c>
      <c r="U49">
        <v>4</v>
      </c>
      <c r="V49">
        <v>4</v>
      </c>
      <c r="W49">
        <v>5</v>
      </c>
      <c r="X49">
        <v>5</v>
      </c>
      <c r="Y49">
        <v>5</v>
      </c>
      <c r="Z49">
        <v>5</v>
      </c>
      <c r="AA49">
        <v>5</v>
      </c>
      <c r="AB49">
        <v>4</v>
      </c>
      <c r="AC49">
        <v>7</v>
      </c>
      <c r="AD49">
        <v>2</v>
      </c>
      <c r="AE49">
        <v>7</v>
      </c>
      <c r="AF49">
        <v>5</v>
      </c>
      <c r="AG49">
        <v>8</v>
      </c>
      <c r="AH49">
        <v>5</v>
      </c>
      <c r="AI49">
        <v>5</v>
      </c>
      <c r="AJ49">
        <v>7</v>
      </c>
      <c r="AK49">
        <v>4</v>
      </c>
      <c r="AL49">
        <v>8</v>
      </c>
      <c r="AM49">
        <v>7</v>
      </c>
      <c r="AN49">
        <v>6</v>
      </c>
      <c r="AO49">
        <v>4</v>
      </c>
      <c r="AP49">
        <v>2</v>
      </c>
      <c r="AQ49">
        <v>3</v>
      </c>
      <c r="AR49">
        <v>4</v>
      </c>
      <c r="AS49">
        <v>8</v>
      </c>
      <c r="AT49">
        <v>8</v>
      </c>
      <c r="AU49">
        <v>5</v>
      </c>
      <c r="AV49">
        <v>2</v>
      </c>
      <c r="AW49">
        <v>4</v>
      </c>
      <c r="AX49">
        <v>9</v>
      </c>
      <c r="AY49">
        <v>4</v>
      </c>
      <c r="AZ49">
        <v>8</v>
      </c>
      <c r="BA49">
        <v>3</v>
      </c>
      <c r="BB49">
        <v>4</v>
      </c>
      <c r="BC49">
        <v>6</v>
      </c>
      <c r="BD49">
        <v>7</v>
      </c>
      <c r="BE49">
        <v>6</v>
      </c>
      <c r="BF49">
        <v>5</v>
      </c>
      <c r="BG49">
        <v>10</v>
      </c>
      <c r="BH49">
        <v>4</v>
      </c>
      <c r="BI49">
        <v>11</v>
      </c>
      <c r="BJ49">
        <v>5</v>
      </c>
      <c r="BK49">
        <v>4</v>
      </c>
      <c r="BM49">
        <v>47</v>
      </c>
      <c r="BN49">
        <v>45</v>
      </c>
      <c r="BO49" s="126">
        <v>5</v>
      </c>
      <c r="BP49" s="126">
        <v>36</v>
      </c>
      <c r="BQ49">
        <v>19</v>
      </c>
      <c r="BR49">
        <v>24</v>
      </c>
      <c r="BS49">
        <v>31</v>
      </c>
      <c r="BT49" s="126">
        <v>32</v>
      </c>
      <c r="BU49">
        <v>38</v>
      </c>
      <c r="BV49">
        <v>1</v>
      </c>
      <c r="BW49">
        <v>6</v>
      </c>
      <c r="BX49">
        <v>15</v>
      </c>
      <c r="BY49">
        <v>17</v>
      </c>
      <c r="BZ49">
        <v>22</v>
      </c>
      <c r="CA49">
        <v>25</v>
      </c>
      <c r="CB49">
        <v>42</v>
      </c>
      <c r="CC49">
        <v>26</v>
      </c>
      <c r="CD49">
        <v>41</v>
      </c>
      <c r="CE49">
        <v>43</v>
      </c>
      <c r="CF49">
        <v>3</v>
      </c>
      <c r="CG49" s="126">
        <v>9</v>
      </c>
      <c r="CH49">
        <v>10</v>
      </c>
      <c r="CI49">
        <v>11</v>
      </c>
      <c r="CJ49">
        <v>12</v>
      </c>
      <c r="CK49">
        <v>13</v>
      </c>
      <c r="CL49">
        <v>18</v>
      </c>
      <c r="CM49">
        <v>20</v>
      </c>
      <c r="CN49">
        <v>21</v>
      </c>
      <c r="CO49">
        <v>33</v>
      </c>
      <c r="CP49">
        <v>44</v>
      </c>
      <c r="CQ49">
        <v>48</v>
      </c>
      <c r="CR49">
        <v>2</v>
      </c>
      <c r="CS49">
        <v>4</v>
      </c>
      <c r="CT49">
        <v>7</v>
      </c>
      <c r="CU49">
        <v>8</v>
      </c>
      <c r="CV49" s="126">
        <v>14</v>
      </c>
      <c r="CW49">
        <v>23</v>
      </c>
      <c r="CX49">
        <v>27</v>
      </c>
      <c r="CY49">
        <v>30</v>
      </c>
      <c r="CZ49">
        <v>35</v>
      </c>
      <c r="DA49">
        <v>37</v>
      </c>
      <c r="DB49">
        <v>40</v>
      </c>
      <c r="DC49">
        <v>46</v>
      </c>
      <c r="DD49">
        <v>49</v>
      </c>
      <c r="DE49" s="126">
        <v>29</v>
      </c>
      <c r="DF49">
        <v>39</v>
      </c>
      <c r="DG49">
        <v>16</v>
      </c>
      <c r="DH49">
        <v>28</v>
      </c>
      <c r="DI49">
        <v>34</v>
      </c>
      <c r="DJ49" s="239">
        <v>133</v>
      </c>
      <c r="DL49" s="237">
        <v>3</v>
      </c>
      <c r="DM49" s="237">
        <v>3</v>
      </c>
      <c r="DO49" s="237">
        <v>3</v>
      </c>
      <c r="DP49" s="237">
        <v>3</v>
      </c>
      <c r="DR49" s="241">
        <v>0.47670250896057348</v>
      </c>
      <c r="DU49" s="240"/>
      <c r="DV49" s="240"/>
    </row>
    <row r="50" spans="1:126" x14ac:dyDescent="0.25">
      <c r="A50" s="235">
        <v>42156</v>
      </c>
      <c r="B50">
        <v>5</v>
      </c>
      <c r="C50">
        <v>9</v>
      </c>
      <c r="D50">
        <v>14</v>
      </c>
      <c r="E50">
        <v>29</v>
      </c>
      <c r="F50">
        <v>32</v>
      </c>
      <c r="G50">
        <v>36</v>
      </c>
      <c r="I50">
        <v>2</v>
      </c>
      <c r="J50">
        <v>1</v>
      </c>
      <c r="K50">
        <v>1</v>
      </c>
      <c r="L50">
        <v>2</v>
      </c>
      <c r="M50">
        <v>0</v>
      </c>
      <c r="O50">
        <v>7</v>
      </c>
      <c r="P50">
        <v>4</v>
      </c>
      <c r="Q50">
        <v>5</v>
      </c>
      <c r="R50">
        <v>4</v>
      </c>
      <c r="S50">
        <v>10</v>
      </c>
      <c r="T50">
        <v>7</v>
      </c>
      <c r="U50">
        <v>4</v>
      </c>
      <c r="V50">
        <v>4</v>
      </c>
      <c r="W50">
        <v>6</v>
      </c>
      <c r="X50">
        <v>5</v>
      </c>
      <c r="Y50">
        <v>5</v>
      </c>
      <c r="Z50">
        <v>5</v>
      </c>
      <c r="AA50">
        <v>5</v>
      </c>
      <c r="AB50">
        <v>5</v>
      </c>
      <c r="AC50">
        <v>7</v>
      </c>
      <c r="AD50">
        <v>2</v>
      </c>
      <c r="AE50">
        <v>7</v>
      </c>
      <c r="AF50">
        <v>5</v>
      </c>
      <c r="AG50">
        <v>8</v>
      </c>
      <c r="AH50">
        <v>5</v>
      </c>
      <c r="AI50">
        <v>5</v>
      </c>
      <c r="AJ50">
        <v>7</v>
      </c>
      <c r="AK50">
        <v>4</v>
      </c>
      <c r="AL50">
        <v>8</v>
      </c>
      <c r="AM50">
        <v>7</v>
      </c>
      <c r="AN50">
        <v>6</v>
      </c>
      <c r="AO50">
        <v>4</v>
      </c>
      <c r="AP50">
        <v>2</v>
      </c>
      <c r="AQ50">
        <v>4</v>
      </c>
      <c r="AR50">
        <v>4</v>
      </c>
      <c r="AS50">
        <v>8</v>
      </c>
      <c r="AT50">
        <v>9</v>
      </c>
      <c r="AU50">
        <v>5</v>
      </c>
      <c r="AV50">
        <v>2</v>
      </c>
      <c r="AW50">
        <v>4</v>
      </c>
      <c r="AX50">
        <v>10</v>
      </c>
      <c r="AY50">
        <v>4</v>
      </c>
      <c r="AZ50">
        <v>8</v>
      </c>
      <c r="BA50">
        <v>3</v>
      </c>
      <c r="BB50">
        <v>4</v>
      </c>
      <c r="BC50">
        <v>6</v>
      </c>
      <c r="BD50">
        <v>7</v>
      </c>
      <c r="BE50">
        <v>6</v>
      </c>
      <c r="BF50">
        <v>5</v>
      </c>
      <c r="BG50">
        <v>10</v>
      </c>
      <c r="BH50">
        <v>4</v>
      </c>
      <c r="BI50">
        <v>11</v>
      </c>
      <c r="BJ50">
        <v>5</v>
      </c>
      <c r="BK50">
        <v>4</v>
      </c>
      <c r="BM50">
        <v>47</v>
      </c>
      <c r="BN50">
        <v>5</v>
      </c>
      <c r="BO50">
        <v>36</v>
      </c>
      <c r="BP50">
        <v>45</v>
      </c>
      <c r="BQ50">
        <v>32</v>
      </c>
      <c r="BR50">
        <v>19</v>
      </c>
      <c r="BS50">
        <v>24</v>
      </c>
      <c r="BT50">
        <v>31</v>
      </c>
      <c r="BU50">
        <v>38</v>
      </c>
      <c r="BV50">
        <v>1</v>
      </c>
      <c r="BW50" s="126">
        <v>6</v>
      </c>
      <c r="BX50">
        <v>15</v>
      </c>
      <c r="BY50">
        <v>17</v>
      </c>
      <c r="BZ50">
        <v>22</v>
      </c>
      <c r="CA50">
        <v>25</v>
      </c>
      <c r="CB50">
        <v>42</v>
      </c>
      <c r="CC50">
        <v>9</v>
      </c>
      <c r="CD50">
        <v>26</v>
      </c>
      <c r="CE50" s="126">
        <v>41</v>
      </c>
      <c r="CF50">
        <v>43</v>
      </c>
      <c r="CG50" s="126">
        <v>3</v>
      </c>
      <c r="CH50">
        <v>10</v>
      </c>
      <c r="CI50">
        <v>11</v>
      </c>
      <c r="CJ50">
        <v>12</v>
      </c>
      <c r="CK50">
        <v>13</v>
      </c>
      <c r="CL50" s="126">
        <v>14</v>
      </c>
      <c r="CM50" s="126">
        <v>18</v>
      </c>
      <c r="CN50">
        <v>20</v>
      </c>
      <c r="CO50">
        <v>21</v>
      </c>
      <c r="CP50">
        <v>33</v>
      </c>
      <c r="CQ50">
        <v>44</v>
      </c>
      <c r="CR50">
        <v>48</v>
      </c>
      <c r="CS50">
        <v>2</v>
      </c>
      <c r="CT50">
        <v>4</v>
      </c>
      <c r="CU50">
        <v>7</v>
      </c>
      <c r="CV50" s="126">
        <v>8</v>
      </c>
      <c r="CW50">
        <v>23</v>
      </c>
      <c r="CX50">
        <v>27</v>
      </c>
      <c r="CY50">
        <v>29</v>
      </c>
      <c r="CZ50">
        <v>30</v>
      </c>
      <c r="DA50">
        <v>35</v>
      </c>
      <c r="DB50">
        <v>37</v>
      </c>
      <c r="DC50">
        <v>40</v>
      </c>
      <c r="DD50">
        <v>46</v>
      </c>
      <c r="DE50">
        <v>49</v>
      </c>
      <c r="DF50">
        <v>39</v>
      </c>
      <c r="DG50">
        <v>16</v>
      </c>
      <c r="DH50">
        <v>28</v>
      </c>
      <c r="DI50">
        <v>34</v>
      </c>
      <c r="DJ50" s="239">
        <v>125</v>
      </c>
      <c r="DL50" s="237">
        <v>3</v>
      </c>
      <c r="DM50" s="237">
        <v>3</v>
      </c>
      <c r="DO50" s="237">
        <v>3</v>
      </c>
      <c r="DP50" s="237">
        <v>3</v>
      </c>
      <c r="DR50" s="241">
        <v>0.44802867383512546</v>
      </c>
      <c r="DU50" s="240"/>
      <c r="DV50" s="240"/>
    </row>
    <row r="51" spans="1:126" x14ac:dyDescent="0.25">
      <c r="A51" s="235">
        <v>42159</v>
      </c>
      <c r="B51">
        <v>3</v>
      </c>
      <c r="C51">
        <v>6</v>
      </c>
      <c r="D51">
        <v>8</v>
      </c>
      <c r="E51">
        <v>14</v>
      </c>
      <c r="F51">
        <v>18</v>
      </c>
      <c r="G51">
        <v>41</v>
      </c>
      <c r="I51">
        <v>3</v>
      </c>
      <c r="J51">
        <v>2</v>
      </c>
      <c r="K51">
        <v>0</v>
      </c>
      <c r="L51">
        <v>0</v>
      </c>
      <c r="M51">
        <v>1</v>
      </c>
      <c r="O51">
        <v>7</v>
      </c>
      <c r="P51">
        <v>4</v>
      </c>
      <c r="Q51">
        <v>6</v>
      </c>
      <c r="R51">
        <v>4</v>
      </c>
      <c r="S51">
        <v>10</v>
      </c>
      <c r="T51">
        <v>8</v>
      </c>
      <c r="U51">
        <v>4</v>
      </c>
      <c r="V51">
        <v>5</v>
      </c>
      <c r="W51">
        <v>6</v>
      </c>
      <c r="X51">
        <v>5</v>
      </c>
      <c r="Y51">
        <v>5</v>
      </c>
      <c r="Z51">
        <v>5</v>
      </c>
      <c r="AA51">
        <v>5</v>
      </c>
      <c r="AB51">
        <v>6</v>
      </c>
      <c r="AC51">
        <v>7</v>
      </c>
      <c r="AD51">
        <v>2</v>
      </c>
      <c r="AE51">
        <v>7</v>
      </c>
      <c r="AF51">
        <v>6</v>
      </c>
      <c r="AG51">
        <v>8</v>
      </c>
      <c r="AH51">
        <v>5</v>
      </c>
      <c r="AI51">
        <v>5</v>
      </c>
      <c r="AJ51">
        <v>7</v>
      </c>
      <c r="AK51">
        <v>4</v>
      </c>
      <c r="AL51">
        <v>8</v>
      </c>
      <c r="AM51">
        <v>7</v>
      </c>
      <c r="AN51">
        <v>6</v>
      </c>
      <c r="AO51">
        <v>4</v>
      </c>
      <c r="AP51">
        <v>2</v>
      </c>
      <c r="AQ51">
        <v>4</v>
      </c>
      <c r="AR51">
        <v>4</v>
      </c>
      <c r="AS51">
        <v>8</v>
      </c>
      <c r="AT51">
        <v>9</v>
      </c>
      <c r="AU51">
        <v>5</v>
      </c>
      <c r="AV51">
        <v>2</v>
      </c>
      <c r="AW51">
        <v>4</v>
      </c>
      <c r="AX51">
        <v>10</v>
      </c>
      <c r="AY51">
        <v>4</v>
      </c>
      <c r="AZ51">
        <v>8</v>
      </c>
      <c r="BA51">
        <v>3</v>
      </c>
      <c r="BB51">
        <v>4</v>
      </c>
      <c r="BC51">
        <v>7</v>
      </c>
      <c r="BD51">
        <v>7</v>
      </c>
      <c r="BE51">
        <v>6</v>
      </c>
      <c r="BF51">
        <v>5</v>
      </c>
      <c r="BG51">
        <v>10</v>
      </c>
      <c r="BH51">
        <v>4</v>
      </c>
      <c r="BI51">
        <v>11</v>
      </c>
      <c r="BJ51">
        <v>5</v>
      </c>
      <c r="BK51">
        <v>4</v>
      </c>
      <c r="BM51">
        <v>47</v>
      </c>
      <c r="BN51">
        <v>5</v>
      </c>
      <c r="BO51">
        <v>36</v>
      </c>
      <c r="BP51">
        <v>45</v>
      </c>
      <c r="BQ51">
        <v>32</v>
      </c>
      <c r="BR51">
        <v>6</v>
      </c>
      <c r="BS51">
        <v>19</v>
      </c>
      <c r="BT51">
        <v>24</v>
      </c>
      <c r="BU51" s="126">
        <v>31</v>
      </c>
      <c r="BV51" s="126">
        <v>38</v>
      </c>
      <c r="BW51">
        <v>1</v>
      </c>
      <c r="BX51">
        <v>15</v>
      </c>
      <c r="BY51">
        <v>17</v>
      </c>
      <c r="BZ51">
        <v>22</v>
      </c>
      <c r="CA51">
        <v>25</v>
      </c>
      <c r="CB51">
        <v>41</v>
      </c>
      <c r="CC51" s="126">
        <v>42</v>
      </c>
      <c r="CD51">
        <v>3</v>
      </c>
      <c r="CE51">
        <v>9</v>
      </c>
      <c r="CF51">
        <v>14</v>
      </c>
      <c r="CG51">
        <v>18</v>
      </c>
      <c r="CH51">
        <v>26</v>
      </c>
      <c r="CI51">
        <v>43</v>
      </c>
      <c r="CJ51">
        <v>8</v>
      </c>
      <c r="CK51">
        <v>10</v>
      </c>
      <c r="CL51">
        <v>11</v>
      </c>
      <c r="CM51">
        <v>12</v>
      </c>
      <c r="CN51">
        <v>13</v>
      </c>
      <c r="CO51" s="126">
        <v>20</v>
      </c>
      <c r="CP51">
        <v>21</v>
      </c>
      <c r="CQ51">
        <v>33</v>
      </c>
      <c r="CR51">
        <v>44</v>
      </c>
      <c r="CS51">
        <v>48</v>
      </c>
      <c r="CT51">
        <v>2</v>
      </c>
      <c r="CU51">
        <v>4</v>
      </c>
      <c r="CV51">
        <v>7</v>
      </c>
      <c r="CW51">
        <v>23</v>
      </c>
      <c r="CX51">
        <v>27</v>
      </c>
      <c r="CY51">
        <v>29</v>
      </c>
      <c r="CZ51">
        <v>30</v>
      </c>
      <c r="DA51" s="126">
        <v>35</v>
      </c>
      <c r="DB51">
        <v>37</v>
      </c>
      <c r="DC51">
        <v>40</v>
      </c>
      <c r="DD51">
        <v>46</v>
      </c>
      <c r="DE51" s="126">
        <v>49</v>
      </c>
      <c r="DF51">
        <v>39</v>
      </c>
      <c r="DG51">
        <v>16</v>
      </c>
      <c r="DH51">
        <v>28</v>
      </c>
      <c r="DI51">
        <v>34</v>
      </c>
      <c r="DJ51" s="239">
        <v>90</v>
      </c>
      <c r="DL51" s="237">
        <v>1</v>
      </c>
      <c r="DM51" s="237">
        <v>5</v>
      </c>
      <c r="DO51" s="237">
        <v>2</v>
      </c>
      <c r="DP51" s="237">
        <v>4</v>
      </c>
      <c r="DR51" s="241">
        <v>0.32258064516129031</v>
      </c>
      <c r="DU51" s="240"/>
      <c r="DV51" s="240"/>
    </row>
    <row r="52" spans="1:126" x14ac:dyDescent="0.25">
      <c r="A52" s="235">
        <v>42163</v>
      </c>
      <c r="B52">
        <v>20</v>
      </c>
      <c r="C52">
        <v>31</v>
      </c>
      <c r="D52">
        <v>35</v>
      </c>
      <c r="E52">
        <v>38</v>
      </c>
      <c r="F52">
        <v>42</v>
      </c>
      <c r="G52">
        <v>49</v>
      </c>
      <c r="I52">
        <v>0</v>
      </c>
      <c r="J52">
        <v>0</v>
      </c>
      <c r="K52">
        <v>1</v>
      </c>
      <c r="L52">
        <v>3</v>
      </c>
      <c r="M52">
        <v>2</v>
      </c>
      <c r="O52">
        <v>7</v>
      </c>
      <c r="P52">
        <v>4</v>
      </c>
      <c r="Q52">
        <v>6</v>
      </c>
      <c r="R52">
        <v>4</v>
      </c>
      <c r="S52">
        <v>10</v>
      </c>
      <c r="T52">
        <v>8</v>
      </c>
      <c r="U52">
        <v>4</v>
      </c>
      <c r="V52">
        <v>5</v>
      </c>
      <c r="W52">
        <v>6</v>
      </c>
      <c r="X52">
        <v>5</v>
      </c>
      <c r="Y52">
        <v>5</v>
      </c>
      <c r="Z52">
        <v>5</v>
      </c>
      <c r="AA52">
        <v>5</v>
      </c>
      <c r="AB52">
        <v>6</v>
      </c>
      <c r="AC52">
        <v>7</v>
      </c>
      <c r="AD52">
        <v>2</v>
      </c>
      <c r="AE52">
        <v>7</v>
      </c>
      <c r="AF52">
        <v>6</v>
      </c>
      <c r="AG52">
        <v>8</v>
      </c>
      <c r="AH52">
        <v>6</v>
      </c>
      <c r="AI52">
        <v>5</v>
      </c>
      <c r="AJ52">
        <v>7</v>
      </c>
      <c r="AK52">
        <v>4</v>
      </c>
      <c r="AL52">
        <v>8</v>
      </c>
      <c r="AM52">
        <v>7</v>
      </c>
      <c r="AN52">
        <v>6</v>
      </c>
      <c r="AO52">
        <v>4</v>
      </c>
      <c r="AP52">
        <v>2</v>
      </c>
      <c r="AQ52">
        <v>4</v>
      </c>
      <c r="AR52">
        <v>4</v>
      </c>
      <c r="AS52">
        <v>9</v>
      </c>
      <c r="AT52">
        <v>9</v>
      </c>
      <c r="AU52">
        <v>5</v>
      </c>
      <c r="AV52">
        <v>2</v>
      </c>
      <c r="AW52">
        <v>5</v>
      </c>
      <c r="AX52">
        <v>10</v>
      </c>
      <c r="AY52">
        <v>4</v>
      </c>
      <c r="AZ52">
        <v>9</v>
      </c>
      <c r="BA52">
        <v>3</v>
      </c>
      <c r="BB52">
        <v>4</v>
      </c>
      <c r="BC52">
        <v>7</v>
      </c>
      <c r="BD52">
        <v>8</v>
      </c>
      <c r="BE52">
        <v>6</v>
      </c>
      <c r="BF52">
        <v>5</v>
      </c>
      <c r="BG52">
        <v>10</v>
      </c>
      <c r="BH52">
        <v>4</v>
      </c>
      <c r="BI52">
        <v>11</v>
      </c>
      <c r="BJ52">
        <v>5</v>
      </c>
      <c r="BK52">
        <v>5</v>
      </c>
      <c r="BM52">
        <v>47</v>
      </c>
      <c r="BN52">
        <v>5</v>
      </c>
      <c r="BO52">
        <v>36</v>
      </c>
      <c r="BP52">
        <v>45</v>
      </c>
      <c r="BQ52">
        <v>31</v>
      </c>
      <c r="BR52">
        <v>32</v>
      </c>
      <c r="BS52" s="126">
        <v>38</v>
      </c>
      <c r="BT52">
        <v>6</v>
      </c>
      <c r="BU52">
        <v>19</v>
      </c>
      <c r="BV52">
        <v>24</v>
      </c>
      <c r="BW52">
        <v>42</v>
      </c>
      <c r="BX52">
        <v>1</v>
      </c>
      <c r="BY52">
        <v>15</v>
      </c>
      <c r="BZ52">
        <v>17</v>
      </c>
      <c r="CA52">
        <v>22</v>
      </c>
      <c r="CB52">
        <v>25</v>
      </c>
      <c r="CC52">
        <v>41</v>
      </c>
      <c r="CD52">
        <v>3</v>
      </c>
      <c r="CE52">
        <v>9</v>
      </c>
      <c r="CF52">
        <v>14</v>
      </c>
      <c r="CG52">
        <v>18</v>
      </c>
      <c r="CH52">
        <v>20</v>
      </c>
      <c r="CI52">
        <v>26</v>
      </c>
      <c r="CJ52">
        <v>43</v>
      </c>
      <c r="CK52">
        <v>8</v>
      </c>
      <c r="CL52">
        <v>10</v>
      </c>
      <c r="CM52" s="126">
        <v>11</v>
      </c>
      <c r="CN52">
        <v>12</v>
      </c>
      <c r="CO52" s="126">
        <v>13</v>
      </c>
      <c r="CP52">
        <v>21</v>
      </c>
      <c r="CQ52">
        <v>33</v>
      </c>
      <c r="CR52">
        <v>35</v>
      </c>
      <c r="CS52">
        <v>44</v>
      </c>
      <c r="CT52">
        <v>48</v>
      </c>
      <c r="CU52">
        <v>49</v>
      </c>
      <c r="CV52">
        <v>2</v>
      </c>
      <c r="CW52">
        <v>4</v>
      </c>
      <c r="CX52" s="126">
        <v>7</v>
      </c>
      <c r="CY52">
        <v>23</v>
      </c>
      <c r="CZ52">
        <v>27</v>
      </c>
      <c r="DA52">
        <v>29</v>
      </c>
      <c r="DB52">
        <v>30</v>
      </c>
      <c r="DC52">
        <v>37</v>
      </c>
      <c r="DD52">
        <v>40</v>
      </c>
      <c r="DE52" s="126">
        <v>46</v>
      </c>
      <c r="DF52">
        <v>39</v>
      </c>
      <c r="DG52" s="126">
        <v>16</v>
      </c>
      <c r="DH52">
        <v>28</v>
      </c>
      <c r="DI52">
        <v>34</v>
      </c>
      <c r="DJ52" s="239">
        <v>215</v>
      </c>
      <c r="DL52" s="237">
        <v>5</v>
      </c>
      <c r="DM52" s="237">
        <v>1</v>
      </c>
      <c r="DO52" s="237">
        <v>3</v>
      </c>
      <c r="DP52" s="237">
        <v>3</v>
      </c>
      <c r="DR52" s="241">
        <v>0.77060931899641572</v>
      </c>
      <c r="DU52" s="240"/>
      <c r="DV52" s="240"/>
    </row>
    <row r="53" spans="1:126" x14ac:dyDescent="0.25">
      <c r="A53" s="235">
        <v>42166</v>
      </c>
      <c r="B53">
        <v>7</v>
      </c>
      <c r="C53">
        <v>11</v>
      </c>
      <c r="D53">
        <v>13</v>
      </c>
      <c r="E53">
        <v>16</v>
      </c>
      <c r="F53">
        <v>38</v>
      </c>
      <c r="G53">
        <v>46</v>
      </c>
      <c r="I53">
        <v>1</v>
      </c>
      <c r="J53">
        <v>3</v>
      </c>
      <c r="K53">
        <v>0</v>
      </c>
      <c r="L53">
        <v>1</v>
      </c>
      <c r="M53">
        <v>1</v>
      </c>
      <c r="O53">
        <v>7</v>
      </c>
      <c r="P53">
        <v>4</v>
      </c>
      <c r="Q53">
        <v>6</v>
      </c>
      <c r="R53">
        <v>4</v>
      </c>
      <c r="S53">
        <v>10</v>
      </c>
      <c r="T53">
        <v>8</v>
      </c>
      <c r="U53">
        <v>5</v>
      </c>
      <c r="V53">
        <v>5</v>
      </c>
      <c r="W53">
        <v>6</v>
      </c>
      <c r="X53">
        <v>5</v>
      </c>
      <c r="Y53">
        <v>6</v>
      </c>
      <c r="Z53">
        <v>5</v>
      </c>
      <c r="AA53">
        <v>6</v>
      </c>
      <c r="AB53">
        <v>6</v>
      </c>
      <c r="AC53">
        <v>7</v>
      </c>
      <c r="AD53">
        <v>3</v>
      </c>
      <c r="AE53">
        <v>7</v>
      </c>
      <c r="AF53">
        <v>6</v>
      </c>
      <c r="AG53">
        <v>8</v>
      </c>
      <c r="AH53">
        <v>6</v>
      </c>
      <c r="AI53">
        <v>5</v>
      </c>
      <c r="AJ53">
        <v>7</v>
      </c>
      <c r="AK53">
        <v>4</v>
      </c>
      <c r="AL53">
        <v>8</v>
      </c>
      <c r="AM53">
        <v>7</v>
      </c>
      <c r="AN53">
        <v>6</v>
      </c>
      <c r="AO53">
        <v>4</v>
      </c>
      <c r="AP53">
        <v>2</v>
      </c>
      <c r="AQ53">
        <v>4</v>
      </c>
      <c r="AR53">
        <v>4</v>
      </c>
      <c r="AS53">
        <v>9</v>
      </c>
      <c r="AT53">
        <v>9</v>
      </c>
      <c r="AU53">
        <v>5</v>
      </c>
      <c r="AV53">
        <v>2</v>
      </c>
      <c r="AW53">
        <v>5</v>
      </c>
      <c r="AX53">
        <v>10</v>
      </c>
      <c r="AY53">
        <v>4</v>
      </c>
      <c r="AZ53">
        <v>10</v>
      </c>
      <c r="BA53">
        <v>3</v>
      </c>
      <c r="BB53">
        <v>4</v>
      </c>
      <c r="BC53">
        <v>7</v>
      </c>
      <c r="BD53">
        <v>8</v>
      </c>
      <c r="BE53">
        <v>6</v>
      </c>
      <c r="BF53">
        <v>5</v>
      </c>
      <c r="BG53">
        <v>10</v>
      </c>
      <c r="BH53">
        <v>5</v>
      </c>
      <c r="BI53">
        <v>11</v>
      </c>
      <c r="BJ53">
        <v>5</v>
      </c>
      <c r="BK53">
        <v>5</v>
      </c>
      <c r="BM53">
        <v>47</v>
      </c>
      <c r="BN53">
        <v>5</v>
      </c>
      <c r="BO53">
        <v>36</v>
      </c>
      <c r="BP53">
        <v>38</v>
      </c>
      <c r="BQ53">
        <v>45</v>
      </c>
      <c r="BR53">
        <v>31</v>
      </c>
      <c r="BS53">
        <v>32</v>
      </c>
      <c r="BT53">
        <v>6</v>
      </c>
      <c r="BU53">
        <v>19</v>
      </c>
      <c r="BV53">
        <v>24</v>
      </c>
      <c r="BW53">
        <v>42</v>
      </c>
      <c r="BX53">
        <v>1</v>
      </c>
      <c r="BY53">
        <v>15</v>
      </c>
      <c r="BZ53">
        <v>17</v>
      </c>
      <c r="CA53">
        <v>22</v>
      </c>
      <c r="CB53">
        <v>25</v>
      </c>
      <c r="CC53">
        <v>41</v>
      </c>
      <c r="CD53">
        <v>3</v>
      </c>
      <c r="CE53" s="126">
        <v>9</v>
      </c>
      <c r="CF53">
        <v>11</v>
      </c>
      <c r="CG53">
        <v>13</v>
      </c>
      <c r="CH53">
        <v>14</v>
      </c>
      <c r="CI53">
        <v>18</v>
      </c>
      <c r="CJ53">
        <v>20</v>
      </c>
      <c r="CK53" s="126">
        <v>26</v>
      </c>
      <c r="CL53">
        <v>43</v>
      </c>
      <c r="CM53">
        <v>7</v>
      </c>
      <c r="CN53">
        <v>8</v>
      </c>
      <c r="CO53">
        <v>10</v>
      </c>
      <c r="CP53">
        <v>12</v>
      </c>
      <c r="CQ53" s="126">
        <v>21</v>
      </c>
      <c r="CR53">
        <v>33</v>
      </c>
      <c r="CS53">
        <v>35</v>
      </c>
      <c r="CT53">
        <v>44</v>
      </c>
      <c r="CU53">
        <v>46</v>
      </c>
      <c r="CV53" s="126">
        <v>48</v>
      </c>
      <c r="CW53">
        <v>49</v>
      </c>
      <c r="CX53">
        <v>2</v>
      </c>
      <c r="CY53">
        <v>4</v>
      </c>
      <c r="CZ53">
        <v>23</v>
      </c>
      <c r="DA53" s="126">
        <v>27</v>
      </c>
      <c r="DB53" s="126">
        <v>29</v>
      </c>
      <c r="DC53">
        <v>30</v>
      </c>
      <c r="DD53">
        <v>37</v>
      </c>
      <c r="DE53">
        <v>40</v>
      </c>
      <c r="DF53">
        <v>16</v>
      </c>
      <c r="DG53">
        <v>39</v>
      </c>
      <c r="DH53">
        <v>28</v>
      </c>
      <c r="DI53">
        <v>34</v>
      </c>
      <c r="DJ53" s="239">
        <v>131</v>
      </c>
      <c r="DL53" s="237">
        <v>2</v>
      </c>
      <c r="DM53" s="237">
        <v>4</v>
      </c>
      <c r="DO53" s="237">
        <v>3</v>
      </c>
      <c r="DP53" s="237">
        <v>3</v>
      </c>
      <c r="DR53" s="241">
        <v>0.46953405017921146</v>
      </c>
      <c r="DU53" s="240"/>
      <c r="DV53" s="240"/>
    </row>
    <row r="54" spans="1:126" x14ac:dyDescent="0.25">
      <c r="A54" s="235">
        <v>42170</v>
      </c>
      <c r="B54">
        <v>9</v>
      </c>
      <c r="C54">
        <v>21</v>
      </c>
      <c r="D54">
        <v>26</v>
      </c>
      <c r="E54">
        <v>27</v>
      </c>
      <c r="F54">
        <v>29</v>
      </c>
      <c r="G54">
        <v>48</v>
      </c>
      <c r="I54">
        <v>1</v>
      </c>
      <c r="J54">
        <v>0</v>
      </c>
      <c r="K54">
        <v>4</v>
      </c>
      <c r="L54">
        <v>0</v>
      </c>
      <c r="M54">
        <v>1</v>
      </c>
      <c r="O54">
        <v>7</v>
      </c>
      <c r="P54">
        <v>4</v>
      </c>
      <c r="Q54">
        <v>6</v>
      </c>
      <c r="R54">
        <v>4</v>
      </c>
      <c r="S54">
        <v>10</v>
      </c>
      <c r="T54">
        <v>8</v>
      </c>
      <c r="U54">
        <v>5</v>
      </c>
      <c r="V54">
        <v>5</v>
      </c>
      <c r="W54">
        <v>7</v>
      </c>
      <c r="X54">
        <v>5</v>
      </c>
      <c r="Y54">
        <v>6</v>
      </c>
      <c r="Z54">
        <v>5</v>
      </c>
      <c r="AA54">
        <v>6</v>
      </c>
      <c r="AB54">
        <v>6</v>
      </c>
      <c r="AC54">
        <v>7</v>
      </c>
      <c r="AD54">
        <v>3</v>
      </c>
      <c r="AE54">
        <v>7</v>
      </c>
      <c r="AF54">
        <v>6</v>
      </c>
      <c r="AG54">
        <v>8</v>
      </c>
      <c r="AH54">
        <v>6</v>
      </c>
      <c r="AI54">
        <v>6</v>
      </c>
      <c r="AJ54">
        <v>7</v>
      </c>
      <c r="AK54">
        <v>4</v>
      </c>
      <c r="AL54">
        <v>8</v>
      </c>
      <c r="AM54">
        <v>7</v>
      </c>
      <c r="AN54">
        <v>7</v>
      </c>
      <c r="AO54">
        <v>5</v>
      </c>
      <c r="AP54">
        <v>2</v>
      </c>
      <c r="AQ54">
        <v>5</v>
      </c>
      <c r="AR54">
        <v>4</v>
      </c>
      <c r="AS54">
        <v>9</v>
      </c>
      <c r="AT54">
        <v>9</v>
      </c>
      <c r="AU54">
        <v>5</v>
      </c>
      <c r="AV54">
        <v>2</v>
      </c>
      <c r="AW54">
        <v>5</v>
      </c>
      <c r="AX54">
        <v>10</v>
      </c>
      <c r="AY54">
        <v>4</v>
      </c>
      <c r="AZ54">
        <v>10</v>
      </c>
      <c r="BA54">
        <v>3</v>
      </c>
      <c r="BB54">
        <v>4</v>
      </c>
      <c r="BC54">
        <v>7</v>
      </c>
      <c r="BD54">
        <v>8</v>
      </c>
      <c r="BE54">
        <v>6</v>
      </c>
      <c r="BF54">
        <v>5</v>
      </c>
      <c r="BG54">
        <v>10</v>
      </c>
      <c r="BH54">
        <v>5</v>
      </c>
      <c r="BI54">
        <v>11</v>
      </c>
      <c r="BJ54">
        <v>6</v>
      </c>
      <c r="BK54">
        <v>5</v>
      </c>
      <c r="BM54">
        <v>47</v>
      </c>
      <c r="BN54" s="126">
        <v>5</v>
      </c>
      <c r="BO54">
        <v>36</v>
      </c>
      <c r="BP54">
        <v>38</v>
      </c>
      <c r="BQ54">
        <v>45</v>
      </c>
      <c r="BR54">
        <v>31</v>
      </c>
      <c r="BS54">
        <v>32</v>
      </c>
      <c r="BT54">
        <v>6</v>
      </c>
      <c r="BU54">
        <v>19</v>
      </c>
      <c r="BV54">
        <v>24</v>
      </c>
      <c r="BW54">
        <v>42</v>
      </c>
      <c r="BX54">
        <v>1</v>
      </c>
      <c r="BY54">
        <v>9</v>
      </c>
      <c r="BZ54">
        <v>15</v>
      </c>
      <c r="CA54">
        <v>17</v>
      </c>
      <c r="CB54">
        <v>22</v>
      </c>
      <c r="CC54">
        <v>25</v>
      </c>
      <c r="CD54">
        <v>26</v>
      </c>
      <c r="CE54">
        <v>41</v>
      </c>
      <c r="CF54">
        <v>3</v>
      </c>
      <c r="CG54">
        <v>11</v>
      </c>
      <c r="CH54">
        <v>13</v>
      </c>
      <c r="CI54">
        <v>14</v>
      </c>
      <c r="CJ54">
        <v>18</v>
      </c>
      <c r="CK54" s="126">
        <v>20</v>
      </c>
      <c r="CL54">
        <v>21</v>
      </c>
      <c r="CM54">
        <v>43</v>
      </c>
      <c r="CN54">
        <v>48</v>
      </c>
      <c r="CO54">
        <v>7</v>
      </c>
      <c r="CP54">
        <v>8</v>
      </c>
      <c r="CQ54">
        <v>10</v>
      </c>
      <c r="CR54">
        <v>12</v>
      </c>
      <c r="CS54">
        <v>27</v>
      </c>
      <c r="CT54">
        <v>29</v>
      </c>
      <c r="CU54">
        <v>33</v>
      </c>
      <c r="CV54" s="126">
        <v>35</v>
      </c>
      <c r="CW54">
        <v>44</v>
      </c>
      <c r="CX54" s="126">
        <v>46</v>
      </c>
      <c r="CY54">
        <v>49</v>
      </c>
      <c r="CZ54">
        <v>2</v>
      </c>
      <c r="DA54">
        <v>4</v>
      </c>
      <c r="DB54">
        <v>23</v>
      </c>
      <c r="DC54">
        <v>30</v>
      </c>
      <c r="DD54">
        <v>37</v>
      </c>
      <c r="DE54">
        <v>40</v>
      </c>
      <c r="DF54">
        <v>16</v>
      </c>
      <c r="DG54" s="126">
        <v>39</v>
      </c>
      <c r="DH54" s="126">
        <v>28</v>
      </c>
      <c r="DI54">
        <v>34</v>
      </c>
      <c r="DJ54" s="239">
        <v>160</v>
      </c>
      <c r="DL54" s="237">
        <v>4</v>
      </c>
      <c r="DM54" s="237">
        <v>2</v>
      </c>
      <c r="DO54" s="237">
        <v>4</v>
      </c>
      <c r="DP54" s="237">
        <v>2</v>
      </c>
      <c r="DR54" s="241">
        <v>0.57347670250896055</v>
      </c>
      <c r="DU54" s="240"/>
      <c r="DV54" s="240"/>
    </row>
    <row r="55" spans="1:126" x14ac:dyDescent="0.25">
      <c r="A55" s="235">
        <v>42173</v>
      </c>
      <c r="B55">
        <v>5</v>
      </c>
      <c r="C55">
        <v>20</v>
      </c>
      <c r="D55">
        <v>28</v>
      </c>
      <c r="E55">
        <v>35</v>
      </c>
      <c r="F55">
        <v>39</v>
      </c>
      <c r="G55">
        <v>46</v>
      </c>
      <c r="I55">
        <v>1</v>
      </c>
      <c r="J55">
        <v>0</v>
      </c>
      <c r="K55">
        <v>2</v>
      </c>
      <c r="L55">
        <v>2</v>
      </c>
      <c r="M55">
        <v>1</v>
      </c>
      <c r="O55">
        <v>7</v>
      </c>
      <c r="P55">
        <v>4</v>
      </c>
      <c r="Q55">
        <v>6</v>
      </c>
      <c r="R55">
        <v>4</v>
      </c>
      <c r="S55">
        <v>11</v>
      </c>
      <c r="T55">
        <v>8</v>
      </c>
      <c r="U55">
        <v>5</v>
      </c>
      <c r="V55">
        <v>5</v>
      </c>
      <c r="W55">
        <v>7</v>
      </c>
      <c r="X55">
        <v>5</v>
      </c>
      <c r="Y55">
        <v>6</v>
      </c>
      <c r="Z55">
        <v>5</v>
      </c>
      <c r="AA55">
        <v>6</v>
      </c>
      <c r="AB55">
        <v>6</v>
      </c>
      <c r="AC55">
        <v>7</v>
      </c>
      <c r="AD55">
        <v>3</v>
      </c>
      <c r="AE55">
        <v>7</v>
      </c>
      <c r="AF55">
        <v>6</v>
      </c>
      <c r="AG55">
        <v>8</v>
      </c>
      <c r="AH55">
        <v>7</v>
      </c>
      <c r="AI55">
        <v>6</v>
      </c>
      <c r="AJ55">
        <v>7</v>
      </c>
      <c r="AK55">
        <v>4</v>
      </c>
      <c r="AL55">
        <v>8</v>
      </c>
      <c r="AM55">
        <v>7</v>
      </c>
      <c r="AN55">
        <v>7</v>
      </c>
      <c r="AO55">
        <v>5</v>
      </c>
      <c r="AP55">
        <v>3</v>
      </c>
      <c r="AQ55">
        <v>5</v>
      </c>
      <c r="AR55">
        <v>4</v>
      </c>
      <c r="AS55">
        <v>9</v>
      </c>
      <c r="AT55">
        <v>9</v>
      </c>
      <c r="AU55">
        <v>5</v>
      </c>
      <c r="AV55">
        <v>2</v>
      </c>
      <c r="AW55">
        <v>6</v>
      </c>
      <c r="AX55">
        <v>10</v>
      </c>
      <c r="AY55">
        <v>4</v>
      </c>
      <c r="AZ55">
        <v>10</v>
      </c>
      <c r="BA55">
        <v>4</v>
      </c>
      <c r="BB55">
        <v>4</v>
      </c>
      <c r="BC55">
        <v>7</v>
      </c>
      <c r="BD55">
        <v>8</v>
      </c>
      <c r="BE55">
        <v>6</v>
      </c>
      <c r="BF55">
        <v>5</v>
      </c>
      <c r="BG55">
        <v>10</v>
      </c>
      <c r="BH55">
        <v>6</v>
      </c>
      <c r="BI55">
        <v>11</v>
      </c>
      <c r="BJ55">
        <v>6</v>
      </c>
      <c r="BK55">
        <v>5</v>
      </c>
      <c r="BM55">
        <v>5</v>
      </c>
      <c r="BN55" s="126">
        <v>47</v>
      </c>
      <c r="BO55">
        <v>36</v>
      </c>
      <c r="BP55">
        <v>38</v>
      </c>
      <c r="BQ55">
        <v>45</v>
      </c>
      <c r="BR55">
        <v>31</v>
      </c>
      <c r="BS55">
        <v>32</v>
      </c>
      <c r="BT55">
        <v>6</v>
      </c>
      <c r="BU55">
        <v>19</v>
      </c>
      <c r="BV55">
        <v>24</v>
      </c>
      <c r="BW55">
        <v>42</v>
      </c>
      <c r="BX55">
        <v>1</v>
      </c>
      <c r="BY55">
        <v>9</v>
      </c>
      <c r="BZ55">
        <v>15</v>
      </c>
      <c r="CA55">
        <v>17</v>
      </c>
      <c r="CB55">
        <v>20</v>
      </c>
      <c r="CC55" s="126">
        <v>22</v>
      </c>
      <c r="CD55">
        <v>25</v>
      </c>
      <c r="CE55">
        <v>26</v>
      </c>
      <c r="CF55">
        <v>41</v>
      </c>
      <c r="CG55" s="126">
        <v>3</v>
      </c>
      <c r="CH55">
        <v>11</v>
      </c>
      <c r="CI55">
        <v>13</v>
      </c>
      <c r="CJ55">
        <v>14</v>
      </c>
      <c r="CK55" s="126">
        <v>18</v>
      </c>
      <c r="CL55">
        <v>21</v>
      </c>
      <c r="CM55">
        <v>35</v>
      </c>
      <c r="CN55">
        <v>43</v>
      </c>
      <c r="CO55">
        <v>46</v>
      </c>
      <c r="CP55">
        <v>48</v>
      </c>
      <c r="CQ55">
        <v>7</v>
      </c>
      <c r="CR55">
        <v>8</v>
      </c>
      <c r="CS55">
        <v>10</v>
      </c>
      <c r="CT55">
        <v>12</v>
      </c>
      <c r="CU55">
        <v>27</v>
      </c>
      <c r="CV55">
        <v>29</v>
      </c>
      <c r="CW55" s="126">
        <v>33</v>
      </c>
      <c r="CX55">
        <v>44</v>
      </c>
      <c r="CY55" s="126">
        <v>49</v>
      </c>
      <c r="CZ55">
        <v>2</v>
      </c>
      <c r="DA55">
        <v>4</v>
      </c>
      <c r="DB55">
        <v>23</v>
      </c>
      <c r="DC55">
        <v>30</v>
      </c>
      <c r="DD55">
        <v>37</v>
      </c>
      <c r="DE55">
        <v>39</v>
      </c>
      <c r="DF55">
        <v>40</v>
      </c>
      <c r="DG55">
        <v>16</v>
      </c>
      <c r="DH55">
        <v>28</v>
      </c>
      <c r="DI55">
        <v>34</v>
      </c>
      <c r="DJ55" s="239">
        <v>173</v>
      </c>
      <c r="DL55" s="237">
        <v>4</v>
      </c>
      <c r="DM55" s="237">
        <v>2</v>
      </c>
      <c r="DO55" s="237">
        <v>3</v>
      </c>
      <c r="DP55" s="237">
        <v>3</v>
      </c>
      <c r="DR55" s="241">
        <v>0.62007168458781359</v>
      </c>
      <c r="DU55" s="240"/>
      <c r="DV55" s="240"/>
    </row>
    <row r="56" spans="1:126" x14ac:dyDescent="0.25">
      <c r="A56" s="235">
        <v>42177</v>
      </c>
      <c r="B56">
        <v>3</v>
      </c>
      <c r="C56">
        <v>18</v>
      </c>
      <c r="D56">
        <v>22</v>
      </c>
      <c r="E56">
        <v>33</v>
      </c>
      <c r="F56">
        <v>47</v>
      </c>
      <c r="G56">
        <v>49</v>
      </c>
      <c r="I56">
        <v>1</v>
      </c>
      <c r="J56">
        <v>1</v>
      </c>
      <c r="K56">
        <v>1</v>
      </c>
      <c r="L56">
        <v>1</v>
      </c>
      <c r="M56">
        <v>2</v>
      </c>
      <c r="O56">
        <v>7</v>
      </c>
      <c r="P56">
        <v>4</v>
      </c>
      <c r="Q56">
        <v>7</v>
      </c>
      <c r="R56">
        <v>4</v>
      </c>
      <c r="S56">
        <v>11</v>
      </c>
      <c r="T56">
        <v>8</v>
      </c>
      <c r="U56">
        <v>5</v>
      </c>
      <c r="V56">
        <v>5</v>
      </c>
      <c r="W56">
        <v>7</v>
      </c>
      <c r="X56">
        <v>5</v>
      </c>
      <c r="Y56">
        <v>6</v>
      </c>
      <c r="Z56">
        <v>5</v>
      </c>
      <c r="AA56">
        <v>6</v>
      </c>
      <c r="AB56">
        <v>6</v>
      </c>
      <c r="AC56">
        <v>7</v>
      </c>
      <c r="AD56">
        <v>3</v>
      </c>
      <c r="AE56">
        <v>7</v>
      </c>
      <c r="AF56">
        <v>7</v>
      </c>
      <c r="AG56">
        <v>8</v>
      </c>
      <c r="AH56">
        <v>7</v>
      </c>
      <c r="AI56">
        <v>6</v>
      </c>
      <c r="AJ56">
        <v>8</v>
      </c>
      <c r="AK56">
        <v>4</v>
      </c>
      <c r="AL56">
        <v>8</v>
      </c>
      <c r="AM56">
        <v>7</v>
      </c>
      <c r="AN56">
        <v>7</v>
      </c>
      <c r="AO56">
        <v>5</v>
      </c>
      <c r="AP56">
        <v>3</v>
      </c>
      <c r="AQ56">
        <v>5</v>
      </c>
      <c r="AR56">
        <v>4</v>
      </c>
      <c r="AS56">
        <v>9</v>
      </c>
      <c r="AT56">
        <v>9</v>
      </c>
      <c r="AU56">
        <v>6</v>
      </c>
      <c r="AV56">
        <v>2</v>
      </c>
      <c r="AW56">
        <v>6</v>
      </c>
      <c r="AX56">
        <v>10</v>
      </c>
      <c r="AY56">
        <v>4</v>
      </c>
      <c r="AZ56">
        <v>10</v>
      </c>
      <c r="BA56">
        <v>4</v>
      </c>
      <c r="BB56">
        <v>4</v>
      </c>
      <c r="BC56">
        <v>7</v>
      </c>
      <c r="BD56">
        <v>8</v>
      </c>
      <c r="BE56">
        <v>6</v>
      </c>
      <c r="BF56">
        <v>5</v>
      </c>
      <c r="BG56">
        <v>10</v>
      </c>
      <c r="BH56">
        <v>6</v>
      </c>
      <c r="BI56">
        <v>12</v>
      </c>
      <c r="BJ56">
        <v>6</v>
      </c>
      <c r="BK56">
        <v>6</v>
      </c>
      <c r="BM56">
        <v>47</v>
      </c>
      <c r="BN56">
        <v>5</v>
      </c>
      <c r="BO56" s="126">
        <v>36</v>
      </c>
      <c r="BP56" s="126">
        <v>38</v>
      </c>
      <c r="BQ56">
        <v>45</v>
      </c>
      <c r="BR56">
        <v>31</v>
      </c>
      <c r="BS56">
        <v>32</v>
      </c>
      <c r="BT56">
        <v>6</v>
      </c>
      <c r="BU56">
        <v>19</v>
      </c>
      <c r="BV56">
        <v>22</v>
      </c>
      <c r="BW56">
        <v>24</v>
      </c>
      <c r="BX56">
        <v>42</v>
      </c>
      <c r="BY56">
        <v>1</v>
      </c>
      <c r="BZ56">
        <v>3</v>
      </c>
      <c r="CA56">
        <v>9</v>
      </c>
      <c r="CB56">
        <v>15</v>
      </c>
      <c r="CC56">
        <v>17</v>
      </c>
      <c r="CD56">
        <v>18</v>
      </c>
      <c r="CE56">
        <v>20</v>
      </c>
      <c r="CF56">
        <v>25</v>
      </c>
      <c r="CG56">
        <v>26</v>
      </c>
      <c r="CH56" s="126">
        <v>41</v>
      </c>
      <c r="CI56">
        <v>11</v>
      </c>
      <c r="CJ56">
        <v>13</v>
      </c>
      <c r="CK56" s="126">
        <v>14</v>
      </c>
      <c r="CL56">
        <v>21</v>
      </c>
      <c r="CM56">
        <v>33</v>
      </c>
      <c r="CN56">
        <v>35</v>
      </c>
      <c r="CO56">
        <v>43</v>
      </c>
      <c r="CP56">
        <v>46</v>
      </c>
      <c r="CQ56">
        <v>48</v>
      </c>
      <c r="CR56">
        <v>49</v>
      </c>
      <c r="CS56">
        <v>7</v>
      </c>
      <c r="CT56">
        <v>8</v>
      </c>
      <c r="CU56">
        <v>10</v>
      </c>
      <c r="CV56">
        <v>12</v>
      </c>
      <c r="CW56">
        <v>27</v>
      </c>
      <c r="CX56" s="126">
        <v>29</v>
      </c>
      <c r="CY56">
        <v>44</v>
      </c>
      <c r="CZ56">
        <v>2</v>
      </c>
      <c r="DA56">
        <v>4</v>
      </c>
      <c r="DB56">
        <v>23</v>
      </c>
      <c r="DC56">
        <v>30</v>
      </c>
      <c r="DD56">
        <v>37</v>
      </c>
      <c r="DE56" s="126">
        <v>39</v>
      </c>
      <c r="DF56">
        <v>40</v>
      </c>
      <c r="DG56">
        <v>16</v>
      </c>
      <c r="DH56">
        <v>28</v>
      </c>
      <c r="DI56">
        <v>34</v>
      </c>
      <c r="DJ56" s="239">
        <v>172</v>
      </c>
      <c r="DL56" s="237">
        <v>3</v>
      </c>
      <c r="DM56" s="237">
        <v>3</v>
      </c>
      <c r="DO56" s="237">
        <v>4</v>
      </c>
      <c r="DP56" s="237">
        <v>2</v>
      </c>
      <c r="DR56" s="241">
        <v>0.61648745519713266</v>
      </c>
      <c r="DU56" s="240"/>
    </row>
    <row r="57" spans="1:126" x14ac:dyDescent="0.25">
      <c r="A57" s="235">
        <v>42180</v>
      </c>
      <c r="B57">
        <v>14</v>
      </c>
      <c r="C57">
        <v>29</v>
      </c>
      <c r="D57">
        <v>36</v>
      </c>
      <c r="E57">
        <v>38</v>
      </c>
      <c r="F57">
        <v>39</v>
      </c>
      <c r="G57">
        <v>41</v>
      </c>
      <c r="I57">
        <v>0</v>
      </c>
      <c r="J57">
        <v>1</v>
      </c>
      <c r="K57">
        <v>1</v>
      </c>
      <c r="L57">
        <v>3</v>
      </c>
      <c r="M57">
        <v>1</v>
      </c>
      <c r="O57">
        <v>7</v>
      </c>
      <c r="P57">
        <v>4</v>
      </c>
      <c r="Q57">
        <v>7</v>
      </c>
      <c r="R57">
        <v>4</v>
      </c>
      <c r="S57">
        <v>11</v>
      </c>
      <c r="T57">
        <v>8</v>
      </c>
      <c r="U57">
        <v>5</v>
      </c>
      <c r="V57">
        <v>5</v>
      </c>
      <c r="W57">
        <v>7</v>
      </c>
      <c r="X57">
        <v>5</v>
      </c>
      <c r="Y57">
        <v>6</v>
      </c>
      <c r="Z57">
        <v>5</v>
      </c>
      <c r="AA57">
        <v>6</v>
      </c>
      <c r="AB57">
        <v>7</v>
      </c>
      <c r="AC57">
        <v>7</v>
      </c>
      <c r="AD57">
        <v>3</v>
      </c>
      <c r="AE57">
        <v>7</v>
      </c>
      <c r="AF57">
        <v>7</v>
      </c>
      <c r="AG57">
        <v>8</v>
      </c>
      <c r="AH57">
        <v>7</v>
      </c>
      <c r="AI57">
        <v>6</v>
      </c>
      <c r="AJ57">
        <v>8</v>
      </c>
      <c r="AK57">
        <v>4</v>
      </c>
      <c r="AL57">
        <v>8</v>
      </c>
      <c r="AM57">
        <v>7</v>
      </c>
      <c r="AN57">
        <v>7</v>
      </c>
      <c r="AO57">
        <v>5</v>
      </c>
      <c r="AP57">
        <v>3</v>
      </c>
      <c r="AQ57">
        <v>6</v>
      </c>
      <c r="AR57">
        <v>4</v>
      </c>
      <c r="AS57">
        <v>9</v>
      </c>
      <c r="AT57">
        <v>9</v>
      </c>
      <c r="AU57">
        <v>6</v>
      </c>
      <c r="AV57">
        <v>2</v>
      </c>
      <c r="AW57">
        <v>6</v>
      </c>
      <c r="AX57">
        <v>11</v>
      </c>
      <c r="AY57">
        <v>4</v>
      </c>
      <c r="AZ57">
        <v>11</v>
      </c>
      <c r="BA57">
        <v>5</v>
      </c>
      <c r="BB57">
        <v>4</v>
      </c>
      <c r="BC57">
        <v>8</v>
      </c>
      <c r="BD57">
        <v>8</v>
      </c>
      <c r="BE57">
        <v>6</v>
      </c>
      <c r="BF57">
        <v>5</v>
      </c>
      <c r="BG57">
        <v>10</v>
      </c>
      <c r="BH57">
        <v>6</v>
      </c>
      <c r="BI57">
        <v>12</v>
      </c>
      <c r="BJ57">
        <v>6</v>
      </c>
      <c r="BK57">
        <v>6</v>
      </c>
      <c r="BM57">
        <v>47</v>
      </c>
      <c r="BN57">
        <v>5</v>
      </c>
      <c r="BO57">
        <v>36</v>
      </c>
      <c r="BP57">
        <v>38</v>
      </c>
      <c r="BQ57">
        <v>45</v>
      </c>
      <c r="BR57" s="126">
        <v>31</v>
      </c>
      <c r="BS57">
        <v>32</v>
      </c>
      <c r="BT57">
        <v>6</v>
      </c>
      <c r="BU57">
        <v>19</v>
      </c>
      <c r="BV57">
        <v>22</v>
      </c>
      <c r="BW57">
        <v>24</v>
      </c>
      <c r="BX57">
        <v>41</v>
      </c>
      <c r="BY57">
        <v>42</v>
      </c>
      <c r="BZ57">
        <v>1</v>
      </c>
      <c r="CA57">
        <v>3</v>
      </c>
      <c r="CB57">
        <v>9</v>
      </c>
      <c r="CC57" s="126">
        <v>14</v>
      </c>
      <c r="CD57" s="126">
        <v>15</v>
      </c>
      <c r="CE57">
        <v>17</v>
      </c>
      <c r="CF57">
        <v>18</v>
      </c>
      <c r="CG57">
        <v>20</v>
      </c>
      <c r="CH57">
        <v>25</v>
      </c>
      <c r="CI57" s="126">
        <v>26</v>
      </c>
      <c r="CJ57">
        <v>11</v>
      </c>
      <c r="CK57">
        <v>13</v>
      </c>
      <c r="CL57">
        <v>21</v>
      </c>
      <c r="CM57" s="126">
        <v>29</v>
      </c>
      <c r="CN57">
        <v>33</v>
      </c>
      <c r="CO57">
        <v>35</v>
      </c>
      <c r="CP57">
        <v>43</v>
      </c>
      <c r="CQ57">
        <v>46</v>
      </c>
      <c r="CR57">
        <v>48</v>
      </c>
      <c r="CS57">
        <v>49</v>
      </c>
      <c r="CT57">
        <v>7</v>
      </c>
      <c r="CU57">
        <v>8</v>
      </c>
      <c r="CV57">
        <v>10</v>
      </c>
      <c r="CW57">
        <v>12</v>
      </c>
      <c r="CX57">
        <v>27</v>
      </c>
      <c r="CY57">
        <v>39</v>
      </c>
      <c r="CZ57">
        <v>44</v>
      </c>
      <c r="DA57" s="126">
        <v>2</v>
      </c>
      <c r="DB57">
        <v>4</v>
      </c>
      <c r="DC57">
        <v>23</v>
      </c>
      <c r="DD57">
        <v>30</v>
      </c>
      <c r="DE57">
        <v>37</v>
      </c>
      <c r="DF57">
        <v>40</v>
      </c>
      <c r="DG57">
        <v>16</v>
      </c>
      <c r="DH57">
        <v>28</v>
      </c>
      <c r="DI57">
        <v>34</v>
      </c>
      <c r="DJ57" s="239">
        <v>197</v>
      </c>
      <c r="DL57" s="237">
        <v>5</v>
      </c>
      <c r="DM57" s="237">
        <v>1</v>
      </c>
      <c r="DO57" s="237">
        <v>3</v>
      </c>
      <c r="DP57" s="237">
        <v>3</v>
      </c>
      <c r="DR57" s="241">
        <v>0.70609318996415771</v>
      </c>
      <c r="DU57" s="240"/>
    </row>
    <row r="58" spans="1:126" x14ac:dyDescent="0.25">
      <c r="A58" s="235">
        <v>42184</v>
      </c>
      <c r="B58">
        <v>2</v>
      </c>
      <c r="C58">
        <v>14</v>
      </c>
      <c r="D58">
        <v>15</v>
      </c>
      <c r="E58">
        <v>26</v>
      </c>
      <c r="F58">
        <v>29</v>
      </c>
      <c r="G58">
        <v>31</v>
      </c>
      <c r="I58">
        <v>1</v>
      </c>
      <c r="J58">
        <v>2</v>
      </c>
      <c r="K58">
        <v>2</v>
      </c>
      <c r="L58">
        <v>1</v>
      </c>
      <c r="M58">
        <v>0</v>
      </c>
      <c r="O58">
        <v>7</v>
      </c>
      <c r="P58">
        <v>5</v>
      </c>
      <c r="Q58">
        <v>7</v>
      </c>
      <c r="R58">
        <v>4</v>
      </c>
      <c r="S58">
        <v>11</v>
      </c>
      <c r="T58">
        <v>8</v>
      </c>
      <c r="U58">
        <v>5</v>
      </c>
      <c r="V58">
        <v>5</v>
      </c>
      <c r="W58">
        <v>7</v>
      </c>
      <c r="X58">
        <v>5</v>
      </c>
      <c r="Y58">
        <v>6</v>
      </c>
      <c r="Z58">
        <v>5</v>
      </c>
      <c r="AA58">
        <v>6</v>
      </c>
      <c r="AB58">
        <v>8</v>
      </c>
      <c r="AC58">
        <v>8</v>
      </c>
      <c r="AD58">
        <v>3</v>
      </c>
      <c r="AE58">
        <v>7</v>
      </c>
      <c r="AF58">
        <v>7</v>
      </c>
      <c r="AG58">
        <v>8</v>
      </c>
      <c r="AH58">
        <v>7</v>
      </c>
      <c r="AI58">
        <v>6</v>
      </c>
      <c r="AJ58">
        <v>8</v>
      </c>
      <c r="AK58">
        <v>4</v>
      </c>
      <c r="AL58">
        <v>8</v>
      </c>
      <c r="AM58">
        <v>7</v>
      </c>
      <c r="AN58">
        <v>8</v>
      </c>
      <c r="AO58">
        <v>5</v>
      </c>
      <c r="AP58">
        <v>3</v>
      </c>
      <c r="AQ58">
        <v>7</v>
      </c>
      <c r="AR58">
        <v>4</v>
      </c>
      <c r="AS58">
        <v>10</v>
      </c>
      <c r="AT58">
        <v>9</v>
      </c>
      <c r="AU58">
        <v>6</v>
      </c>
      <c r="AV58">
        <v>2</v>
      </c>
      <c r="AW58">
        <v>6</v>
      </c>
      <c r="AX58">
        <v>11</v>
      </c>
      <c r="AY58">
        <v>4</v>
      </c>
      <c r="AZ58">
        <v>11</v>
      </c>
      <c r="BA58">
        <v>5</v>
      </c>
      <c r="BB58">
        <v>4</v>
      </c>
      <c r="BC58">
        <v>8</v>
      </c>
      <c r="BD58">
        <v>8</v>
      </c>
      <c r="BE58">
        <v>6</v>
      </c>
      <c r="BF58">
        <v>5</v>
      </c>
      <c r="BG58">
        <v>10</v>
      </c>
      <c r="BH58">
        <v>6</v>
      </c>
      <c r="BI58">
        <v>12</v>
      </c>
      <c r="BJ58">
        <v>6</v>
      </c>
      <c r="BK58">
        <v>6</v>
      </c>
      <c r="BM58">
        <v>47</v>
      </c>
      <c r="BN58">
        <v>5</v>
      </c>
      <c r="BO58">
        <v>36</v>
      </c>
      <c r="BP58">
        <v>38</v>
      </c>
      <c r="BQ58">
        <v>31</v>
      </c>
      <c r="BR58">
        <v>45</v>
      </c>
      <c r="BS58" s="126">
        <v>32</v>
      </c>
      <c r="BT58">
        <v>6</v>
      </c>
      <c r="BU58">
        <v>14</v>
      </c>
      <c r="BV58">
        <v>15</v>
      </c>
      <c r="BW58">
        <v>19</v>
      </c>
      <c r="BX58">
        <v>22</v>
      </c>
      <c r="BY58">
        <v>24</v>
      </c>
      <c r="BZ58">
        <v>26</v>
      </c>
      <c r="CA58">
        <v>41</v>
      </c>
      <c r="CB58">
        <v>42</v>
      </c>
      <c r="CC58">
        <v>1</v>
      </c>
      <c r="CD58">
        <v>3</v>
      </c>
      <c r="CE58">
        <v>9</v>
      </c>
      <c r="CF58">
        <v>17</v>
      </c>
      <c r="CG58">
        <v>18</v>
      </c>
      <c r="CH58">
        <v>20</v>
      </c>
      <c r="CI58">
        <v>25</v>
      </c>
      <c r="CJ58">
        <v>29</v>
      </c>
      <c r="CK58">
        <v>11</v>
      </c>
      <c r="CL58" s="126">
        <v>13</v>
      </c>
      <c r="CM58" s="126">
        <v>21</v>
      </c>
      <c r="CN58">
        <v>33</v>
      </c>
      <c r="CO58">
        <v>35</v>
      </c>
      <c r="CP58">
        <v>43</v>
      </c>
      <c r="CQ58">
        <v>46</v>
      </c>
      <c r="CR58">
        <v>48</v>
      </c>
      <c r="CS58">
        <v>49</v>
      </c>
      <c r="CT58">
        <v>2</v>
      </c>
      <c r="CU58" s="126">
        <v>7</v>
      </c>
      <c r="CV58">
        <v>8</v>
      </c>
      <c r="CW58">
        <v>10</v>
      </c>
      <c r="CX58" s="126">
        <v>12</v>
      </c>
      <c r="CY58">
        <v>27</v>
      </c>
      <c r="CZ58">
        <v>39</v>
      </c>
      <c r="DA58">
        <v>44</v>
      </c>
      <c r="DB58">
        <v>4</v>
      </c>
      <c r="DC58">
        <v>23</v>
      </c>
      <c r="DD58" s="126">
        <v>30</v>
      </c>
      <c r="DE58">
        <v>37</v>
      </c>
      <c r="DF58">
        <v>40</v>
      </c>
      <c r="DG58">
        <v>16</v>
      </c>
      <c r="DH58">
        <v>28</v>
      </c>
      <c r="DI58">
        <v>34</v>
      </c>
      <c r="DJ58" s="239">
        <v>117</v>
      </c>
      <c r="DL58" s="237">
        <v>3</v>
      </c>
      <c r="DM58" s="237">
        <v>3</v>
      </c>
      <c r="DO58" s="237">
        <v>3</v>
      </c>
      <c r="DP58" s="237">
        <v>3</v>
      </c>
      <c r="DR58" s="241">
        <v>0.41935483870967744</v>
      </c>
      <c r="DU58" s="240"/>
    </row>
    <row r="59" spans="1:126" x14ac:dyDescent="0.25">
      <c r="A59" s="235">
        <v>42187</v>
      </c>
      <c r="B59">
        <v>7</v>
      </c>
      <c r="C59">
        <v>12</v>
      </c>
      <c r="D59">
        <v>13</v>
      </c>
      <c r="E59">
        <v>21</v>
      </c>
      <c r="F59">
        <v>30</v>
      </c>
      <c r="G59">
        <v>32</v>
      </c>
      <c r="I59">
        <v>1</v>
      </c>
      <c r="J59">
        <v>2</v>
      </c>
      <c r="K59">
        <v>1</v>
      </c>
      <c r="L59">
        <v>2</v>
      </c>
      <c r="M59">
        <v>0</v>
      </c>
      <c r="O59">
        <v>7</v>
      </c>
      <c r="P59">
        <v>5</v>
      </c>
      <c r="Q59">
        <v>7</v>
      </c>
      <c r="R59">
        <v>4</v>
      </c>
      <c r="S59">
        <v>11</v>
      </c>
      <c r="T59">
        <v>8</v>
      </c>
      <c r="U59">
        <v>6</v>
      </c>
      <c r="V59">
        <v>5</v>
      </c>
      <c r="W59">
        <v>7</v>
      </c>
      <c r="X59">
        <v>5</v>
      </c>
      <c r="Y59">
        <v>6</v>
      </c>
      <c r="Z59">
        <v>6</v>
      </c>
      <c r="AA59">
        <v>7</v>
      </c>
      <c r="AB59">
        <v>8</v>
      </c>
      <c r="AC59">
        <v>8</v>
      </c>
      <c r="AD59">
        <v>3</v>
      </c>
      <c r="AE59">
        <v>7</v>
      </c>
      <c r="AF59">
        <v>7</v>
      </c>
      <c r="AG59">
        <v>8</v>
      </c>
      <c r="AH59">
        <v>7</v>
      </c>
      <c r="AI59">
        <v>7</v>
      </c>
      <c r="AJ59">
        <v>8</v>
      </c>
      <c r="AK59">
        <v>4</v>
      </c>
      <c r="AL59">
        <v>8</v>
      </c>
      <c r="AM59">
        <v>7</v>
      </c>
      <c r="AN59">
        <v>8</v>
      </c>
      <c r="AO59">
        <v>5</v>
      </c>
      <c r="AP59">
        <v>3</v>
      </c>
      <c r="AQ59">
        <v>7</v>
      </c>
      <c r="AR59">
        <v>5</v>
      </c>
      <c r="AS59">
        <v>10</v>
      </c>
      <c r="AT59">
        <v>10</v>
      </c>
      <c r="AU59">
        <v>6</v>
      </c>
      <c r="AV59">
        <v>2</v>
      </c>
      <c r="AW59">
        <v>6</v>
      </c>
      <c r="AX59">
        <v>11</v>
      </c>
      <c r="AY59">
        <v>4</v>
      </c>
      <c r="AZ59">
        <v>11</v>
      </c>
      <c r="BA59">
        <v>5</v>
      </c>
      <c r="BB59">
        <v>4</v>
      </c>
      <c r="BC59">
        <v>8</v>
      </c>
      <c r="BD59">
        <v>8</v>
      </c>
      <c r="BE59">
        <v>6</v>
      </c>
      <c r="BF59">
        <v>5</v>
      </c>
      <c r="BG59">
        <v>10</v>
      </c>
      <c r="BH59">
        <v>6</v>
      </c>
      <c r="BI59">
        <v>12</v>
      </c>
      <c r="BJ59">
        <v>6</v>
      </c>
      <c r="BK59">
        <v>6</v>
      </c>
      <c r="BM59">
        <v>47</v>
      </c>
      <c r="BN59">
        <v>5</v>
      </c>
      <c r="BO59">
        <v>36</v>
      </c>
      <c r="BP59">
        <v>38</v>
      </c>
      <c r="BQ59">
        <v>31</v>
      </c>
      <c r="BR59">
        <v>32</v>
      </c>
      <c r="BS59">
        <v>45</v>
      </c>
      <c r="BT59" s="126">
        <v>6</v>
      </c>
      <c r="BU59">
        <v>14</v>
      </c>
      <c r="BV59">
        <v>15</v>
      </c>
      <c r="BW59">
        <v>19</v>
      </c>
      <c r="BX59">
        <v>22</v>
      </c>
      <c r="BY59">
        <v>24</v>
      </c>
      <c r="BZ59">
        <v>26</v>
      </c>
      <c r="CA59">
        <v>41</v>
      </c>
      <c r="CB59">
        <v>42</v>
      </c>
      <c r="CC59" s="126">
        <v>1</v>
      </c>
      <c r="CD59">
        <v>3</v>
      </c>
      <c r="CE59" s="126">
        <v>9</v>
      </c>
      <c r="CF59">
        <v>13</v>
      </c>
      <c r="CG59">
        <v>17</v>
      </c>
      <c r="CH59" s="126">
        <v>18</v>
      </c>
      <c r="CI59">
        <v>20</v>
      </c>
      <c r="CJ59" s="126">
        <v>21</v>
      </c>
      <c r="CK59">
        <v>25</v>
      </c>
      <c r="CL59">
        <v>29</v>
      </c>
      <c r="CM59">
        <v>7</v>
      </c>
      <c r="CN59">
        <v>11</v>
      </c>
      <c r="CO59">
        <v>12</v>
      </c>
      <c r="CP59">
        <v>33</v>
      </c>
      <c r="CQ59" s="126">
        <v>35</v>
      </c>
      <c r="CR59">
        <v>43</v>
      </c>
      <c r="CS59">
        <v>46</v>
      </c>
      <c r="CT59">
        <v>48</v>
      </c>
      <c r="CU59">
        <v>49</v>
      </c>
      <c r="CV59">
        <v>2</v>
      </c>
      <c r="CW59">
        <v>8</v>
      </c>
      <c r="CX59">
        <v>10</v>
      </c>
      <c r="CY59">
        <v>27</v>
      </c>
      <c r="CZ59">
        <v>30</v>
      </c>
      <c r="DA59">
        <v>39</v>
      </c>
      <c r="DB59">
        <v>44</v>
      </c>
      <c r="DC59">
        <v>4</v>
      </c>
      <c r="DD59">
        <v>23</v>
      </c>
      <c r="DE59">
        <v>37</v>
      </c>
      <c r="DF59">
        <v>40</v>
      </c>
      <c r="DG59">
        <v>16</v>
      </c>
      <c r="DH59">
        <v>28</v>
      </c>
      <c r="DI59">
        <v>34</v>
      </c>
      <c r="DJ59" s="239">
        <v>115</v>
      </c>
      <c r="DL59" s="237">
        <v>2</v>
      </c>
      <c r="DM59" s="237">
        <v>4</v>
      </c>
      <c r="DO59" s="237">
        <v>3</v>
      </c>
      <c r="DP59" s="237">
        <v>3</v>
      </c>
      <c r="DR59" s="241">
        <v>0.41218637992831542</v>
      </c>
      <c r="DU59" s="240"/>
    </row>
    <row r="60" spans="1:126" x14ac:dyDescent="0.25">
      <c r="A60" s="235">
        <v>42191</v>
      </c>
      <c r="B60">
        <v>1</v>
      </c>
      <c r="C60">
        <v>6</v>
      </c>
      <c r="D60">
        <v>9</v>
      </c>
      <c r="E60">
        <v>18</v>
      </c>
      <c r="F60">
        <v>21</v>
      </c>
      <c r="G60">
        <v>35</v>
      </c>
      <c r="I60">
        <v>3</v>
      </c>
      <c r="J60">
        <v>1</v>
      </c>
      <c r="K60">
        <v>1</v>
      </c>
      <c r="L60">
        <v>1</v>
      </c>
      <c r="M60">
        <v>0</v>
      </c>
      <c r="O60">
        <v>8</v>
      </c>
      <c r="P60">
        <v>5</v>
      </c>
      <c r="Q60">
        <v>7</v>
      </c>
      <c r="R60">
        <v>4</v>
      </c>
      <c r="S60">
        <v>11</v>
      </c>
      <c r="T60">
        <v>9</v>
      </c>
      <c r="U60">
        <v>6</v>
      </c>
      <c r="V60">
        <v>5</v>
      </c>
      <c r="W60">
        <v>8</v>
      </c>
      <c r="X60">
        <v>5</v>
      </c>
      <c r="Y60">
        <v>6</v>
      </c>
      <c r="Z60">
        <v>6</v>
      </c>
      <c r="AA60">
        <v>7</v>
      </c>
      <c r="AB60">
        <v>8</v>
      </c>
      <c r="AC60">
        <v>8</v>
      </c>
      <c r="AD60">
        <v>3</v>
      </c>
      <c r="AE60">
        <v>7</v>
      </c>
      <c r="AF60">
        <v>8</v>
      </c>
      <c r="AG60">
        <v>8</v>
      </c>
      <c r="AH60">
        <v>7</v>
      </c>
      <c r="AI60">
        <v>8</v>
      </c>
      <c r="AJ60">
        <v>8</v>
      </c>
      <c r="AK60">
        <v>4</v>
      </c>
      <c r="AL60">
        <v>8</v>
      </c>
      <c r="AM60">
        <v>7</v>
      </c>
      <c r="AN60">
        <v>8</v>
      </c>
      <c r="AO60">
        <v>5</v>
      </c>
      <c r="AP60">
        <v>3</v>
      </c>
      <c r="AQ60">
        <v>7</v>
      </c>
      <c r="AR60">
        <v>5</v>
      </c>
      <c r="AS60">
        <v>10</v>
      </c>
      <c r="AT60">
        <v>10</v>
      </c>
      <c r="AU60">
        <v>6</v>
      </c>
      <c r="AV60">
        <v>2</v>
      </c>
      <c r="AW60">
        <v>7</v>
      </c>
      <c r="AX60">
        <v>11</v>
      </c>
      <c r="AY60">
        <v>4</v>
      </c>
      <c r="AZ60">
        <v>11</v>
      </c>
      <c r="BA60">
        <v>5</v>
      </c>
      <c r="BB60">
        <v>4</v>
      </c>
      <c r="BC60">
        <v>8</v>
      </c>
      <c r="BD60">
        <v>8</v>
      </c>
      <c r="BE60">
        <v>6</v>
      </c>
      <c r="BF60">
        <v>5</v>
      </c>
      <c r="BG60">
        <v>10</v>
      </c>
      <c r="BH60">
        <v>6</v>
      </c>
      <c r="BI60">
        <v>12</v>
      </c>
      <c r="BJ60">
        <v>6</v>
      </c>
      <c r="BK60">
        <v>6</v>
      </c>
      <c r="BM60">
        <v>47</v>
      </c>
      <c r="BN60" s="126">
        <v>5</v>
      </c>
      <c r="BO60">
        <v>36</v>
      </c>
      <c r="BP60" s="126">
        <v>38</v>
      </c>
      <c r="BQ60">
        <v>31</v>
      </c>
      <c r="BR60">
        <v>32</v>
      </c>
      <c r="BS60">
        <v>45</v>
      </c>
      <c r="BT60">
        <v>6</v>
      </c>
      <c r="BU60">
        <v>1</v>
      </c>
      <c r="BV60">
        <v>9</v>
      </c>
      <c r="BW60">
        <v>14</v>
      </c>
      <c r="BX60">
        <v>15</v>
      </c>
      <c r="BY60">
        <v>18</v>
      </c>
      <c r="BZ60">
        <v>19</v>
      </c>
      <c r="CA60">
        <v>21</v>
      </c>
      <c r="CB60">
        <v>22</v>
      </c>
      <c r="CC60" s="126">
        <v>24</v>
      </c>
      <c r="CD60">
        <v>26</v>
      </c>
      <c r="CE60">
        <v>41</v>
      </c>
      <c r="CF60" s="126">
        <v>42</v>
      </c>
      <c r="CG60">
        <v>3</v>
      </c>
      <c r="CH60">
        <v>13</v>
      </c>
      <c r="CI60">
        <v>17</v>
      </c>
      <c r="CJ60">
        <v>20</v>
      </c>
      <c r="CK60">
        <v>25</v>
      </c>
      <c r="CL60">
        <v>29</v>
      </c>
      <c r="CM60">
        <v>35</v>
      </c>
      <c r="CN60">
        <v>7</v>
      </c>
      <c r="CO60">
        <v>11</v>
      </c>
      <c r="CP60">
        <v>12</v>
      </c>
      <c r="CQ60" s="126">
        <v>33</v>
      </c>
      <c r="CR60">
        <v>43</v>
      </c>
      <c r="CS60">
        <v>46</v>
      </c>
      <c r="CT60">
        <v>48</v>
      </c>
      <c r="CU60">
        <v>49</v>
      </c>
      <c r="CV60">
        <v>2</v>
      </c>
      <c r="CW60">
        <v>8</v>
      </c>
      <c r="CX60">
        <v>10</v>
      </c>
      <c r="CY60">
        <v>27</v>
      </c>
      <c r="CZ60">
        <v>30</v>
      </c>
      <c r="DA60">
        <v>39</v>
      </c>
      <c r="DB60" s="126">
        <v>44</v>
      </c>
      <c r="DC60">
        <v>4</v>
      </c>
      <c r="DD60">
        <v>23</v>
      </c>
      <c r="DE60">
        <v>37</v>
      </c>
      <c r="DF60">
        <v>40</v>
      </c>
      <c r="DG60">
        <v>16</v>
      </c>
      <c r="DH60">
        <v>28</v>
      </c>
      <c r="DI60">
        <v>34</v>
      </c>
      <c r="DJ60" s="239">
        <v>90</v>
      </c>
      <c r="DL60" s="237">
        <v>1</v>
      </c>
      <c r="DM60" s="237">
        <v>5</v>
      </c>
      <c r="DO60" s="237">
        <v>4</v>
      </c>
      <c r="DP60" s="237">
        <v>2</v>
      </c>
      <c r="DR60" s="241">
        <v>0.32258064516129031</v>
      </c>
      <c r="DU60" s="240"/>
    </row>
    <row r="61" spans="1:126" x14ac:dyDescent="0.25">
      <c r="A61" s="235">
        <v>42194</v>
      </c>
      <c r="B61">
        <v>5</v>
      </c>
      <c r="C61">
        <v>24</v>
      </c>
      <c r="D61">
        <v>33</v>
      </c>
      <c r="E61">
        <v>38</v>
      </c>
      <c r="F61">
        <v>42</v>
      </c>
      <c r="G61">
        <v>44</v>
      </c>
      <c r="I61">
        <v>1</v>
      </c>
      <c r="J61">
        <v>0</v>
      </c>
      <c r="K61">
        <v>1</v>
      </c>
      <c r="L61">
        <v>2</v>
      </c>
      <c r="M61">
        <v>2</v>
      </c>
      <c r="O61">
        <v>8</v>
      </c>
      <c r="P61">
        <v>5</v>
      </c>
      <c r="Q61">
        <v>7</v>
      </c>
      <c r="R61">
        <v>4</v>
      </c>
      <c r="S61">
        <v>12</v>
      </c>
      <c r="T61">
        <v>9</v>
      </c>
      <c r="U61">
        <v>6</v>
      </c>
      <c r="V61">
        <v>5</v>
      </c>
      <c r="W61">
        <v>8</v>
      </c>
      <c r="X61">
        <v>5</v>
      </c>
      <c r="Y61">
        <v>6</v>
      </c>
      <c r="Z61">
        <v>6</v>
      </c>
      <c r="AA61">
        <v>7</v>
      </c>
      <c r="AB61">
        <v>8</v>
      </c>
      <c r="AC61">
        <v>8</v>
      </c>
      <c r="AD61">
        <v>3</v>
      </c>
      <c r="AE61">
        <v>7</v>
      </c>
      <c r="AF61">
        <v>8</v>
      </c>
      <c r="AG61">
        <v>8</v>
      </c>
      <c r="AH61">
        <v>7</v>
      </c>
      <c r="AI61">
        <v>8</v>
      </c>
      <c r="AJ61">
        <v>8</v>
      </c>
      <c r="AK61">
        <v>4</v>
      </c>
      <c r="AL61">
        <v>9</v>
      </c>
      <c r="AM61">
        <v>7</v>
      </c>
      <c r="AN61">
        <v>8</v>
      </c>
      <c r="AO61">
        <v>5</v>
      </c>
      <c r="AP61">
        <v>3</v>
      </c>
      <c r="AQ61">
        <v>7</v>
      </c>
      <c r="AR61">
        <v>5</v>
      </c>
      <c r="AS61">
        <v>10</v>
      </c>
      <c r="AT61">
        <v>10</v>
      </c>
      <c r="AU61">
        <v>7</v>
      </c>
      <c r="AV61">
        <v>2</v>
      </c>
      <c r="AW61">
        <v>7</v>
      </c>
      <c r="AX61">
        <v>11</v>
      </c>
      <c r="AY61">
        <v>4</v>
      </c>
      <c r="AZ61">
        <v>12</v>
      </c>
      <c r="BA61">
        <v>5</v>
      </c>
      <c r="BB61">
        <v>4</v>
      </c>
      <c r="BC61">
        <v>8</v>
      </c>
      <c r="BD61">
        <v>9</v>
      </c>
      <c r="BE61">
        <v>6</v>
      </c>
      <c r="BF61">
        <v>6</v>
      </c>
      <c r="BG61">
        <v>10</v>
      </c>
      <c r="BH61">
        <v>6</v>
      </c>
      <c r="BI61">
        <v>12</v>
      </c>
      <c r="BJ61">
        <v>6</v>
      </c>
      <c r="BK61">
        <v>6</v>
      </c>
      <c r="BM61">
        <v>5</v>
      </c>
      <c r="BN61">
        <v>38</v>
      </c>
      <c r="BO61">
        <v>47</v>
      </c>
      <c r="BP61">
        <v>36</v>
      </c>
      <c r="BQ61" s="126">
        <v>31</v>
      </c>
      <c r="BR61">
        <v>32</v>
      </c>
      <c r="BS61">
        <v>45</v>
      </c>
      <c r="BT61">
        <v>6</v>
      </c>
      <c r="BU61">
        <v>24</v>
      </c>
      <c r="BV61" s="126">
        <v>42</v>
      </c>
      <c r="BW61">
        <v>1</v>
      </c>
      <c r="BX61">
        <v>9</v>
      </c>
      <c r="BY61">
        <v>14</v>
      </c>
      <c r="BZ61">
        <v>15</v>
      </c>
      <c r="CA61">
        <v>18</v>
      </c>
      <c r="CB61">
        <v>19</v>
      </c>
      <c r="CC61">
        <v>21</v>
      </c>
      <c r="CD61">
        <v>22</v>
      </c>
      <c r="CE61">
        <v>26</v>
      </c>
      <c r="CF61">
        <v>41</v>
      </c>
      <c r="CG61">
        <v>3</v>
      </c>
      <c r="CH61">
        <v>13</v>
      </c>
      <c r="CI61">
        <v>17</v>
      </c>
      <c r="CJ61">
        <v>20</v>
      </c>
      <c r="CK61">
        <v>25</v>
      </c>
      <c r="CL61">
        <v>29</v>
      </c>
      <c r="CM61" s="126">
        <v>33</v>
      </c>
      <c r="CN61" s="126">
        <v>35</v>
      </c>
      <c r="CO61">
        <v>7</v>
      </c>
      <c r="CP61">
        <v>11</v>
      </c>
      <c r="CQ61">
        <v>12</v>
      </c>
      <c r="CR61">
        <v>43</v>
      </c>
      <c r="CS61">
        <v>44</v>
      </c>
      <c r="CT61">
        <v>46</v>
      </c>
      <c r="CU61">
        <v>48</v>
      </c>
      <c r="CV61">
        <v>49</v>
      </c>
      <c r="CW61">
        <v>2</v>
      </c>
      <c r="CX61">
        <v>8</v>
      </c>
      <c r="CY61">
        <v>10</v>
      </c>
      <c r="CZ61">
        <v>27</v>
      </c>
      <c r="DA61">
        <v>30</v>
      </c>
      <c r="DB61">
        <v>39</v>
      </c>
      <c r="DC61">
        <v>4</v>
      </c>
      <c r="DD61">
        <v>23</v>
      </c>
      <c r="DE61" s="126">
        <v>37</v>
      </c>
      <c r="DF61">
        <v>40</v>
      </c>
      <c r="DG61">
        <v>16</v>
      </c>
      <c r="DH61">
        <v>28</v>
      </c>
      <c r="DI61" s="126">
        <v>34</v>
      </c>
      <c r="DJ61" s="239">
        <v>186</v>
      </c>
      <c r="DL61" s="237">
        <v>4</v>
      </c>
      <c r="DM61" s="237">
        <v>2</v>
      </c>
      <c r="DO61" s="237">
        <v>2</v>
      </c>
      <c r="DP61" s="237">
        <v>4</v>
      </c>
      <c r="DR61" s="241">
        <v>0.66666666666666663</v>
      </c>
      <c r="DU61" s="240"/>
    </row>
    <row r="62" spans="1:126" x14ac:dyDescent="0.25">
      <c r="A62" s="235">
        <v>42198</v>
      </c>
      <c r="B62">
        <v>31</v>
      </c>
      <c r="C62">
        <v>33</v>
      </c>
      <c r="D62">
        <v>34</v>
      </c>
      <c r="E62">
        <v>35</v>
      </c>
      <c r="F62">
        <v>37</v>
      </c>
      <c r="G62">
        <v>42</v>
      </c>
      <c r="I62">
        <v>0</v>
      </c>
      <c r="J62">
        <v>0</v>
      </c>
      <c r="K62">
        <v>0</v>
      </c>
      <c r="L62">
        <v>5</v>
      </c>
      <c r="M62">
        <v>1</v>
      </c>
      <c r="O62">
        <v>8</v>
      </c>
      <c r="P62">
        <v>5</v>
      </c>
      <c r="Q62">
        <v>7</v>
      </c>
      <c r="R62">
        <v>4</v>
      </c>
      <c r="S62">
        <v>12</v>
      </c>
      <c r="T62">
        <v>9</v>
      </c>
      <c r="U62">
        <v>6</v>
      </c>
      <c r="V62">
        <v>5</v>
      </c>
      <c r="W62">
        <v>8</v>
      </c>
      <c r="X62">
        <v>5</v>
      </c>
      <c r="Y62">
        <v>6</v>
      </c>
      <c r="Z62">
        <v>6</v>
      </c>
      <c r="AA62">
        <v>7</v>
      </c>
      <c r="AB62">
        <v>8</v>
      </c>
      <c r="AC62">
        <v>8</v>
      </c>
      <c r="AD62">
        <v>3</v>
      </c>
      <c r="AE62">
        <v>7</v>
      </c>
      <c r="AF62">
        <v>8</v>
      </c>
      <c r="AG62">
        <v>8</v>
      </c>
      <c r="AH62">
        <v>7</v>
      </c>
      <c r="AI62">
        <v>8</v>
      </c>
      <c r="AJ62">
        <v>8</v>
      </c>
      <c r="AK62">
        <v>4</v>
      </c>
      <c r="AL62">
        <v>9</v>
      </c>
      <c r="AM62">
        <v>7</v>
      </c>
      <c r="AN62">
        <v>8</v>
      </c>
      <c r="AO62">
        <v>5</v>
      </c>
      <c r="AP62">
        <v>3</v>
      </c>
      <c r="AQ62">
        <v>7</v>
      </c>
      <c r="AR62">
        <v>5</v>
      </c>
      <c r="AS62">
        <v>11</v>
      </c>
      <c r="AT62">
        <v>10</v>
      </c>
      <c r="AU62">
        <v>8</v>
      </c>
      <c r="AV62">
        <v>3</v>
      </c>
      <c r="AW62">
        <v>8</v>
      </c>
      <c r="AX62">
        <v>11</v>
      </c>
      <c r="AY62">
        <v>5</v>
      </c>
      <c r="AZ62">
        <v>12</v>
      </c>
      <c r="BA62">
        <v>5</v>
      </c>
      <c r="BB62">
        <v>4</v>
      </c>
      <c r="BC62">
        <v>8</v>
      </c>
      <c r="BD62">
        <v>10</v>
      </c>
      <c r="BE62">
        <v>6</v>
      </c>
      <c r="BF62">
        <v>6</v>
      </c>
      <c r="BG62">
        <v>10</v>
      </c>
      <c r="BH62">
        <v>6</v>
      </c>
      <c r="BI62">
        <v>12</v>
      </c>
      <c r="BJ62">
        <v>6</v>
      </c>
      <c r="BK62">
        <v>6</v>
      </c>
      <c r="BM62">
        <v>5</v>
      </c>
      <c r="BN62">
        <v>38</v>
      </c>
      <c r="BO62">
        <v>47</v>
      </c>
      <c r="BP62">
        <v>31</v>
      </c>
      <c r="BQ62">
        <v>36</v>
      </c>
      <c r="BR62" s="126">
        <v>32</v>
      </c>
      <c r="BS62" s="126">
        <v>42</v>
      </c>
      <c r="BT62">
        <v>45</v>
      </c>
      <c r="BU62">
        <v>6</v>
      </c>
      <c r="BV62">
        <v>24</v>
      </c>
      <c r="BW62">
        <v>1</v>
      </c>
      <c r="BX62">
        <v>9</v>
      </c>
      <c r="BY62">
        <v>14</v>
      </c>
      <c r="BZ62">
        <v>15</v>
      </c>
      <c r="CA62">
        <v>18</v>
      </c>
      <c r="CB62">
        <v>19</v>
      </c>
      <c r="CC62">
        <v>21</v>
      </c>
      <c r="CD62">
        <v>22</v>
      </c>
      <c r="CE62">
        <v>26</v>
      </c>
      <c r="CF62">
        <v>33</v>
      </c>
      <c r="CG62">
        <v>35</v>
      </c>
      <c r="CH62">
        <v>41</v>
      </c>
      <c r="CI62">
        <v>3</v>
      </c>
      <c r="CJ62">
        <v>13</v>
      </c>
      <c r="CK62">
        <v>17</v>
      </c>
      <c r="CL62">
        <v>20</v>
      </c>
      <c r="CM62">
        <v>25</v>
      </c>
      <c r="CN62">
        <v>29</v>
      </c>
      <c r="CO62">
        <v>7</v>
      </c>
      <c r="CP62">
        <v>11</v>
      </c>
      <c r="CQ62">
        <v>12</v>
      </c>
      <c r="CR62">
        <v>43</v>
      </c>
      <c r="CS62">
        <v>44</v>
      </c>
      <c r="CT62">
        <v>46</v>
      </c>
      <c r="CU62" s="126">
        <v>48</v>
      </c>
      <c r="CV62">
        <v>49</v>
      </c>
      <c r="CW62" s="126">
        <v>2</v>
      </c>
      <c r="CX62">
        <v>8</v>
      </c>
      <c r="CY62" s="126">
        <v>10</v>
      </c>
      <c r="CZ62">
        <v>27</v>
      </c>
      <c r="DA62" s="126">
        <v>30</v>
      </c>
      <c r="DB62">
        <v>37</v>
      </c>
      <c r="DC62">
        <v>39</v>
      </c>
      <c r="DD62">
        <v>4</v>
      </c>
      <c r="DE62">
        <v>23</v>
      </c>
      <c r="DF62">
        <v>40</v>
      </c>
      <c r="DG62">
        <v>16</v>
      </c>
      <c r="DH62">
        <v>28</v>
      </c>
      <c r="DI62">
        <v>34</v>
      </c>
      <c r="DJ62" s="239">
        <v>212</v>
      </c>
      <c r="DL62" s="237">
        <v>6</v>
      </c>
      <c r="DM62" s="237">
        <v>0</v>
      </c>
      <c r="DO62" s="237">
        <v>4</v>
      </c>
      <c r="DP62" s="237">
        <v>2</v>
      </c>
      <c r="DR62" s="241">
        <v>0.75985663082437271</v>
      </c>
      <c r="DU62" s="240"/>
    </row>
    <row r="63" spans="1:126" x14ac:dyDescent="0.25">
      <c r="A63" s="235">
        <v>42201</v>
      </c>
      <c r="B63">
        <v>2</v>
      </c>
      <c r="C63">
        <v>10</v>
      </c>
      <c r="D63">
        <v>30</v>
      </c>
      <c r="E63">
        <v>32</v>
      </c>
      <c r="F63">
        <v>42</v>
      </c>
      <c r="G63">
        <v>48</v>
      </c>
      <c r="I63">
        <v>1</v>
      </c>
      <c r="J63">
        <v>1</v>
      </c>
      <c r="K63">
        <v>0</v>
      </c>
      <c r="L63">
        <v>2</v>
      </c>
      <c r="M63">
        <v>2</v>
      </c>
      <c r="O63">
        <v>8</v>
      </c>
      <c r="P63">
        <v>6</v>
      </c>
      <c r="Q63">
        <v>7</v>
      </c>
      <c r="R63">
        <v>4</v>
      </c>
      <c r="S63">
        <v>12</v>
      </c>
      <c r="T63">
        <v>9</v>
      </c>
      <c r="U63">
        <v>6</v>
      </c>
      <c r="V63">
        <v>5</v>
      </c>
      <c r="W63">
        <v>8</v>
      </c>
      <c r="X63">
        <v>6</v>
      </c>
      <c r="Y63">
        <v>6</v>
      </c>
      <c r="Z63">
        <v>6</v>
      </c>
      <c r="AA63">
        <v>7</v>
      </c>
      <c r="AB63">
        <v>8</v>
      </c>
      <c r="AC63">
        <v>8</v>
      </c>
      <c r="AD63">
        <v>3</v>
      </c>
      <c r="AE63">
        <v>7</v>
      </c>
      <c r="AF63">
        <v>8</v>
      </c>
      <c r="AG63">
        <v>8</v>
      </c>
      <c r="AH63">
        <v>7</v>
      </c>
      <c r="AI63">
        <v>8</v>
      </c>
      <c r="AJ63">
        <v>8</v>
      </c>
      <c r="AK63">
        <v>4</v>
      </c>
      <c r="AL63">
        <v>9</v>
      </c>
      <c r="AM63">
        <v>7</v>
      </c>
      <c r="AN63">
        <v>8</v>
      </c>
      <c r="AO63">
        <v>5</v>
      </c>
      <c r="AP63">
        <v>3</v>
      </c>
      <c r="AQ63">
        <v>7</v>
      </c>
      <c r="AR63">
        <v>6</v>
      </c>
      <c r="AS63">
        <v>11</v>
      </c>
      <c r="AT63">
        <v>11</v>
      </c>
      <c r="AU63">
        <v>8</v>
      </c>
      <c r="AV63">
        <v>3</v>
      </c>
      <c r="AW63">
        <v>8</v>
      </c>
      <c r="AX63">
        <v>11</v>
      </c>
      <c r="AY63">
        <v>5</v>
      </c>
      <c r="AZ63">
        <v>12</v>
      </c>
      <c r="BA63">
        <v>5</v>
      </c>
      <c r="BB63">
        <v>4</v>
      </c>
      <c r="BC63">
        <v>8</v>
      </c>
      <c r="BD63">
        <v>11</v>
      </c>
      <c r="BE63">
        <v>6</v>
      </c>
      <c r="BF63">
        <v>6</v>
      </c>
      <c r="BG63">
        <v>10</v>
      </c>
      <c r="BH63">
        <v>6</v>
      </c>
      <c r="BI63">
        <v>12</v>
      </c>
      <c r="BJ63">
        <v>7</v>
      </c>
      <c r="BK63">
        <v>6</v>
      </c>
      <c r="BM63">
        <v>5</v>
      </c>
      <c r="BN63">
        <v>38</v>
      </c>
      <c r="BO63">
        <v>47</v>
      </c>
      <c r="BP63">
        <v>31</v>
      </c>
      <c r="BQ63">
        <v>32</v>
      </c>
      <c r="BR63">
        <v>36</v>
      </c>
      <c r="BS63">
        <v>42</v>
      </c>
      <c r="BT63">
        <v>45</v>
      </c>
      <c r="BU63">
        <v>6</v>
      </c>
      <c r="BV63">
        <v>24</v>
      </c>
      <c r="BW63">
        <v>1</v>
      </c>
      <c r="BX63">
        <v>9</v>
      </c>
      <c r="BY63">
        <v>14</v>
      </c>
      <c r="BZ63">
        <v>15</v>
      </c>
      <c r="CA63">
        <v>18</v>
      </c>
      <c r="CB63">
        <v>19</v>
      </c>
      <c r="CC63">
        <v>21</v>
      </c>
      <c r="CD63">
        <v>22</v>
      </c>
      <c r="CE63">
        <v>26</v>
      </c>
      <c r="CF63">
        <v>33</v>
      </c>
      <c r="CG63">
        <v>35</v>
      </c>
      <c r="CH63">
        <v>41</v>
      </c>
      <c r="CI63" s="126">
        <v>3</v>
      </c>
      <c r="CJ63">
        <v>13</v>
      </c>
      <c r="CK63" s="126">
        <v>17</v>
      </c>
      <c r="CL63">
        <v>20</v>
      </c>
      <c r="CM63" s="126">
        <v>25</v>
      </c>
      <c r="CN63">
        <v>29</v>
      </c>
      <c r="CO63">
        <v>48</v>
      </c>
      <c r="CP63">
        <v>2</v>
      </c>
      <c r="CQ63">
        <v>7</v>
      </c>
      <c r="CR63">
        <v>10</v>
      </c>
      <c r="CS63">
        <v>11</v>
      </c>
      <c r="CT63">
        <v>12</v>
      </c>
      <c r="CU63">
        <v>30</v>
      </c>
      <c r="CV63">
        <v>43</v>
      </c>
      <c r="CW63">
        <v>44</v>
      </c>
      <c r="CX63" s="126">
        <v>46</v>
      </c>
      <c r="CY63">
        <v>49</v>
      </c>
      <c r="CZ63">
        <v>8</v>
      </c>
      <c r="DA63">
        <v>27</v>
      </c>
      <c r="DB63">
        <v>37</v>
      </c>
      <c r="DC63">
        <v>39</v>
      </c>
      <c r="DD63">
        <v>4</v>
      </c>
      <c r="DE63">
        <v>23</v>
      </c>
      <c r="DF63">
        <v>40</v>
      </c>
      <c r="DG63">
        <v>16</v>
      </c>
      <c r="DH63" s="126">
        <v>28</v>
      </c>
      <c r="DI63" s="126">
        <v>34</v>
      </c>
      <c r="DJ63" s="239">
        <v>164</v>
      </c>
      <c r="DL63" s="237">
        <v>4</v>
      </c>
      <c r="DM63" s="237">
        <v>2</v>
      </c>
      <c r="DO63" s="237">
        <v>0</v>
      </c>
      <c r="DP63" s="237">
        <v>6</v>
      </c>
      <c r="DR63" s="241">
        <v>0.58781362007168458</v>
      </c>
      <c r="DU63" s="240"/>
    </row>
    <row r="64" spans="1:126" x14ac:dyDescent="0.25">
      <c r="A64" s="235">
        <v>42205</v>
      </c>
      <c r="B64">
        <v>3</v>
      </c>
      <c r="C64">
        <v>17</v>
      </c>
      <c r="D64">
        <v>25</v>
      </c>
      <c r="E64">
        <v>28</v>
      </c>
      <c r="F64">
        <v>34</v>
      </c>
      <c r="G64">
        <v>46</v>
      </c>
      <c r="I64">
        <v>1</v>
      </c>
      <c r="J64">
        <v>1</v>
      </c>
      <c r="K64">
        <v>2</v>
      </c>
      <c r="L64">
        <v>1</v>
      </c>
      <c r="M64">
        <v>1</v>
      </c>
      <c r="O64">
        <v>8</v>
      </c>
      <c r="P64">
        <v>6</v>
      </c>
      <c r="Q64">
        <v>8</v>
      </c>
      <c r="R64">
        <v>4</v>
      </c>
      <c r="S64">
        <v>12</v>
      </c>
      <c r="T64">
        <v>9</v>
      </c>
      <c r="U64">
        <v>6</v>
      </c>
      <c r="V64">
        <v>5</v>
      </c>
      <c r="W64">
        <v>8</v>
      </c>
      <c r="X64">
        <v>6</v>
      </c>
      <c r="Y64">
        <v>6</v>
      </c>
      <c r="Z64">
        <v>6</v>
      </c>
      <c r="AA64">
        <v>7</v>
      </c>
      <c r="AB64">
        <v>8</v>
      </c>
      <c r="AC64">
        <v>8</v>
      </c>
      <c r="AD64">
        <v>3</v>
      </c>
      <c r="AE64">
        <v>8</v>
      </c>
      <c r="AF64">
        <v>8</v>
      </c>
      <c r="AG64">
        <v>8</v>
      </c>
      <c r="AH64">
        <v>7</v>
      </c>
      <c r="AI64">
        <v>8</v>
      </c>
      <c r="AJ64">
        <v>8</v>
      </c>
      <c r="AK64">
        <v>4</v>
      </c>
      <c r="AL64">
        <v>9</v>
      </c>
      <c r="AM64">
        <v>8</v>
      </c>
      <c r="AN64">
        <v>8</v>
      </c>
      <c r="AO64">
        <v>5</v>
      </c>
      <c r="AP64">
        <v>4</v>
      </c>
      <c r="AQ64">
        <v>7</v>
      </c>
      <c r="AR64">
        <v>6</v>
      </c>
      <c r="AS64">
        <v>11</v>
      </c>
      <c r="AT64">
        <v>11</v>
      </c>
      <c r="AU64">
        <v>8</v>
      </c>
      <c r="AV64">
        <v>4</v>
      </c>
      <c r="AW64">
        <v>8</v>
      </c>
      <c r="AX64">
        <v>11</v>
      </c>
      <c r="AY64">
        <v>5</v>
      </c>
      <c r="AZ64">
        <v>12</v>
      </c>
      <c r="BA64">
        <v>5</v>
      </c>
      <c r="BB64">
        <v>4</v>
      </c>
      <c r="BC64">
        <v>8</v>
      </c>
      <c r="BD64">
        <v>11</v>
      </c>
      <c r="BE64">
        <v>6</v>
      </c>
      <c r="BF64">
        <v>6</v>
      </c>
      <c r="BG64">
        <v>10</v>
      </c>
      <c r="BH64">
        <v>7</v>
      </c>
      <c r="BI64">
        <v>12</v>
      </c>
      <c r="BJ64">
        <v>7</v>
      </c>
      <c r="BK64">
        <v>6</v>
      </c>
      <c r="BM64">
        <v>5</v>
      </c>
      <c r="BN64">
        <v>38</v>
      </c>
      <c r="BO64">
        <v>47</v>
      </c>
      <c r="BP64">
        <v>31</v>
      </c>
      <c r="BQ64">
        <v>32</v>
      </c>
      <c r="BR64">
        <v>36</v>
      </c>
      <c r="BS64">
        <v>42</v>
      </c>
      <c r="BT64">
        <v>45</v>
      </c>
      <c r="BU64">
        <v>6</v>
      </c>
      <c r="BV64" s="126">
        <v>24</v>
      </c>
      <c r="BW64">
        <v>1</v>
      </c>
      <c r="BX64">
        <v>3</v>
      </c>
      <c r="BY64">
        <v>9</v>
      </c>
      <c r="BZ64">
        <v>14</v>
      </c>
      <c r="CA64">
        <v>15</v>
      </c>
      <c r="CB64">
        <v>17</v>
      </c>
      <c r="CC64" s="126">
        <v>18</v>
      </c>
      <c r="CD64">
        <v>19</v>
      </c>
      <c r="CE64">
        <v>21</v>
      </c>
      <c r="CF64">
        <v>22</v>
      </c>
      <c r="CG64">
        <v>25</v>
      </c>
      <c r="CH64">
        <v>26</v>
      </c>
      <c r="CI64">
        <v>33</v>
      </c>
      <c r="CJ64">
        <v>35</v>
      </c>
      <c r="CK64">
        <v>41</v>
      </c>
      <c r="CL64" s="126">
        <v>13</v>
      </c>
      <c r="CM64">
        <v>20</v>
      </c>
      <c r="CN64">
        <v>29</v>
      </c>
      <c r="CO64">
        <v>46</v>
      </c>
      <c r="CP64">
        <v>48</v>
      </c>
      <c r="CQ64">
        <v>2</v>
      </c>
      <c r="CR64">
        <v>7</v>
      </c>
      <c r="CS64">
        <v>10</v>
      </c>
      <c r="CT64">
        <v>11</v>
      </c>
      <c r="CU64">
        <v>12</v>
      </c>
      <c r="CV64">
        <v>30</v>
      </c>
      <c r="CW64">
        <v>43</v>
      </c>
      <c r="CX64">
        <v>44</v>
      </c>
      <c r="CY64">
        <v>49</v>
      </c>
      <c r="CZ64">
        <v>8</v>
      </c>
      <c r="DA64">
        <v>27</v>
      </c>
      <c r="DB64" s="126">
        <v>37</v>
      </c>
      <c r="DC64">
        <v>39</v>
      </c>
      <c r="DD64" s="126">
        <v>4</v>
      </c>
      <c r="DE64">
        <v>23</v>
      </c>
      <c r="DF64">
        <v>28</v>
      </c>
      <c r="DG64" s="126">
        <v>34</v>
      </c>
      <c r="DH64">
        <v>40</v>
      </c>
      <c r="DI64">
        <v>16</v>
      </c>
      <c r="DJ64" s="239">
        <v>153</v>
      </c>
      <c r="DL64" s="237">
        <v>3</v>
      </c>
      <c r="DM64" s="237">
        <v>3</v>
      </c>
      <c r="DO64" s="237">
        <v>3</v>
      </c>
      <c r="DP64" s="237">
        <v>3</v>
      </c>
      <c r="DR64" s="241">
        <v>0.54838709677419351</v>
      </c>
      <c r="DU64" s="240"/>
    </row>
    <row r="65" spans="1:125" x14ac:dyDescent="0.25">
      <c r="A65" s="235">
        <v>42208</v>
      </c>
      <c r="B65">
        <v>4</v>
      </c>
      <c r="C65">
        <v>13</v>
      </c>
      <c r="D65">
        <v>18</v>
      </c>
      <c r="E65">
        <v>24</v>
      </c>
      <c r="F65">
        <v>34</v>
      </c>
      <c r="G65">
        <v>37</v>
      </c>
      <c r="I65">
        <v>1</v>
      </c>
      <c r="J65">
        <v>2</v>
      </c>
      <c r="K65">
        <v>1</v>
      </c>
      <c r="L65">
        <v>2</v>
      </c>
      <c r="M65">
        <v>0</v>
      </c>
      <c r="O65">
        <v>8</v>
      </c>
      <c r="P65">
        <v>6</v>
      </c>
      <c r="Q65">
        <v>8</v>
      </c>
      <c r="R65">
        <v>5</v>
      </c>
      <c r="S65">
        <v>12</v>
      </c>
      <c r="T65">
        <v>9</v>
      </c>
      <c r="U65">
        <v>6</v>
      </c>
      <c r="V65">
        <v>5</v>
      </c>
      <c r="W65">
        <v>8</v>
      </c>
      <c r="X65">
        <v>6</v>
      </c>
      <c r="Y65">
        <v>6</v>
      </c>
      <c r="Z65">
        <v>6</v>
      </c>
      <c r="AA65">
        <v>8</v>
      </c>
      <c r="AB65">
        <v>8</v>
      </c>
      <c r="AC65">
        <v>8</v>
      </c>
      <c r="AD65">
        <v>3</v>
      </c>
      <c r="AE65">
        <v>8</v>
      </c>
      <c r="AF65">
        <v>9</v>
      </c>
      <c r="AG65">
        <v>8</v>
      </c>
      <c r="AH65">
        <v>7</v>
      </c>
      <c r="AI65">
        <v>8</v>
      </c>
      <c r="AJ65">
        <v>8</v>
      </c>
      <c r="AK65">
        <v>4</v>
      </c>
      <c r="AL65">
        <v>10</v>
      </c>
      <c r="AM65">
        <v>8</v>
      </c>
      <c r="AN65">
        <v>8</v>
      </c>
      <c r="AO65">
        <v>5</v>
      </c>
      <c r="AP65">
        <v>4</v>
      </c>
      <c r="AQ65">
        <v>7</v>
      </c>
      <c r="AR65">
        <v>6</v>
      </c>
      <c r="AS65">
        <v>11</v>
      </c>
      <c r="AT65">
        <v>11</v>
      </c>
      <c r="AU65">
        <v>8</v>
      </c>
      <c r="AV65">
        <v>5</v>
      </c>
      <c r="AW65">
        <v>8</v>
      </c>
      <c r="AX65">
        <v>11</v>
      </c>
      <c r="AY65">
        <v>6</v>
      </c>
      <c r="AZ65">
        <v>12</v>
      </c>
      <c r="BA65">
        <v>5</v>
      </c>
      <c r="BB65">
        <v>4</v>
      </c>
      <c r="BC65">
        <v>8</v>
      </c>
      <c r="BD65">
        <v>11</v>
      </c>
      <c r="BE65">
        <v>6</v>
      </c>
      <c r="BF65">
        <v>6</v>
      </c>
      <c r="BG65">
        <v>10</v>
      </c>
      <c r="BH65">
        <v>7</v>
      </c>
      <c r="BI65">
        <v>12</v>
      </c>
      <c r="BJ65">
        <v>7</v>
      </c>
      <c r="BK65">
        <v>6</v>
      </c>
      <c r="BM65">
        <v>5</v>
      </c>
      <c r="BN65">
        <v>38</v>
      </c>
      <c r="BO65">
        <v>47</v>
      </c>
      <c r="BP65">
        <v>31</v>
      </c>
      <c r="BQ65">
        <v>32</v>
      </c>
      <c r="BR65">
        <v>36</v>
      </c>
      <c r="BS65" s="126">
        <v>42</v>
      </c>
      <c r="BT65">
        <v>24</v>
      </c>
      <c r="BU65">
        <v>45</v>
      </c>
      <c r="BV65" s="126">
        <v>6</v>
      </c>
      <c r="BW65">
        <v>18</v>
      </c>
      <c r="BX65">
        <v>1</v>
      </c>
      <c r="BY65">
        <v>3</v>
      </c>
      <c r="BZ65" s="126">
        <v>9</v>
      </c>
      <c r="CA65">
        <v>13</v>
      </c>
      <c r="CB65">
        <v>14</v>
      </c>
      <c r="CC65">
        <v>15</v>
      </c>
      <c r="CD65">
        <v>17</v>
      </c>
      <c r="CE65">
        <v>19</v>
      </c>
      <c r="CF65">
        <v>21</v>
      </c>
      <c r="CG65">
        <v>22</v>
      </c>
      <c r="CH65">
        <v>25</v>
      </c>
      <c r="CI65">
        <v>26</v>
      </c>
      <c r="CJ65">
        <v>33</v>
      </c>
      <c r="CK65">
        <v>35</v>
      </c>
      <c r="CL65">
        <v>41</v>
      </c>
      <c r="CM65">
        <v>20</v>
      </c>
      <c r="CN65">
        <v>29</v>
      </c>
      <c r="CO65" s="126">
        <v>46</v>
      </c>
      <c r="CP65">
        <v>48</v>
      </c>
      <c r="CQ65">
        <v>2</v>
      </c>
      <c r="CR65">
        <v>7</v>
      </c>
      <c r="CS65">
        <v>10</v>
      </c>
      <c r="CT65">
        <v>11</v>
      </c>
      <c r="CU65">
        <v>12</v>
      </c>
      <c r="CV65">
        <v>30</v>
      </c>
      <c r="CW65">
        <v>37</v>
      </c>
      <c r="CX65" s="126">
        <v>43</v>
      </c>
      <c r="CY65">
        <v>44</v>
      </c>
      <c r="CZ65">
        <v>49</v>
      </c>
      <c r="DA65">
        <v>4</v>
      </c>
      <c r="DB65">
        <v>8</v>
      </c>
      <c r="DC65">
        <v>27</v>
      </c>
      <c r="DD65">
        <v>34</v>
      </c>
      <c r="DE65">
        <v>39</v>
      </c>
      <c r="DF65">
        <v>23</v>
      </c>
      <c r="DG65">
        <v>28</v>
      </c>
      <c r="DH65" s="126">
        <v>40</v>
      </c>
      <c r="DI65">
        <v>16</v>
      </c>
      <c r="DJ65" s="239">
        <v>130</v>
      </c>
      <c r="DL65" s="237">
        <v>2</v>
      </c>
      <c r="DM65" s="237">
        <v>4</v>
      </c>
      <c r="DO65" s="237">
        <v>2</v>
      </c>
      <c r="DP65" s="237">
        <v>4</v>
      </c>
      <c r="DR65" s="241">
        <v>0.46594982078853048</v>
      </c>
      <c r="DU65" s="240"/>
    </row>
    <row r="66" spans="1:125" x14ac:dyDescent="0.25">
      <c r="A66" s="235">
        <v>42212</v>
      </c>
      <c r="B66">
        <v>6</v>
      </c>
      <c r="C66">
        <v>9</v>
      </c>
      <c r="D66">
        <v>40</v>
      </c>
      <c r="E66">
        <v>42</v>
      </c>
      <c r="F66">
        <v>43</v>
      </c>
      <c r="G66">
        <v>46</v>
      </c>
      <c r="I66">
        <v>2</v>
      </c>
      <c r="J66">
        <v>0</v>
      </c>
      <c r="K66">
        <v>0</v>
      </c>
      <c r="L66">
        <v>0</v>
      </c>
      <c r="M66">
        <v>4</v>
      </c>
      <c r="O66">
        <v>8</v>
      </c>
      <c r="P66">
        <v>6</v>
      </c>
      <c r="Q66">
        <v>8</v>
      </c>
      <c r="R66">
        <v>5</v>
      </c>
      <c r="S66">
        <v>12</v>
      </c>
      <c r="T66">
        <v>10</v>
      </c>
      <c r="U66">
        <v>6</v>
      </c>
      <c r="V66">
        <v>5</v>
      </c>
      <c r="W66">
        <v>9</v>
      </c>
      <c r="X66">
        <v>6</v>
      </c>
      <c r="Y66">
        <v>6</v>
      </c>
      <c r="Z66">
        <v>6</v>
      </c>
      <c r="AA66">
        <v>8</v>
      </c>
      <c r="AB66">
        <v>8</v>
      </c>
      <c r="AC66">
        <v>8</v>
      </c>
      <c r="AD66">
        <v>3</v>
      </c>
      <c r="AE66">
        <v>8</v>
      </c>
      <c r="AF66">
        <v>9</v>
      </c>
      <c r="AG66">
        <v>8</v>
      </c>
      <c r="AH66">
        <v>7</v>
      </c>
      <c r="AI66">
        <v>8</v>
      </c>
      <c r="AJ66">
        <v>8</v>
      </c>
      <c r="AK66">
        <v>4</v>
      </c>
      <c r="AL66">
        <v>10</v>
      </c>
      <c r="AM66">
        <v>8</v>
      </c>
      <c r="AN66">
        <v>8</v>
      </c>
      <c r="AO66">
        <v>5</v>
      </c>
      <c r="AP66">
        <v>4</v>
      </c>
      <c r="AQ66">
        <v>7</v>
      </c>
      <c r="AR66">
        <v>6</v>
      </c>
      <c r="AS66">
        <v>11</v>
      </c>
      <c r="AT66">
        <v>11</v>
      </c>
      <c r="AU66">
        <v>8</v>
      </c>
      <c r="AV66">
        <v>5</v>
      </c>
      <c r="AW66">
        <v>8</v>
      </c>
      <c r="AX66">
        <v>11</v>
      </c>
      <c r="AY66">
        <v>6</v>
      </c>
      <c r="AZ66">
        <v>12</v>
      </c>
      <c r="BA66">
        <v>5</v>
      </c>
      <c r="BB66">
        <v>5</v>
      </c>
      <c r="BC66">
        <v>8</v>
      </c>
      <c r="BD66">
        <v>12</v>
      </c>
      <c r="BE66">
        <v>7</v>
      </c>
      <c r="BF66">
        <v>6</v>
      </c>
      <c r="BG66">
        <v>10</v>
      </c>
      <c r="BH66">
        <v>8</v>
      </c>
      <c r="BI66">
        <v>12</v>
      </c>
      <c r="BJ66">
        <v>7</v>
      </c>
      <c r="BK66">
        <v>6</v>
      </c>
      <c r="BM66">
        <v>5</v>
      </c>
      <c r="BN66">
        <v>38</v>
      </c>
      <c r="BO66">
        <v>42</v>
      </c>
      <c r="BP66">
        <v>47</v>
      </c>
      <c r="BQ66">
        <v>31</v>
      </c>
      <c r="BR66">
        <v>32</v>
      </c>
      <c r="BS66">
        <v>36</v>
      </c>
      <c r="BT66">
        <v>6</v>
      </c>
      <c r="BU66">
        <v>24</v>
      </c>
      <c r="BV66">
        <v>45</v>
      </c>
      <c r="BW66">
        <v>9</v>
      </c>
      <c r="BX66">
        <v>18</v>
      </c>
      <c r="BY66">
        <v>1</v>
      </c>
      <c r="BZ66">
        <v>3</v>
      </c>
      <c r="CA66" s="126">
        <v>13</v>
      </c>
      <c r="CB66">
        <v>14</v>
      </c>
      <c r="CC66">
        <v>15</v>
      </c>
      <c r="CD66">
        <v>17</v>
      </c>
      <c r="CE66">
        <v>19</v>
      </c>
      <c r="CF66" s="126">
        <v>21</v>
      </c>
      <c r="CG66">
        <v>22</v>
      </c>
      <c r="CH66" s="126">
        <v>25</v>
      </c>
      <c r="CI66">
        <v>26</v>
      </c>
      <c r="CJ66">
        <v>33</v>
      </c>
      <c r="CK66">
        <v>35</v>
      </c>
      <c r="CL66">
        <v>41</v>
      </c>
      <c r="CM66">
        <v>46</v>
      </c>
      <c r="CN66">
        <v>20</v>
      </c>
      <c r="CO66">
        <v>29</v>
      </c>
      <c r="CP66">
        <v>43</v>
      </c>
      <c r="CQ66">
        <v>48</v>
      </c>
      <c r="CR66" s="126">
        <v>2</v>
      </c>
      <c r="CS66">
        <v>7</v>
      </c>
      <c r="CT66" s="126">
        <v>10</v>
      </c>
      <c r="CU66">
        <v>11</v>
      </c>
      <c r="CV66">
        <v>12</v>
      </c>
      <c r="CW66">
        <v>30</v>
      </c>
      <c r="CX66">
        <v>37</v>
      </c>
      <c r="CY66">
        <v>44</v>
      </c>
      <c r="CZ66" s="126">
        <v>49</v>
      </c>
      <c r="DA66">
        <v>4</v>
      </c>
      <c r="DB66">
        <v>8</v>
      </c>
      <c r="DC66">
        <v>27</v>
      </c>
      <c r="DD66">
        <v>34</v>
      </c>
      <c r="DE66">
        <v>39</v>
      </c>
      <c r="DF66">
        <v>40</v>
      </c>
      <c r="DG66">
        <v>23</v>
      </c>
      <c r="DH66">
        <v>28</v>
      </c>
      <c r="DI66">
        <v>16</v>
      </c>
      <c r="DJ66" s="239">
        <v>186</v>
      </c>
      <c r="DL66" s="237">
        <v>4</v>
      </c>
      <c r="DM66" s="237">
        <v>2</v>
      </c>
      <c r="DO66" s="237">
        <v>2</v>
      </c>
      <c r="DP66" s="237">
        <v>4</v>
      </c>
      <c r="DR66" s="241">
        <v>0.66666666666666663</v>
      </c>
      <c r="DU66" s="240"/>
    </row>
    <row r="67" spans="1:125" x14ac:dyDescent="0.25">
      <c r="A67" s="235">
        <v>42215</v>
      </c>
      <c r="B67">
        <v>2</v>
      </c>
      <c r="C67">
        <v>10</v>
      </c>
      <c r="D67">
        <v>13</v>
      </c>
      <c r="E67">
        <v>21</v>
      </c>
      <c r="F67">
        <v>25</v>
      </c>
      <c r="G67">
        <v>49</v>
      </c>
      <c r="I67">
        <v>1</v>
      </c>
      <c r="J67">
        <v>2</v>
      </c>
      <c r="K67">
        <v>2</v>
      </c>
      <c r="L67">
        <v>0</v>
      </c>
      <c r="M67">
        <v>1</v>
      </c>
      <c r="O67">
        <v>8</v>
      </c>
      <c r="P67">
        <v>7</v>
      </c>
      <c r="Q67">
        <v>8</v>
      </c>
      <c r="R67">
        <v>5</v>
      </c>
      <c r="S67">
        <v>12</v>
      </c>
      <c r="T67">
        <v>10</v>
      </c>
      <c r="U67">
        <v>6</v>
      </c>
      <c r="V67">
        <v>5</v>
      </c>
      <c r="W67">
        <v>9</v>
      </c>
      <c r="X67">
        <v>7</v>
      </c>
      <c r="Y67">
        <v>6</v>
      </c>
      <c r="Z67">
        <v>6</v>
      </c>
      <c r="AA67">
        <v>9</v>
      </c>
      <c r="AB67">
        <v>8</v>
      </c>
      <c r="AC67">
        <v>8</v>
      </c>
      <c r="AD67">
        <v>3</v>
      </c>
      <c r="AE67">
        <v>8</v>
      </c>
      <c r="AF67">
        <v>9</v>
      </c>
      <c r="AG67">
        <v>8</v>
      </c>
      <c r="AH67">
        <v>7</v>
      </c>
      <c r="AI67">
        <v>9</v>
      </c>
      <c r="AJ67">
        <v>8</v>
      </c>
      <c r="AK67">
        <v>4</v>
      </c>
      <c r="AL67">
        <v>10</v>
      </c>
      <c r="AM67">
        <v>9</v>
      </c>
      <c r="AN67">
        <v>8</v>
      </c>
      <c r="AO67">
        <v>5</v>
      </c>
      <c r="AP67">
        <v>4</v>
      </c>
      <c r="AQ67">
        <v>7</v>
      </c>
      <c r="AR67">
        <v>6</v>
      </c>
      <c r="AS67">
        <v>11</v>
      </c>
      <c r="AT67">
        <v>11</v>
      </c>
      <c r="AU67">
        <v>8</v>
      </c>
      <c r="AV67">
        <v>5</v>
      </c>
      <c r="AW67">
        <v>8</v>
      </c>
      <c r="AX67">
        <v>11</v>
      </c>
      <c r="AY67">
        <v>6</v>
      </c>
      <c r="AZ67">
        <v>12</v>
      </c>
      <c r="BA67">
        <v>5</v>
      </c>
      <c r="BB67">
        <v>5</v>
      </c>
      <c r="BC67">
        <v>8</v>
      </c>
      <c r="BD67">
        <v>12</v>
      </c>
      <c r="BE67">
        <v>7</v>
      </c>
      <c r="BF67">
        <v>6</v>
      </c>
      <c r="BG67">
        <v>10</v>
      </c>
      <c r="BH67">
        <v>8</v>
      </c>
      <c r="BI67">
        <v>12</v>
      </c>
      <c r="BJ67">
        <v>7</v>
      </c>
      <c r="BK67">
        <v>7</v>
      </c>
      <c r="BM67">
        <v>5</v>
      </c>
      <c r="BN67">
        <v>38</v>
      </c>
      <c r="BO67">
        <v>42</v>
      </c>
      <c r="BP67">
        <v>47</v>
      </c>
      <c r="BQ67">
        <v>31</v>
      </c>
      <c r="BR67">
        <v>32</v>
      </c>
      <c r="BS67">
        <v>36</v>
      </c>
      <c r="BT67">
        <v>6</v>
      </c>
      <c r="BU67">
        <v>24</v>
      </c>
      <c r="BV67">
        <v>45</v>
      </c>
      <c r="BW67">
        <v>9</v>
      </c>
      <c r="BX67">
        <v>13</v>
      </c>
      <c r="BY67" s="126">
        <v>18</v>
      </c>
      <c r="BZ67" s="126">
        <v>21</v>
      </c>
      <c r="CA67" s="126">
        <v>25</v>
      </c>
      <c r="CB67">
        <v>1</v>
      </c>
      <c r="CC67">
        <v>3</v>
      </c>
      <c r="CD67">
        <v>14</v>
      </c>
      <c r="CE67">
        <v>15</v>
      </c>
      <c r="CF67">
        <v>17</v>
      </c>
      <c r="CG67">
        <v>19</v>
      </c>
      <c r="CH67">
        <v>22</v>
      </c>
      <c r="CI67" s="126">
        <v>26</v>
      </c>
      <c r="CJ67">
        <v>33</v>
      </c>
      <c r="CK67">
        <v>35</v>
      </c>
      <c r="CL67" s="126">
        <v>41</v>
      </c>
      <c r="CM67">
        <v>46</v>
      </c>
      <c r="CN67">
        <v>2</v>
      </c>
      <c r="CO67">
        <v>10</v>
      </c>
      <c r="CP67">
        <v>20</v>
      </c>
      <c r="CQ67">
        <v>29</v>
      </c>
      <c r="CR67">
        <v>43</v>
      </c>
      <c r="CS67">
        <v>48</v>
      </c>
      <c r="CT67">
        <v>49</v>
      </c>
      <c r="CU67">
        <v>7</v>
      </c>
      <c r="CV67">
        <v>11</v>
      </c>
      <c r="CW67">
        <v>12</v>
      </c>
      <c r="CX67">
        <v>30</v>
      </c>
      <c r="CY67">
        <v>37</v>
      </c>
      <c r="CZ67">
        <v>44</v>
      </c>
      <c r="DA67">
        <v>4</v>
      </c>
      <c r="DB67">
        <v>8</v>
      </c>
      <c r="DC67">
        <v>27</v>
      </c>
      <c r="DD67">
        <v>34</v>
      </c>
      <c r="DE67">
        <v>39</v>
      </c>
      <c r="DF67">
        <v>40</v>
      </c>
      <c r="DG67" s="126">
        <v>23</v>
      </c>
      <c r="DH67">
        <v>28</v>
      </c>
      <c r="DI67">
        <v>16</v>
      </c>
      <c r="DJ67" s="239">
        <v>120</v>
      </c>
      <c r="DL67" s="237">
        <v>1</v>
      </c>
      <c r="DM67" s="237">
        <v>5</v>
      </c>
      <c r="DO67" s="237">
        <v>4</v>
      </c>
      <c r="DP67" s="237">
        <v>2</v>
      </c>
      <c r="DR67" s="241">
        <v>0.43010752688172044</v>
      </c>
      <c r="DU67" s="240"/>
    </row>
    <row r="68" spans="1:125" x14ac:dyDescent="0.25">
      <c r="A68" s="235">
        <v>42219</v>
      </c>
      <c r="B68">
        <v>18</v>
      </c>
      <c r="C68">
        <v>21</v>
      </c>
      <c r="D68">
        <v>23</v>
      </c>
      <c r="E68">
        <v>25</v>
      </c>
      <c r="F68">
        <v>26</v>
      </c>
      <c r="G68">
        <v>41</v>
      </c>
      <c r="I68">
        <v>0</v>
      </c>
      <c r="J68">
        <v>1</v>
      </c>
      <c r="K68">
        <v>4</v>
      </c>
      <c r="L68">
        <v>0</v>
      </c>
      <c r="M68">
        <v>1</v>
      </c>
      <c r="O68">
        <v>8</v>
      </c>
      <c r="P68">
        <v>7</v>
      </c>
      <c r="Q68">
        <v>8</v>
      </c>
      <c r="R68">
        <v>5</v>
      </c>
      <c r="S68">
        <v>12</v>
      </c>
      <c r="T68">
        <v>10</v>
      </c>
      <c r="U68">
        <v>6</v>
      </c>
      <c r="V68">
        <v>5</v>
      </c>
      <c r="W68">
        <v>9</v>
      </c>
      <c r="X68">
        <v>7</v>
      </c>
      <c r="Y68">
        <v>6</v>
      </c>
      <c r="Z68">
        <v>6</v>
      </c>
      <c r="AA68">
        <v>9</v>
      </c>
      <c r="AB68">
        <v>8</v>
      </c>
      <c r="AC68">
        <v>8</v>
      </c>
      <c r="AD68">
        <v>3</v>
      </c>
      <c r="AE68">
        <v>8</v>
      </c>
      <c r="AF68">
        <v>10</v>
      </c>
      <c r="AG68">
        <v>8</v>
      </c>
      <c r="AH68">
        <v>7</v>
      </c>
      <c r="AI68">
        <v>10</v>
      </c>
      <c r="AJ68">
        <v>8</v>
      </c>
      <c r="AK68">
        <v>5</v>
      </c>
      <c r="AL68">
        <v>10</v>
      </c>
      <c r="AM68">
        <v>10</v>
      </c>
      <c r="AN68">
        <v>9</v>
      </c>
      <c r="AO68">
        <v>5</v>
      </c>
      <c r="AP68">
        <v>4</v>
      </c>
      <c r="AQ68">
        <v>7</v>
      </c>
      <c r="AR68">
        <v>6</v>
      </c>
      <c r="AS68">
        <v>11</v>
      </c>
      <c r="AT68">
        <v>11</v>
      </c>
      <c r="AU68">
        <v>8</v>
      </c>
      <c r="AV68">
        <v>5</v>
      </c>
      <c r="AW68">
        <v>8</v>
      </c>
      <c r="AX68">
        <v>11</v>
      </c>
      <c r="AY68">
        <v>6</v>
      </c>
      <c r="AZ68">
        <v>12</v>
      </c>
      <c r="BA68">
        <v>5</v>
      </c>
      <c r="BB68">
        <v>5</v>
      </c>
      <c r="BC68">
        <v>9</v>
      </c>
      <c r="BD68">
        <v>12</v>
      </c>
      <c r="BE68">
        <v>7</v>
      </c>
      <c r="BF68">
        <v>6</v>
      </c>
      <c r="BG68">
        <v>10</v>
      </c>
      <c r="BH68">
        <v>8</v>
      </c>
      <c r="BI68">
        <v>12</v>
      </c>
      <c r="BJ68">
        <v>7</v>
      </c>
      <c r="BK68">
        <v>7</v>
      </c>
      <c r="BM68">
        <v>5</v>
      </c>
      <c r="BN68" s="126">
        <v>38</v>
      </c>
      <c r="BO68">
        <v>42</v>
      </c>
      <c r="BP68">
        <v>47</v>
      </c>
      <c r="BQ68">
        <v>31</v>
      </c>
      <c r="BR68">
        <v>32</v>
      </c>
      <c r="BS68">
        <v>36</v>
      </c>
      <c r="BT68">
        <v>6</v>
      </c>
      <c r="BU68">
        <v>18</v>
      </c>
      <c r="BV68">
        <v>21</v>
      </c>
      <c r="BW68">
        <v>24</v>
      </c>
      <c r="BX68">
        <v>25</v>
      </c>
      <c r="BY68">
        <v>45</v>
      </c>
      <c r="BZ68">
        <v>9</v>
      </c>
      <c r="CA68">
        <v>13</v>
      </c>
      <c r="CB68">
        <v>26</v>
      </c>
      <c r="CC68">
        <v>41</v>
      </c>
      <c r="CD68">
        <v>1</v>
      </c>
      <c r="CE68">
        <v>3</v>
      </c>
      <c r="CF68">
        <v>14</v>
      </c>
      <c r="CG68" s="126">
        <v>15</v>
      </c>
      <c r="CH68">
        <v>17</v>
      </c>
      <c r="CI68">
        <v>19</v>
      </c>
      <c r="CJ68">
        <v>22</v>
      </c>
      <c r="CK68" s="126">
        <v>33</v>
      </c>
      <c r="CL68">
        <v>35</v>
      </c>
      <c r="CM68">
        <v>46</v>
      </c>
      <c r="CN68">
        <v>2</v>
      </c>
      <c r="CO68">
        <v>10</v>
      </c>
      <c r="CP68" s="126">
        <v>20</v>
      </c>
      <c r="CQ68">
        <v>29</v>
      </c>
      <c r="CR68">
        <v>43</v>
      </c>
      <c r="CS68">
        <v>48</v>
      </c>
      <c r="CT68">
        <v>49</v>
      </c>
      <c r="CU68">
        <v>7</v>
      </c>
      <c r="CV68" s="126">
        <v>11</v>
      </c>
      <c r="CW68">
        <v>12</v>
      </c>
      <c r="CX68">
        <v>30</v>
      </c>
      <c r="CY68">
        <v>37</v>
      </c>
      <c r="CZ68">
        <v>44</v>
      </c>
      <c r="DA68">
        <v>4</v>
      </c>
      <c r="DB68">
        <v>8</v>
      </c>
      <c r="DC68">
        <v>23</v>
      </c>
      <c r="DD68">
        <v>27</v>
      </c>
      <c r="DE68">
        <v>34</v>
      </c>
      <c r="DF68">
        <v>39</v>
      </c>
      <c r="DG68" s="126">
        <v>40</v>
      </c>
      <c r="DH68">
        <v>28</v>
      </c>
      <c r="DI68">
        <v>16</v>
      </c>
      <c r="DJ68" s="239">
        <v>154</v>
      </c>
      <c r="DL68" s="237">
        <v>2</v>
      </c>
      <c r="DM68" s="237">
        <v>4</v>
      </c>
      <c r="DO68" s="237">
        <v>4</v>
      </c>
      <c r="DP68" s="237">
        <v>2</v>
      </c>
      <c r="DR68" s="241">
        <v>0.55197132616487454</v>
      </c>
      <c r="DU68" s="240"/>
    </row>
    <row r="69" spans="1:125" x14ac:dyDescent="0.25">
      <c r="A69" s="235">
        <v>42222</v>
      </c>
      <c r="B69">
        <v>11</v>
      </c>
      <c r="C69">
        <v>15</v>
      </c>
      <c r="D69">
        <v>20</v>
      </c>
      <c r="E69">
        <v>33</v>
      </c>
      <c r="F69">
        <v>38</v>
      </c>
      <c r="G69">
        <v>40</v>
      </c>
      <c r="I69">
        <v>0</v>
      </c>
      <c r="J69">
        <v>2</v>
      </c>
      <c r="K69">
        <v>1</v>
      </c>
      <c r="L69">
        <v>2</v>
      </c>
      <c r="M69">
        <v>1</v>
      </c>
      <c r="O69">
        <v>8</v>
      </c>
      <c r="P69">
        <v>7</v>
      </c>
      <c r="Q69">
        <v>8</v>
      </c>
      <c r="R69">
        <v>5</v>
      </c>
      <c r="S69">
        <v>12</v>
      </c>
      <c r="T69">
        <v>10</v>
      </c>
      <c r="U69">
        <v>6</v>
      </c>
      <c r="V69">
        <v>5</v>
      </c>
      <c r="W69">
        <v>9</v>
      </c>
      <c r="X69">
        <v>7</v>
      </c>
      <c r="Y69">
        <v>7</v>
      </c>
      <c r="Z69">
        <v>6</v>
      </c>
      <c r="AA69">
        <v>9</v>
      </c>
      <c r="AB69">
        <v>8</v>
      </c>
      <c r="AC69">
        <v>9</v>
      </c>
      <c r="AD69">
        <v>3</v>
      </c>
      <c r="AE69">
        <v>8</v>
      </c>
      <c r="AF69">
        <v>10</v>
      </c>
      <c r="AG69">
        <v>8</v>
      </c>
      <c r="AH69">
        <v>8</v>
      </c>
      <c r="AI69">
        <v>10</v>
      </c>
      <c r="AJ69">
        <v>8</v>
      </c>
      <c r="AK69">
        <v>5</v>
      </c>
      <c r="AL69">
        <v>10</v>
      </c>
      <c r="AM69">
        <v>10</v>
      </c>
      <c r="AN69">
        <v>9</v>
      </c>
      <c r="AO69">
        <v>5</v>
      </c>
      <c r="AP69">
        <v>4</v>
      </c>
      <c r="AQ69">
        <v>7</v>
      </c>
      <c r="AR69">
        <v>6</v>
      </c>
      <c r="AS69">
        <v>11</v>
      </c>
      <c r="AT69">
        <v>11</v>
      </c>
      <c r="AU69">
        <v>9</v>
      </c>
      <c r="AV69">
        <v>5</v>
      </c>
      <c r="AW69">
        <v>8</v>
      </c>
      <c r="AX69">
        <v>11</v>
      </c>
      <c r="AY69">
        <v>6</v>
      </c>
      <c r="AZ69">
        <v>13</v>
      </c>
      <c r="BA69">
        <v>5</v>
      </c>
      <c r="BB69">
        <v>6</v>
      </c>
      <c r="BC69">
        <v>9</v>
      </c>
      <c r="BD69">
        <v>12</v>
      </c>
      <c r="BE69">
        <v>7</v>
      </c>
      <c r="BF69">
        <v>6</v>
      </c>
      <c r="BG69">
        <v>10</v>
      </c>
      <c r="BH69">
        <v>8</v>
      </c>
      <c r="BI69">
        <v>12</v>
      </c>
      <c r="BJ69">
        <v>7</v>
      </c>
      <c r="BK69">
        <v>7</v>
      </c>
      <c r="BM69">
        <v>38</v>
      </c>
      <c r="BN69">
        <v>5</v>
      </c>
      <c r="BO69">
        <v>42</v>
      </c>
      <c r="BP69">
        <v>47</v>
      </c>
      <c r="BQ69">
        <v>31</v>
      </c>
      <c r="BR69">
        <v>32</v>
      </c>
      <c r="BS69">
        <v>36</v>
      </c>
      <c r="BT69" s="126">
        <v>6</v>
      </c>
      <c r="BU69">
        <v>18</v>
      </c>
      <c r="BV69">
        <v>21</v>
      </c>
      <c r="BW69">
        <v>24</v>
      </c>
      <c r="BX69">
        <v>25</v>
      </c>
      <c r="BY69" s="126">
        <v>45</v>
      </c>
      <c r="BZ69">
        <v>9</v>
      </c>
      <c r="CA69">
        <v>13</v>
      </c>
      <c r="CB69">
        <v>15</v>
      </c>
      <c r="CC69">
        <v>26</v>
      </c>
      <c r="CD69">
        <v>33</v>
      </c>
      <c r="CE69">
        <v>41</v>
      </c>
      <c r="CF69">
        <v>1</v>
      </c>
      <c r="CG69">
        <v>3</v>
      </c>
      <c r="CH69">
        <v>14</v>
      </c>
      <c r="CI69">
        <v>17</v>
      </c>
      <c r="CJ69">
        <v>19</v>
      </c>
      <c r="CK69">
        <v>20</v>
      </c>
      <c r="CL69">
        <v>22</v>
      </c>
      <c r="CM69">
        <v>35</v>
      </c>
      <c r="CN69">
        <v>46</v>
      </c>
      <c r="CO69">
        <v>2</v>
      </c>
      <c r="CP69">
        <v>10</v>
      </c>
      <c r="CQ69">
        <v>11</v>
      </c>
      <c r="CR69">
        <v>29</v>
      </c>
      <c r="CS69">
        <v>43</v>
      </c>
      <c r="CT69">
        <v>48</v>
      </c>
      <c r="CU69">
        <v>49</v>
      </c>
      <c r="CV69" s="126">
        <v>7</v>
      </c>
      <c r="CW69" s="126">
        <v>12</v>
      </c>
      <c r="CX69">
        <v>30</v>
      </c>
      <c r="CY69" s="126">
        <v>37</v>
      </c>
      <c r="CZ69">
        <v>40</v>
      </c>
      <c r="DA69">
        <v>44</v>
      </c>
      <c r="DB69">
        <v>4</v>
      </c>
      <c r="DC69" s="126">
        <v>8</v>
      </c>
      <c r="DD69">
        <v>23</v>
      </c>
      <c r="DE69">
        <v>27</v>
      </c>
      <c r="DF69">
        <v>34</v>
      </c>
      <c r="DG69">
        <v>39</v>
      </c>
      <c r="DH69">
        <v>28</v>
      </c>
      <c r="DI69">
        <v>16</v>
      </c>
      <c r="DJ69" s="239">
        <v>157</v>
      </c>
      <c r="DL69" s="237">
        <v>3</v>
      </c>
      <c r="DM69" s="237">
        <v>3</v>
      </c>
      <c r="DO69" s="237">
        <v>3</v>
      </c>
      <c r="DP69" s="237">
        <v>3</v>
      </c>
      <c r="DR69" s="241">
        <v>0.56272401433691754</v>
      </c>
      <c r="DU69" s="240"/>
    </row>
    <row r="70" spans="1:125" x14ac:dyDescent="0.25">
      <c r="A70" s="235">
        <v>42226</v>
      </c>
      <c r="B70">
        <v>6</v>
      </c>
      <c r="C70">
        <v>7</v>
      </c>
      <c r="D70">
        <v>8</v>
      </c>
      <c r="E70">
        <v>12</v>
      </c>
      <c r="F70">
        <v>37</v>
      </c>
      <c r="G70">
        <v>45</v>
      </c>
      <c r="I70">
        <v>3</v>
      </c>
      <c r="J70">
        <v>1</v>
      </c>
      <c r="K70">
        <v>0</v>
      </c>
      <c r="L70">
        <v>1</v>
      </c>
      <c r="M70">
        <v>1</v>
      </c>
      <c r="O70">
        <v>8</v>
      </c>
      <c r="P70">
        <v>7</v>
      </c>
      <c r="Q70">
        <v>8</v>
      </c>
      <c r="R70">
        <v>5</v>
      </c>
      <c r="S70">
        <v>12</v>
      </c>
      <c r="T70">
        <v>11</v>
      </c>
      <c r="U70">
        <v>7</v>
      </c>
      <c r="V70">
        <v>6</v>
      </c>
      <c r="W70">
        <v>9</v>
      </c>
      <c r="X70">
        <v>7</v>
      </c>
      <c r="Y70">
        <v>7</v>
      </c>
      <c r="Z70">
        <v>7</v>
      </c>
      <c r="AA70">
        <v>9</v>
      </c>
      <c r="AB70">
        <v>8</v>
      </c>
      <c r="AC70">
        <v>9</v>
      </c>
      <c r="AD70">
        <v>3</v>
      </c>
      <c r="AE70">
        <v>8</v>
      </c>
      <c r="AF70">
        <v>10</v>
      </c>
      <c r="AG70">
        <v>8</v>
      </c>
      <c r="AH70">
        <v>8</v>
      </c>
      <c r="AI70">
        <v>10</v>
      </c>
      <c r="AJ70">
        <v>8</v>
      </c>
      <c r="AK70">
        <v>5</v>
      </c>
      <c r="AL70">
        <v>10</v>
      </c>
      <c r="AM70">
        <v>10</v>
      </c>
      <c r="AN70">
        <v>9</v>
      </c>
      <c r="AO70">
        <v>5</v>
      </c>
      <c r="AP70">
        <v>4</v>
      </c>
      <c r="AQ70">
        <v>7</v>
      </c>
      <c r="AR70">
        <v>6</v>
      </c>
      <c r="AS70">
        <v>11</v>
      </c>
      <c r="AT70">
        <v>11</v>
      </c>
      <c r="AU70">
        <v>9</v>
      </c>
      <c r="AV70">
        <v>5</v>
      </c>
      <c r="AW70">
        <v>8</v>
      </c>
      <c r="AX70">
        <v>11</v>
      </c>
      <c r="AY70">
        <v>7</v>
      </c>
      <c r="AZ70">
        <v>13</v>
      </c>
      <c r="BA70">
        <v>5</v>
      </c>
      <c r="BB70">
        <v>6</v>
      </c>
      <c r="BC70">
        <v>9</v>
      </c>
      <c r="BD70">
        <v>12</v>
      </c>
      <c r="BE70">
        <v>7</v>
      </c>
      <c r="BF70">
        <v>6</v>
      </c>
      <c r="BG70">
        <v>11</v>
      </c>
      <c r="BH70">
        <v>8</v>
      </c>
      <c r="BI70">
        <v>12</v>
      </c>
      <c r="BJ70">
        <v>7</v>
      </c>
      <c r="BK70">
        <v>7</v>
      </c>
      <c r="BM70" s="126">
        <v>38</v>
      </c>
      <c r="BN70">
        <v>5</v>
      </c>
      <c r="BO70">
        <v>42</v>
      </c>
      <c r="BP70">
        <v>47</v>
      </c>
      <c r="BQ70">
        <v>6</v>
      </c>
      <c r="BR70">
        <v>31</v>
      </c>
      <c r="BS70">
        <v>32</v>
      </c>
      <c r="BT70">
        <v>36</v>
      </c>
      <c r="BU70">
        <v>45</v>
      </c>
      <c r="BV70">
        <v>18</v>
      </c>
      <c r="BW70">
        <v>21</v>
      </c>
      <c r="BX70">
        <v>24</v>
      </c>
      <c r="BY70">
        <v>25</v>
      </c>
      <c r="BZ70">
        <v>9</v>
      </c>
      <c r="CA70">
        <v>13</v>
      </c>
      <c r="CB70">
        <v>15</v>
      </c>
      <c r="CC70">
        <v>26</v>
      </c>
      <c r="CD70">
        <v>33</v>
      </c>
      <c r="CE70">
        <v>41</v>
      </c>
      <c r="CF70">
        <v>1</v>
      </c>
      <c r="CG70">
        <v>3</v>
      </c>
      <c r="CH70">
        <v>14</v>
      </c>
      <c r="CI70">
        <v>17</v>
      </c>
      <c r="CJ70">
        <v>19</v>
      </c>
      <c r="CK70">
        <v>20</v>
      </c>
      <c r="CL70">
        <v>22</v>
      </c>
      <c r="CM70">
        <v>35</v>
      </c>
      <c r="CN70">
        <v>46</v>
      </c>
      <c r="CO70">
        <v>2</v>
      </c>
      <c r="CP70">
        <v>7</v>
      </c>
      <c r="CQ70" s="126">
        <v>10</v>
      </c>
      <c r="CR70">
        <v>11</v>
      </c>
      <c r="CS70" s="126">
        <v>12</v>
      </c>
      <c r="CT70">
        <v>29</v>
      </c>
      <c r="CU70">
        <v>37</v>
      </c>
      <c r="CV70">
        <v>43</v>
      </c>
      <c r="CW70" s="126">
        <v>48</v>
      </c>
      <c r="CX70">
        <v>49</v>
      </c>
      <c r="CY70" s="126">
        <v>8</v>
      </c>
      <c r="CZ70">
        <v>30</v>
      </c>
      <c r="DA70">
        <v>40</v>
      </c>
      <c r="DB70">
        <v>44</v>
      </c>
      <c r="DC70">
        <v>4</v>
      </c>
      <c r="DD70">
        <v>23</v>
      </c>
      <c r="DE70">
        <v>27</v>
      </c>
      <c r="DF70" s="126">
        <v>34</v>
      </c>
      <c r="DG70">
        <v>39</v>
      </c>
      <c r="DH70">
        <v>28</v>
      </c>
      <c r="DI70">
        <v>16</v>
      </c>
      <c r="DJ70" s="239">
        <v>115</v>
      </c>
      <c r="DL70" s="237">
        <v>2</v>
      </c>
      <c r="DM70" s="237">
        <v>4</v>
      </c>
      <c r="DO70" s="237">
        <v>3</v>
      </c>
      <c r="DP70" s="237">
        <v>3</v>
      </c>
      <c r="DR70" s="241">
        <v>0.41218637992831542</v>
      </c>
      <c r="DU70" s="240"/>
    </row>
    <row r="71" spans="1:125" x14ac:dyDescent="0.25">
      <c r="A71" s="235">
        <v>42229</v>
      </c>
      <c r="B71">
        <v>8</v>
      </c>
      <c r="C71">
        <v>10</v>
      </c>
      <c r="D71">
        <v>12</v>
      </c>
      <c r="E71">
        <v>34</v>
      </c>
      <c r="F71">
        <v>38</v>
      </c>
      <c r="G71">
        <v>48</v>
      </c>
      <c r="I71">
        <v>1</v>
      </c>
      <c r="J71">
        <v>2</v>
      </c>
      <c r="K71">
        <v>0</v>
      </c>
      <c r="L71">
        <v>2</v>
      </c>
      <c r="M71">
        <v>1</v>
      </c>
      <c r="O71">
        <v>8</v>
      </c>
      <c r="P71">
        <v>7</v>
      </c>
      <c r="Q71">
        <v>8</v>
      </c>
      <c r="R71">
        <v>5</v>
      </c>
      <c r="S71">
        <v>12</v>
      </c>
      <c r="T71">
        <v>11</v>
      </c>
      <c r="U71">
        <v>7</v>
      </c>
      <c r="V71">
        <v>7</v>
      </c>
      <c r="W71">
        <v>9</v>
      </c>
      <c r="X71">
        <v>8</v>
      </c>
      <c r="Y71">
        <v>7</v>
      </c>
      <c r="Z71">
        <v>8</v>
      </c>
      <c r="AA71">
        <v>9</v>
      </c>
      <c r="AB71">
        <v>8</v>
      </c>
      <c r="AC71">
        <v>9</v>
      </c>
      <c r="AD71">
        <v>3</v>
      </c>
      <c r="AE71">
        <v>8</v>
      </c>
      <c r="AF71">
        <v>10</v>
      </c>
      <c r="AG71">
        <v>8</v>
      </c>
      <c r="AH71">
        <v>8</v>
      </c>
      <c r="AI71">
        <v>10</v>
      </c>
      <c r="AJ71">
        <v>8</v>
      </c>
      <c r="AK71">
        <v>5</v>
      </c>
      <c r="AL71">
        <v>10</v>
      </c>
      <c r="AM71">
        <v>10</v>
      </c>
      <c r="AN71">
        <v>9</v>
      </c>
      <c r="AO71">
        <v>5</v>
      </c>
      <c r="AP71">
        <v>4</v>
      </c>
      <c r="AQ71">
        <v>7</v>
      </c>
      <c r="AR71">
        <v>6</v>
      </c>
      <c r="AS71">
        <v>11</v>
      </c>
      <c r="AT71">
        <v>11</v>
      </c>
      <c r="AU71">
        <v>9</v>
      </c>
      <c r="AV71">
        <v>6</v>
      </c>
      <c r="AW71">
        <v>8</v>
      </c>
      <c r="AX71">
        <v>11</v>
      </c>
      <c r="AY71">
        <v>7</v>
      </c>
      <c r="AZ71">
        <v>14</v>
      </c>
      <c r="BA71">
        <v>5</v>
      </c>
      <c r="BB71">
        <v>6</v>
      </c>
      <c r="BC71">
        <v>9</v>
      </c>
      <c r="BD71">
        <v>12</v>
      </c>
      <c r="BE71">
        <v>7</v>
      </c>
      <c r="BF71">
        <v>6</v>
      </c>
      <c r="BG71">
        <v>11</v>
      </c>
      <c r="BH71">
        <v>8</v>
      </c>
      <c r="BI71">
        <v>12</v>
      </c>
      <c r="BJ71">
        <v>8</v>
      </c>
      <c r="BK71">
        <v>7</v>
      </c>
      <c r="BM71">
        <v>38</v>
      </c>
      <c r="BN71">
        <v>5</v>
      </c>
      <c r="BO71">
        <v>42</v>
      </c>
      <c r="BP71">
        <v>47</v>
      </c>
      <c r="BQ71" s="126">
        <v>6</v>
      </c>
      <c r="BR71">
        <v>31</v>
      </c>
      <c r="BS71">
        <v>32</v>
      </c>
      <c r="BT71" s="126">
        <v>36</v>
      </c>
      <c r="BU71">
        <v>45</v>
      </c>
      <c r="BV71">
        <v>18</v>
      </c>
      <c r="BW71" s="126">
        <v>21</v>
      </c>
      <c r="BX71">
        <v>24</v>
      </c>
      <c r="BY71">
        <v>25</v>
      </c>
      <c r="BZ71">
        <v>9</v>
      </c>
      <c r="CA71">
        <v>13</v>
      </c>
      <c r="CB71">
        <v>15</v>
      </c>
      <c r="CC71">
        <v>26</v>
      </c>
      <c r="CD71">
        <v>33</v>
      </c>
      <c r="CE71">
        <v>41</v>
      </c>
      <c r="CF71">
        <v>1</v>
      </c>
      <c r="CG71">
        <v>3</v>
      </c>
      <c r="CH71">
        <v>10</v>
      </c>
      <c r="CI71">
        <v>12</v>
      </c>
      <c r="CJ71">
        <v>14</v>
      </c>
      <c r="CK71">
        <v>17</v>
      </c>
      <c r="CL71">
        <v>19</v>
      </c>
      <c r="CM71" s="126">
        <v>20</v>
      </c>
      <c r="CN71">
        <v>22</v>
      </c>
      <c r="CO71">
        <v>35</v>
      </c>
      <c r="CP71">
        <v>46</v>
      </c>
      <c r="CQ71">
        <v>48</v>
      </c>
      <c r="CR71" s="126">
        <v>2</v>
      </c>
      <c r="CS71">
        <v>7</v>
      </c>
      <c r="CT71">
        <v>8</v>
      </c>
      <c r="CU71">
        <v>11</v>
      </c>
      <c r="CV71">
        <v>29</v>
      </c>
      <c r="CW71">
        <v>37</v>
      </c>
      <c r="CX71">
        <v>43</v>
      </c>
      <c r="CY71">
        <v>49</v>
      </c>
      <c r="CZ71">
        <v>30</v>
      </c>
      <c r="DA71">
        <v>34</v>
      </c>
      <c r="DB71">
        <v>40</v>
      </c>
      <c r="DC71">
        <v>44</v>
      </c>
      <c r="DD71">
        <v>4</v>
      </c>
      <c r="DE71">
        <v>23</v>
      </c>
      <c r="DF71" s="126">
        <v>27</v>
      </c>
      <c r="DG71">
        <v>39</v>
      </c>
      <c r="DH71">
        <v>28</v>
      </c>
      <c r="DI71">
        <v>16</v>
      </c>
      <c r="DJ71" s="239">
        <v>150</v>
      </c>
      <c r="DL71" s="237">
        <v>3</v>
      </c>
      <c r="DM71" s="237">
        <v>3</v>
      </c>
      <c r="DO71" s="237">
        <v>0</v>
      </c>
      <c r="DP71" s="237">
        <v>6</v>
      </c>
      <c r="DR71" s="241">
        <v>0.5376344086021505</v>
      </c>
      <c r="DU71" s="240"/>
    </row>
    <row r="72" spans="1:125" x14ac:dyDescent="0.25">
      <c r="A72" s="235">
        <v>42233</v>
      </c>
      <c r="B72">
        <v>2</v>
      </c>
      <c r="C72">
        <v>6</v>
      </c>
      <c r="D72">
        <v>20</v>
      </c>
      <c r="E72">
        <v>21</v>
      </c>
      <c r="F72">
        <v>27</v>
      </c>
      <c r="G72">
        <v>36</v>
      </c>
      <c r="I72">
        <v>2</v>
      </c>
      <c r="J72">
        <v>0</v>
      </c>
      <c r="K72">
        <v>3</v>
      </c>
      <c r="L72">
        <v>1</v>
      </c>
      <c r="M72">
        <v>0</v>
      </c>
      <c r="O72">
        <v>8</v>
      </c>
      <c r="P72">
        <v>8</v>
      </c>
      <c r="Q72">
        <v>8</v>
      </c>
      <c r="R72">
        <v>5</v>
      </c>
      <c r="S72">
        <v>12</v>
      </c>
      <c r="T72">
        <v>12</v>
      </c>
      <c r="U72">
        <v>7</v>
      </c>
      <c r="V72">
        <v>7</v>
      </c>
      <c r="W72">
        <v>9</v>
      </c>
      <c r="X72">
        <v>8</v>
      </c>
      <c r="Y72">
        <v>7</v>
      </c>
      <c r="Z72">
        <v>8</v>
      </c>
      <c r="AA72">
        <v>9</v>
      </c>
      <c r="AB72">
        <v>8</v>
      </c>
      <c r="AC72">
        <v>9</v>
      </c>
      <c r="AD72">
        <v>3</v>
      </c>
      <c r="AE72">
        <v>8</v>
      </c>
      <c r="AF72">
        <v>10</v>
      </c>
      <c r="AG72">
        <v>8</v>
      </c>
      <c r="AH72">
        <v>9</v>
      </c>
      <c r="AI72">
        <v>11</v>
      </c>
      <c r="AJ72">
        <v>8</v>
      </c>
      <c r="AK72">
        <v>5</v>
      </c>
      <c r="AL72">
        <v>10</v>
      </c>
      <c r="AM72">
        <v>10</v>
      </c>
      <c r="AN72">
        <v>9</v>
      </c>
      <c r="AO72">
        <v>6</v>
      </c>
      <c r="AP72">
        <v>4</v>
      </c>
      <c r="AQ72">
        <v>7</v>
      </c>
      <c r="AR72">
        <v>6</v>
      </c>
      <c r="AS72">
        <v>11</v>
      </c>
      <c r="AT72">
        <v>11</v>
      </c>
      <c r="AU72">
        <v>9</v>
      </c>
      <c r="AV72">
        <v>6</v>
      </c>
      <c r="AW72">
        <v>8</v>
      </c>
      <c r="AX72">
        <v>12</v>
      </c>
      <c r="AY72">
        <v>7</v>
      </c>
      <c r="AZ72">
        <v>14</v>
      </c>
      <c r="BA72">
        <v>5</v>
      </c>
      <c r="BB72">
        <v>6</v>
      </c>
      <c r="BC72">
        <v>9</v>
      </c>
      <c r="BD72">
        <v>12</v>
      </c>
      <c r="BE72">
        <v>7</v>
      </c>
      <c r="BF72">
        <v>6</v>
      </c>
      <c r="BG72">
        <v>11</v>
      </c>
      <c r="BH72">
        <v>8</v>
      </c>
      <c r="BI72">
        <v>12</v>
      </c>
      <c r="BJ72">
        <v>8</v>
      </c>
      <c r="BK72">
        <v>7</v>
      </c>
      <c r="BM72" s="126">
        <v>38</v>
      </c>
      <c r="BN72">
        <v>5</v>
      </c>
      <c r="BO72">
        <v>6</v>
      </c>
      <c r="BP72">
        <v>36</v>
      </c>
      <c r="BQ72">
        <v>42</v>
      </c>
      <c r="BR72">
        <v>47</v>
      </c>
      <c r="BS72">
        <v>21</v>
      </c>
      <c r="BT72">
        <v>31</v>
      </c>
      <c r="BU72">
        <v>32</v>
      </c>
      <c r="BV72">
        <v>45</v>
      </c>
      <c r="BW72">
        <v>18</v>
      </c>
      <c r="BX72">
        <v>24</v>
      </c>
      <c r="BY72">
        <v>25</v>
      </c>
      <c r="BZ72">
        <v>9</v>
      </c>
      <c r="CA72">
        <v>13</v>
      </c>
      <c r="CB72">
        <v>15</v>
      </c>
      <c r="CC72">
        <v>20</v>
      </c>
      <c r="CD72">
        <v>26</v>
      </c>
      <c r="CE72" s="126">
        <v>33</v>
      </c>
      <c r="CF72" s="126">
        <v>41</v>
      </c>
      <c r="CG72">
        <v>1</v>
      </c>
      <c r="CH72">
        <v>2</v>
      </c>
      <c r="CI72" s="126">
        <v>3</v>
      </c>
      <c r="CJ72">
        <v>10</v>
      </c>
      <c r="CK72">
        <v>12</v>
      </c>
      <c r="CL72" s="126">
        <v>14</v>
      </c>
      <c r="CM72">
        <v>17</v>
      </c>
      <c r="CN72" s="126">
        <v>19</v>
      </c>
      <c r="CO72">
        <v>22</v>
      </c>
      <c r="CP72">
        <v>35</v>
      </c>
      <c r="CQ72">
        <v>46</v>
      </c>
      <c r="CR72">
        <v>48</v>
      </c>
      <c r="CS72">
        <v>7</v>
      </c>
      <c r="CT72">
        <v>8</v>
      </c>
      <c r="CU72">
        <v>11</v>
      </c>
      <c r="CV72">
        <v>29</v>
      </c>
      <c r="CW72">
        <v>37</v>
      </c>
      <c r="CX72">
        <v>43</v>
      </c>
      <c r="CY72">
        <v>49</v>
      </c>
      <c r="CZ72">
        <v>27</v>
      </c>
      <c r="DA72">
        <v>30</v>
      </c>
      <c r="DB72">
        <v>34</v>
      </c>
      <c r="DC72">
        <v>40</v>
      </c>
      <c r="DD72">
        <v>44</v>
      </c>
      <c r="DE72">
        <v>4</v>
      </c>
      <c r="DF72">
        <v>23</v>
      </c>
      <c r="DG72">
        <v>39</v>
      </c>
      <c r="DH72">
        <v>28</v>
      </c>
      <c r="DI72">
        <v>16</v>
      </c>
      <c r="DJ72" s="239">
        <v>112</v>
      </c>
      <c r="DL72" s="237">
        <v>2</v>
      </c>
      <c r="DM72" s="237">
        <v>4</v>
      </c>
      <c r="DO72" s="237">
        <v>2</v>
      </c>
      <c r="DP72" s="237">
        <v>4</v>
      </c>
      <c r="DR72" s="241">
        <v>0.40143369175627241</v>
      </c>
      <c r="DU72" s="240"/>
    </row>
    <row r="73" spans="1:125" x14ac:dyDescent="0.25">
      <c r="A73" s="235">
        <v>42236</v>
      </c>
      <c r="B73">
        <v>3</v>
      </c>
      <c r="C73">
        <v>14</v>
      </c>
      <c r="D73">
        <v>19</v>
      </c>
      <c r="E73">
        <v>33</v>
      </c>
      <c r="F73">
        <v>38</v>
      </c>
      <c r="G73">
        <v>41</v>
      </c>
      <c r="I73">
        <v>1</v>
      </c>
      <c r="J73">
        <v>2</v>
      </c>
      <c r="K73">
        <v>0</v>
      </c>
      <c r="L73">
        <v>2</v>
      </c>
      <c r="M73">
        <v>1</v>
      </c>
      <c r="O73">
        <v>8</v>
      </c>
      <c r="P73">
        <v>8</v>
      </c>
      <c r="Q73">
        <v>9</v>
      </c>
      <c r="R73">
        <v>5</v>
      </c>
      <c r="S73">
        <v>12</v>
      </c>
      <c r="T73">
        <v>12</v>
      </c>
      <c r="U73">
        <v>7</v>
      </c>
      <c r="V73">
        <v>7</v>
      </c>
      <c r="W73">
        <v>9</v>
      </c>
      <c r="X73">
        <v>8</v>
      </c>
      <c r="Y73">
        <v>7</v>
      </c>
      <c r="Z73">
        <v>8</v>
      </c>
      <c r="AA73">
        <v>9</v>
      </c>
      <c r="AB73">
        <v>9</v>
      </c>
      <c r="AC73">
        <v>9</v>
      </c>
      <c r="AD73">
        <v>3</v>
      </c>
      <c r="AE73">
        <v>8</v>
      </c>
      <c r="AF73">
        <v>10</v>
      </c>
      <c r="AG73">
        <v>9</v>
      </c>
      <c r="AH73">
        <v>9</v>
      </c>
      <c r="AI73">
        <v>11</v>
      </c>
      <c r="AJ73">
        <v>8</v>
      </c>
      <c r="AK73">
        <v>5</v>
      </c>
      <c r="AL73">
        <v>10</v>
      </c>
      <c r="AM73">
        <v>10</v>
      </c>
      <c r="AN73">
        <v>9</v>
      </c>
      <c r="AO73">
        <v>6</v>
      </c>
      <c r="AP73">
        <v>4</v>
      </c>
      <c r="AQ73">
        <v>7</v>
      </c>
      <c r="AR73">
        <v>6</v>
      </c>
      <c r="AS73">
        <v>11</v>
      </c>
      <c r="AT73">
        <v>11</v>
      </c>
      <c r="AU73">
        <v>10</v>
      </c>
      <c r="AV73">
        <v>6</v>
      </c>
      <c r="AW73">
        <v>8</v>
      </c>
      <c r="AX73">
        <v>12</v>
      </c>
      <c r="AY73">
        <v>7</v>
      </c>
      <c r="AZ73">
        <v>15</v>
      </c>
      <c r="BA73">
        <v>5</v>
      </c>
      <c r="BB73">
        <v>6</v>
      </c>
      <c r="BC73">
        <v>10</v>
      </c>
      <c r="BD73">
        <v>12</v>
      </c>
      <c r="BE73">
        <v>7</v>
      </c>
      <c r="BF73">
        <v>6</v>
      </c>
      <c r="BG73">
        <v>11</v>
      </c>
      <c r="BH73">
        <v>8</v>
      </c>
      <c r="BI73">
        <v>12</v>
      </c>
      <c r="BJ73">
        <v>8</v>
      </c>
      <c r="BK73">
        <v>7</v>
      </c>
      <c r="BM73">
        <v>38</v>
      </c>
      <c r="BN73" s="126">
        <v>5</v>
      </c>
      <c r="BO73">
        <v>6</v>
      </c>
      <c r="BP73">
        <v>36</v>
      </c>
      <c r="BQ73">
        <v>42</v>
      </c>
      <c r="BR73">
        <v>47</v>
      </c>
      <c r="BS73">
        <v>21</v>
      </c>
      <c r="BT73">
        <v>31</v>
      </c>
      <c r="BU73">
        <v>32</v>
      </c>
      <c r="BV73">
        <v>45</v>
      </c>
      <c r="BW73">
        <v>18</v>
      </c>
      <c r="BX73">
        <v>24</v>
      </c>
      <c r="BY73">
        <v>25</v>
      </c>
      <c r="BZ73" s="126">
        <v>33</v>
      </c>
      <c r="CA73">
        <v>41</v>
      </c>
      <c r="CB73">
        <v>3</v>
      </c>
      <c r="CC73">
        <v>9</v>
      </c>
      <c r="CD73">
        <v>13</v>
      </c>
      <c r="CE73">
        <v>14</v>
      </c>
      <c r="CF73">
        <v>15</v>
      </c>
      <c r="CG73">
        <v>19</v>
      </c>
      <c r="CH73">
        <v>20</v>
      </c>
      <c r="CI73">
        <v>26</v>
      </c>
      <c r="CJ73">
        <v>1</v>
      </c>
      <c r="CK73">
        <v>2</v>
      </c>
      <c r="CL73">
        <v>10</v>
      </c>
      <c r="CM73">
        <v>12</v>
      </c>
      <c r="CN73">
        <v>17</v>
      </c>
      <c r="CO73">
        <v>22</v>
      </c>
      <c r="CP73">
        <v>35</v>
      </c>
      <c r="CQ73">
        <v>46</v>
      </c>
      <c r="CR73">
        <v>48</v>
      </c>
      <c r="CS73" s="126">
        <v>7</v>
      </c>
      <c r="CT73" s="126">
        <v>8</v>
      </c>
      <c r="CU73">
        <v>11</v>
      </c>
      <c r="CV73" s="126">
        <v>29</v>
      </c>
      <c r="CW73">
        <v>37</v>
      </c>
      <c r="CX73">
        <v>43</v>
      </c>
      <c r="CY73">
        <v>49</v>
      </c>
      <c r="CZ73">
        <v>27</v>
      </c>
      <c r="DA73">
        <v>30</v>
      </c>
      <c r="DB73">
        <v>34</v>
      </c>
      <c r="DC73">
        <v>40</v>
      </c>
      <c r="DD73">
        <v>44</v>
      </c>
      <c r="DE73">
        <v>4</v>
      </c>
      <c r="DF73" s="126">
        <v>23</v>
      </c>
      <c r="DG73">
        <v>39</v>
      </c>
      <c r="DH73">
        <v>28</v>
      </c>
      <c r="DI73">
        <v>16</v>
      </c>
      <c r="DJ73" s="239">
        <v>148</v>
      </c>
      <c r="DL73" s="237">
        <v>3</v>
      </c>
      <c r="DM73" s="237">
        <v>3</v>
      </c>
      <c r="DO73" s="237">
        <v>4</v>
      </c>
      <c r="DP73" s="237">
        <v>2</v>
      </c>
      <c r="DR73" s="241">
        <v>0.53046594982078854</v>
      </c>
      <c r="DU73" s="240"/>
    </row>
    <row r="74" spans="1:125" x14ac:dyDescent="0.25">
      <c r="A74" s="235">
        <v>42240</v>
      </c>
      <c r="B74">
        <v>5</v>
      </c>
      <c r="C74">
        <v>7</v>
      </c>
      <c r="D74">
        <v>8</v>
      </c>
      <c r="E74">
        <v>23</v>
      </c>
      <c r="F74">
        <v>29</v>
      </c>
      <c r="G74">
        <v>33</v>
      </c>
      <c r="I74">
        <v>3</v>
      </c>
      <c r="J74">
        <v>0</v>
      </c>
      <c r="K74">
        <v>2</v>
      </c>
      <c r="L74">
        <v>1</v>
      </c>
      <c r="M74">
        <v>0</v>
      </c>
      <c r="O74">
        <v>8</v>
      </c>
      <c r="P74">
        <v>8</v>
      </c>
      <c r="Q74">
        <v>9</v>
      </c>
      <c r="R74">
        <v>5</v>
      </c>
      <c r="S74">
        <v>13</v>
      </c>
      <c r="T74">
        <v>12</v>
      </c>
      <c r="U74">
        <v>8</v>
      </c>
      <c r="V74">
        <v>8</v>
      </c>
      <c r="W74">
        <v>9</v>
      </c>
      <c r="X74">
        <v>8</v>
      </c>
      <c r="Y74">
        <v>7</v>
      </c>
      <c r="Z74">
        <v>8</v>
      </c>
      <c r="AA74">
        <v>9</v>
      </c>
      <c r="AB74">
        <v>9</v>
      </c>
      <c r="AC74">
        <v>9</v>
      </c>
      <c r="AD74">
        <v>3</v>
      </c>
      <c r="AE74">
        <v>8</v>
      </c>
      <c r="AF74">
        <v>10</v>
      </c>
      <c r="AG74">
        <v>9</v>
      </c>
      <c r="AH74">
        <v>9</v>
      </c>
      <c r="AI74">
        <v>11</v>
      </c>
      <c r="AJ74">
        <v>8</v>
      </c>
      <c r="AK74">
        <v>6</v>
      </c>
      <c r="AL74">
        <v>10</v>
      </c>
      <c r="AM74">
        <v>10</v>
      </c>
      <c r="AN74">
        <v>9</v>
      </c>
      <c r="AO74">
        <v>6</v>
      </c>
      <c r="AP74">
        <v>4</v>
      </c>
      <c r="AQ74">
        <v>8</v>
      </c>
      <c r="AR74">
        <v>6</v>
      </c>
      <c r="AS74">
        <v>11</v>
      </c>
      <c r="AT74">
        <v>11</v>
      </c>
      <c r="AU74">
        <v>11</v>
      </c>
      <c r="AV74">
        <v>6</v>
      </c>
      <c r="AW74">
        <v>8</v>
      </c>
      <c r="AX74">
        <v>12</v>
      </c>
      <c r="AY74">
        <v>7</v>
      </c>
      <c r="AZ74">
        <v>15</v>
      </c>
      <c r="BA74">
        <v>5</v>
      </c>
      <c r="BB74">
        <v>6</v>
      </c>
      <c r="BC74">
        <v>10</v>
      </c>
      <c r="BD74">
        <v>12</v>
      </c>
      <c r="BE74">
        <v>7</v>
      </c>
      <c r="BF74">
        <v>6</v>
      </c>
      <c r="BG74">
        <v>11</v>
      </c>
      <c r="BH74">
        <v>8</v>
      </c>
      <c r="BI74">
        <v>12</v>
      </c>
      <c r="BJ74">
        <v>8</v>
      </c>
      <c r="BK74">
        <v>7</v>
      </c>
      <c r="BM74">
        <v>38</v>
      </c>
      <c r="BN74">
        <v>5</v>
      </c>
      <c r="BO74">
        <v>6</v>
      </c>
      <c r="BP74">
        <v>36</v>
      </c>
      <c r="BQ74">
        <v>42</v>
      </c>
      <c r="BR74">
        <v>47</v>
      </c>
      <c r="BS74">
        <v>21</v>
      </c>
      <c r="BT74">
        <v>31</v>
      </c>
      <c r="BU74">
        <v>32</v>
      </c>
      <c r="BV74">
        <v>33</v>
      </c>
      <c r="BW74">
        <v>45</v>
      </c>
      <c r="BX74">
        <v>18</v>
      </c>
      <c r="BY74">
        <v>24</v>
      </c>
      <c r="BZ74" s="126">
        <v>25</v>
      </c>
      <c r="CA74">
        <v>41</v>
      </c>
      <c r="CB74">
        <v>3</v>
      </c>
      <c r="CC74">
        <v>9</v>
      </c>
      <c r="CD74" s="126">
        <v>13</v>
      </c>
      <c r="CE74">
        <v>14</v>
      </c>
      <c r="CF74">
        <v>15</v>
      </c>
      <c r="CG74" s="126">
        <v>19</v>
      </c>
      <c r="CH74">
        <v>20</v>
      </c>
      <c r="CI74">
        <v>26</v>
      </c>
      <c r="CJ74">
        <v>1</v>
      </c>
      <c r="CK74">
        <v>2</v>
      </c>
      <c r="CL74">
        <v>7</v>
      </c>
      <c r="CM74">
        <v>8</v>
      </c>
      <c r="CN74">
        <v>10</v>
      </c>
      <c r="CO74">
        <v>12</v>
      </c>
      <c r="CP74">
        <v>17</v>
      </c>
      <c r="CQ74">
        <v>22</v>
      </c>
      <c r="CR74">
        <v>29</v>
      </c>
      <c r="CS74">
        <v>35</v>
      </c>
      <c r="CT74">
        <v>46</v>
      </c>
      <c r="CU74" s="126">
        <v>48</v>
      </c>
      <c r="CV74">
        <v>11</v>
      </c>
      <c r="CW74">
        <v>37</v>
      </c>
      <c r="CX74">
        <v>43</v>
      </c>
      <c r="CY74">
        <v>49</v>
      </c>
      <c r="CZ74" s="126">
        <v>23</v>
      </c>
      <c r="DA74">
        <v>27</v>
      </c>
      <c r="DB74">
        <v>30</v>
      </c>
      <c r="DC74">
        <v>34</v>
      </c>
      <c r="DD74">
        <v>40</v>
      </c>
      <c r="DE74">
        <v>44</v>
      </c>
      <c r="DF74">
        <v>4</v>
      </c>
      <c r="DG74">
        <v>39</v>
      </c>
      <c r="DH74">
        <v>28</v>
      </c>
      <c r="DI74" s="126">
        <v>16</v>
      </c>
      <c r="DJ74" s="239">
        <v>105</v>
      </c>
      <c r="DL74" s="237">
        <v>2</v>
      </c>
      <c r="DM74" s="237">
        <v>4</v>
      </c>
      <c r="DO74" s="237">
        <v>5</v>
      </c>
      <c r="DP74" s="237">
        <v>1</v>
      </c>
      <c r="DR74" s="241">
        <v>0.37634408602150538</v>
      </c>
      <c r="DU74" s="240"/>
    </row>
    <row r="75" spans="1:125" x14ac:dyDescent="0.25">
      <c r="A75" s="235">
        <v>42243</v>
      </c>
      <c r="B75">
        <v>13</v>
      </c>
      <c r="C75">
        <v>16</v>
      </c>
      <c r="D75">
        <v>19</v>
      </c>
      <c r="E75">
        <v>23</v>
      </c>
      <c r="F75">
        <v>25</v>
      </c>
      <c r="G75">
        <v>48</v>
      </c>
      <c r="I75">
        <v>0</v>
      </c>
      <c r="J75">
        <v>3</v>
      </c>
      <c r="K75">
        <v>2</v>
      </c>
      <c r="L75">
        <v>0</v>
      </c>
      <c r="M75">
        <v>1</v>
      </c>
      <c r="O75">
        <v>8</v>
      </c>
      <c r="P75">
        <v>8</v>
      </c>
      <c r="Q75">
        <v>9</v>
      </c>
      <c r="R75">
        <v>5</v>
      </c>
      <c r="S75">
        <v>13</v>
      </c>
      <c r="T75">
        <v>12</v>
      </c>
      <c r="U75">
        <v>8</v>
      </c>
      <c r="V75">
        <v>8</v>
      </c>
      <c r="W75">
        <v>9</v>
      </c>
      <c r="X75">
        <v>8</v>
      </c>
      <c r="Y75">
        <v>7</v>
      </c>
      <c r="Z75">
        <v>8</v>
      </c>
      <c r="AA75">
        <v>10</v>
      </c>
      <c r="AB75">
        <v>9</v>
      </c>
      <c r="AC75">
        <v>9</v>
      </c>
      <c r="AD75">
        <v>4</v>
      </c>
      <c r="AE75">
        <v>8</v>
      </c>
      <c r="AF75">
        <v>10</v>
      </c>
      <c r="AG75">
        <v>10</v>
      </c>
      <c r="AH75">
        <v>9</v>
      </c>
      <c r="AI75">
        <v>11</v>
      </c>
      <c r="AJ75">
        <v>8</v>
      </c>
      <c r="AK75">
        <v>7</v>
      </c>
      <c r="AL75">
        <v>10</v>
      </c>
      <c r="AM75">
        <v>11</v>
      </c>
      <c r="AN75">
        <v>9</v>
      </c>
      <c r="AO75">
        <v>6</v>
      </c>
      <c r="AP75">
        <v>4</v>
      </c>
      <c r="AQ75">
        <v>8</v>
      </c>
      <c r="AR75">
        <v>6</v>
      </c>
      <c r="AS75">
        <v>11</v>
      </c>
      <c r="AT75">
        <v>11</v>
      </c>
      <c r="AU75">
        <v>11</v>
      </c>
      <c r="AV75">
        <v>6</v>
      </c>
      <c r="AW75">
        <v>8</v>
      </c>
      <c r="AX75">
        <v>12</v>
      </c>
      <c r="AY75">
        <v>7</v>
      </c>
      <c r="AZ75">
        <v>15</v>
      </c>
      <c r="BA75">
        <v>5</v>
      </c>
      <c r="BB75">
        <v>6</v>
      </c>
      <c r="BC75">
        <v>10</v>
      </c>
      <c r="BD75">
        <v>12</v>
      </c>
      <c r="BE75">
        <v>7</v>
      </c>
      <c r="BF75">
        <v>6</v>
      </c>
      <c r="BG75">
        <v>11</v>
      </c>
      <c r="BH75">
        <v>8</v>
      </c>
      <c r="BI75">
        <v>12</v>
      </c>
      <c r="BJ75">
        <v>9</v>
      </c>
      <c r="BK75">
        <v>7</v>
      </c>
      <c r="BM75">
        <v>38</v>
      </c>
      <c r="BN75" s="126">
        <v>5</v>
      </c>
      <c r="BO75">
        <v>6</v>
      </c>
      <c r="BP75">
        <v>36</v>
      </c>
      <c r="BQ75">
        <v>42</v>
      </c>
      <c r="BR75">
        <v>47</v>
      </c>
      <c r="BS75">
        <v>21</v>
      </c>
      <c r="BT75">
        <v>25</v>
      </c>
      <c r="BU75">
        <v>31</v>
      </c>
      <c r="BV75">
        <v>32</v>
      </c>
      <c r="BW75">
        <v>33</v>
      </c>
      <c r="BX75">
        <v>45</v>
      </c>
      <c r="BY75">
        <v>13</v>
      </c>
      <c r="BZ75" s="126">
        <v>18</v>
      </c>
      <c r="CA75">
        <v>19</v>
      </c>
      <c r="CB75">
        <v>24</v>
      </c>
      <c r="CC75">
        <v>41</v>
      </c>
      <c r="CD75">
        <v>3</v>
      </c>
      <c r="CE75" s="126">
        <v>9</v>
      </c>
      <c r="CF75">
        <v>14</v>
      </c>
      <c r="CG75">
        <v>15</v>
      </c>
      <c r="CH75">
        <v>20</v>
      </c>
      <c r="CI75">
        <v>26</v>
      </c>
      <c r="CJ75" s="126">
        <v>48</v>
      </c>
      <c r="CK75">
        <v>1</v>
      </c>
      <c r="CL75">
        <v>2</v>
      </c>
      <c r="CM75">
        <v>7</v>
      </c>
      <c r="CN75" s="126">
        <v>8</v>
      </c>
      <c r="CO75">
        <v>10</v>
      </c>
      <c r="CP75" s="126">
        <v>12</v>
      </c>
      <c r="CQ75">
        <v>17</v>
      </c>
      <c r="CR75">
        <v>22</v>
      </c>
      <c r="CS75">
        <v>29</v>
      </c>
      <c r="CT75">
        <v>35</v>
      </c>
      <c r="CU75">
        <v>46</v>
      </c>
      <c r="CV75">
        <v>11</v>
      </c>
      <c r="CW75">
        <v>23</v>
      </c>
      <c r="CX75">
        <v>37</v>
      </c>
      <c r="CY75">
        <v>43</v>
      </c>
      <c r="CZ75">
        <v>49</v>
      </c>
      <c r="DA75">
        <v>27</v>
      </c>
      <c r="DB75">
        <v>30</v>
      </c>
      <c r="DC75">
        <v>34</v>
      </c>
      <c r="DD75">
        <v>40</v>
      </c>
      <c r="DE75">
        <v>44</v>
      </c>
      <c r="DF75">
        <v>4</v>
      </c>
      <c r="DG75">
        <v>39</v>
      </c>
      <c r="DH75">
        <v>16</v>
      </c>
      <c r="DI75">
        <v>28</v>
      </c>
      <c r="DJ75" s="239">
        <v>144</v>
      </c>
      <c r="DL75" s="237">
        <v>1</v>
      </c>
      <c r="DM75" s="237">
        <v>5</v>
      </c>
      <c r="DO75" s="237">
        <v>4</v>
      </c>
      <c r="DP75" s="237">
        <v>2</v>
      </c>
      <c r="DR75" s="241">
        <v>0.5161290322580645</v>
      </c>
      <c r="DU75" s="240"/>
    </row>
    <row r="76" spans="1:125" x14ac:dyDescent="0.25">
      <c r="A76" s="235">
        <v>42247</v>
      </c>
      <c r="B76">
        <v>5</v>
      </c>
      <c r="C76">
        <v>8</v>
      </c>
      <c r="D76">
        <v>9</v>
      </c>
      <c r="E76">
        <v>12</v>
      </c>
      <c r="F76">
        <v>18</v>
      </c>
      <c r="G76">
        <v>48</v>
      </c>
      <c r="I76">
        <v>3</v>
      </c>
      <c r="J76">
        <v>2</v>
      </c>
      <c r="K76">
        <v>0</v>
      </c>
      <c r="L76">
        <v>0</v>
      </c>
      <c r="M76">
        <v>1</v>
      </c>
      <c r="O76">
        <v>8</v>
      </c>
      <c r="P76">
        <v>8</v>
      </c>
      <c r="Q76">
        <v>9</v>
      </c>
      <c r="R76">
        <v>5</v>
      </c>
      <c r="S76">
        <v>14</v>
      </c>
      <c r="T76">
        <v>12</v>
      </c>
      <c r="U76">
        <v>8</v>
      </c>
      <c r="V76">
        <v>9</v>
      </c>
      <c r="W76">
        <v>10</v>
      </c>
      <c r="X76">
        <v>8</v>
      </c>
      <c r="Y76">
        <v>7</v>
      </c>
      <c r="Z76">
        <v>9</v>
      </c>
      <c r="AA76">
        <v>10</v>
      </c>
      <c r="AB76">
        <v>9</v>
      </c>
      <c r="AC76">
        <v>9</v>
      </c>
      <c r="AD76">
        <v>4</v>
      </c>
      <c r="AE76">
        <v>8</v>
      </c>
      <c r="AF76">
        <v>11</v>
      </c>
      <c r="AG76">
        <v>10</v>
      </c>
      <c r="AH76">
        <v>9</v>
      </c>
      <c r="AI76">
        <v>11</v>
      </c>
      <c r="AJ76">
        <v>8</v>
      </c>
      <c r="AK76">
        <v>7</v>
      </c>
      <c r="AL76">
        <v>10</v>
      </c>
      <c r="AM76">
        <v>11</v>
      </c>
      <c r="AN76">
        <v>9</v>
      </c>
      <c r="AO76">
        <v>6</v>
      </c>
      <c r="AP76">
        <v>4</v>
      </c>
      <c r="AQ76">
        <v>8</v>
      </c>
      <c r="AR76">
        <v>6</v>
      </c>
      <c r="AS76">
        <v>11</v>
      </c>
      <c r="AT76">
        <v>11</v>
      </c>
      <c r="AU76">
        <v>11</v>
      </c>
      <c r="AV76">
        <v>6</v>
      </c>
      <c r="AW76">
        <v>8</v>
      </c>
      <c r="AX76">
        <v>12</v>
      </c>
      <c r="AY76">
        <v>7</v>
      </c>
      <c r="AZ76">
        <v>15</v>
      </c>
      <c r="BA76">
        <v>5</v>
      </c>
      <c r="BB76">
        <v>6</v>
      </c>
      <c r="BC76">
        <v>10</v>
      </c>
      <c r="BD76">
        <v>12</v>
      </c>
      <c r="BE76">
        <v>7</v>
      </c>
      <c r="BF76">
        <v>6</v>
      </c>
      <c r="BG76">
        <v>11</v>
      </c>
      <c r="BH76">
        <v>8</v>
      </c>
      <c r="BI76">
        <v>12</v>
      </c>
      <c r="BJ76">
        <v>10</v>
      </c>
      <c r="BK76">
        <v>7</v>
      </c>
      <c r="BM76">
        <v>38</v>
      </c>
      <c r="BN76">
        <v>5</v>
      </c>
      <c r="BO76">
        <v>6</v>
      </c>
      <c r="BP76">
        <v>36</v>
      </c>
      <c r="BQ76">
        <v>42</v>
      </c>
      <c r="BR76">
        <v>47</v>
      </c>
      <c r="BS76">
        <v>18</v>
      </c>
      <c r="BT76">
        <v>21</v>
      </c>
      <c r="BU76">
        <v>25</v>
      </c>
      <c r="BV76">
        <v>31</v>
      </c>
      <c r="BW76" s="126">
        <v>32</v>
      </c>
      <c r="BX76">
        <v>33</v>
      </c>
      <c r="BY76">
        <v>45</v>
      </c>
      <c r="BZ76" s="126">
        <v>9</v>
      </c>
      <c r="CA76">
        <v>13</v>
      </c>
      <c r="CB76">
        <v>19</v>
      </c>
      <c r="CC76" s="126">
        <v>24</v>
      </c>
      <c r="CD76">
        <v>41</v>
      </c>
      <c r="CE76">
        <v>48</v>
      </c>
      <c r="CF76">
        <v>3</v>
      </c>
      <c r="CG76">
        <v>8</v>
      </c>
      <c r="CH76">
        <v>12</v>
      </c>
      <c r="CI76">
        <v>14</v>
      </c>
      <c r="CJ76">
        <v>15</v>
      </c>
      <c r="CK76">
        <v>20</v>
      </c>
      <c r="CL76">
        <v>26</v>
      </c>
      <c r="CM76" s="126">
        <v>1</v>
      </c>
      <c r="CN76">
        <v>2</v>
      </c>
      <c r="CO76">
        <v>7</v>
      </c>
      <c r="CP76" s="126">
        <v>10</v>
      </c>
      <c r="CQ76">
        <v>17</v>
      </c>
      <c r="CR76">
        <v>22</v>
      </c>
      <c r="CS76">
        <v>29</v>
      </c>
      <c r="CT76">
        <v>35</v>
      </c>
      <c r="CU76">
        <v>46</v>
      </c>
      <c r="CV76">
        <v>11</v>
      </c>
      <c r="CW76" s="126">
        <v>23</v>
      </c>
      <c r="CX76">
        <v>37</v>
      </c>
      <c r="CY76">
        <v>43</v>
      </c>
      <c r="CZ76">
        <v>49</v>
      </c>
      <c r="DA76">
        <v>27</v>
      </c>
      <c r="DB76">
        <v>30</v>
      </c>
      <c r="DC76">
        <v>34</v>
      </c>
      <c r="DD76">
        <v>40</v>
      </c>
      <c r="DE76">
        <v>44</v>
      </c>
      <c r="DF76">
        <v>4</v>
      </c>
      <c r="DG76">
        <v>39</v>
      </c>
      <c r="DH76">
        <v>16</v>
      </c>
      <c r="DI76">
        <v>28</v>
      </c>
      <c r="DJ76" s="239">
        <v>100</v>
      </c>
      <c r="DL76" s="237">
        <v>1</v>
      </c>
      <c r="DM76" s="237">
        <v>5</v>
      </c>
      <c r="DO76" s="237">
        <v>2</v>
      </c>
      <c r="DP76" s="237">
        <v>4</v>
      </c>
      <c r="DR76" s="241">
        <v>0.35842293906810035</v>
      </c>
      <c r="DU76" s="240"/>
    </row>
    <row r="77" spans="1:125" x14ac:dyDescent="0.25">
      <c r="A77" s="235">
        <v>42250</v>
      </c>
      <c r="B77">
        <v>1</v>
      </c>
      <c r="C77">
        <v>9</v>
      </c>
      <c r="D77">
        <v>10</v>
      </c>
      <c r="E77">
        <v>23</v>
      </c>
      <c r="F77">
        <v>24</v>
      </c>
      <c r="G77">
        <v>32</v>
      </c>
      <c r="I77">
        <v>2</v>
      </c>
      <c r="J77">
        <v>1</v>
      </c>
      <c r="K77">
        <v>2</v>
      </c>
      <c r="L77">
        <v>1</v>
      </c>
      <c r="M77">
        <v>0</v>
      </c>
      <c r="O77">
        <v>9</v>
      </c>
      <c r="P77">
        <v>8</v>
      </c>
      <c r="Q77">
        <v>9</v>
      </c>
      <c r="R77">
        <v>5</v>
      </c>
      <c r="S77">
        <v>14</v>
      </c>
      <c r="T77">
        <v>12</v>
      </c>
      <c r="U77">
        <v>8</v>
      </c>
      <c r="V77">
        <v>9</v>
      </c>
      <c r="W77">
        <v>11</v>
      </c>
      <c r="X77">
        <v>9</v>
      </c>
      <c r="Y77">
        <v>7</v>
      </c>
      <c r="Z77">
        <v>9</v>
      </c>
      <c r="AA77">
        <v>10</v>
      </c>
      <c r="AB77">
        <v>9</v>
      </c>
      <c r="AC77">
        <v>9</v>
      </c>
      <c r="AD77">
        <v>4</v>
      </c>
      <c r="AE77">
        <v>8</v>
      </c>
      <c r="AF77">
        <v>11</v>
      </c>
      <c r="AG77">
        <v>10</v>
      </c>
      <c r="AH77">
        <v>9</v>
      </c>
      <c r="AI77">
        <v>11</v>
      </c>
      <c r="AJ77">
        <v>8</v>
      </c>
      <c r="AK77">
        <v>8</v>
      </c>
      <c r="AL77">
        <v>11</v>
      </c>
      <c r="AM77">
        <v>11</v>
      </c>
      <c r="AN77">
        <v>9</v>
      </c>
      <c r="AO77">
        <v>6</v>
      </c>
      <c r="AP77">
        <v>4</v>
      </c>
      <c r="AQ77">
        <v>8</v>
      </c>
      <c r="AR77">
        <v>6</v>
      </c>
      <c r="AS77">
        <v>11</v>
      </c>
      <c r="AT77">
        <v>12</v>
      </c>
      <c r="AU77">
        <v>11</v>
      </c>
      <c r="AV77">
        <v>6</v>
      </c>
      <c r="AW77">
        <v>8</v>
      </c>
      <c r="AX77">
        <v>12</v>
      </c>
      <c r="AY77">
        <v>7</v>
      </c>
      <c r="AZ77">
        <v>15</v>
      </c>
      <c r="BA77">
        <v>5</v>
      </c>
      <c r="BB77">
        <v>6</v>
      </c>
      <c r="BC77">
        <v>10</v>
      </c>
      <c r="BD77">
        <v>12</v>
      </c>
      <c r="BE77">
        <v>7</v>
      </c>
      <c r="BF77">
        <v>6</v>
      </c>
      <c r="BG77">
        <v>11</v>
      </c>
      <c r="BH77">
        <v>8</v>
      </c>
      <c r="BI77">
        <v>12</v>
      </c>
      <c r="BJ77">
        <v>10</v>
      </c>
      <c r="BK77">
        <v>7</v>
      </c>
      <c r="BM77">
        <v>38</v>
      </c>
      <c r="BN77">
        <v>5</v>
      </c>
      <c r="BO77">
        <v>6</v>
      </c>
      <c r="BP77">
        <v>32</v>
      </c>
      <c r="BQ77">
        <v>36</v>
      </c>
      <c r="BR77">
        <v>42</v>
      </c>
      <c r="BS77">
        <v>47</v>
      </c>
      <c r="BT77">
        <v>9</v>
      </c>
      <c r="BU77">
        <v>18</v>
      </c>
      <c r="BV77">
        <v>21</v>
      </c>
      <c r="BW77">
        <v>24</v>
      </c>
      <c r="BX77">
        <v>25</v>
      </c>
      <c r="BY77" s="126">
        <v>31</v>
      </c>
      <c r="BZ77">
        <v>33</v>
      </c>
      <c r="CA77">
        <v>45</v>
      </c>
      <c r="CB77">
        <v>13</v>
      </c>
      <c r="CC77">
        <v>19</v>
      </c>
      <c r="CD77">
        <v>41</v>
      </c>
      <c r="CE77">
        <v>48</v>
      </c>
      <c r="CF77" s="126">
        <v>1</v>
      </c>
      <c r="CG77" s="126">
        <v>3</v>
      </c>
      <c r="CH77">
        <v>8</v>
      </c>
      <c r="CI77">
        <v>10</v>
      </c>
      <c r="CJ77" s="126">
        <v>12</v>
      </c>
      <c r="CK77">
        <v>14</v>
      </c>
      <c r="CL77" s="126">
        <v>15</v>
      </c>
      <c r="CM77">
        <v>20</v>
      </c>
      <c r="CN77" s="126">
        <v>26</v>
      </c>
      <c r="CO77">
        <v>2</v>
      </c>
      <c r="CP77">
        <v>7</v>
      </c>
      <c r="CQ77">
        <v>17</v>
      </c>
      <c r="CR77">
        <v>22</v>
      </c>
      <c r="CS77">
        <v>23</v>
      </c>
      <c r="CT77">
        <v>29</v>
      </c>
      <c r="CU77">
        <v>35</v>
      </c>
      <c r="CV77">
        <v>46</v>
      </c>
      <c r="CW77">
        <v>11</v>
      </c>
      <c r="CX77">
        <v>37</v>
      </c>
      <c r="CY77">
        <v>43</v>
      </c>
      <c r="CZ77">
        <v>49</v>
      </c>
      <c r="DA77">
        <v>27</v>
      </c>
      <c r="DB77">
        <v>30</v>
      </c>
      <c r="DC77">
        <v>34</v>
      </c>
      <c r="DD77">
        <v>40</v>
      </c>
      <c r="DE77">
        <v>44</v>
      </c>
      <c r="DF77">
        <v>4</v>
      </c>
      <c r="DG77">
        <v>39</v>
      </c>
      <c r="DH77">
        <v>16</v>
      </c>
      <c r="DI77">
        <v>28</v>
      </c>
      <c r="DJ77" s="239">
        <v>99</v>
      </c>
      <c r="DL77" s="237">
        <v>1</v>
      </c>
      <c r="DM77" s="237">
        <v>5</v>
      </c>
      <c r="DO77" s="237">
        <v>3</v>
      </c>
      <c r="DP77" s="237">
        <v>3</v>
      </c>
      <c r="DR77" s="241">
        <v>0.35483870967741937</v>
      </c>
      <c r="DU77" s="240"/>
    </row>
    <row r="78" spans="1:125" x14ac:dyDescent="0.25">
      <c r="A78" s="235">
        <v>42254</v>
      </c>
      <c r="B78">
        <v>1</v>
      </c>
      <c r="C78">
        <v>3</v>
      </c>
      <c r="D78">
        <v>12</v>
      </c>
      <c r="E78">
        <v>15</v>
      </c>
      <c r="F78">
        <v>26</v>
      </c>
      <c r="G78">
        <v>31</v>
      </c>
      <c r="I78">
        <v>2</v>
      </c>
      <c r="J78">
        <v>2</v>
      </c>
      <c r="K78">
        <v>1</v>
      </c>
      <c r="L78">
        <v>1</v>
      </c>
      <c r="M78">
        <v>0</v>
      </c>
      <c r="O78">
        <v>10</v>
      </c>
      <c r="P78">
        <v>8</v>
      </c>
      <c r="Q78">
        <v>10</v>
      </c>
      <c r="R78">
        <v>5</v>
      </c>
      <c r="S78">
        <v>14</v>
      </c>
      <c r="T78">
        <v>12</v>
      </c>
      <c r="U78">
        <v>8</v>
      </c>
      <c r="V78">
        <v>9</v>
      </c>
      <c r="W78">
        <v>11</v>
      </c>
      <c r="X78">
        <v>9</v>
      </c>
      <c r="Y78">
        <v>7</v>
      </c>
      <c r="Z78">
        <v>10</v>
      </c>
      <c r="AA78">
        <v>10</v>
      </c>
      <c r="AB78">
        <v>9</v>
      </c>
      <c r="AC78">
        <v>10</v>
      </c>
      <c r="AD78">
        <v>4</v>
      </c>
      <c r="AE78">
        <v>8</v>
      </c>
      <c r="AF78">
        <v>11</v>
      </c>
      <c r="AG78">
        <v>10</v>
      </c>
      <c r="AH78">
        <v>9</v>
      </c>
      <c r="AI78">
        <v>11</v>
      </c>
      <c r="AJ78">
        <v>8</v>
      </c>
      <c r="AK78">
        <v>8</v>
      </c>
      <c r="AL78">
        <v>11</v>
      </c>
      <c r="AM78">
        <v>11</v>
      </c>
      <c r="AN78">
        <v>10</v>
      </c>
      <c r="AO78">
        <v>6</v>
      </c>
      <c r="AP78">
        <v>4</v>
      </c>
      <c r="AQ78">
        <v>8</v>
      </c>
      <c r="AR78">
        <v>6</v>
      </c>
      <c r="AS78">
        <v>12</v>
      </c>
      <c r="AT78">
        <v>12</v>
      </c>
      <c r="AU78">
        <v>11</v>
      </c>
      <c r="AV78">
        <v>6</v>
      </c>
      <c r="AW78">
        <v>8</v>
      </c>
      <c r="AX78">
        <v>12</v>
      </c>
      <c r="AY78">
        <v>7</v>
      </c>
      <c r="AZ78">
        <v>15</v>
      </c>
      <c r="BA78">
        <v>5</v>
      </c>
      <c r="BB78">
        <v>6</v>
      </c>
      <c r="BC78">
        <v>10</v>
      </c>
      <c r="BD78">
        <v>12</v>
      </c>
      <c r="BE78">
        <v>7</v>
      </c>
      <c r="BF78">
        <v>6</v>
      </c>
      <c r="BG78">
        <v>11</v>
      </c>
      <c r="BH78">
        <v>8</v>
      </c>
      <c r="BI78">
        <v>12</v>
      </c>
      <c r="BJ78">
        <v>10</v>
      </c>
      <c r="BK78">
        <v>7</v>
      </c>
      <c r="BM78" s="126">
        <v>38</v>
      </c>
      <c r="BN78">
        <v>5</v>
      </c>
      <c r="BO78">
        <v>6</v>
      </c>
      <c r="BP78">
        <v>31</v>
      </c>
      <c r="BQ78">
        <v>32</v>
      </c>
      <c r="BR78">
        <v>36</v>
      </c>
      <c r="BS78">
        <v>42</v>
      </c>
      <c r="BT78" s="126">
        <v>47</v>
      </c>
      <c r="BU78">
        <v>9</v>
      </c>
      <c r="BV78">
        <v>18</v>
      </c>
      <c r="BW78">
        <v>21</v>
      </c>
      <c r="BX78">
        <v>24</v>
      </c>
      <c r="BY78">
        <v>25</v>
      </c>
      <c r="BZ78" s="126">
        <v>33</v>
      </c>
      <c r="CA78">
        <v>45</v>
      </c>
      <c r="CB78">
        <v>1</v>
      </c>
      <c r="CC78">
        <v>3</v>
      </c>
      <c r="CD78">
        <v>12</v>
      </c>
      <c r="CE78">
        <v>13</v>
      </c>
      <c r="CF78">
        <v>15</v>
      </c>
      <c r="CG78">
        <v>19</v>
      </c>
      <c r="CH78">
        <v>26</v>
      </c>
      <c r="CI78" s="126">
        <v>41</v>
      </c>
      <c r="CJ78">
        <v>48</v>
      </c>
      <c r="CK78">
        <v>8</v>
      </c>
      <c r="CL78">
        <v>10</v>
      </c>
      <c r="CM78">
        <v>14</v>
      </c>
      <c r="CN78">
        <v>20</v>
      </c>
      <c r="CO78">
        <v>2</v>
      </c>
      <c r="CP78">
        <v>7</v>
      </c>
      <c r="CQ78">
        <v>17</v>
      </c>
      <c r="CR78">
        <v>22</v>
      </c>
      <c r="CS78">
        <v>23</v>
      </c>
      <c r="CT78">
        <v>29</v>
      </c>
      <c r="CU78">
        <v>35</v>
      </c>
      <c r="CV78">
        <v>46</v>
      </c>
      <c r="CW78">
        <v>11</v>
      </c>
      <c r="CX78">
        <v>37</v>
      </c>
      <c r="CY78">
        <v>43</v>
      </c>
      <c r="CZ78">
        <v>49</v>
      </c>
      <c r="DA78" s="126">
        <v>27</v>
      </c>
      <c r="DB78">
        <v>30</v>
      </c>
      <c r="DC78">
        <v>34</v>
      </c>
      <c r="DD78">
        <v>40</v>
      </c>
      <c r="DE78">
        <v>44</v>
      </c>
      <c r="DF78">
        <v>4</v>
      </c>
      <c r="DG78" s="126">
        <v>39</v>
      </c>
      <c r="DH78">
        <v>16</v>
      </c>
      <c r="DI78">
        <v>28</v>
      </c>
      <c r="DJ78" s="239">
        <v>88</v>
      </c>
      <c r="DL78" s="237">
        <v>2</v>
      </c>
      <c r="DM78" s="237">
        <v>4</v>
      </c>
      <c r="DO78" s="237">
        <v>4</v>
      </c>
      <c r="DP78" s="237">
        <v>2</v>
      </c>
      <c r="DR78" s="241">
        <v>0.31541218637992829</v>
      </c>
      <c r="DU78" s="240"/>
    </row>
    <row r="79" spans="1:125" x14ac:dyDescent="0.25">
      <c r="A79" s="235">
        <v>42257</v>
      </c>
      <c r="B79">
        <v>27</v>
      </c>
      <c r="C79">
        <v>33</v>
      </c>
      <c r="D79">
        <v>38</v>
      </c>
      <c r="E79">
        <v>39</v>
      </c>
      <c r="F79">
        <v>41</v>
      </c>
      <c r="G79">
        <v>47</v>
      </c>
      <c r="I79">
        <v>0</v>
      </c>
      <c r="J79">
        <v>0</v>
      </c>
      <c r="K79">
        <v>1</v>
      </c>
      <c r="L79">
        <v>3</v>
      </c>
      <c r="M79">
        <v>2</v>
      </c>
      <c r="O79">
        <v>10</v>
      </c>
      <c r="P79">
        <v>8</v>
      </c>
      <c r="Q79">
        <v>10</v>
      </c>
      <c r="R79">
        <v>5</v>
      </c>
      <c r="S79">
        <v>14</v>
      </c>
      <c r="T79">
        <v>12</v>
      </c>
      <c r="U79">
        <v>8</v>
      </c>
      <c r="V79">
        <v>9</v>
      </c>
      <c r="W79">
        <v>11</v>
      </c>
      <c r="X79">
        <v>9</v>
      </c>
      <c r="Y79">
        <v>7</v>
      </c>
      <c r="Z79">
        <v>10</v>
      </c>
      <c r="AA79">
        <v>10</v>
      </c>
      <c r="AB79">
        <v>9</v>
      </c>
      <c r="AC79">
        <v>10</v>
      </c>
      <c r="AD79">
        <v>4</v>
      </c>
      <c r="AE79">
        <v>8</v>
      </c>
      <c r="AF79">
        <v>11</v>
      </c>
      <c r="AG79">
        <v>10</v>
      </c>
      <c r="AH79">
        <v>9</v>
      </c>
      <c r="AI79">
        <v>11</v>
      </c>
      <c r="AJ79">
        <v>8</v>
      </c>
      <c r="AK79">
        <v>8</v>
      </c>
      <c r="AL79">
        <v>11</v>
      </c>
      <c r="AM79">
        <v>11</v>
      </c>
      <c r="AN79">
        <v>10</v>
      </c>
      <c r="AO79">
        <v>7</v>
      </c>
      <c r="AP79">
        <v>4</v>
      </c>
      <c r="AQ79">
        <v>8</v>
      </c>
      <c r="AR79">
        <v>6</v>
      </c>
      <c r="AS79">
        <v>12</v>
      </c>
      <c r="AT79">
        <v>12</v>
      </c>
      <c r="AU79">
        <v>12</v>
      </c>
      <c r="AV79">
        <v>6</v>
      </c>
      <c r="AW79">
        <v>8</v>
      </c>
      <c r="AX79">
        <v>12</v>
      </c>
      <c r="AY79">
        <v>7</v>
      </c>
      <c r="AZ79">
        <v>16</v>
      </c>
      <c r="BA79">
        <v>6</v>
      </c>
      <c r="BB79">
        <v>6</v>
      </c>
      <c r="BC79">
        <v>11</v>
      </c>
      <c r="BD79">
        <v>12</v>
      </c>
      <c r="BE79">
        <v>7</v>
      </c>
      <c r="BF79">
        <v>6</v>
      </c>
      <c r="BG79">
        <v>11</v>
      </c>
      <c r="BH79">
        <v>8</v>
      </c>
      <c r="BI79">
        <v>13</v>
      </c>
      <c r="BJ79">
        <v>10</v>
      </c>
      <c r="BK79">
        <v>7</v>
      </c>
      <c r="BM79">
        <v>38</v>
      </c>
      <c r="BN79">
        <v>5</v>
      </c>
      <c r="BO79">
        <v>47</v>
      </c>
      <c r="BP79">
        <v>6</v>
      </c>
      <c r="BQ79" s="126">
        <v>31</v>
      </c>
      <c r="BR79">
        <v>32</v>
      </c>
      <c r="BS79">
        <v>33</v>
      </c>
      <c r="BT79">
        <v>36</v>
      </c>
      <c r="BU79">
        <v>42</v>
      </c>
      <c r="BV79">
        <v>9</v>
      </c>
      <c r="BW79">
        <v>18</v>
      </c>
      <c r="BX79">
        <v>21</v>
      </c>
      <c r="BY79">
        <v>24</v>
      </c>
      <c r="BZ79" s="126">
        <v>25</v>
      </c>
      <c r="CA79">
        <v>41</v>
      </c>
      <c r="CB79">
        <v>45</v>
      </c>
      <c r="CC79">
        <v>1</v>
      </c>
      <c r="CD79" s="126">
        <v>3</v>
      </c>
      <c r="CE79">
        <v>12</v>
      </c>
      <c r="CF79" s="126">
        <v>13</v>
      </c>
      <c r="CG79">
        <v>15</v>
      </c>
      <c r="CH79" s="126">
        <v>19</v>
      </c>
      <c r="CI79">
        <v>26</v>
      </c>
      <c r="CJ79">
        <v>48</v>
      </c>
      <c r="CK79">
        <v>8</v>
      </c>
      <c r="CL79">
        <v>10</v>
      </c>
      <c r="CM79" s="126">
        <v>14</v>
      </c>
      <c r="CN79">
        <v>20</v>
      </c>
      <c r="CO79">
        <v>2</v>
      </c>
      <c r="CP79">
        <v>7</v>
      </c>
      <c r="CQ79">
        <v>17</v>
      </c>
      <c r="CR79">
        <v>22</v>
      </c>
      <c r="CS79">
        <v>23</v>
      </c>
      <c r="CT79">
        <v>29</v>
      </c>
      <c r="CU79">
        <v>35</v>
      </c>
      <c r="CV79">
        <v>46</v>
      </c>
      <c r="CW79">
        <v>11</v>
      </c>
      <c r="CX79">
        <v>27</v>
      </c>
      <c r="CY79">
        <v>37</v>
      </c>
      <c r="CZ79">
        <v>43</v>
      </c>
      <c r="DA79">
        <v>49</v>
      </c>
      <c r="DB79">
        <v>30</v>
      </c>
      <c r="DC79">
        <v>34</v>
      </c>
      <c r="DD79">
        <v>39</v>
      </c>
      <c r="DE79">
        <v>40</v>
      </c>
      <c r="DF79">
        <v>44</v>
      </c>
      <c r="DG79">
        <v>4</v>
      </c>
      <c r="DH79">
        <v>16</v>
      </c>
      <c r="DI79">
        <v>28</v>
      </c>
      <c r="DJ79" s="239">
        <v>225</v>
      </c>
      <c r="DL79" s="237">
        <v>6</v>
      </c>
      <c r="DM79" s="237">
        <v>0</v>
      </c>
      <c r="DO79" s="237">
        <v>5</v>
      </c>
      <c r="DP79" s="237">
        <v>1</v>
      </c>
      <c r="DR79" s="241">
        <v>0.80645161290322576</v>
      </c>
      <c r="DU79" s="240"/>
    </row>
    <row r="80" spans="1:125" x14ac:dyDescent="0.25">
      <c r="A80" s="235">
        <v>42261</v>
      </c>
      <c r="B80">
        <v>3</v>
      </c>
      <c r="C80">
        <v>13</v>
      </c>
      <c r="D80">
        <v>14</v>
      </c>
      <c r="E80">
        <v>19</v>
      </c>
      <c r="F80">
        <v>25</v>
      </c>
      <c r="G80">
        <v>31</v>
      </c>
      <c r="I80">
        <v>1</v>
      </c>
      <c r="J80">
        <v>3</v>
      </c>
      <c r="K80">
        <v>1</v>
      </c>
      <c r="L80">
        <v>1</v>
      </c>
      <c r="M80">
        <v>0</v>
      </c>
      <c r="O80">
        <v>10</v>
      </c>
      <c r="P80">
        <v>8</v>
      </c>
      <c r="Q80">
        <v>11</v>
      </c>
      <c r="R80">
        <v>5</v>
      </c>
      <c r="S80">
        <v>14</v>
      </c>
      <c r="T80">
        <v>12</v>
      </c>
      <c r="U80">
        <v>8</v>
      </c>
      <c r="V80">
        <v>9</v>
      </c>
      <c r="W80">
        <v>11</v>
      </c>
      <c r="X80">
        <v>9</v>
      </c>
      <c r="Y80">
        <v>7</v>
      </c>
      <c r="Z80">
        <v>10</v>
      </c>
      <c r="AA80">
        <v>11</v>
      </c>
      <c r="AB80">
        <v>10</v>
      </c>
      <c r="AC80">
        <v>10</v>
      </c>
      <c r="AD80">
        <v>4</v>
      </c>
      <c r="AE80">
        <v>8</v>
      </c>
      <c r="AF80">
        <v>11</v>
      </c>
      <c r="AG80">
        <v>11</v>
      </c>
      <c r="AH80">
        <v>9</v>
      </c>
      <c r="AI80">
        <v>11</v>
      </c>
      <c r="AJ80">
        <v>8</v>
      </c>
      <c r="AK80">
        <v>8</v>
      </c>
      <c r="AL80">
        <v>11</v>
      </c>
      <c r="AM80">
        <v>12</v>
      </c>
      <c r="AN80">
        <v>10</v>
      </c>
      <c r="AO80">
        <v>7</v>
      </c>
      <c r="AP80">
        <v>4</v>
      </c>
      <c r="AQ80">
        <v>8</v>
      </c>
      <c r="AR80">
        <v>6</v>
      </c>
      <c r="AS80">
        <v>13</v>
      </c>
      <c r="AT80">
        <v>12</v>
      </c>
      <c r="AU80">
        <v>12</v>
      </c>
      <c r="AV80">
        <v>6</v>
      </c>
      <c r="AW80">
        <v>8</v>
      </c>
      <c r="AX80">
        <v>12</v>
      </c>
      <c r="AY80">
        <v>7</v>
      </c>
      <c r="AZ80">
        <v>16</v>
      </c>
      <c r="BA80">
        <v>6</v>
      </c>
      <c r="BB80">
        <v>6</v>
      </c>
      <c r="BC80">
        <v>11</v>
      </c>
      <c r="BD80">
        <v>12</v>
      </c>
      <c r="BE80">
        <v>7</v>
      </c>
      <c r="BF80">
        <v>6</v>
      </c>
      <c r="BG80">
        <v>11</v>
      </c>
      <c r="BH80">
        <v>8</v>
      </c>
      <c r="BI80">
        <v>13</v>
      </c>
      <c r="BJ80">
        <v>10</v>
      </c>
      <c r="BK80">
        <v>7</v>
      </c>
      <c r="BM80">
        <v>38</v>
      </c>
      <c r="BN80" s="126">
        <v>5</v>
      </c>
      <c r="BO80">
        <v>31</v>
      </c>
      <c r="BP80">
        <v>47</v>
      </c>
      <c r="BQ80">
        <v>6</v>
      </c>
      <c r="BR80">
        <v>25</v>
      </c>
      <c r="BS80">
        <v>32</v>
      </c>
      <c r="BT80">
        <v>33</v>
      </c>
      <c r="BU80">
        <v>36</v>
      </c>
      <c r="BV80">
        <v>42</v>
      </c>
      <c r="BW80">
        <v>3</v>
      </c>
      <c r="BX80">
        <v>9</v>
      </c>
      <c r="BY80">
        <v>13</v>
      </c>
      <c r="BZ80">
        <v>18</v>
      </c>
      <c r="CA80">
        <v>19</v>
      </c>
      <c r="CB80">
        <v>21</v>
      </c>
      <c r="CC80">
        <v>24</v>
      </c>
      <c r="CD80">
        <v>41</v>
      </c>
      <c r="CE80">
        <v>45</v>
      </c>
      <c r="CF80">
        <v>1</v>
      </c>
      <c r="CG80">
        <v>12</v>
      </c>
      <c r="CH80">
        <v>14</v>
      </c>
      <c r="CI80">
        <v>15</v>
      </c>
      <c r="CJ80">
        <v>26</v>
      </c>
      <c r="CK80">
        <v>48</v>
      </c>
      <c r="CL80" s="126">
        <v>8</v>
      </c>
      <c r="CM80">
        <v>10</v>
      </c>
      <c r="CN80" s="126">
        <v>20</v>
      </c>
      <c r="CO80">
        <v>2</v>
      </c>
      <c r="CP80">
        <v>7</v>
      </c>
      <c r="CQ80">
        <v>17</v>
      </c>
      <c r="CR80">
        <v>22</v>
      </c>
      <c r="CS80">
        <v>23</v>
      </c>
      <c r="CT80">
        <v>29</v>
      </c>
      <c r="CU80" s="126">
        <v>35</v>
      </c>
      <c r="CV80">
        <v>46</v>
      </c>
      <c r="CW80">
        <v>11</v>
      </c>
      <c r="CX80">
        <v>27</v>
      </c>
      <c r="CY80">
        <v>37</v>
      </c>
      <c r="CZ80">
        <v>43</v>
      </c>
      <c r="DA80" s="126">
        <v>49</v>
      </c>
      <c r="DB80" s="126">
        <v>30</v>
      </c>
      <c r="DC80">
        <v>34</v>
      </c>
      <c r="DD80">
        <v>39</v>
      </c>
      <c r="DE80">
        <v>40</v>
      </c>
      <c r="DF80">
        <v>44</v>
      </c>
      <c r="DG80">
        <v>4</v>
      </c>
      <c r="DH80">
        <v>16</v>
      </c>
      <c r="DI80">
        <v>28</v>
      </c>
      <c r="DJ80" s="239">
        <v>105</v>
      </c>
      <c r="DL80" s="237">
        <v>1</v>
      </c>
      <c r="DM80" s="237">
        <v>5</v>
      </c>
      <c r="DO80" s="237">
        <v>5</v>
      </c>
      <c r="DP80" s="237">
        <v>1</v>
      </c>
      <c r="DR80" s="241">
        <v>0.37634408602150538</v>
      </c>
      <c r="DU80" s="240"/>
    </row>
    <row r="81" spans="1:125" x14ac:dyDescent="0.25">
      <c r="A81" s="235">
        <v>42264</v>
      </c>
      <c r="B81">
        <v>5</v>
      </c>
      <c r="C81">
        <v>8</v>
      </c>
      <c r="D81">
        <v>20</v>
      </c>
      <c r="E81">
        <v>30</v>
      </c>
      <c r="F81">
        <v>35</v>
      </c>
      <c r="G81">
        <v>49</v>
      </c>
      <c r="I81">
        <v>2</v>
      </c>
      <c r="J81">
        <v>0</v>
      </c>
      <c r="K81">
        <v>1</v>
      </c>
      <c r="L81">
        <v>2</v>
      </c>
      <c r="M81">
        <v>1</v>
      </c>
      <c r="O81">
        <v>10</v>
      </c>
      <c r="P81">
        <v>8</v>
      </c>
      <c r="Q81">
        <v>11</v>
      </c>
      <c r="R81">
        <v>5</v>
      </c>
      <c r="S81">
        <v>15</v>
      </c>
      <c r="T81">
        <v>12</v>
      </c>
      <c r="U81">
        <v>8</v>
      </c>
      <c r="V81">
        <v>10</v>
      </c>
      <c r="W81">
        <v>11</v>
      </c>
      <c r="X81">
        <v>9</v>
      </c>
      <c r="Y81">
        <v>7</v>
      </c>
      <c r="Z81">
        <v>10</v>
      </c>
      <c r="AA81">
        <v>11</v>
      </c>
      <c r="AB81">
        <v>10</v>
      </c>
      <c r="AC81">
        <v>10</v>
      </c>
      <c r="AD81">
        <v>4</v>
      </c>
      <c r="AE81">
        <v>8</v>
      </c>
      <c r="AF81">
        <v>11</v>
      </c>
      <c r="AG81">
        <v>11</v>
      </c>
      <c r="AH81">
        <v>10</v>
      </c>
      <c r="AI81">
        <v>11</v>
      </c>
      <c r="AJ81">
        <v>8</v>
      </c>
      <c r="AK81">
        <v>8</v>
      </c>
      <c r="AL81">
        <v>11</v>
      </c>
      <c r="AM81">
        <v>12</v>
      </c>
      <c r="AN81">
        <v>10</v>
      </c>
      <c r="AO81">
        <v>7</v>
      </c>
      <c r="AP81">
        <v>4</v>
      </c>
      <c r="AQ81">
        <v>8</v>
      </c>
      <c r="AR81">
        <v>7</v>
      </c>
      <c r="AS81">
        <v>13</v>
      </c>
      <c r="AT81">
        <v>12</v>
      </c>
      <c r="AU81">
        <v>12</v>
      </c>
      <c r="AV81">
        <v>6</v>
      </c>
      <c r="AW81">
        <v>9</v>
      </c>
      <c r="AX81">
        <v>12</v>
      </c>
      <c r="AY81">
        <v>7</v>
      </c>
      <c r="AZ81">
        <v>16</v>
      </c>
      <c r="BA81">
        <v>6</v>
      </c>
      <c r="BB81">
        <v>6</v>
      </c>
      <c r="BC81">
        <v>11</v>
      </c>
      <c r="BD81">
        <v>12</v>
      </c>
      <c r="BE81">
        <v>7</v>
      </c>
      <c r="BF81">
        <v>6</v>
      </c>
      <c r="BG81">
        <v>11</v>
      </c>
      <c r="BH81">
        <v>8</v>
      </c>
      <c r="BI81">
        <v>13</v>
      </c>
      <c r="BJ81">
        <v>10</v>
      </c>
      <c r="BK81">
        <v>8</v>
      </c>
      <c r="BM81">
        <v>38</v>
      </c>
      <c r="BN81">
        <v>5</v>
      </c>
      <c r="BO81">
        <v>31</v>
      </c>
      <c r="BP81">
        <v>47</v>
      </c>
      <c r="BQ81">
        <v>6</v>
      </c>
      <c r="BR81">
        <v>25</v>
      </c>
      <c r="BS81">
        <v>32</v>
      </c>
      <c r="BT81" s="126">
        <v>33</v>
      </c>
      <c r="BU81">
        <v>36</v>
      </c>
      <c r="BV81">
        <v>42</v>
      </c>
      <c r="BW81">
        <v>3</v>
      </c>
      <c r="BX81" s="126">
        <v>9</v>
      </c>
      <c r="BY81">
        <v>13</v>
      </c>
      <c r="BZ81">
        <v>18</v>
      </c>
      <c r="CA81" s="126">
        <v>19</v>
      </c>
      <c r="CB81">
        <v>21</v>
      </c>
      <c r="CC81">
        <v>24</v>
      </c>
      <c r="CD81">
        <v>41</v>
      </c>
      <c r="CE81">
        <v>45</v>
      </c>
      <c r="CF81">
        <v>1</v>
      </c>
      <c r="CG81" s="126">
        <v>8</v>
      </c>
      <c r="CH81">
        <v>12</v>
      </c>
      <c r="CI81">
        <v>14</v>
      </c>
      <c r="CJ81">
        <v>15</v>
      </c>
      <c r="CK81">
        <v>20</v>
      </c>
      <c r="CL81">
        <v>26</v>
      </c>
      <c r="CM81">
        <v>48</v>
      </c>
      <c r="CN81" s="126">
        <v>10</v>
      </c>
      <c r="CO81">
        <v>35</v>
      </c>
      <c r="CP81">
        <v>2</v>
      </c>
      <c r="CQ81">
        <v>7</v>
      </c>
      <c r="CR81">
        <v>17</v>
      </c>
      <c r="CS81">
        <v>22</v>
      </c>
      <c r="CT81">
        <v>23</v>
      </c>
      <c r="CU81">
        <v>29</v>
      </c>
      <c r="CV81">
        <v>46</v>
      </c>
      <c r="CW81">
        <v>49</v>
      </c>
      <c r="CX81">
        <v>11</v>
      </c>
      <c r="CY81">
        <v>27</v>
      </c>
      <c r="CZ81">
        <v>30</v>
      </c>
      <c r="DA81">
        <v>37</v>
      </c>
      <c r="DB81">
        <v>43</v>
      </c>
      <c r="DC81">
        <v>34</v>
      </c>
      <c r="DD81">
        <v>39</v>
      </c>
      <c r="DE81">
        <v>40</v>
      </c>
      <c r="DF81">
        <v>44</v>
      </c>
      <c r="DG81">
        <v>4</v>
      </c>
      <c r="DH81">
        <v>16</v>
      </c>
      <c r="DI81" s="126">
        <v>28</v>
      </c>
      <c r="DJ81" s="239">
        <v>147</v>
      </c>
      <c r="DL81" s="237">
        <v>3</v>
      </c>
      <c r="DM81" s="237">
        <v>3</v>
      </c>
      <c r="DO81" s="237">
        <v>3</v>
      </c>
      <c r="DP81" s="237">
        <v>3</v>
      </c>
      <c r="DR81" s="241">
        <v>0.5268817204301075</v>
      </c>
      <c r="DU81" s="240"/>
    </row>
    <row r="82" spans="1:125" x14ac:dyDescent="0.25">
      <c r="A82" s="235">
        <v>42268</v>
      </c>
      <c r="B82">
        <v>8</v>
      </c>
      <c r="C82">
        <v>9</v>
      </c>
      <c r="D82">
        <v>10</v>
      </c>
      <c r="E82">
        <v>19</v>
      </c>
      <c r="F82">
        <v>28</v>
      </c>
      <c r="G82">
        <v>33</v>
      </c>
      <c r="I82">
        <v>2</v>
      </c>
      <c r="J82">
        <v>2</v>
      </c>
      <c r="K82">
        <v>1</v>
      </c>
      <c r="L82">
        <v>1</v>
      </c>
      <c r="M82">
        <v>0</v>
      </c>
      <c r="O82">
        <v>10</v>
      </c>
      <c r="P82">
        <v>8</v>
      </c>
      <c r="Q82">
        <v>11</v>
      </c>
      <c r="R82">
        <v>5</v>
      </c>
      <c r="S82">
        <v>15</v>
      </c>
      <c r="T82">
        <v>12</v>
      </c>
      <c r="U82">
        <v>8</v>
      </c>
      <c r="V82">
        <v>11</v>
      </c>
      <c r="W82">
        <v>12</v>
      </c>
      <c r="X82">
        <v>10</v>
      </c>
      <c r="Y82">
        <v>7</v>
      </c>
      <c r="Z82">
        <v>10</v>
      </c>
      <c r="AA82">
        <v>11</v>
      </c>
      <c r="AB82">
        <v>10</v>
      </c>
      <c r="AC82">
        <v>10</v>
      </c>
      <c r="AD82">
        <v>4</v>
      </c>
      <c r="AE82">
        <v>8</v>
      </c>
      <c r="AF82">
        <v>11</v>
      </c>
      <c r="AG82">
        <v>12</v>
      </c>
      <c r="AH82">
        <v>10</v>
      </c>
      <c r="AI82">
        <v>11</v>
      </c>
      <c r="AJ82">
        <v>8</v>
      </c>
      <c r="AK82">
        <v>8</v>
      </c>
      <c r="AL82">
        <v>11</v>
      </c>
      <c r="AM82">
        <v>12</v>
      </c>
      <c r="AN82">
        <v>10</v>
      </c>
      <c r="AO82">
        <v>7</v>
      </c>
      <c r="AP82">
        <v>5</v>
      </c>
      <c r="AQ82">
        <v>8</v>
      </c>
      <c r="AR82">
        <v>7</v>
      </c>
      <c r="AS82">
        <v>13</v>
      </c>
      <c r="AT82">
        <v>12</v>
      </c>
      <c r="AU82">
        <v>13</v>
      </c>
      <c r="AV82">
        <v>6</v>
      </c>
      <c r="AW82">
        <v>9</v>
      </c>
      <c r="AX82">
        <v>12</v>
      </c>
      <c r="AY82">
        <v>7</v>
      </c>
      <c r="AZ82">
        <v>16</v>
      </c>
      <c r="BA82">
        <v>6</v>
      </c>
      <c r="BB82">
        <v>6</v>
      </c>
      <c r="BC82">
        <v>11</v>
      </c>
      <c r="BD82">
        <v>12</v>
      </c>
      <c r="BE82">
        <v>7</v>
      </c>
      <c r="BF82">
        <v>6</v>
      </c>
      <c r="BG82">
        <v>11</v>
      </c>
      <c r="BH82">
        <v>8</v>
      </c>
      <c r="BI82">
        <v>13</v>
      </c>
      <c r="BJ82">
        <v>10</v>
      </c>
      <c r="BK82">
        <v>8</v>
      </c>
      <c r="BM82">
        <v>38</v>
      </c>
      <c r="BN82">
        <v>5</v>
      </c>
      <c r="BO82" s="126">
        <v>31</v>
      </c>
      <c r="BP82">
        <v>33</v>
      </c>
      <c r="BQ82">
        <v>47</v>
      </c>
      <c r="BR82">
        <v>6</v>
      </c>
      <c r="BS82">
        <v>9</v>
      </c>
      <c r="BT82">
        <v>19</v>
      </c>
      <c r="BU82" s="126">
        <v>25</v>
      </c>
      <c r="BV82">
        <v>32</v>
      </c>
      <c r="BW82">
        <v>36</v>
      </c>
      <c r="BX82">
        <v>42</v>
      </c>
      <c r="BY82">
        <v>3</v>
      </c>
      <c r="BZ82" s="126">
        <v>8</v>
      </c>
      <c r="CA82">
        <v>13</v>
      </c>
      <c r="CB82">
        <v>18</v>
      </c>
      <c r="CC82">
        <v>21</v>
      </c>
      <c r="CD82">
        <v>24</v>
      </c>
      <c r="CE82">
        <v>41</v>
      </c>
      <c r="CF82">
        <v>45</v>
      </c>
      <c r="CG82">
        <v>1</v>
      </c>
      <c r="CH82">
        <v>10</v>
      </c>
      <c r="CI82">
        <v>12</v>
      </c>
      <c r="CJ82">
        <v>14</v>
      </c>
      <c r="CK82">
        <v>15</v>
      </c>
      <c r="CL82">
        <v>20</v>
      </c>
      <c r="CM82">
        <v>26</v>
      </c>
      <c r="CN82">
        <v>48</v>
      </c>
      <c r="CO82">
        <v>35</v>
      </c>
      <c r="CP82">
        <v>2</v>
      </c>
      <c r="CQ82">
        <v>7</v>
      </c>
      <c r="CR82">
        <v>17</v>
      </c>
      <c r="CS82">
        <v>22</v>
      </c>
      <c r="CT82">
        <v>23</v>
      </c>
      <c r="CU82" s="126">
        <v>29</v>
      </c>
      <c r="CV82">
        <v>46</v>
      </c>
      <c r="CW82">
        <v>49</v>
      </c>
      <c r="CX82">
        <v>11</v>
      </c>
      <c r="CY82">
        <v>27</v>
      </c>
      <c r="CZ82">
        <v>30</v>
      </c>
      <c r="DA82">
        <v>37</v>
      </c>
      <c r="DB82">
        <v>43</v>
      </c>
      <c r="DC82">
        <v>34</v>
      </c>
      <c r="DD82">
        <v>39</v>
      </c>
      <c r="DE82" s="126">
        <v>40</v>
      </c>
      <c r="DF82">
        <v>44</v>
      </c>
      <c r="DG82">
        <v>4</v>
      </c>
      <c r="DH82">
        <v>28</v>
      </c>
      <c r="DI82" s="126">
        <v>16</v>
      </c>
      <c r="DJ82" s="239">
        <v>107</v>
      </c>
      <c r="DL82" s="237">
        <v>2</v>
      </c>
      <c r="DM82" s="237">
        <v>4</v>
      </c>
      <c r="DO82" s="237">
        <v>3</v>
      </c>
      <c r="DP82" s="237">
        <v>3</v>
      </c>
      <c r="DR82" s="241">
        <v>0.38351254480286739</v>
      </c>
      <c r="DU82" s="240"/>
    </row>
    <row r="83" spans="1:125" x14ac:dyDescent="0.25">
      <c r="A83" s="235">
        <v>42271</v>
      </c>
      <c r="B83">
        <v>8</v>
      </c>
      <c r="C83">
        <v>16</v>
      </c>
      <c r="D83">
        <v>25</v>
      </c>
      <c r="E83">
        <v>29</v>
      </c>
      <c r="F83">
        <v>31</v>
      </c>
      <c r="G83">
        <v>40</v>
      </c>
      <c r="I83">
        <v>1</v>
      </c>
      <c r="J83">
        <v>1</v>
      </c>
      <c r="K83">
        <v>2</v>
      </c>
      <c r="L83">
        <v>1</v>
      </c>
      <c r="M83">
        <v>1</v>
      </c>
      <c r="O83">
        <v>10</v>
      </c>
      <c r="P83">
        <v>8</v>
      </c>
      <c r="Q83">
        <v>11</v>
      </c>
      <c r="R83">
        <v>5</v>
      </c>
      <c r="S83">
        <v>15</v>
      </c>
      <c r="T83">
        <v>12</v>
      </c>
      <c r="U83">
        <v>8</v>
      </c>
      <c r="V83">
        <v>12</v>
      </c>
      <c r="W83">
        <v>12</v>
      </c>
      <c r="X83">
        <v>10</v>
      </c>
      <c r="Y83">
        <v>7</v>
      </c>
      <c r="Z83">
        <v>10</v>
      </c>
      <c r="AA83">
        <v>11</v>
      </c>
      <c r="AB83">
        <v>10</v>
      </c>
      <c r="AC83">
        <v>10</v>
      </c>
      <c r="AD83">
        <v>5</v>
      </c>
      <c r="AE83">
        <v>8</v>
      </c>
      <c r="AF83">
        <v>11</v>
      </c>
      <c r="AG83">
        <v>12</v>
      </c>
      <c r="AH83">
        <v>10</v>
      </c>
      <c r="AI83">
        <v>11</v>
      </c>
      <c r="AJ83">
        <v>8</v>
      </c>
      <c r="AK83">
        <v>8</v>
      </c>
      <c r="AL83">
        <v>11</v>
      </c>
      <c r="AM83">
        <v>13</v>
      </c>
      <c r="AN83">
        <v>10</v>
      </c>
      <c r="AO83">
        <v>7</v>
      </c>
      <c r="AP83">
        <v>5</v>
      </c>
      <c r="AQ83">
        <v>9</v>
      </c>
      <c r="AR83">
        <v>7</v>
      </c>
      <c r="AS83">
        <v>14</v>
      </c>
      <c r="AT83">
        <v>12</v>
      </c>
      <c r="AU83">
        <v>13</v>
      </c>
      <c r="AV83">
        <v>6</v>
      </c>
      <c r="AW83">
        <v>9</v>
      </c>
      <c r="AX83">
        <v>12</v>
      </c>
      <c r="AY83">
        <v>7</v>
      </c>
      <c r="AZ83">
        <v>16</v>
      </c>
      <c r="BA83">
        <v>6</v>
      </c>
      <c r="BB83">
        <v>7</v>
      </c>
      <c r="BC83">
        <v>11</v>
      </c>
      <c r="BD83">
        <v>12</v>
      </c>
      <c r="BE83">
        <v>7</v>
      </c>
      <c r="BF83">
        <v>6</v>
      </c>
      <c r="BG83">
        <v>11</v>
      </c>
      <c r="BH83">
        <v>8</v>
      </c>
      <c r="BI83">
        <v>13</v>
      </c>
      <c r="BJ83">
        <v>10</v>
      </c>
      <c r="BK83">
        <v>8</v>
      </c>
      <c r="BM83">
        <v>38</v>
      </c>
      <c r="BN83">
        <v>5</v>
      </c>
      <c r="BO83">
        <v>31</v>
      </c>
      <c r="BP83">
        <v>25</v>
      </c>
      <c r="BQ83">
        <v>33</v>
      </c>
      <c r="BR83" s="126">
        <v>47</v>
      </c>
      <c r="BS83">
        <v>6</v>
      </c>
      <c r="BT83">
        <v>8</v>
      </c>
      <c r="BU83">
        <v>9</v>
      </c>
      <c r="BV83">
        <v>19</v>
      </c>
      <c r="BW83" s="126">
        <v>32</v>
      </c>
      <c r="BX83">
        <v>36</v>
      </c>
      <c r="BY83">
        <v>42</v>
      </c>
      <c r="BZ83">
        <v>3</v>
      </c>
      <c r="CA83">
        <v>13</v>
      </c>
      <c r="CB83">
        <v>18</v>
      </c>
      <c r="CC83">
        <v>21</v>
      </c>
      <c r="CD83">
        <v>24</v>
      </c>
      <c r="CE83" s="126">
        <v>41</v>
      </c>
      <c r="CF83">
        <v>45</v>
      </c>
      <c r="CG83">
        <v>1</v>
      </c>
      <c r="CH83">
        <v>10</v>
      </c>
      <c r="CI83" s="126">
        <v>12</v>
      </c>
      <c r="CJ83">
        <v>14</v>
      </c>
      <c r="CK83">
        <v>15</v>
      </c>
      <c r="CL83">
        <v>20</v>
      </c>
      <c r="CM83">
        <v>26</v>
      </c>
      <c r="CN83">
        <v>48</v>
      </c>
      <c r="CO83">
        <v>29</v>
      </c>
      <c r="CP83" s="126">
        <v>35</v>
      </c>
      <c r="CQ83">
        <v>2</v>
      </c>
      <c r="CR83">
        <v>7</v>
      </c>
      <c r="CS83">
        <v>17</v>
      </c>
      <c r="CT83">
        <v>22</v>
      </c>
      <c r="CU83">
        <v>23</v>
      </c>
      <c r="CV83">
        <v>46</v>
      </c>
      <c r="CW83">
        <v>49</v>
      </c>
      <c r="CX83">
        <v>11</v>
      </c>
      <c r="CY83">
        <v>27</v>
      </c>
      <c r="CZ83">
        <v>30</v>
      </c>
      <c r="DA83">
        <v>37</v>
      </c>
      <c r="DB83" s="126">
        <v>40</v>
      </c>
      <c r="DC83">
        <v>43</v>
      </c>
      <c r="DD83">
        <v>34</v>
      </c>
      <c r="DE83">
        <v>39</v>
      </c>
      <c r="DF83">
        <v>44</v>
      </c>
      <c r="DG83">
        <v>4</v>
      </c>
      <c r="DH83">
        <v>16</v>
      </c>
      <c r="DI83">
        <v>28</v>
      </c>
      <c r="DJ83" s="239">
        <v>149</v>
      </c>
      <c r="DL83" s="237">
        <v>3</v>
      </c>
      <c r="DM83" s="237">
        <v>3</v>
      </c>
      <c r="DO83" s="237">
        <v>3</v>
      </c>
      <c r="DP83" s="237">
        <v>3</v>
      </c>
      <c r="DR83" s="241">
        <v>0.53405017921146958</v>
      </c>
      <c r="DU83" s="240"/>
    </row>
    <row r="84" spans="1:125" x14ac:dyDescent="0.25">
      <c r="A84" s="235">
        <v>42275</v>
      </c>
      <c r="B84">
        <v>12</v>
      </c>
      <c r="C84">
        <v>32</v>
      </c>
      <c r="D84">
        <v>35</v>
      </c>
      <c r="E84">
        <v>40</v>
      </c>
      <c r="F84">
        <v>41</v>
      </c>
      <c r="G84">
        <v>47</v>
      </c>
      <c r="I84">
        <v>0</v>
      </c>
      <c r="J84">
        <v>1</v>
      </c>
      <c r="K84">
        <v>0</v>
      </c>
      <c r="L84">
        <v>2</v>
      </c>
      <c r="M84">
        <v>3</v>
      </c>
      <c r="O84">
        <v>10</v>
      </c>
      <c r="P84">
        <v>8</v>
      </c>
      <c r="Q84">
        <v>11</v>
      </c>
      <c r="R84">
        <v>5</v>
      </c>
      <c r="S84">
        <v>15</v>
      </c>
      <c r="T84">
        <v>12</v>
      </c>
      <c r="U84">
        <v>8</v>
      </c>
      <c r="V84">
        <v>12</v>
      </c>
      <c r="W84">
        <v>12</v>
      </c>
      <c r="X84">
        <v>10</v>
      </c>
      <c r="Y84">
        <v>7</v>
      </c>
      <c r="Z84">
        <v>11</v>
      </c>
      <c r="AA84">
        <v>11</v>
      </c>
      <c r="AB84">
        <v>10</v>
      </c>
      <c r="AC84">
        <v>10</v>
      </c>
      <c r="AD84">
        <v>5</v>
      </c>
      <c r="AE84">
        <v>8</v>
      </c>
      <c r="AF84">
        <v>11</v>
      </c>
      <c r="AG84">
        <v>12</v>
      </c>
      <c r="AH84">
        <v>10</v>
      </c>
      <c r="AI84">
        <v>11</v>
      </c>
      <c r="AJ84">
        <v>8</v>
      </c>
      <c r="AK84">
        <v>8</v>
      </c>
      <c r="AL84">
        <v>11</v>
      </c>
      <c r="AM84">
        <v>13</v>
      </c>
      <c r="AN84">
        <v>10</v>
      </c>
      <c r="AO84">
        <v>7</v>
      </c>
      <c r="AP84">
        <v>5</v>
      </c>
      <c r="AQ84">
        <v>9</v>
      </c>
      <c r="AR84">
        <v>7</v>
      </c>
      <c r="AS84">
        <v>14</v>
      </c>
      <c r="AT84">
        <v>13</v>
      </c>
      <c r="AU84">
        <v>13</v>
      </c>
      <c r="AV84">
        <v>6</v>
      </c>
      <c r="AW84">
        <v>10</v>
      </c>
      <c r="AX84">
        <v>12</v>
      </c>
      <c r="AY84">
        <v>7</v>
      </c>
      <c r="AZ84">
        <v>16</v>
      </c>
      <c r="BA84">
        <v>6</v>
      </c>
      <c r="BB84">
        <v>8</v>
      </c>
      <c r="BC84">
        <v>12</v>
      </c>
      <c r="BD84">
        <v>12</v>
      </c>
      <c r="BE84">
        <v>7</v>
      </c>
      <c r="BF84">
        <v>6</v>
      </c>
      <c r="BG84">
        <v>11</v>
      </c>
      <c r="BH84">
        <v>8</v>
      </c>
      <c r="BI84">
        <v>14</v>
      </c>
      <c r="BJ84">
        <v>10</v>
      </c>
      <c r="BK84">
        <v>8</v>
      </c>
      <c r="BM84">
        <v>38</v>
      </c>
      <c r="BN84">
        <v>5</v>
      </c>
      <c r="BO84">
        <v>31</v>
      </c>
      <c r="BP84">
        <v>47</v>
      </c>
      <c r="BQ84">
        <v>25</v>
      </c>
      <c r="BR84">
        <v>32</v>
      </c>
      <c r="BS84">
        <v>33</v>
      </c>
      <c r="BT84" s="126">
        <v>6</v>
      </c>
      <c r="BU84">
        <v>8</v>
      </c>
      <c r="BV84">
        <v>9</v>
      </c>
      <c r="BW84">
        <v>19</v>
      </c>
      <c r="BX84" s="126">
        <v>36</v>
      </c>
      <c r="BY84" s="126">
        <v>41</v>
      </c>
      <c r="BZ84">
        <v>42</v>
      </c>
      <c r="CA84" s="126">
        <v>3</v>
      </c>
      <c r="CB84">
        <v>12</v>
      </c>
      <c r="CC84">
        <v>13</v>
      </c>
      <c r="CD84">
        <v>18</v>
      </c>
      <c r="CE84">
        <v>21</v>
      </c>
      <c r="CF84">
        <v>24</v>
      </c>
      <c r="CG84">
        <v>45</v>
      </c>
      <c r="CH84">
        <v>1</v>
      </c>
      <c r="CI84">
        <v>10</v>
      </c>
      <c r="CJ84">
        <v>14</v>
      </c>
      <c r="CK84" s="126">
        <v>15</v>
      </c>
      <c r="CL84">
        <v>20</v>
      </c>
      <c r="CM84">
        <v>26</v>
      </c>
      <c r="CN84">
        <v>35</v>
      </c>
      <c r="CO84">
        <v>48</v>
      </c>
      <c r="CP84">
        <v>29</v>
      </c>
      <c r="CQ84">
        <v>2</v>
      </c>
      <c r="CR84">
        <v>7</v>
      </c>
      <c r="CS84">
        <v>17</v>
      </c>
      <c r="CT84">
        <v>22</v>
      </c>
      <c r="CU84">
        <v>23</v>
      </c>
      <c r="CV84">
        <v>40</v>
      </c>
      <c r="CW84">
        <v>46</v>
      </c>
      <c r="CX84">
        <v>49</v>
      </c>
      <c r="CY84">
        <v>11</v>
      </c>
      <c r="CZ84" s="126">
        <v>27</v>
      </c>
      <c r="DA84">
        <v>30</v>
      </c>
      <c r="DB84">
        <v>37</v>
      </c>
      <c r="DC84">
        <v>43</v>
      </c>
      <c r="DD84">
        <v>34</v>
      </c>
      <c r="DE84">
        <v>39</v>
      </c>
      <c r="DF84">
        <v>44</v>
      </c>
      <c r="DG84">
        <v>4</v>
      </c>
      <c r="DH84">
        <v>16</v>
      </c>
      <c r="DI84">
        <v>28</v>
      </c>
      <c r="DJ84" s="239">
        <v>207</v>
      </c>
      <c r="DL84" s="237">
        <v>5</v>
      </c>
      <c r="DM84" s="237">
        <v>1</v>
      </c>
      <c r="DO84" s="237">
        <v>3</v>
      </c>
      <c r="DP84" s="237">
        <v>3</v>
      </c>
      <c r="DR84" s="241">
        <v>0.74193548387096775</v>
      </c>
      <c r="DU84" s="240"/>
    </row>
    <row r="85" spans="1:125" x14ac:dyDescent="0.25">
      <c r="A85" s="235">
        <v>42278</v>
      </c>
      <c r="B85">
        <v>3</v>
      </c>
      <c r="C85">
        <v>6</v>
      </c>
      <c r="D85">
        <v>15</v>
      </c>
      <c r="E85">
        <v>27</v>
      </c>
      <c r="F85">
        <v>36</v>
      </c>
      <c r="G85">
        <v>41</v>
      </c>
      <c r="I85">
        <v>2</v>
      </c>
      <c r="J85">
        <v>1</v>
      </c>
      <c r="K85">
        <v>1</v>
      </c>
      <c r="L85">
        <v>1</v>
      </c>
      <c r="M85">
        <v>1</v>
      </c>
      <c r="O85">
        <v>10</v>
      </c>
      <c r="P85">
        <v>8</v>
      </c>
      <c r="Q85">
        <v>12</v>
      </c>
      <c r="R85">
        <v>5</v>
      </c>
      <c r="S85">
        <v>15</v>
      </c>
      <c r="T85">
        <v>13</v>
      </c>
      <c r="U85">
        <v>8</v>
      </c>
      <c r="V85">
        <v>12</v>
      </c>
      <c r="W85">
        <v>12</v>
      </c>
      <c r="X85">
        <v>10</v>
      </c>
      <c r="Y85">
        <v>7</v>
      </c>
      <c r="Z85">
        <v>11</v>
      </c>
      <c r="AA85">
        <v>11</v>
      </c>
      <c r="AB85">
        <v>10</v>
      </c>
      <c r="AC85">
        <v>11</v>
      </c>
      <c r="AD85">
        <v>5</v>
      </c>
      <c r="AE85">
        <v>8</v>
      </c>
      <c r="AF85">
        <v>11</v>
      </c>
      <c r="AG85">
        <v>12</v>
      </c>
      <c r="AH85">
        <v>10</v>
      </c>
      <c r="AI85">
        <v>11</v>
      </c>
      <c r="AJ85">
        <v>8</v>
      </c>
      <c r="AK85">
        <v>8</v>
      </c>
      <c r="AL85">
        <v>11</v>
      </c>
      <c r="AM85">
        <v>13</v>
      </c>
      <c r="AN85">
        <v>10</v>
      </c>
      <c r="AO85">
        <v>8</v>
      </c>
      <c r="AP85">
        <v>5</v>
      </c>
      <c r="AQ85">
        <v>9</v>
      </c>
      <c r="AR85">
        <v>7</v>
      </c>
      <c r="AS85">
        <v>14</v>
      </c>
      <c r="AT85">
        <v>13</v>
      </c>
      <c r="AU85">
        <v>13</v>
      </c>
      <c r="AV85">
        <v>6</v>
      </c>
      <c r="AW85">
        <v>10</v>
      </c>
      <c r="AX85">
        <v>13</v>
      </c>
      <c r="AY85">
        <v>7</v>
      </c>
      <c r="AZ85">
        <v>16</v>
      </c>
      <c r="BA85">
        <v>6</v>
      </c>
      <c r="BB85">
        <v>8</v>
      </c>
      <c r="BC85">
        <v>13</v>
      </c>
      <c r="BD85">
        <v>12</v>
      </c>
      <c r="BE85">
        <v>7</v>
      </c>
      <c r="BF85">
        <v>6</v>
      </c>
      <c r="BG85">
        <v>11</v>
      </c>
      <c r="BH85">
        <v>8</v>
      </c>
      <c r="BI85">
        <v>14</v>
      </c>
      <c r="BJ85">
        <v>10</v>
      </c>
      <c r="BK85">
        <v>8</v>
      </c>
      <c r="BM85">
        <v>38</v>
      </c>
      <c r="BN85">
        <v>5</v>
      </c>
      <c r="BO85">
        <v>31</v>
      </c>
      <c r="BP85">
        <v>47</v>
      </c>
      <c r="BQ85">
        <v>6</v>
      </c>
      <c r="BR85">
        <v>25</v>
      </c>
      <c r="BS85">
        <v>32</v>
      </c>
      <c r="BT85">
        <v>33</v>
      </c>
      <c r="BU85">
        <v>36</v>
      </c>
      <c r="BV85">
        <v>41</v>
      </c>
      <c r="BW85">
        <v>3</v>
      </c>
      <c r="BX85">
        <v>8</v>
      </c>
      <c r="BY85">
        <v>9</v>
      </c>
      <c r="BZ85">
        <v>19</v>
      </c>
      <c r="CA85">
        <v>42</v>
      </c>
      <c r="CB85">
        <v>12</v>
      </c>
      <c r="CC85">
        <v>13</v>
      </c>
      <c r="CD85">
        <v>15</v>
      </c>
      <c r="CE85">
        <v>18</v>
      </c>
      <c r="CF85">
        <v>21</v>
      </c>
      <c r="CG85">
        <v>24</v>
      </c>
      <c r="CH85">
        <v>45</v>
      </c>
      <c r="CI85" s="126">
        <v>1</v>
      </c>
      <c r="CJ85">
        <v>10</v>
      </c>
      <c r="CK85">
        <v>14</v>
      </c>
      <c r="CL85" s="126">
        <v>20</v>
      </c>
      <c r="CM85" s="126">
        <v>26</v>
      </c>
      <c r="CN85">
        <v>35</v>
      </c>
      <c r="CO85">
        <v>48</v>
      </c>
      <c r="CP85">
        <v>29</v>
      </c>
      <c r="CQ85">
        <v>2</v>
      </c>
      <c r="CR85" s="126">
        <v>7</v>
      </c>
      <c r="CS85">
        <v>17</v>
      </c>
      <c r="CT85">
        <v>22</v>
      </c>
      <c r="CU85">
        <v>23</v>
      </c>
      <c r="CV85">
        <v>27</v>
      </c>
      <c r="CW85">
        <v>40</v>
      </c>
      <c r="CX85">
        <v>46</v>
      </c>
      <c r="CY85">
        <v>49</v>
      </c>
      <c r="CZ85">
        <v>11</v>
      </c>
      <c r="DA85">
        <v>30</v>
      </c>
      <c r="DB85">
        <v>37</v>
      </c>
      <c r="DC85">
        <v>43</v>
      </c>
      <c r="DD85">
        <v>34</v>
      </c>
      <c r="DE85">
        <v>39</v>
      </c>
      <c r="DF85">
        <v>44</v>
      </c>
      <c r="DG85" s="126">
        <v>4</v>
      </c>
      <c r="DH85">
        <v>16</v>
      </c>
      <c r="DI85" s="126">
        <v>28</v>
      </c>
      <c r="DJ85" s="239">
        <v>128</v>
      </c>
      <c r="DL85" s="237">
        <v>3</v>
      </c>
      <c r="DM85" s="237">
        <v>3</v>
      </c>
      <c r="DO85" s="237">
        <v>4</v>
      </c>
      <c r="DP85" s="237">
        <v>2</v>
      </c>
      <c r="DR85" s="241">
        <v>0.45878136200716846</v>
      </c>
      <c r="DU85" s="240"/>
    </row>
    <row r="86" spans="1:125" x14ac:dyDescent="0.25">
      <c r="A86" s="235">
        <v>42282</v>
      </c>
      <c r="B86">
        <v>1</v>
      </c>
      <c r="C86">
        <v>4</v>
      </c>
      <c r="D86">
        <v>7</v>
      </c>
      <c r="E86">
        <v>20</v>
      </c>
      <c r="F86">
        <v>26</v>
      </c>
      <c r="G86">
        <v>28</v>
      </c>
      <c r="I86">
        <v>3</v>
      </c>
      <c r="J86">
        <v>0</v>
      </c>
      <c r="K86">
        <v>3</v>
      </c>
      <c r="L86">
        <v>0</v>
      </c>
      <c r="M86">
        <v>0</v>
      </c>
      <c r="O86">
        <v>11</v>
      </c>
      <c r="P86">
        <v>8</v>
      </c>
      <c r="Q86">
        <v>12</v>
      </c>
      <c r="R86">
        <v>6</v>
      </c>
      <c r="S86">
        <v>15</v>
      </c>
      <c r="T86">
        <v>13</v>
      </c>
      <c r="U86">
        <v>9</v>
      </c>
      <c r="V86">
        <v>12</v>
      </c>
      <c r="W86">
        <v>12</v>
      </c>
      <c r="X86">
        <v>10</v>
      </c>
      <c r="Y86">
        <v>7</v>
      </c>
      <c r="Z86">
        <v>11</v>
      </c>
      <c r="AA86">
        <v>11</v>
      </c>
      <c r="AB86">
        <v>10</v>
      </c>
      <c r="AC86">
        <v>11</v>
      </c>
      <c r="AD86">
        <v>5</v>
      </c>
      <c r="AE86">
        <v>8</v>
      </c>
      <c r="AF86">
        <v>11</v>
      </c>
      <c r="AG86">
        <v>12</v>
      </c>
      <c r="AH86">
        <v>11</v>
      </c>
      <c r="AI86">
        <v>11</v>
      </c>
      <c r="AJ86">
        <v>8</v>
      </c>
      <c r="AK86">
        <v>8</v>
      </c>
      <c r="AL86">
        <v>11</v>
      </c>
      <c r="AM86">
        <v>13</v>
      </c>
      <c r="AN86">
        <v>11</v>
      </c>
      <c r="AO86">
        <v>8</v>
      </c>
      <c r="AP86">
        <v>6</v>
      </c>
      <c r="AQ86">
        <v>9</v>
      </c>
      <c r="AR86">
        <v>7</v>
      </c>
      <c r="AS86">
        <v>14</v>
      </c>
      <c r="AT86">
        <v>13</v>
      </c>
      <c r="AU86">
        <v>13</v>
      </c>
      <c r="AV86">
        <v>6</v>
      </c>
      <c r="AW86">
        <v>10</v>
      </c>
      <c r="AX86">
        <v>13</v>
      </c>
      <c r="AY86">
        <v>7</v>
      </c>
      <c r="AZ86">
        <v>16</v>
      </c>
      <c r="BA86">
        <v>6</v>
      </c>
      <c r="BB86">
        <v>8</v>
      </c>
      <c r="BC86">
        <v>13</v>
      </c>
      <c r="BD86">
        <v>12</v>
      </c>
      <c r="BE86">
        <v>7</v>
      </c>
      <c r="BF86">
        <v>6</v>
      </c>
      <c r="BG86">
        <v>11</v>
      </c>
      <c r="BH86">
        <v>8</v>
      </c>
      <c r="BI86">
        <v>14</v>
      </c>
      <c r="BJ86">
        <v>10</v>
      </c>
      <c r="BK86">
        <v>8</v>
      </c>
      <c r="BM86">
        <v>38</v>
      </c>
      <c r="BN86">
        <v>5</v>
      </c>
      <c r="BO86">
        <v>31</v>
      </c>
      <c r="BP86">
        <v>47</v>
      </c>
      <c r="BQ86" s="126">
        <v>6</v>
      </c>
      <c r="BR86" s="126">
        <v>25</v>
      </c>
      <c r="BS86">
        <v>32</v>
      </c>
      <c r="BT86">
        <v>33</v>
      </c>
      <c r="BU86">
        <v>36</v>
      </c>
      <c r="BV86">
        <v>41</v>
      </c>
      <c r="BW86">
        <v>3</v>
      </c>
      <c r="BX86" s="126">
        <v>8</v>
      </c>
      <c r="BY86">
        <v>9</v>
      </c>
      <c r="BZ86">
        <v>19</v>
      </c>
      <c r="CA86">
        <v>42</v>
      </c>
      <c r="CB86">
        <v>1</v>
      </c>
      <c r="CC86">
        <v>12</v>
      </c>
      <c r="CD86">
        <v>13</v>
      </c>
      <c r="CE86" s="126">
        <v>15</v>
      </c>
      <c r="CF86">
        <v>18</v>
      </c>
      <c r="CG86" s="126">
        <v>20</v>
      </c>
      <c r="CH86">
        <v>21</v>
      </c>
      <c r="CI86">
        <v>24</v>
      </c>
      <c r="CJ86">
        <v>26</v>
      </c>
      <c r="CK86" s="126">
        <v>45</v>
      </c>
      <c r="CL86">
        <v>10</v>
      </c>
      <c r="CM86">
        <v>14</v>
      </c>
      <c r="CN86">
        <v>35</v>
      </c>
      <c r="CO86">
        <v>48</v>
      </c>
      <c r="CP86">
        <v>7</v>
      </c>
      <c r="CQ86">
        <v>29</v>
      </c>
      <c r="CR86">
        <v>2</v>
      </c>
      <c r="CS86">
        <v>17</v>
      </c>
      <c r="CT86">
        <v>22</v>
      </c>
      <c r="CU86">
        <v>23</v>
      </c>
      <c r="CV86">
        <v>27</v>
      </c>
      <c r="CW86">
        <v>40</v>
      </c>
      <c r="CX86">
        <v>46</v>
      </c>
      <c r="CY86">
        <v>49</v>
      </c>
      <c r="CZ86">
        <v>11</v>
      </c>
      <c r="DA86">
        <v>30</v>
      </c>
      <c r="DB86">
        <v>37</v>
      </c>
      <c r="DC86">
        <v>43</v>
      </c>
      <c r="DD86">
        <v>4</v>
      </c>
      <c r="DE86">
        <v>28</v>
      </c>
      <c r="DF86">
        <v>34</v>
      </c>
      <c r="DG86">
        <v>39</v>
      </c>
      <c r="DH86">
        <v>44</v>
      </c>
      <c r="DI86">
        <v>16</v>
      </c>
      <c r="DJ86" s="239">
        <v>86</v>
      </c>
      <c r="DL86" s="237">
        <v>2</v>
      </c>
      <c r="DM86" s="237">
        <v>4</v>
      </c>
      <c r="DO86" s="237">
        <v>2</v>
      </c>
      <c r="DP86" s="237">
        <v>4</v>
      </c>
      <c r="DR86" s="241">
        <v>0.30824372759856633</v>
      </c>
      <c r="DU86" s="240"/>
    </row>
    <row r="87" spans="1:125" x14ac:dyDescent="0.25">
      <c r="A87" s="235">
        <v>42285</v>
      </c>
      <c r="B87">
        <v>6</v>
      </c>
      <c r="C87">
        <v>8</v>
      </c>
      <c r="D87">
        <v>15</v>
      </c>
      <c r="E87">
        <v>20</v>
      </c>
      <c r="F87">
        <v>25</v>
      </c>
      <c r="G87">
        <v>45</v>
      </c>
      <c r="I87">
        <v>2</v>
      </c>
      <c r="J87">
        <v>1</v>
      </c>
      <c r="K87">
        <v>2</v>
      </c>
      <c r="L87">
        <v>0</v>
      </c>
      <c r="M87">
        <v>1</v>
      </c>
      <c r="O87">
        <v>11</v>
      </c>
      <c r="P87">
        <v>8</v>
      </c>
      <c r="Q87">
        <v>12</v>
      </c>
      <c r="R87">
        <v>6</v>
      </c>
      <c r="S87">
        <v>15</v>
      </c>
      <c r="T87">
        <v>14</v>
      </c>
      <c r="U87">
        <v>9</v>
      </c>
      <c r="V87">
        <v>13</v>
      </c>
      <c r="W87">
        <v>12</v>
      </c>
      <c r="X87">
        <v>10</v>
      </c>
      <c r="Y87">
        <v>7</v>
      </c>
      <c r="Z87">
        <v>11</v>
      </c>
      <c r="AA87">
        <v>11</v>
      </c>
      <c r="AB87">
        <v>10</v>
      </c>
      <c r="AC87">
        <v>12</v>
      </c>
      <c r="AD87">
        <v>5</v>
      </c>
      <c r="AE87">
        <v>8</v>
      </c>
      <c r="AF87">
        <v>11</v>
      </c>
      <c r="AG87">
        <v>12</v>
      </c>
      <c r="AH87">
        <v>12</v>
      </c>
      <c r="AI87">
        <v>11</v>
      </c>
      <c r="AJ87">
        <v>8</v>
      </c>
      <c r="AK87">
        <v>8</v>
      </c>
      <c r="AL87">
        <v>11</v>
      </c>
      <c r="AM87">
        <v>14</v>
      </c>
      <c r="AN87">
        <v>11</v>
      </c>
      <c r="AO87">
        <v>8</v>
      </c>
      <c r="AP87">
        <v>6</v>
      </c>
      <c r="AQ87">
        <v>9</v>
      </c>
      <c r="AR87">
        <v>7</v>
      </c>
      <c r="AS87">
        <v>14</v>
      </c>
      <c r="AT87">
        <v>13</v>
      </c>
      <c r="AU87">
        <v>13</v>
      </c>
      <c r="AV87">
        <v>6</v>
      </c>
      <c r="AW87">
        <v>10</v>
      </c>
      <c r="AX87">
        <v>13</v>
      </c>
      <c r="AY87">
        <v>7</v>
      </c>
      <c r="AZ87">
        <v>16</v>
      </c>
      <c r="BA87">
        <v>6</v>
      </c>
      <c r="BB87">
        <v>8</v>
      </c>
      <c r="BC87">
        <v>13</v>
      </c>
      <c r="BD87">
        <v>12</v>
      </c>
      <c r="BE87">
        <v>7</v>
      </c>
      <c r="BF87">
        <v>6</v>
      </c>
      <c r="BG87">
        <v>12</v>
      </c>
      <c r="BH87">
        <v>8</v>
      </c>
      <c r="BI87">
        <v>14</v>
      </c>
      <c r="BJ87">
        <v>10</v>
      </c>
      <c r="BK87">
        <v>8</v>
      </c>
      <c r="BM87">
        <v>38</v>
      </c>
      <c r="BN87">
        <v>5</v>
      </c>
      <c r="BO87" s="126">
        <v>6</v>
      </c>
      <c r="BP87">
        <v>25</v>
      </c>
      <c r="BQ87">
        <v>31</v>
      </c>
      <c r="BR87">
        <v>47</v>
      </c>
      <c r="BS87">
        <v>8</v>
      </c>
      <c r="BT87">
        <v>32</v>
      </c>
      <c r="BU87">
        <v>33</v>
      </c>
      <c r="BV87">
        <v>36</v>
      </c>
      <c r="BW87" s="126">
        <v>41</v>
      </c>
      <c r="BX87">
        <v>3</v>
      </c>
      <c r="BY87">
        <v>9</v>
      </c>
      <c r="BZ87">
        <v>15</v>
      </c>
      <c r="CA87">
        <v>19</v>
      </c>
      <c r="CB87">
        <v>20</v>
      </c>
      <c r="CC87">
        <v>42</v>
      </c>
      <c r="CD87">
        <v>45</v>
      </c>
      <c r="CE87">
        <v>1</v>
      </c>
      <c r="CF87">
        <v>12</v>
      </c>
      <c r="CG87">
        <v>13</v>
      </c>
      <c r="CH87">
        <v>18</v>
      </c>
      <c r="CI87">
        <v>21</v>
      </c>
      <c r="CJ87">
        <v>24</v>
      </c>
      <c r="CK87">
        <v>26</v>
      </c>
      <c r="CL87">
        <v>10</v>
      </c>
      <c r="CM87">
        <v>14</v>
      </c>
      <c r="CN87">
        <v>35</v>
      </c>
      <c r="CO87" s="126">
        <v>48</v>
      </c>
      <c r="CP87">
        <v>7</v>
      </c>
      <c r="CQ87">
        <v>29</v>
      </c>
      <c r="CR87">
        <v>2</v>
      </c>
      <c r="CS87" s="126">
        <v>17</v>
      </c>
      <c r="CT87">
        <v>22</v>
      </c>
      <c r="CU87">
        <v>23</v>
      </c>
      <c r="CV87">
        <v>27</v>
      </c>
      <c r="CW87">
        <v>40</v>
      </c>
      <c r="CX87">
        <v>46</v>
      </c>
      <c r="CY87">
        <v>49</v>
      </c>
      <c r="CZ87" s="126">
        <v>11</v>
      </c>
      <c r="DA87">
        <v>30</v>
      </c>
      <c r="DB87">
        <v>37</v>
      </c>
      <c r="DC87">
        <v>43</v>
      </c>
      <c r="DD87">
        <v>4</v>
      </c>
      <c r="DE87" s="126">
        <v>28</v>
      </c>
      <c r="DF87">
        <v>34</v>
      </c>
      <c r="DG87">
        <v>39</v>
      </c>
      <c r="DH87">
        <v>44</v>
      </c>
      <c r="DI87">
        <v>16</v>
      </c>
      <c r="DJ87" s="239">
        <v>119</v>
      </c>
      <c r="DL87" s="237">
        <v>1</v>
      </c>
      <c r="DM87" s="237">
        <v>5</v>
      </c>
      <c r="DO87" s="237">
        <v>3</v>
      </c>
      <c r="DP87" s="237">
        <v>3</v>
      </c>
      <c r="DR87" s="241">
        <v>0.4265232974910394</v>
      </c>
      <c r="DU87" s="240"/>
    </row>
    <row r="88" spans="1:125" x14ac:dyDescent="0.25">
      <c r="A88" s="235">
        <v>42289</v>
      </c>
      <c r="B88">
        <v>6</v>
      </c>
      <c r="C88">
        <v>11</v>
      </c>
      <c r="D88">
        <v>17</v>
      </c>
      <c r="E88">
        <v>28</v>
      </c>
      <c r="F88">
        <v>41</v>
      </c>
      <c r="G88">
        <v>48</v>
      </c>
      <c r="I88">
        <v>1</v>
      </c>
      <c r="J88">
        <v>2</v>
      </c>
      <c r="K88">
        <v>1</v>
      </c>
      <c r="L88">
        <v>0</v>
      </c>
      <c r="M88">
        <v>2</v>
      </c>
      <c r="O88">
        <v>11</v>
      </c>
      <c r="P88">
        <v>8</v>
      </c>
      <c r="Q88">
        <v>12</v>
      </c>
      <c r="R88">
        <v>6</v>
      </c>
      <c r="S88">
        <v>15</v>
      </c>
      <c r="T88">
        <v>15</v>
      </c>
      <c r="U88">
        <v>9</v>
      </c>
      <c r="V88">
        <v>13</v>
      </c>
      <c r="W88">
        <v>12</v>
      </c>
      <c r="X88">
        <v>10</v>
      </c>
      <c r="Y88">
        <v>8</v>
      </c>
      <c r="Z88">
        <v>11</v>
      </c>
      <c r="AA88">
        <v>11</v>
      </c>
      <c r="AB88">
        <v>10</v>
      </c>
      <c r="AC88">
        <v>12</v>
      </c>
      <c r="AD88">
        <v>5</v>
      </c>
      <c r="AE88">
        <v>9</v>
      </c>
      <c r="AF88">
        <v>11</v>
      </c>
      <c r="AG88">
        <v>12</v>
      </c>
      <c r="AH88">
        <v>12</v>
      </c>
      <c r="AI88">
        <v>11</v>
      </c>
      <c r="AJ88">
        <v>8</v>
      </c>
      <c r="AK88">
        <v>8</v>
      </c>
      <c r="AL88">
        <v>11</v>
      </c>
      <c r="AM88">
        <v>14</v>
      </c>
      <c r="AN88">
        <v>11</v>
      </c>
      <c r="AO88">
        <v>8</v>
      </c>
      <c r="AP88">
        <v>7</v>
      </c>
      <c r="AQ88">
        <v>9</v>
      </c>
      <c r="AR88">
        <v>7</v>
      </c>
      <c r="AS88">
        <v>14</v>
      </c>
      <c r="AT88">
        <v>13</v>
      </c>
      <c r="AU88">
        <v>13</v>
      </c>
      <c r="AV88">
        <v>6</v>
      </c>
      <c r="AW88">
        <v>10</v>
      </c>
      <c r="AX88">
        <v>13</v>
      </c>
      <c r="AY88">
        <v>7</v>
      </c>
      <c r="AZ88">
        <v>16</v>
      </c>
      <c r="BA88">
        <v>6</v>
      </c>
      <c r="BB88">
        <v>8</v>
      </c>
      <c r="BC88">
        <v>14</v>
      </c>
      <c r="BD88">
        <v>12</v>
      </c>
      <c r="BE88">
        <v>7</v>
      </c>
      <c r="BF88">
        <v>6</v>
      </c>
      <c r="BG88">
        <v>12</v>
      </c>
      <c r="BH88">
        <v>8</v>
      </c>
      <c r="BI88">
        <v>14</v>
      </c>
      <c r="BJ88">
        <v>11</v>
      </c>
      <c r="BK88">
        <v>8</v>
      </c>
      <c r="BM88">
        <v>38</v>
      </c>
      <c r="BN88">
        <v>5</v>
      </c>
      <c r="BO88">
        <v>6</v>
      </c>
      <c r="BP88" s="126">
        <v>25</v>
      </c>
      <c r="BQ88">
        <v>31</v>
      </c>
      <c r="BR88">
        <v>41</v>
      </c>
      <c r="BS88">
        <v>47</v>
      </c>
      <c r="BT88">
        <v>8</v>
      </c>
      <c r="BU88">
        <v>32</v>
      </c>
      <c r="BV88" s="126">
        <v>33</v>
      </c>
      <c r="BW88">
        <v>36</v>
      </c>
      <c r="BX88">
        <v>3</v>
      </c>
      <c r="BY88">
        <v>9</v>
      </c>
      <c r="BZ88">
        <v>15</v>
      </c>
      <c r="CA88">
        <v>19</v>
      </c>
      <c r="CB88">
        <v>20</v>
      </c>
      <c r="CC88">
        <v>42</v>
      </c>
      <c r="CD88">
        <v>45</v>
      </c>
      <c r="CE88">
        <v>1</v>
      </c>
      <c r="CF88">
        <v>12</v>
      </c>
      <c r="CG88">
        <v>13</v>
      </c>
      <c r="CH88">
        <v>18</v>
      </c>
      <c r="CI88">
        <v>21</v>
      </c>
      <c r="CJ88">
        <v>24</v>
      </c>
      <c r="CK88">
        <v>26</v>
      </c>
      <c r="CL88">
        <v>48</v>
      </c>
      <c r="CM88">
        <v>10</v>
      </c>
      <c r="CN88" s="126">
        <v>14</v>
      </c>
      <c r="CO88">
        <v>35</v>
      </c>
      <c r="CP88" s="126">
        <v>7</v>
      </c>
      <c r="CQ88">
        <v>17</v>
      </c>
      <c r="CR88">
        <v>29</v>
      </c>
      <c r="CS88">
        <v>2</v>
      </c>
      <c r="CT88">
        <v>11</v>
      </c>
      <c r="CU88">
        <v>22</v>
      </c>
      <c r="CV88" s="126">
        <v>23</v>
      </c>
      <c r="CW88">
        <v>27</v>
      </c>
      <c r="CX88">
        <v>40</v>
      </c>
      <c r="CY88">
        <v>46</v>
      </c>
      <c r="CZ88">
        <v>49</v>
      </c>
      <c r="DA88" s="126">
        <v>28</v>
      </c>
      <c r="DB88">
        <v>30</v>
      </c>
      <c r="DC88">
        <v>37</v>
      </c>
      <c r="DD88">
        <v>43</v>
      </c>
      <c r="DE88">
        <v>4</v>
      </c>
      <c r="DF88">
        <v>34</v>
      </c>
      <c r="DG88">
        <v>39</v>
      </c>
      <c r="DH88">
        <v>44</v>
      </c>
      <c r="DI88">
        <v>16</v>
      </c>
      <c r="DJ88" s="239">
        <v>151</v>
      </c>
      <c r="DL88" s="237">
        <v>3</v>
      </c>
      <c r="DM88" s="237">
        <v>3</v>
      </c>
      <c r="DO88" s="237">
        <v>3</v>
      </c>
      <c r="DP88" s="237">
        <v>3</v>
      </c>
      <c r="DR88" s="241">
        <v>0.54121863799283154</v>
      </c>
      <c r="DU88" s="240"/>
    </row>
    <row r="89" spans="1:125" x14ac:dyDescent="0.25">
      <c r="A89" s="235">
        <v>42292</v>
      </c>
      <c r="B89">
        <v>7</v>
      </c>
      <c r="C89">
        <v>14</v>
      </c>
      <c r="D89">
        <v>23</v>
      </c>
      <c r="E89">
        <v>25</v>
      </c>
      <c r="F89">
        <v>28</v>
      </c>
      <c r="G89">
        <v>33</v>
      </c>
      <c r="I89">
        <v>1</v>
      </c>
      <c r="J89">
        <v>1</v>
      </c>
      <c r="K89">
        <v>3</v>
      </c>
      <c r="L89">
        <v>1</v>
      </c>
      <c r="M89">
        <v>0</v>
      </c>
      <c r="O89">
        <v>11</v>
      </c>
      <c r="P89">
        <v>8</v>
      </c>
      <c r="Q89">
        <v>12</v>
      </c>
      <c r="R89">
        <v>6</v>
      </c>
      <c r="S89">
        <v>15</v>
      </c>
      <c r="T89">
        <v>15</v>
      </c>
      <c r="U89">
        <v>10</v>
      </c>
      <c r="V89">
        <v>13</v>
      </c>
      <c r="W89">
        <v>12</v>
      </c>
      <c r="X89">
        <v>10</v>
      </c>
      <c r="Y89">
        <v>8</v>
      </c>
      <c r="Z89">
        <v>11</v>
      </c>
      <c r="AA89">
        <v>11</v>
      </c>
      <c r="AB89">
        <v>11</v>
      </c>
      <c r="AC89">
        <v>12</v>
      </c>
      <c r="AD89">
        <v>5</v>
      </c>
      <c r="AE89">
        <v>9</v>
      </c>
      <c r="AF89">
        <v>11</v>
      </c>
      <c r="AG89">
        <v>12</v>
      </c>
      <c r="AH89">
        <v>12</v>
      </c>
      <c r="AI89">
        <v>11</v>
      </c>
      <c r="AJ89">
        <v>8</v>
      </c>
      <c r="AK89">
        <v>9</v>
      </c>
      <c r="AL89">
        <v>11</v>
      </c>
      <c r="AM89">
        <v>15</v>
      </c>
      <c r="AN89">
        <v>11</v>
      </c>
      <c r="AO89">
        <v>8</v>
      </c>
      <c r="AP89">
        <v>8</v>
      </c>
      <c r="AQ89">
        <v>9</v>
      </c>
      <c r="AR89">
        <v>7</v>
      </c>
      <c r="AS89">
        <v>14</v>
      </c>
      <c r="AT89">
        <v>13</v>
      </c>
      <c r="AU89">
        <v>14</v>
      </c>
      <c r="AV89">
        <v>6</v>
      </c>
      <c r="AW89">
        <v>10</v>
      </c>
      <c r="AX89">
        <v>13</v>
      </c>
      <c r="AY89">
        <v>7</v>
      </c>
      <c r="AZ89">
        <v>16</v>
      </c>
      <c r="BA89">
        <v>6</v>
      </c>
      <c r="BB89">
        <v>8</v>
      </c>
      <c r="BC89">
        <v>14</v>
      </c>
      <c r="BD89">
        <v>12</v>
      </c>
      <c r="BE89">
        <v>7</v>
      </c>
      <c r="BF89">
        <v>6</v>
      </c>
      <c r="BG89">
        <v>12</v>
      </c>
      <c r="BH89">
        <v>8</v>
      </c>
      <c r="BI89">
        <v>14</v>
      </c>
      <c r="BJ89">
        <v>11</v>
      </c>
      <c r="BK89">
        <v>8</v>
      </c>
      <c r="BM89">
        <v>38</v>
      </c>
      <c r="BN89">
        <v>5</v>
      </c>
      <c r="BO89">
        <v>6</v>
      </c>
      <c r="BP89">
        <v>25</v>
      </c>
      <c r="BQ89">
        <v>31</v>
      </c>
      <c r="BR89">
        <v>33</v>
      </c>
      <c r="BS89">
        <v>41</v>
      </c>
      <c r="BT89">
        <v>47</v>
      </c>
      <c r="BU89">
        <v>8</v>
      </c>
      <c r="BV89">
        <v>32</v>
      </c>
      <c r="BW89" s="126">
        <v>36</v>
      </c>
      <c r="BX89">
        <v>3</v>
      </c>
      <c r="BY89">
        <v>9</v>
      </c>
      <c r="BZ89">
        <v>15</v>
      </c>
      <c r="CA89">
        <v>19</v>
      </c>
      <c r="CB89">
        <v>20</v>
      </c>
      <c r="CC89">
        <v>42</v>
      </c>
      <c r="CD89" s="126">
        <v>45</v>
      </c>
      <c r="CE89">
        <v>1</v>
      </c>
      <c r="CF89">
        <v>12</v>
      </c>
      <c r="CG89" s="126">
        <v>13</v>
      </c>
      <c r="CH89">
        <v>14</v>
      </c>
      <c r="CI89">
        <v>18</v>
      </c>
      <c r="CJ89">
        <v>21</v>
      </c>
      <c r="CK89">
        <v>24</v>
      </c>
      <c r="CL89">
        <v>26</v>
      </c>
      <c r="CM89">
        <v>48</v>
      </c>
      <c r="CN89">
        <v>7</v>
      </c>
      <c r="CO89" s="126">
        <v>10</v>
      </c>
      <c r="CP89">
        <v>35</v>
      </c>
      <c r="CQ89">
        <v>17</v>
      </c>
      <c r="CR89">
        <v>23</v>
      </c>
      <c r="CS89">
        <v>29</v>
      </c>
      <c r="CT89">
        <v>2</v>
      </c>
      <c r="CU89">
        <v>11</v>
      </c>
      <c r="CV89">
        <v>22</v>
      </c>
      <c r="CW89" s="126">
        <v>27</v>
      </c>
      <c r="CX89">
        <v>28</v>
      </c>
      <c r="CY89">
        <v>40</v>
      </c>
      <c r="CZ89">
        <v>46</v>
      </c>
      <c r="DA89">
        <v>49</v>
      </c>
      <c r="DB89">
        <v>30</v>
      </c>
      <c r="DC89">
        <v>37</v>
      </c>
      <c r="DD89">
        <v>43</v>
      </c>
      <c r="DE89">
        <v>4</v>
      </c>
      <c r="DF89">
        <v>34</v>
      </c>
      <c r="DG89" s="126">
        <v>39</v>
      </c>
      <c r="DH89">
        <v>44</v>
      </c>
      <c r="DI89">
        <v>16</v>
      </c>
      <c r="DJ89" s="239">
        <v>130</v>
      </c>
      <c r="DL89" s="237">
        <v>2</v>
      </c>
      <c r="DM89" s="237">
        <v>4</v>
      </c>
      <c r="DO89" s="237">
        <v>4</v>
      </c>
      <c r="DP89" s="237">
        <v>2</v>
      </c>
      <c r="DR89" s="241">
        <v>0.46594982078853048</v>
      </c>
      <c r="DU89" s="240"/>
    </row>
    <row r="90" spans="1:125" x14ac:dyDescent="0.25">
      <c r="A90" s="235">
        <v>42296</v>
      </c>
      <c r="B90">
        <v>10</v>
      </c>
      <c r="C90">
        <v>13</v>
      </c>
      <c r="D90">
        <v>27</v>
      </c>
      <c r="E90">
        <v>36</v>
      </c>
      <c r="F90">
        <v>39</v>
      </c>
      <c r="G90">
        <v>45</v>
      </c>
      <c r="I90">
        <v>0</v>
      </c>
      <c r="J90">
        <v>2</v>
      </c>
      <c r="K90">
        <v>1</v>
      </c>
      <c r="L90">
        <v>2</v>
      </c>
      <c r="M90">
        <v>1</v>
      </c>
      <c r="O90">
        <v>11</v>
      </c>
      <c r="P90">
        <v>8</v>
      </c>
      <c r="Q90">
        <v>12</v>
      </c>
      <c r="R90">
        <v>6</v>
      </c>
      <c r="S90">
        <v>15</v>
      </c>
      <c r="T90">
        <v>15</v>
      </c>
      <c r="U90">
        <v>10</v>
      </c>
      <c r="V90">
        <v>13</v>
      </c>
      <c r="W90">
        <v>12</v>
      </c>
      <c r="X90">
        <v>11</v>
      </c>
      <c r="Y90">
        <v>8</v>
      </c>
      <c r="Z90">
        <v>11</v>
      </c>
      <c r="AA90">
        <v>12</v>
      </c>
      <c r="AB90">
        <v>11</v>
      </c>
      <c r="AC90">
        <v>12</v>
      </c>
      <c r="AD90">
        <v>5</v>
      </c>
      <c r="AE90">
        <v>9</v>
      </c>
      <c r="AF90">
        <v>11</v>
      </c>
      <c r="AG90">
        <v>12</v>
      </c>
      <c r="AH90">
        <v>12</v>
      </c>
      <c r="AI90">
        <v>11</v>
      </c>
      <c r="AJ90">
        <v>8</v>
      </c>
      <c r="AK90">
        <v>9</v>
      </c>
      <c r="AL90">
        <v>11</v>
      </c>
      <c r="AM90">
        <v>15</v>
      </c>
      <c r="AN90">
        <v>11</v>
      </c>
      <c r="AO90">
        <v>9</v>
      </c>
      <c r="AP90">
        <v>8</v>
      </c>
      <c r="AQ90">
        <v>9</v>
      </c>
      <c r="AR90">
        <v>7</v>
      </c>
      <c r="AS90">
        <v>14</v>
      </c>
      <c r="AT90">
        <v>13</v>
      </c>
      <c r="AU90">
        <v>14</v>
      </c>
      <c r="AV90">
        <v>6</v>
      </c>
      <c r="AW90">
        <v>10</v>
      </c>
      <c r="AX90">
        <v>14</v>
      </c>
      <c r="AY90">
        <v>7</v>
      </c>
      <c r="AZ90">
        <v>16</v>
      </c>
      <c r="BA90">
        <v>7</v>
      </c>
      <c r="BB90">
        <v>8</v>
      </c>
      <c r="BC90">
        <v>14</v>
      </c>
      <c r="BD90">
        <v>12</v>
      </c>
      <c r="BE90">
        <v>7</v>
      </c>
      <c r="BF90">
        <v>6</v>
      </c>
      <c r="BG90">
        <v>13</v>
      </c>
      <c r="BH90">
        <v>8</v>
      </c>
      <c r="BI90">
        <v>14</v>
      </c>
      <c r="BJ90">
        <v>11</v>
      </c>
      <c r="BK90">
        <v>8</v>
      </c>
      <c r="BM90">
        <v>38</v>
      </c>
      <c r="BN90" s="126">
        <v>5</v>
      </c>
      <c r="BO90">
        <v>6</v>
      </c>
      <c r="BP90">
        <v>25</v>
      </c>
      <c r="BQ90">
        <v>31</v>
      </c>
      <c r="BR90">
        <v>33</v>
      </c>
      <c r="BS90">
        <v>36</v>
      </c>
      <c r="BT90">
        <v>41</v>
      </c>
      <c r="BU90">
        <v>47</v>
      </c>
      <c r="BV90">
        <v>8</v>
      </c>
      <c r="BW90">
        <v>32</v>
      </c>
      <c r="BX90">
        <v>45</v>
      </c>
      <c r="BY90">
        <v>3</v>
      </c>
      <c r="BZ90">
        <v>9</v>
      </c>
      <c r="CA90">
        <v>13</v>
      </c>
      <c r="CB90">
        <v>15</v>
      </c>
      <c r="CC90">
        <v>19</v>
      </c>
      <c r="CD90">
        <v>20</v>
      </c>
      <c r="CE90">
        <v>42</v>
      </c>
      <c r="CF90">
        <v>1</v>
      </c>
      <c r="CG90">
        <v>10</v>
      </c>
      <c r="CH90">
        <v>12</v>
      </c>
      <c r="CI90">
        <v>14</v>
      </c>
      <c r="CJ90">
        <v>18</v>
      </c>
      <c r="CK90">
        <v>21</v>
      </c>
      <c r="CL90">
        <v>24</v>
      </c>
      <c r="CM90">
        <v>26</v>
      </c>
      <c r="CN90" s="126">
        <v>48</v>
      </c>
      <c r="CO90">
        <v>7</v>
      </c>
      <c r="CP90">
        <v>35</v>
      </c>
      <c r="CQ90">
        <v>17</v>
      </c>
      <c r="CR90">
        <v>23</v>
      </c>
      <c r="CS90">
        <v>27</v>
      </c>
      <c r="CT90" s="126">
        <v>29</v>
      </c>
      <c r="CU90">
        <v>2</v>
      </c>
      <c r="CV90">
        <v>11</v>
      </c>
      <c r="CW90" s="126">
        <v>22</v>
      </c>
      <c r="CX90">
        <v>28</v>
      </c>
      <c r="CY90">
        <v>40</v>
      </c>
      <c r="CZ90">
        <v>46</v>
      </c>
      <c r="DA90" s="126">
        <v>49</v>
      </c>
      <c r="DB90">
        <v>30</v>
      </c>
      <c r="DC90">
        <v>37</v>
      </c>
      <c r="DD90">
        <v>39</v>
      </c>
      <c r="DE90">
        <v>43</v>
      </c>
      <c r="DF90">
        <v>4</v>
      </c>
      <c r="DG90">
        <v>34</v>
      </c>
      <c r="DH90">
        <v>44</v>
      </c>
      <c r="DI90" s="126">
        <v>16</v>
      </c>
      <c r="DJ90" s="239">
        <v>170</v>
      </c>
      <c r="DL90" s="237">
        <v>4</v>
      </c>
      <c r="DM90" s="237">
        <v>2</v>
      </c>
      <c r="DO90" s="237">
        <v>4</v>
      </c>
      <c r="DP90" s="237">
        <v>2</v>
      </c>
      <c r="DR90" s="241">
        <v>0.60931899641577059</v>
      </c>
      <c r="DU90" s="240"/>
    </row>
    <row r="91" spans="1:125" x14ac:dyDescent="0.25">
      <c r="A91" s="235">
        <v>42299</v>
      </c>
      <c r="B91">
        <v>5</v>
      </c>
      <c r="C91">
        <v>16</v>
      </c>
      <c r="D91">
        <v>22</v>
      </c>
      <c r="E91">
        <v>29</v>
      </c>
      <c r="F91">
        <v>48</v>
      </c>
      <c r="G91">
        <v>49</v>
      </c>
      <c r="I91">
        <v>1</v>
      </c>
      <c r="J91">
        <v>1</v>
      </c>
      <c r="K91">
        <v>2</v>
      </c>
      <c r="L91">
        <v>0</v>
      </c>
      <c r="M91">
        <v>2</v>
      </c>
      <c r="O91">
        <v>11</v>
      </c>
      <c r="P91">
        <v>8</v>
      </c>
      <c r="Q91">
        <v>12</v>
      </c>
      <c r="R91">
        <v>6</v>
      </c>
      <c r="S91">
        <v>16</v>
      </c>
      <c r="T91">
        <v>15</v>
      </c>
      <c r="U91">
        <v>10</v>
      </c>
      <c r="V91">
        <v>13</v>
      </c>
      <c r="W91">
        <v>12</v>
      </c>
      <c r="X91">
        <v>11</v>
      </c>
      <c r="Y91">
        <v>8</v>
      </c>
      <c r="Z91">
        <v>11</v>
      </c>
      <c r="AA91">
        <v>12</v>
      </c>
      <c r="AB91">
        <v>11</v>
      </c>
      <c r="AC91">
        <v>12</v>
      </c>
      <c r="AD91">
        <v>6</v>
      </c>
      <c r="AE91">
        <v>9</v>
      </c>
      <c r="AF91">
        <v>11</v>
      </c>
      <c r="AG91">
        <v>12</v>
      </c>
      <c r="AH91">
        <v>12</v>
      </c>
      <c r="AI91">
        <v>11</v>
      </c>
      <c r="AJ91">
        <v>9</v>
      </c>
      <c r="AK91">
        <v>9</v>
      </c>
      <c r="AL91">
        <v>11</v>
      </c>
      <c r="AM91">
        <v>15</v>
      </c>
      <c r="AN91">
        <v>11</v>
      </c>
      <c r="AO91">
        <v>9</v>
      </c>
      <c r="AP91">
        <v>8</v>
      </c>
      <c r="AQ91">
        <v>10</v>
      </c>
      <c r="AR91">
        <v>7</v>
      </c>
      <c r="AS91">
        <v>14</v>
      </c>
      <c r="AT91">
        <v>13</v>
      </c>
      <c r="AU91">
        <v>14</v>
      </c>
      <c r="AV91">
        <v>6</v>
      </c>
      <c r="AW91">
        <v>10</v>
      </c>
      <c r="AX91">
        <v>14</v>
      </c>
      <c r="AY91">
        <v>7</v>
      </c>
      <c r="AZ91">
        <v>16</v>
      </c>
      <c r="BA91">
        <v>7</v>
      </c>
      <c r="BB91">
        <v>8</v>
      </c>
      <c r="BC91">
        <v>14</v>
      </c>
      <c r="BD91">
        <v>12</v>
      </c>
      <c r="BE91">
        <v>7</v>
      </c>
      <c r="BF91">
        <v>6</v>
      </c>
      <c r="BG91">
        <v>13</v>
      </c>
      <c r="BH91">
        <v>8</v>
      </c>
      <c r="BI91">
        <v>14</v>
      </c>
      <c r="BJ91">
        <v>12</v>
      </c>
      <c r="BK91">
        <v>9</v>
      </c>
      <c r="BM91" s="126">
        <v>5</v>
      </c>
      <c r="BN91">
        <v>38</v>
      </c>
      <c r="BO91">
        <v>6</v>
      </c>
      <c r="BP91">
        <v>25</v>
      </c>
      <c r="BQ91">
        <v>31</v>
      </c>
      <c r="BR91">
        <v>33</v>
      </c>
      <c r="BS91">
        <v>36</v>
      </c>
      <c r="BT91">
        <v>41</v>
      </c>
      <c r="BU91">
        <v>47</v>
      </c>
      <c r="BV91">
        <v>8</v>
      </c>
      <c r="BW91">
        <v>32</v>
      </c>
      <c r="BX91">
        <v>45</v>
      </c>
      <c r="BY91">
        <v>3</v>
      </c>
      <c r="BZ91">
        <v>9</v>
      </c>
      <c r="CA91">
        <v>13</v>
      </c>
      <c r="CB91">
        <v>15</v>
      </c>
      <c r="CC91">
        <v>19</v>
      </c>
      <c r="CD91">
        <v>20</v>
      </c>
      <c r="CE91">
        <v>42</v>
      </c>
      <c r="CF91" s="126">
        <v>48</v>
      </c>
      <c r="CG91" s="126">
        <v>1</v>
      </c>
      <c r="CH91">
        <v>10</v>
      </c>
      <c r="CI91">
        <v>12</v>
      </c>
      <c r="CJ91">
        <v>14</v>
      </c>
      <c r="CK91">
        <v>18</v>
      </c>
      <c r="CL91">
        <v>21</v>
      </c>
      <c r="CM91">
        <v>24</v>
      </c>
      <c r="CN91">
        <v>26</v>
      </c>
      <c r="CO91">
        <v>7</v>
      </c>
      <c r="CP91">
        <v>29</v>
      </c>
      <c r="CQ91">
        <v>35</v>
      </c>
      <c r="CR91">
        <v>17</v>
      </c>
      <c r="CS91" s="126">
        <v>22</v>
      </c>
      <c r="CT91">
        <v>23</v>
      </c>
      <c r="CU91">
        <v>27</v>
      </c>
      <c r="CV91" s="126">
        <v>49</v>
      </c>
      <c r="CW91">
        <v>2</v>
      </c>
      <c r="CX91">
        <v>11</v>
      </c>
      <c r="CY91" s="126">
        <v>28</v>
      </c>
      <c r="CZ91">
        <v>40</v>
      </c>
      <c r="DA91">
        <v>46</v>
      </c>
      <c r="DB91">
        <v>30</v>
      </c>
      <c r="DC91">
        <v>37</v>
      </c>
      <c r="DD91">
        <v>39</v>
      </c>
      <c r="DE91">
        <v>43</v>
      </c>
      <c r="DF91">
        <v>4</v>
      </c>
      <c r="DG91">
        <v>16</v>
      </c>
      <c r="DH91">
        <v>34</v>
      </c>
      <c r="DI91">
        <v>44</v>
      </c>
      <c r="DJ91" s="239">
        <v>169</v>
      </c>
      <c r="DL91" s="237">
        <v>3</v>
      </c>
      <c r="DM91" s="237">
        <v>3</v>
      </c>
      <c r="DO91" s="237">
        <v>3</v>
      </c>
      <c r="DP91" s="237">
        <v>3</v>
      </c>
      <c r="DR91" s="241">
        <v>0.60573476702508966</v>
      </c>
      <c r="DU91" s="240"/>
    </row>
    <row r="92" spans="1:125" x14ac:dyDescent="0.25">
      <c r="A92" s="235">
        <v>42303</v>
      </c>
      <c r="B92">
        <v>1</v>
      </c>
      <c r="C92">
        <v>5</v>
      </c>
      <c r="D92">
        <v>22</v>
      </c>
      <c r="E92">
        <v>28</v>
      </c>
      <c r="F92">
        <v>48</v>
      </c>
      <c r="G92">
        <v>49</v>
      </c>
      <c r="I92">
        <v>2</v>
      </c>
      <c r="J92">
        <v>0</v>
      </c>
      <c r="K92">
        <v>2</v>
      </c>
      <c r="L92">
        <v>0</v>
      </c>
      <c r="M92">
        <v>2</v>
      </c>
      <c r="O92">
        <v>12</v>
      </c>
      <c r="P92">
        <v>8</v>
      </c>
      <c r="Q92">
        <v>12</v>
      </c>
      <c r="R92">
        <v>6</v>
      </c>
      <c r="S92">
        <v>17</v>
      </c>
      <c r="T92">
        <v>15</v>
      </c>
      <c r="U92">
        <v>10</v>
      </c>
      <c r="V92">
        <v>13</v>
      </c>
      <c r="W92">
        <v>12</v>
      </c>
      <c r="X92">
        <v>11</v>
      </c>
      <c r="Y92">
        <v>8</v>
      </c>
      <c r="Z92">
        <v>11</v>
      </c>
      <c r="AA92">
        <v>12</v>
      </c>
      <c r="AB92">
        <v>11</v>
      </c>
      <c r="AC92">
        <v>12</v>
      </c>
      <c r="AD92">
        <v>6</v>
      </c>
      <c r="AE92">
        <v>9</v>
      </c>
      <c r="AF92">
        <v>11</v>
      </c>
      <c r="AG92">
        <v>12</v>
      </c>
      <c r="AH92">
        <v>12</v>
      </c>
      <c r="AI92">
        <v>11</v>
      </c>
      <c r="AJ92">
        <v>10</v>
      </c>
      <c r="AK92">
        <v>9</v>
      </c>
      <c r="AL92">
        <v>11</v>
      </c>
      <c r="AM92">
        <v>15</v>
      </c>
      <c r="AN92">
        <v>11</v>
      </c>
      <c r="AO92">
        <v>9</v>
      </c>
      <c r="AP92">
        <v>9</v>
      </c>
      <c r="AQ92">
        <v>10</v>
      </c>
      <c r="AR92">
        <v>7</v>
      </c>
      <c r="AS92">
        <v>14</v>
      </c>
      <c r="AT92">
        <v>13</v>
      </c>
      <c r="AU92">
        <v>14</v>
      </c>
      <c r="AV92">
        <v>6</v>
      </c>
      <c r="AW92">
        <v>10</v>
      </c>
      <c r="AX92">
        <v>14</v>
      </c>
      <c r="AY92">
        <v>7</v>
      </c>
      <c r="AZ92">
        <v>16</v>
      </c>
      <c r="BA92">
        <v>7</v>
      </c>
      <c r="BB92">
        <v>8</v>
      </c>
      <c r="BC92">
        <v>14</v>
      </c>
      <c r="BD92">
        <v>12</v>
      </c>
      <c r="BE92">
        <v>7</v>
      </c>
      <c r="BF92">
        <v>6</v>
      </c>
      <c r="BG92">
        <v>13</v>
      </c>
      <c r="BH92">
        <v>8</v>
      </c>
      <c r="BI92">
        <v>14</v>
      </c>
      <c r="BJ92">
        <v>13</v>
      </c>
      <c r="BK92">
        <v>10</v>
      </c>
      <c r="BM92">
        <v>5</v>
      </c>
      <c r="BN92">
        <v>38</v>
      </c>
      <c r="BO92">
        <v>6</v>
      </c>
      <c r="BP92">
        <v>25</v>
      </c>
      <c r="BQ92">
        <v>31</v>
      </c>
      <c r="BR92">
        <v>33</v>
      </c>
      <c r="BS92" s="126">
        <v>36</v>
      </c>
      <c r="BT92">
        <v>41</v>
      </c>
      <c r="BU92">
        <v>47</v>
      </c>
      <c r="BV92">
        <v>8</v>
      </c>
      <c r="BW92">
        <v>32</v>
      </c>
      <c r="BX92">
        <v>45</v>
      </c>
      <c r="BY92">
        <v>48</v>
      </c>
      <c r="BZ92">
        <v>1</v>
      </c>
      <c r="CA92">
        <v>3</v>
      </c>
      <c r="CB92" s="126">
        <v>9</v>
      </c>
      <c r="CC92">
        <v>13</v>
      </c>
      <c r="CD92">
        <v>15</v>
      </c>
      <c r="CE92">
        <v>19</v>
      </c>
      <c r="CF92">
        <v>20</v>
      </c>
      <c r="CG92">
        <v>42</v>
      </c>
      <c r="CH92">
        <v>10</v>
      </c>
      <c r="CI92">
        <v>12</v>
      </c>
      <c r="CJ92">
        <v>14</v>
      </c>
      <c r="CK92" s="126">
        <v>18</v>
      </c>
      <c r="CL92">
        <v>21</v>
      </c>
      <c r="CM92">
        <v>24</v>
      </c>
      <c r="CN92" s="126">
        <v>26</v>
      </c>
      <c r="CO92" s="126">
        <v>7</v>
      </c>
      <c r="CP92">
        <v>22</v>
      </c>
      <c r="CQ92">
        <v>29</v>
      </c>
      <c r="CR92">
        <v>35</v>
      </c>
      <c r="CS92">
        <v>49</v>
      </c>
      <c r="CT92">
        <v>17</v>
      </c>
      <c r="CU92">
        <v>23</v>
      </c>
      <c r="CV92">
        <v>27</v>
      </c>
      <c r="CW92">
        <v>28</v>
      </c>
      <c r="CX92">
        <v>2</v>
      </c>
      <c r="CY92">
        <v>11</v>
      </c>
      <c r="CZ92">
        <v>40</v>
      </c>
      <c r="DA92" s="126">
        <v>46</v>
      </c>
      <c r="DB92">
        <v>30</v>
      </c>
      <c r="DC92">
        <v>37</v>
      </c>
      <c r="DD92">
        <v>39</v>
      </c>
      <c r="DE92">
        <v>43</v>
      </c>
      <c r="DF92">
        <v>4</v>
      </c>
      <c r="DG92">
        <v>16</v>
      </c>
      <c r="DH92">
        <v>34</v>
      </c>
      <c r="DI92">
        <v>44</v>
      </c>
      <c r="DJ92" s="239">
        <v>153</v>
      </c>
      <c r="DL92" s="237">
        <v>3</v>
      </c>
      <c r="DM92" s="237">
        <v>3</v>
      </c>
      <c r="DO92" s="237">
        <v>3</v>
      </c>
      <c r="DP92" s="237">
        <v>3</v>
      </c>
      <c r="DR92" s="241">
        <v>0.54838709677419351</v>
      </c>
      <c r="DU92" s="240"/>
    </row>
    <row r="93" spans="1:125" x14ac:dyDescent="0.25">
      <c r="A93" s="235">
        <v>42306</v>
      </c>
      <c r="B93">
        <v>7</v>
      </c>
      <c r="C93">
        <v>9</v>
      </c>
      <c r="D93">
        <v>18</v>
      </c>
      <c r="E93">
        <v>26</v>
      </c>
      <c r="F93">
        <v>36</v>
      </c>
      <c r="G93">
        <v>46</v>
      </c>
      <c r="I93">
        <v>2</v>
      </c>
      <c r="J93">
        <v>1</v>
      </c>
      <c r="K93">
        <v>1</v>
      </c>
      <c r="L93">
        <v>1</v>
      </c>
      <c r="M93">
        <v>1</v>
      </c>
      <c r="O93">
        <v>12</v>
      </c>
      <c r="P93">
        <v>8</v>
      </c>
      <c r="Q93">
        <v>12</v>
      </c>
      <c r="R93">
        <v>6</v>
      </c>
      <c r="S93">
        <v>17</v>
      </c>
      <c r="T93">
        <v>15</v>
      </c>
      <c r="U93">
        <v>11</v>
      </c>
      <c r="V93">
        <v>13</v>
      </c>
      <c r="W93">
        <v>13</v>
      </c>
      <c r="X93">
        <v>11</v>
      </c>
      <c r="Y93">
        <v>8</v>
      </c>
      <c r="Z93">
        <v>11</v>
      </c>
      <c r="AA93">
        <v>12</v>
      </c>
      <c r="AB93">
        <v>11</v>
      </c>
      <c r="AC93">
        <v>12</v>
      </c>
      <c r="AD93">
        <v>6</v>
      </c>
      <c r="AE93">
        <v>9</v>
      </c>
      <c r="AF93">
        <v>12</v>
      </c>
      <c r="AG93">
        <v>12</v>
      </c>
      <c r="AH93">
        <v>12</v>
      </c>
      <c r="AI93">
        <v>11</v>
      </c>
      <c r="AJ93">
        <v>10</v>
      </c>
      <c r="AK93">
        <v>9</v>
      </c>
      <c r="AL93">
        <v>11</v>
      </c>
      <c r="AM93">
        <v>15</v>
      </c>
      <c r="AN93">
        <v>12</v>
      </c>
      <c r="AO93">
        <v>9</v>
      </c>
      <c r="AP93">
        <v>9</v>
      </c>
      <c r="AQ93">
        <v>10</v>
      </c>
      <c r="AR93">
        <v>7</v>
      </c>
      <c r="AS93">
        <v>14</v>
      </c>
      <c r="AT93">
        <v>13</v>
      </c>
      <c r="AU93">
        <v>14</v>
      </c>
      <c r="AV93">
        <v>6</v>
      </c>
      <c r="AW93">
        <v>10</v>
      </c>
      <c r="AX93">
        <v>15</v>
      </c>
      <c r="AY93">
        <v>7</v>
      </c>
      <c r="AZ93">
        <v>16</v>
      </c>
      <c r="BA93">
        <v>7</v>
      </c>
      <c r="BB93">
        <v>8</v>
      </c>
      <c r="BC93">
        <v>14</v>
      </c>
      <c r="BD93">
        <v>12</v>
      </c>
      <c r="BE93">
        <v>7</v>
      </c>
      <c r="BF93">
        <v>6</v>
      </c>
      <c r="BG93">
        <v>13</v>
      </c>
      <c r="BH93">
        <v>9</v>
      </c>
      <c r="BI93">
        <v>14</v>
      </c>
      <c r="BJ93">
        <v>13</v>
      </c>
      <c r="BK93">
        <v>10</v>
      </c>
      <c r="BM93">
        <v>5</v>
      </c>
      <c r="BN93">
        <v>38</v>
      </c>
      <c r="BO93">
        <v>6</v>
      </c>
      <c r="BP93">
        <v>25</v>
      </c>
      <c r="BQ93">
        <v>36</v>
      </c>
      <c r="BR93">
        <v>31</v>
      </c>
      <c r="BS93">
        <v>33</v>
      </c>
      <c r="BT93">
        <v>41</v>
      </c>
      <c r="BU93">
        <v>47</v>
      </c>
      <c r="BV93">
        <v>8</v>
      </c>
      <c r="BW93">
        <v>9</v>
      </c>
      <c r="BX93">
        <v>32</v>
      </c>
      <c r="BY93">
        <v>45</v>
      </c>
      <c r="BZ93" s="126">
        <v>48</v>
      </c>
      <c r="CA93" s="126">
        <v>1</v>
      </c>
      <c r="CB93">
        <v>3</v>
      </c>
      <c r="CC93">
        <v>13</v>
      </c>
      <c r="CD93">
        <v>15</v>
      </c>
      <c r="CE93" s="126">
        <v>18</v>
      </c>
      <c r="CF93">
        <v>19</v>
      </c>
      <c r="CG93">
        <v>20</v>
      </c>
      <c r="CH93">
        <v>26</v>
      </c>
      <c r="CI93">
        <v>42</v>
      </c>
      <c r="CJ93">
        <v>7</v>
      </c>
      <c r="CK93" s="126">
        <v>10</v>
      </c>
      <c r="CL93">
        <v>12</v>
      </c>
      <c r="CM93">
        <v>14</v>
      </c>
      <c r="CN93">
        <v>21</v>
      </c>
      <c r="CO93">
        <v>24</v>
      </c>
      <c r="CP93">
        <v>22</v>
      </c>
      <c r="CQ93">
        <v>29</v>
      </c>
      <c r="CR93" s="126">
        <v>35</v>
      </c>
      <c r="CS93">
        <v>49</v>
      </c>
      <c r="CT93">
        <v>17</v>
      </c>
      <c r="CU93">
        <v>23</v>
      </c>
      <c r="CV93" s="126">
        <v>27</v>
      </c>
      <c r="CW93">
        <v>28</v>
      </c>
      <c r="CX93">
        <v>46</v>
      </c>
      <c r="CY93">
        <v>2</v>
      </c>
      <c r="CZ93">
        <v>11</v>
      </c>
      <c r="DA93">
        <v>40</v>
      </c>
      <c r="DB93">
        <v>30</v>
      </c>
      <c r="DC93">
        <v>37</v>
      </c>
      <c r="DD93">
        <v>39</v>
      </c>
      <c r="DE93">
        <v>43</v>
      </c>
      <c r="DF93">
        <v>4</v>
      </c>
      <c r="DG93">
        <v>16</v>
      </c>
      <c r="DH93">
        <v>34</v>
      </c>
      <c r="DI93">
        <v>44</v>
      </c>
      <c r="DJ93" s="239">
        <v>142</v>
      </c>
      <c r="DL93" s="237">
        <v>3</v>
      </c>
      <c r="DM93" s="237">
        <v>3</v>
      </c>
      <c r="DO93" s="237">
        <v>2</v>
      </c>
      <c r="DP93" s="237">
        <v>4</v>
      </c>
      <c r="DR93" s="241">
        <v>0.50896057347670254</v>
      </c>
      <c r="DU93" s="240"/>
    </row>
    <row r="94" spans="1:125" x14ac:dyDescent="0.25">
      <c r="A94" s="235">
        <v>42310</v>
      </c>
      <c r="B94">
        <v>1</v>
      </c>
      <c r="C94">
        <v>10</v>
      </c>
      <c r="D94">
        <v>18</v>
      </c>
      <c r="E94">
        <v>27</v>
      </c>
      <c r="F94">
        <v>35</v>
      </c>
      <c r="G94">
        <v>48</v>
      </c>
      <c r="I94">
        <v>1</v>
      </c>
      <c r="J94">
        <v>2</v>
      </c>
      <c r="K94">
        <v>1</v>
      </c>
      <c r="L94">
        <v>1</v>
      </c>
      <c r="M94">
        <v>1</v>
      </c>
      <c r="O94">
        <v>13</v>
      </c>
      <c r="P94">
        <v>8</v>
      </c>
      <c r="Q94">
        <v>12</v>
      </c>
      <c r="R94">
        <v>6</v>
      </c>
      <c r="S94">
        <v>17</v>
      </c>
      <c r="T94">
        <v>15</v>
      </c>
      <c r="U94">
        <v>11</v>
      </c>
      <c r="V94">
        <v>13</v>
      </c>
      <c r="W94">
        <v>13</v>
      </c>
      <c r="X94">
        <v>12</v>
      </c>
      <c r="Y94">
        <v>8</v>
      </c>
      <c r="Z94">
        <v>11</v>
      </c>
      <c r="AA94">
        <v>12</v>
      </c>
      <c r="AB94">
        <v>11</v>
      </c>
      <c r="AC94">
        <v>12</v>
      </c>
      <c r="AD94">
        <v>6</v>
      </c>
      <c r="AE94">
        <v>9</v>
      </c>
      <c r="AF94">
        <v>13</v>
      </c>
      <c r="AG94">
        <v>12</v>
      </c>
      <c r="AH94">
        <v>12</v>
      </c>
      <c r="AI94">
        <v>11</v>
      </c>
      <c r="AJ94">
        <v>10</v>
      </c>
      <c r="AK94">
        <v>9</v>
      </c>
      <c r="AL94">
        <v>11</v>
      </c>
      <c r="AM94">
        <v>15</v>
      </c>
      <c r="AN94">
        <v>12</v>
      </c>
      <c r="AO94">
        <v>10</v>
      </c>
      <c r="AP94">
        <v>9</v>
      </c>
      <c r="AQ94">
        <v>10</v>
      </c>
      <c r="AR94">
        <v>7</v>
      </c>
      <c r="AS94">
        <v>14</v>
      </c>
      <c r="AT94">
        <v>13</v>
      </c>
      <c r="AU94">
        <v>14</v>
      </c>
      <c r="AV94">
        <v>6</v>
      </c>
      <c r="AW94">
        <v>11</v>
      </c>
      <c r="AX94">
        <v>15</v>
      </c>
      <c r="AY94">
        <v>7</v>
      </c>
      <c r="AZ94">
        <v>16</v>
      </c>
      <c r="BA94">
        <v>7</v>
      </c>
      <c r="BB94">
        <v>8</v>
      </c>
      <c r="BC94">
        <v>14</v>
      </c>
      <c r="BD94">
        <v>12</v>
      </c>
      <c r="BE94">
        <v>7</v>
      </c>
      <c r="BF94">
        <v>6</v>
      </c>
      <c r="BG94">
        <v>13</v>
      </c>
      <c r="BH94">
        <v>9</v>
      </c>
      <c r="BI94">
        <v>14</v>
      </c>
      <c r="BJ94">
        <v>14</v>
      </c>
      <c r="BK94">
        <v>10</v>
      </c>
      <c r="BM94">
        <v>5</v>
      </c>
      <c r="BN94">
        <v>38</v>
      </c>
      <c r="BO94">
        <v>6</v>
      </c>
      <c r="BP94">
        <v>25</v>
      </c>
      <c r="BQ94">
        <v>36</v>
      </c>
      <c r="BR94">
        <v>31</v>
      </c>
      <c r="BS94">
        <v>33</v>
      </c>
      <c r="BT94">
        <v>41</v>
      </c>
      <c r="BU94" s="126">
        <v>47</v>
      </c>
      <c r="BV94">
        <v>48</v>
      </c>
      <c r="BW94">
        <v>1</v>
      </c>
      <c r="BX94">
        <v>8</v>
      </c>
      <c r="BY94">
        <v>9</v>
      </c>
      <c r="BZ94">
        <v>18</v>
      </c>
      <c r="CA94">
        <v>32</v>
      </c>
      <c r="CB94">
        <v>45</v>
      </c>
      <c r="CC94">
        <v>3</v>
      </c>
      <c r="CD94">
        <v>10</v>
      </c>
      <c r="CE94">
        <v>13</v>
      </c>
      <c r="CF94">
        <v>15</v>
      </c>
      <c r="CG94">
        <v>19</v>
      </c>
      <c r="CH94">
        <v>20</v>
      </c>
      <c r="CI94" s="126">
        <v>26</v>
      </c>
      <c r="CJ94">
        <v>42</v>
      </c>
      <c r="CK94">
        <v>7</v>
      </c>
      <c r="CL94">
        <v>12</v>
      </c>
      <c r="CM94">
        <v>14</v>
      </c>
      <c r="CN94">
        <v>21</v>
      </c>
      <c r="CO94">
        <v>24</v>
      </c>
      <c r="CP94">
        <v>35</v>
      </c>
      <c r="CQ94">
        <v>22</v>
      </c>
      <c r="CR94" s="126">
        <v>27</v>
      </c>
      <c r="CS94">
        <v>29</v>
      </c>
      <c r="CT94">
        <v>49</v>
      </c>
      <c r="CU94">
        <v>17</v>
      </c>
      <c r="CV94">
        <v>23</v>
      </c>
      <c r="CW94" s="126">
        <v>28</v>
      </c>
      <c r="CX94">
        <v>46</v>
      </c>
      <c r="CY94" s="126">
        <v>2</v>
      </c>
      <c r="CZ94">
        <v>11</v>
      </c>
      <c r="DA94">
        <v>40</v>
      </c>
      <c r="DB94">
        <v>30</v>
      </c>
      <c r="DC94" s="126">
        <v>37</v>
      </c>
      <c r="DD94">
        <v>39</v>
      </c>
      <c r="DE94">
        <v>43</v>
      </c>
      <c r="DF94">
        <v>4</v>
      </c>
      <c r="DG94">
        <v>16</v>
      </c>
      <c r="DH94">
        <v>34</v>
      </c>
      <c r="DI94">
        <v>44</v>
      </c>
      <c r="DJ94" s="239">
        <v>139</v>
      </c>
      <c r="DL94" s="237">
        <v>3</v>
      </c>
      <c r="DM94" s="237">
        <v>3</v>
      </c>
      <c r="DO94" s="237">
        <v>3</v>
      </c>
      <c r="DP94" s="237">
        <v>3</v>
      </c>
      <c r="DR94" s="241">
        <v>0.49820788530465948</v>
      </c>
      <c r="DU94" s="240"/>
    </row>
    <row r="95" spans="1:125" x14ac:dyDescent="0.25">
      <c r="A95" s="235">
        <v>42313</v>
      </c>
      <c r="B95">
        <v>2</v>
      </c>
      <c r="C95">
        <v>26</v>
      </c>
      <c r="D95">
        <v>27</v>
      </c>
      <c r="E95">
        <v>28</v>
      </c>
      <c r="F95">
        <v>37</v>
      </c>
      <c r="G95">
        <v>47</v>
      </c>
      <c r="I95">
        <v>1</v>
      </c>
      <c r="J95">
        <v>0</v>
      </c>
      <c r="K95">
        <v>3</v>
      </c>
      <c r="L95">
        <v>1</v>
      </c>
      <c r="M95">
        <v>1</v>
      </c>
      <c r="O95">
        <v>13</v>
      </c>
      <c r="P95">
        <v>9</v>
      </c>
      <c r="Q95">
        <v>12</v>
      </c>
      <c r="R95">
        <v>6</v>
      </c>
      <c r="S95">
        <v>17</v>
      </c>
      <c r="T95">
        <v>15</v>
      </c>
      <c r="U95">
        <v>11</v>
      </c>
      <c r="V95">
        <v>13</v>
      </c>
      <c r="W95">
        <v>13</v>
      </c>
      <c r="X95">
        <v>12</v>
      </c>
      <c r="Y95">
        <v>8</v>
      </c>
      <c r="Z95">
        <v>11</v>
      </c>
      <c r="AA95">
        <v>12</v>
      </c>
      <c r="AB95">
        <v>11</v>
      </c>
      <c r="AC95">
        <v>12</v>
      </c>
      <c r="AD95">
        <v>6</v>
      </c>
      <c r="AE95">
        <v>9</v>
      </c>
      <c r="AF95">
        <v>13</v>
      </c>
      <c r="AG95">
        <v>12</v>
      </c>
      <c r="AH95">
        <v>12</v>
      </c>
      <c r="AI95">
        <v>11</v>
      </c>
      <c r="AJ95">
        <v>10</v>
      </c>
      <c r="AK95">
        <v>9</v>
      </c>
      <c r="AL95">
        <v>11</v>
      </c>
      <c r="AM95">
        <v>15</v>
      </c>
      <c r="AN95">
        <v>13</v>
      </c>
      <c r="AO95">
        <v>11</v>
      </c>
      <c r="AP95">
        <v>10</v>
      </c>
      <c r="AQ95">
        <v>10</v>
      </c>
      <c r="AR95">
        <v>7</v>
      </c>
      <c r="AS95">
        <v>14</v>
      </c>
      <c r="AT95">
        <v>13</v>
      </c>
      <c r="AU95">
        <v>14</v>
      </c>
      <c r="AV95">
        <v>6</v>
      </c>
      <c r="AW95">
        <v>11</v>
      </c>
      <c r="AX95">
        <v>15</v>
      </c>
      <c r="AY95">
        <v>8</v>
      </c>
      <c r="AZ95">
        <v>16</v>
      </c>
      <c r="BA95">
        <v>7</v>
      </c>
      <c r="BB95">
        <v>8</v>
      </c>
      <c r="BC95">
        <v>14</v>
      </c>
      <c r="BD95">
        <v>12</v>
      </c>
      <c r="BE95">
        <v>7</v>
      </c>
      <c r="BF95">
        <v>6</v>
      </c>
      <c r="BG95">
        <v>13</v>
      </c>
      <c r="BH95">
        <v>9</v>
      </c>
      <c r="BI95">
        <v>15</v>
      </c>
      <c r="BJ95">
        <v>14</v>
      </c>
      <c r="BK95">
        <v>10</v>
      </c>
      <c r="BM95">
        <v>5</v>
      </c>
      <c r="BN95">
        <v>38</v>
      </c>
      <c r="BO95">
        <v>6</v>
      </c>
      <c r="BP95">
        <v>25</v>
      </c>
      <c r="BQ95" s="126">
        <v>36</v>
      </c>
      <c r="BR95">
        <v>47</v>
      </c>
      <c r="BS95">
        <v>31</v>
      </c>
      <c r="BT95">
        <v>33</v>
      </c>
      <c r="BU95">
        <v>41</v>
      </c>
      <c r="BV95" s="126">
        <v>48</v>
      </c>
      <c r="BW95">
        <v>1</v>
      </c>
      <c r="BX95">
        <v>8</v>
      </c>
      <c r="BY95">
        <v>9</v>
      </c>
      <c r="BZ95">
        <v>18</v>
      </c>
      <c r="CA95">
        <v>26</v>
      </c>
      <c r="CB95">
        <v>32</v>
      </c>
      <c r="CC95">
        <v>45</v>
      </c>
      <c r="CD95" s="126">
        <v>3</v>
      </c>
      <c r="CE95">
        <v>10</v>
      </c>
      <c r="CF95">
        <v>13</v>
      </c>
      <c r="CG95">
        <v>15</v>
      </c>
      <c r="CH95">
        <v>19</v>
      </c>
      <c r="CI95">
        <v>20</v>
      </c>
      <c r="CJ95">
        <v>42</v>
      </c>
      <c r="CK95">
        <v>7</v>
      </c>
      <c r="CL95">
        <v>12</v>
      </c>
      <c r="CM95">
        <v>14</v>
      </c>
      <c r="CN95">
        <v>21</v>
      </c>
      <c r="CO95">
        <v>24</v>
      </c>
      <c r="CP95">
        <v>27</v>
      </c>
      <c r="CQ95">
        <v>35</v>
      </c>
      <c r="CR95">
        <v>22</v>
      </c>
      <c r="CS95">
        <v>28</v>
      </c>
      <c r="CT95">
        <v>29</v>
      </c>
      <c r="CU95" s="126">
        <v>49</v>
      </c>
      <c r="CV95">
        <v>2</v>
      </c>
      <c r="CW95" s="126">
        <v>17</v>
      </c>
      <c r="CX95">
        <v>23</v>
      </c>
      <c r="CY95">
        <v>46</v>
      </c>
      <c r="CZ95">
        <v>11</v>
      </c>
      <c r="DA95">
        <v>37</v>
      </c>
      <c r="DB95" s="126">
        <v>40</v>
      </c>
      <c r="DC95">
        <v>30</v>
      </c>
      <c r="DD95">
        <v>39</v>
      </c>
      <c r="DE95">
        <v>43</v>
      </c>
      <c r="DF95">
        <v>4</v>
      </c>
      <c r="DG95">
        <v>16</v>
      </c>
      <c r="DH95">
        <v>34</v>
      </c>
      <c r="DI95">
        <v>44</v>
      </c>
      <c r="DJ95" s="239">
        <v>167</v>
      </c>
      <c r="DL95" s="237">
        <v>5</v>
      </c>
      <c r="DM95" s="237">
        <v>1</v>
      </c>
      <c r="DO95" s="237">
        <v>3</v>
      </c>
      <c r="DP95" s="237">
        <v>3</v>
      </c>
      <c r="DR95" s="241">
        <v>0.59856630824372759</v>
      </c>
      <c r="DU95" s="240"/>
    </row>
    <row r="96" spans="1:125" x14ac:dyDescent="0.25">
      <c r="A96" s="235">
        <v>42317</v>
      </c>
      <c r="B96">
        <v>3</v>
      </c>
      <c r="C96">
        <v>17</v>
      </c>
      <c r="D96">
        <v>36</v>
      </c>
      <c r="E96">
        <v>40</v>
      </c>
      <c r="F96">
        <v>48</v>
      </c>
      <c r="G96">
        <v>49</v>
      </c>
      <c r="I96">
        <v>1</v>
      </c>
      <c r="J96">
        <v>1</v>
      </c>
      <c r="K96">
        <v>0</v>
      </c>
      <c r="L96">
        <v>1</v>
      </c>
      <c r="M96">
        <v>3</v>
      </c>
      <c r="O96">
        <v>13</v>
      </c>
      <c r="P96">
        <v>9</v>
      </c>
      <c r="Q96">
        <v>13</v>
      </c>
      <c r="R96">
        <v>6</v>
      </c>
      <c r="S96">
        <v>17</v>
      </c>
      <c r="T96">
        <v>15</v>
      </c>
      <c r="U96">
        <v>11</v>
      </c>
      <c r="V96">
        <v>13</v>
      </c>
      <c r="W96">
        <v>13</v>
      </c>
      <c r="X96">
        <v>12</v>
      </c>
      <c r="Y96">
        <v>8</v>
      </c>
      <c r="Z96">
        <v>11</v>
      </c>
      <c r="AA96">
        <v>12</v>
      </c>
      <c r="AB96">
        <v>11</v>
      </c>
      <c r="AC96">
        <v>12</v>
      </c>
      <c r="AD96">
        <v>6</v>
      </c>
      <c r="AE96">
        <v>10</v>
      </c>
      <c r="AF96">
        <v>13</v>
      </c>
      <c r="AG96">
        <v>12</v>
      </c>
      <c r="AH96">
        <v>12</v>
      </c>
      <c r="AI96">
        <v>11</v>
      </c>
      <c r="AJ96">
        <v>10</v>
      </c>
      <c r="AK96">
        <v>9</v>
      </c>
      <c r="AL96">
        <v>11</v>
      </c>
      <c r="AM96">
        <v>15</v>
      </c>
      <c r="AN96">
        <v>13</v>
      </c>
      <c r="AO96">
        <v>11</v>
      </c>
      <c r="AP96">
        <v>10</v>
      </c>
      <c r="AQ96">
        <v>10</v>
      </c>
      <c r="AR96">
        <v>7</v>
      </c>
      <c r="AS96">
        <v>14</v>
      </c>
      <c r="AT96">
        <v>13</v>
      </c>
      <c r="AU96">
        <v>14</v>
      </c>
      <c r="AV96">
        <v>6</v>
      </c>
      <c r="AW96">
        <v>11</v>
      </c>
      <c r="AX96">
        <v>16</v>
      </c>
      <c r="AY96">
        <v>8</v>
      </c>
      <c r="AZ96">
        <v>16</v>
      </c>
      <c r="BA96">
        <v>7</v>
      </c>
      <c r="BB96">
        <v>9</v>
      </c>
      <c r="BC96">
        <v>14</v>
      </c>
      <c r="BD96">
        <v>12</v>
      </c>
      <c r="BE96">
        <v>7</v>
      </c>
      <c r="BF96">
        <v>6</v>
      </c>
      <c r="BG96">
        <v>13</v>
      </c>
      <c r="BH96">
        <v>9</v>
      </c>
      <c r="BI96">
        <v>15</v>
      </c>
      <c r="BJ96">
        <v>15</v>
      </c>
      <c r="BK96">
        <v>11</v>
      </c>
      <c r="BM96">
        <v>5</v>
      </c>
      <c r="BN96">
        <v>36</v>
      </c>
      <c r="BO96">
        <v>38</v>
      </c>
      <c r="BP96">
        <v>6</v>
      </c>
      <c r="BQ96">
        <v>25</v>
      </c>
      <c r="BR96">
        <v>47</v>
      </c>
      <c r="BS96">
        <v>48</v>
      </c>
      <c r="BT96">
        <v>31</v>
      </c>
      <c r="BU96" s="126">
        <v>33</v>
      </c>
      <c r="BV96" s="126">
        <v>41</v>
      </c>
      <c r="BW96">
        <v>1</v>
      </c>
      <c r="BX96">
        <v>3</v>
      </c>
      <c r="BY96" s="126">
        <v>8</v>
      </c>
      <c r="BZ96">
        <v>9</v>
      </c>
      <c r="CA96">
        <v>18</v>
      </c>
      <c r="CB96">
        <v>26</v>
      </c>
      <c r="CC96">
        <v>32</v>
      </c>
      <c r="CD96">
        <v>45</v>
      </c>
      <c r="CE96" s="126">
        <v>10</v>
      </c>
      <c r="CF96">
        <v>13</v>
      </c>
      <c r="CG96">
        <v>15</v>
      </c>
      <c r="CH96">
        <v>19</v>
      </c>
      <c r="CI96">
        <v>20</v>
      </c>
      <c r="CJ96">
        <v>42</v>
      </c>
      <c r="CK96">
        <v>7</v>
      </c>
      <c r="CL96" s="126">
        <v>12</v>
      </c>
      <c r="CM96">
        <v>14</v>
      </c>
      <c r="CN96">
        <v>21</v>
      </c>
      <c r="CO96">
        <v>24</v>
      </c>
      <c r="CP96">
        <v>27</v>
      </c>
      <c r="CQ96">
        <v>35</v>
      </c>
      <c r="CR96">
        <v>49</v>
      </c>
      <c r="CS96">
        <v>17</v>
      </c>
      <c r="CT96">
        <v>22</v>
      </c>
      <c r="CU96">
        <v>28</v>
      </c>
      <c r="CV96">
        <v>29</v>
      </c>
      <c r="CW96">
        <v>2</v>
      </c>
      <c r="CX96">
        <v>23</v>
      </c>
      <c r="CY96">
        <v>40</v>
      </c>
      <c r="CZ96">
        <v>46</v>
      </c>
      <c r="DA96" s="126">
        <v>11</v>
      </c>
      <c r="DB96">
        <v>37</v>
      </c>
      <c r="DC96">
        <v>30</v>
      </c>
      <c r="DD96">
        <v>39</v>
      </c>
      <c r="DE96">
        <v>43</v>
      </c>
      <c r="DF96">
        <v>4</v>
      </c>
      <c r="DG96">
        <v>16</v>
      </c>
      <c r="DH96">
        <v>34</v>
      </c>
      <c r="DI96">
        <v>44</v>
      </c>
      <c r="DJ96" s="239">
        <v>193</v>
      </c>
      <c r="DL96" s="237">
        <v>4</v>
      </c>
      <c r="DM96" s="237">
        <v>2</v>
      </c>
      <c r="DO96" s="237">
        <v>3</v>
      </c>
      <c r="DP96" s="237">
        <v>3</v>
      </c>
      <c r="DR96" s="241">
        <v>0.69175627240143367</v>
      </c>
      <c r="DU96" s="240"/>
    </row>
    <row r="97" spans="1:125" x14ac:dyDescent="0.25">
      <c r="A97" s="235">
        <v>42320</v>
      </c>
      <c r="B97">
        <v>8</v>
      </c>
      <c r="C97">
        <v>10</v>
      </c>
      <c r="D97">
        <v>11</v>
      </c>
      <c r="E97">
        <v>12</v>
      </c>
      <c r="F97">
        <v>33</v>
      </c>
      <c r="G97">
        <v>41</v>
      </c>
      <c r="I97">
        <v>1</v>
      </c>
      <c r="J97">
        <v>3</v>
      </c>
      <c r="K97">
        <v>0</v>
      </c>
      <c r="L97">
        <v>1</v>
      </c>
      <c r="M97">
        <v>1</v>
      </c>
      <c r="O97">
        <v>13</v>
      </c>
      <c r="P97">
        <v>9</v>
      </c>
      <c r="Q97">
        <v>13</v>
      </c>
      <c r="R97">
        <v>6</v>
      </c>
      <c r="S97">
        <v>17</v>
      </c>
      <c r="T97">
        <v>15</v>
      </c>
      <c r="U97">
        <v>11</v>
      </c>
      <c r="V97">
        <v>14</v>
      </c>
      <c r="W97">
        <v>13</v>
      </c>
      <c r="X97">
        <v>13</v>
      </c>
      <c r="Y97">
        <v>9</v>
      </c>
      <c r="Z97">
        <v>12</v>
      </c>
      <c r="AA97">
        <v>12</v>
      </c>
      <c r="AB97">
        <v>11</v>
      </c>
      <c r="AC97">
        <v>12</v>
      </c>
      <c r="AD97">
        <v>6</v>
      </c>
      <c r="AE97">
        <v>10</v>
      </c>
      <c r="AF97">
        <v>13</v>
      </c>
      <c r="AG97">
        <v>12</v>
      </c>
      <c r="AH97">
        <v>12</v>
      </c>
      <c r="AI97">
        <v>11</v>
      </c>
      <c r="AJ97">
        <v>10</v>
      </c>
      <c r="AK97">
        <v>9</v>
      </c>
      <c r="AL97">
        <v>11</v>
      </c>
      <c r="AM97">
        <v>15</v>
      </c>
      <c r="AN97">
        <v>13</v>
      </c>
      <c r="AO97">
        <v>11</v>
      </c>
      <c r="AP97">
        <v>10</v>
      </c>
      <c r="AQ97">
        <v>10</v>
      </c>
      <c r="AR97">
        <v>7</v>
      </c>
      <c r="AS97">
        <v>14</v>
      </c>
      <c r="AT97">
        <v>13</v>
      </c>
      <c r="AU97">
        <v>15</v>
      </c>
      <c r="AV97">
        <v>6</v>
      </c>
      <c r="AW97">
        <v>11</v>
      </c>
      <c r="AX97">
        <v>16</v>
      </c>
      <c r="AY97">
        <v>8</v>
      </c>
      <c r="AZ97">
        <v>16</v>
      </c>
      <c r="BA97">
        <v>7</v>
      </c>
      <c r="BB97">
        <v>9</v>
      </c>
      <c r="BC97">
        <v>15</v>
      </c>
      <c r="BD97">
        <v>12</v>
      </c>
      <c r="BE97">
        <v>7</v>
      </c>
      <c r="BF97">
        <v>6</v>
      </c>
      <c r="BG97">
        <v>13</v>
      </c>
      <c r="BH97">
        <v>9</v>
      </c>
      <c r="BI97">
        <v>15</v>
      </c>
      <c r="BJ97">
        <v>15</v>
      </c>
      <c r="BK97">
        <v>11</v>
      </c>
      <c r="BM97" s="126">
        <v>5</v>
      </c>
      <c r="BN97">
        <v>36</v>
      </c>
      <c r="BO97">
        <v>38</v>
      </c>
      <c r="BP97">
        <v>6</v>
      </c>
      <c r="BQ97">
        <v>25</v>
      </c>
      <c r="BR97">
        <v>33</v>
      </c>
      <c r="BS97" s="126">
        <v>41</v>
      </c>
      <c r="BT97">
        <v>47</v>
      </c>
      <c r="BU97" s="126">
        <v>48</v>
      </c>
      <c r="BV97">
        <v>8</v>
      </c>
      <c r="BW97">
        <v>31</v>
      </c>
      <c r="BX97">
        <v>1</v>
      </c>
      <c r="BY97" s="126">
        <v>3</v>
      </c>
      <c r="BZ97">
        <v>9</v>
      </c>
      <c r="CA97">
        <v>10</v>
      </c>
      <c r="CB97" s="126">
        <v>18</v>
      </c>
      <c r="CC97">
        <v>26</v>
      </c>
      <c r="CD97">
        <v>32</v>
      </c>
      <c r="CE97">
        <v>45</v>
      </c>
      <c r="CF97">
        <v>12</v>
      </c>
      <c r="CG97">
        <v>13</v>
      </c>
      <c r="CH97">
        <v>15</v>
      </c>
      <c r="CI97">
        <v>19</v>
      </c>
      <c r="CJ97">
        <v>20</v>
      </c>
      <c r="CK97">
        <v>42</v>
      </c>
      <c r="CL97">
        <v>7</v>
      </c>
      <c r="CM97">
        <v>14</v>
      </c>
      <c r="CN97">
        <v>21</v>
      </c>
      <c r="CO97">
        <v>24</v>
      </c>
      <c r="CP97">
        <v>27</v>
      </c>
      <c r="CQ97">
        <v>35</v>
      </c>
      <c r="CR97">
        <v>49</v>
      </c>
      <c r="CS97">
        <v>17</v>
      </c>
      <c r="CT97">
        <v>22</v>
      </c>
      <c r="CU97">
        <v>28</v>
      </c>
      <c r="CV97">
        <v>29</v>
      </c>
      <c r="CW97">
        <v>2</v>
      </c>
      <c r="CX97">
        <v>11</v>
      </c>
      <c r="CY97">
        <v>23</v>
      </c>
      <c r="CZ97">
        <v>40</v>
      </c>
      <c r="DA97" s="126">
        <v>46</v>
      </c>
      <c r="DB97">
        <v>37</v>
      </c>
      <c r="DC97">
        <v>30</v>
      </c>
      <c r="DD97">
        <v>39</v>
      </c>
      <c r="DE97">
        <v>43</v>
      </c>
      <c r="DF97">
        <v>4</v>
      </c>
      <c r="DG97">
        <v>16</v>
      </c>
      <c r="DH97">
        <v>34</v>
      </c>
      <c r="DI97">
        <v>44</v>
      </c>
      <c r="DJ97" s="239">
        <v>115</v>
      </c>
      <c r="DL97" s="237">
        <v>2</v>
      </c>
      <c r="DM97" s="237">
        <v>4</v>
      </c>
      <c r="DO97" s="237">
        <v>3</v>
      </c>
      <c r="DP97" s="237">
        <v>3</v>
      </c>
      <c r="DR97" s="241">
        <v>0.41218637992831542</v>
      </c>
      <c r="DU97" s="240"/>
    </row>
    <row r="98" spans="1:125" x14ac:dyDescent="0.25">
      <c r="A98" s="235">
        <v>42324</v>
      </c>
      <c r="B98">
        <v>3</v>
      </c>
      <c r="C98">
        <v>5</v>
      </c>
      <c r="D98">
        <v>18</v>
      </c>
      <c r="E98">
        <v>41</v>
      </c>
      <c r="F98">
        <v>46</v>
      </c>
      <c r="G98">
        <v>48</v>
      </c>
      <c r="I98">
        <v>2</v>
      </c>
      <c r="J98">
        <v>1</v>
      </c>
      <c r="K98">
        <v>0</v>
      </c>
      <c r="L98">
        <v>0</v>
      </c>
      <c r="M98">
        <v>3</v>
      </c>
      <c r="O98">
        <v>13</v>
      </c>
      <c r="P98">
        <v>9</v>
      </c>
      <c r="Q98">
        <v>14</v>
      </c>
      <c r="R98">
        <v>6</v>
      </c>
      <c r="S98">
        <v>18</v>
      </c>
      <c r="T98">
        <v>15</v>
      </c>
      <c r="U98">
        <v>11</v>
      </c>
      <c r="V98">
        <v>14</v>
      </c>
      <c r="W98">
        <v>13</v>
      </c>
      <c r="X98">
        <v>13</v>
      </c>
      <c r="Y98">
        <v>9</v>
      </c>
      <c r="Z98">
        <v>12</v>
      </c>
      <c r="AA98">
        <v>12</v>
      </c>
      <c r="AB98">
        <v>11</v>
      </c>
      <c r="AC98">
        <v>12</v>
      </c>
      <c r="AD98">
        <v>6</v>
      </c>
      <c r="AE98">
        <v>10</v>
      </c>
      <c r="AF98">
        <v>14</v>
      </c>
      <c r="AG98">
        <v>12</v>
      </c>
      <c r="AH98">
        <v>12</v>
      </c>
      <c r="AI98">
        <v>11</v>
      </c>
      <c r="AJ98">
        <v>10</v>
      </c>
      <c r="AK98">
        <v>9</v>
      </c>
      <c r="AL98">
        <v>11</v>
      </c>
      <c r="AM98">
        <v>15</v>
      </c>
      <c r="AN98">
        <v>13</v>
      </c>
      <c r="AO98">
        <v>11</v>
      </c>
      <c r="AP98">
        <v>10</v>
      </c>
      <c r="AQ98">
        <v>10</v>
      </c>
      <c r="AR98">
        <v>7</v>
      </c>
      <c r="AS98">
        <v>14</v>
      </c>
      <c r="AT98">
        <v>13</v>
      </c>
      <c r="AU98">
        <v>15</v>
      </c>
      <c r="AV98">
        <v>6</v>
      </c>
      <c r="AW98">
        <v>11</v>
      </c>
      <c r="AX98">
        <v>16</v>
      </c>
      <c r="AY98">
        <v>8</v>
      </c>
      <c r="AZ98">
        <v>16</v>
      </c>
      <c r="BA98">
        <v>7</v>
      </c>
      <c r="BB98">
        <v>9</v>
      </c>
      <c r="BC98">
        <v>16</v>
      </c>
      <c r="BD98">
        <v>12</v>
      </c>
      <c r="BE98">
        <v>7</v>
      </c>
      <c r="BF98">
        <v>6</v>
      </c>
      <c r="BG98">
        <v>13</v>
      </c>
      <c r="BH98">
        <v>10</v>
      </c>
      <c r="BI98">
        <v>15</v>
      </c>
      <c r="BJ98">
        <v>16</v>
      </c>
      <c r="BK98">
        <v>11</v>
      </c>
      <c r="BM98">
        <v>5</v>
      </c>
      <c r="BN98">
        <v>36</v>
      </c>
      <c r="BO98">
        <v>38</v>
      </c>
      <c r="BP98">
        <v>41</v>
      </c>
      <c r="BQ98">
        <v>48</v>
      </c>
      <c r="BR98">
        <v>6</v>
      </c>
      <c r="BS98">
        <v>25</v>
      </c>
      <c r="BT98">
        <v>33</v>
      </c>
      <c r="BU98" s="126">
        <v>47</v>
      </c>
      <c r="BV98">
        <v>3</v>
      </c>
      <c r="BW98">
        <v>8</v>
      </c>
      <c r="BX98">
        <v>18</v>
      </c>
      <c r="BY98">
        <v>31</v>
      </c>
      <c r="BZ98" s="126">
        <v>1</v>
      </c>
      <c r="CA98">
        <v>9</v>
      </c>
      <c r="CB98">
        <v>10</v>
      </c>
      <c r="CC98">
        <v>26</v>
      </c>
      <c r="CD98">
        <v>32</v>
      </c>
      <c r="CE98">
        <v>45</v>
      </c>
      <c r="CF98">
        <v>12</v>
      </c>
      <c r="CG98">
        <v>13</v>
      </c>
      <c r="CH98">
        <v>15</v>
      </c>
      <c r="CI98" s="126">
        <v>19</v>
      </c>
      <c r="CJ98">
        <v>20</v>
      </c>
      <c r="CK98">
        <v>42</v>
      </c>
      <c r="CL98">
        <v>7</v>
      </c>
      <c r="CM98" s="126">
        <v>14</v>
      </c>
      <c r="CN98">
        <v>21</v>
      </c>
      <c r="CO98">
        <v>24</v>
      </c>
      <c r="CP98">
        <v>27</v>
      </c>
      <c r="CQ98">
        <v>35</v>
      </c>
      <c r="CR98">
        <v>49</v>
      </c>
      <c r="CS98">
        <v>17</v>
      </c>
      <c r="CT98">
        <v>22</v>
      </c>
      <c r="CU98">
        <v>28</v>
      </c>
      <c r="CV98">
        <v>29</v>
      </c>
      <c r="CW98">
        <v>46</v>
      </c>
      <c r="CX98">
        <v>2</v>
      </c>
      <c r="CY98">
        <v>11</v>
      </c>
      <c r="CZ98">
        <v>23</v>
      </c>
      <c r="DA98" s="126">
        <v>40</v>
      </c>
      <c r="DB98" s="126">
        <v>37</v>
      </c>
      <c r="DC98">
        <v>30</v>
      </c>
      <c r="DD98">
        <v>39</v>
      </c>
      <c r="DE98">
        <v>43</v>
      </c>
      <c r="DF98">
        <v>4</v>
      </c>
      <c r="DG98">
        <v>16</v>
      </c>
      <c r="DH98">
        <v>34</v>
      </c>
      <c r="DI98">
        <v>44</v>
      </c>
      <c r="DJ98" s="239">
        <v>161</v>
      </c>
      <c r="DL98" s="237">
        <v>3</v>
      </c>
      <c r="DM98" s="237">
        <v>3</v>
      </c>
      <c r="DO98" s="237">
        <v>3</v>
      </c>
      <c r="DP98" s="237">
        <v>3</v>
      </c>
      <c r="DR98" s="241">
        <v>0.57706093189964158</v>
      </c>
      <c r="DU98" s="240"/>
    </row>
    <row r="99" spans="1:125" x14ac:dyDescent="0.25">
      <c r="A99" s="235">
        <v>42327</v>
      </c>
      <c r="B99">
        <v>1</v>
      </c>
      <c r="C99">
        <v>14</v>
      </c>
      <c r="D99">
        <v>19</v>
      </c>
      <c r="E99">
        <v>37</v>
      </c>
      <c r="F99">
        <v>40</v>
      </c>
      <c r="G99">
        <v>47</v>
      </c>
      <c r="I99">
        <v>1</v>
      </c>
      <c r="J99">
        <v>2</v>
      </c>
      <c r="K99">
        <v>0</v>
      </c>
      <c r="L99">
        <v>1</v>
      </c>
      <c r="M99">
        <v>2</v>
      </c>
      <c r="O99">
        <v>14</v>
      </c>
      <c r="P99">
        <v>9</v>
      </c>
      <c r="Q99">
        <v>14</v>
      </c>
      <c r="R99">
        <v>6</v>
      </c>
      <c r="S99">
        <v>18</v>
      </c>
      <c r="T99">
        <v>15</v>
      </c>
      <c r="U99">
        <v>11</v>
      </c>
      <c r="V99">
        <v>14</v>
      </c>
      <c r="W99">
        <v>13</v>
      </c>
      <c r="X99">
        <v>13</v>
      </c>
      <c r="Y99">
        <v>9</v>
      </c>
      <c r="Z99">
        <v>12</v>
      </c>
      <c r="AA99">
        <v>12</v>
      </c>
      <c r="AB99">
        <v>12</v>
      </c>
      <c r="AC99">
        <v>12</v>
      </c>
      <c r="AD99">
        <v>6</v>
      </c>
      <c r="AE99">
        <v>10</v>
      </c>
      <c r="AF99">
        <v>14</v>
      </c>
      <c r="AG99">
        <v>13</v>
      </c>
      <c r="AH99">
        <v>12</v>
      </c>
      <c r="AI99">
        <v>11</v>
      </c>
      <c r="AJ99">
        <v>10</v>
      </c>
      <c r="AK99">
        <v>9</v>
      </c>
      <c r="AL99">
        <v>11</v>
      </c>
      <c r="AM99">
        <v>15</v>
      </c>
      <c r="AN99">
        <v>13</v>
      </c>
      <c r="AO99">
        <v>11</v>
      </c>
      <c r="AP99">
        <v>10</v>
      </c>
      <c r="AQ99">
        <v>10</v>
      </c>
      <c r="AR99">
        <v>7</v>
      </c>
      <c r="AS99">
        <v>14</v>
      </c>
      <c r="AT99">
        <v>13</v>
      </c>
      <c r="AU99">
        <v>15</v>
      </c>
      <c r="AV99">
        <v>6</v>
      </c>
      <c r="AW99">
        <v>11</v>
      </c>
      <c r="AX99">
        <v>16</v>
      </c>
      <c r="AY99">
        <v>9</v>
      </c>
      <c r="AZ99">
        <v>16</v>
      </c>
      <c r="BA99">
        <v>7</v>
      </c>
      <c r="BB99">
        <v>10</v>
      </c>
      <c r="BC99">
        <v>16</v>
      </c>
      <c r="BD99">
        <v>12</v>
      </c>
      <c r="BE99">
        <v>7</v>
      </c>
      <c r="BF99">
        <v>6</v>
      </c>
      <c r="BG99">
        <v>13</v>
      </c>
      <c r="BH99">
        <v>10</v>
      </c>
      <c r="BI99">
        <v>16</v>
      </c>
      <c r="BJ99">
        <v>16</v>
      </c>
      <c r="BK99">
        <v>11</v>
      </c>
      <c r="BM99" s="126">
        <v>5</v>
      </c>
      <c r="BN99" s="126">
        <v>36</v>
      </c>
      <c r="BO99">
        <v>38</v>
      </c>
      <c r="BP99">
        <v>41</v>
      </c>
      <c r="BQ99">
        <v>47</v>
      </c>
      <c r="BR99">
        <v>48</v>
      </c>
      <c r="BS99">
        <v>6</v>
      </c>
      <c r="BT99">
        <v>25</v>
      </c>
      <c r="BU99">
        <v>33</v>
      </c>
      <c r="BV99">
        <v>1</v>
      </c>
      <c r="BW99">
        <v>3</v>
      </c>
      <c r="BX99">
        <v>8</v>
      </c>
      <c r="BY99">
        <v>18</v>
      </c>
      <c r="BZ99" s="126">
        <v>31</v>
      </c>
      <c r="CA99">
        <v>9</v>
      </c>
      <c r="CB99">
        <v>10</v>
      </c>
      <c r="CC99">
        <v>19</v>
      </c>
      <c r="CD99">
        <v>26</v>
      </c>
      <c r="CE99">
        <v>32</v>
      </c>
      <c r="CF99">
        <v>45</v>
      </c>
      <c r="CG99">
        <v>12</v>
      </c>
      <c r="CH99">
        <v>13</v>
      </c>
      <c r="CI99">
        <v>14</v>
      </c>
      <c r="CJ99">
        <v>15</v>
      </c>
      <c r="CK99">
        <v>20</v>
      </c>
      <c r="CL99">
        <v>42</v>
      </c>
      <c r="CM99">
        <v>7</v>
      </c>
      <c r="CN99">
        <v>21</v>
      </c>
      <c r="CO99">
        <v>24</v>
      </c>
      <c r="CP99">
        <v>27</v>
      </c>
      <c r="CQ99">
        <v>35</v>
      </c>
      <c r="CR99">
        <v>49</v>
      </c>
      <c r="CS99">
        <v>17</v>
      </c>
      <c r="CT99">
        <v>22</v>
      </c>
      <c r="CU99">
        <v>28</v>
      </c>
      <c r="CV99">
        <v>29</v>
      </c>
      <c r="CW99">
        <v>40</v>
      </c>
      <c r="CX99" s="126">
        <v>46</v>
      </c>
      <c r="CY99">
        <v>2</v>
      </c>
      <c r="CZ99">
        <v>11</v>
      </c>
      <c r="DA99">
        <v>23</v>
      </c>
      <c r="DB99">
        <v>37</v>
      </c>
      <c r="DC99">
        <v>30</v>
      </c>
      <c r="DD99" s="126">
        <v>39</v>
      </c>
      <c r="DE99">
        <v>43</v>
      </c>
      <c r="DF99">
        <v>4</v>
      </c>
      <c r="DG99">
        <v>16</v>
      </c>
      <c r="DH99">
        <v>34</v>
      </c>
      <c r="DI99" s="126">
        <v>44</v>
      </c>
      <c r="DJ99" s="239">
        <v>158</v>
      </c>
      <c r="DL99" s="237">
        <v>3</v>
      </c>
      <c r="DM99" s="237">
        <v>3</v>
      </c>
      <c r="DO99" s="237">
        <v>4</v>
      </c>
      <c r="DP99" s="237">
        <v>2</v>
      </c>
      <c r="DR99" s="241">
        <v>0.56630824372759858</v>
      </c>
      <c r="DU99" s="240"/>
    </row>
    <row r="100" spans="1:125" x14ac:dyDescent="0.25">
      <c r="A100" s="235">
        <v>42331</v>
      </c>
      <c r="B100">
        <v>5</v>
      </c>
      <c r="C100">
        <v>31</v>
      </c>
      <c r="D100">
        <v>36</v>
      </c>
      <c r="E100">
        <v>39</v>
      </c>
      <c r="F100">
        <v>44</v>
      </c>
      <c r="G100">
        <v>46</v>
      </c>
      <c r="I100">
        <v>1</v>
      </c>
      <c r="J100">
        <v>0</v>
      </c>
      <c r="K100">
        <v>0</v>
      </c>
      <c r="L100">
        <v>3</v>
      </c>
      <c r="M100">
        <v>2</v>
      </c>
      <c r="O100">
        <v>14</v>
      </c>
      <c r="P100">
        <v>9</v>
      </c>
      <c r="Q100">
        <v>14</v>
      </c>
      <c r="R100">
        <v>6</v>
      </c>
      <c r="S100">
        <v>19</v>
      </c>
      <c r="T100">
        <v>15</v>
      </c>
      <c r="U100">
        <v>11</v>
      </c>
      <c r="V100">
        <v>14</v>
      </c>
      <c r="W100">
        <v>13</v>
      </c>
      <c r="X100">
        <v>13</v>
      </c>
      <c r="Y100">
        <v>9</v>
      </c>
      <c r="Z100">
        <v>12</v>
      </c>
      <c r="AA100">
        <v>12</v>
      </c>
      <c r="AB100">
        <v>12</v>
      </c>
      <c r="AC100">
        <v>12</v>
      </c>
      <c r="AD100">
        <v>6</v>
      </c>
      <c r="AE100">
        <v>10</v>
      </c>
      <c r="AF100">
        <v>14</v>
      </c>
      <c r="AG100">
        <v>13</v>
      </c>
      <c r="AH100">
        <v>12</v>
      </c>
      <c r="AI100">
        <v>11</v>
      </c>
      <c r="AJ100">
        <v>10</v>
      </c>
      <c r="AK100">
        <v>9</v>
      </c>
      <c r="AL100">
        <v>11</v>
      </c>
      <c r="AM100">
        <v>15</v>
      </c>
      <c r="AN100">
        <v>13</v>
      </c>
      <c r="AO100">
        <v>11</v>
      </c>
      <c r="AP100">
        <v>10</v>
      </c>
      <c r="AQ100">
        <v>10</v>
      </c>
      <c r="AR100">
        <v>7</v>
      </c>
      <c r="AS100">
        <v>15</v>
      </c>
      <c r="AT100">
        <v>13</v>
      </c>
      <c r="AU100">
        <v>15</v>
      </c>
      <c r="AV100">
        <v>6</v>
      </c>
      <c r="AW100">
        <v>11</v>
      </c>
      <c r="AX100">
        <v>17</v>
      </c>
      <c r="AY100">
        <v>9</v>
      </c>
      <c r="AZ100">
        <v>16</v>
      </c>
      <c r="BA100">
        <v>8</v>
      </c>
      <c r="BB100">
        <v>10</v>
      </c>
      <c r="BC100">
        <v>16</v>
      </c>
      <c r="BD100">
        <v>12</v>
      </c>
      <c r="BE100">
        <v>7</v>
      </c>
      <c r="BF100">
        <v>7</v>
      </c>
      <c r="BG100">
        <v>13</v>
      </c>
      <c r="BH100">
        <v>11</v>
      </c>
      <c r="BI100">
        <v>16</v>
      </c>
      <c r="BJ100">
        <v>16</v>
      </c>
      <c r="BK100">
        <v>11</v>
      </c>
      <c r="BM100">
        <v>5</v>
      </c>
      <c r="BN100">
        <v>36</v>
      </c>
      <c r="BO100">
        <v>38</v>
      </c>
      <c r="BP100">
        <v>41</v>
      </c>
      <c r="BQ100">
        <v>47</v>
      </c>
      <c r="BR100">
        <v>48</v>
      </c>
      <c r="BS100">
        <v>6</v>
      </c>
      <c r="BT100">
        <v>25</v>
      </c>
      <c r="BU100">
        <v>31</v>
      </c>
      <c r="BV100">
        <v>33</v>
      </c>
      <c r="BW100">
        <v>1</v>
      </c>
      <c r="BX100">
        <v>3</v>
      </c>
      <c r="BY100">
        <v>8</v>
      </c>
      <c r="BZ100">
        <v>18</v>
      </c>
      <c r="CA100">
        <v>9</v>
      </c>
      <c r="CB100">
        <v>10</v>
      </c>
      <c r="CC100">
        <v>19</v>
      </c>
      <c r="CD100">
        <v>26</v>
      </c>
      <c r="CE100">
        <v>32</v>
      </c>
      <c r="CF100">
        <v>45</v>
      </c>
      <c r="CG100">
        <v>12</v>
      </c>
      <c r="CH100">
        <v>13</v>
      </c>
      <c r="CI100">
        <v>14</v>
      </c>
      <c r="CJ100">
        <v>15</v>
      </c>
      <c r="CK100">
        <v>20</v>
      </c>
      <c r="CL100">
        <v>42</v>
      </c>
      <c r="CM100">
        <v>7</v>
      </c>
      <c r="CN100">
        <v>21</v>
      </c>
      <c r="CO100" s="126">
        <v>24</v>
      </c>
      <c r="CP100">
        <v>27</v>
      </c>
      <c r="CQ100">
        <v>35</v>
      </c>
      <c r="CR100" s="126">
        <v>46</v>
      </c>
      <c r="CS100">
        <v>49</v>
      </c>
      <c r="CT100">
        <v>17</v>
      </c>
      <c r="CU100">
        <v>22</v>
      </c>
      <c r="CV100">
        <v>28</v>
      </c>
      <c r="CW100">
        <v>29</v>
      </c>
      <c r="CX100">
        <v>40</v>
      </c>
      <c r="CY100" s="126">
        <v>2</v>
      </c>
      <c r="CZ100">
        <v>11</v>
      </c>
      <c r="DA100">
        <v>23</v>
      </c>
      <c r="DB100">
        <v>37</v>
      </c>
      <c r="DC100">
        <v>39</v>
      </c>
      <c r="DD100">
        <v>30</v>
      </c>
      <c r="DE100" s="126">
        <v>43</v>
      </c>
      <c r="DF100" s="126">
        <v>44</v>
      </c>
      <c r="DG100">
        <v>4</v>
      </c>
      <c r="DH100">
        <v>16</v>
      </c>
      <c r="DI100" s="126">
        <v>34</v>
      </c>
      <c r="DJ100" s="239">
        <v>201</v>
      </c>
      <c r="DL100" s="237">
        <v>5</v>
      </c>
      <c r="DM100" s="237">
        <v>1</v>
      </c>
      <c r="DO100" s="237">
        <v>3</v>
      </c>
      <c r="DP100" s="237">
        <v>3</v>
      </c>
      <c r="DR100" s="241">
        <v>0.72043010752688175</v>
      </c>
      <c r="DU100" s="240"/>
    </row>
    <row r="101" spans="1:125" x14ac:dyDescent="0.25">
      <c r="A101" s="235">
        <v>42334</v>
      </c>
      <c r="B101">
        <v>2</v>
      </c>
      <c r="C101">
        <v>24</v>
      </c>
      <c r="D101">
        <v>34</v>
      </c>
      <c r="E101">
        <v>43</v>
      </c>
      <c r="F101">
        <v>44</v>
      </c>
      <c r="G101">
        <v>46</v>
      </c>
      <c r="I101">
        <v>1</v>
      </c>
      <c r="J101">
        <v>0</v>
      </c>
      <c r="K101">
        <v>1</v>
      </c>
      <c r="L101">
        <v>1</v>
      </c>
      <c r="M101">
        <v>3</v>
      </c>
      <c r="O101">
        <v>14</v>
      </c>
      <c r="P101">
        <v>10</v>
      </c>
      <c r="Q101">
        <v>14</v>
      </c>
      <c r="R101">
        <v>6</v>
      </c>
      <c r="S101">
        <v>19</v>
      </c>
      <c r="T101">
        <v>15</v>
      </c>
      <c r="U101">
        <v>11</v>
      </c>
      <c r="V101">
        <v>14</v>
      </c>
      <c r="W101">
        <v>13</v>
      </c>
      <c r="X101">
        <v>13</v>
      </c>
      <c r="Y101">
        <v>9</v>
      </c>
      <c r="Z101">
        <v>12</v>
      </c>
      <c r="AA101">
        <v>12</v>
      </c>
      <c r="AB101">
        <v>12</v>
      </c>
      <c r="AC101">
        <v>12</v>
      </c>
      <c r="AD101">
        <v>6</v>
      </c>
      <c r="AE101">
        <v>10</v>
      </c>
      <c r="AF101">
        <v>14</v>
      </c>
      <c r="AG101">
        <v>13</v>
      </c>
      <c r="AH101">
        <v>12</v>
      </c>
      <c r="AI101">
        <v>11</v>
      </c>
      <c r="AJ101">
        <v>10</v>
      </c>
      <c r="AK101">
        <v>9</v>
      </c>
      <c r="AL101">
        <v>12</v>
      </c>
      <c r="AM101">
        <v>15</v>
      </c>
      <c r="AN101">
        <v>13</v>
      </c>
      <c r="AO101">
        <v>11</v>
      </c>
      <c r="AP101">
        <v>10</v>
      </c>
      <c r="AQ101">
        <v>10</v>
      </c>
      <c r="AR101">
        <v>7</v>
      </c>
      <c r="AS101">
        <v>15</v>
      </c>
      <c r="AT101">
        <v>13</v>
      </c>
      <c r="AU101">
        <v>15</v>
      </c>
      <c r="AV101">
        <v>7</v>
      </c>
      <c r="AW101">
        <v>11</v>
      </c>
      <c r="AX101">
        <v>17</v>
      </c>
      <c r="AY101">
        <v>9</v>
      </c>
      <c r="AZ101">
        <v>16</v>
      </c>
      <c r="BA101">
        <v>8</v>
      </c>
      <c r="BB101">
        <v>10</v>
      </c>
      <c r="BC101">
        <v>16</v>
      </c>
      <c r="BD101">
        <v>12</v>
      </c>
      <c r="BE101">
        <v>8</v>
      </c>
      <c r="BF101">
        <v>8</v>
      </c>
      <c r="BG101">
        <v>13</v>
      </c>
      <c r="BH101">
        <v>12</v>
      </c>
      <c r="BI101">
        <v>16</v>
      </c>
      <c r="BJ101">
        <v>16</v>
      </c>
      <c r="BK101">
        <v>11</v>
      </c>
      <c r="BM101">
        <v>5</v>
      </c>
      <c r="BN101">
        <v>36</v>
      </c>
      <c r="BO101">
        <v>38</v>
      </c>
      <c r="BP101">
        <v>41</v>
      </c>
      <c r="BQ101">
        <v>47</v>
      </c>
      <c r="BR101">
        <v>48</v>
      </c>
      <c r="BS101">
        <v>6</v>
      </c>
      <c r="BT101">
        <v>25</v>
      </c>
      <c r="BU101" s="126">
        <v>31</v>
      </c>
      <c r="BV101">
        <v>33</v>
      </c>
      <c r="BW101">
        <v>1</v>
      </c>
      <c r="BX101">
        <v>3</v>
      </c>
      <c r="BY101">
        <v>8</v>
      </c>
      <c r="BZ101">
        <v>18</v>
      </c>
      <c r="CA101">
        <v>9</v>
      </c>
      <c r="CB101">
        <v>10</v>
      </c>
      <c r="CC101">
        <v>19</v>
      </c>
      <c r="CD101">
        <v>26</v>
      </c>
      <c r="CE101">
        <v>32</v>
      </c>
      <c r="CF101">
        <v>45</v>
      </c>
      <c r="CG101">
        <v>12</v>
      </c>
      <c r="CH101">
        <v>13</v>
      </c>
      <c r="CI101">
        <v>14</v>
      </c>
      <c r="CJ101">
        <v>15</v>
      </c>
      <c r="CK101">
        <v>20</v>
      </c>
      <c r="CL101">
        <v>24</v>
      </c>
      <c r="CM101">
        <v>42</v>
      </c>
      <c r="CN101" s="126">
        <v>46</v>
      </c>
      <c r="CO101">
        <v>7</v>
      </c>
      <c r="CP101">
        <v>21</v>
      </c>
      <c r="CQ101">
        <v>27</v>
      </c>
      <c r="CR101" s="126">
        <v>35</v>
      </c>
      <c r="CS101">
        <v>49</v>
      </c>
      <c r="CT101">
        <v>2</v>
      </c>
      <c r="CU101">
        <v>17</v>
      </c>
      <c r="CV101">
        <v>22</v>
      </c>
      <c r="CW101">
        <v>28</v>
      </c>
      <c r="CX101">
        <v>29</v>
      </c>
      <c r="CY101">
        <v>40</v>
      </c>
      <c r="CZ101" s="126">
        <v>11</v>
      </c>
      <c r="DA101">
        <v>23</v>
      </c>
      <c r="DB101" s="126">
        <v>37</v>
      </c>
      <c r="DC101">
        <v>39</v>
      </c>
      <c r="DD101">
        <v>43</v>
      </c>
      <c r="DE101" s="126">
        <v>44</v>
      </c>
      <c r="DF101">
        <v>30</v>
      </c>
      <c r="DG101">
        <v>34</v>
      </c>
      <c r="DH101">
        <v>4</v>
      </c>
      <c r="DI101">
        <v>16</v>
      </c>
      <c r="DJ101" s="239">
        <v>193</v>
      </c>
      <c r="DL101" s="237">
        <v>4</v>
      </c>
      <c r="DM101" s="237">
        <v>2</v>
      </c>
      <c r="DO101" s="237">
        <v>1</v>
      </c>
      <c r="DP101" s="237">
        <v>5</v>
      </c>
      <c r="DR101" s="241">
        <v>0.69175627240143367</v>
      </c>
      <c r="DU101" s="240"/>
    </row>
    <row r="102" spans="1:125" x14ac:dyDescent="0.25">
      <c r="A102" s="235">
        <v>42338</v>
      </c>
      <c r="B102">
        <v>11</v>
      </c>
      <c r="C102">
        <v>31</v>
      </c>
      <c r="D102">
        <v>35</v>
      </c>
      <c r="E102">
        <v>37</v>
      </c>
      <c r="F102">
        <v>44</v>
      </c>
      <c r="G102">
        <v>46</v>
      </c>
      <c r="I102">
        <v>0</v>
      </c>
      <c r="J102">
        <v>1</v>
      </c>
      <c r="K102">
        <v>0</v>
      </c>
      <c r="L102">
        <v>3</v>
      </c>
      <c r="M102">
        <v>2</v>
      </c>
      <c r="O102">
        <v>14</v>
      </c>
      <c r="P102">
        <v>10</v>
      </c>
      <c r="Q102">
        <v>14</v>
      </c>
      <c r="R102">
        <v>6</v>
      </c>
      <c r="S102">
        <v>19</v>
      </c>
      <c r="T102">
        <v>15</v>
      </c>
      <c r="U102">
        <v>11</v>
      </c>
      <c r="V102">
        <v>14</v>
      </c>
      <c r="W102">
        <v>13</v>
      </c>
      <c r="X102">
        <v>13</v>
      </c>
      <c r="Y102">
        <v>10</v>
      </c>
      <c r="Z102">
        <v>12</v>
      </c>
      <c r="AA102">
        <v>12</v>
      </c>
      <c r="AB102">
        <v>12</v>
      </c>
      <c r="AC102">
        <v>12</v>
      </c>
      <c r="AD102">
        <v>6</v>
      </c>
      <c r="AE102">
        <v>10</v>
      </c>
      <c r="AF102">
        <v>14</v>
      </c>
      <c r="AG102">
        <v>13</v>
      </c>
      <c r="AH102">
        <v>12</v>
      </c>
      <c r="AI102">
        <v>11</v>
      </c>
      <c r="AJ102">
        <v>10</v>
      </c>
      <c r="AK102">
        <v>9</v>
      </c>
      <c r="AL102">
        <v>12</v>
      </c>
      <c r="AM102">
        <v>15</v>
      </c>
      <c r="AN102">
        <v>13</v>
      </c>
      <c r="AO102">
        <v>11</v>
      </c>
      <c r="AP102">
        <v>10</v>
      </c>
      <c r="AQ102">
        <v>10</v>
      </c>
      <c r="AR102">
        <v>7</v>
      </c>
      <c r="AS102">
        <v>16</v>
      </c>
      <c r="AT102">
        <v>13</v>
      </c>
      <c r="AU102">
        <v>15</v>
      </c>
      <c r="AV102">
        <v>7</v>
      </c>
      <c r="AW102">
        <v>12</v>
      </c>
      <c r="AX102">
        <v>17</v>
      </c>
      <c r="AY102">
        <v>10</v>
      </c>
      <c r="AZ102">
        <v>16</v>
      </c>
      <c r="BA102">
        <v>8</v>
      </c>
      <c r="BB102">
        <v>10</v>
      </c>
      <c r="BC102">
        <v>16</v>
      </c>
      <c r="BD102">
        <v>12</v>
      </c>
      <c r="BE102">
        <v>8</v>
      </c>
      <c r="BF102">
        <v>9</v>
      </c>
      <c r="BG102">
        <v>13</v>
      </c>
      <c r="BH102">
        <v>13</v>
      </c>
      <c r="BI102">
        <v>16</v>
      </c>
      <c r="BJ102">
        <v>16</v>
      </c>
      <c r="BK102">
        <v>11</v>
      </c>
      <c r="BM102">
        <v>5</v>
      </c>
      <c r="BN102">
        <v>36</v>
      </c>
      <c r="BO102">
        <v>31</v>
      </c>
      <c r="BP102">
        <v>38</v>
      </c>
      <c r="BQ102">
        <v>41</v>
      </c>
      <c r="BR102">
        <v>47</v>
      </c>
      <c r="BS102" s="126">
        <v>48</v>
      </c>
      <c r="BT102">
        <v>6</v>
      </c>
      <c r="BU102">
        <v>25</v>
      </c>
      <c r="BV102">
        <v>33</v>
      </c>
      <c r="BW102">
        <v>1</v>
      </c>
      <c r="BX102">
        <v>3</v>
      </c>
      <c r="BY102">
        <v>8</v>
      </c>
      <c r="BZ102">
        <v>18</v>
      </c>
      <c r="CA102">
        <v>9</v>
      </c>
      <c r="CB102">
        <v>10</v>
      </c>
      <c r="CC102">
        <v>19</v>
      </c>
      <c r="CD102">
        <v>26</v>
      </c>
      <c r="CE102">
        <v>32</v>
      </c>
      <c r="CF102">
        <v>45</v>
      </c>
      <c r="CG102">
        <v>46</v>
      </c>
      <c r="CH102">
        <v>12</v>
      </c>
      <c r="CI102">
        <v>13</v>
      </c>
      <c r="CJ102">
        <v>14</v>
      </c>
      <c r="CK102">
        <v>15</v>
      </c>
      <c r="CL102" s="126">
        <v>20</v>
      </c>
      <c r="CM102">
        <v>24</v>
      </c>
      <c r="CN102">
        <v>35</v>
      </c>
      <c r="CO102">
        <v>42</v>
      </c>
      <c r="CP102">
        <v>7</v>
      </c>
      <c r="CQ102">
        <v>21</v>
      </c>
      <c r="CR102">
        <v>27</v>
      </c>
      <c r="CS102">
        <v>49</v>
      </c>
      <c r="CT102">
        <v>2</v>
      </c>
      <c r="CU102">
        <v>11</v>
      </c>
      <c r="CV102" s="126">
        <v>17</v>
      </c>
      <c r="CW102">
        <v>22</v>
      </c>
      <c r="CX102">
        <v>28</v>
      </c>
      <c r="CY102">
        <v>29</v>
      </c>
      <c r="CZ102" s="126">
        <v>37</v>
      </c>
      <c r="DA102">
        <v>40</v>
      </c>
      <c r="DB102">
        <v>23</v>
      </c>
      <c r="DC102">
        <v>44</v>
      </c>
      <c r="DD102">
        <v>39</v>
      </c>
      <c r="DE102" s="126">
        <v>43</v>
      </c>
      <c r="DF102">
        <v>30</v>
      </c>
      <c r="DG102" s="126">
        <v>34</v>
      </c>
      <c r="DH102">
        <v>4</v>
      </c>
      <c r="DI102">
        <v>16</v>
      </c>
      <c r="DJ102" s="239">
        <v>204</v>
      </c>
      <c r="DL102" s="237">
        <v>5</v>
      </c>
      <c r="DM102" s="237">
        <v>1</v>
      </c>
      <c r="DO102" s="237">
        <v>4</v>
      </c>
      <c r="DP102" s="237">
        <v>2</v>
      </c>
      <c r="DR102" s="241">
        <v>0.73118279569892475</v>
      </c>
      <c r="DU102" s="240"/>
    </row>
    <row r="103" spans="1:125" x14ac:dyDescent="0.25">
      <c r="A103" s="235">
        <v>42341</v>
      </c>
      <c r="B103">
        <v>17</v>
      </c>
      <c r="C103">
        <v>20</v>
      </c>
      <c r="D103">
        <v>34</v>
      </c>
      <c r="E103">
        <v>37</v>
      </c>
      <c r="F103">
        <v>43</v>
      </c>
      <c r="G103">
        <v>48</v>
      </c>
      <c r="I103">
        <v>0</v>
      </c>
      <c r="J103">
        <v>1</v>
      </c>
      <c r="K103">
        <v>1</v>
      </c>
      <c r="L103">
        <v>2</v>
      </c>
      <c r="M103">
        <v>2</v>
      </c>
      <c r="O103">
        <v>14</v>
      </c>
      <c r="P103">
        <v>10</v>
      </c>
      <c r="Q103">
        <v>14</v>
      </c>
      <c r="R103">
        <v>6</v>
      </c>
      <c r="S103">
        <v>19</v>
      </c>
      <c r="T103">
        <v>15</v>
      </c>
      <c r="U103">
        <v>11</v>
      </c>
      <c r="V103">
        <v>14</v>
      </c>
      <c r="W103">
        <v>13</v>
      </c>
      <c r="X103">
        <v>13</v>
      </c>
      <c r="Y103">
        <v>10</v>
      </c>
      <c r="Z103">
        <v>12</v>
      </c>
      <c r="AA103">
        <v>12</v>
      </c>
      <c r="AB103">
        <v>12</v>
      </c>
      <c r="AC103">
        <v>12</v>
      </c>
      <c r="AD103">
        <v>6</v>
      </c>
      <c r="AE103">
        <v>11</v>
      </c>
      <c r="AF103">
        <v>14</v>
      </c>
      <c r="AG103">
        <v>13</v>
      </c>
      <c r="AH103">
        <v>13</v>
      </c>
      <c r="AI103">
        <v>11</v>
      </c>
      <c r="AJ103">
        <v>10</v>
      </c>
      <c r="AK103">
        <v>9</v>
      </c>
      <c r="AL103">
        <v>12</v>
      </c>
      <c r="AM103">
        <v>15</v>
      </c>
      <c r="AN103">
        <v>13</v>
      </c>
      <c r="AO103">
        <v>11</v>
      </c>
      <c r="AP103">
        <v>10</v>
      </c>
      <c r="AQ103">
        <v>10</v>
      </c>
      <c r="AR103">
        <v>7</v>
      </c>
      <c r="AS103">
        <v>16</v>
      </c>
      <c r="AT103">
        <v>13</v>
      </c>
      <c r="AU103">
        <v>15</v>
      </c>
      <c r="AV103">
        <v>8</v>
      </c>
      <c r="AW103">
        <v>12</v>
      </c>
      <c r="AX103">
        <v>17</v>
      </c>
      <c r="AY103">
        <v>11</v>
      </c>
      <c r="AZ103">
        <v>16</v>
      </c>
      <c r="BA103">
        <v>8</v>
      </c>
      <c r="BB103">
        <v>10</v>
      </c>
      <c r="BC103">
        <v>16</v>
      </c>
      <c r="BD103">
        <v>12</v>
      </c>
      <c r="BE103">
        <v>9</v>
      </c>
      <c r="BF103">
        <v>9</v>
      </c>
      <c r="BG103">
        <v>13</v>
      </c>
      <c r="BH103">
        <v>13</v>
      </c>
      <c r="BI103">
        <v>16</v>
      </c>
      <c r="BJ103">
        <v>17</v>
      </c>
      <c r="BK103">
        <v>11</v>
      </c>
      <c r="BM103" s="126">
        <v>5</v>
      </c>
      <c r="BN103" s="126">
        <v>36</v>
      </c>
      <c r="BO103">
        <v>48</v>
      </c>
      <c r="BP103">
        <v>31</v>
      </c>
      <c r="BQ103">
        <v>38</v>
      </c>
      <c r="BR103">
        <v>41</v>
      </c>
      <c r="BS103">
        <v>47</v>
      </c>
      <c r="BT103">
        <v>6</v>
      </c>
      <c r="BU103">
        <v>25</v>
      </c>
      <c r="BV103">
        <v>33</v>
      </c>
      <c r="BW103">
        <v>1</v>
      </c>
      <c r="BX103">
        <v>3</v>
      </c>
      <c r="BY103">
        <v>8</v>
      </c>
      <c r="BZ103">
        <v>18</v>
      </c>
      <c r="CA103">
        <v>9</v>
      </c>
      <c r="CB103">
        <v>10</v>
      </c>
      <c r="CC103">
        <v>19</v>
      </c>
      <c r="CD103">
        <v>20</v>
      </c>
      <c r="CE103" s="126">
        <v>26</v>
      </c>
      <c r="CF103">
        <v>32</v>
      </c>
      <c r="CG103">
        <v>45</v>
      </c>
      <c r="CH103">
        <v>46</v>
      </c>
      <c r="CI103">
        <v>12</v>
      </c>
      <c r="CJ103">
        <v>13</v>
      </c>
      <c r="CK103">
        <v>14</v>
      </c>
      <c r="CL103">
        <v>15</v>
      </c>
      <c r="CM103" s="126">
        <v>24</v>
      </c>
      <c r="CN103">
        <v>35</v>
      </c>
      <c r="CO103">
        <v>42</v>
      </c>
      <c r="CP103">
        <v>7</v>
      </c>
      <c r="CQ103">
        <v>17</v>
      </c>
      <c r="CR103">
        <v>21</v>
      </c>
      <c r="CS103">
        <v>27</v>
      </c>
      <c r="CT103">
        <v>37</v>
      </c>
      <c r="CU103" s="126">
        <v>49</v>
      </c>
      <c r="CV103">
        <v>2</v>
      </c>
      <c r="CW103">
        <v>11</v>
      </c>
      <c r="CX103">
        <v>22</v>
      </c>
      <c r="CY103">
        <v>28</v>
      </c>
      <c r="CZ103">
        <v>29</v>
      </c>
      <c r="DA103">
        <v>40</v>
      </c>
      <c r="DB103">
        <v>23</v>
      </c>
      <c r="DC103">
        <v>43</v>
      </c>
      <c r="DD103" s="126">
        <v>44</v>
      </c>
      <c r="DE103">
        <v>34</v>
      </c>
      <c r="DF103">
        <v>39</v>
      </c>
      <c r="DG103">
        <v>30</v>
      </c>
      <c r="DH103">
        <v>4</v>
      </c>
      <c r="DI103">
        <v>16</v>
      </c>
      <c r="DJ103" s="239">
        <v>199</v>
      </c>
      <c r="DL103" s="237">
        <v>4</v>
      </c>
      <c r="DM103" s="237">
        <v>2</v>
      </c>
      <c r="DO103" s="237">
        <v>3</v>
      </c>
      <c r="DP103" s="237">
        <v>3</v>
      </c>
      <c r="DR103" s="241">
        <v>0.71326164874551967</v>
      </c>
      <c r="DU103" s="240"/>
    </row>
    <row r="104" spans="1:125" x14ac:dyDescent="0.25">
      <c r="A104" s="235">
        <v>42345</v>
      </c>
      <c r="B104">
        <v>5</v>
      </c>
      <c r="C104">
        <v>24</v>
      </c>
      <c r="D104">
        <v>26</v>
      </c>
      <c r="E104">
        <v>36</v>
      </c>
      <c r="F104">
        <v>44</v>
      </c>
      <c r="G104">
        <v>49</v>
      </c>
      <c r="I104">
        <v>1</v>
      </c>
      <c r="J104">
        <v>0</v>
      </c>
      <c r="K104">
        <v>2</v>
      </c>
      <c r="L104">
        <v>1</v>
      </c>
      <c r="M104">
        <v>2</v>
      </c>
      <c r="O104">
        <v>14</v>
      </c>
      <c r="P104">
        <v>10</v>
      </c>
      <c r="Q104">
        <v>14</v>
      </c>
      <c r="R104">
        <v>6</v>
      </c>
      <c r="S104">
        <v>20</v>
      </c>
      <c r="T104">
        <v>15</v>
      </c>
      <c r="U104">
        <v>11</v>
      </c>
      <c r="V104">
        <v>14</v>
      </c>
      <c r="W104">
        <v>13</v>
      </c>
      <c r="X104">
        <v>13</v>
      </c>
      <c r="Y104">
        <v>10</v>
      </c>
      <c r="Z104">
        <v>12</v>
      </c>
      <c r="AA104">
        <v>12</v>
      </c>
      <c r="AB104">
        <v>12</v>
      </c>
      <c r="AC104">
        <v>12</v>
      </c>
      <c r="AD104">
        <v>6</v>
      </c>
      <c r="AE104">
        <v>11</v>
      </c>
      <c r="AF104">
        <v>14</v>
      </c>
      <c r="AG104">
        <v>13</v>
      </c>
      <c r="AH104">
        <v>13</v>
      </c>
      <c r="AI104">
        <v>11</v>
      </c>
      <c r="AJ104">
        <v>10</v>
      </c>
      <c r="AK104">
        <v>9</v>
      </c>
      <c r="AL104">
        <v>13</v>
      </c>
      <c r="AM104">
        <v>15</v>
      </c>
      <c r="AN104">
        <v>14</v>
      </c>
      <c r="AO104">
        <v>11</v>
      </c>
      <c r="AP104">
        <v>10</v>
      </c>
      <c r="AQ104">
        <v>10</v>
      </c>
      <c r="AR104">
        <v>7</v>
      </c>
      <c r="AS104">
        <v>16</v>
      </c>
      <c r="AT104">
        <v>13</v>
      </c>
      <c r="AU104">
        <v>15</v>
      </c>
      <c r="AV104">
        <v>8</v>
      </c>
      <c r="AW104">
        <v>12</v>
      </c>
      <c r="AX104">
        <v>18</v>
      </c>
      <c r="AY104">
        <v>11</v>
      </c>
      <c r="AZ104">
        <v>16</v>
      </c>
      <c r="BA104">
        <v>8</v>
      </c>
      <c r="BB104">
        <v>10</v>
      </c>
      <c r="BC104">
        <v>16</v>
      </c>
      <c r="BD104">
        <v>12</v>
      </c>
      <c r="BE104">
        <v>9</v>
      </c>
      <c r="BF104">
        <v>10</v>
      </c>
      <c r="BG104">
        <v>13</v>
      </c>
      <c r="BH104">
        <v>13</v>
      </c>
      <c r="BI104">
        <v>16</v>
      </c>
      <c r="BJ104">
        <v>17</v>
      </c>
      <c r="BK104">
        <v>12</v>
      </c>
      <c r="BM104">
        <v>5</v>
      </c>
      <c r="BN104">
        <v>36</v>
      </c>
      <c r="BO104">
        <v>48</v>
      </c>
      <c r="BP104">
        <v>31</v>
      </c>
      <c r="BQ104">
        <v>38</v>
      </c>
      <c r="BR104">
        <v>41</v>
      </c>
      <c r="BS104">
        <v>47</v>
      </c>
      <c r="BT104">
        <v>6</v>
      </c>
      <c r="BU104">
        <v>25</v>
      </c>
      <c r="BV104">
        <v>33</v>
      </c>
      <c r="BW104">
        <v>1</v>
      </c>
      <c r="BX104">
        <v>3</v>
      </c>
      <c r="BY104" s="126">
        <v>8</v>
      </c>
      <c r="BZ104">
        <v>18</v>
      </c>
      <c r="CA104">
        <v>26</v>
      </c>
      <c r="CB104">
        <v>9</v>
      </c>
      <c r="CC104">
        <v>10</v>
      </c>
      <c r="CD104">
        <v>19</v>
      </c>
      <c r="CE104">
        <v>20</v>
      </c>
      <c r="CF104">
        <v>24</v>
      </c>
      <c r="CG104">
        <v>32</v>
      </c>
      <c r="CH104">
        <v>45</v>
      </c>
      <c r="CI104" s="126">
        <v>46</v>
      </c>
      <c r="CJ104">
        <v>12</v>
      </c>
      <c r="CK104">
        <v>13</v>
      </c>
      <c r="CL104">
        <v>14</v>
      </c>
      <c r="CM104">
        <v>15</v>
      </c>
      <c r="CN104">
        <v>35</v>
      </c>
      <c r="CO104">
        <v>42</v>
      </c>
      <c r="CP104">
        <v>49</v>
      </c>
      <c r="CQ104">
        <v>7</v>
      </c>
      <c r="CR104">
        <v>17</v>
      </c>
      <c r="CS104">
        <v>21</v>
      </c>
      <c r="CT104">
        <v>27</v>
      </c>
      <c r="CU104">
        <v>37</v>
      </c>
      <c r="CV104">
        <v>2</v>
      </c>
      <c r="CW104" s="126">
        <v>11</v>
      </c>
      <c r="CX104">
        <v>22</v>
      </c>
      <c r="CY104">
        <v>28</v>
      </c>
      <c r="CZ104">
        <v>29</v>
      </c>
      <c r="DA104">
        <v>40</v>
      </c>
      <c r="DB104" s="126">
        <v>44</v>
      </c>
      <c r="DC104">
        <v>23</v>
      </c>
      <c r="DD104">
        <v>43</v>
      </c>
      <c r="DE104">
        <v>34</v>
      </c>
      <c r="DF104" s="126">
        <v>39</v>
      </c>
      <c r="DG104">
        <v>30</v>
      </c>
      <c r="DH104" s="126">
        <v>4</v>
      </c>
      <c r="DI104">
        <v>16</v>
      </c>
      <c r="DJ104" s="239">
        <v>184</v>
      </c>
      <c r="DL104" s="237">
        <v>4</v>
      </c>
      <c r="DM104" s="237">
        <v>2</v>
      </c>
      <c r="DO104" s="237">
        <v>2</v>
      </c>
      <c r="DP104" s="237">
        <v>4</v>
      </c>
      <c r="DR104" s="241">
        <v>0.65949820788530467</v>
      </c>
      <c r="DU104" s="240"/>
    </row>
    <row r="105" spans="1:125" x14ac:dyDescent="0.25">
      <c r="A105" s="235">
        <v>42348</v>
      </c>
      <c r="B105">
        <v>4</v>
      </c>
      <c r="C105">
        <v>8</v>
      </c>
      <c r="D105">
        <v>11</v>
      </c>
      <c r="E105">
        <v>39</v>
      </c>
      <c r="F105">
        <v>44</v>
      </c>
      <c r="G105">
        <v>46</v>
      </c>
      <c r="I105">
        <v>2</v>
      </c>
      <c r="J105">
        <v>1</v>
      </c>
      <c r="K105">
        <v>0</v>
      </c>
      <c r="L105">
        <v>1</v>
      </c>
      <c r="M105">
        <v>2</v>
      </c>
      <c r="O105">
        <v>14</v>
      </c>
      <c r="P105">
        <v>10</v>
      </c>
      <c r="Q105">
        <v>14</v>
      </c>
      <c r="R105">
        <v>7</v>
      </c>
      <c r="S105">
        <v>20</v>
      </c>
      <c r="T105">
        <v>15</v>
      </c>
      <c r="U105">
        <v>11</v>
      </c>
      <c r="V105">
        <v>15</v>
      </c>
      <c r="W105">
        <v>13</v>
      </c>
      <c r="X105">
        <v>13</v>
      </c>
      <c r="Y105">
        <v>11</v>
      </c>
      <c r="Z105">
        <v>12</v>
      </c>
      <c r="AA105">
        <v>12</v>
      </c>
      <c r="AB105">
        <v>12</v>
      </c>
      <c r="AC105">
        <v>12</v>
      </c>
      <c r="AD105">
        <v>6</v>
      </c>
      <c r="AE105">
        <v>11</v>
      </c>
      <c r="AF105">
        <v>14</v>
      </c>
      <c r="AG105">
        <v>13</v>
      </c>
      <c r="AH105">
        <v>13</v>
      </c>
      <c r="AI105">
        <v>11</v>
      </c>
      <c r="AJ105">
        <v>10</v>
      </c>
      <c r="AK105">
        <v>9</v>
      </c>
      <c r="AL105">
        <v>13</v>
      </c>
      <c r="AM105">
        <v>15</v>
      </c>
      <c r="AN105">
        <v>14</v>
      </c>
      <c r="AO105">
        <v>11</v>
      </c>
      <c r="AP105">
        <v>10</v>
      </c>
      <c r="AQ105">
        <v>10</v>
      </c>
      <c r="AR105">
        <v>7</v>
      </c>
      <c r="AS105">
        <v>16</v>
      </c>
      <c r="AT105">
        <v>13</v>
      </c>
      <c r="AU105">
        <v>15</v>
      </c>
      <c r="AV105">
        <v>8</v>
      </c>
      <c r="AW105">
        <v>12</v>
      </c>
      <c r="AX105">
        <v>18</v>
      </c>
      <c r="AY105">
        <v>11</v>
      </c>
      <c r="AZ105">
        <v>16</v>
      </c>
      <c r="BA105">
        <v>9</v>
      </c>
      <c r="BB105">
        <v>10</v>
      </c>
      <c r="BC105">
        <v>16</v>
      </c>
      <c r="BD105">
        <v>12</v>
      </c>
      <c r="BE105">
        <v>9</v>
      </c>
      <c r="BF105">
        <v>11</v>
      </c>
      <c r="BG105">
        <v>13</v>
      </c>
      <c r="BH105">
        <v>14</v>
      </c>
      <c r="BI105">
        <v>16</v>
      </c>
      <c r="BJ105">
        <v>17</v>
      </c>
      <c r="BK105">
        <v>12</v>
      </c>
      <c r="BM105">
        <v>5</v>
      </c>
      <c r="BN105">
        <v>36</v>
      </c>
      <c r="BO105">
        <v>48</v>
      </c>
      <c r="BP105">
        <v>31</v>
      </c>
      <c r="BQ105">
        <v>38</v>
      </c>
      <c r="BR105">
        <v>41</v>
      </c>
      <c r="BS105">
        <v>47</v>
      </c>
      <c r="BT105" s="126">
        <v>6</v>
      </c>
      <c r="BU105">
        <v>8</v>
      </c>
      <c r="BV105" s="126">
        <v>25</v>
      </c>
      <c r="BW105" s="126">
        <v>33</v>
      </c>
      <c r="BX105">
        <v>1</v>
      </c>
      <c r="BY105">
        <v>3</v>
      </c>
      <c r="BZ105">
        <v>18</v>
      </c>
      <c r="CA105">
        <v>26</v>
      </c>
      <c r="CB105">
        <v>46</v>
      </c>
      <c r="CC105">
        <v>9</v>
      </c>
      <c r="CD105">
        <v>10</v>
      </c>
      <c r="CE105">
        <v>19</v>
      </c>
      <c r="CF105">
        <v>20</v>
      </c>
      <c r="CG105">
        <v>24</v>
      </c>
      <c r="CH105">
        <v>32</v>
      </c>
      <c r="CI105">
        <v>45</v>
      </c>
      <c r="CJ105">
        <v>12</v>
      </c>
      <c r="CK105">
        <v>13</v>
      </c>
      <c r="CL105">
        <v>14</v>
      </c>
      <c r="CM105">
        <v>15</v>
      </c>
      <c r="CN105">
        <v>35</v>
      </c>
      <c r="CO105">
        <v>42</v>
      </c>
      <c r="CP105">
        <v>49</v>
      </c>
      <c r="CQ105">
        <v>7</v>
      </c>
      <c r="CR105">
        <v>11</v>
      </c>
      <c r="CS105">
        <v>17</v>
      </c>
      <c r="CT105" s="126">
        <v>21</v>
      </c>
      <c r="CU105">
        <v>27</v>
      </c>
      <c r="CV105">
        <v>37</v>
      </c>
      <c r="CW105">
        <v>44</v>
      </c>
      <c r="CX105">
        <v>2</v>
      </c>
      <c r="CY105">
        <v>22</v>
      </c>
      <c r="CZ105">
        <v>28</v>
      </c>
      <c r="DA105" s="126">
        <v>29</v>
      </c>
      <c r="DB105" s="126">
        <v>40</v>
      </c>
      <c r="DC105">
        <v>23</v>
      </c>
      <c r="DD105">
        <v>39</v>
      </c>
      <c r="DE105">
        <v>43</v>
      </c>
      <c r="DF105">
        <v>34</v>
      </c>
      <c r="DG105">
        <v>4</v>
      </c>
      <c r="DH105">
        <v>30</v>
      </c>
      <c r="DI105">
        <v>16</v>
      </c>
      <c r="DJ105" s="239">
        <v>152</v>
      </c>
      <c r="DL105" s="237">
        <v>3</v>
      </c>
      <c r="DM105" s="237">
        <v>3</v>
      </c>
      <c r="DO105" s="237">
        <v>2</v>
      </c>
      <c r="DP105" s="237">
        <v>4</v>
      </c>
      <c r="DR105" s="241">
        <v>0.54480286738351258</v>
      </c>
      <c r="DU105" s="240"/>
    </row>
    <row r="106" spans="1:125" x14ac:dyDescent="0.25">
      <c r="A106" s="235">
        <v>42352</v>
      </c>
      <c r="B106">
        <v>6</v>
      </c>
      <c r="C106">
        <v>21</v>
      </c>
      <c r="D106">
        <v>25</v>
      </c>
      <c r="E106">
        <v>29</v>
      </c>
      <c r="F106">
        <v>33</v>
      </c>
      <c r="G106">
        <v>40</v>
      </c>
      <c r="I106">
        <v>1</v>
      </c>
      <c r="J106">
        <v>0</v>
      </c>
      <c r="K106">
        <v>3</v>
      </c>
      <c r="L106">
        <v>1</v>
      </c>
      <c r="M106">
        <v>1</v>
      </c>
      <c r="O106">
        <v>14</v>
      </c>
      <c r="P106">
        <v>10</v>
      </c>
      <c r="Q106">
        <v>14</v>
      </c>
      <c r="R106">
        <v>7</v>
      </c>
      <c r="S106">
        <v>20</v>
      </c>
      <c r="T106">
        <v>16</v>
      </c>
      <c r="U106">
        <v>11</v>
      </c>
      <c r="V106">
        <v>15</v>
      </c>
      <c r="W106">
        <v>13</v>
      </c>
      <c r="X106">
        <v>13</v>
      </c>
      <c r="Y106">
        <v>11</v>
      </c>
      <c r="Z106">
        <v>12</v>
      </c>
      <c r="AA106">
        <v>12</v>
      </c>
      <c r="AB106">
        <v>12</v>
      </c>
      <c r="AC106">
        <v>12</v>
      </c>
      <c r="AD106">
        <v>6</v>
      </c>
      <c r="AE106">
        <v>11</v>
      </c>
      <c r="AF106">
        <v>14</v>
      </c>
      <c r="AG106">
        <v>13</v>
      </c>
      <c r="AH106">
        <v>13</v>
      </c>
      <c r="AI106">
        <v>12</v>
      </c>
      <c r="AJ106">
        <v>10</v>
      </c>
      <c r="AK106">
        <v>9</v>
      </c>
      <c r="AL106">
        <v>13</v>
      </c>
      <c r="AM106">
        <v>16</v>
      </c>
      <c r="AN106">
        <v>14</v>
      </c>
      <c r="AO106">
        <v>11</v>
      </c>
      <c r="AP106">
        <v>10</v>
      </c>
      <c r="AQ106">
        <v>11</v>
      </c>
      <c r="AR106">
        <v>7</v>
      </c>
      <c r="AS106">
        <v>16</v>
      </c>
      <c r="AT106">
        <v>13</v>
      </c>
      <c r="AU106">
        <v>16</v>
      </c>
      <c r="AV106">
        <v>8</v>
      </c>
      <c r="AW106">
        <v>12</v>
      </c>
      <c r="AX106">
        <v>18</v>
      </c>
      <c r="AY106">
        <v>11</v>
      </c>
      <c r="AZ106">
        <v>16</v>
      </c>
      <c r="BA106">
        <v>9</v>
      </c>
      <c r="BB106">
        <v>11</v>
      </c>
      <c r="BC106">
        <v>16</v>
      </c>
      <c r="BD106">
        <v>12</v>
      </c>
      <c r="BE106">
        <v>9</v>
      </c>
      <c r="BF106">
        <v>11</v>
      </c>
      <c r="BG106">
        <v>13</v>
      </c>
      <c r="BH106">
        <v>14</v>
      </c>
      <c r="BI106">
        <v>16</v>
      </c>
      <c r="BJ106">
        <v>17</v>
      </c>
      <c r="BK106">
        <v>12</v>
      </c>
      <c r="BM106">
        <v>5</v>
      </c>
      <c r="BN106">
        <v>36</v>
      </c>
      <c r="BO106">
        <v>48</v>
      </c>
      <c r="BP106">
        <v>6</v>
      </c>
      <c r="BQ106">
        <v>25</v>
      </c>
      <c r="BR106">
        <v>31</v>
      </c>
      <c r="BS106" s="126">
        <v>33</v>
      </c>
      <c r="BT106">
        <v>38</v>
      </c>
      <c r="BU106">
        <v>41</v>
      </c>
      <c r="BV106">
        <v>47</v>
      </c>
      <c r="BW106">
        <v>8</v>
      </c>
      <c r="BX106">
        <v>1</v>
      </c>
      <c r="BY106">
        <v>3</v>
      </c>
      <c r="BZ106">
        <v>18</v>
      </c>
      <c r="CA106">
        <v>26</v>
      </c>
      <c r="CB106">
        <v>46</v>
      </c>
      <c r="CC106">
        <v>9</v>
      </c>
      <c r="CD106">
        <v>10</v>
      </c>
      <c r="CE106" s="126">
        <v>19</v>
      </c>
      <c r="CF106" s="126">
        <v>20</v>
      </c>
      <c r="CG106">
        <v>24</v>
      </c>
      <c r="CH106">
        <v>32</v>
      </c>
      <c r="CI106">
        <v>45</v>
      </c>
      <c r="CJ106" s="126">
        <v>12</v>
      </c>
      <c r="CK106">
        <v>13</v>
      </c>
      <c r="CL106">
        <v>14</v>
      </c>
      <c r="CM106">
        <v>15</v>
      </c>
      <c r="CN106">
        <v>21</v>
      </c>
      <c r="CO106">
        <v>35</v>
      </c>
      <c r="CP106">
        <v>42</v>
      </c>
      <c r="CQ106">
        <v>49</v>
      </c>
      <c r="CR106">
        <v>7</v>
      </c>
      <c r="CS106">
        <v>11</v>
      </c>
      <c r="CT106" s="126">
        <v>17</v>
      </c>
      <c r="CU106">
        <v>27</v>
      </c>
      <c r="CV106">
        <v>29</v>
      </c>
      <c r="CW106">
        <v>37</v>
      </c>
      <c r="CX106">
        <v>40</v>
      </c>
      <c r="CY106">
        <v>44</v>
      </c>
      <c r="CZ106" s="126">
        <v>2</v>
      </c>
      <c r="DA106">
        <v>22</v>
      </c>
      <c r="DB106">
        <v>28</v>
      </c>
      <c r="DC106">
        <v>23</v>
      </c>
      <c r="DD106">
        <v>39</v>
      </c>
      <c r="DE106">
        <v>43</v>
      </c>
      <c r="DF106">
        <v>34</v>
      </c>
      <c r="DG106">
        <v>4</v>
      </c>
      <c r="DH106">
        <v>30</v>
      </c>
      <c r="DI106">
        <v>16</v>
      </c>
      <c r="DJ106" s="239">
        <v>154</v>
      </c>
      <c r="DL106" s="237">
        <v>3</v>
      </c>
      <c r="DM106" s="237">
        <v>3</v>
      </c>
      <c r="DO106" s="237">
        <v>4</v>
      </c>
      <c r="DP106" s="237">
        <v>2</v>
      </c>
      <c r="DR106" s="241">
        <v>0.55197132616487454</v>
      </c>
      <c r="DU106" s="240"/>
    </row>
    <row r="107" spans="1:125" x14ac:dyDescent="0.25">
      <c r="A107" s="235">
        <v>42355</v>
      </c>
      <c r="B107">
        <v>2</v>
      </c>
      <c r="C107">
        <v>12</v>
      </c>
      <c r="D107">
        <v>17</v>
      </c>
      <c r="E107">
        <v>19</v>
      </c>
      <c r="F107">
        <v>20</v>
      </c>
      <c r="G107">
        <v>33</v>
      </c>
      <c r="I107">
        <v>1</v>
      </c>
      <c r="J107">
        <v>3</v>
      </c>
      <c r="K107">
        <v>1</v>
      </c>
      <c r="L107">
        <v>1</v>
      </c>
      <c r="M107">
        <v>0</v>
      </c>
      <c r="O107">
        <v>14</v>
      </c>
      <c r="P107">
        <v>11</v>
      </c>
      <c r="Q107">
        <v>14</v>
      </c>
      <c r="R107">
        <v>7</v>
      </c>
      <c r="S107">
        <v>20</v>
      </c>
      <c r="T107">
        <v>16</v>
      </c>
      <c r="U107">
        <v>11</v>
      </c>
      <c r="V107">
        <v>15</v>
      </c>
      <c r="W107">
        <v>13</v>
      </c>
      <c r="X107">
        <v>13</v>
      </c>
      <c r="Y107">
        <v>11</v>
      </c>
      <c r="Z107">
        <v>13</v>
      </c>
      <c r="AA107">
        <v>12</v>
      </c>
      <c r="AB107">
        <v>12</v>
      </c>
      <c r="AC107">
        <v>12</v>
      </c>
      <c r="AD107">
        <v>6</v>
      </c>
      <c r="AE107">
        <v>12</v>
      </c>
      <c r="AF107">
        <v>14</v>
      </c>
      <c r="AG107">
        <v>14</v>
      </c>
      <c r="AH107">
        <v>14</v>
      </c>
      <c r="AI107">
        <v>12</v>
      </c>
      <c r="AJ107">
        <v>10</v>
      </c>
      <c r="AK107">
        <v>9</v>
      </c>
      <c r="AL107">
        <v>13</v>
      </c>
      <c r="AM107">
        <v>16</v>
      </c>
      <c r="AN107">
        <v>14</v>
      </c>
      <c r="AO107">
        <v>11</v>
      </c>
      <c r="AP107">
        <v>10</v>
      </c>
      <c r="AQ107">
        <v>11</v>
      </c>
      <c r="AR107">
        <v>7</v>
      </c>
      <c r="AS107">
        <v>16</v>
      </c>
      <c r="AT107">
        <v>13</v>
      </c>
      <c r="AU107">
        <v>17</v>
      </c>
      <c r="AV107">
        <v>8</v>
      </c>
      <c r="AW107">
        <v>12</v>
      </c>
      <c r="AX107">
        <v>18</v>
      </c>
      <c r="AY107">
        <v>11</v>
      </c>
      <c r="AZ107">
        <v>16</v>
      </c>
      <c r="BA107">
        <v>9</v>
      </c>
      <c r="BB107">
        <v>11</v>
      </c>
      <c r="BC107">
        <v>16</v>
      </c>
      <c r="BD107">
        <v>12</v>
      </c>
      <c r="BE107">
        <v>9</v>
      </c>
      <c r="BF107">
        <v>11</v>
      </c>
      <c r="BG107">
        <v>13</v>
      </c>
      <c r="BH107">
        <v>14</v>
      </c>
      <c r="BI107">
        <v>16</v>
      </c>
      <c r="BJ107">
        <v>17</v>
      </c>
      <c r="BK107">
        <v>12</v>
      </c>
      <c r="BM107">
        <v>5</v>
      </c>
      <c r="BN107">
        <v>36</v>
      </c>
      <c r="BO107">
        <v>33</v>
      </c>
      <c r="BP107">
        <v>48</v>
      </c>
      <c r="BQ107">
        <v>6</v>
      </c>
      <c r="BR107">
        <v>25</v>
      </c>
      <c r="BS107">
        <v>31</v>
      </c>
      <c r="BT107">
        <v>38</v>
      </c>
      <c r="BU107">
        <v>41</v>
      </c>
      <c r="BV107">
        <v>47</v>
      </c>
      <c r="BW107">
        <v>8</v>
      </c>
      <c r="BX107">
        <v>1</v>
      </c>
      <c r="BY107">
        <v>3</v>
      </c>
      <c r="BZ107" s="126">
        <v>18</v>
      </c>
      <c r="CA107">
        <v>19</v>
      </c>
      <c r="CB107">
        <v>20</v>
      </c>
      <c r="CC107">
        <v>26</v>
      </c>
      <c r="CD107">
        <v>46</v>
      </c>
      <c r="CE107">
        <v>9</v>
      </c>
      <c r="CF107">
        <v>10</v>
      </c>
      <c r="CG107">
        <v>12</v>
      </c>
      <c r="CH107">
        <v>24</v>
      </c>
      <c r="CI107">
        <v>32</v>
      </c>
      <c r="CJ107">
        <v>45</v>
      </c>
      <c r="CK107">
        <v>13</v>
      </c>
      <c r="CL107" s="126">
        <v>14</v>
      </c>
      <c r="CM107">
        <v>15</v>
      </c>
      <c r="CN107">
        <v>17</v>
      </c>
      <c r="CO107">
        <v>21</v>
      </c>
      <c r="CP107" s="126">
        <v>35</v>
      </c>
      <c r="CQ107">
        <v>42</v>
      </c>
      <c r="CR107">
        <v>49</v>
      </c>
      <c r="CS107">
        <v>2</v>
      </c>
      <c r="CT107">
        <v>7</v>
      </c>
      <c r="CU107" s="126">
        <v>11</v>
      </c>
      <c r="CV107">
        <v>27</v>
      </c>
      <c r="CW107">
        <v>29</v>
      </c>
      <c r="CX107">
        <v>37</v>
      </c>
      <c r="CY107">
        <v>40</v>
      </c>
      <c r="CZ107">
        <v>44</v>
      </c>
      <c r="DA107" s="126">
        <v>22</v>
      </c>
      <c r="DB107">
        <v>28</v>
      </c>
      <c r="DC107">
        <v>23</v>
      </c>
      <c r="DD107">
        <v>39</v>
      </c>
      <c r="DE107" s="126">
        <v>43</v>
      </c>
      <c r="DF107">
        <v>34</v>
      </c>
      <c r="DG107">
        <v>4</v>
      </c>
      <c r="DH107">
        <v>30</v>
      </c>
      <c r="DI107">
        <v>16</v>
      </c>
      <c r="DJ107" s="239">
        <v>103</v>
      </c>
      <c r="DL107" s="237">
        <v>1</v>
      </c>
      <c r="DM107" s="237">
        <v>5</v>
      </c>
      <c r="DO107" s="237">
        <v>3</v>
      </c>
      <c r="DP107" s="237">
        <v>3</v>
      </c>
      <c r="DR107" s="241">
        <v>0.36917562724014336</v>
      </c>
      <c r="DU107" s="240"/>
    </row>
    <row r="108" spans="1:125" x14ac:dyDescent="0.25">
      <c r="A108" s="235">
        <v>42359</v>
      </c>
      <c r="B108">
        <v>11</v>
      </c>
      <c r="C108">
        <v>14</v>
      </c>
      <c r="D108">
        <v>18</v>
      </c>
      <c r="E108">
        <v>22</v>
      </c>
      <c r="F108">
        <v>35</v>
      </c>
      <c r="G108">
        <v>43</v>
      </c>
      <c r="I108">
        <v>0</v>
      </c>
      <c r="J108">
        <v>3</v>
      </c>
      <c r="K108">
        <v>1</v>
      </c>
      <c r="L108">
        <v>1</v>
      </c>
      <c r="M108">
        <v>1</v>
      </c>
      <c r="O108">
        <v>14</v>
      </c>
      <c r="P108">
        <v>11</v>
      </c>
      <c r="Q108">
        <v>14</v>
      </c>
      <c r="R108">
        <v>7</v>
      </c>
      <c r="S108">
        <v>20</v>
      </c>
      <c r="T108">
        <v>16</v>
      </c>
      <c r="U108">
        <v>11</v>
      </c>
      <c r="V108">
        <v>15</v>
      </c>
      <c r="W108">
        <v>13</v>
      </c>
      <c r="X108">
        <v>13</v>
      </c>
      <c r="Y108">
        <v>12</v>
      </c>
      <c r="Z108">
        <v>13</v>
      </c>
      <c r="AA108">
        <v>12</v>
      </c>
      <c r="AB108">
        <v>13</v>
      </c>
      <c r="AC108">
        <v>12</v>
      </c>
      <c r="AD108">
        <v>6</v>
      </c>
      <c r="AE108">
        <v>12</v>
      </c>
      <c r="AF108">
        <v>15</v>
      </c>
      <c r="AG108">
        <v>14</v>
      </c>
      <c r="AH108">
        <v>14</v>
      </c>
      <c r="AI108">
        <v>12</v>
      </c>
      <c r="AJ108">
        <v>11</v>
      </c>
      <c r="AK108">
        <v>9</v>
      </c>
      <c r="AL108">
        <v>13</v>
      </c>
      <c r="AM108">
        <v>16</v>
      </c>
      <c r="AN108">
        <v>14</v>
      </c>
      <c r="AO108">
        <v>11</v>
      </c>
      <c r="AP108">
        <v>10</v>
      </c>
      <c r="AQ108">
        <v>11</v>
      </c>
      <c r="AR108">
        <v>7</v>
      </c>
      <c r="AS108">
        <v>16</v>
      </c>
      <c r="AT108">
        <v>13</v>
      </c>
      <c r="AU108">
        <v>17</v>
      </c>
      <c r="AV108">
        <v>8</v>
      </c>
      <c r="AW108">
        <v>13</v>
      </c>
      <c r="AX108">
        <v>18</v>
      </c>
      <c r="AY108">
        <v>11</v>
      </c>
      <c r="AZ108">
        <v>16</v>
      </c>
      <c r="BA108">
        <v>9</v>
      </c>
      <c r="BB108">
        <v>11</v>
      </c>
      <c r="BC108">
        <v>16</v>
      </c>
      <c r="BD108">
        <v>12</v>
      </c>
      <c r="BE108">
        <v>10</v>
      </c>
      <c r="BF108">
        <v>11</v>
      </c>
      <c r="BG108">
        <v>13</v>
      </c>
      <c r="BH108">
        <v>14</v>
      </c>
      <c r="BI108">
        <v>16</v>
      </c>
      <c r="BJ108">
        <v>17</v>
      </c>
      <c r="BK108">
        <v>12</v>
      </c>
      <c r="BM108">
        <v>5</v>
      </c>
      <c r="BN108">
        <v>36</v>
      </c>
      <c r="BO108" s="126">
        <v>33</v>
      </c>
      <c r="BP108">
        <v>48</v>
      </c>
      <c r="BQ108">
        <v>6</v>
      </c>
      <c r="BR108">
        <v>25</v>
      </c>
      <c r="BS108">
        <v>31</v>
      </c>
      <c r="BT108">
        <v>38</v>
      </c>
      <c r="BU108">
        <v>41</v>
      </c>
      <c r="BV108">
        <v>47</v>
      </c>
      <c r="BW108">
        <v>8</v>
      </c>
      <c r="BX108">
        <v>18</v>
      </c>
      <c r="BY108">
        <v>1</v>
      </c>
      <c r="BZ108">
        <v>3</v>
      </c>
      <c r="CA108">
        <v>19</v>
      </c>
      <c r="CB108" s="126">
        <v>20</v>
      </c>
      <c r="CC108">
        <v>26</v>
      </c>
      <c r="CD108" s="126">
        <v>46</v>
      </c>
      <c r="CE108">
        <v>9</v>
      </c>
      <c r="CF108" s="126">
        <v>10</v>
      </c>
      <c r="CG108">
        <v>12</v>
      </c>
      <c r="CH108">
        <v>14</v>
      </c>
      <c r="CI108">
        <v>24</v>
      </c>
      <c r="CJ108">
        <v>32</v>
      </c>
      <c r="CK108">
        <v>35</v>
      </c>
      <c r="CL108">
        <v>45</v>
      </c>
      <c r="CM108">
        <v>11</v>
      </c>
      <c r="CN108">
        <v>13</v>
      </c>
      <c r="CO108">
        <v>15</v>
      </c>
      <c r="CP108">
        <v>17</v>
      </c>
      <c r="CQ108" s="126">
        <v>21</v>
      </c>
      <c r="CR108">
        <v>42</v>
      </c>
      <c r="CS108">
        <v>49</v>
      </c>
      <c r="CT108">
        <v>2</v>
      </c>
      <c r="CU108">
        <v>7</v>
      </c>
      <c r="CV108">
        <v>22</v>
      </c>
      <c r="CW108" s="126">
        <v>27</v>
      </c>
      <c r="CX108">
        <v>29</v>
      </c>
      <c r="CY108">
        <v>37</v>
      </c>
      <c r="CZ108">
        <v>40</v>
      </c>
      <c r="DA108">
        <v>44</v>
      </c>
      <c r="DB108">
        <v>28</v>
      </c>
      <c r="DC108">
        <v>43</v>
      </c>
      <c r="DD108">
        <v>23</v>
      </c>
      <c r="DE108">
        <v>39</v>
      </c>
      <c r="DF108">
        <v>34</v>
      </c>
      <c r="DG108">
        <v>4</v>
      </c>
      <c r="DH108">
        <v>30</v>
      </c>
      <c r="DI108">
        <v>16</v>
      </c>
      <c r="DJ108" s="239">
        <v>143</v>
      </c>
      <c r="DL108" s="237">
        <v>2</v>
      </c>
      <c r="DM108" s="237">
        <v>4</v>
      </c>
      <c r="DO108" s="237">
        <v>3</v>
      </c>
      <c r="DP108" s="237">
        <v>3</v>
      </c>
      <c r="DR108" s="241">
        <v>0.51254480286738346</v>
      </c>
      <c r="DU108" s="240"/>
    </row>
    <row r="109" spans="1:125" x14ac:dyDescent="0.25">
      <c r="A109" s="235">
        <v>42362</v>
      </c>
      <c r="B109">
        <v>10</v>
      </c>
      <c r="C109">
        <v>20</v>
      </c>
      <c r="D109">
        <v>21</v>
      </c>
      <c r="E109">
        <v>27</v>
      </c>
      <c r="F109">
        <v>33</v>
      </c>
      <c r="G109">
        <v>46</v>
      </c>
      <c r="I109">
        <v>0</v>
      </c>
      <c r="J109">
        <v>1</v>
      </c>
      <c r="K109">
        <v>3</v>
      </c>
      <c r="L109">
        <v>1</v>
      </c>
      <c r="M109">
        <v>1</v>
      </c>
      <c r="O109">
        <v>14</v>
      </c>
      <c r="P109">
        <v>11</v>
      </c>
      <c r="Q109">
        <v>14</v>
      </c>
      <c r="R109">
        <v>7</v>
      </c>
      <c r="S109">
        <v>20</v>
      </c>
      <c r="T109">
        <v>16</v>
      </c>
      <c r="U109">
        <v>11</v>
      </c>
      <c r="V109">
        <v>15</v>
      </c>
      <c r="W109">
        <v>13</v>
      </c>
      <c r="X109">
        <v>14</v>
      </c>
      <c r="Y109">
        <v>12</v>
      </c>
      <c r="Z109">
        <v>13</v>
      </c>
      <c r="AA109">
        <v>12</v>
      </c>
      <c r="AB109">
        <v>13</v>
      </c>
      <c r="AC109">
        <v>12</v>
      </c>
      <c r="AD109">
        <v>6</v>
      </c>
      <c r="AE109">
        <v>12</v>
      </c>
      <c r="AF109">
        <v>15</v>
      </c>
      <c r="AG109">
        <v>14</v>
      </c>
      <c r="AH109">
        <v>15</v>
      </c>
      <c r="AI109">
        <v>13</v>
      </c>
      <c r="AJ109">
        <v>11</v>
      </c>
      <c r="AK109">
        <v>9</v>
      </c>
      <c r="AL109">
        <v>13</v>
      </c>
      <c r="AM109">
        <v>16</v>
      </c>
      <c r="AN109">
        <v>14</v>
      </c>
      <c r="AO109">
        <v>12</v>
      </c>
      <c r="AP109">
        <v>10</v>
      </c>
      <c r="AQ109">
        <v>11</v>
      </c>
      <c r="AR109">
        <v>7</v>
      </c>
      <c r="AS109">
        <v>16</v>
      </c>
      <c r="AT109">
        <v>13</v>
      </c>
      <c r="AU109">
        <v>18</v>
      </c>
      <c r="AV109">
        <v>8</v>
      </c>
      <c r="AW109">
        <v>13</v>
      </c>
      <c r="AX109">
        <v>18</v>
      </c>
      <c r="AY109">
        <v>11</v>
      </c>
      <c r="AZ109">
        <v>16</v>
      </c>
      <c r="BA109">
        <v>9</v>
      </c>
      <c r="BB109">
        <v>11</v>
      </c>
      <c r="BC109">
        <v>16</v>
      </c>
      <c r="BD109">
        <v>12</v>
      </c>
      <c r="BE109">
        <v>10</v>
      </c>
      <c r="BF109">
        <v>11</v>
      </c>
      <c r="BG109">
        <v>13</v>
      </c>
      <c r="BH109">
        <v>15</v>
      </c>
      <c r="BI109">
        <v>16</v>
      </c>
      <c r="BJ109">
        <v>17</v>
      </c>
      <c r="BK109">
        <v>12</v>
      </c>
      <c r="BM109">
        <v>5</v>
      </c>
      <c r="BN109">
        <v>33</v>
      </c>
      <c r="BO109">
        <v>36</v>
      </c>
      <c r="BP109">
        <v>48</v>
      </c>
      <c r="BQ109">
        <v>6</v>
      </c>
      <c r="BR109">
        <v>25</v>
      </c>
      <c r="BS109">
        <v>31</v>
      </c>
      <c r="BT109">
        <v>38</v>
      </c>
      <c r="BU109">
        <v>41</v>
      </c>
      <c r="BV109" s="126">
        <v>47</v>
      </c>
      <c r="BW109">
        <v>8</v>
      </c>
      <c r="BX109">
        <v>18</v>
      </c>
      <c r="BY109">
        <v>20</v>
      </c>
      <c r="BZ109">
        <v>46</v>
      </c>
      <c r="CA109">
        <v>1</v>
      </c>
      <c r="CB109">
        <v>3</v>
      </c>
      <c r="CC109">
        <v>10</v>
      </c>
      <c r="CD109">
        <v>19</v>
      </c>
      <c r="CE109">
        <v>26</v>
      </c>
      <c r="CF109">
        <v>9</v>
      </c>
      <c r="CG109">
        <v>12</v>
      </c>
      <c r="CH109">
        <v>14</v>
      </c>
      <c r="CI109">
        <v>21</v>
      </c>
      <c r="CJ109">
        <v>24</v>
      </c>
      <c r="CK109">
        <v>32</v>
      </c>
      <c r="CL109" s="126">
        <v>35</v>
      </c>
      <c r="CM109">
        <v>45</v>
      </c>
      <c r="CN109">
        <v>11</v>
      </c>
      <c r="CO109">
        <v>13</v>
      </c>
      <c r="CP109" s="126">
        <v>15</v>
      </c>
      <c r="CQ109" s="126">
        <v>17</v>
      </c>
      <c r="CR109">
        <v>27</v>
      </c>
      <c r="CS109">
        <v>42</v>
      </c>
      <c r="CT109">
        <v>49</v>
      </c>
      <c r="CU109">
        <v>2</v>
      </c>
      <c r="CV109" s="126">
        <v>7</v>
      </c>
      <c r="CW109">
        <v>22</v>
      </c>
      <c r="CX109">
        <v>29</v>
      </c>
      <c r="CY109">
        <v>37</v>
      </c>
      <c r="CZ109">
        <v>40</v>
      </c>
      <c r="DA109">
        <v>44</v>
      </c>
      <c r="DB109">
        <v>28</v>
      </c>
      <c r="DC109">
        <v>43</v>
      </c>
      <c r="DD109">
        <v>23</v>
      </c>
      <c r="DE109">
        <v>39</v>
      </c>
      <c r="DF109">
        <v>34</v>
      </c>
      <c r="DG109">
        <v>4</v>
      </c>
      <c r="DH109">
        <v>30</v>
      </c>
      <c r="DI109" s="126">
        <v>16</v>
      </c>
      <c r="DJ109" s="239">
        <v>157</v>
      </c>
      <c r="DL109" s="237">
        <v>3</v>
      </c>
      <c r="DM109" s="237">
        <v>3</v>
      </c>
      <c r="DO109" s="237">
        <v>3</v>
      </c>
      <c r="DP109" s="237">
        <v>3</v>
      </c>
      <c r="DR109" s="241">
        <v>0.56272401433691754</v>
      </c>
      <c r="DU109" s="240"/>
    </row>
    <row r="110" spans="1:125" x14ac:dyDescent="0.25">
      <c r="A110" s="235">
        <v>42366</v>
      </c>
      <c r="B110">
        <v>7</v>
      </c>
      <c r="C110">
        <v>15</v>
      </c>
      <c r="D110">
        <v>16</v>
      </c>
      <c r="E110">
        <v>17</v>
      </c>
      <c r="F110">
        <v>35</v>
      </c>
      <c r="G110">
        <v>47</v>
      </c>
      <c r="I110">
        <v>1</v>
      </c>
      <c r="J110">
        <v>3</v>
      </c>
      <c r="K110">
        <v>0</v>
      </c>
      <c r="L110">
        <v>1</v>
      </c>
      <c r="M110">
        <v>1</v>
      </c>
      <c r="O110">
        <v>14</v>
      </c>
      <c r="P110">
        <v>11</v>
      </c>
      <c r="Q110">
        <v>14</v>
      </c>
      <c r="R110">
        <v>7</v>
      </c>
      <c r="S110">
        <v>20</v>
      </c>
      <c r="T110">
        <v>16</v>
      </c>
      <c r="U110">
        <v>12</v>
      </c>
      <c r="V110">
        <v>15</v>
      </c>
      <c r="W110">
        <v>13</v>
      </c>
      <c r="X110">
        <v>14</v>
      </c>
      <c r="Y110">
        <v>12</v>
      </c>
      <c r="Z110">
        <v>13</v>
      </c>
      <c r="AA110">
        <v>12</v>
      </c>
      <c r="AB110">
        <v>13</v>
      </c>
      <c r="AC110">
        <v>13</v>
      </c>
      <c r="AD110">
        <v>7</v>
      </c>
      <c r="AE110">
        <v>13</v>
      </c>
      <c r="AF110">
        <v>15</v>
      </c>
      <c r="AG110">
        <v>14</v>
      </c>
      <c r="AH110">
        <v>15</v>
      </c>
      <c r="AI110">
        <v>13</v>
      </c>
      <c r="AJ110">
        <v>11</v>
      </c>
      <c r="AK110">
        <v>9</v>
      </c>
      <c r="AL110">
        <v>13</v>
      </c>
      <c r="AM110">
        <v>16</v>
      </c>
      <c r="AN110">
        <v>14</v>
      </c>
      <c r="AO110">
        <v>12</v>
      </c>
      <c r="AP110">
        <v>10</v>
      </c>
      <c r="AQ110">
        <v>11</v>
      </c>
      <c r="AR110">
        <v>7</v>
      </c>
      <c r="AS110">
        <v>16</v>
      </c>
      <c r="AT110">
        <v>13</v>
      </c>
      <c r="AU110">
        <v>18</v>
      </c>
      <c r="AV110">
        <v>8</v>
      </c>
      <c r="AW110">
        <v>14</v>
      </c>
      <c r="AX110">
        <v>18</v>
      </c>
      <c r="AY110">
        <v>11</v>
      </c>
      <c r="AZ110">
        <v>16</v>
      </c>
      <c r="BA110">
        <v>9</v>
      </c>
      <c r="BB110">
        <v>11</v>
      </c>
      <c r="BC110">
        <v>16</v>
      </c>
      <c r="BD110">
        <v>12</v>
      </c>
      <c r="BE110">
        <v>10</v>
      </c>
      <c r="BF110">
        <v>11</v>
      </c>
      <c r="BG110">
        <v>13</v>
      </c>
      <c r="BH110">
        <v>15</v>
      </c>
      <c r="BI110">
        <v>17</v>
      </c>
      <c r="BJ110">
        <v>17</v>
      </c>
      <c r="BK110">
        <v>12</v>
      </c>
      <c r="BM110">
        <v>5</v>
      </c>
      <c r="BN110">
        <v>33</v>
      </c>
      <c r="BO110">
        <v>36</v>
      </c>
      <c r="BP110">
        <v>47</v>
      </c>
      <c r="BQ110">
        <v>48</v>
      </c>
      <c r="BR110">
        <v>6</v>
      </c>
      <c r="BS110">
        <v>25</v>
      </c>
      <c r="BT110">
        <v>31</v>
      </c>
      <c r="BU110" s="126">
        <v>38</v>
      </c>
      <c r="BV110" s="126">
        <v>41</v>
      </c>
      <c r="BW110">
        <v>8</v>
      </c>
      <c r="BX110">
        <v>18</v>
      </c>
      <c r="BY110">
        <v>20</v>
      </c>
      <c r="BZ110">
        <v>46</v>
      </c>
      <c r="CA110">
        <v>1</v>
      </c>
      <c r="CB110">
        <v>3</v>
      </c>
      <c r="CC110">
        <v>10</v>
      </c>
      <c r="CD110">
        <v>19</v>
      </c>
      <c r="CE110">
        <v>26</v>
      </c>
      <c r="CF110" s="126">
        <v>35</v>
      </c>
      <c r="CG110" s="126">
        <v>9</v>
      </c>
      <c r="CH110">
        <v>12</v>
      </c>
      <c r="CI110">
        <v>14</v>
      </c>
      <c r="CJ110">
        <v>15</v>
      </c>
      <c r="CK110">
        <v>17</v>
      </c>
      <c r="CL110" s="126">
        <v>21</v>
      </c>
      <c r="CM110">
        <v>24</v>
      </c>
      <c r="CN110">
        <v>32</v>
      </c>
      <c r="CO110">
        <v>45</v>
      </c>
      <c r="CP110">
        <v>7</v>
      </c>
      <c r="CQ110">
        <v>11</v>
      </c>
      <c r="CR110">
        <v>13</v>
      </c>
      <c r="CS110">
        <v>27</v>
      </c>
      <c r="CT110">
        <v>42</v>
      </c>
      <c r="CU110">
        <v>49</v>
      </c>
      <c r="CV110">
        <v>2</v>
      </c>
      <c r="CW110">
        <v>22</v>
      </c>
      <c r="CX110">
        <v>29</v>
      </c>
      <c r="CY110">
        <v>37</v>
      </c>
      <c r="CZ110">
        <v>40</v>
      </c>
      <c r="DA110">
        <v>44</v>
      </c>
      <c r="DB110">
        <v>28</v>
      </c>
      <c r="DC110">
        <v>43</v>
      </c>
      <c r="DD110" s="126">
        <v>23</v>
      </c>
      <c r="DE110">
        <v>39</v>
      </c>
      <c r="DF110">
        <v>34</v>
      </c>
      <c r="DG110">
        <v>4</v>
      </c>
      <c r="DH110">
        <v>16</v>
      </c>
      <c r="DI110">
        <v>30</v>
      </c>
      <c r="DJ110" s="239">
        <v>137</v>
      </c>
      <c r="DL110" s="237">
        <v>2</v>
      </c>
      <c r="DM110" s="237">
        <v>4</v>
      </c>
      <c r="DO110" s="237">
        <v>5</v>
      </c>
      <c r="DP110" s="237">
        <v>1</v>
      </c>
      <c r="DR110" s="241">
        <v>0.49103942652329752</v>
      </c>
      <c r="DU110" s="240"/>
    </row>
    <row r="111" spans="1:125" x14ac:dyDescent="0.25">
      <c r="A111" s="235">
        <v>42369</v>
      </c>
      <c r="B111">
        <v>9</v>
      </c>
      <c r="C111">
        <v>21</v>
      </c>
      <c r="D111">
        <v>23</v>
      </c>
      <c r="E111">
        <v>35</v>
      </c>
      <c r="F111">
        <v>38</v>
      </c>
      <c r="G111">
        <v>41</v>
      </c>
      <c r="I111">
        <v>1</v>
      </c>
      <c r="J111">
        <v>0</v>
      </c>
      <c r="K111">
        <v>2</v>
      </c>
      <c r="L111">
        <v>2</v>
      </c>
      <c r="M111">
        <v>1</v>
      </c>
      <c r="O111">
        <v>14</v>
      </c>
      <c r="P111">
        <v>11</v>
      </c>
      <c r="Q111">
        <v>14</v>
      </c>
      <c r="R111">
        <v>7</v>
      </c>
      <c r="S111">
        <v>20</v>
      </c>
      <c r="T111">
        <v>16</v>
      </c>
      <c r="U111">
        <v>12</v>
      </c>
      <c r="V111">
        <v>15</v>
      </c>
      <c r="W111">
        <v>14</v>
      </c>
      <c r="X111">
        <v>14</v>
      </c>
      <c r="Y111">
        <v>12</v>
      </c>
      <c r="Z111">
        <v>13</v>
      </c>
      <c r="AA111">
        <v>12</v>
      </c>
      <c r="AB111">
        <v>13</v>
      </c>
      <c r="AC111">
        <v>13</v>
      </c>
      <c r="AD111">
        <v>7</v>
      </c>
      <c r="AE111">
        <v>13</v>
      </c>
      <c r="AF111">
        <v>15</v>
      </c>
      <c r="AG111">
        <v>14</v>
      </c>
      <c r="AH111">
        <v>15</v>
      </c>
      <c r="AI111">
        <v>14</v>
      </c>
      <c r="AJ111">
        <v>11</v>
      </c>
      <c r="AK111">
        <v>10</v>
      </c>
      <c r="AL111">
        <v>13</v>
      </c>
      <c r="AM111">
        <v>16</v>
      </c>
      <c r="AN111">
        <v>14</v>
      </c>
      <c r="AO111">
        <v>12</v>
      </c>
      <c r="AP111">
        <v>10</v>
      </c>
      <c r="AQ111">
        <v>11</v>
      </c>
      <c r="AR111">
        <v>7</v>
      </c>
      <c r="AS111">
        <v>16</v>
      </c>
      <c r="AT111">
        <v>13</v>
      </c>
      <c r="AU111">
        <v>18</v>
      </c>
      <c r="AV111">
        <v>8</v>
      </c>
      <c r="AW111">
        <v>15</v>
      </c>
      <c r="AX111">
        <v>18</v>
      </c>
      <c r="AY111">
        <v>11</v>
      </c>
      <c r="AZ111">
        <v>17</v>
      </c>
      <c r="BA111">
        <v>9</v>
      </c>
      <c r="BB111">
        <v>11</v>
      </c>
      <c r="BC111">
        <v>17</v>
      </c>
      <c r="BD111">
        <v>12</v>
      </c>
      <c r="BE111">
        <v>10</v>
      </c>
      <c r="BF111">
        <v>11</v>
      </c>
      <c r="BG111">
        <v>13</v>
      </c>
      <c r="BH111">
        <v>15</v>
      </c>
      <c r="BI111">
        <v>17</v>
      </c>
      <c r="BJ111">
        <v>17</v>
      </c>
      <c r="BK111">
        <v>12</v>
      </c>
      <c r="BM111">
        <v>5</v>
      </c>
      <c r="BN111">
        <v>33</v>
      </c>
      <c r="BO111">
        <v>36</v>
      </c>
      <c r="BP111">
        <v>38</v>
      </c>
      <c r="BQ111">
        <v>41</v>
      </c>
      <c r="BR111">
        <v>47</v>
      </c>
      <c r="BS111">
        <v>48</v>
      </c>
      <c r="BT111">
        <v>6</v>
      </c>
      <c r="BU111">
        <v>25</v>
      </c>
      <c r="BV111" s="126">
        <v>31</v>
      </c>
      <c r="BW111">
        <v>8</v>
      </c>
      <c r="BX111" s="126">
        <v>18</v>
      </c>
      <c r="BY111">
        <v>20</v>
      </c>
      <c r="BZ111">
        <v>35</v>
      </c>
      <c r="CA111" s="126">
        <v>46</v>
      </c>
      <c r="CB111">
        <v>1</v>
      </c>
      <c r="CC111" s="126">
        <v>3</v>
      </c>
      <c r="CD111" s="126">
        <v>9</v>
      </c>
      <c r="CE111">
        <v>10</v>
      </c>
      <c r="CF111">
        <v>19</v>
      </c>
      <c r="CG111">
        <v>21</v>
      </c>
      <c r="CH111">
        <v>26</v>
      </c>
      <c r="CI111">
        <v>12</v>
      </c>
      <c r="CJ111">
        <v>14</v>
      </c>
      <c r="CK111">
        <v>15</v>
      </c>
      <c r="CL111">
        <v>17</v>
      </c>
      <c r="CM111">
        <v>24</v>
      </c>
      <c r="CN111">
        <v>32</v>
      </c>
      <c r="CO111">
        <v>45</v>
      </c>
      <c r="CP111">
        <v>7</v>
      </c>
      <c r="CQ111">
        <v>11</v>
      </c>
      <c r="CR111">
        <v>13</v>
      </c>
      <c r="CS111">
        <v>27</v>
      </c>
      <c r="CT111">
        <v>42</v>
      </c>
      <c r="CU111">
        <v>49</v>
      </c>
      <c r="CV111">
        <v>2</v>
      </c>
      <c r="CW111">
        <v>22</v>
      </c>
      <c r="CX111">
        <v>29</v>
      </c>
      <c r="CY111">
        <v>37</v>
      </c>
      <c r="CZ111">
        <v>40</v>
      </c>
      <c r="DA111">
        <v>44</v>
      </c>
      <c r="DB111">
        <v>23</v>
      </c>
      <c r="DC111" s="126">
        <v>28</v>
      </c>
      <c r="DD111">
        <v>43</v>
      </c>
      <c r="DE111">
        <v>39</v>
      </c>
      <c r="DF111">
        <v>34</v>
      </c>
      <c r="DG111">
        <v>4</v>
      </c>
      <c r="DH111">
        <v>16</v>
      </c>
      <c r="DI111">
        <v>30</v>
      </c>
      <c r="DJ111" s="239">
        <v>167</v>
      </c>
      <c r="DL111" s="237">
        <v>3</v>
      </c>
      <c r="DM111" s="237">
        <v>3</v>
      </c>
      <c r="DO111" s="237">
        <v>5</v>
      </c>
      <c r="DP111" s="237">
        <v>1</v>
      </c>
      <c r="DR111" s="241">
        <v>0.59856630824372759</v>
      </c>
      <c r="DU111" s="240"/>
    </row>
    <row r="112" spans="1:125" x14ac:dyDescent="0.25">
      <c r="A112" s="235">
        <v>42373</v>
      </c>
      <c r="B112">
        <v>3</v>
      </c>
      <c r="C112">
        <v>9</v>
      </c>
      <c r="D112">
        <v>18</v>
      </c>
      <c r="E112">
        <v>28</v>
      </c>
      <c r="F112">
        <v>31</v>
      </c>
      <c r="G112">
        <v>46</v>
      </c>
      <c r="I112">
        <v>2</v>
      </c>
      <c r="J112">
        <v>1</v>
      </c>
      <c r="K112">
        <v>1</v>
      </c>
      <c r="L112">
        <v>1</v>
      </c>
      <c r="M112">
        <v>1</v>
      </c>
      <c r="O112">
        <v>14</v>
      </c>
      <c r="P112">
        <v>11</v>
      </c>
      <c r="Q112">
        <v>15</v>
      </c>
      <c r="R112">
        <v>7</v>
      </c>
      <c r="S112">
        <v>20</v>
      </c>
      <c r="T112">
        <v>16</v>
      </c>
      <c r="U112">
        <v>12</v>
      </c>
      <c r="V112">
        <v>15</v>
      </c>
      <c r="W112">
        <v>15</v>
      </c>
      <c r="X112">
        <v>14</v>
      </c>
      <c r="Y112">
        <v>12</v>
      </c>
      <c r="Z112">
        <v>13</v>
      </c>
      <c r="AA112">
        <v>12</v>
      </c>
      <c r="AB112">
        <v>13</v>
      </c>
      <c r="AC112">
        <v>13</v>
      </c>
      <c r="AD112">
        <v>7</v>
      </c>
      <c r="AE112">
        <v>13</v>
      </c>
      <c r="AF112">
        <v>16</v>
      </c>
      <c r="AG112">
        <v>14</v>
      </c>
      <c r="AH112">
        <v>15</v>
      </c>
      <c r="AI112">
        <v>14</v>
      </c>
      <c r="AJ112">
        <v>11</v>
      </c>
      <c r="AK112">
        <v>10</v>
      </c>
      <c r="AL112">
        <v>13</v>
      </c>
      <c r="AM112">
        <v>16</v>
      </c>
      <c r="AN112">
        <v>14</v>
      </c>
      <c r="AO112">
        <v>12</v>
      </c>
      <c r="AP112">
        <v>11</v>
      </c>
      <c r="AQ112">
        <v>11</v>
      </c>
      <c r="AR112">
        <v>7</v>
      </c>
      <c r="AS112">
        <v>17</v>
      </c>
      <c r="AT112">
        <v>13</v>
      </c>
      <c r="AU112">
        <v>18</v>
      </c>
      <c r="AV112">
        <v>8</v>
      </c>
      <c r="AW112">
        <v>15</v>
      </c>
      <c r="AX112">
        <v>18</v>
      </c>
      <c r="AY112">
        <v>11</v>
      </c>
      <c r="AZ112">
        <v>17</v>
      </c>
      <c r="BA112">
        <v>9</v>
      </c>
      <c r="BB112">
        <v>11</v>
      </c>
      <c r="BC112">
        <v>17</v>
      </c>
      <c r="BD112">
        <v>12</v>
      </c>
      <c r="BE112">
        <v>10</v>
      </c>
      <c r="BF112">
        <v>11</v>
      </c>
      <c r="BG112">
        <v>13</v>
      </c>
      <c r="BH112">
        <v>16</v>
      </c>
      <c r="BI112">
        <v>17</v>
      </c>
      <c r="BJ112">
        <v>17</v>
      </c>
      <c r="BK112">
        <v>12</v>
      </c>
      <c r="BM112" s="126">
        <v>5</v>
      </c>
      <c r="BN112">
        <v>33</v>
      </c>
      <c r="BO112">
        <v>36</v>
      </c>
      <c r="BP112">
        <v>31</v>
      </c>
      <c r="BQ112">
        <v>38</v>
      </c>
      <c r="BR112">
        <v>41</v>
      </c>
      <c r="BS112">
        <v>47</v>
      </c>
      <c r="BT112">
        <v>48</v>
      </c>
      <c r="BU112" s="126">
        <v>6</v>
      </c>
      <c r="BV112">
        <v>18</v>
      </c>
      <c r="BW112">
        <v>25</v>
      </c>
      <c r="BX112">
        <v>46</v>
      </c>
      <c r="BY112" s="126">
        <v>3</v>
      </c>
      <c r="BZ112">
        <v>8</v>
      </c>
      <c r="CA112">
        <v>9</v>
      </c>
      <c r="CB112" s="126">
        <v>20</v>
      </c>
      <c r="CC112">
        <v>35</v>
      </c>
      <c r="CD112">
        <v>1</v>
      </c>
      <c r="CE112">
        <v>10</v>
      </c>
      <c r="CF112">
        <v>19</v>
      </c>
      <c r="CG112" s="126">
        <v>21</v>
      </c>
      <c r="CH112">
        <v>26</v>
      </c>
      <c r="CI112">
        <v>12</v>
      </c>
      <c r="CJ112">
        <v>14</v>
      </c>
      <c r="CK112">
        <v>15</v>
      </c>
      <c r="CL112">
        <v>17</v>
      </c>
      <c r="CM112">
        <v>24</v>
      </c>
      <c r="CN112">
        <v>32</v>
      </c>
      <c r="CO112" s="126">
        <v>45</v>
      </c>
      <c r="CP112">
        <v>7</v>
      </c>
      <c r="CQ112">
        <v>11</v>
      </c>
      <c r="CR112">
        <v>13</v>
      </c>
      <c r="CS112">
        <v>27</v>
      </c>
      <c r="CT112">
        <v>42</v>
      </c>
      <c r="CU112">
        <v>49</v>
      </c>
      <c r="CV112">
        <v>2</v>
      </c>
      <c r="CW112">
        <v>22</v>
      </c>
      <c r="CX112">
        <v>28</v>
      </c>
      <c r="CY112">
        <v>29</v>
      </c>
      <c r="CZ112">
        <v>37</v>
      </c>
      <c r="DA112">
        <v>40</v>
      </c>
      <c r="DB112">
        <v>44</v>
      </c>
      <c r="DC112">
        <v>23</v>
      </c>
      <c r="DD112">
        <v>43</v>
      </c>
      <c r="DE112">
        <v>39</v>
      </c>
      <c r="DF112">
        <v>34</v>
      </c>
      <c r="DG112">
        <v>4</v>
      </c>
      <c r="DH112">
        <v>16</v>
      </c>
      <c r="DI112">
        <v>30</v>
      </c>
      <c r="DJ112" s="239">
        <v>135</v>
      </c>
      <c r="DL112" s="237">
        <v>3</v>
      </c>
      <c r="DM112" s="237">
        <v>3</v>
      </c>
      <c r="DO112" s="237">
        <v>3</v>
      </c>
      <c r="DP112" s="237">
        <v>3</v>
      </c>
      <c r="DR112" s="241">
        <v>0.4838709677419355</v>
      </c>
      <c r="DU112" s="240"/>
    </row>
    <row r="113" spans="1:125" x14ac:dyDescent="0.25">
      <c r="A113" s="235">
        <v>42376</v>
      </c>
      <c r="B113">
        <v>3</v>
      </c>
      <c r="C113">
        <v>5</v>
      </c>
      <c r="D113">
        <v>6</v>
      </c>
      <c r="E113">
        <v>20</v>
      </c>
      <c r="F113">
        <v>21</v>
      </c>
      <c r="G113">
        <v>45</v>
      </c>
      <c r="I113">
        <v>3</v>
      </c>
      <c r="J113">
        <v>0</v>
      </c>
      <c r="K113">
        <v>2</v>
      </c>
      <c r="L113">
        <v>0</v>
      </c>
      <c r="M113">
        <v>1</v>
      </c>
      <c r="O113">
        <v>14</v>
      </c>
      <c r="P113">
        <v>11</v>
      </c>
      <c r="Q113">
        <v>16</v>
      </c>
      <c r="R113">
        <v>7</v>
      </c>
      <c r="S113">
        <v>21</v>
      </c>
      <c r="T113">
        <v>17</v>
      </c>
      <c r="U113">
        <v>12</v>
      </c>
      <c r="V113">
        <v>15</v>
      </c>
      <c r="W113">
        <v>15</v>
      </c>
      <c r="X113">
        <v>14</v>
      </c>
      <c r="Y113">
        <v>12</v>
      </c>
      <c r="Z113">
        <v>13</v>
      </c>
      <c r="AA113">
        <v>12</v>
      </c>
      <c r="AB113">
        <v>13</v>
      </c>
      <c r="AC113">
        <v>13</v>
      </c>
      <c r="AD113">
        <v>7</v>
      </c>
      <c r="AE113">
        <v>13</v>
      </c>
      <c r="AF113">
        <v>16</v>
      </c>
      <c r="AG113">
        <v>14</v>
      </c>
      <c r="AH113">
        <v>16</v>
      </c>
      <c r="AI113">
        <v>15</v>
      </c>
      <c r="AJ113">
        <v>11</v>
      </c>
      <c r="AK113">
        <v>10</v>
      </c>
      <c r="AL113">
        <v>13</v>
      </c>
      <c r="AM113">
        <v>16</v>
      </c>
      <c r="AN113">
        <v>14</v>
      </c>
      <c r="AO113">
        <v>12</v>
      </c>
      <c r="AP113">
        <v>11</v>
      </c>
      <c r="AQ113">
        <v>11</v>
      </c>
      <c r="AR113">
        <v>7</v>
      </c>
      <c r="AS113">
        <v>17</v>
      </c>
      <c r="AT113">
        <v>13</v>
      </c>
      <c r="AU113">
        <v>18</v>
      </c>
      <c r="AV113">
        <v>8</v>
      </c>
      <c r="AW113">
        <v>15</v>
      </c>
      <c r="AX113">
        <v>18</v>
      </c>
      <c r="AY113">
        <v>11</v>
      </c>
      <c r="AZ113">
        <v>17</v>
      </c>
      <c r="BA113">
        <v>9</v>
      </c>
      <c r="BB113">
        <v>11</v>
      </c>
      <c r="BC113">
        <v>17</v>
      </c>
      <c r="BD113">
        <v>12</v>
      </c>
      <c r="BE113">
        <v>10</v>
      </c>
      <c r="BF113">
        <v>11</v>
      </c>
      <c r="BG113">
        <v>14</v>
      </c>
      <c r="BH113">
        <v>16</v>
      </c>
      <c r="BI113">
        <v>17</v>
      </c>
      <c r="BJ113">
        <v>17</v>
      </c>
      <c r="BK113">
        <v>12</v>
      </c>
      <c r="BM113">
        <v>5</v>
      </c>
      <c r="BN113">
        <v>33</v>
      </c>
      <c r="BO113" s="126">
        <v>36</v>
      </c>
      <c r="BP113">
        <v>6</v>
      </c>
      <c r="BQ113">
        <v>31</v>
      </c>
      <c r="BR113">
        <v>38</v>
      </c>
      <c r="BS113">
        <v>41</v>
      </c>
      <c r="BT113">
        <v>47</v>
      </c>
      <c r="BU113">
        <v>48</v>
      </c>
      <c r="BV113">
        <v>3</v>
      </c>
      <c r="BW113">
        <v>18</v>
      </c>
      <c r="BX113" s="126">
        <v>20</v>
      </c>
      <c r="BY113">
        <v>25</v>
      </c>
      <c r="BZ113">
        <v>46</v>
      </c>
      <c r="CA113">
        <v>8</v>
      </c>
      <c r="CB113">
        <v>9</v>
      </c>
      <c r="CC113">
        <v>21</v>
      </c>
      <c r="CD113">
        <v>35</v>
      </c>
      <c r="CE113">
        <v>1</v>
      </c>
      <c r="CF113">
        <v>10</v>
      </c>
      <c r="CG113">
        <v>19</v>
      </c>
      <c r="CH113">
        <v>26</v>
      </c>
      <c r="CI113">
        <v>45</v>
      </c>
      <c r="CJ113">
        <v>12</v>
      </c>
      <c r="CK113">
        <v>14</v>
      </c>
      <c r="CL113">
        <v>15</v>
      </c>
      <c r="CM113">
        <v>17</v>
      </c>
      <c r="CN113">
        <v>24</v>
      </c>
      <c r="CO113">
        <v>32</v>
      </c>
      <c r="CP113">
        <v>7</v>
      </c>
      <c r="CQ113">
        <v>11</v>
      </c>
      <c r="CR113" s="126">
        <v>13</v>
      </c>
      <c r="CS113">
        <v>27</v>
      </c>
      <c r="CT113">
        <v>42</v>
      </c>
      <c r="CU113">
        <v>49</v>
      </c>
      <c r="CV113">
        <v>2</v>
      </c>
      <c r="CW113" s="126">
        <v>22</v>
      </c>
      <c r="CX113">
        <v>28</v>
      </c>
      <c r="CY113" s="126">
        <v>29</v>
      </c>
      <c r="CZ113" s="126">
        <v>37</v>
      </c>
      <c r="DA113">
        <v>40</v>
      </c>
      <c r="DB113">
        <v>44</v>
      </c>
      <c r="DC113">
        <v>23</v>
      </c>
      <c r="DD113">
        <v>43</v>
      </c>
      <c r="DE113">
        <v>39</v>
      </c>
      <c r="DF113">
        <v>34</v>
      </c>
      <c r="DG113">
        <v>4</v>
      </c>
      <c r="DH113">
        <v>16</v>
      </c>
      <c r="DI113">
        <v>30</v>
      </c>
      <c r="DJ113" s="239">
        <v>100</v>
      </c>
      <c r="DL113" s="237">
        <v>1</v>
      </c>
      <c r="DM113" s="237">
        <v>5</v>
      </c>
      <c r="DO113" s="237">
        <v>4</v>
      </c>
      <c r="DP113" s="237">
        <v>2</v>
      </c>
      <c r="DR113" s="241">
        <v>0.35842293906810035</v>
      </c>
      <c r="DU113" s="240"/>
    </row>
    <row r="114" spans="1:125" x14ac:dyDescent="0.25">
      <c r="A114" s="235">
        <v>42380</v>
      </c>
      <c r="B114">
        <v>13</v>
      </c>
      <c r="C114">
        <v>20</v>
      </c>
      <c r="D114">
        <v>22</v>
      </c>
      <c r="E114">
        <v>29</v>
      </c>
      <c r="F114">
        <v>36</v>
      </c>
      <c r="G114">
        <v>37</v>
      </c>
      <c r="I114">
        <v>0</v>
      </c>
      <c r="J114">
        <v>1</v>
      </c>
      <c r="K114">
        <v>3</v>
      </c>
      <c r="L114">
        <v>2</v>
      </c>
      <c r="M114">
        <v>0</v>
      </c>
      <c r="O114">
        <v>14</v>
      </c>
      <c r="P114">
        <v>11</v>
      </c>
      <c r="Q114">
        <v>16</v>
      </c>
      <c r="R114">
        <v>7</v>
      </c>
      <c r="S114">
        <v>21</v>
      </c>
      <c r="T114">
        <v>17</v>
      </c>
      <c r="U114">
        <v>12</v>
      </c>
      <c r="V114">
        <v>15</v>
      </c>
      <c r="W114">
        <v>15</v>
      </c>
      <c r="X114">
        <v>14</v>
      </c>
      <c r="Y114">
        <v>12</v>
      </c>
      <c r="Z114">
        <v>13</v>
      </c>
      <c r="AA114">
        <v>13</v>
      </c>
      <c r="AB114">
        <v>13</v>
      </c>
      <c r="AC114">
        <v>13</v>
      </c>
      <c r="AD114">
        <v>7</v>
      </c>
      <c r="AE114">
        <v>13</v>
      </c>
      <c r="AF114">
        <v>16</v>
      </c>
      <c r="AG114">
        <v>14</v>
      </c>
      <c r="AH114">
        <v>17</v>
      </c>
      <c r="AI114">
        <v>15</v>
      </c>
      <c r="AJ114">
        <v>12</v>
      </c>
      <c r="AK114">
        <v>10</v>
      </c>
      <c r="AL114">
        <v>13</v>
      </c>
      <c r="AM114">
        <v>16</v>
      </c>
      <c r="AN114">
        <v>14</v>
      </c>
      <c r="AO114">
        <v>12</v>
      </c>
      <c r="AP114">
        <v>11</v>
      </c>
      <c r="AQ114">
        <v>12</v>
      </c>
      <c r="AR114">
        <v>7</v>
      </c>
      <c r="AS114">
        <v>17</v>
      </c>
      <c r="AT114">
        <v>13</v>
      </c>
      <c r="AU114">
        <v>18</v>
      </c>
      <c r="AV114">
        <v>8</v>
      </c>
      <c r="AW114">
        <v>15</v>
      </c>
      <c r="AX114">
        <v>19</v>
      </c>
      <c r="AY114">
        <v>12</v>
      </c>
      <c r="AZ114">
        <v>17</v>
      </c>
      <c r="BA114">
        <v>9</v>
      </c>
      <c r="BB114">
        <v>11</v>
      </c>
      <c r="BC114">
        <v>17</v>
      </c>
      <c r="BD114">
        <v>12</v>
      </c>
      <c r="BE114">
        <v>10</v>
      </c>
      <c r="BF114">
        <v>11</v>
      </c>
      <c r="BG114">
        <v>14</v>
      </c>
      <c r="BH114">
        <v>16</v>
      </c>
      <c r="BI114">
        <v>17</v>
      </c>
      <c r="BJ114">
        <v>17</v>
      </c>
      <c r="BK114">
        <v>12</v>
      </c>
      <c r="BM114">
        <v>5</v>
      </c>
      <c r="BN114">
        <v>36</v>
      </c>
      <c r="BO114">
        <v>33</v>
      </c>
      <c r="BP114">
        <v>6</v>
      </c>
      <c r="BQ114">
        <v>20</v>
      </c>
      <c r="BR114">
        <v>31</v>
      </c>
      <c r="BS114">
        <v>38</v>
      </c>
      <c r="BT114" s="126">
        <v>41</v>
      </c>
      <c r="BU114">
        <v>47</v>
      </c>
      <c r="BV114">
        <v>48</v>
      </c>
      <c r="BW114">
        <v>3</v>
      </c>
      <c r="BX114">
        <v>18</v>
      </c>
      <c r="BY114">
        <v>25</v>
      </c>
      <c r="BZ114">
        <v>46</v>
      </c>
      <c r="CA114">
        <v>8</v>
      </c>
      <c r="CB114">
        <v>9</v>
      </c>
      <c r="CC114">
        <v>21</v>
      </c>
      <c r="CD114">
        <v>35</v>
      </c>
      <c r="CE114" s="126">
        <v>1</v>
      </c>
      <c r="CF114">
        <v>10</v>
      </c>
      <c r="CG114">
        <v>19</v>
      </c>
      <c r="CH114">
        <v>26</v>
      </c>
      <c r="CI114">
        <v>45</v>
      </c>
      <c r="CJ114">
        <v>12</v>
      </c>
      <c r="CK114">
        <v>13</v>
      </c>
      <c r="CL114">
        <v>14</v>
      </c>
      <c r="CM114">
        <v>15</v>
      </c>
      <c r="CN114">
        <v>17</v>
      </c>
      <c r="CO114">
        <v>24</v>
      </c>
      <c r="CP114">
        <v>32</v>
      </c>
      <c r="CQ114" s="126">
        <v>7</v>
      </c>
      <c r="CR114">
        <v>11</v>
      </c>
      <c r="CS114">
        <v>22</v>
      </c>
      <c r="CT114">
        <v>27</v>
      </c>
      <c r="CU114">
        <v>29</v>
      </c>
      <c r="CV114">
        <v>37</v>
      </c>
      <c r="CW114">
        <v>42</v>
      </c>
      <c r="CX114">
        <v>49</v>
      </c>
      <c r="CY114" s="126">
        <v>2</v>
      </c>
      <c r="CZ114" s="126">
        <v>28</v>
      </c>
      <c r="DA114">
        <v>40</v>
      </c>
      <c r="DB114">
        <v>44</v>
      </c>
      <c r="DC114">
        <v>23</v>
      </c>
      <c r="DD114">
        <v>43</v>
      </c>
      <c r="DE114">
        <v>39</v>
      </c>
      <c r="DF114">
        <v>34</v>
      </c>
      <c r="DG114" s="126">
        <v>4</v>
      </c>
      <c r="DH114">
        <v>16</v>
      </c>
      <c r="DI114">
        <v>30</v>
      </c>
      <c r="DJ114" s="239">
        <v>157</v>
      </c>
      <c r="DL114" s="237">
        <v>3</v>
      </c>
      <c r="DM114" s="237">
        <v>3</v>
      </c>
      <c r="DO114" s="237">
        <v>3</v>
      </c>
      <c r="DP114" s="237">
        <v>3</v>
      </c>
      <c r="DR114" s="241">
        <v>0.56272401433691754</v>
      </c>
      <c r="DU114" s="240"/>
    </row>
    <row r="115" spans="1:125" x14ac:dyDescent="0.25">
      <c r="A115" s="235">
        <v>42383</v>
      </c>
      <c r="B115">
        <v>1</v>
      </c>
      <c r="C115">
        <v>2</v>
      </c>
      <c r="D115">
        <v>4</v>
      </c>
      <c r="E115">
        <v>7</v>
      </c>
      <c r="F115">
        <v>28</v>
      </c>
      <c r="G115">
        <v>41</v>
      </c>
      <c r="I115">
        <v>4</v>
      </c>
      <c r="J115">
        <v>0</v>
      </c>
      <c r="K115">
        <v>1</v>
      </c>
      <c r="L115">
        <v>0</v>
      </c>
      <c r="M115">
        <v>1</v>
      </c>
      <c r="O115">
        <v>15</v>
      </c>
      <c r="P115">
        <v>12</v>
      </c>
      <c r="Q115">
        <v>16</v>
      </c>
      <c r="R115">
        <v>8</v>
      </c>
      <c r="S115">
        <v>21</v>
      </c>
      <c r="T115">
        <v>17</v>
      </c>
      <c r="U115">
        <v>13</v>
      </c>
      <c r="V115">
        <v>15</v>
      </c>
      <c r="W115">
        <v>15</v>
      </c>
      <c r="X115">
        <v>14</v>
      </c>
      <c r="Y115">
        <v>12</v>
      </c>
      <c r="Z115">
        <v>13</v>
      </c>
      <c r="AA115">
        <v>13</v>
      </c>
      <c r="AB115">
        <v>13</v>
      </c>
      <c r="AC115">
        <v>13</v>
      </c>
      <c r="AD115">
        <v>7</v>
      </c>
      <c r="AE115">
        <v>13</v>
      </c>
      <c r="AF115">
        <v>16</v>
      </c>
      <c r="AG115">
        <v>14</v>
      </c>
      <c r="AH115">
        <v>17</v>
      </c>
      <c r="AI115">
        <v>15</v>
      </c>
      <c r="AJ115">
        <v>12</v>
      </c>
      <c r="AK115">
        <v>10</v>
      </c>
      <c r="AL115">
        <v>13</v>
      </c>
      <c r="AM115">
        <v>16</v>
      </c>
      <c r="AN115">
        <v>14</v>
      </c>
      <c r="AO115">
        <v>12</v>
      </c>
      <c r="AP115">
        <v>12</v>
      </c>
      <c r="AQ115">
        <v>12</v>
      </c>
      <c r="AR115">
        <v>7</v>
      </c>
      <c r="AS115">
        <v>17</v>
      </c>
      <c r="AT115">
        <v>13</v>
      </c>
      <c r="AU115">
        <v>18</v>
      </c>
      <c r="AV115">
        <v>8</v>
      </c>
      <c r="AW115">
        <v>15</v>
      </c>
      <c r="AX115">
        <v>19</v>
      </c>
      <c r="AY115">
        <v>12</v>
      </c>
      <c r="AZ115">
        <v>17</v>
      </c>
      <c r="BA115">
        <v>9</v>
      </c>
      <c r="BB115">
        <v>11</v>
      </c>
      <c r="BC115">
        <v>18</v>
      </c>
      <c r="BD115">
        <v>12</v>
      </c>
      <c r="BE115">
        <v>10</v>
      </c>
      <c r="BF115">
        <v>11</v>
      </c>
      <c r="BG115">
        <v>14</v>
      </c>
      <c r="BH115">
        <v>16</v>
      </c>
      <c r="BI115">
        <v>17</v>
      </c>
      <c r="BJ115">
        <v>17</v>
      </c>
      <c r="BK115">
        <v>12</v>
      </c>
      <c r="BM115">
        <v>5</v>
      </c>
      <c r="BN115">
        <v>36</v>
      </c>
      <c r="BO115">
        <v>33</v>
      </c>
      <c r="BP115">
        <v>41</v>
      </c>
      <c r="BQ115">
        <v>6</v>
      </c>
      <c r="BR115">
        <v>20</v>
      </c>
      <c r="BS115">
        <v>31</v>
      </c>
      <c r="BT115">
        <v>38</v>
      </c>
      <c r="BU115">
        <v>47</v>
      </c>
      <c r="BV115" s="126">
        <v>48</v>
      </c>
      <c r="BW115">
        <v>3</v>
      </c>
      <c r="BX115">
        <v>18</v>
      </c>
      <c r="BY115">
        <v>25</v>
      </c>
      <c r="BZ115">
        <v>46</v>
      </c>
      <c r="CA115">
        <v>1</v>
      </c>
      <c r="CB115">
        <v>8</v>
      </c>
      <c r="CC115">
        <v>9</v>
      </c>
      <c r="CD115">
        <v>21</v>
      </c>
      <c r="CE115">
        <v>35</v>
      </c>
      <c r="CF115">
        <v>10</v>
      </c>
      <c r="CG115">
        <v>19</v>
      </c>
      <c r="CH115">
        <v>26</v>
      </c>
      <c r="CI115">
        <v>45</v>
      </c>
      <c r="CJ115">
        <v>7</v>
      </c>
      <c r="CK115">
        <v>12</v>
      </c>
      <c r="CL115">
        <v>13</v>
      </c>
      <c r="CM115">
        <v>14</v>
      </c>
      <c r="CN115">
        <v>15</v>
      </c>
      <c r="CO115">
        <v>17</v>
      </c>
      <c r="CP115">
        <v>24</v>
      </c>
      <c r="CQ115">
        <v>32</v>
      </c>
      <c r="CR115">
        <v>2</v>
      </c>
      <c r="CS115" s="126">
        <v>11</v>
      </c>
      <c r="CT115">
        <v>22</v>
      </c>
      <c r="CU115">
        <v>27</v>
      </c>
      <c r="CV115">
        <v>28</v>
      </c>
      <c r="CW115">
        <v>29</v>
      </c>
      <c r="CX115">
        <v>37</v>
      </c>
      <c r="CY115">
        <v>42</v>
      </c>
      <c r="CZ115" s="126">
        <v>49</v>
      </c>
      <c r="DA115" s="126">
        <v>40</v>
      </c>
      <c r="DB115">
        <v>44</v>
      </c>
      <c r="DC115">
        <v>23</v>
      </c>
      <c r="DD115" s="126">
        <v>43</v>
      </c>
      <c r="DE115">
        <v>39</v>
      </c>
      <c r="DF115" s="126">
        <v>4</v>
      </c>
      <c r="DG115">
        <v>34</v>
      </c>
      <c r="DH115">
        <v>16</v>
      </c>
      <c r="DI115">
        <v>30</v>
      </c>
      <c r="DJ115" s="239">
        <v>83</v>
      </c>
      <c r="DL115" s="237">
        <v>2</v>
      </c>
      <c r="DM115" s="237">
        <v>4</v>
      </c>
      <c r="DO115" s="237">
        <v>3</v>
      </c>
      <c r="DP115" s="237">
        <v>3</v>
      </c>
      <c r="DR115" s="241">
        <v>0.29749103942652327</v>
      </c>
      <c r="DU115" s="240"/>
    </row>
    <row r="116" spans="1:125" x14ac:dyDescent="0.25">
      <c r="A116" s="235">
        <v>42387</v>
      </c>
      <c r="B116">
        <v>4</v>
      </c>
      <c r="C116">
        <v>11</v>
      </c>
      <c r="D116">
        <v>40</v>
      </c>
      <c r="E116">
        <v>43</v>
      </c>
      <c r="F116">
        <v>48</v>
      </c>
      <c r="G116">
        <v>49</v>
      </c>
      <c r="I116">
        <v>1</v>
      </c>
      <c r="J116">
        <v>1</v>
      </c>
      <c r="K116">
        <v>0</v>
      </c>
      <c r="L116">
        <v>0</v>
      </c>
      <c r="M116">
        <v>4</v>
      </c>
      <c r="O116">
        <v>15</v>
      </c>
      <c r="P116">
        <v>12</v>
      </c>
      <c r="Q116">
        <v>16</v>
      </c>
      <c r="R116">
        <v>9</v>
      </c>
      <c r="S116">
        <v>21</v>
      </c>
      <c r="T116">
        <v>17</v>
      </c>
      <c r="U116">
        <v>13</v>
      </c>
      <c r="V116">
        <v>15</v>
      </c>
      <c r="W116">
        <v>15</v>
      </c>
      <c r="X116">
        <v>14</v>
      </c>
      <c r="Y116">
        <v>13</v>
      </c>
      <c r="Z116">
        <v>13</v>
      </c>
      <c r="AA116">
        <v>13</v>
      </c>
      <c r="AB116">
        <v>13</v>
      </c>
      <c r="AC116">
        <v>13</v>
      </c>
      <c r="AD116">
        <v>7</v>
      </c>
      <c r="AE116">
        <v>13</v>
      </c>
      <c r="AF116">
        <v>16</v>
      </c>
      <c r="AG116">
        <v>14</v>
      </c>
      <c r="AH116">
        <v>17</v>
      </c>
      <c r="AI116">
        <v>15</v>
      </c>
      <c r="AJ116">
        <v>12</v>
      </c>
      <c r="AK116">
        <v>10</v>
      </c>
      <c r="AL116">
        <v>13</v>
      </c>
      <c r="AM116">
        <v>16</v>
      </c>
      <c r="AN116">
        <v>14</v>
      </c>
      <c r="AO116">
        <v>12</v>
      </c>
      <c r="AP116">
        <v>12</v>
      </c>
      <c r="AQ116">
        <v>12</v>
      </c>
      <c r="AR116">
        <v>7</v>
      </c>
      <c r="AS116">
        <v>17</v>
      </c>
      <c r="AT116">
        <v>13</v>
      </c>
      <c r="AU116">
        <v>18</v>
      </c>
      <c r="AV116">
        <v>8</v>
      </c>
      <c r="AW116">
        <v>15</v>
      </c>
      <c r="AX116">
        <v>19</v>
      </c>
      <c r="AY116">
        <v>12</v>
      </c>
      <c r="AZ116">
        <v>17</v>
      </c>
      <c r="BA116">
        <v>9</v>
      </c>
      <c r="BB116">
        <v>12</v>
      </c>
      <c r="BC116">
        <v>18</v>
      </c>
      <c r="BD116">
        <v>12</v>
      </c>
      <c r="BE116">
        <v>11</v>
      </c>
      <c r="BF116">
        <v>11</v>
      </c>
      <c r="BG116">
        <v>14</v>
      </c>
      <c r="BH116">
        <v>16</v>
      </c>
      <c r="BI116">
        <v>17</v>
      </c>
      <c r="BJ116">
        <v>18</v>
      </c>
      <c r="BK116">
        <v>13</v>
      </c>
      <c r="BM116">
        <v>5</v>
      </c>
      <c r="BN116">
        <v>36</v>
      </c>
      <c r="BO116" s="126">
        <v>33</v>
      </c>
      <c r="BP116">
        <v>41</v>
      </c>
      <c r="BQ116">
        <v>48</v>
      </c>
      <c r="BR116">
        <v>6</v>
      </c>
      <c r="BS116">
        <v>20</v>
      </c>
      <c r="BT116">
        <v>31</v>
      </c>
      <c r="BU116">
        <v>38</v>
      </c>
      <c r="BV116">
        <v>47</v>
      </c>
      <c r="BW116">
        <v>3</v>
      </c>
      <c r="BX116">
        <v>18</v>
      </c>
      <c r="BY116">
        <v>25</v>
      </c>
      <c r="BZ116">
        <v>46</v>
      </c>
      <c r="CA116">
        <v>1</v>
      </c>
      <c r="CB116">
        <v>8</v>
      </c>
      <c r="CC116">
        <v>9</v>
      </c>
      <c r="CD116">
        <v>21</v>
      </c>
      <c r="CE116">
        <v>35</v>
      </c>
      <c r="CF116">
        <v>10</v>
      </c>
      <c r="CG116">
        <v>19</v>
      </c>
      <c r="CH116">
        <v>26</v>
      </c>
      <c r="CI116">
        <v>45</v>
      </c>
      <c r="CJ116">
        <v>7</v>
      </c>
      <c r="CK116" s="126">
        <v>11</v>
      </c>
      <c r="CL116">
        <v>12</v>
      </c>
      <c r="CM116">
        <v>13</v>
      </c>
      <c r="CN116">
        <v>14</v>
      </c>
      <c r="CO116">
        <v>15</v>
      </c>
      <c r="CP116">
        <v>17</v>
      </c>
      <c r="CQ116" s="126">
        <v>24</v>
      </c>
      <c r="CR116">
        <v>32</v>
      </c>
      <c r="CS116">
        <v>49</v>
      </c>
      <c r="CT116" s="126">
        <v>2</v>
      </c>
      <c r="CU116">
        <v>22</v>
      </c>
      <c r="CV116">
        <v>27</v>
      </c>
      <c r="CW116">
        <v>28</v>
      </c>
      <c r="CX116">
        <v>29</v>
      </c>
      <c r="CY116">
        <v>37</v>
      </c>
      <c r="CZ116">
        <v>40</v>
      </c>
      <c r="DA116">
        <v>42</v>
      </c>
      <c r="DB116">
        <v>43</v>
      </c>
      <c r="DC116" s="126">
        <v>44</v>
      </c>
      <c r="DD116" s="126">
        <v>23</v>
      </c>
      <c r="DE116">
        <v>4</v>
      </c>
      <c r="DF116">
        <v>39</v>
      </c>
      <c r="DG116">
        <v>34</v>
      </c>
      <c r="DH116">
        <v>16</v>
      </c>
      <c r="DI116">
        <v>30</v>
      </c>
      <c r="DJ116" s="239">
        <v>195</v>
      </c>
      <c r="DL116" s="237">
        <v>4</v>
      </c>
      <c r="DM116" s="237">
        <v>2</v>
      </c>
      <c r="DO116" s="237">
        <v>3</v>
      </c>
      <c r="DP116" s="237">
        <v>3</v>
      </c>
      <c r="DR116" s="241">
        <v>0.69892473118279574</v>
      </c>
      <c r="DU116" s="240"/>
    </row>
    <row r="117" spans="1:125" x14ac:dyDescent="0.25">
      <c r="A117" s="235">
        <v>42390</v>
      </c>
      <c r="B117">
        <v>2</v>
      </c>
      <c r="C117">
        <v>11</v>
      </c>
      <c r="D117">
        <v>23</v>
      </c>
      <c r="E117">
        <v>24</v>
      </c>
      <c r="F117">
        <v>33</v>
      </c>
      <c r="G117">
        <v>44</v>
      </c>
      <c r="I117">
        <v>1</v>
      </c>
      <c r="J117">
        <v>1</v>
      </c>
      <c r="K117">
        <v>2</v>
      </c>
      <c r="L117">
        <v>1</v>
      </c>
      <c r="M117">
        <v>1</v>
      </c>
      <c r="O117">
        <v>15</v>
      </c>
      <c r="P117">
        <v>13</v>
      </c>
      <c r="Q117">
        <v>16</v>
      </c>
      <c r="R117">
        <v>9</v>
      </c>
      <c r="S117">
        <v>21</v>
      </c>
      <c r="T117">
        <v>17</v>
      </c>
      <c r="U117">
        <v>13</v>
      </c>
      <c r="V117">
        <v>15</v>
      </c>
      <c r="W117">
        <v>15</v>
      </c>
      <c r="X117">
        <v>14</v>
      </c>
      <c r="Y117">
        <v>14</v>
      </c>
      <c r="Z117">
        <v>13</v>
      </c>
      <c r="AA117">
        <v>13</v>
      </c>
      <c r="AB117">
        <v>13</v>
      </c>
      <c r="AC117">
        <v>13</v>
      </c>
      <c r="AD117">
        <v>7</v>
      </c>
      <c r="AE117">
        <v>13</v>
      </c>
      <c r="AF117">
        <v>16</v>
      </c>
      <c r="AG117">
        <v>14</v>
      </c>
      <c r="AH117">
        <v>17</v>
      </c>
      <c r="AI117">
        <v>15</v>
      </c>
      <c r="AJ117">
        <v>12</v>
      </c>
      <c r="AK117">
        <v>11</v>
      </c>
      <c r="AL117">
        <v>14</v>
      </c>
      <c r="AM117">
        <v>16</v>
      </c>
      <c r="AN117">
        <v>14</v>
      </c>
      <c r="AO117">
        <v>12</v>
      </c>
      <c r="AP117">
        <v>12</v>
      </c>
      <c r="AQ117">
        <v>12</v>
      </c>
      <c r="AR117">
        <v>7</v>
      </c>
      <c r="AS117">
        <v>17</v>
      </c>
      <c r="AT117">
        <v>13</v>
      </c>
      <c r="AU117">
        <v>19</v>
      </c>
      <c r="AV117">
        <v>8</v>
      </c>
      <c r="AW117">
        <v>15</v>
      </c>
      <c r="AX117">
        <v>19</v>
      </c>
      <c r="AY117">
        <v>12</v>
      </c>
      <c r="AZ117">
        <v>17</v>
      </c>
      <c r="BA117">
        <v>9</v>
      </c>
      <c r="BB117">
        <v>12</v>
      </c>
      <c r="BC117">
        <v>18</v>
      </c>
      <c r="BD117">
        <v>12</v>
      </c>
      <c r="BE117">
        <v>11</v>
      </c>
      <c r="BF117">
        <v>12</v>
      </c>
      <c r="BG117">
        <v>14</v>
      </c>
      <c r="BH117">
        <v>16</v>
      </c>
      <c r="BI117">
        <v>17</v>
      </c>
      <c r="BJ117">
        <v>18</v>
      </c>
      <c r="BK117">
        <v>13</v>
      </c>
      <c r="BM117">
        <v>5</v>
      </c>
      <c r="BN117">
        <v>33</v>
      </c>
      <c r="BO117">
        <v>36</v>
      </c>
      <c r="BP117">
        <v>41</v>
      </c>
      <c r="BQ117" s="126">
        <v>48</v>
      </c>
      <c r="BR117">
        <v>6</v>
      </c>
      <c r="BS117">
        <v>20</v>
      </c>
      <c r="BT117">
        <v>31</v>
      </c>
      <c r="BU117">
        <v>38</v>
      </c>
      <c r="BV117">
        <v>47</v>
      </c>
      <c r="BW117">
        <v>3</v>
      </c>
      <c r="BX117">
        <v>18</v>
      </c>
      <c r="BY117">
        <v>25</v>
      </c>
      <c r="BZ117">
        <v>46</v>
      </c>
      <c r="CA117">
        <v>1</v>
      </c>
      <c r="CB117">
        <v>8</v>
      </c>
      <c r="CC117">
        <v>9</v>
      </c>
      <c r="CD117">
        <v>21</v>
      </c>
      <c r="CE117" s="126">
        <v>35</v>
      </c>
      <c r="CF117">
        <v>10</v>
      </c>
      <c r="CG117">
        <v>11</v>
      </c>
      <c r="CH117" s="126">
        <v>19</v>
      </c>
      <c r="CI117">
        <v>24</v>
      </c>
      <c r="CJ117">
        <v>26</v>
      </c>
      <c r="CK117">
        <v>45</v>
      </c>
      <c r="CL117">
        <v>2</v>
      </c>
      <c r="CM117">
        <v>7</v>
      </c>
      <c r="CN117">
        <v>12</v>
      </c>
      <c r="CO117">
        <v>13</v>
      </c>
      <c r="CP117">
        <v>14</v>
      </c>
      <c r="CQ117">
        <v>15</v>
      </c>
      <c r="CR117" s="126">
        <v>17</v>
      </c>
      <c r="CS117">
        <v>32</v>
      </c>
      <c r="CT117">
        <v>49</v>
      </c>
      <c r="CU117">
        <v>22</v>
      </c>
      <c r="CV117">
        <v>27</v>
      </c>
      <c r="CW117">
        <v>28</v>
      </c>
      <c r="CX117">
        <v>29</v>
      </c>
      <c r="CY117">
        <v>37</v>
      </c>
      <c r="CZ117" s="126">
        <v>40</v>
      </c>
      <c r="DA117">
        <v>42</v>
      </c>
      <c r="DB117">
        <v>44</v>
      </c>
      <c r="DC117">
        <v>23</v>
      </c>
      <c r="DD117">
        <v>43</v>
      </c>
      <c r="DE117">
        <v>4</v>
      </c>
      <c r="DF117">
        <v>39</v>
      </c>
      <c r="DG117">
        <v>34</v>
      </c>
      <c r="DH117" s="126">
        <v>16</v>
      </c>
      <c r="DI117">
        <v>30</v>
      </c>
      <c r="DJ117" s="239">
        <v>137</v>
      </c>
      <c r="DL117" s="237">
        <v>2</v>
      </c>
      <c r="DM117" s="237">
        <v>4</v>
      </c>
      <c r="DO117" s="237">
        <v>3</v>
      </c>
      <c r="DP117" s="237">
        <v>3</v>
      </c>
      <c r="DR117" s="241">
        <v>0.49103942652329752</v>
      </c>
      <c r="DU117" s="240"/>
    </row>
    <row r="118" spans="1:125" x14ac:dyDescent="0.25">
      <c r="A118" s="235">
        <v>42394</v>
      </c>
      <c r="B118">
        <v>16</v>
      </c>
      <c r="C118">
        <v>17</v>
      </c>
      <c r="D118">
        <v>19</v>
      </c>
      <c r="E118">
        <v>35</v>
      </c>
      <c r="F118">
        <v>40</v>
      </c>
      <c r="G118">
        <v>48</v>
      </c>
      <c r="I118">
        <v>0</v>
      </c>
      <c r="J118">
        <v>3</v>
      </c>
      <c r="K118">
        <v>0</v>
      </c>
      <c r="L118">
        <v>1</v>
      </c>
      <c r="M118">
        <v>2</v>
      </c>
      <c r="O118">
        <v>15</v>
      </c>
      <c r="P118">
        <v>13</v>
      </c>
      <c r="Q118">
        <v>16</v>
      </c>
      <c r="R118">
        <v>9</v>
      </c>
      <c r="S118">
        <v>21</v>
      </c>
      <c r="T118">
        <v>17</v>
      </c>
      <c r="U118">
        <v>13</v>
      </c>
      <c r="V118">
        <v>15</v>
      </c>
      <c r="W118">
        <v>15</v>
      </c>
      <c r="X118">
        <v>14</v>
      </c>
      <c r="Y118">
        <v>14</v>
      </c>
      <c r="Z118">
        <v>13</v>
      </c>
      <c r="AA118">
        <v>13</v>
      </c>
      <c r="AB118">
        <v>13</v>
      </c>
      <c r="AC118">
        <v>13</v>
      </c>
      <c r="AD118">
        <v>8</v>
      </c>
      <c r="AE118">
        <v>14</v>
      </c>
      <c r="AF118">
        <v>16</v>
      </c>
      <c r="AG118">
        <v>15</v>
      </c>
      <c r="AH118">
        <v>17</v>
      </c>
      <c r="AI118">
        <v>15</v>
      </c>
      <c r="AJ118">
        <v>12</v>
      </c>
      <c r="AK118">
        <v>11</v>
      </c>
      <c r="AL118">
        <v>14</v>
      </c>
      <c r="AM118">
        <v>16</v>
      </c>
      <c r="AN118">
        <v>14</v>
      </c>
      <c r="AO118">
        <v>12</v>
      </c>
      <c r="AP118">
        <v>12</v>
      </c>
      <c r="AQ118">
        <v>12</v>
      </c>
      <c r="AR118">
        <v>7</v>
      </c>
      <c r="AS118">
        <v>17</v>
      </c>
      <c r="AT118">
        <v>13</v>
      </c>
      <c r="AU118">
        <v>19</v>
      </c>
      <c r="AV118">
        <v>8</v>
      </c>
      <c r="AW118">
        <v>16</v>
      </c>
      <c r="AX118">
        <v>19</v>
      </c>
      <c r="AY118">
        <v>12</v>
      </c>
      <c r="AZ118">
        <v>17</v>
      </c>
      <c r="BA118">
        <v>9</v>
      </c>
      <c r="BB118">
        <v>13</v>
      </c>
      <c r="BC118">
        <v>18</v>
      </c>
      <c r="BD118">
        <v>12</v>
      </c>
      <c r="BE118">
        <v>11</v>
      </c>
      <c r="BF118">
        <v>12</v>
      </c>
      <c r="BG118">
        <v>14</v>
      </c>
      <c r="BH118">
        <v>16</v>
      </c>
      <c r="BI118">
        <v>17</v>
      </c>
      <c r="BJ118">
        <v>19</v>
      </c>
      <c r="BK118">
        <v>13</v>
      </c>
      <c r="BM118">
        <v>5</v>
      </c>
      <c r="BN118">
        <v>33</v>
      </c>
      <c r="BO118">
        <v>36</v>
      </c>
      <c r="BP118" s="126">
        <v>48</v>
      </c>
      <c r="BQ118" s="126">
        <v>41</v>
      </c>
      <c r="BR118">
        <v>6</v>
      </c>
      <c r="BS118" s="126">
        <v>20</v>
      </c>
      <c r="BT118">
        <v>31</v>
      </c>
      <c r="BU118">
        <v>38</v>
      </c>
      <c r="BV118">
        <v>47</v>
      </c>
      <c r="BW118">
        <v>3</v>
      </c>
      <c r="BX118">
        <v>18</v>
      </c>
      <c r="BY118">
        <v>25</v>
      </c>
      <c r="BZ118">
        <v>35</v>
      </c>
      <c r="CA118">
        <v>46</v>
      </c>
      <c r="CB118">
        <v>1</v>
      </c>
      <c r="CC118">
        <v>8</v>
      </c>
      <c r="CD118">
        <v>9</v>
      </c>
      <c r="CE118">
        <v>19</v>
      </c>
      <c r="CF118">
        <v>21</v>
      </c>
      <c r="CG118">
        <v>10</v>
      </c>
      <c r="CH118">
        <v>11</v>
      </c>
      <c r="CI118">
        <v>17</v>
      </c>
      <c r="CJ118">
        <v>24</v>
      </c>
      <c r="CK118">
        <v>26</v>
      </c>
      <c r="CL118">
        <v>45</v>
      </c>
      <c r="CM118">
        <v>2</v>
      </c>
      <c r="CN118">
        <v>7</v>
      </c>
      <c r="CO118">
        <v>12</v>
      </c>
      <c r="CP118">
        <v>13</v>
      </c>
      <c r="CQ118">
        <v>14</v>
      </c>
      <c r="CR118">
        <v>15</v>
      </c>
      <c r="CS118">
        <v>32</v>
      </c>
      <c r="CT118" s="126">
        <v>40</v>
      </c>
      <c r="CU118">
        <v>49</v>
      </c>
      <c r="CV118" s="126">
        <v>22</v>
      </c>
      <c r="CW118">
        <v>27</v>
      </c>
      <c r="CX118">
        <v>28</v>
      </c>
      <c r="CY118">
        <v>29</v>
      </c>
      <c r="CZ118">
        <v>37</v>
      </c>
      <c r="DA118">
        <v>42</v>
      </c>
      <c r="DB118">
        <v>44</v>
      </c>
      <c r="DC118">
        <v>23</v>
      </c>
      <c r="DD118">
        <v>43</v>
      </c>
      <c r="DE118" s="126">
        <v>4</v>
      </c>
      <c r="DF118">
        <v>39</v>
      </c>
      <c r="DG118">
        <v>16</v>
      </c>
      <c r="DH118">
        <v>34</v>
      </c>
      <c r="DI118">
        <v>30</v>
      </c>
      <c r="DJ118" s="239">
        <v>175</v>
      </c>
      <c r="DL118" s="237">
        <v>3</v>
      </c>
      <c r="DM118" s="237">
        <v>3</v>
      </c>
      <c r="DO118" s="237">
        <v>3</v>
      </c>
      <c r="DP118" s="237">
        <v>3</v>
      </c>
      <c r="DR118" s="241">
        <v>0.62724014336917566</v>
      </c>
      <c r="DU118" s="240"/>
    </row>
    <row r="119" spans="1:125" x14ac:dyDescent="0.25">
      <c r="A119" s="235">
        <v>42397</v>
      </c>
      <c r="B119">
        <v>4</v>
      </c>
      <c r="C119">
        <v>20</v>
      </c>
      <c r="D119">
        <v>22</v>
      </c>
      <c r="E119">
        <v>40</v>
      </c>
      <c r="F119">
        <v>41</v>
      </c>
      <c r="G119">
        <v>48</v>
      </c>
      <c r="I119">
        <v>1</v>
      </c>
      <c r="J119">
        <v>0</v>
      </c>
      <c r="K119">
        <v>2</v>
      </c>
      <c r="L119">
        <v>0</v>
      </c>
      <c r="M119">
        <v>3</v>
      </c>
      <c r="O119">
        <v>15</v>
      </c>
      <c r="P119">
        <v>13</v>
      </c>
      <c r="Q119">
        <v>16</v>
      </c>
      <c r="R119">
        <v>10</v>
      </c>
      <c r="S119">
        <v>21</v>
      </c>
      <c r="T119">
        <v>17</v>
      </c>
      <c r="U119">
        <v>13</v>
      </c>
      <c r="V119">
        <v>15</v>
      </c>
      <c r="W119">
        <v>15</v>
      </c>
      <c r="X119">
        <v>14</v>
      </c>
      <c r="Y119">
        <v>14</v>
      </c>
      <c r="Z119">
        <v>13</v>
      </c>
      <c r="AA119">
        <v>13</v>
      </c>
      <c r="AB119">
        <v>13</v>
      </c>
      <c r="AC119">
        <v>13</v>
      </c>
      <c r="AD119">
        <v>8</v>
      </c>
      <c r="AE119">
        <v>14</v>
      </c>
      <c r="AF119">
        <v>16</v>
      </c>
      <c r="AG119">
        <v>15</v>
      </c>
      <c r="AH119">
        <v>18</v>
      </c>
      <c r="AI119">
        <v>15</v>
      </c>
      <c r="AJ119">
        <v>13</v>
      </c>
      <c r="AK119">
        <v>11</v>
      </c>
      <c r="AL119">
        <v>14</v>
      </c>
      <c r="AM119">
        <v>16</v>
      </c>
      <c r="AN119">
        <v>14</v>
      </c>
      <c r="AO119">
        <v>12</v>
      </c>
      <c r="AP119">
        <v>12</v>
      </c>
      <c r="AQ119">
        <v>12</v>
      </c>
      <c r="AR119">
        <v>7</v>
      </c>
      <c r="AS119">
        <v>17</v>
      </c>
      <c r="AT119">
        <v>13</v>
      </c>
      <c r="AU119">
        <v>19</v>
      </c>
      <c r="AV119">
        <v>8</v>
      </c>
      <c r="AW119">
        <v>16</v>
      </c>
      <c r="AX119">
        <v>19</v>
      </c>
      <c r="AY119">
        <v>12</v>
      </c>
      <c r="AZ119">
        <v>17</v>
      </c>
      <c r="BA119">
        <v>9</v>
      </c>
      <c r="BB119">
        <v>14</v>
      </c>
      <c r="BC119">
        <v>19</v>
      </c>
      <c r="BD119">
        <v>12</v>
      </c>
      <c r="BE119">
        <v>11</v>
      </c>
      <c r="BF119">
        <v>12</v>
      </c>
      <c r="BG119">
        <v>14</v>
      </c>
      <c r="BH119">
        <v>16</v>
      </c>
      <c r="BI119">
        <v>17</v>
      </c>
      <c r="BJ119">
        <v>20</v>
      </c>
      <c r="BK119">
        <v>13</v>
      </c>
      <c r="BM119">
        <v>5</v>
      </c>
      <c r="BN119">
        <v>48</v>
      </c>
      <c r="BO119">
        <v>33</v>
      </c>
      <c r="BP119">
        <v>36</v>
      </c>
      <c r="BQ119">
        <v>41</v>
      </c>
      <c r="BR119">
        <v>20</v>
      </c>
      <c r="BS119">
        <v>6</v>
      </c>
      <c r="BT119">
        <v>31</v>
      </c>
      <c r="BU119">
        <v>38</v>
      </c>
      <c r="BV119">
        <v>47</v>
      </c>
      <c r="BW119">
        <v>3</v>
      </c>
      <c r="BX119">
        <v>18</v>
      </c>
      <c r="BY119">
        <v>25</v>
      </c>
      <c r="BZ119">
        <v>35</v>
      </c>
      <c r="CA119">
        <v>46</v>
      </c>
      <c r="CB119">
        <v>1</v>
      </c>
      <c r="CC119">
        <v>8</v>
      </c>
      <c r="CD119" s="126">
        <v>9</v>
      </c>
      <c r="CE119">
        <v>19</v>
      </c>
      <c r="CF119">
        <v>21</v>
      </c>
      <c r="CG119" s="126">
        <v>10</v>
      </c>
      <c r="CH119" s="126">
        <v>11</v>
      </c>
      <c r="CI119">
        <v>17</v>
      </c>
      <c r="CJ119">
        <v>24</v>
      </c>
      <c r="CK119">
        <v>26</v>
      </c>
      <c r="CL119">
        <v>40</v>
      </c>
      <c r="CM119">
        <v>45</v>
      </c>
      <c r="CN119">
        <v>2</v>
      </c>
      <c r="CO119">
        <v>7</v>
      </c>
      <c r="CP119">
        <v>12</v>
      </c>
      <c r="CQ119">
        <v>13</v>
      </c>
      <c r="CR119">
        <v>14</v>
      </c>
      <c r="CS119">
        <v>15</v>
      </c>
      <c r="CT119" s="126">
        <v>22</v>
      </c>
      <c r="CU119" s="126">
        <v>32</v>
      </c>
      <c r="CV119">
        <v>49</v>
      </c>
      <c r="CW119">
        <v>27</v>
      </c>
      <c r="CX119">
        <v>28</v>
      </c>
      <c r="CY119">
        <v>29</v>
      </c>
      <c r="CZ119">
        <v>37</v>
      </c>
      <c r="DA119">
        <v>42</v>
      </c>
      <c r="DB119">
        <v>44</v>
      </c>
      <c r="DC119" s="126">
        <v>23</v>
      </c>
      <c r="DD119">
        <v>43</v>
      </c>
      <c r="DE119">
        <v>4</v>
      </c>
      <c r="DF119">
        <v>39</v>
      </c>
      <c r="DG119">
        <v>16</v>
      </c>
      <c r="DH119">
        <v>34</v>
      </c>
      <c r="DI119">
        <v>30</v>
      </c>
      <c r="DJ119" s="239">
        <v>175</v>
      </c>
      <c r="DL119" s="237">
        <v>3</v>
      </c>
      <c r="DM119" s="237">
        <v>3</v>
      </c>
      <c r="DO119" s="237">
        <v>1</v>
      </c>
      <c r="DP119" s="237">
        <v>5</v>
      </c>
      <c r="DR119" s="241">
        <v>0.62724014336917566</v>
      </c>
      <c r="DU119" s="240"/>
    </row>
    <row r="120" spans="1:125" x14ac:dyDescent="0.25">
      <c r="A120" s="235">
        <v>42401</v>
      </c>
      <c r="B120">
        <v>9</v>
      </c>
      <c r="C120">
        <v>10</v>
      </c>
      <c r="D120">
        <v>11</v>
      </c>
      <c r="E120">
        <v>22</v>
      </c>
      <c r="F120">
        <v>23</v>
      </c>
      <c r="G120">
        <v>32</v>
      </c>
      <c r="I120">
        <v>1</v>
      </c>
      <c r="J120">
        <v>2</v>
      </c>
      <c r="K120">
        <v>2</v>
      </c>
      <c r="L120">
        <v>1</v>
      </c>
      <c r="M120">
        <v>0</v>
      </c>
      <c r="O120">
        <v>15</v>
      </c>
      <c r="P120">
        <v>13</v>
      </c>
      <c r="Q120">
        <v>16</v>
      </c>
      <c r="R120">
        <v>10</v>
      </c>
      <c r="S120">
        <v>21</v>
      </c>
      <c r="T120">
        <v>17</v>
      </c>
      <c r="U120">
        <v>13</v>
      </c>
      <c r="V120">
        <v>15</v>
      </c>
      <c r="W120">
        <v>16</v>
      </c>
      <c r="X120">
        <v>15</v>
      </c>
      <c r="Y120">
        <v>15</v>
      </c>
      <c r="Z120">
        <v>13</v>
      </c>
      <c r="AA120">
        <v>13</v>
      </c>
      <c r="AB120">
        <v>13</v>
      </c>
      <c r="AC120">
        <v>13</v>
      </c>
      <c r="AD120">
        <v>8</v>
      </c>
      <c r="AE120">
        <v>14</v>
      </c>
      <c r="AF120">
        <v>16</v>
      </c>
      <c r="AG120">
        <v>15</v>
      </c>
      <c r="AH120">
        <v>18</v>
      </c>
      <c r="AI120">
        <v>15</v>
      </c>
      <c r="AJ120">
        <v>14</v>
      </c>
      <c r="AK120">
        <v>12</v>
      </c>
      <c r="AL120">
        <v>14</v>
      </c>
      <c r="AM120">
        <v>16</v>
      </c>
      <c r="AN120">
        <v>14</v>
      </c>
      <c r="AO120">
        <v>12</v>
      </c>
      <c r="AP120">
        <v>12</v>
      </c>
      <c r="AQ120">
        <v>12</v>
      </c>
      <c r="AR120">
        <v>7</v>
      </c>
      <c r="AS120">
        <v>17</v>
      </c>
      <c r="AT120">
        <v>14</v>
      </c>
      <c r="AU120">
        <v>19</v>
      </c>
      <c r="AV120">
        <v>8</v>
      </c>
      <c r="AW120">
        <v>16</v>
      </c>
      <c r="AX120">
        <v>19</v>
      </c>
      <c r="AY120">
        <v>12</v>
      </c>
      <c r="AZ120">
        <v>17</v>
      </c>
      <c r="BA120">
        <v>9</v>
      </c>
      <c r="BB120">
        <v>14</v>
      </c>
      <c r="BC120">
        <v>19</v>
      </c>
      <c r="BD120">
        <v>12</v>
      </c>
      <c r="BE120">
        <v>11</v>
      </c>
      <c r="BF120">
        <v>12</v>
      </c>
      <c r="BG120">
        <v>14</v>
      </c>
      <c r="BH120">
        <v>16</v>
      </c>
      <c r="BI120">
        <v>17</v>
      </c>
      <c r="BJ120">
        <v>20</v>
      </c>
      <c r="BK120">
        <v>13</v>
      </c>
      <c r="BM120">
        <v>5</v>
      </c>
      <c r="BN120">
        <v>48</v>
      </c>
      <c r="BO120">
        <v>33</v>
      </c>
      <c r="BP120">
        <v>36</v>
      </c>
      <c r="BQ120">
        <v>41</v>
      </c>
      <c r="BR120">
        <v>20</v>
      </c>
      <c r="BS120">
        <v>6</v>
      </c>
      <c r="BT120">
        <v>31</v>
      </c>
      <c r="BU120">
        <v>38</v>
      </c>
      <c r="BV120">
        <v>47</v>
      </c>
      <c r="BW120">
        <v>3</v>
      </c>
      <c r="BX120">
        <v>9</v>
      </c>
      <c r="BY120">
        <v>18</v>
      </c>
      <c r="BZ120">
        <v>25</v>
      </c>
      <c r="CA120">
        <v>35</v>
      </c>
      <c r="CB120">
        <v>46</v>
      </c>
      <c r="CC120">
        <v>1</v>
      </c>
      <c r="CD120">
        <v>8</v>
      </c>
      <c r="CE120">
        <v>10</v>
      </c>
      <c r="CF120">
        <v>11</v>
      </c>
      <c r="CG120">
        <v>19</v>
      </c>
      <c r="CH120" s="126">
        <v>21</v>
      </c>
      <c r="CI120">
        <v>17</v>
      </c>
      <c r="CJ120">
        <v>22</v>
      </c>
      <c r="CK120">
        <v>24</v>
      </c>
      <c r="CL120" s="126">
        <v>26</v>
      </c>
      <c r="CM120">
        <v>32</v>
      </c>
      <c r="CN120">
        <v>40</v>
      </c>
      <c r="CO120">
        <v>45</v>
      </c>
      <c r="CP120" s="126">
        <v>2</v>
      </c>
      <c r="CQ120">
        <v>7</v>
      </c>
      <c r="CR120">
        <v>12</v>
      </c>
      <c r="CS120">
        <v>13</v>
      </c>
      <c r="CT120">
        <v>14</v>
      </c>
      <c r="CU120">
        <v>15</v>
      </c>
      <c r="CV120" s="126">
        <v>49</v>
      </c>
      <c r="CW120">
        <v>23</v>
      </c>
      <c r="CX120">
        <v>27</v>
      </c>
      <c r="CY120">
        <v>28</v>
      </c>
      <c r="CZ120">
        <v>29</v>
      </c>
      <c r="DA120">
        <v>37</v>
      </c>
      <c r="DB120">
        <v>42</v>
      </c>
      <c r="DC120">
        <v>44</v>
      </c>
      <c r="DD120">
        <v>43</v>
      </c>
      <c r="DE120">
        <v>4</v>
      </c>
      <c r="DF120" s="126">
        <v>39</v>
      </c>
      <c r="DG120">
        <v>16</v>
      </c>
      <c r="DH120" s="126">
        <v>34</v>
      </c>
      <c r="DI120">
        <v>30</v>
      </c>
      <c r="DJ120" s="239">
        <v>107</v>
      </c>
      <c r="DL120" s="237">
        <v>1</v>
      </c>
      <c r="DM120" s="237">
        <v>5</v>
      </c>
      <c r="DO120" s="237">
        <v>3</v>
      </c>
      <c r="DP120" s="237">
        <v>3</v>
      </c>
      <c r="DR120" s="241">
        <v>0.38351254480286739</v>
      </c>
      <c r="DU120" s="240"/>
    </row>
    <row r="121" spans="1:125" x14ac:dyDescent="0.25">
      <c r="A121" s="235">
        <v>42404</v>
      </c>
      <c r="B121">
        <v>2</v>
      </c>
      <c r="C121">
        <v>21</v>
      </c>
      <c r="D121">
        <v>26</v>
      </c>
      <c r="E121">
        <v>34</v>
      </c>
      <c r="F121">
        <v>39</v>
      </c>
      <c r="G121">
        <v>49</v>
      </c>
      <c r="I121">
        <v>1</v>
      </c>
      <c r="J121">
        <v>0</v>
      </c>
      <c r="K121">
        <v>2</v>
      </c>
      <c r="L121">
        <v>2</v>
      </c>
      <c r="M121">
        <v>1</v>
      </c>
      <c r="O121">
        <v>15</v>
      </c>
      <c r="P121">
        <v>14</v>
      </c>
      <c r="Q121">
        <v>16</v>
      </c>
      <c r="R121">
        <v>10</v>
      </c>
      <c r="S121">
        <v>21</v>
      </c>
      <c r="T121">
        <v>17</v>
      </c>
      <c r="U121">
        <v>13</v>
      </c>
      <c r="V121">
        <v>15</v>
      </c>
      <c r="W121">
        <v>16</v>
      </c>
      <c r="X121">
        <v>15</v>
      </c>
      <c r="Y121">
        <v>15</v>
      </c>
      <c r="Z121">
        <v>13</v>
      </c>
      <c r="AA121">
        <v>13</v>
      </c>
      <c r="AB121">
        <v>13</v>
      </c>
      <c r="AC121">
        <v>13</v>
      </c>
      <c r="AD121">
        <v>8</v>
      </c>
      <c r="AE121">
        <v>14</v>
      </c>
      <c r="AF121">
        <v>16</v>
      </c>
      <c r="AG121">
        <v>15</v>
      </c>
      <c r="AH121">
        <v>18</v>
      </c>
      <c r="AI121">
        <v>16</v>
      </c>
      <c r="AJ121">
        <v>14</v>
      </c>
      <c r="AK121">
        <v>12</v>
      </c>
      <c r="AL121">
        <v>14</v>
      </c>
      <c r="AM121">
        <v>16</v>
      </c>
      <c r="AN121">
        <v>15</v>
      </c>
      <c r="AO121">
        <v>12</v>
      </c>
      <c r="AP121">
        <v>12</v>
      </c>
      <c r="AQ121">
        <v>12</v>
      </c>
      <c r="AR121">
        <v>7</v>
      </c>
      <c r="AS121">
        <v>17</v>
      </c>
      <c r="AT121">
        <v>14</v>
      </c>
      <c r="AU121">
        <v>19</v>
      </c>
      <c r="AV121">
        <v>9</v>
      </c>
      <c r="AW121">
        <v>16</v>
      </c>
      <c r="AX121">
        <v>19</v>
      </c>
      <c r="AY121">
        <v>12</v>
      </c>
      <c r="AZ121">
        <v>17</v>
      </c>
      <c r="BA121">
        <v>10</v>
      </c>
      <c r="BB121">
        <v>14</v>
      </c>
      <c r="BC121">
        <v>19</v>
      </c>
      <c r="BD121">
        <v>12</v>
      </c>
      <c r="BE121">
        <v>11</v>
      </c>
      <c r="BF121">
        <v>12</v>
      </c>
      <c r="BG121">
        <v>14</v>
      </c>
      <c r="BH121">
        <v>16</v>
      </c>
      <c r="BI121">
        <v>17</v>
      </c>
      <c r="BJ121">
        <v>20</v>
      </c>
      <c r="BK121">
        <v>14</v>
      </c>
      <c r="BM121">
        <v>5</v>
      </c>
      <c r="BN121">
        <v>48</v>
      </c>
      <c r="BO121">
        <v>33</v>
      </c>
      <c r="BP121">
        <v>36</v>
      </c>
      <c r="BQ121">
        <v>41</v>
      </c>
      <c r="BR121">
        <v>20</v>
      </c>
      <c r="BS121">
        <v>6</v>
      </c>
      <c r="BT121">
        <v>31</v>
      </c>
      <c r="BU121">
        <v>38</v>
      </c>
      <c r="BV121">
        <v>47</v>
      </c>
      <c r="BW121">
        <v>3</v>
      </c>
      <c r="BX121">
        <v>9</v>
      </c>
      <c r="BY121">
        <v>18</v>
      </c>
      <c r="BZ121" s="126">
        <v>21</v>
      </c>
      <c r="CA121">
        <v>25</v>
      </c>
      <c r="CB121">
        <v>35</v>
      </c>
      <c r="CC121">
        <v>46</v>
      </c>
      <c r="CD121">
        <v>1</v>
      </c>
      <c r="CE121">
        <v>8</v>
      </c>
      <c r="CF121">
        <v>10</v>
      </c>
      <c r="CG121">
        <v>11</v>
      </c>
      <c r="CH121">
        <v>19</v>
      </c>
      <c r="CI121">
        <v>26</v>
      </c>
      <c r="CJ121">
        <v>2</v>
      </c>
      <c r="CK121">
        <v>17</v>
      </c>
      <c r="CL121">
        <v>22</v>
      </c>
      <c r="CM121" s="126">
        <v>24</v>
      </c>
      <c r="CN121">
        <v>32</v>
      </c>
      <c r="CO121">
        <v>40</v>
      </c>
      <c r="CP121">
        <v>45</v>
      </c>
      <c r="CQ121">
        <v>49</v>
      </c>
      <c r="CR121">
        <v>7</v>
      </c>
      <c r="CS121">
        <v>12</v>
      </c>
      <c r="CT121" s="126">
        <v>13</v>
      </c>
      <c r="CU121" s="126">
        <v>14</v>
      </c>
      <c r="CV121">
        <v>15</v>
      </c>
      <c r="CW121">
        <v>23</v>
      </c>
      <c r="CX121">
        <v>27</v>
      </c>
      <c r="CY121">
        <v>28</v>
      </c>
      <c r="CZ121">
        <v>29</v>
      </c>
      <c r="DA121">
        <v>37</v>
      </c>
      <c r="DB121" s="126">
        <v>42</v>
      </c>
      <c r="DC121">
        <v>44</v>
      </c>
      <c r="DD121">
        <v>43</v>
      </c>
      <c r="DE121">
        <v>4</v>
      </c>
      <c r="DF121">
        <v>39</v>
      </c>
      <c r="DG121">
        <v>34</v>
      </c>
      <c r="DH121" s="126">
        <v>16</v>
      </c>
      <c r="DI121">
        <v>30</v>
      </c>
      <c r="DJ121" s="239">
        <v>171</v>
      </c>
      <c r="DL121" s="237">
        <v>4</v>
      </c>
      <c r="DM121" s="237">
        <v>2</v>
      </c>
      <c r="DO121" s="237">
        <v>3</v>
      </c>
      <c r="DP121" s="237">
        <v>3</v>
      </c>
      <c r="DR121" s="241">
        <v>0.61290322580645162</v>
      </c>
      <c r="DU121" s="240"/>
    </row>
    <row r="122" spans="1:125" x14ac:dyDescent="0.25">
      <c r="A122" s="235">
        <v>42408</v>
      </c>
      <c r="B122">
        <v>13</v>
      </c>
      <c r="C122">
        <v>14</v>
      </c>
      <c r="D122">
        <v>16</v>
      </c>
      <c r="E122">
        <v>21</v>
      </c>
      <c r="F122">
        <v>24</v>
      </c>
      <c r="G122">
        <v>42</v>
      </c>
      <c r="I122">
        <v>0</v>
      </c>
      <c r="J122">
        <v>3</v>
      </c>
      <c r="K122">
        <v>2</v>
      </c>
      <c r="L122">
        <v>0</v>
      </c>
      <c r="M122">
        <v>1</v>
      </c>
      <c r="O122">
        <v>15</v>
      </c>
      <c r="P122">
        <v>14</v>
      </c>
      <c r="Q122">
        <v>16</v>
      </c>
      <c r="R122">
        <v>10</v>
      </c>
      <c r="S122">
        <v>21</v>
      </c>
      <c r="T122">
        <v>17</v>
      </c>
      <c r="U122">
        <v>13</v>
      </c>
      <c r="V122">
        <v>15</v>
      </c>
      <c r="W122">
        <v>16</v>
      </c>
      <c r="X122">
        <v>15</v>
      </c>
      <c r="Y122">
        <v>15</v>
      </c>
      <c r="Z122">
        <v>13</v>
      </c>
      <c r="AA122">
        <v>14</v>
      </c>
      <c r="AB122">
        <v>14</v>
      </c>
      <c r="AC122">
        <v>13</v>
      </c>
      <c r="AD122">
        <v>9</v>
      </c>
      <c r="AE122">
        <v>14</v>
      </c>
      <c r="AF122">
        <v>16</v>
      </c>
      <c r="AG122">
        <v>15</v>
      </c>
      <c r="AH122">
        <v>18</v>
      </c>
      <c r="AI122">
        <v>17</v>
      </c>
      <c r="AJ122">
        <v>14</v>
      </c>
      <c r="AK122">
        <v>12</v>
      </c>
      <c r="AL122">
        <v>15</v>
      </c>
      <c r="AM122">
        <v>16</v>
      </c>
      <c r="AN122">
        <v>15</v>
      </c>
      <c r="AO122">
        <v>12</v>
      </c>
      <c r="AP122">
        <v>12</v>
      </c>
      <c r="AQ122">
        <v>12</v>
      </c>
      <c r="AR122">
        <v>7</v>
      </c>
      <c r="AS122">
        <v>17</v>
      </c>
      <c r="AT122">
        <v>14</v>
      </c>
      <c r="AU122">
        <v>19</v>
      </c>
      <c r="AV122">
        <v>9</v>
      </c>
      <c r="AW122">
        <v>16</v>
      </c>
      <c r="AX122">
        <v>19</v>
      </c>
      <c r="AY122">
        <v>12</v>
      </c>
      <c r="AZ122">
        <v>17</v>
      </c>
      <c r="BA122">
        <v>10</v>
      </c>
      <c r="BB122">
        <v>14</v>
      </c>
      <c r="BC122">
        <v>19</v>
      </c>
      <c r="BD122">
        <v>13</v>
      </c>
      <c r="BE122">
        <v>11</v>
      </c>
      <c r="BF122">
        <v>12</v>
      </c>
      <c r="BG122">
        <v>14</v>
      </c>
      <c r="BH122">
        <v>16</v>
      </c>
      <c r="BI122">
        <v>17</v>
      </c>
      <c r="BJ122">
        <v>20</v>
      </c>
      <c r="BK122">
        <v>14</v>
      </c>
      <c r="BM122">
        <v>5</v>
      </c>
      <c r="BN122">
        <v>48</v>
      </c>
      <c r="BO122">
        <v>33</v>
      </c>
      <c r="BP122">
        <v>36</v>
      </c>
      <c r="BQ122">
        <v>41</v>
      </c>
      <c r="BR122">
        <v>20</v>
      </c>
      <c r="BS122">
        <v>6</v>
      </c>
      <c r="BT122">
        <v>21</v>
      </c>
      <c r="BU122">
        <v>31</v>
      </c>
      <c r="BV122">
        <v>38</v>
      </c>
      <c r="BW122">
        <v>47</v>
      </c>
      <c r="BX122">
        <v>3</v>
      </c>
      <c r="BY122">
        <v>9</v>
      </c>
      <c r="BZ122">
        <v>18</v>
      </c>
      <c r="CA122">
        <v>25</v>
      </c>
      <c r="CB122">
        <v>35</v>
      </c>
      <c r="CC122" s="126">
        <v>46</v>
      </c>
      <c r="CD122">
        <v>1</v>
      </c>
      <c r="CE122" s="126">
        <v>8</v>
      </c>
      <c r="CF122">
        <v>10</v>
      </c>
      <c r="CG122">
        <v>11</v>
      </c>
      <c r="CH122">
        <v>19</v>
      </c>
      <c r="CI122">
        <v>24</v>
      </c>
      <c r="CJ122">
        <v>26</v>
      </c>
      <c r="CK122">
        <v>2</v>
      </c>
      <c r="CL122">
        <v>13</v>
      </c>
      <c r="CM122">
        <v>14</v>
      </c>
      <c r="CN122" s="126">
        <v>17</v>
      </c>
      <c r="CO122">
        <v>22</v>
      </c>
      <c r="CP122">
        <v>32</v>
      </c>
      <c r="CQ122">
        <v>40</v>
      </c>
      <c r="CR122">
        <v>45</v>
      </c>
      <c r="CS122" s="126">
        <v>49</v>
      </c>
      <c r="CT122" s="126">
        <v>7</v>
      </c>
      <c r="CU122">
        <v>12</v>
      </c>
      <c r="CV122">
        <v>15</v>
      </c>
      <c r="CW122">
        <v>42</v>
      </c>
      <c r="CX122">
        <v>23</v>
      </c>
      <c r="CY122">
        <v>27</v>
      </c>
      <c r="CZ122">
        <v>28</v>
      </c>
      <c r="DA122">
        <v>29</v>
      </c>
      <c r="DB122">
        <v>37</v>
      </c>
      <c r="DC122">
        <v>44</v>
      </c>
      <c r="DD122">
        <v>43</v>
      </c>
      <c r="DE122">
        <v>4</v>
      </c>
      <c r="DF122" s="126">
        <v>39</v>
      </c>
      <c r="DG122">
        <v>16</v>
      </c>
      <c r="DH122">
        <v>34</v>
      </c>
      <c r="DI122">
        <v>30</v>
      </c>
      <c r="DJ122" s="239">
        <v>130</v>
      </c>
      <c r="DL122" s="237">
        <v>1</v>
      </c>
      <c r="DM122" s="237">
        <v>5</v>
      </c>
      <c r="DO122" s="237">
        <v>2</v>
      </c>
      <c r="DP122" s="237">
        <v>4</v>
      </c>
      <c r="DR122" s="241">
        <v>0.46594982078853048</v>
      </c>
      <c r="DU122" s="240"/>
    </row>
    <row r="123" spans="1:125" x14ac:dyDescent="0.25">
      <c r="A123" s="235">
        <v>42411</v>
      </c>
      <c r="B123">
        <v>7</v>
      </c>
      <c r="C123">
        <v>8</v>
      </c>
      <c r="D123">
        <v>17</v>
      </c>
      <c r="E123">
        <v>39</v>
      </c>
      <c r="F123">
        <v>46</v>
      </c>
      <c r="G123">
        <v>49</v>
      </c>
      <c r="I123">
        <v>2</v>
      </c>
      <c r="J123">
        <v>1</v>
      </c>
      <c r="K123">
        <v>0</v>
      </c>
      <c r="L123">
        <v>1</v>
      </c>
      <c r="M123">
        <v>2</v>
      </c>
      <c r="O123">
        <v>15</v>
      </c>
      <c r="P123">
        <v>14</v>
      </c>
      <c r="Q123">
        <v>16</v>
      </c>
      <c r="R123">
        <v>10</v>
      </c>
      <c r="S123">
        <v>21</v>
      </c>
      <c r="T123">
        <v>17</v>
      </c>
      <c r="U123">
        <v>14</v>
      </c>
      <c r="V123">
        <v>16</v>
      </c>
      <c r="W123">
        <v>16</v>
      </c>
      <c r="X123">
        <v>15</v>
      </c>
      <c r="Y123">
        <v>15</v>
      </c>
      <c r="Z123">
        <v>13</v>
      </c>
      <c r="AA123">
        <v>14</v>
      </c>
      <c r="AB123">
        <v>14</v>
      </c>
      <c r="AC123">
        <v>13</v>
      </c>
      <c r="AD123">
        <v>9</v>
      </c>
      <c r="AE123">
        <v>15</v>
      </c>
      <c r="AF123">
        <v>16</v>
      </c>
      <c r="AG123">
        <v>15</v>
      </c>
      <c r="AH123">
        <v>18</v>
      </c>
      <c r="AI123">
        <v>17</v>
      </c>
      <c r="AJ123">
        <v>14</v>
      </c>
      <c r="AK123">
        <v>12</v>
      </c>
      <c r="AL123">
        <v>15</v>
      </c>
      <c r="AM123">
        <v>16</v>
      </c>
      <c r="AN123">
        <v>15</v>
      </c>
      <c r="AO123">
        <v>12</v>
      </c>
      <c r="AP123">
        <v>12</v>
      </c>
      <c r="AQ123">
        <v>12</v>
      </c>
      <c r="AR123">
        <v>7</v>
      </c>
      <c r="AS123">
        <v>17</v>
      </c>
      <c r="AT123">
        <v>14</v>
      </c>
      <c r="AU123">
        <v>19</v>
      </c>
      <c r="AV123">
        <v>9</v>
      </c>
      <c r="AW123">
        <v>16</v>
      </c>
      <c r="AX123">
        <v>19</v>
      </c>
      <c r="AY123">
        <v>12</v>
      </c>
      <c r="AZ123">
        <v>17</v>
      </c>
      <c r="BA123">
        <v>11</v>
      </c>
      <c r="BB123">
        <v>14</v>
      </c>
      <c r="BC123">
        <v>19</v>
      </c>
      <c r="BD123">
        <v>13</v>
      </c>
      <c r="BE123">
        <v>11</v>
      </c>
      <c r="BF123">
        <v>12</v>
      </c>
      <c r="BG123">
        <v>14</v>
      </c>
      <c r="BH123">
        <v>17</v>
      </c>
      <c r="BI123">
        <v>17</v>
      </c>
      <c r="BJ123">
        <v>20</v>
      </c>
      <c r="BK123">
        <v>15</v>
      </c>
      <c r="BM123" s="126">
        <v>5</v>
      </c>
      <c r="BN123">
        <v>48</v>
      </c>
      <c r="BO123">
        <v>33</v>
      </c>
      <c r="BP123">
        <v>36</v>
      </c>
      <c r="BQ123">
        <v>41</v>
      </c>
      <c r="BR123">
        <v>20</v>
      </c>
      <c r="BS123">
        <v>6</v>
      </c>
      <c r="BT123">
        <v>21</v>
      </c>
      <c r="BU123">
        <v>31</v>
      </c>
      <c r="BV123">
        <v>38</v>
      </c>
      <c r="BW123">
        <v>46</v>
      </c>
      <c r="BX123">
        <v>47</v>
      </c>
      <c r="BY123" s="126">
        <v>3</v>
      </c>
      <c r="BZ123">
        <v>8</v>
      </c>
      <c r="CA123">
        <v>9</v>
      </c>
      <c r="CB123">
        <v>18</v>
      </c>
      <c r="CC123">
        <v>25</v>
      </c>
      <c r="CD123">
        <v>35</v>
      </c>
      <c r="CE123">
        <v>1</v>
      </c>
      <c r="CF123">
        <v>10</v>
      </c>
      <c r="CG123">
        <v>11</v>
      </c>
      <c r="CH123">
        <v>17</v>
      </c>
      <c r="CI123">
        <v>19</v>
      </c>
      <c r="CJ123">
        <v>24</v>
      </c>
      <c r="CK123">
        <v>26</v>
      </c>
      <c r="CL123" s="126">
        <v>49</v>
      </c>
      <c r="CM123">
        <v>2</v>
      </c>
      <c r="CN123">
        <v>7</v>
      </c>
      <c r="CO123">
        <v>13</v>
      </c>
      <c r="CP123">
        <v>14</v>
      </c>
      <c r="CQ123">
        <v>22</v>
      </c>
      <c r="CR123">
        <v>32</v>
      </c>
      <c r="CS123" s="126">
        <v>40</v>
      </c>
      <c r="CT123">
        <v>45</v>
      </c>
      <c r="CU123">
        <v>12</v>
      </c>
      <c r="CV123">
        <v>15</v>
      </c>
      <c r="CW123">
        <v>42</v>
      </c>
      <c r="CX123">
        <v>23</v>
      </c>
      <c r="CY123">
        <v>27</v>
      </c>
      <c r="CZ123">
        <v>28</v>
      </c>
      <c r="DA123" s="126">
        <v>29</v>
      </c>
      <c r="DB123">
        <v>37</v>
      </c>
      <c r="DC123">
        <v>44</v>
      </c>
      <c r="DD123">
        <v>39</v>
      </c>
      <c r="DE123" s="126">
        <v>43</v>
      </c>
      <c r="DF123">
        <v>4</v>
      </c>
      <c r="DG123">
        <v>16</v>
      </c>
      <c r="DH123">
        <v>34</v>
      </c>
      <c r="DI123">
        <v>30</v>
      </c>
      <c r="DJ123" s="239">
        <v>166</v>
      </c>
      <c r="DL123" s="237">
        <v>3</v>
      </c>
      <c r="DM123" s="237">
        <v>3</v>
      </c>
      <c r="DO123" s="237">
        <v>4</v>
      </c>
      <c r="DP123" s="237">
        <v>2</v>
      </c>
      <c r="DR123" s="241">
        <v>0.59498207885304655</v>
      </c>
      <c r="DU123" s="240"/>
    </row>
    <row r="124" spans="1:125" x14ac:dyDescent="0.25">
      <c r="A124" s="235">
        <v>42415</v>
      </c>
      <c r="B124">
        <v>3</v>
      </c>
      <c r="C124">
        <v>5</v>
      </c>
      <c r="D124">
        <v>29</v>
      </c>
      <c r="E124">
        <v>40</v>
      </c>
      <c r="F124">
        <v>43</v>
      </c>
      <c r="G124">
        <v>49</v>
      </c>
      <c r="I124">
        <v>2</v>
      </c>
      <c r="J124">
        <v>0</v>
      </c>
      <c r="K124">
        <v>1</v>
      </c>
      <c r="L124">
        <v>0</v>
      </c>
      <c r="M124">
        <v>3</v>
      </c>
      <c r="O124">
        <v>15</v>
      </c>
      <c r="P124">
        <v>14</v>
      </c>
      <c r="Q124">
        <v>17</v>
      </c>
      <c r="R124">
        <v>10</v>
      </c>
      <c r="S124">
        <v>22</v>
      </c>
      <c r="T124">
        <v>17</v>
      </c>
      <c r="U124">
        <v>14</v>
      </c>
      <c r="V124">
        <v>16</v>
      </c>
      <c r="W124">
        <v>16</v>
      </c>
      <c r="X124">
        <v>15</v>
      </c>
      <c r="Y124">
        <v>15</v>
      </c>
      <c r="Z124">
        <v>13</v>
      </c>
      <c r="AA124">
        <v>14</v>
      </c>
      <c r="AB124">
        <v>14</v>
      </c>
      <c r="AC124">
        <v>13</v>
      </c>
      <c r="AD124">
        <v>9</v>
      </c>
      <c r="AE124">
        <v>15</v>
      </c>
      <c r="AF124">
        <v>16</v>
      </c>
      <c r="AG124">
        <v>15</v>
      </c>
      <c r="AH124">
        <v>18</v>
      </c>
      <c r="AI124">
        <v>17</v>
      </c>
      <c r="AJ124">
        <v>14</v>
      </c>
      <c r="AK124">
        <v>12</v>
      </c>
      <c r="AL124">
        <v>15</v>
      </c>
      <c r="AM124">
        <v>16</v>
      </c>
      <c r="AN124">
        <v>15</v>
      </c>
      <c r="AO124">
        <v>12</v>
      </c>
      <c r="AP124">
        <v>12</v>
      </c>
      <c r="AQ124">
        <v>13</v>
      </c>
      <c r="AR124">
        <v>7</v>
      </c>
      <c r="AS124">
        <v>17</v>
      </c>
      <c r="AT124">
        <v>14</v>
      </c>
      <c r="AU124">
        <v>19</v>
      </c>
      <c r="AV124">
        <v>9</v>
      </c>
      <c r="AW124">
        <v>16</v>
      </c>
      <c r="AX124">
        <v>19</v>
      </c>
      <c r="AY124">
        <v>12</v>
      </c>
      <c r="AZ124">
        <v>17</v>
      </c>
      <c r="BA124">
        <v>11</v>
      </c>
      <c r="BB124">
        <v>15</v>
      </c>
      <c r="BC124">
        <v>19</v>
      </c>
      <c r="BD124">
        <v>13</v>
      </c>
      <c r="BE124">
        <v>12</v>
      </c>
      <c r="BF124">
        <v>12</v>
      </c>
      <c r="BG124">
        <v>14</v>
      </c>
      <c r="BH124">
        <v>17</v>
      </c>
      <c r="BI124">
        <v>17</v>
      </c>
      <c r="BJ124">
        <v>20</v>
      </c>
      <c r="BK124">
        <v>16</v>
      </c>
      <c r="BM124">
        <v>5</v>
      </c>
      <c r="BN124">
        <v>48</v>
      </c>
      <c r="BO124">
        <v>33</v>
      </c>
      <c r="BP124">
        <v>36</v>
      </c>
      <c r="BQ124">
        <v>41</v>
      </c>
      <c r="BR124" s="126">
        <v>20</v>
      </c>
      <c r="BS124">
        <v>3</v>
      </c>
      <c r="BT124">
        <v>6</v>
      </c>
      <c r="BU124" s="126">
        <v>21</v>
      </c>
      <c r="BV124">
        <v>31</v>
      </c>
      <c r="BW124">
        <v>38</v>
      </c>
      <c r="BX124">
        <v>46</v>
      </c>
      <c r="BY124">
        <v>47</v>
      </c>
      <c r="BZ124">
        <v>8</v>
      </c>
      <c r="CA124">
        <v>9</v>
      </c>
      <c r="CB124" s="126">
        <v>18</v>
      </c>
      <c r="CC124">
        <v>25</v>
      </c>
      <c r="CD124">
        <v>35</v>
      </c>
      <c r="CE124" s="126">
        <v>49</v>
      </c>
      <c r="CF124">
        <v>1</v>
      </c>
      <c r="CG124">
        <v>10</v>
      </c>
      <c r="CH124">
        <v>11</v>
      </c>
      <c r="CI124">
        <v>17</v>
      </c>
      <c r="CJ124">
        <v>19</v>
      </c>
      <c r="CK124">
        <v>24</v>
      </c>
      <c r="CL124">
        <v>26</v>
      </c>
      <c r="CM124">
        <v>40</v>
      </c>
      <c r="CN124">
        <v>2</v>
      </c>
      <c r="CO124">
        <v>7</v>
      </c>
      <c r="CP124">
        <v>13</v>
      </c>
      <c r="CQ124">
        <v>14</v>
      </c>
      <c r="CR124">
        <v>22</v>
      </c>
      <c r="CS124">
        <v>32</v>
      </c>
      <c r="CT124">
        <v>45</v>
      </c>
      <c r="CU124">
        <v>12</v>
      </c>
      <c r="CV124">
        <v>15</v>
      </c>
      <c r="CW124">
        <v>29</v>
      </c>
      <c r="CX124">
        <v>42</v>
      </c>
      <c r="CY124">
        <v>23</v>
      </c>
      <c r="CZ124" s="126">
        <v>27</v>
      </c>
      <c r="DA124">
        <v>28</v>
      </c>
      <c r="DB124">
        <v>37</v>
      </c>
      <c r="DC124">
        <v>43</v>
      </c>
      <c r="DD124">
        <v>44</v>
      </c>
      <c r="DE124">
        <v>39</v>
      </c>
      <c r="DF124">
        <v>4</v>
      </c>
      <c r="DG124" s="126">
        <v>16</v>
      </c>
      <c r="DH124">
        <v>34</v>
      </c>
      <c r="DI124">
        <v>30</v>
      </c>
      <c r="DJ124" s="239">
        <v>169</v>
      </c>
      <c r="DL124" s="237">
        <v>4</v>
      </c>
      <c r="DM124" s="237">
        <v>2</v>
      </c>
      <c r="DO124" s="237">
        <v>5</v>
      </c>
      <c r="DP124" s="237">
        <v>1</v>
      </c>
      <c r="DR124" s="241">
        <v>0.60573476702508966</v>
      </c>
      <c r="DU124" s="240"/>
    </row>
    <row r="125" spans="1:125" x14ac:dyDescent="0.25">
      <c r="A125" s="235">
        <v>42419</v>
      </c>
      <c r="B125">
        <v>16</v>
      </c>
      <c r="C125">
        <v>18</v>
      </c>
      <c r="D125">
        <v>20</v>
      </c>
      <c r="E125">
        <v>21</v>
      </c>
      <c r="F125">
        <v>27</v>
      </c>
      <c r="G125">
        <v>49</v>
      </c>
      <c r="I125">
        <v>0</v>
      </c>
      <c r="J125">
        <v>2</v>
      </c>
      <c r="K125">
        <v>3</v>
      </c>
      <c r="L125">
        <v>0</v>
      </c>
      <c r="M125">
        <v>1</v>
      </c>
      <c r="O125">
        <v>15</v>
      </c>
      <c r="P125">
        <v>14</v>
      </c>
      <c r="Q125">
        <v>17</v>
      </c>
      <c r="R125">
        <v>10</v>
      </c>
      <c r="S125">
        <v>22</v>
      </c>
      <c r="T125">
        <v>17</v>
      </c>
      <c r="U125">
        <v>14</v>
      </c>
      <c r="V125">
        <v>16</v>
      </c>
      <c r="W125">
        <v>16</v>
      </c>
      <c r="X125">
        <v>15</v>
      </c>
      <c r="Y125">
        <v>15</v>
      </c>
      <c r="Z125">
        <v>13</v>
      </c>
      <c r="AA125">
        <v>14</v>
      </c>
      <c r="AB125">
        <v>14</v>
      </c>
      <c r="AC125">
        <v>13</v>
      </c>
      <c r="AD125">
        <v>10</v>
      </c>
      <c r="AE125">
        <v>15</v>
      </c>
      <c r="AF125">
        <v>17</v>
      </c>
      <c r="AG125">
        <v>15</v>
      </c>
      <c r="AH125">
        <v>19</v>
      </c>
      <c r="AI125">
        <v>18</v>
      </c>
      <c r="AJ125">
        <v>14</v>
      </c>
      <c r="AK125">
        <v>12</v>
      </c>
      <c r="AL125">
        <v>15</v>
      </c>
      <c r="AM125">
        <v>16</v>
      </c>
      <c r="AN125">
        <v>15</v>
      </c>
      <c r="AO125">
        <v>13</v>
      </c>
      <c r="AP125">
        <v>12</v>
      </c>
      <c r="AQ125">
        <v>13</v>
      </c>
      <c r="AR125">
        <v>7</v>
      </c>
      <c r="AS125">
        <v>17</v>
      </c>
      <c r="AT125">
        <v>14</v>
      </c>
      <c r="AU125">
        <v>19</v>
      </c>
      <c r="AV125">
        <v>9</v>
      </c>
      <c r="AW125">
        <v>16</v>
      </c>
      <c r="AX125">
        <v>19</v>
      </c>
      <c r="AY125">
        <v>12</v>
      </c>
      <c r="AZ125">
        <v>17</v>
      </c>
      <c r="BA125">
        <v>11</v>
      </c>
      <c r="BB125">
        <v>15</v>
      </c>
      <c r="BC125">
        <v>19</v>
      </c>
      <c r="BD125">
        <v>13</v>
      </c>
      <c r="BE125">
        <v>12</v>
      </c>
      <c r="BF125">
        <v>12</v>
      </c>
      <c r="BG125">
        <v>14</v>
      </c>
      <c r="BH125">
        <v>17</v>
      </c>
      <c r="BI125">
        <v>17</v>
      </c>
      <c r="BJ125">
        <v>20</v>
      </c>
      <c r="BK125">
        <v>17</v>
      </c>
      <c r="BM125">
        <v>5</v>
      </c>
      <c r="BN125">
        <v>48</v>
      </c>
      <c r="BO125">
        <v>20</v>
      </c>
      <c r="BP125">
        <v>33</v>
      </c>
      <c r="BQ125">
        <v>36</v>
      </c>
      <c r="BR125">
        <v>41</v>
      </c>
      <c r="BS125">
        <v>21</v>
      </c>
      <c r="BT125">
        <v>3</v>
      </c>
      <c r="BU125">
        <v>6</v>
      </c>
      <c r="BV125" s="126">
        <v>18</v>
      </c>
      <c r="BW125">
        <v>31</v>
      </c>
      <c r="BX125">
        <v>38</v>
      </c>
      <c r="BY125">
        <v>46</v>
      </c>
      <c r="BZ125">
        <v>47</v>
      </c>
      <c r="CA125">
        <v>49</v>
      </c>
      <c r="CB125">
        <v>8</v>
      </c>
      <c r="CC125">
        <v>9</v>
      </c>
      <c r="CD125">
        <v>25</v>
      </c>
      <c r="CE125">
        <v>35</v>
      </c>
      <c r="CF125">
        <v>1</v>
      </c>
      <c r="CG125" s="126">
        <v>10</v>
      </c>
      <c r="CH125">
        <v>11</v>
      </c>
      <c r="CI125">
        <v>17</v>
      </c>
      <c r="CJ125">
        <v>19</v>
      </c>
      <c r="CK125">
        <v>24</v>
      </c>
      <c r="CL125">
        <v>26</v>
      </c>
      <c r="CM125" s="126">
        <v>40</v>
      </c>
      <c r="CN125">
        <v>2</v>
      </c>
      <c r="CO125">
        <v>7</v>
      </c>
      <c r="CP125">
        <v>13</v>
      </c>
      <c r="CQ125">
        <v>14</v>
      </c>
      <c r="CR125" s="126">
        <v>22</v>
      </c>
      <c r="CS125">
        <v>32</v>
      </c>
      <c r="CT125">
        <v>45</v>
      </c>
      <c r="CU125">
        <v>12</v>
      </c>
      <c r="CV125">
        <v>15</v>
      </c>
      <c r="CW125">
        <v>27</v>
      </c>
      <c r="CX125">
        <v>29</v>
      </c>
      <c r="CY125">
        <v>42</v>
      </c>
      <c r="CZ125">
        <v>23</v>
      </c>
      <c r="DA125">
        <v>28</v>
      </c>
      <c r="DB125" s="126">
        <v>37</v>
      </c>
      <c r="DC125">
        <v>43</v>
      </c>
      <c r="DD125">
        <v>44</v>
      </c>
      <c r="DE125" s="126">
        <v>39</v>
      </c>
      <c r="DF125">
        <v>4</v>
      </c>
      <c r="DG125">
        <v>16</v>
      </c>
      <c r="DH125">
        <v>34</v>
      </c>
      <c r="DI125">
        <v>30</v>
      </c>
      <c r="DJ125" s="239">
        <v>151</v>
      </c>
      <c r="DL125" s="237">
        <v>2</v>
      </c>
      <c r="DM125" s="237">
        <v>4</v>
      </c>
      <c r="DO125" s="237">
        <v>3</v>
      </c>
      <c r="DP125" s="237">
        <v>3</v>
      </c>
      <c r="DR125" s="241">
        <v>0.54121863799283154</v>
      </c>
      <c r="DU125" s="240"/>
    </row>
    <row r="126" spans="1:125" x14ac:dyDescent="0.25">
      <c r="A126" s="235">
        <v>42422</v>
      </c>
      <c r="B126">
        <v>10</v>
      </c>
      <c r="C126">
        <v>18</v>
      </c>
      <c r="D126">
        <v>22</v>
      </c>
      <c r="E126">
        <v>37</v>
      </c>
      <c r="F126">
        <v>39</v>
      </c>
      <c r="G126">
        <v>40</v>
      </c>
      <c r="I126">
        <v>0</v>
      </c>
      <c r="J126">
        <v>2</v>
      </c>
      <c r="K126">
        <v>1</v>
      </c>
      <c r="L126">
        <v>2</v>
      </c>
      <c r="M126">
        <v>1</v>
      </c>
      <c r="O126">
        <v>15</v>
      </c>
      <c r="P126">
        <v>14</v>
      </c>
      <c r="Q126">
        <v>17</v>
      </c>
      <c r="R126">
        <v>10</v>
      </c>
      <c r="S126">
        <v>22</v>
      </c>
      <c r="T126">
        <v>17</v>
      </c>
      <c r="U126">
        <v>14</v>
      </c>
      <c r="V126">
        <v>16</v>
      </c>
      <c r="W126">
        <v>16</v>
      </c>
      <c r="X126">
        <v>16</v>
      </c>
      <c r="Y126">
        <v>15</v>
      </c>
      <c r="Z126">
        <v>13</v>
      </c>
      <c r="AA126">
        <v>14</v>
      </c>
      <c r="AB126">
        <v>14</v>
      </c>
      <c r="AC126">
        <v>13</v>
      </c>
      <c r="AD126">
        <v>10</v>
      </c>
      <c r="AE126">
        <v>15</v>
      </c>
      <c r="AF126">
        <v>18</v>
      </c>
      <c r="AG126">
        <v>15</v>
      </c>
      <c r="AH126">
        <v>19</v>
      </c>
      <c r="AI126">
        <v>18</v>
      </c>
      <c r="AJ126">
        <v>15</v>
      </c>
      <c r="AK126">
        <v>12</v>
      </c>
      <c r="AL126">
        <v>15</v>
      </c>
      <c r="AM126">
        <v>16</v>
      </c>
      <c r="AN126">
        <v>15</v>
      </c>
      <c r="AO126">
        <v>13</v>
      </c>
      <c r="AP126">
        <v>12</v>
      </c>
      <c r="AQ126">
        <v>13</v>
      </c>
      <c r="AR126">
        <v>7</v>
      </c>
      <c r="AS126">
        <v>17</v>
      </c>
      <c r="AT126">
        <v>14</v>
      </c>
      <c r="AU126">
        <v>19</v>
      </c>
      <c r="AV126">
        <v>9</v>
      </c>
      <c r="AW126">
        <v>16</v>
      </c>
      <c r="AX126">
        <v>19</v>
      </c>
      <c r="AY126">
        <v>13</v>
      </c>
      <c r="AZ126">
        <v>17</v>
      </c>
      <c r="BA126">
        <v>12</v>
      </c>
      <c r="BB126">
        <v>16</v>
      </c>
      <c r="BC126">
        <v>19</v>
      </c>
      <c r="BD126">
        <v>13</v>
      </c>
      <c r="BE126">
        <v>12</v>
      </c>
      <c r="BF126">
        <v>12</v>
      </c>
      <c r="BG126">
        <v>14</v>
      </c>
      <c r="BH126">
        <v>17</v>
      </c>
      <c r="BI126">
        <v>17</v>
      </c>
      <c r="BJ126">
        <v>20</v>
      </c>
      <c r="BK126">
        <v>17</v>
      </c>
      <c r="BM126">
        <v>5</v>
      </c>
      <c r="BN126">
        <v>48</v>
      </c>
      <c r="BO126">
        <v>20</v>
      </c>
      <c r="BP126">
        <v>33</v>
      </c>
      <c r="BQ126">
        <v>36</v>
      </c>
      <c r="BR126">
        <v>41</v>
      </c>
      <c r="BS126">
        <v>18</v>
      </c>
      <c r="BT126">
        <v>21</v>
      </c>
      <c r="BU126">
        <v>3</v>
      </c>
      <c r="BV126">
        <v>6</v>
      </c>
      <c r="BW126">
        <v>31</v>
      </c>
      <c r="BX126">
        <v>38</v>
      </c>
      <c r="BY126">
        <v>46</v>
      </c>
      <c r="BZ126">
        <v>47</v>
      </c>
      <c r="CA126" s="126">
        <v>49</v>
      </c>
      <c r="CB126">
        <v>8</v>
      </c>
      <c r="CC126">
        <v>9</v>
      </c>
      <c r="CD126">
        <v>10</v>
      </c>
      <c r="CE126">
        <v>25</v>
      </c>
      <c r="CF126" s="126">
        <v>35</v>
      </c>
      <c r="CG126">
        <v>40</v>
      </c>
      <c r="CH126">
        <v>1</v>
      </c>
      <c r="CI126">
        <v>11</v>
      </c>
      <c r="CJ126" s="126">
        <v>17</v>
      </c>
      <c r="CK126">
        <v>19</v>
      </c>
      <c r="CL126">
        <v>22</v>
      </c>
      <c r="CM126">
        <v>24</v>
      </c>
      <c r="CN126">
        <v>26</v>
      </c>
      <c r="CO126">
        <v>2</v>
      </c>
      <c r="CP126" s="126">
        <v>7</v>
      </c>
      <c r="CQ126">
        <v>13</v>
      </c>
      <c r="CR126" s="126">
        <v>14</v>
      </c>
      <c r="CS126">
        <v>32</v>
      </c>
      <c r="CT126">
        <v>45</v>
      </c>
      <c r="CU126">
        <v>12</v>
      </c>
      <c r="CV126">
        <v>15</v>
      </c>
      <c r="CW126">
        <v>27</v>
      </c>
      <c r="CX126">
        <v>29</v>
      </c>
      <c r="CY126">
        <v>37</v>
      </c>
      <c r="CZ126">
        <v>42</v>
      </c>
      <c r="DA126" s="126">
        <v>23</v>
      </c>
      <c r="DB126">
        <v>28</v>
      </c>
      <c r="DC126">
        <v>39</v>
      </c>
      <c r="DD126">
        <v>43</v>
      </c>
      <c r="DE126">
        <v>44</v>
      </c>
      <c r="DF126">
        <v>4</v>
      </c>
      <c r="DG126">
        <v>16</v>
      </c>
      <c r="DH126">
        <v>34</v>
      </c>
      <c r="DI126">
        <v>30</v>
      </c>
      <c r="DJ126" s="239">
        <v>166</v>
      </c>
      <c r="DL126" s="237">
        <v>3</v>
      </c>
      <c r="DM126" s="237">
        <v>3</v>
      </c>
      <c r="DO126" s="237">
        <v>2</v>
      </c>
      <c r="DP126" s="237">
        <v>4</v>
      </c>
      <c r="DR126" s="241">
        <v>0.59498207885304655</v>
      </c>
      <c r="DU126" s="240"/>
    </row>
    <row r="127" spans="1:125" x14ac:dyDescent="0.25">
      <c r="A127" s="235">
        <v>42425</v>
      </c>
      <c r="B127">
        <v>7</v>
      </c>
      <c r="C127">
        <v>14</v>
      </c>
      <c r="D127">
        <v>17</v>
      </c>
      <c r="E127">
        <v>23</v>
      </c>
      <c r="F127">
        <v>35</v>
      </c>
      <c r="G127">
        <v>49</v>
      </c>
      <c r="I127">
        <v>1</v>
      </c>
      <c r="J127">
        <v>2</v>
      </c>
      <c r="K127">
        <v>1</v>
      </c>
      <c r="L127">
        <v>1</v>
      </c>
      <c r="M127">
        <v>1</v>
      </c>
      <c r="O127">
        <v>15</v>
      </c>
      <c r="P127">
        <v>14</v>
      </c>
      <c r="Q127">
        <v>17</v>
      </c>
      <c r="R127">
        <v>10</v>
      </c>
      <c r="S127">
        <v>22</v>
      </c>
      <c r="T127">
        <v>17</v>
      </c>
      <c r="U127">
        <v>15</v>
      </c>
      <c r="V127">
        <v>16</v>
      </c>
      <c r="W127">
        <v>16</v>
      </c>
      <c r="X127">
        <v>16</v>
      </c>
      <c r="Y127">
        <v>15</v>
      </c>
      <c r="Z127">
        <v>13</v>
      </c>
      <c r="AA127">
        <v>14</v>
      </c>
      <c r="AB127">
        <v>15</v>
      </c>
      <c r="AC127">
        <v>13</v>
      </c>
      <c r="AD127">
        <v>10</v>
      </c>
      <c r="AE127">
        <v>16</v>
      </c>
      <c r="AF127">
        <v>18</v>
      </c>
      <c r="AG127">
        <v>15</v>
      </c>
      <c r="AH127">
        <v>19</v>
      </c>
      <c r="AI127">
        <v>18</v>
      </c>
      <c r="AJ127">
        <v>15</v>
      </c>
      <c r="AK127">
        <v>13</v>
      </c>
      <c r="AL127">
        <v>15</v>
      </c>
      <c r="AM127">
        <v>16</v>
      </c>
      <c r="AN127">
        <v>15</v>
      </c>
      <c r="AO127">
        <v>13</v>
      </c>
      <c r="AP127">
        <v>12</v>
      </c>
      <c r="AQ127">
        <v>13</v>
      </c>
      <c r="AR127">
        <v>7</v>
      </c>
      <c r="AS127">
        <v>17</v>
      </c>
      <c r="AT127">
        <v>14</v>
      </c>
      <c r="AU127">
        <v>19</v>
      </c>
      <c r="AV127">
        <v>9</v>
      </c>
      <c r="AW127">
        <v>17</v>
      </c>
      <c r="AX127">
        <v>19</v>
      </c>
      <c r="AY127">
        <v>13</v>
      </c>
      <c r="AZ127">
        <v>17</v>
      </c>
      <c r="BA127">
        <v>12</v>
      </c>
      <c r="BB127">
        <v>16</v>
      </c>
      <c r="BC127">
        <v>19</v>
      </c>
      <c r="BD127">
        <v>13</v>
      </c>
      <c r="BE127">
        <v>12</v>
      </c>
      <c r="BF127">
        <v>12</v>
      </c>
      <c r="BG127">
        <v>14</v>
      </c>
      <c r="BH127">
        <v>17</v>
      </c>
      <c r="BI127">
        <v>17</v>
      </c>
      <c r="BJ127">
        <v>20</v>
      </c>
      <c r="BK127">
        <v>18</v>
      </c>
      <c r="BM127">
        <v>5</v>
      </c>
      <c r="BN127">
        <v>48</v>
      </c>
      <c r="BO127">
        <v>20</v>
      </c>
      <c r="BP127">
        <v>33</v>
      </c>
      <c r="BQ127">
        <v>36</v>
      </c>
      <c r="BR127">
        <v>41</v>
      </c>
      <c r="BS127">
        <v>18</v>
      </c>
      <c r="BT127">
        <v>21</v>
      </c>
      <c r="BU127">
        <v>49</v>
      </c>
      <c r="BV127">
        <v>3</v>
      </c>
      <c r="BW127">
        <v>6</v>
      </c>
      <c r="BX127">
        <v>31</v>
      </c>
      <c r="BY127">
        <v>35</v>
      </c>
      <c r="BZ127">
        <v>38</v>
      </c>
      <c r="CA127">
        <v>46</v>
      </c>
      <c r="CB127" s="126">
        <v>47</v>
      </c>
      <c r="CC127" s="126">
        <v>8</v>
      </c>
      <c r="CD127">
        <v>9</v>
      </c>
      <c r="CE127">
        <v>10</v>
      </c>
      <c r="CF127" s="126">
        <v>17</v>
      </c>
      <c r="CG127">
        <v>25</v>
      </c>
      <c r="CH127">
        <v>40</v>
      </c>
      <c r="CI127">
        <v>1</v>
      </c>
      <c r="CJ127">
        <v>7</v>
      </c>
      <c r="CK127" s="126">
        <v>11</v>
      </c>
      <c r="CL127">
        <v>14</v>
      </c>
      <c r="CM127">
        <v>19</v>
      </c>
      <c r="CN127">
        <v>22</v>
      </c>
      <c r="CO127">
        <v>24</v>
      </c>
      <c r="CP127">
        <v>26</v>
      </c>
      <c r="CQ127">
        <v>2</v>
      </c>
      <c r="CR127">
        <v>13</v>
      </c>
      <c r="CS127">
        <v>32</v>
      </c>
      <c r="CT127">
        <v>45</v>
      </c>
      <c r="CU127">
        <v>12</v>
      </c>
      <c r="CV127" s="126">
        <v>15</v>
      </c>
      <c r="CW127">
        <v>23</v>
      </c>
      <c r="CX127">
        <v>27</v>
      </c>
      <c r="CY127">
        <v>29</v>
      </c>
      <c r="CZ127">
        <v>37</v>
      </c>
      <c r="DA127">
        <v>42</v>
      </c>
      <c r="DB127" s="126">
        <v>28</v>
      </c>
      <c r="DC127">
        <v>39</v>
      </c>
      <c r="DD127">
        <v>43</v>
      </c>
      <c r="DE127">
        <v>44</v>
      </c>
      <c r="DF127">
        <v>4</v>
      </c>
      <c r="DG127">
        <v>16</v>
      </c>
      <c r="DH127">
        <v>34</v>
      </c>
      <c r="DI127">
        <v>30</v>
      </c>
      <c r="DJ127" s="239">
        <v>145</v>
      </c>
      <c r="DL127" s="237">
        <v>2</v>
      </c>
      <c r="DM127" s="237">
        <v>4</v>
      </c>
      <c r="DO127" s="237">
        <v>5</v>
      </c>
      <c r="DP127" s="237">
        <v>1</v>
      </c>
      <c r="DR127" s="241">
        <v>0.51971326164874554</v>
      </c>
      <c r="DU127" s="240"/>
    </row>
    <row r="128" spans="1:125" x14ac:dyDescent="0.25">
      <c r="A128" s="235">
        <v>42429</v>
      </c>
      <c r="B128">
        <v>8</v>
      </c>
      <c r="C128">
        <v>11</v>
      </c>
      <c r="D128">
        <v>15</v>
      </c>
      <c r="E128">
        <v>17</v>
      </c>
      <c r="F128">
        <v>28</v>
      </c>
      <c r="G128">
        <v>47</v>
      </c>
      <c r="I128">
        <v>1</v>
      </c>
      <c r="J128">
        <v>3</v>
      </c>
      <c r="K128">
        <v>1</v>
      </c>
      <c r="L128">
        <v>0</v>
      </c>
      <c r="M128">
        <v>1</v>
      </c>
      <c r="O128">
        <v>15</v>
      </c>
      <c r="P128">
        <v>14</v>
      </c>
      <c r="Q128">
        <v>17</v>
      </c>
      <c r="R128">
        <v>10</v>
      </c>
      <c r="S128">
        <v>22</v>
      </c>
      <c r="T128">
        <v>17</v>
      </c>
      <c r="U128">
        <v>15</v>
      </c>
      <c r="V128">
        <v>17</v>
      </c>
      <c r="W128">
        <v>16</v>
      </c>
      <c r="X128">
        <v>16</v>
      </c>
      <c r="Y128">
        <v>16</v>
      </c>
      <c r="Z128">
        <v>13</v>
      </c>
      <c r="AA128">
        <v>14</v>
      </c>
      <c r="AB128">
        <v>15</v>
      </c>
      <c r="AC128">
        <v>14</v>
      </c>
      <c r="AD128">
        <v>10</v>
      </c>
      <c r="AE128">
        <v>17</v>
      </c>
      <c r="AF128">
        <v>18</v>
      </c>
      <c r="AG128">
        <v>15</v>
      </c>
      <c r="AH128">
        <v>19</v>
      </c>
      <c r="AI128">
        <v>18</v>
      </c>
      <c r="AJ128">
        <v>15</v>
      </c>
      <c r="AK128">
        <v>13</v>
      </c>
      <c r="AL128">
        <v>15</v>
      </c>
      <c r="AM128">
        <v>16</v>
      </c>
      <c r="AN128">
        <v>15</v>
      </c>
      <c r="AO128">
        <v>13</v>
      </c>
      <c r="AP128">
        <v>13</v>
      </c>
      <c r="AQ128">
        <v>13</v>
      </c>
      <c r="AR128">
        <v>7</v>
      </c>
      <c r="AS128">
        <v>17</v>
      </c>
      <c r="AT128">
        <v>14</v>
      </c>
      <c r="AU128">
        <v>19</v>
      </c>
      <c r="AV128">
        <v>9</v>
      </c>
      <c r="AW128">
        <v>17</v>
      </c>
      <c r="AX128">
        <v>19</v>
      </c>
      <c r="AY128">
        <v>13</v>
      </c>
      <c r="AZ128">
        <v>17</v>
      </c>
      <c r="BA128">
        <v>12</v>
      </c>
      <c r="BB128">
        <v>16</v>
      </c>
      <c r="BC128">
        <v>19</v>
      </c>
      <c r="BD128">
        <v>13</v>
      </c>
      <c r="BE128">
        <v>12</v>
      </c>
      <c r="BF128">
        <v>12</v>
      </c>
      <c r="BG128">
        <v>14</v>
      </c>
      <c r="BH128">
        <v>17</v>
      </c>
      <c r="BI128">
        <v>18</v>
      </c>
      <c r="BJ128">
        <v>20</v>
      </c>
      <c r="BK128">
        <v>18</v>
      </c>
      <c r="BM128">
        <v>5</v>
      </c>
      <c r="BN128">
        <v>48</v>
      </c>
      <c r="BO128">
        <v>20</v>
      </c>
      <c r="BP128" s="126">
        <v>33</v>
      </c>
      <c r="BQ128">
        <v>36</v>
      </c>
      <c r="BR128" s="126">
        <v>41</v>
      </c>
      <c r="BS128">
        <v>18</v>
      </c>
      <c r="BT128">
        <v>21</v>
      </c>
      <c r="BU128">
        <v>47</v>
      </c>
      <c r="BV128">
        <v>49</v>
      </c>
      <c r="BW128">
        <v>3</v>
      </c>
      <c r="BX128" s="126">
        <v>6</v>
      </c>
      <c r="BY128">
        <v>8</v>
      </c>
      <c r="BZ128">
        <v>17</v>
      </c>
      <c r="CA128">
        <v>31</v>
      </c>
      <c r="CB128">
        <v>35</v>
      </c>
      <c r="CC128" s="126">
        <v>38</v>
      </c>
      <c r="CD128">
        <v>46</v>
      </c>
      <c r="CE128">
        <v>9</v>
      </c>
      <c r="CF128">
        <v>10</v>
      </c>
      <c r="CG128">
        <v>11</v>
      </c>
      <c r="CH128">
        <v>25</v>
      </c>
      <c r="CI128">
        <v>40</v>
      </c>
      <c r="CJ128">
        <v>1</v>
      </c>
      <c r="CK128">
        <v>7</v>
      </c>
      <c r="CL128" s="126">
        <v>14</v>
      </c>
      <c r="CM128">
        <v>19</v>
      </c>
      <c r="CN128">
        <v>22</v>
      </c>
      <c r="CO128" s="126">
        <v>24</v>
      </c>
      <c r="CP128">
        <v>26</v>
      </c>
      <c r="CQ128">
        <v>2</v>
      </c>
      <c r="CR128">
        <v>13</v>
      </c>
      <c r="CS128">
        <v>15</v>
      </c>
      <c r="CT128">
        <v>32</v>
      </c>
      <c r="CU128">
        <v>45</v>
      </c>
      <c r="CV128">
        <v>12</v>
      </c>
      <c r="CW128">
        <v>23</v>
      </c>
      <c r="CX128">
        <v>27</v>
      </c>
      <c r="CY128">
        <v>28</v>
      </c>
      <c r="CZ128">
        <v>29</v>
      </c>
      <c r="DA128">
        <v>37</v>
      </c>
      <c r="DB128">
        <v>42</v>
      </c>
      <c r="DC128">
        <v>39</v>
      </c>
      <c r="DD128">
        <v>43</v>
      </c>
      <c r="DE128">
        <v>44</v>
      </c>
      <c r="DF128">
        <v>4</v>
      </c>
      <c r="DG128">
        <v>16</v>
      </c>
      <c r="DH128">
        <v>34</v>
      </c>
      <c r="DI128">
        <v>30</v>
      </c>
      <c r="DJ128" s="239">
        <v>126</v>
      </c>
      <c r="DL128" s="237">
        <v>2</v>
      </c>
      <c r="DM128" s="237">
        <v>4</v>
      </c>
      <c r="DO128" s="237">
        <v>4</v>
      </c>
      <c r="DP128" s="237">
        <v>2</v>
      </c>
      <c r="DR128" s="241">
        <v>0.45161290322580644</v>
      </c>
      <c r="DU128" s="240"/>
    </row>
    <row r="129" spans="1:125" x14ac:dyDescent="0.25">
      <c r="A129" s="235">
        <v>42432</v>
      </c>
      <c r="B129">
        <v>6</v>
      </c>
      <c r="C129">
        <v>14</v>
      </c>
      <c r="D129">
        <v>24</v>
      </c>
      <c r="E129">
        <v>33</v>
      </c>
      <c r="F129">
        <v>38</v>
      </c>
      <c r="G129">
        <v>41</v>
      </c>
      <c r="I129">
        <v>1</v>
      </c>
      <c r="J129">
        <v>1</v>
      </c>
      <c r="K129">
        <v>1</v>
      </c>
      <c r="L129">
        <v>2</v>
      </c>
      <c r="M129">
        <v>1</v>
      </c>
      <c r="O129">
        <v>15</v>
      </c>
      <c r="P129">
        <v>14</v>
      </c>
      <c r="Q129">
        <v>17</v>
      </c>
      <c r="R129">
        <v>10</v>
      </c>
      <c r="S129">
        <v>22</v>
      </c>
      <c r="T129">
        <v>18</v>
      </c>
      <c r="U129">
        <v>15</v>
      </c>
      <c r="V129">
        <v>17</v>
      </c>
      <c r="W129">
        <v>16</v>
      </c>
      <c r="X129">
        <v>16</v>
      </c>
      <c r="Y129">
        <v>16</v>
      </c>
      <c r="Z129">
        <v>13</v>
      </c>
      <c r="AA129">
        <v>14</v>
      </c>
      <c r="AB129">
        <v>16</v>
      </c>
      <c r="AC129">
        <v>14</v>
      </c>
      <c r="AD129">
        <v>10</v>
      </c>
      <c r="AE129">
        <v>17</v>
      </c>
      <c r="AF129">
        <v>18</v>
      </c>
      <c r="AG129">
        <v>15</v>
      </c>
      <c r="AH129">
        <v>19</v>
      </c>
      <c r="AI129">
        <v>18</v>
      </c>
      <c r="AJ129">
        <v>15</v>
      </c>
      <c r="AK129">
        <v>13</v>
      </c>
      <c r="AL129">
        <v>16</v>
      </c>
      <c r="AM129">
        <v>16</v>
      </c>
      <c r="AN129">
        <v>15</v>
      </c>
      <c r="AO129">
        <v>13</v>
      </c>
      <c r="AP129">
        <v>13</v>
      </c>
      <c r="AQ129">
        <v>13</v>
      </c>
      <c r="AR129">
        <v>7</v>
      </c>
      <c r="AS129">
        <v>17</v>
      </c>
      <c r="AT129">
        <v>14</v>
      </c>
      <c r="AU129">
        <v>20</v>
      </c>
      <c r="AV129">
        <v>9</v>
      </c>
      <c r="AW129">
        <v>17</v>
      </c>
      <c r="AX129">
        <v>19</v>
      </c>
      <c r="AY129">
        <v>13</v>
      </c>
      <c r="AZ129">
        <v>18</v>
      </c>
      <c r="BA129">
        <v>12</v>
      </c>
      <c r="BB129">
        <v>16</v>
      </c>
      <c r="BC129">
        <v>20</v>
      </c>
      <c r="BD129">
        <v>13</v>
      </c>
      <c r="BE129">
        <v>12</v>
      </c>
      <c r="BF129">
        <v>12</v>
      </c>
      <c r="BG129">
        <v>14</v>
      </c>
      <c r="BH129">
        <v>17</v>
      </c>
      <c r="BI129">
        <v>18</v>
      </c>
      <c r="BJ129">
        <v>20</v>
      </c>
      <c r="BK129">
        <v>18</v>
      </c>
      <c r="BM129">
        <v>5</v>
      </c>
      <c r="BN129" s="126">
        <v>33</v>
      </c>
      <c r="BO129">
        <v>41</v>
      </c>
      <c r="BP129">
        <v>48</v>
      </c>
      <c r="BQ129">
        <v>20</v>
      </c>
      <c r="BR129">
        <v>36</v>
      </c>
      <c r="BS129">
        <v>6</v>
      </c>
      <c r="BT129" s="126">
        <v>18</v>
      </c>
      <c r="BU129">
        <v>21</v>
      </c>
      <c r="BV129">
        <v>38</v>
      </c>
      <c r="BW129" s="126">
        <v>47</v>
      </c>
      <c r="BX129">
        <v>49</v>
      </c>
      <c r="BY129">
        <v>3</v>
      </c>
      <c r="BZ129">
        <v>8</v>
      </c>
      <c r="CA129">
        <v>17</v>
      </c>
      <c r="CB129">
        <v>31</v>
      </c>
      <c r="CC129">
        <v>35</v>
      </c>
      <c r="CD129">
        <v>46</v>
      </c>
      <c r="CE129" s="126">
        <v>9</v>
      </c>
      <c r="CF129">
        <v>10</v>
      </c>
      <c r="CG129">
        <v>11</v>
      </c>
      <c r="CH129">
        <v>14</v>
      </c>
      <c r="CI129">
        <v>24</v>
      </c>
      <c r="CJ129">
        <v>25</v>
      </c>
      <c r="CK129">
        <v>40</v>
      </c>
      <c r="CL129">
        <v>1</v>
      </c>
      <c r="CM129">
        <v>7</v>
      </c>
      <c r="CN129">
        <v>19</v>
      </c>
      <c r="CO129">
        <v>22</v>
      </c>
      <c r="CP129">
        <v>26</v>
      </c>
      <c r="CQ129">
        <v>2</v>
      </c>
      <c r="CR129">
        <v>13</v>
      </c>
      <c r="CS129">
        <v>15</v>
      </c>
      <c r="CT129">
        <v>32</v>
      </c>
      <c r="CU129" s="126">
        <v>45</v>
      </c>
      <c r="CV129">
        <v>12</v>
      </c>
      <c r="CW129">
        <v>23</v>
      </c>
      <c r="CX129">
        <v>27</v>
      </c>
      <c r="CY129">
        <v>28</v>
      </c>
      <c r="CZ129">
        <v>29</v>
      </c>
      <c r="DA129">
        <v>37</v>
      </c>
      <c r="DB129">
        <v>42</v>
      </c>
      <c r="DC129">
        <v>39</v>
      </c>
      <c r="DD129">
        <v>43</v>
      </c>
      <c r="DE129">
        <v>44</v>
      </c>
      <c r="DF129">
        <v>4</v>
      </c>
      <c r="DG129">
        <v>16</v>
      </c>
      <c r="DH129">
        <v>34</v>
      </c>
      <c r="DI129" s="126">
        <v>30</v>
      </c>
      <c r="DJ129" s="239">
        <v>156</v>
      </c>
      <c r="DL129" s="237">
        <v>3</v>
      </c>
      <c r="DM129" s="237">
        <v>3</v>
      </c>
      <c r="DO129" s="237">
        <v>2</v>
      </c>
      <c r="DP129" s="237">
        <v>4</v>
      </c>
      <c r="DR129" s="241">
        <v>0.55913978494623651</v>
      </c>
      <c r="DU129" s="240"/>
    </row>
    <row r="130" spans="1:125" x14ac:dyDescent="0.25">
      <c r="A130" s="235">
        <v>42436</v>
      </c>
      <c r="B130">
        <v>9</v>
      </c>
      <c r="C130">
        <v>18</v>
      </c>
      <c r="D130">
        <v>30</v>
      </c>
      <c r="E130">
        <v>33</v>
      </c>
      <c r="F130">
        <v>45</v>
      </c>
      <c r="G130">
        <v>47</v>
      </c>
      <c r="I130">
        <v>1</v>
      </c>
      <c r="J130">
        <v>1</v>
      </c>
      <c r="K130">
        <v>0</v>
      </c>
      <c r="L130">
        <v>2</v>
      </c>
      <c r="M130">
        <v>2</v>
      </c>
      <c r="O130">
        <v>15</v>
      </c>
      <c r="P130">
        <v>14</v>
      </c>
      <c r="Q130">
        <v>17</v>
      </c>
      <c r="R130">
        <v>10</v>
      </c>
      <c r="S130">
        <v>22</v>
      </c>
      <c r="T130">
        <v>18</v>
      </c>
      <c r="U130">
        <v>15</v>
      </c>
      <c r="V130">
        <v>17</v>
      </c>
      <c r="W130">
        <v>17</v>
      </c>
      <c r="X130">
        <v>16</v>
      </c>
      <c r="Y130">
        <v>16</v>
      </c>
      <c r="Z130">
        <v>13</v>
      </c>
      <c r="AA130">
        <v>14</v>
      </c>
      <c r="AB130">
        <v>16</v>
      </c>
      <c r="AC130">
        <v>14</v>
      </c>
      <c r="AD130">
        <v>10</v>
      </c>
      <c r="AE130">
        <v>17</v>
      </c>
      <c r="AF130">
        <v>19</v>
      </c>
      <c r="AG130">
        <v>15</v>
      </c>
      <c r="AH130">
        <v>19</v>
      </c>
      <c r="AI130">
        <v>18</v>
      </c>
      <c r="AJ130">
        <v>15</v>
      </c>
      <c r="AK130">
        <v>13</v>
      </c>
      <c r="AL130">
        <v>16</v>
      </c>
      <c r="AM130">
        <v>16</v>
      </c>
      <c r="AN130">
        <v>15</v>
      </c>
      <c r="AO130">
        <v>13</v>
      </c>
      <c r="AP130">
        <v>13</v>
      </c>
      <c r="AQ130">
        <v>13</v>
      </c>
      <c r="AR130">
        <v>8</v>
      </c>
      <c r="AS130">
        <v>17</v>
      </c>
      <c r="AT130">
        <v>14</v>
      </c>
      <c r="AU130">
        <v>21</v>
      </c>
      <c r="AV130">
        <v>9</v>
      </c>
      <c r="AW130">
        <v>17</v>
      </c>
      <c r="AX130">
        <v>19</v>
      </c>
      <c r="AY130">
        <v>13</v>
      </c>
      <c r="AZ130">
        <v>18</v>
      </c>
      <c r="BA130">
        <v>12</v>
      </c>
      <c r="BB130">
        <v>16</v>
      </c>
      <c r="BC130">
        <v>20</v>
      </c>
      <c r="BD130">
        <v>13</v>
      </c>
      <c r="BE130">
        <v>12</v>
      </c>
      <c r="BF130">
        <v>12</v>
      </c>
      <c r="BG130">
        <v>15</v>
      </c>
      <c r="BH130">
        <v>17</v>
      </c>
      <c r="BI130">
        <v>19</v>
      </c>
      <c r="BJ130">
        <v>20</v>
      </c>
      <c r="BK130">
        <v>18</v>
      </c>
      <c r="BM130">
        <v>5</v>
      </c>
      <c r="BN130" s="126">
        <v>33</v>
      </c>
      <c r="BO130">
        <v>41</v>
      </c>
      <c r="BP130">
        <v>48</v>
      </c>
      <c r="BQ130">
        <v>18</v>
      </c>
      <c r="BR130">
        <v>20</v>
      </c>
      <c r="BS130">
        <v>36</v>
      </c>
      <c r="BT130">
        <v>47</v>
      </c>
      <c r="BU130">
        <v>6</v>
      </c>
      <c r="BV130">
        <v>21</v>
      </c>
      <c r="BW130">
        <v>38</v>
      </c>
      <c r="BX130" s="126">
        <v>49</v>
      </c>
      <c r="BY130">
        <v>3</v>
      </c>
      <c r="BZ130">
        <v>8</v>
      </c>
      <c r="CA130">
        <v>9</v>
      </c>
      <c r="CB130">
        <v>17</v>
      </c>
      <c r="CC130">
        <v>31</v>
      </c>
      <c r="CD130">
        <v>35</v>
      </c>
      <c r="CE130">
        <v>46</v>
      </c>
      <c r="CF130">
        <v>10</v>
      </c>
      <c r="CG130">
        <v>11</v>
      </c>
      <c r="CH130">
        <v>14</v>
      </c>
      <c r="CI130">
        <v>24</v>
      </c>
      <c r="CJ130" s="126">
        <v>25</v>
      </c>
      <c r="CK130">
        <v>40</v>
      </c>
      <c r="CL130">
        <v>1</v>
      </c>
      <c r="CM130">
        <v>7</v>
      </c>
      <c r="CN130">
        <v>19</v>
      </c>
      <c r="CO130">
        <v>22</v>
      </c>
      <c r="CP130">
        <v>26</v>
      </c>
      <c r="CQ130">
        <v>45</v>
      </c>
      <c r="CR130">
        <v>2</v>
      </c>
      <c r="CS130">
        <v>13</v>
      </c>
      <c r="CT130">
        <v>15</v>
      </c>
      <c r="CU130" s="126">
        <v>32</v>
      </c>
      <c r="CV130">
        <v>12</v>
      </c>
      <c r="CW130">
        <v>23</v>
      </c>
      <c r="CX130">
        <v>27</v>
      </c>
      <c r="CY130">
        <v>28</v>
      </c>
      <c r="CZ130" s="126">
        <v>29</v>
      </c>
      <c r="DA130">
        <v>37</v>
      </c>
      <c r="DB130">
        <v>42</v>
      </c>
      <c r="DC130">
        <v>39</v>
      </c>
      <c r="DD130">
        <v>43</v>
      </c>
      <c r="DE130">
        <v>44</v>
      </c>
      <c r="DF130">
        <v>4</v>
      </c>
      <c r="DG130">
        <v>16</v>
      </c>
      <c r="DH130" s="126">
        <v>34</v>
      </c>
      <c r="DI130">
        <v>30</v>
      </c>
      <c r="DJ130" s="239">
        <v>182</v>
      </c>
      <c r="DL130" s="237">
        <v>4</v>
      </c>
      <c r="DM130" s="237">
        <v>2</v>
      </c>
      <c r="DO130" s="237">
        <v>4</v>
      </c>
      <c r="DP130" s="237">
        <v>2</v>
      </c>
      <c r="DR130" s="241">
        <v>0.6523297491039427</v>
      </c>
      <c r="DU130" s="240"/>
    </row>
    <row r="131" spans="1:125" x14ac:dyDescent="0.25">
      <c r="A131" s="235">
        <v>42439</v>
      </c>
      <c r="B131">
        <v>25</v>
      </c>
      <c r="C131">
        <v>29</v>
      </c>
      <c r="D131">
        <v>32</v>
      </c>
      <c r="E131">
        <v>33</v>
      </c>
      <c r="F131">
        <v>34</v>
      </c>
      <c r="G131">
        <v>49</v>
      </c>
      <c r="I131">
        <v>0</v>
      </c>
      <c r="J131">
        <v>0</v>
      </c>
      <c r="K131">
        <v>2</v>
      </c>
      <c r="L131">
        <v>3</v>
      </c>
      <c r="M131">
        <v>1</v>
      </c>
      <c r="O131">
        <v>15</v>
      </c>
      <c r="P131">
        <v>14</v>
      </c>
      <c r="Q131">
        <v>17</v>
      </c>
      <c r="R131">
        <v>10</v>
      </c>
      <c r="S131">
        <v>22</v>
      </c>
      <c r="T131">
        <v>18</v>
      </c>
      <c r="U131">
        <v>15</v>
      </c>
      <c r="V131">
        <v>17</v>
      </c>
      <c r="W131">
        <v>17</v>
      </c>
      <c r="X131">
        <v>16</v>
      </c>
      <c r="Y131">
        <v>16</v>
      </c>
      <c r="Z131">
        <v>13</v>
      </c>
      <c r="AA131">
        <v>14</v>
      </c>
      <c r="AB131">
        <v>16</v>
      </c>
      <c r="AC131">
        <v>14</v>
      </c>
      <c r="AD131">
        <v>10</v>
      </c>
      <c r="AE131">
        <v>17</v>
      </c>
      <c r="AF131">
        <v>19</v>
      </c>
      <c r="AG131">
        <v>15</v>
      </c>
      <c r="AH131">
        <v>19</v>
      </c>
      <c r="AI131">
        <v>18</v>
      </c>
      <c r="AJ131">
        <v>15</v>
      </c>
      <c r="AK131">
        <v>13</v>
      </c>
      <c r="AL131">
        <v>16</v>
      </c>
      <c r="AM131">
        <v>17</v>
      </c>
      <c r="AN131">
        <v>15</v>
      </c>
      <c r="AO131">
        <v>13</v>
      </c>
      <c r="AP131">
        <v>13</v>
      </c>
      <c r="AQ131">
        <v>14</v>
      </c>
      <c r="AR131">
        <v>8</v>
      </c>
      <c r="AS131">
        <v>17</v>
      </c>
      <c r="AT131">
        <v>15</v>
      </c>
      <c r="AU131">
        <v>22</v>
      </c>
      <c r="AV131">
        <v>10</v>
      </c>
      <c r="AW131">
        <v>17</v>
      </c>
      <c r="AX131">
        <v>19</v>
      </c>
      <c r="AY131">
        <v>13</v>
      </c>
      <c r="AZ131">
        <v>18</v>
      </c>
      <c r="BA131">
        <v>12</v>
      </c>
      <c r="BB131">
        <v>16</v>
      </c>
      <c r="BC131">
        <v>20</v>
      </c>
      <c r="BD131">
        <v>13</v>
      </c>
      <c r="BE131">
        <v>12</v>
      </c>
      <c r="BF131">
        <v>12</v>
      </c>
      <c r="BG131">
        <v>15</v>
      </c>
      <c r="BH131">
        <v>17</v>
      </c>
      <c r="BI131">
        <v>19</v>
      </c>
      <c r="BJ131">
        <v>20</v>
      </c>
      <c r="BK131">
        <v>19</v>
      </c>
      <c r="BM131">
        <v>5</v>
      </c>
      <c r="BN131" s="126">
        <v>33</v>
      </c>
      <c r="BO131">
        <v>41</v>
      </c>
      <c r="BP131">
        <v>48</v>
      </c>
      <c r="BQ131">
        <v>18</v>
      </c>
      <c r="BR131">
        <v>20</v>
      </c>
      <c r="BS131">
        <v>36</v>
      </c>
      <c r="BT131">
        <v>47</v>
      </c>
      <c r="BU131">
        <v>49</v>
      </c>
      <c r="BV131">
        <v>6</v>
      </c>
      <c r="BW131">
        <v>21</v>
      </c>
      <c r="BX131">
        <v>38</v>
      </c>
      <c r="BY131">
        <v>3</v>
      </c>
      <c r="BZ131" s="126">
        <v>8</v>
      </c>
      <c r="CA131">
        <v>9</v>
      </c>
      <c r="CB131">
        <v>17</v>
      </c>
      <c r="CC131">
        <v>25</v>
      </c>
      <c r="CD131" s="126">
        <v>31</v>
      </c>
      <c r="CE131">
        <v>35</v>
      </c>
      <c r="CF131">
        <v>46</v>
      </c>
      <c r="CG131" s="126">
        <v>10</v>
      </c>
      <c r="CH131">
        <v>11</v>
      </c>
      <c r="CI131">
        <v>14</v>
      </c>
      <c r="CJ131" s="126">
        <v>24</v>
      </c>
      <c r="CK131">
        <v>40</v>
      </c>
      <c r="CL131">
        <v>1</v>
      </c>
      <c r="CM131">
        <v>7</v>
      </c>
      <c r="CN131">
        <v>19</v>
      </c>
      <c r="CO131">
        <v>22</v>
      </c>
      <c r="CP131">
        <v>26</v>
      </c>
      <c r="CQ131">
        <v>32</v>
      </c>
      <c r="CR131">
        <v>45</v>
      </c>
      <c r="CS131">
        <v>2</v>
      </c>
      <c r="CT131">
        <v>13</v>
      </c>
      <c r="CU131">
        <v>15</v>
      </c>
      <c r="CV131" s="126">
        <v>29</v>
      </c>
      <c r="CW131">
        <v>12</v>
      </c>
      <c r="CX131">
        <v>23</v>
      </c>
      <c r="CY131">
        <v>27</v>
      </c>
      <c r="CZ131">
        <v>28</v>
      </c>
      <c r="DA131">
        <v>37</v>
      </c>
      <c r="DB131">
        <v>42</v>
      </c>
      <c r="DC131">
        <v>39</v>
      </c>
      <c r="DD131">
        <v>43</v>
      </c>
      <c r="DE131">
        <v>44</v>
      </c>
      <c r="DF131">
        <v>4</v>
      </c>
      <c r="DG131">
        <v>16</v>
      </c>
      <c r="DH131">
        <v>34</v>
      </c>
      <c r="DI131">
        <v>30</v>
      </c>
      <c r="DJ131" s="239">
        <v>202</v>
      </c>
      <c r="DL131" s="237">
        <v>5</v>
      </c>
      <c r="DM131" s="237">
        <v>1</v>
      </c>
      <c r="DO131" s="237">
        <v>4</v>
      </c>
      <c r="DP131" s="237">
        <v>2</v>
      </c>
      <c r="DR131" s="241">
        <v>0.72401433691756267</v>
      </c>
      <c r="DU131" s="240"/>
    </row>
    <row r="132" spans="1:125" x14ac:dyDescent="0.25">
      <c r="A132" s="235">
        <v>42443</v>
      </c>
      <c r="B132">
        <v>8</v>
      </c>
      <c r="C132">
        <v>10</v>
      </c>
      <c r="D132">
        <v>24</v>
      </c>
      <c r="E132">
        <v>29</v>
      </c>
      <c r="F132">
        <v>31</v>
      </c>
      <c r="G132">
        <v>33</v>
      </c>
      <c r="I132">
        <v>1</v>
      </c>
      <c r="J132">
        <v>1</v>
      </c>
      <c r="K132">
        <v>2</v>
      </c>
      <c r="L132">
        <v>2</v>
      </c>
      <c r="M132">
        <v>0</v>
      </c>
      <c r="O132">
        <v>15</v>
      </c>
      <c r="P132">
        <v>14</v>
      </c>
      <c r="Q132">
        <v>17</v>
      </c>
      <c r="R132">
        <v>10</v>
      </c>
      <c r="S132">
        <v>22</v>
      </c>
      <c r="T132">
        <v>18</v>
      </c>
      <c r="U132">
        <v>15</v>
      </c>
      <c r="V132">
        <v>18</v>
      </c>
      <c r="W132">
        <v>17</v>
      </c>
      <c r="X132">
        <v>17</v>
      </c>
      <c r="Y132">
        <v>16</v>
      </c>
      <c r="Z132">
        <v>13</v>
      </c>
      <c r="AA132">
        <v>14</v>
      </c>
      <c r="AB132">
        <v>16</v>
      </c>
      <c r="AC132">
        <v>14</v>
      </c>
      <c r="AD132">
        <v>10</v>
      </c>
      <c r="AE132">
        <v>17</v>
      </c>
      <c r="AF132">
        <v>19</v>
      </c>
      <c r="AG132">
        <v>15</v>
      </c>
      <c r="AH132">
        <v>19</v>
      </c>
      <c r="AI132">
        <v>18</v>
      </c>
      <c r="AJ132">
        <v>15</v>
      </c>
      <c r="AK132">
        <v>13</v>
      </c>
      <c r="AL132">
        <v>17</v>
      </c>
      <c r="AM132">
        <v>17</v>
      </c>
      <c r="AN132">
        <v>15</v>
      </c>
      <c r="AO132">
        <v>13</v>
      </c>
      <c r="AP132">
        <v>13</v>
      </c>
      <c r="AQ132">
        <v>15</v>
      </c>
      <c r="AR132">
        <v>8</v>
      </c>
      <c r="AS132">
        <v>18</v>
      </c>
      <c r="AT132">
        <v>15</v>
      </c>
      <c r="AU132">
        <v>23</v>
      </c>
      <c r="AV132">
        <v>10</v>
      </c>
      <c r="AW132">
        <v>17</v>
      </c>
      <c r="AX132">
        <v>19</v>
      </c>
      <c r="AY132">
        <v>13</v>
      </c>
      <c r="AZ132">
        <v>18</v>
      </c>
      <c r="BA132">
        <v>12</v>
      </c>
      <c r="BB132">
        <v>16</v>
      </c>
      <c r="BC132">
        <v>20</v>
      </c>
      <c r="BD132">
        <v>13</v>
      </c>
      <c r="BE132">
        <v>12</v>
      </c>
      <c r="BF132">
        <v>12</v>
      </c>
      <c r="BG132">
        <v>15</v>
      </c>
      <c r="BH132">
        <v>17</v>
      </c>
      <c r="BI132">
        <v>19</v>
      </c>
      <c r="BJ132">
        <v>20</v>
      </c>
      <c r="BK132">
        <v>19</v>
      </c>
      <c r="BM132" s="126">
        <v>33</v>
      </c>
      <c r="BN132">
        <v>5</v>
      </c>
      <c r="BO132">
        <v>41</v>
      </c>
      <c r="BP132">
        <v>48</v>
      </c>
      <c r="BQ132">
        <v>18</v>
      </c>
      <c r="BR132" s="126">
        <v>20</v>
      </c>
      <c r="BS132">
        <v>36</v>
      </c>
      <c r="BT132">
        <v>47</v>
      </c>
      <c r="BU132">
        <v>49</v>
      </c>
      <c r="BV132">
        <v>6</v>
      </c>
      <c r="BW132">
        <v>8</v>
      </c>
      <c r="BX132" s="126">
        <v>21</v>
      </c>
      <c r="BY132">
        <v>31</v>
      </c>
      <c r="BZ132">
        <v>38</v>
      </c>
      <c r="CA132" s="126">
        <v>3</v>
      </c>
      <c r="CB132">
        <v>9</v>
      </c>
      <c r="CC132">
        <v>10</v>
      </c>
      <c r="CD132">
        <v>17</v>
      </c>
      <c r="CE132">
        <v>24</v>
      </c>
      <c r="CF132">
        <v>25</v>
      </c>
      <c r="CG132">
        <v>35</v>
      </c>
      <c r="CH132">
        <v>46</v>
      </c>
      <c r="CI132">
        <v>11</v>
      </c>
      <c r="CJ132">
        <v>14</v>
      </c>
      <c r="CK132">
        <v>40</v>
      </c>
      <c r="CL132">
        <v>1</v>
      </c>
      <c r="CM132">
        <v>7</v>
      </c>
      <c r="CN132">
        <v>19</v>
      </c>
      <c r="CO132">
        <v>22</v>
      </c>
      <c r="CP132">
        <v>26</v>
      </c>
      <c r="CQ132">
        <v>29</v>
      </c>
      <c r="CR132">
        <v>32</v>
      </c>
      <c r="CS132">
        <v>45</v>
      </c>
      <c r="CT132" s="126">
        <v>2</v>
      </c>
      <c r="CU132">
        <v>13</v>
      </c>
      <c r="CV132">
        <v>15</v>
      </c>
      <c r="CW132">
        <v>12</v>
      </c>
      <c r="CX132">
        <v>23</v>
      </c>
      <c r="CY132">
        <v>27</v>
      </c>
      <c r="CZ132">
        <v>28</v>
      </c>
      <c r="DA132">
        <v>37</v>
      </c>
      <c r="DB132">
        <v>42</v>
      </c>
      <c r="DC132">
        <v>39</v>
      </c>
      <c r="DD132">
        <v>43</v>
      </c>
      <c r="DE132">
        <v>44</v>
      </c>
      <c r="DF132">
        <v>4</v>
      </c>
      <c r="DG132">
        <v>16</v>
      </c>
      <c r="DH132">
        <v>34</v>
      </c>
      <c r="DI132" s="126">
        <v>30</v>
      </c>
      <c r="DJ132" s="239">
        <v>135</v>
      </c>
      <c r="DL132" s="237">
        <v>3</v>
      </c>
      <c r="DM132" s="237">
        <v>3</v>
      </c>
      <c r="DO132" s="237">
        <v>3</v>
      </c>
      <c r="DP132" s="237">
        <v>3</v>
      </c>
      <c r="DR132" s="241">
        <v>0.4838709677419355</v>
      </c>
      <c r="DU132" s="240"/>
    </row>
    <row r="133" spans="1:125" x14ac:dyDescent="0.25">
      <c r="A133" s="235">
        <v>42446</v>
      </c>
      <c r="B133">
        <v>2</v>
      </c>
      <c r="C133">
        <v>3</v>
      </c>
      <c r="D133">
        <v>20</v>
      </c>
      <c r="E133">
        <v>21</v>
      </c>
      <c r="F133">
        <v>30</v>
      </c>
      <c r="G133">
        <v>33</v>
      </c>
      <c r="I133">
        <v>2</v>
      </c>
      <c r="J133">
        <v>0</v>
      </c>
      <c r="K133">
        <v>2</v>
      </c>
      <c r="L133">
        <v>2</v>
      </c>
      <c r="M133">
        <v>0</v>
      </c>
      <c r="O133">
        <v>15</v>
      </c>
      <c r="P133">
        <v>15</v>
      </c>
      <c r="Q133">
        <v>18</v>
      </c>
      <c r="R133">
        <v>10</v>
      </c>
      <c r="S133">
        <v>22</v>
      </c>
      <c r="T133">
        <v>18</v>
      </c>
      <c r="U133">
        <v>15</v>
      </c>
      <c r="V133">
        <v>18</v>
      </c>
      <c r="W133">
        <v>17</v>
      </c>
      <c r="X133">
        <v>17</v>
      </c>
      <c r="Y133">
        <v>16</v>
      </c>
      <c r="Z133">
        <v>13</v>
      </c>
      <c r="AA133">
        <v>14</v>
      </c>
      <c r="AB133">
        <v>16</v>
      </c>
      <c r="AC133">
        <v>14</v>
      </c>
      <c r="AD133">
        <v>10</v>
      </c>
      <c r="AE133">
        <v>17</v>
      </c>
      <c r="AF133">
        <v>19</v>
      </c>
      <c r="AG133">
        <v>15</v>
      </c>
      <c r="AH133">
        <v>20</v>
      </c>
      <c r="AI133">
        <v>19</v>
      </c>
      <c r="AJ133">
        <v>15</v>
      </c>
      <c r="AK133">
        <v>13</v>
      </c>
      <c r="AL133">
        <v>17</v>
      </c>
      <c r="AM133">
        <v>17</v>
      </c>
      <c r="AN133">
        <v>15</v>
      </c>
      <c r="AO133">
        <v>13</v>
      </c>
      <c r="AP133">
        <v>13</v>
      </c>
      <c r="AQ133">
        <v>15</v>
      </c>
      <c r="AR133">
        <v>9</v>
      </c>
      <c r="AS133">
        <v>18</v>
      </c>
      <c r="AT133">
        <v>15</v>
      </c>
      <c r="AU133">
        <v>24</v>
      </c>
      <c r="AV133">
        <v>10</v>
      </c>
      <c r="AW133">
        <v>17</v>
      </c>
      <c r="AX133">
        <v>19</v>
      </c>
      <c r="AY133">
        <v>13</v>
      </c>
      <c r="AZ133">
        <v>18</v>
      </c>
      <c r="BA133">
        <v>12</v>
      </c>
      <c r="BB133">
        <v>16</v>
      </c>
      <c r="BC133">
        <v>20</v>
      </c>
      <c r="BD133">
        <v>13</v>
      </c>
      <c r="BE133">
        <v>12</v>
      </c>
      <c r="BF133">
        <v>12</v>
      </c>
      <c r="BG133">
        <v>15</v>
      </c>
      <c r="BH133">
        <v>17</v>
      </c>
      <c r="BI133">
        <v>19</v>
      </c>
      <c r="BJ133">
        <v>20</v>
      </c>
      <c r="BK133">
        <v>19</v>
      </c>
      <c r="BM133">
        <v>33</v>
      </c>
      <c r="BN133">
        <v>5</v>
      </c>
      <c r="BO133" s="126">
        <v>20</v>
      </c>
      <c r="BP133">
        <v>41</v>
      </c>
      <c r="BQ133">
        <v>48</v>
      </c>
      <c r="BR133">
        <v>18</v>
      </c>
      <c r="BS133">
        <v>21</v>
      </c>
      <c r="BT133">
        <v>36</v>
      </c>
      <c r="BU133" s="126">
        <v>47</v>
      </c>
      <c r="BV133">
        <v>49</v>
      </c>
      <c r="BW133">
        <v>3</v>
      </c>
      <c r="BX133">
        <v>6</v>
      </c>
      <c r="BY133" s="126">
        <v>8</v>
      </c>
      <c r="BZ133">
        <v>31</v>
      </c>
      <c r="CA133">
        <v>38</v>
      </c>
      <c r="CB133">
        <v>9</v>
      </c>
      <c r="CC133">
        <v>10</v>
      </c>
      <c r="CD133">
        <v>17</v>
      </c>
      <c r="CE133">
        <v>24</v>
      </c>
      <c r="CF133">
        <v>25</v>
      </c>
      <c r="CG133">
        <v>35</v>
      </c>
      <c r="CH133">
        <v>46</v>
      </c>
      <c r="CI133">
        <v>11</v>
      </c>
      <c r="CJ133">
        <v>14</v>
      </c>
      <c r="CK133">
        <v>40</v>
      </c>
      <c r="CL133">
        <v>1</v>
      </c>
      <c r="CM133">
        <v>2</v>
      </c>
      <c r="CN133">
        <v>7</v>
      </c>
      <c r="CO133">
        <v>19</v>
      </c>
      <c r="CP133">
        <v>22</v>
      </c>
      <c r="CQ133">
        <v>26</v>
      </c>
      <c r="CR133">
        <v>29</v>
      </c>
      <c r="CS133">
        <v>32</v>
      </c>
      <c r="CT133">
        <v>45</v>
      </c>
      <c r="CU133">
        <v>13</v>
      </c>
      <c r="CV133">
        <v>15</v>
      </c>
      <c r="CW133" s="126">
        <v>12</v>
      </c>
      <c r="CX133">
        <v>23</v>
      </c>
      <c r="CY133">
        <v>27</v>
      </c>
      <c r="CZ133">
        <v>28</v>
      </c>
      <c r="DA133">
        <v>37</v>
      </c>
      <c r="DB133">
        <v>42</v>
      </c>
      <c r="DC133" s="126">
        <v>39</v>
      </c>
      <c r="DD133" s="126">
        <v>43</v>
      </c>
      <c r="DE133">
        <v>44</v>
      </c>
      <c r="DF133">
        <v>4</v>
      </c>
      <c r="DG133">
        <v>16</v>
      </c>
      <c r="DH133">
        <v>34</v>
      </c>
      <c r="DI133">
        <v>30</v>
      </c>
      <c r="DJ133" s="239">
        <v>109</v>
      </c>
      <c r="DL133" s="237">
        <v>2</v>
      </c>
      <c r="DM133" s="237">
        <v>4</v>
      </c>
      <c r="DO133" s="237">
        <v>3</v>
      </c>
      <c r="DP133" s="237">
        <v>3</v>
      </c>
      <c r="DR133" s="241">
        <v>0.39068100358422941</v>
      </c>
      <c r="DU133" s="240"/>
    </row>
    <row r="134" spans="1:125" x14ac:dyDescent="0.25">
      <c r="A134" s="235">
        <v>42450</v>
      </c>
      <c r="B134">
        <v>8</v>
      </c>
      <c r="C134">
        <v>12</v>
      </c>
      <c r="D134">
        <v>20</v>
      </c>
      <c r="E134">
        <v>39</v>
      </c>
      <c r="F134">
        <v>43</v>
      </c>
      <c r="G134">
        <v>47</v>
      </c>
      <c r="I134">
        <v>1</v>
      </c>
      <c r="J134">
        <v>1</v>
      </c>
      <c r="K134">
        <v>1</v>
      </c>
      <c r="L134">
        <v>1</v>
      </c>
      <c r="M134">
        <v>2</v>
      </c>
      <c r="O134">
        <v>15</v>
      </c>
      <c r="P134">
        <v>15</v>
      </c>
      <c r="Q134">
        <v>18</v>
      </c>
      <c r="R134">
        <v>10</v>
      </c>
      <c r="S134">
        <v>22</v>
      </c>
      <c r="T134">
        <v>18</v>
      </c>
      <c r="U134">
        <v>15</v>
      </c>
      <c r="V134">
        <v>19</v>
      </c>
      <c r="W134">
        <v>17</v>
      </c>
      <c r="X134">
        <v>17</v>
      </c>
      <c r="Y134">
        <v>16</v>
      </c>
      <c r="Z134">
        <v>14</v>
      </c>
      <c r="AA134">
        <v>14</v>
      </c>
      <c r="AB134">
        <v>16</v>
      </c>
      <c r="AC134">
        <v>14</v>
      </c>
      <c r="AD134">
        <v>10</v>
      </c>
      <c r="AE134">
        <v>17</v>
      </c>
      <c r="AF134">
        <v>19</v>
      </c>
      <c r="AG134">
        <v>15</v>
      </c>
      <c r="AH134">
        <v>21</v>
      </c>
      <c r="AI134">
        <v>19</v>
      </c>
      <c r="AJ134">
        <v>15</v>
      </c>
      <c r="AK134">
        <v>13</v>
      </c>
      <c r="AL134">
        <v>17</v>
      </c>
      <c r="AM134">
        <v>17</v>
      </c>
      <c r="AN134">
        <v>15</v>
      </c>
      <c r="AO134">
        <v>13</v>
      </c>
      <c r="AP134">
        <v>13</v>
      </c>
      <c r="AQ134">
        <v>15</v>
      </c>
      <c r="AR134">
        <v>9</v>
      </c>
      <c r="AS134">
        <v>18</v>
      </c>
      <c r="AT134">
        <v>15</v>
      </c>
      <c r="AU134">
        <v>24</v>
      </c>
      <c r="AV134">
        <v>10</v>
      </c>
      <c r="AW134">
        <v>17</v>
      </c>
      <c r="AX134">
        <v>19</v>
      </c>
      <c r="AY134">
        <v>13</v>
      </c>
      <c r="AZ134">
        <v>18</v>
      </c>
      <c r="BA134">
        <v>13</v>
      </c>
      <c r="BB134">
        <v>16</v>
      </c>
      <c r="BC134">
        <v>20</v>
      </c>
      <c r="BD134">
        <v>13</v>
      </c>
      <c r="BE134">
        <v>13</v>
      </c>
      <c r="BF134">
        <v>12</v>
      </c>
      <c r="BG134">
        <v>15</v>
      </c>
      <c r="BH134">
        <v>17</v>
      </c>
      <c r="BI134">
        <v>20</v>
      </c>
      <c r="BJ134">
        <v>20</v>
      </c>
      <c r="BK134">
        <v>19</v>
      </c>
      <c r="BM134">
        <v>33</v>
      </c>
      <c r="BN134">
        <v>5</v>
      </c>
      <c r="BO134">
        <v>20</v>
      </c>
      <c r="BP134">
        <v>41</v>
      </c>
      <c r="BQ134">
        <v>47</v>
      </c>
      <c r="BR134">
        <v>48</v>
      </c>
      <c r="BS134">
        <v>8</v>
      </c>
      <c r="BT134">
        <v>18</v>
      </c>
      <c r="BU134">
        <v>21</v>
      </c>
      <c r="BV134">
        <v>36</v>
      </c>
      <c r="BW134">
        <v>49</v>
      </c>
      <c r="BX134">
        <v>3</v>
      </c>
      <c r="BY134">
        <v>6</v>
      </c>
      <c r="BZ134">
        <v>31</v>
      </c>
      <c r="CA134" s="126">
        <v>38</v>
      </c>
      <c r="CB134" s="126">
        <v>9</v>
      </c>
      <c r="CC134">
        <v>10</v>
      </c>
      <c r="CD134">
        <v>17</v>
      </c>
      <c r="CE134">
        <v>24</v>
      </c>
      <c r="CF134">
        <v>25</v>
      </c>
      <c r="CG134" s="126">
        <v>35</v>
      </c>
      <c r="CH134">
        <v>46</v>
      </c>
      <c r="CI134">
        <v>11</v>
      </c>
      <c r="CJ134">
        <v>14</v>
      </c>
      <c r="CK134">
        <v>40</v>
      </c>
      <c r="CL134">
        <v>1</v>
      </c>
      <c r="CM134">
        <v>2</v>
      </c>
      <c r="CN134">
        <v>7</v>
      </c>
      <c r="CO134">
        <v>19</v>
      </c>
      <c r="CP134">
        <v>22</v>
      </c>
      <c r="CQ134">
        <v>26</v>
      </c>
      <c r="CR134">
        <v>29</v>
      </c>
      <c r="CS134">
        <v>32</v>
      </c>
      <c r="CT134">
        <v>45</v>
      </c>
      <c r="CU134">
        <v>12</v>
      </c>
      <c r="CV134">
        <v>13</v>
      </c>
      <c r="CW134">
        <v>15</v>
      </c>
      <c r="CX134">
        <v>23</v>
      </c>
      <c r="CY134">
        <v>27</v>
      </c>
      <c r="CZ134" s="126">
        <v>28</v>
      </c>
      <c r="DA134">
        <v>37</v>
      </c>
      <c r="DB134">
        <v>39</v>
      </c>
      <c r="DC134">
        <v>42</v>
      </c>
      <c r="DD134">
        <v>43</v>
      </c>
      <c r="DE134" s="126">
        <v>44</v>
      </c>
      <c r="DF134" s="126">
        <v>4</v>
      </c>
      <c r="DG134">
        <v>16</v>
      </c>
      <c r="DH134">
        <v>34</v>
      </c>
      <c r="DI134">
        <v>30</v>
      </c>
      <c r="DJ134" s="239">
        <v>169</v>
      </c>
      <c r="DL134" s="237">
        <v>3</v>
      </c>
      <c r="DM134" s="237">
        <v>3</v>
      </c>
      <c r="DO134" s="237">
        <v>3</v>
      </c>
      <c r="DP134" s="237">
        <v>3</v>
      </c>
      <c r="DR134" s="241">
        <v>0.60573476702508966</v>
      </c>
      <c r="DU134" s="240"/>
    </row>
    <row r="135" spans="1:125" x14ac:dyDescent="0.25">
      <c r="A135" s="235">
        <v>42453</v>
      </c>
      <c r="B135">
        <v>4</v>
      </c>
      <c r="C135">
        <v>9</v>
      </c>
      <c r="D135">
        <v>28</v>
      </c>
      <c r="E135">
        <v>35</v>
      </c>
      <c r="F135">
        <v>38</v>
      </c>
      <c r="G135">
        <v>44</v>
      </c>
      <c r="I135">
        <v>2</v>
      </c>
      <c r="J135">
        <v>0</v>
      </c>
      <c r="K135">
        <v>1</v>
      </c>
      <c r="L135">
        <v>2</v>
      </c>
      <c r="M135">
        <v>1</v>
      </c>
      <c r="O135">
        <v>15</v>
      </c>
      <c r="P135">
        <v>15</v>
      </c>
      <c r="Q135">
        <v>18</v>
      </c>
      <c r="R135">
        <v>11</v>
      </c>
      <c r="S135">
        <v>22</v>
      </c>
      <c r="T135">
        <v>18</v>
      </c>
      <c r="U135">
        <v>15</v>
      </c>
      <c r="V135">
        <v>19</v>
      </c>
      <c r="W135">
        <v>18</v>
      </c>
      <c r="X135">
        <v>17</v>
      </c>
      <c r="Y135">
        <v>16</v>
      </c>
      <c r="Z135">
        <v>14</v>
      </c>
      <c r="AA135">
        <v>14</v>
      </c>
      <c r="AB135">
        <v>16</v>
      </c>
      <c r="AC135">
        <v>14</v>
      </c>
      <c r="AD135">
        <v>10</v>
      </c>
      <c r="AE135">
        <v>17</v>
      </c>
      <c r="AF135">
        <v>19</v>
      </c>
      <c r="AG135">
        <v>15</v>
      </c>
      <c r="AH135">
        <v>21</v>
      </c>
      <c r="AI135">
        <v>19</v>
      </c>
      <c r="AJ135">
        <v>15</v>
      </c>
      <c r="AK135">
        <v>13</v>
      </c>
      <c r="AL135">
        <v>17</v>
      </c>
      <c r="AM135">
        <v>17</v>
      </c>
      <c r="AN135">
        <v>15</v>
      </c>
      <c r="AO135">
        <v>13</v>
      </c>
      <c r="AP135">
        <v>14</v>
      </c>
      <c r="AQ135">
        <v>15</v>
      </c>
      <c r="AR135">
        <v>9</v>
      </c>
      <c r="AS135">
        <v>18</v>
      </c>
      <c r="AT135">
        <v>15</v>
      </c>
      <c r="AU135">
        <v>24</v>
      </c>
      <c r="AV135">
        <v>10</v>
      </c>
      <c r="AW135">
        <v>18</v>
      </c>
      <c r="AX135">
        <v>19</v>
      </c>
      <c r="AY135">
        <v>13</v>
      </c>
      <c r="AZ135">
        <v>19</v>
      </c>
      <c r="BA135">
        <v>13</v>
      </c>
      <c r="BB135">
        <v>16</v>
      </c>
      <c r="BC135">
        <v>20</v>
      </c>
      <c r="BD135">
        <v>13</v>
      </c>
      <c r="BE135">
        <v>13</v>
      </c>
      <c r="BF135">
        <v>13</v>
      </c>
      <c r="BG135">
        <v>15</v>
      </c>
      <c r="BH135">
        <v>17</v>
      </c>
      <c r="BI135">
        <v>20</v>
      </c>
      <c r="BJ135">
        <v>20</v>
      </c>
      <c r="BK135">
        <v>19</v>
      </c>
      <c r="BM135">
        <v>33</v>
      </c>
      <c r="BN135">
        <v>5</v>
      </c>
      <c r="BO135">
        <v>20</v>
      </c>
      <c r="BP135">
        <v>41</v>
      </c>
      <c r="BQ135">
        <v>47</v>
      </c>
      <c r="BR135">
        <v>48</v>
      </c>
      <c r="BS135" s="126">
        <v>8</v>
      </c>
      <c r="BT135">
        <v>18</v>
      </c>
      <c r="BU135">
        <v>21</v>
      </c>
      <c r="BV135" s="126">
        <v>36</v>
      </c>
      <c r="BW135">
        <v>38</v>
      </c>
      <c r="BX135">
        <v>49</v>
      </c>
      <c r="BY135">
        <v>3</v>
      </c>
      <c r="BZ135">
        <v>6</v>
      </c>
      <c r="CA135" s="126">
        <v>9</v>
      </c>
      <c r="CB135">
        <v>31</v>
      </c>
      <c r="CC135">
        <v>35</v>
      </c>
      <c r="CD135">
        <v>10</v>
      </c>
      <c r="CE135">
        <v>17</v>
      </c>
      <c r="CF135">
        <v>24</v>
      </c>
      <c r="CG135">
        <v>25</v>
      </c>
      <c r="CH135">
        <v>46</v>
      </c>
      <c r="CI135">
        <v>11</v>
      </c>
      <c r="CJ135">
        <v>14</v>
      </c>
      <c r="CK135">
        <v>40</v>
      </c>
      <c r="CL135">
        <v>1</v>
      </c>
      <c r="CM135">
        <v>2</v>
      </c>
      <c r="CN135">
        <v>7</v>
      </c>
      <c r="CO135">
        <v>19</v>
      </c>
      <c r="CP135">
        <v>22</v>
      </c>
      <c r="CQ135">
        <v>26</v>
      </c>
      <c r="CR135">
        <v>29</v>
      </c>
      <c r="CS135">
        <v>32</v>
      </c>
      <c r="CT135">
        <v>45</v>
      </c>
      <c r="CU135">
        <v>12</v>
      </c>
      <c r="CV135">
        <v>13</v>
      </c>
      <c r="CW135" s="126">
        <v>15</v>
      </c>
      <c r="CX135" s="126">
        <v>28</v>
      </c>
      <c r="CY135">
        <v>23</v>
      </c>
      <c r="CZ135">
        <v>27</v>
      </c>
      <c r="DA135">
        <v>37</v>
      </c>
      <c r="DB135" s="126">
        <v>39</v>
      </c>
      <c r="DC135">
        <v>42</v>
      </c>
      <c r="DD135">
        <v>43</v>
      </c>
      <c r="DE135">
        <v>44</v>
      </c>
      <c r="DF135">
        <v>4</v>
      </c>
      <c r="DG135">
        <v>16</v>
      </c>
      <c r="DH135">
        <v>34</v>
      </c>
      <c r="DI135">
        <v>30</v>
      </c>
      <c r="DJ135" s="239">
        <v>158</v>
      </c>
      <c r="DL135" s="237">
        <v>4</v>
      </c>
      <c r="DM135" s="237">
        <v>2</v>
      </c>
      <c r="DO135" s="237">
        <v>2</v>
      </c>
      <c r="DP135" s="237">
        <v>4</v>
      </c>
      <c r="DR135" s="241">
        <v>0.56630824372759858</v>
      </c>
      <c r="DU135" s="240"/>
    </row>
    <row r="136" spans="1:125" x14ac:dyDescent="0.25">
      <c r="A136" s="235">
        <v>42457</v>
      </c>
      <c r="B136">
        <v>8</v>
      </c>
      <c r="C136">
        <v>9</v>
      </c>
      <c r="D136">
        <v>15</v>
      </c>
      <c r="E136">
        <v>28</v>
      </c>
      <c r="F136">
        <v>36</v>
      </c>
      <c r="G136">
        <v>39</v>
      </c>
      <c r="I136">
        <v>2</v>
      </c>
      <c r="J136">
        <v>1</v>
      </c>
      <c r="K136">
        <v>1</v>
      </c>
      <c r="L136">
        <v>2</v>
      </c>
      <c r="M136">
        <v>0</v>
      </c>
      <c r="O136">
        <v>15</v>
      </c>
      <c r="P136">
        <v>15</v>
      </c>
      <c r="Q136">
        <v>18</v>
      </c>
      <c r="R136">
        <v>11</v>
      </c>
      <c r="S136">
        <v>22</v>
      </c>
      <c r="T136">
        <v>18</v>
      </c>
      <c r="U136">
        <v>15</v>
      </c>
      <c r="V136">
        <v>20</v>
      </c>
      <c r="W136">
        <v>19</v>
      </c>
      <c r="X136">
        <v>17</v>
      </c>
      <c r="Y136">
        <v>16</v>
      </c>
      <c r="Z136">
        <v>14</v>
      </c>
      <c r="AA136">
        <v>14</v>
      </c>
      <c r="AB136">
        <v>16</v>
      </c>
      <c r="AC136">
        <v>15</v>
      </c>
      <c r="AD136">
        <v>10</v>
      </c>
      <c r="AE136">
        <v>17</v>
      </c>
      <c r="AF136">
        <v>19</v>
      </c>
      <c r="AG136">
        <v>15</v>
      </c>
      <c r="AH136">
        <v>21</v>
      </c>
      <c r="AI136">
        <v>19</v>
      </c>
      <c r="AJ136">
        <v>15</v>
      </c>
      <c r="AK136">
        <v>13</v>
      </c>
      <c r="AL136">
        <v>17</v>
      </c>
      <c r="AM136">
        <v>17</v>
      </c>
      <c r="AN136">
        <v>15</v>
      </c>
      <c r="AO136">
        <v>13</v>
      </c>
      <c r="AP136">
        <v>15</v>
      </c>
      <c r="AQ136">
        <v>15</v>
      </c>
      <c r="AR136">
        <v>9</v>
      </c>
      <c r="AS136">
        <v>18</v>
      </c>
      <c r="AT136">
        <v>15</v>
      </c>
      <c r="AU136">
        <v>24</v>
      </c>
      <c r="AV136">
        <v>10</v>
      </c>
      <c r="AW136">
        <v>18</v>
      </c>
      <c r="AX136">
        <v>20</v>
      </c>
      <c r="AY136">
        <v>13</v>
      </c>
      <c r="AZ136">
        <v>19</v>
      </c>
      <c r="BA136">
        <v>14</v>
      </c>
      <c r="BB136">
        <v>16</v>
      </c>
      <c r="BC136">
        <v>20</v>
      </c>
      <c r="BD136">
        <v>13</v>
      </c>
      <c r="BE136">
        <v>13</v>
      </c>
      <c r="BF136">
        <v>13</v>
      </c>
      <c r="BG136">
        <v>15</v>
      </c>
      <c r="BH136">
        <v>17</v>
      </c>
      <c r="BI136">
        <v>20</v>
      </c>
      <c r="BJ136">
        <v>20</v>
      </c>
      <c r="BK136">
        <v>19</v>
      </c>
      <c r="BM136">
        <v>33</v>
      </c>
      <c r="BN136">
        <v>5</v>
      </c>
      <c r="BO136" s="126">
        <v>20</v>
      </c>
      <c r="BP136">
        <v>8</v>
      </c>
      <c r="BQ136">
        <v>36</v>
      </c>
      <c r="BR136">
        <v>41</v>
      </c>
      <c r="BS136">
        <v>47</v>
      </c>
      <c r="BT136">
        <v>48</v>
      </c>
      <c r="BU136">
        <v>9</v>
      </c>
      <c r="BV136">
        <v>18</v>
      </c>
      <c r="BW136" s="126">
        <v>21</v>
      </c>
      <c r="BX136">
        <v>38</v>
      </c>
      <c r="BY136">
        <v>49</v>
      </c>
      <c r="BZ136">
        <v>3</v>
      </c>
      <c r="CA136">
        <v>6</v>
      </c>
      <c r="CB136" s="126">
        <v>31</v>
      </c>
      <c r="CC136">
        <v>35</v>
      </c>
      <c r="CD136">
        <v>10</v>
      </c>
      <c r="CE136">
        <v>17</v>
      </c>
      <c r="CF136">
        <v>24</v>
      </c>
      <c r="CG136">
        <v>25</v>
      </c>
      <c r="CH136" s="126">
        <v>46</v>
      </c>
      <c r="CI136">
        <v>11</v>
      </c>
      <c r="CJ136">
        <v>14</v>
      </c>
      <c r="CK136">
        <v>40</v>
      </c>
      <c r="CL136">
        <v>1</v>
      </c>
      <c r="CM136">
        <v>2</v>
      </c>
      <c r="CN136">
        <v>7</v>
      </c>
      <c r="CO136">
        <v>15</v>
      </c>
      <c r="CP136">
        <v>19</v>
      </c>
      <c r="CQ136" s="126">
        <v>22</v>
      </c>
      <c r="CR136">
        <v>26</v>
      </c>
      <c r="CS136">
        <v>28</v>
      </c>
      <c r="CT136">
        <v>29</v>
      </c>
      <c r="CU136">
        <v>32</v>
      </c>
      <c r="CV136">
        <v>45</v>
      </c>
      <c r="CW136">
        <v>12</v>
      </c>
      <c r="CX136">
        <v>13</v>
      </c>
      <c r="CY136" s="126">
        <v>39</v>
      </c>
      <c r="CZ136">
        <v>23</v>
      </c>
      <c r="DA136">
        <v>27</v>
      </c>
      <c r="DB136">
        <v>37</v>
      </c>
      <c r="DC136">
        <v>42</v>
      </c>
      <c r="DD136">
        <v>43</v>
      </c>
      <c r="DE136">
        <v>44</v>
      </c>
      <c r="DF136">
        <v>4</v>
      </c>
      <c r="DG136">
        <v>16</v>
      </c>
      <c r="DH136">
        <v>34</v>
      </c>
      <c r="DI136">
        <v>30</v>
      </c>
      <c r="DJ136" s="239">
        <v>135</v>
      </c>
      <c r="DL136" s="237">
        <v>3</v>
      </c>
      <c r="DM136" s="237">
        <v>3</v>
      </c>
      <c r="DO136" s="237">
        <v>3</v>
      </c>
      <c r="DP136" s="237">
        <v>3</v>
      </c>
      <c r="DR136" s="241">
        <v>0.4838709677419355</v>
      </c>
      <c r="DU136" s="240"/>
    </row>
    <row r="137" spans="1:125" x14ac:dyDescent="0.25">
      <c r="A137" s="235">
        <v>42460</v>
      </c>
      <c r="B137">
        <v>20</v>
      </c>
      <c r="C137">
        <v>21</v>
      </c>
      <c r="D137">
        <v>22</v>
      </c>
      <c r="E137">
        <v>31</v>
      </c>
      <c r="F137">
        <v>39</v>
      </c>
      <c r="G137">
        <v>46</v>
      </c>
      <c r="I137">
        <v>0</v>
      </c>
      <c r="J137">
        <v>0</v>
      </c>
      <c r="K137">
        <v>3</v>
      </c>
      <c r="L137">
        <v>2</v>
      </c>
      <c r="M137">
        <v>1</v>
      </c>
      <c r="O137">
        <v>15</v>
      </c>
      <c r="P137">
        <v>15</v>
      </c>
      <c r="Q137">
        <v>18</v>
      </c>
      <c r="R137">
        <v>11</v>
      </c>
      <c r="S137">
        <v>22</v>
      </c>
      <c r="T137">
        <v>18</v>
      </c>
      <c r="U137">
        <v>15</v>
      </c>
      <c r="V137">
        <v>20</v>
      </c>
      <c r="W137">
        <v>19</v>
      </c>
      <c r="X137">
        <v>17</v>
      </c>
      <c r="Y137">
        <v>16</v>
      </c>
      <c r="Z137">
        <v>14</v>
      </c>
      <c r="AA137">
        <v>14</v>
      </c>
      <c r="AB137">
        <v>16</v>
      </c>
      <c r="AC137">
        <v>15</v>
      </c>
      <c r="AD137">
        <v>10</v>
      </c>
      <c r="AE137">
        <v>17</v>
      </c>
      <c r="AF137">
        <v>19</v>
      </c>
      <c r="AG137">
        <v>15</v>
      </c>
      <c r="AH137">
        <v>22</v>
      </c>
      <c r="AI137">
        <v>20</v>
      </c>
      <c r="AJ137">
        <v>16</v>
      </c>
      <c r="AK137">
        <v>13</v>
      </c>
      <c r="AL137">
        <v>17</v>
      </c>
      <c r="AM137">
        <v>17</v>
      </c>
      <c r="AN137">
        <v>15</v>
      </c>
      <c r="AO137">
        <v>13</v>
      </c>
      <c r="AP137">
        <v>15</v>
      </c>
      <c r="AQ137">
        <v>15</v>
      </c>
      <c r="AR137">
        <v>9</v>
      </c>
      <c r="AS137">
        <v>19</v>
      </c>
      <c r="AT137">
        <v>15</v>
      </c>
      <c r="AU137">
        <v>24</v>
      </c>
      <c r="AV137">
        <v>10</v>
      </c>
      <c r="AW137">
        <v>18</v>
      </c>
      <c r="AX137">
        <v>20</v>
      </c>
      <c r="AY137">
        <v>13</v>
      </c>
      <c r="AZ137">
        <v>19</v>
      </c>
      <c r="BA137">
        <v>15</v>
      </c>
      <c r="BB137">
        <v>16</v>
      </c>
      <c r="BC137">
        <v>20</v>
      </c>
      <c r="BD137">
        <v>13</v>
      </c>
      <c r="BE137">
        <v>13</v>
      </c>
      <c r="BF137">
        <v>13</v>
      </c>
      <c r="BG137">
        <v>15</v>
      </c>
      <c r="BH137">
        <v>18</v>
      </c>
      <c r="BI137">
        <v>20</v>
      </c>
      <c r="BJ137">
        <v>20</v>
      </c>
      <c r="BK137">
        <v>19</v>
      </c>
      <c r="BM137">
        <v>33</v>
      </c>
      <c r="BN137">
        <v>5</v>
      </c>
      <c r="BO137">
        <v>20</v>
      </c>
      <c r="BP137">
        <v>8</v>
      </c>
      <c r="BQ137">
        <v>21</v>
      </c>
      <c r="BR137">
        <v>36</v>
      </c>
      <c r="BS137">
        <v>41</v>
      </c>
      <c r="BT137">
        <v>47</v>
      </c>
      <c r="BU137">
        <v>48</v>
      </c>
      <c r="BV137">
        <v>9</v>
      </c>
      <c r="BW137">
        <v>18</v>
      </c>
      <c r="BX137">
        <v>31</v>
      </c>
      <c r="BY137" s="126">
        <v>38</v>
      </c>
      <c r="BZ137">
        <v>49</v>
      </c>
      <c r="CA137">
        <v>3</v>
      </c>
      <c r="CB137">
        <v>6</v>
      </c>
      <c r="CC137">
        <v>35</v>
      </c>
      <c r="CD137">
        <v>46</v>
      </c>
      <c r="CE137" s="126">
        <v>10</v>
      </c>
      <c r="CF137">
        <v>17</v>
      </c>
      <c r="CG137">
        <v>24</v>
      </c>
      <c r="CH137">
        <v>25</v>
      </c>
      <c r="CI137">
        <v>11</v>
      </c>
      <c r="CJ137">
        <v>14</v>
      </c>
      <c r="CK137" s="126">
        <v>22</v>
      </c>
      <c r="CL137">
        <v>40</v>
      </c>
      <c r="CM137">
        <v>1</v>
      </c>
      <c r="CN137">
        <v>2</v>
      </c>
      <c r="CO137">
        <v>7</v>
      </c>
      <c r="CP137" s="126">
        <v>15</v>
      </c>
      <c r="CQ137">
        <v>19</v>
      </c>
      <c r="CR137">
        <v>26</v>
      </c>
      <c r="CS137" s="126">
        <v>28</v>
      </c>
      <c r="CT137">
        <v>29</v>
      </c>
      <c r="CU137">
        <v>32</v>
      </c>
      <c r="CV137">
        <v>39</v>
      </c>
      <c r="CW137">
        <v>45</v>
      </c>
      <c r="CX137">
        <v>12</v>
      </c>
      <c r="CY137">
        <v>13</v>
      </c>
      <c r="CZ137">
        <v>23</v>
      </c>
      <c r="DA137">
        <v>27</v>
      </c>
      <c r="DB137">
        <v>37</v>
      </c>
      <c r="DC137">
        <v>42</v>
      </c>
      <c r="DD137">
        <v>43</v>
      </c>
      <c r="DE137">
        <v>44</v>
      </c>
      <c r="DF137">
        <v>4</v>
      </c>
      <c r="DG137">
        <v>16</v>
      </c>
      <c r="DH137" s="126">
        <v>34</v>
      </c>
      <c r="DI137">
        <v>30</v>
      </c>
      <c r="DJ137" s="239">
        <v>179</v>
      </c>
      <c r="DL137" s="237">
        <v>3</v>
      </c>
      <c r="DM137" s="237">
        <v>3</v>
      </c>
      <c r="DO137" s="237">
        <v>3</v>
      </c>
      <c r="DP137" s="237">
        <v>3</v>
      </c>
      <c r="DR137" s="241">
        <v>0.64157706093189959</v>
      </c>
      <c r="DU137" s="240"/>
    </row>
    <row r="138" spans="1:125" x14ac:dyDescent="0.25">
      <c r="A138" s="235">
        <v>42464</v>
      </c>
      <c r="B138">
        <v>10</v>
      </c>
      <c r="C138">
        <v>15</v>
      </c>
      <c r="D138">
        <v>22</v>
      </c>
      <c r="E138">
        <v>28</v>
      </c>
      <c r="F138">
        <v>34</v>
      </c>
      <c r="G138">
        <v>38</v>
      </c>
      <c r="I138">
        <v>0</v>
      </c>
      <c r="J138">
        <v>2</v>
      </c>
      <c r="K138">
        <v>2</v>
      </c>
      <c r="L138">
        <v>2</v>
      </c>
      <c r="M138">
        <v>0</v>
      </c>
      <c r="O138">
        <v>15</v>
      </c>
      <c r="P138">
        <v>15</v>
      </c>
      <c r="Q138">
        <v>18</v>
      </c>
      <c r="R138">
        <v>11</v>
      </c>
      <c r="S138">
        <v>22</v>
      </c>
      <c r="T138">
        <v>18</v>
      </c>
      <c r="U138">
        <v>15</v>
      </c>
      <c r="V138">
        <v>20</v>
      </c>
      <c r="W138">
        <v>19</v>
      </c>
      <c r="X138">
        <v>18</v>
      </c>
      <c r="Y138">
        <v>16</v>
      </c>
      <c r="Z138">
        <v>14</v>
      </c>
      <c r="AA138">
        <v>14</v>
      </c>
      <c r="AB138">
        <v>16</v>
      </c>
      <c r="AC138">
        <v>16</v>
      </c>
      <c r="AD138">
        <v>10</v>
      </c>
      <c r="AE138">
        <v>17</v>
      </c>
      <c r="AF138">
        <v>19</v>
      </c>
      <c r="AG138">
        <v>15</v>
      </c>
      <c r="AH138">
        <v>22</v>
      </c>
      <c r="AI138">
        <v>20</v>
      </c>
      <c r="AJ138">
        <v>17</v>
      </c>
      <c r="AK138">
        <v>13</v>
      </c>
      <c r="AL138">
        <v>17</v>
      </c>
      <c r="AM138">
        <v>17</v>
      </c>
      <c r="AN138">
        <v>15</v>
      </c>
      <c r="AO138">
        <v>13</v>
      </c>
      <c r="AP138">
        <v>16</v>
      </c>
      <c r="AQ138">
        <v>15</v>
      </c>
      <c r="AR138">
        <v>9</v>
      </c>
      <c r="AS138">
        <v>19</v>
      </c>
      <c r="AT138">
        <v>15</v>
      </c>
      <c r="AU138">
        <v>24</v>
      </c>
      <c r="AV138">
        <v>11</v>
      </c>
      <c r="AW138">
        <v>18</v>
      </c>
      <c r="AX138">
        <v>20</v>
      </c>
      <c r="AY138">
        <v>13</v>
      </c>
      <c r="AZ138">
        <v>20</v>
      </c>
      <c r="BA138">
        <v>15</v>
      </c>
      <c r="BB138">
        <v>16</v>
      </c>
      <c r="BC138">
        <v>20</v>
      </c>
      <c r="BD138">
        <v>13</v>
      </c>
      <c r="BE138">
        <v>13</v>
      </c>
      <c r="BF138">
        <v>13</v>
      </c>
      <c r="BG138">
        <v>15</v>
      </c>
      <c r="BH138">
        <v>18</v>
      </c>
      <c r="BI138">
        <v>20</v>
      </c>
      <c r="BJ138">
        <v>20</v>
      </c>
      <c r="BK138">
        <v>19</v>
      </c>
      <c r="BM138">
        <v>33</v>
      </c>
      <c r="BN138">
        <v>5</v>
      </c>
      <c r="BO138">
        <v>20</v>
      </c>
      <c r="BP138">
        <v>8</v>
      </c>
      <c r="BQ138">
        <v>21</v>
      </c>
      <c r="BR138">
        <v>36</v>
      </c>
      <c r="BS138" s="126">
        <v>38</v>
      </c>
      <c r="BT138">
        <v>41</v>
      </c>
      <c r="BU138">
        <v>47</v>
      </c>
      <c r="BV138">
        <v>48</v>
      </c>
      <c r="BW138">
        <v>9</v>
      </c>
      <c r="BX138">
        <v>18</v>
      </c>
      <c r="BY138">
        <v>31</v>
      </c>
      <c r="BZ138">
        <v>49</v>
      </c>
      <c r="CA138">
        <v>3</v>
      </c>
      <c r="CB138">
        <v>6</v>
      </c>
      <c r="CC138">
        <v>10</v>
      </c>
      <c r="CD138">
        <v>35</v>
      </c>
      <c r="CE138" s="126">
        <v>46</v>
      </c>
      <c r="CF138">
        <v>17</v>
      </c>
      <c r="CG138">
        <v>22</v>
      </c>
      <c r="CH138">
        <v>24</v>
      </c>
      <c r="CI138">
        <v>25</v>
      </c>
      <c r="CJ138">
        <v>11</v>
      </c>
      <c r="CK138">
        <v>14</v>
      </c>
      <c r="CL138">
        <v>15</v>
      </c>
      <c r="CM138">
        <v>28</v>
      </c>
      <c r="CN138">
        <v>40</v>
      </c>
      <c r="CO138" s="126">
        <v>1</v>
      </c>
      <c r="CP138">
        <v>2</v>
      </c>
      <c r="CQ138" s="126">
        <v>7</v>
      </c>
      <c r="CR138">
        <v>19</v>
      </c>
      <c r="CS138">
        <v>26</v>
      </c>
      <c r="CT138">
        <v>29</v>
      </c>
      <c r="CU138" s="126">
        <v>32</v>
      </c>
      <c r="CV138">
        <v>39</v>
      </c>
      <c r="CW138">
        <v>45</v>
      </c>
      <c r="CX138">
        <v>12</v>
      </c>
      <c r="CY138">
        <v>13</v>
      </c>
      <c r="CZ138">
        <v>23</v>
      </c>
      <c r="DA138">
        <v>27</v>
      </c>
      <c r="DB138">
        <v>37</v>
      </c>
      <c r="DC138">
        <v>42</v>
      </c>
      <c r="DD138">
        <v>43</v>
      </c>
      <c r="DE138">
        <v>44</v>
      </c>
      <c r="DF138">
        <v>4</v>
      </c>
      <c r="DG138">
        <v>34</v>
      </c>
      <c r="DH138">
        <v>16</v>
      </c>
      <c r="DI138" s="126">
        <v>30</v>
      </c>
      <c r="DJ138" s="239">
        <v>147</v>
      </c>
      <c r="DL138" s="237">
        <v>3</v>
      </c>
      <c r="DM138" s="237">
        <v>3</v>
      </c>
      <c r="DO138" s="237">
        <v>1</v>
      </c>
      <c r="DP138" s="237">
        <v>5</v>
      </c>
      <c r="DR138" s="241">
        <v>0.5268817204301075</v>
      </c>
      <c r="DU138" s="240"/>
    </row>
    <row r="139" spans="1:125" x14ac:dyDescent="0.25">
      <c r="A139" s="235">
        <v>42467</v>
      </c>
      <c r="B139">
        <v>1</v>
      </c>
      <c r="C139">
        <v>7</v>
      </c>
      <c r="D139">
        <v>30</v>
      </c>
      <c r="E139">
        <v>32</v>
      </c>
      <c r="F139">
        <v>38</v>
      </c>
      <c r="G139">
        <v>46</v>
      </c>
      <c r="I139">
        <v>2</v>
      </c>
      <c r="J139">
        <v>0</v>
      </c>
      <c r="K139">
        <v>0</v>
      </c>
      <c r="L139">
        <v>3</v>
      </c>
      <c r="M139">
        <v>1</v>
      </c>
      <c r="O139">
        <v>16</v>
      </c>
      <c r="P139">
        <v>15</v>
      </c>
      <c r="Q139">
        <v>18</v>
      </c>
      <c r="R139">
        <v>11</v>
      </c>
      <c r="S139">
        <v>22</v>
      </c>
      <c r="T139">
        <v>18</v>
      </c>
      <c r="U139">
        <v>16</v>
      </c>
      <c r="V139">
        <v>20</v>
      </c>
      <c r="W139">
        <v>19</v>
      </c>
      <c r="X139">
        <v>18</v>
      </c>
      <c r="Y139">
        <v>16</v>
      </c>
      <c r="Z139">
        <v>14</v>
      </c>
      <c r="AA139">
        <v>14</v>
      </c>
      <c r="AB139">
        <v>16</v>
      </c>
      <c r="AC139">
        <v>16</v>
      </c>
      <c r="AD139">
        <v>10</v>
      </c>
      <c r="AE139">
        <v>17</v>
      </c>
      <c r="AF139">
        <v>19</v>
      </c>
      <c r="AG139">
        <v>15</v>
      </c>
      <c r="AH139">
        <v>22</v>
      </c>
      <c r="AI139">
        <v>20</v>
      </c>
      <c r="AJ139">
        <v>17</v>
      </c>
      <c r="AK139">
        <v>13</v>
      </c>
      <c r="AL139">
        <v>17</v>
      </c>
      <c r="AM139">
        <v>17</v>
      </c>
      <c r="AN139">
        <v>15</v>
      </c>
      <c r="AO139">
        <v>13</v>
      </c>
      <c r="AP139">
        <v>16</v>
      </c>
      <c r="AQ139">
        <v>15</v>
      </c>
      <c r="AR139">
        <v>10</v>
      </c>
      <c r="AS139">
        <v>19</v>
      </c>
      <c r="AT139">
        <v>16</v>
      </c>
      <c r="AU139">
        <v>24</v>
      </c>
      <c r="AV139">
        <v>11</v>
      </c>
      <c r="AW139">
        <v>18</v>
      </c>
      <c r="AX139">
        <v>20</v>
      </c>
      <c r="AY139">
        <v>13</v>
      </c>
      <c r="AZ139">
        <v>21</v>
      </c>
      <c r="BA139">
        <v>15</v>
      </c>
      <c r="BB139">
        <v>16</v>
      </c>
      <c r="BC139">
        <v>20</v>
      </c>
      <c r="BD139">
        <v>13</v>
      </c>
      <c r="BE139">
        <v>13</v>
      </c>
      <c r="BF139">
        <v>13</v>
      </c>
      <c r="BG139">
        <v>15</v>
      </c>
      <c r="BH139">
        <v>19</v>
      </c>
      <c r="BI139">
        <v>20</v>
      </c>
      <c r="BJ139">
        <v>20</v>
      </c>
      <c r="BK139">
        <v>19</v>
      </c>
      <c r="BM139">
        <v>33</v>
      </c>
      <c r="BN139">
        <v>5</v>
      </c>
      <c r="BO139">
        <v>20</v>
      </c>
      <c r="BP139">
        <v>38</v>
      </c>
      <c r="BQ139">
        <v>8</v>
      </c>
      <c r="BR139">
        <v>21</v>
      </c>
      <c r="BS139">
        <v>36</v>
      </c>
      <c r="BT139">
        <v>41</v>
      </c>
      <c r="BU139">
        <v>47</v>
      </c>
      <c r="BV139" s="126">
        <v>48</v>
      </c>
      <c r="BW139" s="126">
        <v>9</v>
      </c>
      <c r="BX139" s="126">
        <v>18</v>
      </c>
      <c r="BY139">
        <v>31</v>
      </c>
      <c r="BZ139">
        <v>46</v>
      </c>
      <c r="CA139" s="126">
        <v>49</v>
      </c>
      <c r="CB139">
        <v>3</v>
      </c>
      <c r="CC139">
        <v>6</v>
      </c>
      <c r="CD139">
        <v>10</v>
      </c>
      <c r="CE139">
        <v>35</v>
      </c>
      <c r="CF139">
        <v>17</v>
      </c>
      <c r="CG139">
        <v>22</v>
      </c>
      <c r="CH139">
        <v>24</v>
      </c>
      <c r="CI139">
        <v>25</v>
      </c>
      <c r="CJ139">
        <v>1</v>
      </c>
      <c r="CK139">
        <v>7</v>
      </c>
      <c r="CL139">
        <v>11</v>
      </c>
      <c r="CM139">
        <v>14</v>
      </c>
      <c r="CN139">
        <v>15</v>
      </c>
      <c r="CO139">
        <v>28</v>
      </c>
      <c r="CP139">
        <v>32</v>
      </c>
      <c r="CQ139">
        <v>40</v>
      </c>
      <c r="CR139">
        <v>2</v>
      </c>
      <c r="CS139">
        <v>19</v>
      </c>
      <c r="CT139">
        <v>26</v>
      </c>
      <c r="CU139">
        <v>29</v>
      </c>
      <c r="CV139">
        <v>39</v>
      </c>
      <c r="CW139">
        <v>45</v>
      </c>
      <c r="CX139">
        <v>12</v>
      </c>
      <c r="CY139" s="126">
        <v>13</v>
      </c>
      <c r="CZ139">
        <v>23</v>
      </c>
      <c r="DA139">
        <v>27</v>
      </c>
      <c r="DB139">
        <v>37</v>
      </c>
      <c r="DC139">
        <v>42</v>
      </c>
      <c r="DD139">
        <v>43</v>
      </c>
      <c r="DE139">
        <v>44</v>
      </c>
      <c r="DF139">
        <v>4</v>
      </c>
      <c r="DG139">
        <v>34</v>
      </c>
      <c r="DH139" s="126">
        <v>16</v>
      </c>
      <c r="DI139">
        <v>30</v>
      </c>
      <c r="DJ139" s="239">
        <v>154</v>
      </c>
      <c r="DL139" s="237">
        <v>4</v>
      </c>
      <c r="DM139" s="237">
        <v>2</v>
      </c>
      <c r="DO139" s="237">
        <v>2</v>
      </c>
      <c r="DP139" s="237">
        <v>4</v>
      </c>
      <c r="DR139" s="241">
        <v>0.55197132616487454</v>
      </c>
      <c r="DU139" s="240"/>
    </row>
    <row r="140" spans="1:125" x14ac:dyDescent="0.25">
      <c r="A140" s="235">
        <v>42471</v>
      </c>
      <c r="B140">
        <v>9</v>
      </c>
      <c r="C140">
        <v>13</v>
      </c>
      <c r="D140">
        <v>16</v>
      </c>
      <c r="E140">
        <v>18</v>
      </c>
      <c r="F140">
        <v>48</v>
      </c>
      <c r="G140">
        <v>49</v>
      </c>
      <c r="I140">
        <v>1</v>
      </c>
      <c r="J140">
        <v>3</v>
      </c>
      <c r="K140">
        <v>0</v>
      </c>
      <c r="L140">
        <v>0</v>
      </c>
      <c r="M140">
        <v>2</v>
      </c>
      <c r="O140">
        <v>16</v>
      </c>
      <c r="P140">
        <v>15</v>
      </c>
      <c r="Q140">
        <v>18</v>
      </c>
      <c r="R140">
        <v>11</v>
      </c>
      <c r="S140">
        <v>22</v>
      </c>
      <c r="T140">
        <v>18</v>
      </c>
      <c r="U140">
        <v>16</v>
      </c>
      <c r="V140">
        <v>20</v>
      </c>
      <c r="W140">
        <v>20</v>
      </c>
      <c r="X140">
        <v>18</v>
      </c>
      <c r="Y140">
        <v>16</v>
      </c>
      <c r="Z140">
        <v>14</v>
      </c>
      <c r="AA140">
        <v>15</v>
      </c>
      <c r="AB140">
        <v>16</v>
      </c>
      <c r="AC140">
        <v>16</v>
      </c>
      <c r="AD140">
        <v>11</v>
      </c>
      <c r="AE140">
        <v>17</v>
      </c>
      <c r="AF140">
        <v>20</v>
      </c>
      <c r="AG140">
        <v>15</v>
      </c>
      <c r="AH140">
        <v>22</v>
      </c>
      <c r="AI140">
        <v>20</v>
      </c>
      <c r="AJ140">
        <v>17</v>
      </c>
      <c r="AK140">
        <v>13</v>
      </c>
      <c r="AL140">
        <v>17</v>
      </c>
      <c r="AM140">
        <v>17</v>
      </c>
      <c r="AN140">
        <v>15</v>
      </c>
      <c r="AO140">
        <v>13</v>
      </c>
      <c r="AP140">
        <v>16</v>
      </c>
      <c r="AQ140">
        <v>15</v>
      </c>
      <c r="AR140">
        <v>10</v>
      </c>
      <c r="AS140">
        <v>19</v>
      </c>
      <c r="AT140">
        <v>16</v>
      </c>
      <c r="AU140">
        <v>24</v>
      </c>
      <c r="AV140">
        <v>11</v>
      </c>
      <c r="AW140">
        <v>18</v>
      </c>
      <c r="AX140">
        <v>20</v>
      </c>
      <c r="AY140">
        <v>13</v>
      </c>
      <c r="AZ140">
        <v>21</v>
      </c>
      <c r="BA140">
        <v>15</v>
      </c>
      <c r="BB140">
        <v>16</v>
      </c>
      <c r="BC140">
        <v>20</v>
      </c>
      <c r="BD140">
        <v>13</v>
      </c>
      <c r="BE140">
        <v>13</v>
      </c>
      <c r="BF140">
        <v>13</v>
      </c>
      <c r="BG140">
        <v>15</v>
      </c>
      <c r="BH140">
        <v>19</v>
      </c>
      <c r="BI140">
        <v>20</v>
      </c>
      <c r="BJ140">
        <v>21</v>
      </c>
      <c r="BK140">
        <v>20</v>
      </c>
      <c r="BM140">
        <v>33</v>
      </c>
      <c r="BN140">
        <v>5</v>
      </c>
      <c r="BO140">
        <v>20</v>
      </c>
      <c r="BP140">
        <v>38</v>
      </c>
      <c r="BQ140">
        <v>48</v>
      </c>
      <c r="BR140">
        <v>8</v>
      </c>
      <c r="BS140">
        <v>9</v>
      </c>
      <c r="BT140">
        <v>18</v>
      </c>
      <c r="BU140">
        <v>21</v>
      </c>
      <c r="BV140">
        <v>36</v>
      </c>
      <c r="BW140">
        <v>41</v>
      </c>
      <c r="BX140">
        <v>47</v>
      </c>
      <c r="BY140">
        <v>49</v>
      </c>
      <c r="BZ140">
        <v>31</v>
      </c>
      <c r="CA140">
        <v>46</v>
      </c>
      <c r="CB140" s="126">
        <v>3</v>
      </c>
      <c r="CC140">
        <v>6</v>
      </c>
      <c r="CD140">
        <v>10</v>
      </c>
      <c r="CE140">
        <v>35</v>
      </c>
      <c r="CF140">
        <v>17</v>
      </c>
      <c r="CG140">
        <v>22</v>
      </c>
      <c r="CH140">
        <v>24</v>
      </c>
      <c r="CI140">
        <v>25</v>
      </c>
      <c r="CJ140">
        <v>1</v>
      </c>
      <c r="CK140">
        <v>7</v>
      </c>
      <c r="CL140">
        <v>11</v>
      </c>
      <c r="CM140">
        <v>14</v>
      </c>
      <c r="CN140">
        <v>15</v>
      </c>
      <c r="CO140" s="126">
        <v>28</v>
      </c>
      <c r="CP140">
        <v>32</v>
      </c>
      <c r="CQ140">
        <v>40</v>
      </c>
      <c r="CR140">
        <v>2</v>
      </c>
      <c r="CS140">
        <v>13</v>
      </c>
      <c r="CT140" s="126">
        <v>19</v>
      </c>
      <c r="CU140" s="126">
        <v>26</v>
      </c>
      <c r="CV140">
        <v>29</v>
      </c>
      <c r="CW140">
        <v>39</v>
      </c>
      <c r="CX140">
        <v>45</v>
      </c>
      <c r="CY140">
        <v>12</v>
      </c>
      <c r="CZ140">
        <v>23</v>
      </c>
      <c r="DA140">
        <v>27</v>
      </c>
      <c r="DB140">
        <v>37</v>
      </c>
      <c r="DC140">
        <v>42</v>
      </c>
      <c r="DD140">
        <v>43</v>
      </c>
      <c r="DE140">
        <v>44</v>
      </c>
      <c r="DF140" s="126">
        <v>4</v>
      </c>
      <c r="DG140">
        <v>16</v>
      </c>
      <c r="DH140" s="126">
        <v>34</v>
      </c>
      <c r="DI140">
        <v>30</v>
      </c>
      <c r="DJ140" s="239">
        <v>153</v>
      </c>
      <c r="DL140" s="237">
        <v>2</v>
      </c>
      <c r="DM140" s="237">
        <v>4</v>
      </c>
      <c r="DO140" s="237">
        <v>3</v>
      </c>
      <c r="DP140" s="237">
        <v>3</v>
      </c>
      <c r="DR140" s="241">
        <v>0.54838709677419351</v>
      </c>
      <c r="DU140" s="240"/>
    </row>
    <row r="141" spans="1:125" x14ac:dyDescent="0.25">
      <c r="A141" s="235">
        <v>42474</v>
      </c>
      <c r="B141">
        <v>3</v>
      </c>
      <c r="C141">
        <v>4</v>
      </c>
      <c r="D141">
        <v>19</v>
      </c>
      <c r="E141">
        <v>26</v>
      </c>
      <c r="F141">
        <v>28</v>
      </c>
      <c r="G141">
        <v>34</v>
      </c>
      <c r="I141">
        <v>2</v>
      </c>
      <c r="J141">
        <v>1</v>
      </c>
      <c r="K141">
        <v>2</v>
      </c>
      <c r="L141">
        <v>1</v>
      </c>
      <c r="M141">
        <v>0</v>
      </c>
      <c r="O141">
        <v>16</v>
      </c>
      <c r="P141">
        <v>15</v>
      </c>
      <c r="Q141">
        <v>19</v>
      </c>
      <c r="R141">
        <v>12</v>
      </c>
      <c r="S141">
        <v>22</v>
      </c>
      <c r="T141">
        <v>18</v>
      </c>
      <c r="U141">
        <v>16</v>
      </c>
      <c r="V141">
        <v>20</v>
      </c>
      <c r="W141">
        <v>20</v>
      </c>
      <c r="X141">
        <v>18</v>
      </c>
      <c r="Y141">
        <v>16</v>
      </c>
      <c r="Z141">
        <v>14</v>
      </c>
      <c r="AA141">
        <v>15</v>
      </c>
      <c r="AB141">
        <v>16</v>
      </c>
      <c r="AC141">
        <v>16</v>
      </c>
      <c r="AD141">
        <v>11</v>
      </c>
      <c r="AE141">
        <v>17</v>
      </c>
      <c r="AF141">
        <v>20</v>
      </c>
      <c r="AG141">
        <v>16</v>
      </c>
      <c r="AH141">
        <v>22</v>
      </c>
      <c r="AI141">
        <v>20</v>
      </c>
      <c r="AJ141">
        <v>17</v>
      </c>
      <c r="AK141">
        <v>13</v>
      </c>
      <c r="AL141">
        <v>17</v>
      </c>
      <c r="AM141">
        <v>17</v>
      </c>
      <c r="AN141">
        <v>16</v>
      </c>
      <c r="AO141">
        <v>13</v>
      </c>
      <c r="AP141">
        <v>17</v>
      </c>
      <c r="AQ141">
        <v>15</v>
      </c>
      <c r="AR141">
        <v>10</v>
      </c>
      <c r="AS141">
        <v>19</v>
      </c>
      <c r="AT141">
        <v>16</v>
      </c>
      <c r="AU141">
        <v>24</v>
      </c>
      <c r="AV141">
        <v>12</v>
      </c>
      <c r="AW141">
        <v>18</v>
      </c>
      <c r="AX141">
        <v>20</v>
      </c>
      <c r="AY141">
        <v>13</v>
      </c>
      <c r="AZ141">
        <v>21</v>
      </c>
      <c r="BA141">
        <v>15</v>
      </c>
      <c r="BB141">
        <v>16</v>
      </c>
      <c r="BC141">
        <v>20</v>
      </c>
      <c r="BD141">
        <v>13</v>
      </c>
      <c r="BE141">
        <v>13</v>
      </c>
      <c r="BF141">
        <v>13</v>
      </c>
      <c r="BG141">
        <v>15</v>
      </c>
      <c r="BH141">
        <v>19</v>
      </c>
      <c r="BI141">
        <v>20</v>
      </c>
      <c r="BJ141">
        <v>21</v>
      </c>
      <c r="BK141">
        <v>20</v>
      </c>
      <c r="BM141">
        <v>33</v>
      </c>
      <c r="BN141">
        <v>5</v>
      </c>
      <c r="BO141">
        <v>20</v>
      </c>
      <c r="BP141">
        <v>38</v>
      </c>
      <c r="BQ141">
        <v>48</v>
      </c>
      <c r="BR141">
        <v>8</v>
      </c>
      <c r="BS141">
        <v>9</v>
      </c>
      <c r="BT141">
        <v>18</v>
      </c>
      <c r="BU141" s="126">
        <v>21</v>
      </c>
      <c r="BV141">
        <v>36</v>
      </c>
      <c r="BW141">
        <v>41</v>
      </c>
      <c r="BX141">
        <v>47</v>
      </c>
      <c r="BY141">
        <v>49</v>
      </c>
      <c r="BZ141">
        <v>3</v>
      </c>
      <c r="CA141">
        <v>31</v>
      </c>
      <c r="CB141">
        <v>46</v>
      </c>
      <c r="CC141">
        <v>6</v>
      </c>
      <c r="CD141">
        <v>10</v>
      </c>
      <c r="CE141">
        <v>35</v>
      </c>
      <c r="CF141">
        <v>17</v>
      </c>
      <c r="CG141">
        <v>22</v>
      </c>
      <c r="CH141">
        <v>24</v>
      </c>
      <c r="CI141">
        <v>25</v>
      </c>
      <c r="CJ141" s="126">
        <v>28</v>
      </c>
      <c r="CK141">
        <v>1</v>
      </c>
      <c r="CL141">
        <v>7</v>
      </c>
      <c r="CM141" s="126">
        <v>11</v>
      </c>
      <c r="CN141" s="126">
        <v>14</v>
      </c>
      <c r="CO141">
        <v>15</v>
      </c>
      <c r="CP141">
        <v>19</v>
      </c>
      <c r="CQ141">
        <v>26</v>
      </c>
      <c r="CR141">
        <v>32</v>
      </c>
      <c r="CS141">
        <v>40</v>
      </c>
      <c r="CT141">
        <v>2</v>
      </c>
      <c r="CU141">
        <v>13</v>
      </c>
      <c r="CV141">
        <v>29</v>
      </c>
      <c r="CW141" s="126">
        <v>39</v>
      </c>
      <c r="CX141">
        <v>45</v>
      </c>
      <c r="CY141">
        <v>12</v>
      </c>
      <c r="CZ141">
        <v>23</v>
      </c>
      <c r="DA141">
        <v>27</v>
      </c>
      <c r="DB141">
        <v>37</v>
      </c>
      <c r="DC141">
        <v>42</v>
      </c>
      <c r="DD141">
        <v>43</v>
      </c>
      <c r="DE141">
        <v>44</v>
      </c>
      <c r="DF141">
        <v>4</v>
      </c>
      <c r="DG141">
        <v>34</v>
      </c>
      <c r="DH141">
        <v>16</v>
      </c>
      <c r="DI141" s="126">
        <v>30</v>
      </c>
      <c r="DJ141" s="239">
        <v>114</v>
      </c>
      <c r="DL141" s="237">
        <v>3</v>
      </c>
      <c r="DM141" s="237">
        <v>3</v>
      </c>
      <c r="DO141" s="237">
        <v>2</v>
      </c>
      <c r="DP141" s="237">
        <v>4</v>
      </c>
      <c r="DR141" s="241">
        <v>0.40860215053763443</v>
      </c>
      <c r="DU141" s="240"/>
    </row>
    <row r="142" spans="1:125" x14ac:dyDescent="0.25">
      <c r="A142" s="235">
        <v>42478</v>
      </c>
      <c r="B142">
        <v>11</v>
      </c>
      <c r="C142">
        <v>14</v>
      </c>
      <c r="D142">
        <v>21</v>
      </c>
      <c r="E142">
        <v>28</v>
      </c>
      <c r="F142">
        <v>30</v>
      </c>
      <c r="G142">
        <v>39</v>
      </c>
      <c r="I142">
        <v>0</v>
      </c>
      <c r="J142">
        <v>2</v>
      </c>
      <c r="K142">
        <v>2</v>
      </c>
      <c r="L142">
        <v>2</v>
      </c>
      <c r="M142">
        <v>0</v>
      </c>
      <c r="O142">
        <v>16</v>
      </c>
      <c r="P142">
        <v>15</v>
      </c>
      <c r="Q142">
        <v>19</v>
      </c>
      <c r="R142">
        <v>12</v>
      </c>
      <c r="S142">
        <v>22</v>
      </c>
      <c r="T142">
        <v>18</v>
      </c>
      <c r="U142">
        <v>16</v>
      </c>
      <c r="V142">
        <v>20</v>
      </c>
      <c r="W142">
        <v>20</v>
      </c>
      <c r="X142">
        <v>18</v>
      </c>
      <c r="Y142">
        <v>17</v>
      </c>
      <c r="Z142">
        <v>14</v>
      </c>
      <c r="AA142">
        <v>15</v>
      </c>
      <c r="AB142">
        <v>17</v>
      </c>
      <c r="AC142">
        <v>16</v>
      </c>
      <c r="AD142">
        <v>11</v>
      </c>
      <c r="AE142">
        <v>17</v>
      </c>
      <c r="AF142">
        <v>20</v>
      </c>
      <c r="AG142">
        <v>16</v>
      </c>
      <c r="AH142">
        <v>22</v>
      </c>
      <c r="AI142">
        <v>21</v>
      </c>
      <c r="AJ142">
        <v>17</v>
      </c>
      <c r="AK142">
        <v>13</v>
      </c>
      <c r="AL142">
        <v>17</v>
      </c>
      <c r="AM142">
        <v>17</v>
      </c>
      <c r="AN142">
        <v>16</v>
      </c>
      <c r="AO142">
        <v>13</v>
      </c>
      <c r="AP142">
        <v>18</v>
      </c>
      <c r="AQ142">
        <v>15</v>
      </c>
      <c r="AR142">
        <v>11</v>
      </c>
      <c r="AS142">
        <v>19</v>
      </c>
      <c r="AT142">
        <v>16</v>
      </c>
      <c r="AU142">
        <v>24</v>
      </c>
      <c r="AV142">
        <v>12</v>
      </c>
      <c r="AW142">
        <v>18</v>
      </c>
      <c r="AX142">
        <v>20</v>
      </c>
      <c r="AY142">
        <v>13</v>
      </c>
      <c r="AZ142">
        <v>21</v>
      </c>
      <c r="BA142">
        <v>16</v>
      </c>
      <c r="BB142">
        <v>16</v>
      </c>
      <c r="BC142">
        <v>20</v>
      </c>
      <c r="BD142">
        <v>13</v>
      </c>
      <c r="BE142">
        <v>13</v>
      </c>
      <c r="BF142">
        <v>13</v>
      </c>
      <c r="BG142">
        <v>15</v>
      </c>
      <c r="BH142">
        <v>19</v>
      </c>
      <c r="BI142">
        <v>20</v>
      </c>
      <c r="BJ142">
        <v>21</v>
      </c>
      <c r="BK142">
        <v>20</v>
      </c>
      <c r="BM142" s="126">
        <v>33</v>
      </c>
      <c r="BN142">
        <v>5</v>
      </c>
      <c r="BO142">
        <v>20</v>
      </c>
      <c r="BP142">
        <v>21</v>
      </c>
      <c r="BQ142">
        <v>38</v>
      </c>
      <c r="BR142" s="126">
        <v>48</v>
      </c>
      <c r="BS142">
        <v>8</v>
      </c>
      <c r="BT142">
        <v>9</v>
      </c>
      <c r="BU142">
        <v>18</v>
      </c>
      <c r="BV142">
        <v>36</v>
      </c>
      <c r="BW142">
        <v>41</v>
      </c>
      <c r="BX142">
        <v>47</v>
      </c>
      <c r="BY142">
        <v>49</v>
      </c>
      <c r="BZ142">
        <v>3</v>
      </c>
      <c r="CA142">
        <v>31</v>
      </c>
      <c r="CB142">
        <v>46</v>
      </c>
      <c r="CC142">
        <v>6</v>
      </c>
      <c r="CD142">
        <v>10</v>
      </c>
      <c r="CE142">
        <v>28</v>
      </c>
      <c r="CF142">
        <v>35</v>
      </c>
      <c r="CG142">
        <v>11</v>
      </c>
      <c r="CH142" s="126">
        <v>14</v>
      </c>
      <c r="CI142">
        <v>17</v>
      </c>
      <c r="CJ142">
        <v>22</v>
      </c>
      <c r="CK142">
        <v>24</v>
      </c>
      <c r="CL142">
        <v>25</v>
      </c>
      <c r="CM142">
        <v>1</v>
      </c>
      <c r="CN142">
        <v>7</v>
      </c>
      <c r="CO142">
        <v>15</v>
      </c>
      <c r="CP142" s="126">
        <v>19</v>
      </c>
      <c r="CQ142">
        <v>26</v>
      </c>
      <c r="CR142" s="126">
        <v>32</v>
      </c>
      <c r="CS142">
        <v>39</v>
      </c>
      <c r="CT142">
        <v>40</v>
      </c>
      <c r="CU142">
        <v>2</v>
      </c>
      <c r="CV142" s="126">
        <v>13</v>
      </c>
      <c r="CW142">
        <v>29</v>
      </c>
      <c r="CX142">
        <v>45</v>
      </c>
      <c r="CY142">
        <v>12</v>
      </c>
      <c r="CZ142">
        <v>23</v>
      </c>
      <c r="DA142">
        <v>27</v>
      </c>
      <c r="DB142">
        <v>37</v>
      </c>
      <c r="DC142">
        <v>42</v>
      </c>
      <c r="DD142">
        <v>43</v>
      </c>
      <c r="DE142">
        <v>44</v>
      </c>
      <c r="DF142">
        <v>4</v>
      </c>
      <c r="DG142">
        <v>34</v>
      </c>
      <c r="DH142">
        <v>16</v>
      </c>
      <c r="DI142">
        <v>30</v>
      </c>
      <c r="DJ142" s="239">
        <v>143</v>
      </c>
      <c r="DL142" s="237">
        <v>3</v>
      </c>
      <c r="DM142" s="237">
        <v>3</v>
      </c>
      <c r="DO142" s="237">
        <v>3</v>
      </c>
      <c r="DP142" s="237">
        <v>3</v>
      </c>
      <c r="DR142" s="241">
        <v>0.51254480286738346</v>
      </c>
      <c r="DU142" s="240"/>
    </row>
    <row r="143" spans="1:125" x14ac:dyDescent="0.25">
      <c r="A143" s="235">
        <v>42481</v>
      </c>
      <c r="B143">
        <v>13</v>
      </c>
      <c r="C143">
        <v>14</v>
      </c>
      <c r="D143">
        <v>19</v>
      </c>
      <c r="E143">
        <v>32</v>
      </c>
      <c r="F143">
        <v>33</v>
      </c>
      <c r="G143">
        <v>48</v>
      </c>
      <c r="I143">
        <v>0</v>
      </c>
      <c r="J143">
        <v>3</v>
      </c>
      <c r="K143">
        <v>0</v>
      </c>
      <c r="L143">
        <v>2</v>
      </c>
      <c r="M143">
        <v>1</v>
      </c>
      <c r="O143">
        <v>16</v>
      </c>
      <c r="P143">
        <v>15</v>
      </c>
      <c r="Q143">
        <v>19</v>
      </c>
      <c r="R143">
        <v>12</v>
      </c>
      <c r="S143">
        <v>22</v>
      </c>
      <c r="T143">
        <v>18</v>
      </c>
      <c r="U143">
        <v>16</v>
      </c>
      <c r="V143">
        <v>20</v>
      </c>
      <c r="W143">
        <v>20</v>
      </c>
      <c r="X143">
        <v>18</v>
      </c>
      <c r="Y143">
        <v>17</v>
      </c>
      <c r="Z143">
        <v>14</v>
      </c>
      <c r="AA143">
        <v>16</v>
      </c>
      <c r="AB143">
        <v>18</v>
      </c>
      <c r="AC143">
        <v>16</v>
      </c>
      <c r="AD143">
        <v>11</v>
      </c>
      <c r="AE143">
        <v>17</v>
      </c>
      <c r="AF143">
        <v>20</v>
      </c>
      <c r="AG143">
        <v>17</v>
      </c>
      <c r="AH143">
        <v>22</v>
      </c>
      <c r="AI143">
        <v>21</v>
      </c>
      <c r="AJ143">
        <v>17</v>
      </c>
      <c r="AK143">
        <v>13</v>
      </c>
      <c r="AL143">
        <v>17</v>
      </c>
      <c r="AM143">
        <v>17</v>
      </c>
      <c r="AN143">
        <v>16</v>
      </c>
      <c r="AO143">
        <v>13</v>
      </c>
      <c r="AP143">
        <v>18</v>
      </c>
      <c r="AQ143">
        <v>15</v>
      </c>
      <c r="AR143">
        <v>11</v>
      </c>
      <c r="AS143">
        <v>19</v>
      </c>
      <c r="AT143">
        <v>17</v>
      </c>
      <c r="AU143">
        <v>25</v>
      </c>
      <c r="AV143">
        <v>12</v>
      </c>
      <c r="AW143">
        <v>18</v>
      </c>
      <c r="AX143">
        <v>20</v>
      </c>
      <c r="AY143">
        <v>13</v>
      </c>
      <c r="AZ143">
        <v>21</v>
      </c>
      <c r="BA143">
        <v>16</v>
      </c>
      <c r="BB143">
        <v>16</v>
      </c>
      <c r="BC143">
        <v>20</v>
      </c>
      <c r="BD143">
        <v>13</v>
      </c>
      <c r="BE143">
        <v>13</v>
      </c>
      <c r="BF143">
        <v>13</v>
      </c>
      <c r="BG143">
        <v>15</v>
      </c>
      <c r="BH143">
        <v>19</v>
      </c>
      <c r="BI143">
        <v>20</v>
      </c>
      <c r="BJ143">
        <v>22</v>
      </c>
      <c r="BK143">
        <v>20</v>
      </c>
      <c r="BM143">
        <v>33</v>
      </c>
      <c r="BN143">
        <v>5</v>
      </c>
      <c r="BO143">
        <v>20</v>
      </c>
      <c r="BP143">
        <v>48</v>
      </c>
      <c r="BQ143">
        <v>21</v>
      </c>
      <c r="BR143">
        <v>38</v>
      </c>
      <c r="BS143">
        <v>8</v>
      </c>
      <c r="BT143">
        <v>9</v>
      </c>
      <c r="BU143">
        <v>18</v>
      </c>
      <c r="BV143">
        <v>36</v>
      </c>
      <c r="BW143" s="126">
        <v>41</v>
      </c>
      <c r="BX143">
        <v>47</v>
      </c>
      <c r="BY143">
        <v>49</v>
      </c>
      <c r="BZ143" s="126">
        <v>3</v>
      </c>
      <c r="CA143">
        <v>31</v>
      </c>
      <c r="CB143">
        <v>46</v>
      </c>
      <c r="CC143">
        <v>6</v>
      </c>
      <c r="CD143">
        <v>10</v>
      </c>
      <c r="CE143">
        <v>14</v>
      </c>
      <c r="CF143">
        <v>28</v>
      </c>
      <c r="CG143">
        <v>35</v>
      </c>
      <c r="CH143">
        <v>11</v>
      </c>
      <c r="CI143">
        <v>17</v>
      </c>
      <c r="CJ143">
        <v>19</v>
      </c>
      <c r="CK143" s="126">
        <v>22</v>
      </c>
      <c r="CL143">
        <v>24</v>
      </c>
      <c r="CM143">
        <v>25</v>
      </c>
      <c r="CN143">
        <v>32</v>
      </c>
      <c r="CO143" s="126">
        <v>1</v>
      </c>
      <c r="CP143">
        <v>7</v>
      </c>
      <c r="CQ143">
        <v>13</v>
      </c>
      <c r="CR143">
        <v>15</v>
      </c>
      <c r="CS143">
        <v>26</v>
      </c>
      <c r="CT143">
        <v>39</v>
      </c>
      <c r="CU143">
        <v>40</v>
      </c>
      <c r="CV143">
        <v>2</v>
      </c>
      <c r="CW143">
        <v>29</v>
      </c>
      <c r="CX143">
        <v>45</v>
      </c>
      <c r="CY143">
        <v>12</v>
      </c>
      <c r="CZ143">
        <v>23</v>
      </c>
      <c r="DA143">
        <v>27</v>
      </c>
      <c r="DB143" s="126">
        <v>37</v>
      </c>
      <c r="DC143">
        <v>42</v>
      </c>
      <c r="DD143">
        <v>43</v>
      </c>
      <c r="DE143">
        <v>44</v>
      </c>
      <c r="DF143" s="126">
        <v>4</v>
      </c>
      <c r="DG143">
        <v>34</v>
      </c>
      <c r="DH143">
        <v>16</v>
      </c>
      <c r="DI143">
        <v>30</v>
      </c>
      <c r="DJ143" s="239">
        <v>159</v>
      </c>
      <c r="DL143" s="237">
        <v>3</v>
      </c>
      <c r="DM143" s="237">
        <v>3</v>
      </c>
      <c r="DO143" s="237">
        <v>3</v>
      </c>
      <c r="DP143" s="237">
        <v>3</v>
      </c>
      <c r="DR143" s="241">
        <v>0.56989247311827962</v>
      </c>
      <c r="DU143" s="240"/>
    </row>
    <row r="144" spans="1:125" x14ac:dyDescent="0.25">
      <c r="A144" s="235">
        <v>42485</v>
      </c>
      <c r="B144">
        <v>1</v>
      </c>
      <c r="C144">
        <v>3</v>
      </c>
      <c r="D144">
        <v>4</v>
      </c>
      <c r="E144">
        <v>22</v>
      </c>
      <c r="F144">
        <v>37</v>
      </c>
      <c r="G144">
        <v>41</v>
      </c>
      <c r="I144">
        <v>3</v>
      </c>
      <c r="J144">
        <v>0</v>
      </c>
      <c r="K144">
        <v>1</v>
      </c>
      <c r="L144">
        <v>1</v>
      </c>
      <c r="M144">
        <v>1</v>
      </c>
      <c r="O144">
        <v>17</v>
      </c>
      <c r="P144">
        <v>15</v>
      </c>
      <c r="Q144">
        <v>20</v>
      </c>
      <c r="R144">
        <v>13</v>
      </c>
      <c r="S144">
        <v>22</v>
      </c>
      <c r="T144">
        <v>18</v>
      </c>
      <c r="U144">
        <v>16</v>
      </c>
      <c r="V144">
        <v>20</v>
      </c>
      <c r="W144">
        <v>20</v>
      </c>
      <c r="X144">
        <v>18</v>
      </c>
      <c r="Y144">
        <v>17</v>
      </c>
      <c r="Z144">
        <v>14</v>
      </c>
      <c r="AA144">
        <v>16</v>
      </c>
      <c r="AB144">
        <v>18</v>
      </c>
      <c r="AC144">
        <v>16</v>
      </c>
      <c r="AD144">
        <v>11</v>
      </c>
      <c r="AE144">
        <v>17</v>
      </c>
      <c r="AF144">
        <v>20</v>
      </c>
      <c r="AG144">
        <v>17</v>
      </c>
      <c r="AH144">
        <v>22</v>
      </c>
      <c r="AI144">
        <v>21</v>
      </c>
      <c r="AJ144">
        <v>18</v>
      </c>
      <c r="AK144">
        <v>13</v>
      </c>
      <c r="AL144">
        <v>17</v>
      </c>
      <c r="AM144">
        <v>17</v>
      </c>
      <c r="AN144">
        <v>16</v>
      </c>
      <c r="AO144">
        <v>13</v>
      </c>
      <c r="AP144">
        <v>18</v>
      </c>
      <c r="AQ144">
        <v>15</v>
      </c>
      <c r="AR144">
        <v>11</v>
      </c>
      <c r="AS144">
        <v>19</v>
      </c>
      <c r="AT144">
        <v>17</v>
      </c>
      <c r="AU144">
        <v>25</v>
      </c>
      <c r="AV144">
        <v>12</v>
      </c>
      <c r="AW144">
        <v>18</v>
      </c>
      <c r="AX144">
        <v>20</v>
      </c>
      <c r="AY144">
        <v>14</v>
      </c>
      <c r="AZ144">
        <v>21</v>
      </c>
      <c r="BA144">
        <v>16</v>
      </c>
      <c r="BB144">
        <v>16</v>
      </c>
      <c r="BC144">
        <v>21</v>
      </c>
      <c r="BD144">
        <v>13</v>
      </c>
      <c r="BE144">
        <v>13</v>
      </c>
      <c r="BF144">
        <v>13</v>
      </c>
      <c r="BG144">
        <v>15</v>
      </c>
      <c r="BH144">
        <v>19</v>
      </c>
      <c r="BI144">
        <v>20</v>
      </c>
      <c r="BJ144">
        <v>22</v>
      </c>
      <c r="BK144">
        <v>20</v>
      </c>
      <c r="BM144">
        <v>33</v>
      </c>
      <c r="BN144">
        <v>5</v>
      </c>
      <c r="BO144" s="126">
        <v>20</v>
      </c>
      <c r="BP144">
        <v>48</v>
      </c>
      <c r="BQ144">
        <v>21</v>
      </c>
      <c r="BR144">
        <v>38</v>
      </c>
      <c r="BS144">
        <v>41</v>
      </c>
      <c r="BT144" s="126">
        <v>3</v>
      </c>
      <c r="BU144">
        <v>8</v>
      </c>
      <c r="BV144">
        <v>9</v>
      </c>
      <c r="BW144">
        <v>18</v>
      </c>
      <c r="BX144">
        <v>36</v>
      </c>
      <c r="BY144">
        <v>47</v>
      </c>
      <c r="BZ144">
        <v>49</v>
      </c>
      <c r="CA144" s="126">
        <v>31</v>
      </c>
      <c r="CB144">
        <v>46</v>
      </c>
      <c r="CC144">
        <v>6</v>
      </c>
      <c r="CD144">
        <v>10</v>
      </c>
      <c r="CE144">
        <v>14</v>
      </c>
      <c r="CF144">
        <v>22</v>
      </c>
      <c r="CG144">
        <v>28</v>
      </c>
      <c r="CH144">
        <v>35</v>
      </c>
      <c r="CI144">
        <v>1</v>
      </c>
      <c r="CJ144">
        <v>11</v>
      </c>
      <c r="CK144">
        <v>17</v>
      </c>
      <c r="CL144">
        <v>19</v>
      </c>
      <c r="CM144">
        <v>24</v>
      </c>
      <c r="CN144">
        <v>25</v>
      </c>
      <c r="CO144">
        <v>32</v>
      </c>
      <c r="CP144">
        <v>7</v>
      </c>
      <c r="CQ144">
        <v>13</v>
      </c>
      <c r="CR144">
        <v>15</v>
      </c>
      <c r="CS144" s="126">
        <v>26</v>
      </c>
      <c r="CT144">
        <v>39</v>
      </c>
      <c r="CU144" s="126">
        <v>40</v>
      </c>
      <c r="CV144">
        <v>2</v>
      </c>
      <c r="CW144">
        <v>29</v>
      </c>
      <c r="CX144">
        <v>45</v>
      </c>
      <c r="CY144">
        <v>12</v>
      </c>
      <c r="CZ144">
        <v>37</v>
      </c>
      <c r="DA144">
        <v>4</v>
      </c>
      <c r="DB144">
        <v>23</v>
      </c>
      <c r="DC144">
        <v>27</v>
      </c>
      <c r="DD144">
        <v>42</v>
      </c>
      <c r="DE144">
        <v>43</v>
      </c>
      <c r="DF144">
        <v>44</v>
      </c>
      <c r="DG144" s="126">
        <v>34</v>
      </c>
      <c r="DH144">
        <v>16</v>
      </c>
      <c r="DI144">
        <v>30</v>
      </c>
      <c r="DJ144" s="239">
        <v>108</v>
      </c>
      <c r="DL144" s="237">
        <v>2</v>
      </c>
      <c r="DM144" s="237">
        <v>4</v>
      </c>
      <c r="DO144" s="237">
        <v>4</v>
      </c>
      <c r="DP144" s="237">
        <v>2</v>
      </c>
      <c r="DR144" s="241">
        <v>0.38709677419354838</v>
      </c>
      <c r="DU144" s="240"/>
    </row>
    <row r="145" spans="1:125" x14ac:dyDescent="0.25">
      <c r="A145" s="235">
        <v>42488</v>
      </c>
      <c r="B145">
        <v>3</v>
      </c>
      <c r="C145">
        <v>20</v>
      </c>
      <c r="D145">
        <v>26</v>
      </c>
      <c r="E145">
        <v>31</v>
      </c>
      <c r="F145">
        <v>34</v>
      </c>
      <c r="G145">
        <v>40</v>
      </c>
      <c r="I145">
        <v>1</v>
      </c>
      <c r="J145">
        <v>0</v>
      </c>
      <c r="K145">
        <v>2</v>
      </c>
      <c r="L145">
        <v>2</v>
      </c>
      <c r="M145">
        <v>1</v>
      </c>
      <c r="O145">
        <v>17</v>
      </c>
      <c r="P145">
        <v>15</v>
      </c>
      <c r="Q145">
        <v>21</v>
      </c>
      <c r="R145">
        <v>13</v>
      </c>
      <c r="S145">
        <v>22</v>
      </c>
      <c r="T145">
        <v>18</v>
      </c>
      <c r="U145">
        <v>16</v>
      </c>
      <c r="V145">
        <v>20</v>
      </c>
      <c r="W145">
        <v>20</v>
      </c>
      <c r="X145">
        <v>18</v>
      </c>
      <c r="Y145">
        <v>17</v>
      </c>
      <c r="Z145">
        <v>14</v>
      </c>
      <c r="AA145">
        <v>16</v>
      </c>
      <c r="AB145">
        <v>18</v>
      </c>
      <c r="AC145">
        <v>16</v>
      </c>
      <c r="AD145">
        <v>11</v>
      </c>
      <c r="AE145">
        <v>17</v>
      </c>
      <c r="AF145">
        <v>20</v>
      </c>
      <c r="AG145">
        <v>17</v>
      </c>
      <c r="AH145">
        <v>23</v>
      </c>
      <c r="AI145">
        <v>21</v>
      </c>
      <c r="AJ145">
        <v>18</v>
      </c>
      <c r="AK145">
        <v>13</v>
      </c>
      <c r="AL145">
        <v>17</v>
      </c>
      <c r="AM145">
        <v>17</v>
      </c>
      <c r="AN145">
        <v>17</v>
      </c>
      <c r="AO145">
        <v>13</v>
      </c>
      <c r="AP145">
        <v>18</v>
      </c>
      <c r="AQ145">
        <v>15</v>
      </c>
      <c r="AR145">
        <v>11</v>
      </c>
      <c r="AS145">
        <v>20</v>
      </c>
      <c r="AT145">
        <v>17</v>
      </c>
      <c r="AU145">
        <v>25</v>
      </c>
      <c r="AV145">
        <v>13</v>
      </c>
      <c r="AW145">
        <v>18</v>
      </c>
      <c r="AX145">
        <v>20</v>
      </c>
      <c r="AY145">
        <v>14</v>
      </c>
      <c r="AZ145">
        <v>21</v>
      </c>
      <c r="BA145">
        <v>16</v>
      </c>
      <c r="BB145">
        <v>17</v>
      </c>
      <c r="BC145">
        <v>21</v>
      </c>
      <c r="BD145">
        <v>13</v>
      </c>
      <c r="BE145">
        <v>13</v>
      </c>
      <c r="BF145">
        <v>13</v>
      </c>
      <c r="BG145">
        <v>15</v>
      </c>
      <c r="BH145">
        <v>19</v>
      </c>
      <c r="BI145">
        <v>20</v>
      </c>
      <c r="BJ145">
        <v>22</v>
      </c>
      <c r="BK145">
        <v>20</v>
      </c>
      <c r="BM145">
        <v>33</v>
      </c>
      <c r="BN145">
        <v>20</v>
      </c>
      <c r="BO145">
        <v>5</v>
      </c>
      <c r="BP145">
        <v>48</v>
      </c>
      <c r="BQ145">
        <v>3</v>
      </c>
      <c r="BR145">
        <v>21</v>
      </c>
      <c r="BS145">
        <v>38</v>
      </c>
      <c r="BT145">
        <v>41</v>
      </c>
      <c r="BU145" s="126">
        <v>8</v>
      </c>
      <c r="BV145" s="126">
        <v>9</v>
      </c>
      <c r="BW145">
        <v>18</v>
      </c>
      <c r="BX145">
        <v>31</v>
      </c>
      <c r="BY145">
        <v>36</v>
      </c>
      <c r="BZ145">
        <v>47</v>
      </c>
      <c r="CA145">
        <v>49</v>
      </c>
      <c r="CB145">
        <v>46</v>
      </c>
      <c r="CC145" s="126">
        <v>6</v>
      </c>
      <c r="CD145">
        <v>10</v>
      </c>
      <c r="CE145" s="126">
        <v>14</v>
      </c>
      <c r="CF145">
        <v>22</v>
      </c>
      <c r="CG145">
        <v>28</v>
      </c>
      <c r="CH145">
        <v>35</v>
      </c>
      <c r="CI145">
        <v>1</v>
      </c>
      <c r="CJ145">
        <v>11</v>
      </c>
      <c r="CK145">
        <v>17</v>
      </c>
      <c r="CL145" s="126">
        <v>19</v>
      </c>
      <c r="CM145">
        <v>24</v>
      </c>
      <c r="CN145">
        <v>25</v>
      </c>
      <c r="CO145">
        <v>26</v>
      </c>
      <c r="CP145">
        <v>32</v>
      </c>
      <c r="CQ145">
        <v>40</v>
      </c>
      <c r="CR145" s="126">
        <v>7</v>
      </c>
      <c r="CS145">
        <v>13</v>
      </c>
      <c r="CT145">
        <v>15</v>
      </c>
      <c r="CU145">
        <v>39</v>
      </c>
      <c r="CV145">
        <v>2</v>
      </c>
      <c r="CW145">
        <v>29</v>
      </c>
      <c r="CX145">
        <v>45</v>
      </c>
      <c r="CY145">
        <v>12</v>
      </c>
      <c r="CZ145">
        <v>37</v>
      </c>
      <c r="DA145">
        <v>4</v>
      </c>
      <c r="DB145">
        <v>23</v>
      </c>
      <c r="DC145">
        <v>27</v>
      </c>
      <c r="DD145">
        <v>34</v>
      </c>
      <c r="DE145">
        <v>42</v>
      </c>
      <c r="DF145">
        <v>43</v>
      </c>
      <c r="DG145">
        <v>44</v>
      </c>
      <c r="DH145">
        <v>16</v>
      </c>
      <c r="DI145">
        <v>30</v>
      </c>
      <c r="DJ145" s="239">
        <v>154</v>
      </c>
      <c r="DL145" s="237">
        <v>4</v>
      </c>
      <c r="DM145" s="237">
        <v>2</v>
      </c>
      <c r="DO145" s="237">
        <v>2</v>
      </c>
      <c r="DP145" s="237">
        <v>4</v>
      </c>
      <c r="DR145" s="241">
        <v>0.55197132616487454</v>
      </c>
      <c r="DU145" s="240"/>
    </row>
    <row r="146" spans="1:125" x14ac:dyDescent="0.25">
      <c r="A146" s="235">
        <v>42492</v>
      </c>
      <c r="B146">
        <v>6</v>
      </c>
      <c r="C146">
        <v>7</v>
      </c>
      <c r="D146">
        <v>8</v>
      </c>
      <c r="E146">
        <v>9</v>
      </c>
      <c r="F146">
        <v>14</v>
      </c>
      <c r="G146">
        <v>19</v>
      </c>
      <c r="I146">
        <v>4</v>
      </c>
      <c r="J146">
        <v>2</v>
      </c>
      <c r="K146">
        <v>0</v>
      </c>
      <c r="L146">
        <v>0</v>
      </c>
      <c r="M146">
        <v>0</v>
      </c>
      <c r="O146">
        <v>17</v>
      </c>
      <c r="P146">
        <v>15</v>
      </c>
      <c r="Q146">
        <v>21</v>
      </c>
      <c r="R146">
        <v>13</v>
      </c>
      <c r="S146">
        <v>22</v>
      </c>
      <c r="T146">
        <v>19</v>
      </c>
      <c r="U146">
        <v>17</v>
      </c>
      <c r="V146">
        <v>21</v>
      </c>
      <c r="W146">
        <v>21</v>
      </c>
      <c r="X146">
        <v>18</v>
      </c>
      <c r="Y146">
        <v>17</v>
      </c>
      <c r="Z146">
        <v>14</v>
      </c>
      <c r="AA146">
        <v>16</v>
      </c>
      <c r="AB146">
        <v>19</v>
      </c>
      <c r="AC146">
        <v>16</v>
      </c>
      <c r="AD146">
        <v>11</v>
      </c>
      <c r="AE146">
        <v>17</v>
      </c>
      <c r="AF146">
        <v>20</v>
      </c>
      <c r="AG146">
        <v>18</v>
      </c>
      <c r="AH146">
        <v>23</v>
      </c>
      <c r="AI146">
        <v>21</v>
      </c>
      <c r="AJ146">
        <v>18</v>
      </c>
      <c r="AK146">
        <v>13</v>
      </c>
      <c r="AL146">
        <v>17</v>
      </c>
      <c r="AM146">
        <v>17</v>
      </c>
      <c r="AN146">
        <v>17</v>
      </c>
      <c r="AO146">
        <v>13</v>
      </c>
      <c r="AP146">
        <v>18</v>
      </c>
      <c r="AQ146">
        <v>15</v>
      </c>
      <c r="AR146">
        <v>11</v>
      </c>
      <c r="AS146">
        <v>20</v>
      </c>
      <c r="AT146">
        <v>17</v>
      </c>
      <c r="AU146">
        <v>25</v>
      </c>
      <c r="AV146">
        <v>13</v>
      </c>
      <c r="AW146">
        <v>18</v>
      </c>
      <c r="AX146">
        <v>20</v>
      </c>
      <c r="AY146">
        <v>14</v>
      </c>
      <c r="AZ146">
        <v>21</v>
      </c>
      <c r="BA146">
        <v>16</v>
      </c>
      <c r="BB146">
        <v>17</v>
      </c>
      <c r="BC146">
        <v>21</v>
      </c>
      <c r="BD146">
        <v>13</v>
      </c>
      <c r="BE146">
        <v>13</v>
      </c>
      <c r="BF146">
        <v>13</v>
      </c>
      <c r="BG146">
        <v>15</v>
      </c>
      <c r="BH146">
        <v>19</v>
      </c>
      <c r="BI146">
        <v>20</v>
      </c>
      <c r="BJ146">
        <v>22</v>
      </c>
      <c r="BK146">
        <v>20</v>
      </c>
      <c r="BM146">
        <v>33</v>
      </c>
      <c r="BN146" s="126">
        <v>20</v>
      </c>
      <c r="BO146">
        <v>5</v>
      </c>
      <c r="BP146" s="126">
        <v>48</v>
      </c>
      <c r="BQ146">
        <v>3</v>
      </c>
      <c r="BR146">
        <v>8</v>
      </c>
      <c r="BS146" s="126">
        <v>9</v>
      </c>
      <c r="BT146">
        <v>21</v>
      </c>
      <c r="BU146">
        <v>38</v>
      </c>
      <c r="BV146">
        <v>41</v>
      </c>
      <c r="BW146">
        <v>18</v>
      </c>
      <c r="BX146">
        <v>31</v>
      </c>
      <c r="BY146">
        <v>36</v>
      </c>
      <c r="BZ146">
        <v>47</v>
      </c>
      <c r="CA146" s="126">
        <v>49</v>
      </c>
      <c r="CB146">
        <v>6</v>
      </c>
      <c r="CC146">
        <v>14</v>
      </c>
      <c r="CD146" s="126">
        <v>46</v>
      </c>
      <c r="CE146">
        <v>10</v>
      </c>
      <c r="CF146">
        <v>19</v>
      </c>
      <c r="CG146">
        <v>22</v>
      </c>
      <c r="CH146">
        <v>28</v>
      </c>
      <c r="CI146">
        <v>35</v>
      </c>
      <c r="CJ146">
        <v>1</v>
      </c>
      <c r="CK146">
        <v>7</v>
      </c>
      <c r="CL146">
        <v>11</v>
      </c>
      <c r="CM146">
        <v>17</v>
      </c>
      <c r="CN146">
        <v>24</v>
      </c>
      <c r="CO146">
        <v>25</v>
      </c>
      <c r="CP146">
        <v>26</v>
      </c>
      <c r="CQ146">
        <v>32</v>
      </c>
      <c r="CR146">
        <v>40</v>
      </c>
      <c r="CS146">
        <v>13</v>
      </c>
      <c r="CT146">
        <v>15</v>
      </c>
      <c r="CU146">
        <v>39</v>
      </c>
      <c r="CV146">
        <v>2</v>
      </c>
      <c r="CW146">
        <v>29</v>
      </c>
      <c r="CX146">
        <v>45</v>
      </c>
      <c r="CY146">
        <v>12</v>
      </c>
      <c r="CZ146">
        <v>37</v>
      </c>
      <c r="DA146">
        <v>4</v>
      </c>
      <c r="DB146" s="126">
        <v>23</v>
      </c>
      <c r="DC146">
        <v>27</v>
      </c>
      <c r="DD146">
        <v>34</v>
      </c>
      <c r="DE146">
        <v>42</v>
      </c>
      <c r="DF146">
        <v>43</v>
      </c>
      <c r="DG146">
        <v>44</v>
      </c>
      <c r="DH146">
        <v>16</v>
      </c>
      <c r="DI146">
        <v>30</v>
      </c>
      <c r="DJ146" s="239">
        <v>63</v>
      </c>
      <c r="DL146" s="237">
        <v>0</v>
      </c>
      <c r="DM146" s="237">
        <v>6</v>
      </c>
      <c r="DO146" s="237">
        <v>3</v>
      </c>
      <c r="DP146" s="237">
        <v>3</v>
      </c>
      <c r="DR146" s="241">
        <v>0.22580645161290322</v>
      </c>
      <c r="DU146" s="240"/>
    </row>
    <row r="147" spans="1:125" x14ac:dyDescent="0.25">
      <c r="A147" s="235">
        <v>42495</v>
      </c>
      <c r="B147">
        <v>9</v>
      </c>
      <c r="C147">
        <v>20</v>
      </c>
      <c r="D147">
        <v>23</v>
      </c>
      <c r="E147">
        <v>46</v>
      </c>
      <c r="F147">
        <v>48</v>
      </c>
      <c r="G147">
        <v>49</v>
      </c>
      <c r="I147">
        <v>1</v>
      </c>
      <c r="J147">
        <v>0</v>
      </c>
      <c r="K147">
        <v>2</v>
      </c>
      <c r="L147">
        <v>0</v>
      </c>
      <c r="M147">
        <v>3</v>
      </c>
      <c r="O147">
        <v>17</v>
      </c>
      <c r="P147">
        <v>15</v>
      </c>
      <c r="Q147">
        <v>21</v>
      </c>
      <c r="R147">
        <v>13</v>
      </c>
      <c r="S147">
        <v>22</v>
      </c>
      <c r="T147">
        <v>19</v>
      </c>
      <c r="U147">
        <v>17</v>
      </c>
      <c r="V147">
        <v>21</v>
      </c>
      <c r="W147">
        <v>22</v>
      </c>
      <c r="X147">
        <v>18</v>
      </c>
      <c r="Y147">
        <v>17</v>
      </c>
      <c r="Z147">
        <v>14</v>
      </c>
      <c r="AA147">
        <v>16</v>
      </c>
      <c r="AB147">
        <v>19</v>
      </c>
      <c r="AC147">
        <v>16</v>
      </c>
      <c r="AD147">
        <v>11</v>
      </c>
      <c r="AE147">
        <v>17</v>
      </c>
      <c r="AF147">
        <v>20</v>
      </c>
      <c r="AG147">
        <v>18</v>
      </c>
      <c r="AH147">
        <v>24</v>
      </c>
      <c r="AI147">
        <v>21</v>
      </c>
      <c r="AJ147">
        <v>18</v>
      </c>
      <c r="AK147">
        <v>14</v>
      </c>
      <c r="AL147">
        <v>17</v>
      </c>
      <c r="AM147">
        <v>17</v>
      </c>
      <c r="AN147">
        <v>17</v>
      </c>
      <c r="AO147">
        <v>13</v>
      </c>
      <c r="AP147">
        <v>18</v>
      </c>
      <c r="AQ147">
        <v>15</v>
      </c>
      <c r="AR147">
        <v>11</v>
      </c>
      <c r="AS147">
        <v>20</v>
      </c>
      <c r="AT147">
        <v>17</v>
      </c>
      <c r="AU147">
        <v>25</v>
      </c>
      <c r="AV147">
        <v>13</v>
      </c>
      <c r="AW147">
        <v>18</v>
      </c>
      <c r="AX147">
        <v>20</v>
      </c>
      <c r="AY147">
        <v>14</v>
      </c>
      <c r="AZ147">
        <v>21</v>
      </c>
      <c r="BA147">
        <v>16</v>
      </c>
      <c r="BB147">
        <v>17</v>
      </c>
      <c r="BC147">
        <v>21</v>
      </c>
      <c r="BD147">
        <v>13</v>
      </c>
      <c r="BE147">
        <v>13</v>
      </c>
      <c r="BF147">
        <v>13</v>
      </c>
      <c r="BG147">
        <v>15</v>
      </c>
      <c r="BH147">
        <v>20</v>
      </c>
      <c r="BI147">
        <v>20</v>
      </c>
      <c r="BJ147">
        <v>23</v>
      </c>
      <c r="BK147">
        <v>21</v>
      </c>
      <c r="BM147">
        <v>33</v>
      </c>
      <c r="BN147">
        <v>20</v>
      </c>
      <c r="BO147">
        <v>48</v>
      </c>
      <c r="BP147">
        <v>5</v>
      </c>
      <c r="BQ147">
        <v>9</v>
      </c>
      <c r="BR147">
        <v>3</v>
      </c>
      <c r="BS147">
        <v>8</v>
      </c>
      <c r="BT147">
        <v>21</v>
      </c>
      <c r="BU147">
        <v>38</v>
      </c>
      <c r="BV147">
        <v>41</v>
      </c>
      <c r="BW147" s="126">
        <v>49</v>
      </c>
      <c r="BX147">
        <v>18</v>
      </c>
      <c r="BY147">
        <v>31</v>
      </c>
      <c r="BZ147">
        <v>36</v>
      </c>
      <c r="CA147">
        <v>46</v>
      </c>
      <c r="CB147">
        <v>47</v>
      </c>
      <c r="CC147">
        <v>6</v>
      </c>
      <c r="CD147">
        <v>14</v>
      </c>
      <c r="CE147">
        <v>10</v>
      </c>
      <c r="CF147">
        <v>19</v>
      </c>
      <c r="CG147">
        <v>22</v>
      </c>
      <c r="CH147">
        <v>28</v>
      </c>
      <c r="CI147">
        <v>35</v>
      </c>
      <c r="CJ147" s="126">
        <v>1</v>
      </c>
      <c r="CK147">
        <v>7</v>
      </c>
      <c r="CL147">
        <v>11</v>
      </c>
      <c r="CM147">
        <v>17</v>
      </c>
      <c r="CN147">
        <v>24</v>
      </c>
      <c r="CO147">
        <v>25</v>
      </c>
      <c r="CP147" s="126">
        <v>26</v>
      </c>
      <c r="CQ147">
        <v>32</v>
      </c>
      <c r="CR147">
        <v>40</v>
      </c>
      <c r="CS147">
        <v>13</v>
      </c>
      <c r="CT147">
        <v>15</v>
      </c>
      <c r="CU147" s="126">
        <v>39</v>
      </c>
      <c r="CV147">
        <v>2</v>
      </c>
      <c r="CW147" s="126">
        <v>29</v>
      </c>
      <c r="CX147">
        <v>45</v>
      </c>
      <c r="CY147" s="126">
        <v>12</v>
      </c>
      <c r="CZ147">
        <v>23</v>
      </c>
      <c r="DA147">
        <v>37</v>
      </c>
      <c r="DB147">
        <v>4</v>
      </c>
      <c r="DC147">
        <v>27</v>
      </c>
      <c r="DD147">
        <v>34</v>
      </c>
      <c r="DE147">
        <v>42</v>
      </c>
      <c r="DF147">
        <v>43</v>
      </c>
      <c r="DG147">
        <v>44</v>
      </c>
      <c r="DH147">
        <v>16</v>
      </c>
      <c r="DI147">
        <v>30</v>
      </c>
      <c r="DJ147" s="239">
        <v>195</v>
      </c>
      <c r="DL147" s="237">
        <v>3</v>
      </c>
      <c r="DM147" s="237">
        <v>3</v>
      </c>
      <c r="DO147" s="237">
        <v>3</v>
      </c>
      <c r="DP147" s="237">
        <v>3</v>
      </c>
      <c r="DR147" s="241">
        <v>0.69892473118279574</v>
      </c>
      <c r="DU147" s="240"/>
    </row>
    <row r="148" spans="1:125" x14ac:dyDescent="0.25">
      <c r="A148" s="235">
        <v>42499</v>
      </c>
      <c r="B148">
        <v>1</v>
      </c>
      <c r="C148">
        <v>12</v>
      </c>
      <c r="D148">
        <v>26</v>
      </c>
      <c r="E148">
        <v>29</v>
      </c>
      <c r="F148">
        <v>39</v>
      </c>
      <c r="G148">
        <v>49</v>
      </c>
      <c r="I148">
        <v>1</v>
      </c>
      <c r="J148">
        <v>1</v>
      </c>
      <c r="K148">
        <v>2</v>
      </c>
      <c r="L148">
        <v>1</v>
      </c>
      <c r="M148">
        <v>1</v>
      </c>
      <c r="O148">
        <v>18</v>
      </c>
      <c r="P148">
        <v>15</v>
      </c>
      <c r="Q148">
        <v>21</v>
      </c>
      <c r="R148">
        <v>13</v>
      </c>
      <c r="S148">
        <v>22</v>
      </c>
      <c r="T148">
        <v>19</v>
      </c>
      <c r="U148">
        <v>17</v>
      </c>
      <c r="V148">
        <v>21</v>
      </c>
      <c r="W148">
        <v>22</v>
      </c>
      <c r="X148">
        <v>18</v>
      </c>
      <c r="Y148">
        <v>17</v>
      </c>
      <c r="Z148">
        <v>15</v>
      </c>
      <c r="AA148">
        <v>16</v>
      </c>
      <c r="AB148">
        <v>19</v>
      </c>
      <c r="AC148">
        <v>16</v>
      </c>
      <c r="AD148">
        <v>11</v>
      </c>
      <c r="AE148">
        <v>17</v>
      </c>
      <c r="AF148">
        <v>20</v>
      </c>
      <c r="AG148">
        <v>18</v>
      </c>
      <c r="AH148">
        <v>24</v>
      </c>
      <c r="AI148">
        <v>21</v>
      </c>
      <c r="AJ148">
        <v>18</v>
      </c>
      <c r="AK148">
        <v>14</v>
      </c>
      <c r="AL148">
        <v>17</v>
      </c>
      <c r="AM148">
        <v>17</v>
      </c>
      <c r="AN148">
        <v>18</v>
      </c>
      <c r="AO148">
        <v>13</v>
      </c>
      <c r="AP148">
        <v>18</v>
      </c>
      <c r="AQ148">
        <v>16</v>
      </c>
      <c r="AR148">
        <v>11</v>
      </c>
      <c r="AS148">
        <v>20</v>
      </c>
      <c r="AT148">
        <v>17</v>
      </c>
      <c r="AU148">
        <v>25</v>
      </c>
      <c r="AV148">
        <v>13</v>
      </c>
      <c r="AW148">
        <v>18</v>
      </c>
      <c r="AX148">
        <v>20</v>
      </c>
      <c r="AY148">
        <v>14</v>
      </c>
      <c r="AZ148">
        <v>21</v>
      </c>
      <c r="BA148">
        <v>17</v>
      </c>
      <c r="BB148">
        <v>17</v>
      </c>
      <c r="BC148">
        <v>21</v>
      </c>
      <c r="BD148">
        <v>13</v>
      </c>
      <c r="BE148">
        <v>13</v>
      </c>
      <c r="BF148">
        <v>13</v>
      </c>
      <c r="BG148">
        <v>15</v>
      </c>
      <c r="BH148">
        <v>20</v>
      </c>
      <c r="BI148">
        <v>20</v>
      </c>
      <c r="BJ148">
        <v>23</v>
      </c>
      <c r="BK148">
        <v>22</v>
      </c>
      <c r="BM148">
        <v>33</v>
      </c>
      <c r="BN148">
        <v>20</v>
      </c>
      <c r="BO148" s="126">
        <v>48</v>
      </c>
      <c r="BP148">
        <v>5</v>
      </c>
      <c r="BQ148">
        <v>9</v>
      </c>
      <c r="BR148">
        <v>49</v>
      </c>
      <c r="BS148">
        <v>3</v>
      </c>
      <c r="BT148">
        <v>8</v>
      </c>
      <c r="BU148">
        <v>21</v>
      </c>
      <c r="BV148">
        <v>38</v>
      </c>
      <c r="BW148">
        <v>41</v>
      </c>
      <c r="BX148">
        <v>18</v>
      </c>
      <c r="BY148">
        <v>31</v>
      </c>
      <c r="BZ148">
        <v>36</v>
      </c>
      <c r="CA148" s="126">
        <v>46</v>
      </c>
      <c r="CB148">
        <v>47</v>
      </c>
      <c r="CC148">
        <v>6</v>
      </c>
      <c r="CD148">
        <v>14</v>
      </c>
      <c r="CE148" s="126">
        <v>1</v>
      </c>
      <c r="CF148">
        <v>10</v>
      </c>
      <c r="CG148">
        <v>19</v>
      </c>
      <c r="CH148">
        <v>22</v>
      </c>
      <c r="CI148">
        <v>26</v>
      </c>
      <c r="CJ148">
        <v>28</v>
      </c>
      <c r="CK148">
        <v>35</v>
      </c>
      <c r="CL148">
        <v>7</v>
      </c>
      <c r="CM148">
        <v>11</v>
      </c>
      <c r="CN148">
        <v>17</v>
      </c>
      <c r="CO148">
        <v>24</v>
      </c>
      <c r="CP148">
        <v>25</v>
      </c>
      <c r="CQ148">
        <v>32</v>
      </c>
      <c r="CR148">
        <v>39</v>
      </c>
      <c r="CS148" s="126">
        <v>40</v>
      </c>
      <c r="CT148">
        <v>13</v>
      </c>
      <c r="CU148">
        <v>15</v>
      </c>
      <c r="CV148">
        <v>29</v>
      </c>
      <c r="CW148">
        <v>2</v>
      </c>
      <c r="CX148">
        <v>12</v>
      </c>
      <c r="CY148">
        <v>45</v>
      </c>
      <c r="CZ148" s="126">
        <v>23</v>
      </c>
      <c r="DA148">
        <v>37</v>
      </c>
      <c r="DB148" s="126">
        <v>4</v>
      </c>
      <c r="DC148">
        <v>27</v>
      </c>
      <c r="DD148">
        <v>34</v>
      </c>
      <c r="DE148">
        <v>42</v>
      </c>
      <c r="DF148">
        <v>43</v>
      </c>
      <c r="DG148">
        <v>44</v>
      </c>
      <c r="DH148">
        <v>16</v>
      </c>
      <c r="DI148">
        <v>30</v>
      </c>
      <c r="DJ148" s="239">
        <v>156</v>
      </c>
      <c r="DL148" s="237">
        <v>4</v>
      </c>
      <c r="DM148" s="237">
        <v>2</v>
      </c>
      <c r="DO148" s="237">
        <v>4</v>
      </c>
      <c r="DP148" s="237">
        <v>2</v>
      </c>
      <c r="DR148" s="241">
        <v>0.55913978494623651</v>
      </c>
      <c r="DU148" s="240"/>
    </row>
    <row r="149" spans="1:125" x14ac:dyDescent="0.25">
      <c r="A149" s="235">
        <v>42502</v>
      </c>
      <c r="B149">
        <v>1</v>
      </c>
      <c r="C149">
        <v>4</v>
      </c>
      <c r="D149">
        <v>23</v>
      </c>
      <c r="E149">
        <v>40</v>
      </c>
      <c r="F149">
        <v>46</v>
      </c>
      <c r="G149">
        <v>48</v>
      </c>
      <c r="I149">
        <v>2</v>
      </c>
      <c r="J149">
        <v>0</v>
      </c>
      <c r="K149">
        <v>1</v>
      </c>
      <c r="L149">
        <v>0</v>
      </c>
      <c r="M149">
        <v>3</v>
      </c>
      <c r="O149">
        <v>19</v>
      </c>
      <c r="P149">
        <v>15</v>
      </c>
      <c r="Q149">
        <v>21</v>
      </c>
      <c r="R149">
        <v>14</v>
      </c>
      <c r="S149">
        <v>22</v>
      </c>
      <c r="T149">
        <v>19</v>
      </c>
      <c r="U149">
        <v>17</v>
      </c>
      <c r="V149">
        <v>21</v>
      </c>
      <c r="W149">
        <v>22</v>
      </c>
      <c r="X149">
        <v>18</v>
      </c>
      <c r="Y149">
        <v>17</v>
      </c>
      <c r="Z149">
        <v>15</v>
      </c>
      <c r="AA149">
        <v>16</v>
      </c>
      <c r="AB149">
        <v>19</v>
      </c>
      <c r="AC149">
        <v>16</v>
      </c>
      <c r="AD149">
        <v>11</v>
      </c>
      <c r="AE149">
        <v>17</v>
      </c>
      <c r="AF149">
        <v>20</v>
      </c>
      <c r="AG149">
        <v>18</v>
      </c>
      <c r="AH149">
        <v>24</v>
      </c>
      <c r="AI149">
        <v>21</v>
      </c>
      <c r="AJ149">
        <v>18</v>
      </c>
      <c r="AK149">
        <v>15</v>
      </c>
      <c r="AL149">
        <v>17</v>
      </c>
      <c r="AM149">
        <v>17</v>
      </c>
      <c r="AN149">
        <v>18</v>
      </c>
      <c r="AO149">
        <v>13</v>
      </c>
      <c r="AP149">
        <v>18</v>
      </c>
      <c r="AQ149">
        <v>16</v>
      </c>
      <c r="AR149">
        <v>11</v>
      </c>
      <c r="AS149">
        <v>20</v>
      </c>
      <c r="AT149">
        <v>17</v>
      </c>
      <c r="AU149">
        <v>25</v>
      </c>
      <c r="AV149">
        <v>13</v>
      </c>
      <c r="AW149">
        <v>18</v>
      </c>
      <c r="AX149">
        <v>20</v>
      </c>
      <c r="AY149">
        <v>14</v>
      </c>
      <c r="AZ149">
        <v>21</v>
      </c>
      <c r="BA149">
        <v>17</v>
      </c>
      <c r="BB149">
        <v>18</v>
      </c>
      <c r="BC149">
        <v>21</v>
      </c>
      <c r="BD149">
        <v>13</v>
      </c>
      <c r="BE149">
        <v>13</v>
      </c>
      <c r="BF149">
        <v>13</v>
      </c>
      <c r="BG149">
        <v>15</v>
      </c>
      <c r="BH149">
        <v>21</v>
      </c>
      <c r="BI149">
        <v>20</v>
      </c>
      <c r="BJ149">
        <v>24</v>
      </c>
      <c r="BK149">
        <v>22</v>
      </c>
      <c r="BM149">
        <v>33</v>
      </c>
      <c r="BN149">
        <v>20</v>
      </c>
      <c r="BO149">
        <v>48</v>
      </c>
      <c r="BP149">
        <v>5</v>
      </c>
      <c r="BQ149">
        <v>9</v>
      </c>
      <c r="BR149">
        <v>49</v>
      </c>
      <c r="BS149">
        <v>3</v>
      </c>
      <c r="BT149">
        <v>8</v>
      </c>
      <c r="BU149">
        <v>21</v>
      </c>
      <c r="BV149">
        <v>38</v>
      </c>
      <c r="BW149">
        <v>41</v>
      </c>
      <c r="BX149">
        <v>46</v>
      </c>
      <c r="BY149">
        <v>18</v>
      </c>
      <c r="BZ149">
        <v>31</v>
      </c>
      <c r="CA149" s="126">
        <v>36</v>
      </c>
      <c r="CB149" s="126">
        <v>47</v>
      </c>
      <c r="CC149" s="126">
        <v>1</v>
      </c>
      <c r="CD149">
        <v>6</v>
      </c>
      <c r="CE149">
        <v>14</v>
      </c>
      <c r="CF149" s="126">
        <v>10</v>
      </c>
      <c r="CG149">
        <v>19</v>
      </c>
      <c r="CH149">
        <v>22</v>
      </c>
      <c r="CI149" s="126">
        <v>26</v>
      </c>
      <c r="CJ149">
        <v>28</v>
      </c>
      <c r="CK149">
        <v>35</v>
      </c>
      <c r="CL149">
        <v>40</v>
      </c>
      <c r="CM149">
        <v>7</v>
      </c>
      <c r="CN149">
        <v>11</v>
      </c>
      <c r="CO149">
        <v>17</v>
      </c>
      <c r="CP149" s="126">
        <v>24</v>
      </c>
      <c r="CQ149">
        <v>25</v>
      </c>
      <c r="CR149">
        <v>32</v>
      </c>
      <c r="CS149">
        <v>39</v>
      </c>
      <c r="CT149">
        <v>13</v>
      </c>
      <c r="CU149">
        <v>15</v>
      </c>
      <c r="CV149">
        <v>29</v>
      </c>
      <c r="CW149">
        <v>2</v>
      </c>
      <c r="CX149">
        <v>12</v>
      </c>
      <c r="CY149">
        <v>23</v>
      </c>
      <c r="CZ149">
        <v>45</v>
      </c>
      <c r="DA149">
        <v>4</v>
      </c>
      <c r="DB149">
        <v>37</v>
      </c>
      <c r="DC149">
        <v>27</v>
      </c>
      <c r="DD149">
        <v>34</v>
      </c>
      <c r="DE149">
        <v>42</v>
      </c>
      <c r="DF149">
        <v>43</v>
      </c>
      <c r="DG149">
        <v>44</v>
      </c>
      <c r="DH149">
        <v>16</v>
      </c>
      <c r="DI149">
        <v>30</v>
      </c>
      <c r="DJ149" s="239">
        <v>162</v>
      </c>
      <c r="DL149" s="237">
        <v>3</v>
      </c>
      <c r="DM149" s="237">
        <v>3</v>
      </c>
      <c r="DO149" s="237">
        <v>2</v>
      </c>
      <c r="DP149" s="237">
        <v>4</v>
      </c>
      <c r="DR149" s="241">
        <v>0.58064516129032262</v>
      </c>
      <c r="DU149" s="240"/>
    </row>
    <row r="150" spans="1:125" x14ac:dyDescent="0.25">
      <c r="A150" s="235">
        <v>42506</v>
      </c>
      <c r="B150">
        <v>1</v>
      </c>
      <c r="C150">
        <v>10</v>
      </c>
      <c r="D150">
        <v>24</v>
      </c>
      <c r="E150">
        <v>26</v>
      </c>
      <c r="F150">
        <v>36</v>
      </c>
      <c r="G150">
        <v>47</v>
      </c>
      <c r="I150">
        <v>1</v>
      </c>
      <c r="J150">
        <v>1</v>
      </c>
      <c r="K150">
        <v>2</v>
      </c>
      <c r="L150">
        <v>1</v>
      </c>
      <c r="M150">
        <v>1</v>
      </c>
      <c r="O150">
        <v>20</v>
      </c>
      <c r="P150">
        <v>15</v>
      </c>
      <c r="Q150">
        <v>21</v>
      </c>
      <c r="R150">
        <v>14</v>
      </c>
      <c r="S150">
        <v>22</v>
      </c>
      <c r="T150">
        <v>19</v>
      </c>
      <c r="U150">
        <v>17</v>
      </c>
      <c r="V150">
        <v>21</v>
      </c>
      <c r="W150">
        <v>22</v>
      </c>
      <c r="X150">
        <v>19</v>
      </c>
      <c r="Y150">
        <v>17</v>
      </c>
      <c r="Z150">
        <v>15</v>
      </c>
      <c r="AA150">
        <v>16</v>
      </c>
      <c r="AB150">
        <v>19</v>
      </c>
      <c r="AC150">
        <v>16</v>
      </c>
      <c r="AD150">
        <v>11</v>
      </c>
      <c r="AE150">
        <v>17</v>
      </c>
      <c r="AF150">
        <v>20</v>
      </c>
      <c r="AG150">
        <v>18</v>
      </c>
      <c r="AH150">
        <v>24</v>
      </c>
      <c r="AI150">
        <v>21</v>
      </c>
      <c r="AJ150">
        <v>18</v>
      </c>
      <c r="AK150">
        <v>15</v>
      </c>
      <c r="AL150">
        <v>18</v>
      </c>
      <c r="AM150">
        <v>17</v>
      </c>
      <c r="AN150">
        <v>19</v>
      </c>
      <c r="AO150">
        <v>13</v>
      </c>
      <c r="AP150">
        <v>18</v>
      </c>
      <c r="AQ150">
        <v>16</v>
      </c>
      <c r="AR150">
        <v>11</v>
      </c>
      <c r="AS150">
        <v>20</v>
      </c>
      <c r="AT150">
        <v>17</v>
      </c>
      <c r="AU150">
        <v>25</v>
      </c>
      <c r="AV150">
        <v>13</v>
      </c>
      <c r="AW150">
        <v>18</v>
      </c>
      <c r="AX150">
        <v>21</v>
      </c>
      <c r="AY150">
        <v>14</v>
      </c>
      <c r="AZ150">
        <v>21</v>
      </c>
      <c r="BA150">
        <v>17</v>
      </c>
      <c r="BB150">
        <v>18</v>
      </c>
      <c r="BC150">
        <v>21</v>
      </c>
      <c r="BD150">
        <v>13</v>
      </c>
      <c r="BE150">
        <v>13</v>
      </c>
      <c r="BF150">
        <v>13</v>
      </c>
      <c r="BG150">
        <v>15</v>
      </c>
      <c r="BH150">
        <v>21</v>
      </c>
      <c r="BI150">
        <v>21</v>
      </c>
      <c r="BJ150">
        <v>24</v>
      </c>
      <c r="BK150">
        <v>22</v>
      </c>
      <c r="BM150">
        <v>33</v>
      </c>
      <c r="BN150">
        <v>20</v>
      </c>
      <c r="BO150">
        <v>48</v>
      </c>
      <c r="BP150">
        <v>5</v>
      </c>
      <c r="BQ150">
        <v>9</v>
      </c>
      <c r="BR150" s="126">
        <v>49</v>
      </c>
      <c r="BS150">
        <v>3</v>
      </c>
      <c r="BT150">
        <v>8</v>
      </c>
      <c r="BU150">
        <v>21</v>
      </c>
      <c r="BV150">
        <v>36</v>
      </c>
      <c r="BW150">
        <v>38</v>
      </c>
      <c r="BX150">
        <v>41</v>
      </c>
      <c r="BY150">
        <v>46</v>
      </c>
      <c r="BZ150">
        <v>47</v>
      </c>
      <c r="CA150">
        <v>1</v>
      </c>
      <c r="CB150">
        <v>18</v>
      </c>
      <c r="CC150">
        <v>31</v>
      </c>
      <c r="CD150">
        <v>6</v>
      </c>
      <c r="CE150">
        <v>10</v>
      </c>
      <c r="CF150">
        <v>14</v>
      </c>
      <c r="CG150">
        <v>26</v>
      </c>
      <c r="CH150" s="126">
        <v>19</v>
      </c>
      <c r="CI150">
        <v>22</v>
      </c>
      <c r="CJ150">
        <v>24</v>
      </c>
      <c r="CK150">
        <v>28</v>
      </c>
      <c r="CL150">
        <v>35</v>
      </c>
      <c r="CM150">
        <v>40</v>
      </c>
      <c r="CN150">
        <v>7</v>
      </c>
      <c r="CO150">
        <v>11</v>
      </c>
      <c r="CP150" s="126">
        <v>17</v>
      </c>
      <c r="CQ150">
        <v>25</v>
      </c>
      <c r="CR150" s="126">
        <v>32</v>
      </c>
      <c r="CS150">
        <v>39</v>
      </c>
      <c r="CT150">
        <v>13</v>
      </c>
      <c r="CU150">
        <v>15</v>
      </c>
      <c r="CV150">
        <v>29</v>
      </c>
      <c r="CW150" s="126">
        <v>2</v>
      </c>
      <c r="CX150">
        <v>12</v>
      </c>
      <c r="CY150" s="126">
        <v>23</v>
      </c>
      <c r="CZ150">
        <v>45</v>
      </c>
      <c r="DA150">
        <v>4</v>
      </c>
      <c r="DB150">
        <v>37</v>
      </c>
      <c r="DC150">
        <v>27</v>
      </c>
      <c r="DD150">
        <v>34</v>
      </c>
      <c r="DE150">
        <v>42</v>
      </c>
      <c r="DF150">
        <v>43</v>
      </c>
      <c r="DG150">
        <v>44</v>
      </c>
      <c r="DH150">
        <v>16</v>
      </c>
      <c r="DI150">
        <v>30</v>
      </c>
      <c r="DJ150" s="239">
        <v>144</v>
      </c>
      <c r="DL150" s="237">
        <v>3</v>
      </c>
      <c r="DM150" s="237">
        <v>3</v>
      </c>
      <c r="DO150" s="237">
        <v>2</v>
      </c>
      <c r="DP150" s="237">
        <v>4</v>
      </c>
      <c r="DR150" s="241">
        <v>0.5161290322580645</v>
      </c>
      <c r="DU150" s="240"/>
    </row>
    <row r="151" spans="1:125" x14ac:dyDescent="0.25">
      <c r="A151" s="235">
        <v>42509</v>
      </c>
      <c r="B151">
        <v>2</v>
      </c>
      <c r="C151">
        <v>17</v>
      </c>
      <c r="D151">
        <v>19</v>
      </c>
      <c r="E151">
        <v>23</v>
      </c>
      <c r="F151">
        <v>32</v>
      </c>
      <c r="G151">
        <v>49</v>
      </c>
      <c r="I151">
        <v>1</v>
      </c>
      <c r="J151">
        <v>2</v>
      </c>
      <c r="K151">
        <v>1</v>
      </c>
      <c r="L151">
        <v>1</v>
      </c>
      <c r="M151">
        <v>1</v>
      </c>
      <c r="O151">
        <v>20</v>
      </c>
      <c r="P151">
        <v>16</v>
      </c>
      <c r="Q151">
        <v>21</v>
      </c>
      <c r="R151">
        <v>14</v>
      </c>
      <c r="S151">
        <v>22</v>
      </c>
      <c r="T151">
        <v>19</v>
      </c>
      <c r="U151">
        <v>17</v>
      </c>
      <c r="V151">
        <v>21</v>
      </c>
      <c r="W151">
        <v>22</v>
      </c>
      <c r="X151">
        <v>19</v>
      </c>
      <c r="Y151">
        <v>17</v>
      </c>
      <c r="Z151">
        <v>15</v>
      </c>
      <c r="AA151">
        <v>16</v>
      </c>
      <c r="AB151">
        <v>19</v>
      </c>
      <c r="AC151">
        <v>16</v>
      </c>
      <c r="AD151">
        <v>11</v>
      </c>
      <c r="AE151">
        <v>18</v>
      </c>
      <c r="AF151">
        <v>20</v>
      </c>
      <c r="AG151">
        <v>19</v>
      </c>
      <c r="AH151">
        <v>24</v>
      </c>
      <c r="AI151">
        <v>21</v>
      </c>
      <c r="AJ151">
        <v>18</v>
      </c>
      <c r="AK151">
        <v>16</v>
      </c>
      <c r="AL151">
        <v>18</v>
      </c>
      <c r="AM151">
        <v>17</v>
      </c>
      <c r="AN151">
        <v>19</v>
      </c>
      <c r="AO151">
        <v>13</v>
      </c>
      <c r="AP151">
        <v>18</v>
      </c>
      <c r="AQ151">
        <v>16</v>
      </c>
      <c r="AR151">
        <v>11</v>
      </c>
      <c r="AS151">
        <v>20</v>
      </c>
      <c r="AT151">
        <v>18</v>
      </c>
      <c r="AU151">
        <v>25</v>
      </c>
      <c r="AV151">
        <v>13</v>
      </c>
      <c r="AW151">
        <v>18</v>
      </c>
      <c r="AX151">
        <v>21</v>
      </c>
      <c r="AY151">
        <v>14</v>
      </c>
      <c r="AZ151">
        <v>21</v>
      </c>
      <c r="BA151">
        <v>17</v>
      </c>
      <c r="BB151">
        <v>18</v>
      </c>
      <c r="BC151">
        <v>21</v>
      </c>
      <c r="BD151">
        <v>13</v>
      </c>
      <c r="BE151">
        <v>13</v>
      </c>
      <c r="BF151">
        <v>13</v>
      </c>
      <c r="BG151">
        <v>15</v>
      </c>
      <c r="BH151">
        <v>21</v>
      </c>
      <c r="BI151">
        <v>21</v>
      </c>
      <c r="BJ151">
        <v>24</v>
      </c>
      <c r="BK151">
        <v>23</v>
      </c>
      <c r="BM151">
        <v>33</v>
      </c>
      <c r="BN151" s="126">
        <v>20</v>
      </c>
      <c r="BO151">
        <v>48</v>
      </c>
      <c r="BP151">
        <v>49</v>
      </c>
      <c r="BQ151">
        <v>5</v>
      </c>
      <c r="BR151">
        <v>9</v>
      </c>
      <c r="BS151">
        <v>3</v>
      </c>
      <c r="BT151">
        <v>8</v>
      </c>
      <c r="BU151">
        <v>21</v>
      </c>
      <c r="BV151">
        <v>36</v>
      </c>
      <c r="BW151">
        <v>38</v>
      </c>
      <c r="BX151">
        <v>41</v>
      </c>
      <c r="BY151">
        <v>46</v>
      </c>
      <c r="BZ151">
        <v>47</v>
      </c>
      <c r="CA151">
        <v>1</v>
      </c>
      <c r="CB151">
        <v>18</v>
      </c>
      <c r="CC151" s="126">
        <v>31</v>
      </c>
      <c r="CD151">
        <v>6</v>
      </c>
      <c r="CE151">
        <v>10</v>
      </c>
      <c r="CF151">
        <v>14</v>
      </c>
      <c r="CG151">
        <v>19</v>
      </c>
      <c r="CH151">
        <v>26</v>
      </c>
      <c r="CI151">
        <v>17</v>
      </c>
      <c r="CJ151">
        <v>22</v>
      </c>
      <c r="CK151" s="126">
        <v>24</v>
      </c>
      <c r="CL151">
        <v>28</v>
      </c>
      <c r="CM151">
        <v>32</v>
      </c>
      <c r="CN151">
        <v>35</v>
      </c>
      <c r="CO151">
        <v>40</v>
      </c>
      <c r="CP151" s="126">
        <v>7</v>
      </c>
      <c r="CQ151">
        <v>11</v>
      </c>
      <c r="CR151">
        <v>25</v>
      </c>
      <c r="CS151">
        <v>39</v>
      </c>
      <c r="CT151">
        <v>2</v>
      </c>
      <c r="CU151">
        <v>13</v>
      </c>
      <c r="CV151">
        <v>15</v>
      </c>
      <c r="CW151">
        <v>23</v>
      </c>
      <c r="CX151">
        <v>29</v>
      </c>
      <c r="CY151" s="126">
        <v>12</v>
      </c>
      <c r="CZ151">
        <v>45</v>
      </c>
      <c r="DA151">
        <v>4</v>
      </c>
      <c r="DB151">
        <v>37</v>
      </c>
      <c r="DC151">
        <v>27</v>
      </c>
      <c r="DD151">
        <v>34</v>
      </c>
      <c r="DE151">
        <v>42</v>
      </c>
      <c r="DF151">
        <v>43</v>
      </c>
      <c r="DG151">
        <v>44</v>
      </c>
      <c r="DH151">
        <v>16</v>
      </c>
      <c r="DI151" s="126">
        <v>30</v>
      </c>
      <c r="DJ151" s="239">
        <v>142</v>
      </c>
      <c r="DL151" s="237">
        <v>2</v>
      </c>
      <c r="DM151" s="237">
        <v>4</v>
      </c>
      <c r="DO151" s="237">
        <v>4</v>
      </c>
      <c r="DP151" s="237">
        <v>2</v>
      </c>
      <c r="DR151" s="241">
        <v>0.50896057347670254</v>
      </c>
      <c r="DU151" s="240"/>
    </row>
    <row r="152" spans="1:125" x14ac:dyDescent="0.25">
      <c r="A152" s="235">
        <v>42513</v>
      </c>
      <c r="B152">
        <v>7</v>
      </c>
      <c r="C152">
        <v>12</v>
      </c>
      <c r="D152">
        <v>20</v>
      </c>
      <c r="E152">
        <v>24</v>
      </c>
      <c r="F152">
        <v>30</v>
      </c>
      <c r="G152">
        <v>31</v>
      </c>
      <c r="I152">
        <v>1</v>
      </c>
      <c r="J152">
        <v>1</v>
      </c>
      <c r="K152">
        <v>2</v>
      </c>
      <c r="L152">
        <v>2</v>
      </c>
      <c r="M152">
        <v>0</v>
      </c>
      <c r="O152">
        <v>20</v>
      </c>
      <c r="P152">
        <v>16</v>
      </c>
      <c r="Q152">
        <v>21</v>
      </c>
      <c r="R152">
        <v>14</v>
      </c>
      <c r="S152">
        <v>22</v>
      </c>
      <c r="T152">
        <v>19</v>
      </c>
      <c r="U152">
        <v>18</v>
      </c>
      <c r="V152">
        <v>21</v>
      </c>
      <c r="W152">
        <v>22</v>
      </c>
      <c r="X152">
        <v>19</v>
      </c>
      <c r="Y152">
        <v>17</v>
      </c>
      <c r="Z152">
        <v>16</v>
      </c>
      <c r="AA152">
        <v>16</v>
      </c>
      <c r="AB152">
        <v>19</v>
      </c>
      <c r="AC152">
        <v>16</v>
      </c>
      <c r="AD152">
        <v>11</v>
      </c>
      <c r="AE152">
        <v>18</v>
      </c>
      <c r="AF152">
        <v>20</v>
      </c>
      <c r="AG152">
        <v>19</v>
      </c>
      <c r="AH152">
        <v>25</v>
      </c>
      <c r="AI152">
        <v>21</v>
      </c>
      <c r="AJ152">
        <v>18</v>
      </c>
      <c r="AK152">
        <v>16</v>
      </c>
      <c r="AL152">
        <v>19</v>
      </c>
      <c r="AM152">
        <v>17</v>
      </c>
      <c r="AN152">
        <v>19</v>
      </c>
      <c r="AO152">
        <v>13</v>
      </c>
      <c r="AP152">
        <v>18</v>
      </c>
      <c r="AQ152">
        <v>16</v>
      </c>
      <c r="AR152">
        <v>12</v>
      </c>
      <c r="AS152">
        <v>21</v>
      </c>
      <c r="AT152">
        <v>18</v>
      </c>
      <c r="AU152">
        <v>25</v>
      </c>
      <c r="AV152">
        <v>13</v>
      </c>
      <c r="AW152">
        <v>18</v>
      </c>
      <c r="AX152">
        <v>21</v>
      </c>
      <c r="AY152">
        <v>14</v>
      </c>
      <c r="AZ152">
        <v>21</v>
      </c>
      <c r="BA152">
        <v>17</v>
      </c>
      <c r="BB152">
        <v>18</v>
      </c>
      <c r="BC152">
        <v>21</v>
      </c>
      <c r="BD152">
        <v>13</v>
      </c>
      <c r="BE152">
        <v>13</v>
      </c>
      <c r="BF152">
        <v>13</v>
      </c>
      <c r="BG152">
        <v>15</v>
      </c>
      <c r="BH152">
        <v>21</v>
      </c>
      <c r="BI152">
        <v>21</v>
      </c>
      <c r="BJ152">
        <v>24</v>
      </c>
      <c r="BK152">
        <v>23</v>
      </c>
      <c r="BM152">
        <v>20</v>
      </c>
      <c r="BN152">
        <v>33</v>
      </c>
      <c r="BO152">
        <v>48</v>
      </c>
      <c r="BP152">
        <v>49</v>
      </c>
      <c r="BQ152">
        <v>5</v>
      </c>
      <c r="BR152">
        <v>9</v>
      </c>
      <c r="BS152">
        <v>3</v>
      </c>
      <c r="BT152">
        <v>8</v>
      </c>
      <c r="BU152">
        <v>21</v>
      </c>
      <c r="BV152" s="126">
        <v>31</v>
      </c>
      <c r="BW152">
        <v>36</v>
      </c>
      <c r="BX152">
        <v>38</v>
      </c>
      <c r="BY152">
        <v>41</v>
      </c>
      <c r="BZ152">
        <v>46</v>
      </c>
      <c r="CA152">
        <v>47</v>
      </c>
      <c r="CB152">
        <v>1</v>
      </c>
      <c r="CC152">
        <v>18</v>
      </c>
      <c r="CD152">
        <v>6</v>
      </c>
      <c r="CE152">
        <v>10</v>
      </c>
      <c r="CF152">
        <v>14</v>
      </c>
      <c r="CG152" s="126">
        <v>19</v>
      </c>
      <c r="CH152">
        <v>24</v>
      </c>
      <c r="CI152">
        <v>26</v>
      </c>
      <c r="CJ152" s="126">
        <v>7</v>
      </c>
      <c r="CK152">
        <v>17</v>
      </c>
      <c r="CL152">
        <v>22</v>
      </c>
      <c r="CM152">
        <v>28</v>
      </c>
      <c r="CN152" s="126">
        <v>32</v>
      </c>
      <c r="CO152">
        <v>35</v>
      </c>
      <c r="CP152" s="126">
        <v>40</v>
      </c>
      <c r="CQ152">
        <v>11</v>
      </c>
      <c r="CR152">
        <v>25</v>
      </c>
      <c r="CS152">
        <v>39</v>
      </c>
      <c r="CT152">
        <v>2</v>
      </c>
      <c r="CU152">
        <v>12</v>
      </c>
      <c r="CV152">
        <v>13</v>
      </c>
      <c r="CW152" s="126">
        <v>15</v>
      </c>
      <c r="CX152">
        <v>23</v>
      </c>
      <c r="CY152">
        <v>29</v>
      </c>
      <c r="CZ152">
        <v>45</v>
      </c>
      <c r="DA152">
        <v>4</v>
      </c>
      <c r="DB152">
        <v>37</v>
      </c>
      <c r="DC152">
        <v>27</v>
      </c>
      <c r="DD152">
        <v>34</v>
      </c>
      <c r="DE152">
        <v>42</v>
      </c>
      <c r="DF152">
        <v>43</v>
      </c>
      <c r="DG152">
        <v>44</v>
      </c>
      <c r="DH152">
        <v>30</v>
      </c>
      <c r="DI152">
        <v>16</v>
      </c>
      <c r="DJ152" s="239">
        <v>124</v>
      </c>
      <c r="DL152" s="237">
        <v>2</v>
      </c>
      <c r="DM152" s="237">
        <v>4</v>
      </c>
      <c r="DO152" s="237">
        <v>2</v>
      </c>
      <c r="DP152" s="237">
        <v>4</v>
      </c>
      <c r="DR152" s="241">
        <v>0.44444444444444442</v>
      </c>
      <c r="DU152" s="240"/>
    </row>
    <row r="153" spans="1:125" x14ac:dyDescent="0.25">
      <c r="A153" s="235">
        <v>42516</v>
      </c>
      <c r="B153">
        <v>7</v>
      </c>
      <c r="C153">
        <v>15</v>
      </c>
      <c r="D153">
        <v>19</v>
      </c>
      <c r="E153">
        <v>31</v>
      </c>
      <c r="F153">
        <v>32</v>
      </c>
      <c r="G153">
        <v>40</v>
      </c>
      <c r="I153">
        <v>1</v>
      </c>
      <c r="J153">
        <v>2</v>
      </c>
      <c r="K153">
        <v>0</v>
      </c>
      <c r="L153">
        <v>2</v>
      </c>
      <c r="M153">
        <v>1</v>
      </c>
      <c r="O153">
        <v>20</v>
      </c>
      <c r="P153">
        <v>16</v>
      </c>
      <c r="Q153">
        <v>21</v>
      </c>
      <c r="R153">
        <v>14</v>
      </c>
      <c r="S153">
        <v>22</v>
      </c>
      <c r="T153">
        <v>19</v>
      </c>
      <c r="U153">
        <v>19</v>
      </c>
      <c r="V153">
        <v>21</v>
      </c>
      <c r="W153">
        <v>22</v>
      </c>
      <c r="X153">
        <v>19</v>
      </c>
      <c r="Y153">
        <v>17</v>
      </c>
      <c r="Z153">
        <v>16</v>
      </c>
      <c r="AA153">
        <v>16</v>
      </c>
      <c r="AB153">
        <v>19</v>
      </c>
      <c r="AC153">
        <v>17</v>
      </c>
      <c r="AD153">
        <v>11</v>
      </c>
      <c r="AE153">
        <v>18</v>
      </c>
      <c r="AF153">
        <v>20</v>
      </c>
      <c r="AG153">
        <v>20</v>
      </c>
      <c r="AH153">
        <v>25</v>
      </c>
      <c r="AI153">
        <v>21</v>
      </c>
      <c r="AJ153">
        <v>18</v>
      </c>
      <c r="AK153">
        <v>16</v>
      </c>
      <c r="AL153">
        <v>19</v>
      </c>
      <c r="AM153">
        <v>17</v>
      </c>
      <c r="AN153">
        <v>19</v>
      </c>
      <c r="AO153">
        <v>13</v>
      </c>
      <c r="AP153">
        <v>18</v>
      </c>
      <c r="AQ153">
        <v>16</v>
      </c>
      <c r="AR153">
        <v>12</v>
      </c>
      <c r="AS153">
        <v>22</v>
      </c>
      <c r="AT153">
        <v>19</v>
      </c>
      <c r="AU153">
        <v>25</v>
      </c>
      <c r="AV153">
        <v>13</v>
      </c>
      <c r="AW153">
        <v>18</v>
      </c>
      <c r="AX153">
        <v>21</v>
      </c>
      <c r="AY153">
        <v>14</v>
      </c>
      <c r="AZ153">
        <v>21</v>
      </c>
      <c r="BA153">
        <v>17</v>
      </c>
      <c r="BB153">
        <v>19</v>
      </c>
      <c r="BC153">
        <v>21</v>
      </c>
      <c r="BD153">
        <v>13</v>
      </c>
      <c r="BE153">
        <v>13</v>
      </c>
      <c r="BF153">
        <v>13</v>
      </c>
      <c r="BG153">
        <v>15</v>
      </c>
      <c r="BH153">
        <v>21</v>
      </c>
      <c r="BI153">
        <v>21</v>
      </c>
      <c r="BJ153">
        <v>24</v>
      </c>
      <c r="BK153">
        <v>23</v>
      </c>
      <c r="BM153">
        <v>20</v>
      </c>
      <c r="BN153" s="126">
        <v>33</v>
      </c>
      <c r="BO153">
        <v>48</v>
      </c>
      <c r="BP153">
        <v>49</v>
      </c>
      <c r="BQ153">
        <v>5</v>
      </c>
      <c r="BR153">
        <v>9</v>
      </c>
      <c r="BS153">
        <v>31</v>
      </c>
      <c r="BT153">
        <v>3</v>
      </c>
      <c r="BU153" s="126">
        <v>8</v>
      </c>
      <c r="BV153">
        <v>21</v>
      </c>
      <c r="BW153">
        <v>36</v>
      </c>
      <c r="BX153">
        <v>38</v>
      </c>
      <c r="BY153">
        <v>41</v>
      </c>
      <c r="BZ153">
        <v>46</v>
      </c>
      <c r="CA153">
        <v>47</v>
      </c>
      <c r="CB153">
        <v>1</v>
      </c>
      <c r="CC153">
        <v>18</v>
      </c>
      <c r="CD153">
        <v>19</v>
      </c>
      <c r="CE153">
        <v>6</v>
      </c>
      <c r="CF153">
        <v>7</v>
      </c>
      <c r="CG153">
        <v>10</v>
      </c>
      <c r="CH153">
        <v>14</v>
      </c>
      <c r="CI153" s="126">
        <v>24</v>
      </c>
      <c r="CJ153">
        <v>26</v>
      </c>
      <c r="CK153">
        <v>32</v>
      </c>
      <c r="CL153">
        <v>40</v>
      </c>
      <c r="CM153">
        <v>17</v>
      </c>
      <c r="CN153">
        <v>22</v>
      </c>
      <c r="CO153">
        <v>28</v>
      </c>
      <c r="CP153" s="126">
        <v>35</v>
      </c>
      <c r="CQ153">
        <v>11</v>
      </c>
      <c r="CR153">
        <v>15</v>
      </c>
      <c r="CS153">
        <v>25</v>
      </c>
      <c r="CT153" s="126">
        <v>39</v>
      </c>
      <c r="CU153">
        <v>2</v>
      </c>
      <c r="CV153" s="126">
        <v>12</v>
      </c>
      <c r="CW153">
        <v>13</v>
      </c>
      <c r="CX153">
        <v>23</v>
      </c>
      <c r="CY153">
        <v>29</v>
      </c>
      <c r="CZ153">
        <v>45</v>
      </c>
      <c r="DA153">
        <v>4</v>
      </c>
      <c r="DB153">
        <v>37</v>
      </c>
      <c r="DC153">
        <v>27</v>
      </c>
      <c r="DD153">
        <v>34</v>
      </c>
      <c r="DE153">
        <v>42</v>
      </c>
      <c r="DF153">
        <v>43</v>
      </c>
      <c r="DG153">
        <v>44</v>
      </c>
      <c r="DH153">
        <v>30</v>
      </c>
      <c r="DI153">
        <v>16</v>
      </c>
      <c r="DJ153" s="239">
        <v>144</v>
      </c>
      <c r="DL153" s="237">
        <v>3</v>
      </c>
      <c r="DM153" s="237">
        <v>3</v>
      </c>
      <c r="DO153" s="237">
        <v>4</v>
      </c>
      <c r="DP153" s="237">
        <v>2</v>
      </c>
      <c r="DR153" s="241">
        <v>0.5161290322580645</v>
      </c>
      <c r="DU153" s="240"/>
    </row>
    <row r="154" spans="1:125" x14ac:dyDescent="0.25">
      <c r="A154" s="235">
        <v>42520</v>
      </c>
      <c r="B154">
        <v>8</v>
      </c>
      <c r="C154">
        <v>12</v>
      </c>
      <c r="D154">
        <v>24</v>
      </c>
      <c r="E154">
        <v>33</v>
      </c>
      <c r="F154">
        <v>35</v>
      </c>
      <c r="G154">
        <v>39</v>
      </c>
      <c r="I154">
        <v>1</v>
      </c>
      <c r="J154">
        <v>1</v>
      </c>
      <c r="K154">
        <v>1</v>
      </c>
      <c r="L154">
        <v>3</v>
      </c>
      <c r="M154">
        <v>0</v>
      </c>
      <c r="O154">
        <v>20</v>
      </c>
      <c r="P154">
        <v>16</v>
      </c>
      <c r="Q154">
        <v>21</v>
      </c>
      <c r="R154">
        <v>14</v>
      </c>
      <c r="S154">
        <v>22</v>
      </c>
      <c r="T154">
        <v>19</v>
      </c>
      <c r="U154">
        <v>19</v>
      </c>
      <c r="V154">
        <v>22</v>
      </c>
      <c r="W154">
        <v>22</v>
      </c>
      <c r="X154">
        <v>19</v>
      </c>
      <c r="Y154">
        <v>17</v>
      </c>
      <c r="Z154">
        <v>17</v>
      </c>
      <c r="AA154">
        <v>16</v>
      </c>
      <c r="AB154">
        <v>19</v>
      </c>
      <c r="AC154">
        <v>17</v>
      </c>
      <c r="AD154">
        <v>11</v>
      </c>
      <c r="AE154">
        <v>18</v>
      </c>
      <c r="AF154">
        <v>20</v>
      </c>
      <c r="AG154">
        <v>20</v>
      </c>
      <c r="AH154">
        <v>25</v>
      </c>
      <c r="AI154">
        <v>21</v>
      </c>
      <c r="AJ154">
        <v>18</v>
      </c>
      <c r="AK154">
        <v>16</v>
      </c>
      <c r="AL154">
        <v>20</v>
      </c>
      <c r="AM154">
        <v>17</v>
      </c>
      <c r="AN154">
        <v>19</v>
      </c>
      <c r="AO154">
        <v>13</v>
      </c>
      <c r="AP154">
        <v>18</v>
      </c>
      <c r="AQ154">
        <v>16</v>
      </c>
      <c r="AR154">
        <v>12</v>
      </c>
      <c r="AS154">
        <v>22</v>
      </c>
      <c r="AT154">
        <v>19</v>
      </c>
      <c r="AU154">
        <v>26</v>
      </c>
      <c r="AV154">
        <v>13</v>
      </c>
      <c r="AW154">
        <v>19</v>
      </c>
      <c r="AX154">
        <v>21</v>
      </c>
      <c r="AY154">
        <v>14</v>
      </c>
      <c r="AZ154">
        <v>21</v>
      </c>
      <c r="BA154">
        <v>18</v>
      </c>
      <c r="BB154">
        <v>19</v>
      </c>
      <c r="BC154">
        <v>21</v>
      </c>
      <c r="BD154">
        <v>13</v>
      </c>
      <c r="BE154">
        <v>13</v>
      </c>
      <c r="BF154">
        <v>13</v>
      </c>
      <c r="BG154">
        <v>15</v>
      </c>
      <c r="BH154">
        <v>21</v>
      </c>
      <c r="BI154">
        <v>21</v>
      </c>
      <c r="BJ154">
        <v>24</v>
      </c>
      <c r="BK154">
        <v>23</v>
      </c>
      <c r="BM154" s="126">
        <v>33</v>
      </c>
      <c r="BN154">
        <v>20</v>
      </c>
      <c r="BO154">
        <v>48</v>
      </c>
      <c r="BP154">
        <v>49</v>
      </c>
      <c r="BQ154">
        <v>5</v>
      </c>
      <c r="BR154">
        <v>8</v>
      </c>
      <c r="BS154">
        <v>9</v>
      </c>
      <c r="BT154">
        <v>31</v>
      </c>
      <c r="BU154">
        <v>3</v>
      </c>
      <c r="BV154">
        <v>21</v>
      </c>
      <c r="BW154">
        <v>36</v>
      </c>
      <c r="BX154">
        <v>38</v>
      </c>
      <c r="BY154">
        <v>41</v>
      </c>
      <c r="BZ154">
        <v>46</v>
      </c>
      <c r="CA154">
        <v>47</v>
      </c>
      <c r="CB154" s="126">
        <v>1</v>
      </c>
      <c r="CC154">
        <v>18</v>
      </c>
      <c r="CD154">
        <v>19</v>
      </c>
      <c r="CE154">
        <v>24</v>
      </c>
      <c r="CF154">
        <v>6</v>
      </c>
      <c r="CG154">
        <v>7</v>
      </c>
      <c r="CH154">
        <v>10</v>
      </c>
      <c r="CI154">
        <v>14</v>
      </c>
      <c r="CJ154">
        <v>26</v>
      </c>
      <c r="CK154">
        <v>32</v>
      </c>
      <c r="CL154">
        <v>35</v>
      </c>
      <c r="CM154">
        <v>40</v>
      </c>
      <c r="CN154">
        <v>17</v>
      </c>
      <c r="CO154">
        <v>22</v>
      </c>
      <c r="CP154">
        <v>28</v>
      </c>
      <c r="CQ154">
        <v>39</v>
      </c>
      <c r="CR154">
        <v>11</v>
      </c>
      <c r="CS154">
        <v>12</v>
      </c>
      <c r="CT154" s="126">
        <v>15</v>
      </c>
      <c r="CU154" s="126">
        <v>25</v>
      </c>
      <c r="CV154">
        <v>2</v>
      </c>
      <c r="CW154">
        <v>13</v>
      </c>
      <c r="CX154" s="126">
        <v>23</v>
      </c>
      <c r="CY154">
        <v>29</v>
      </c>
      <c r="CZ154">
        <v>45</v>
      </c>
      <c r="DA154">
        <v>4</v>
      </c>
      <c r="DB154">
        <v>37</v>
      </c>
      <c r="DC154">
        <v>27</v>
      </c>
      <c r="DD154">
        <v>34</v>
      </c>
      <c r="DE154" s="126">
        <v>42</v>
      </c>
      <c r="DF154">
        <v>43</v>
      </c>
      <c r="DG154">
        <v>44</v>
      </c>
      <c r="DH154">
        <v>30</v>
      </c>
      <c r="DI154">
        <v>16</v>
      </c>
      <c r="DJ154" s="239">
        <v>151</v>
      </c>
      <c r="DL154" s="237">
        <v>3</v>
      </c>
      <c r="DM154" s="237">
        <v>3</v>
      </c>
      <c r="DO154" s="237">
        <v>3</v>
      </c>
      <c r="DP154" s="237">
        <v>3</v>
      </c>
      <c r="DR154" s="241">
        <v>0.54121863799283154</v>
      </c>
      <c r="DU154" s="240"/>
    </row>
    <row r="155" spans="1:125" x14ac:dyDescent="0.25">
      <c r="A155" s="235">
        <v>42523</v>
      </c>
      <c r="B155">
        <v>1</v>
      </c>
      <c r="C155">
        <v>15</v>
      </c>
      <c r="D155">
        <v>23</v>
      </c>
      <c r="E155">
        <v>25</v>
      </c>
      <c r="F155">
        <v>33</v>
      </c>
      <c r="G155">
        <v>42</v>
      </c>
      <c r="I155">
        <v>1</v>
      </c>
      <c r="J155">
        <v>1</v>
      </c>
      <c r="K155">
        <v>2</v>
      </c>
      <c r="L155">
        <v>1</v>
      </c>
      <c r="M155">
        <v>1</v>
      </c>
      <c r="O155">
        <v>21</v>
      </c>
      <c r="P155">
        <v>16</v>
      </c>
      <c r="Q155">
        <v>21</v>
      </c>
      <c r="R155">
        <v>14</v>
      </c>
      <c r="S155">
        <v>22</v>
      </c>
      <c r="T155">
        <v>19</v>
      </c>
      <c r="U155">
        <v>19</v>
      </c>
      <c r="V155">
        <v>22</v>
      </c>
      <c r="W155">
        <v>22</v>
      </c>
      <c r="X155">
        <v>19</v>
      </c>
      <c r="Y155">
        <v>17</v>
      </c>
      <c r="Z155">
        <v>17</v>
      </c>
      <c r="AA155">
        <v>16</v>
      </c>
      <c r="AB155">
        <v>19</v>
      </c>
      <c r="AC155">
        <v>18</v>
      </c>
      <c r="AD155">
        <v>11</v>
      </c>
      <c r="AE155">
        <v>18</v>
      </c>
      <c r="AF155">
        <v>20</v>
      </c>
      <c r="AG155">
        <v>20</v>
      </c>
      <c r="AH155">
        <v>25</v>
      </c>
      <c r="AI155">
        <v>21</v>
      </c>
      <c r="AJ155">
        <v>18</v>
      </c>
      <c r="AK155">
        <v>17</v>
      </c>
      <c r="AL155">
        <v>20</v>
      </c>
      <c r="AM155">
        <v>18</v>
      </c>
      <c r="AN155">
        <v>19</v>
      </c>
      <c r="AO155">
        <v>13</v>
      </c>
      <c r="AP155">
        <v>18</v>
      </c>
      <c r="AQ155">
        <v>16</v>
      </c>
      <c r="AR155">
        <v>12</v>
      </c>
      <c r="AS155">
        <v>22</v>
      </c>
      <c r="AT155">
        <v>19</v>
      </c>
      <c r="AU155">
        <v>27</v>
      </c>
      <c r="AV155">
        <v>13</v>
      </c>
      <c r="AW155">
        <v>19</v>
      </c>
      <c r="AX155">
        <v>21</v>
      </c>
      <c r="AY155">
        <v>14</v>
      </c>
      <c r="AZ155">
        <v>21</v>
      </c>
      <c r="BA155">
        <v>18</v>
      </c>
      <c r="BB155">
        <v>19</v>
      </c>
      <c r="BC155">
        <v>21</v>
      </c>
      <c r="BD155">
        <v>14</v>
      </c>
      <c r="BE155">
        <v>13</v>
      </c>
      <c r="BF155">
        <v>13</v>
      </c>
      <c r="BG155">
        <v>15</v>
      </c>
      <c r="BH155">
        <v>21</v>
      </c>
      <c r="BI155">
        <v>21</v>
      </c>
      <c r="BJ155">
        <v>24</v>
      </c>
      <c r="BK155">
        <v>23</v>
      </c>
      <c r="BM155">
        <v>33</v>
      </c>
      <c r="BN155">
        <v>20</v>
      </c>
      <c r="BO155">
        <v>48</v>
      </c>
      <c r="BP155">
        <v>49</v>
      </c>
      <c r="BQ155">
        <v>5</v>
      </c>
      <c r="BR155">
        <v>8</v>
      </c>
      <c r="BS155">
        <v>9</v>
      </c>
      <c r="BT155">
        <v>31</v>
      </c>
      <c r="BU155">
        <v>1</v>
      </c>
      <c r="BV155">
        <v>3</v>
      </c>
      <c r="BW155">
        <v>21</v>
      </c>
      <c r="BX155" s="126">
        <v>36</v>
      </c>
      <c r="BY155">
        <v>38</v>
      </c>
      <c r="BZ155">
        <v>41</v>
      </c>
      <c r="CA155">
        <v>46</v>
      </c>
      <c r="CB155">
        <v>47</v>
      </c>
      <c r="CC155">
        <v>18</v>
      </c>
      <c r="CD155" s="126">
        <v>19</v>
      </c>
      <c r="CE155">
        <v>24</v>
      </c>
      <c r="CF155">
        <v>6</v>
      </c>
      <c r="CG155" s="126">
        <v>7</v>
      </c>
      <c r="CH155">
        <v>10</v>
      </c>
      <c r="CI155">
        <v>14</v>
      </c>
      <c r="CJ155">
        <v>26</v>
      </c>
      <c r="CK155">
        <v>32</v>
      </c>
      <c r="CL155">
        <v>35</v>
      </c>
      <c r="CM155">
        <v>40</v>
      </c>
      <c r="CN155">
        <v>15</v>
      </c>
      <c r="CO155">
        <v>17</v>
      </c>
      <c r="CP155">
        <v>22</v>
      </c>
      <c r="CQ155">
        <v>25</v>
      </c>
      <c r="CR155">
        <v>28</v>
      </c>
      <c r="CS155">
        <v>39</v>
      </c>
      <c r="CT155">
        <v>11</v>
      </c>
      <c r="CU155" s="126">
        <v>12</v>
      </c>
      <c r="CV155">
        <v>23</v>
      </c>
      <c r="CW155" s="126">
        <v>2</v>
      </c>
      <c r="CX155">
        <v>13</v>
      </c>
      <c r="CY155" s="126">
        <v>29</v>
      </c>
      <c r="CZ155">
        <v>45</v>
      </c>
      <c r="DA155">
        <v>4</v>
      </c>
      <c r="DB155">
        <v>37</v>
      </c>
      <c r="DC155">
        <v>42</v>
      </c>
      <c r="DD155">
        <v>27</v>
      </c>
      <c r="DE155">
        <v>34</v>
      </c>
      <c r="DF155">
        <v>43</v>
      </c>
      <c r="DG155">
        <v>44</v>
      </c>
      <c r="DH155">
        <v>30</v>
      </c>
      <c r="DI155">
        <v>16</v>
      </c>
      <c r="DJ155" s="239">
        <v>139</v>
      </c>
      <c r="DL155" s="237">
        <v>2</v>
      </c>
      <c r="DM155" s="237">
        <v>4</v>
      </c>
      <c r="DO155" s="237">
        <v>5</v>
      </c>
      <c r="DP155" s="237">
        <v>1</v>
      </c>
      <c r="DR155" s="241">
        <v>0.49820788530465948</v>
      </c>
      <c r="DU155" s="240"/>
    </row>
    <row r="156" spans="1:125" x14ac:dyDescent="0.25">
      <c r="A156" s="235">
        <v>42527</v>
      </c>
      <c r="B156">
        <v>2</v>
      </c>
      <c r="C156">
        <v>7</v>
      </c>
      <c r="D156">
        <v>12</v>
      </c>
      <c r="E156">
        <v>19</v>
      </c>
      <c r="F156">
        <v>29</v>
      </c>
      <c r="G156">
        <v>36</v>
      </c>
      <c r="I156">
        <v>2</v>
      </c>
      <c r="J156">
        <v>2</v>
      </c>
      <c r="K156">
        <v>1</v>
      </c>
      <c r="L156">
        <v>1</v>
      </c>
      <c r="M156">
        <v>0</v>
      </c>
      <c r="O156">
        <v>21</v>
      </c>
      <c r="P156">
        <v>17</v>
      </c>
      <c r="Q156">
        <v>21</v>
      </c>
      <c r="R156">
        <v>14</v>
      </c>
      <c r="S156">
        <v>22</v>
      </c>
      <c r="T156">
        <v>19</v>
      </c>
      <c r="U156">
        <v>20</v>
      </c>
      <c r="V156">
        <v>22</v>
      </c>
      <c r="W156">
        <v>22</v>
      </c>
      <c r="X156">
        <v>19</v>
      </c>
      <c r="Y156">
        <v>17</v>
      </c>
      <c r="Z156">
        <v>18</v>
      </c>
      <c r="AA156">
        <v>16</v>
      </c>
      <c r="AB156">
        <v>19</v>
      </c>
      <c r="AC156">
        <v>18</v>
      </c>
      <c r="AD156">
        <v>11</v>
      </c>
      <c r="AE156">
        <v>18</v>
      </c>
      <c r="AF156">
        <v>20</v>
      </c>
      <c r="AG156">
        <v>21</v>
      </c>
      <c r="AH156">
        <v>25</v>
      </c>
      <c r="AI156">
        <v>21</v>
      </c>
      <c r="AJ156">
        <v>18</v>
      </c>
      <c r="AK156">
        <v>17</v>
      </c>
      <c r="AL156">
        <v>20</v>
      </c>
      <c r="AM156">
        <v>18</v>
      </c>
      <c r="AN156">
        <v>19</v>
      </c>
      <c r="AO156">
        <v>13</v>
      </c>
      <c r="AP156">
        <v>18</v>
      </c>
      <c r="AQ156">
        <v>17</v>
      </c>
      <c r="AR156">
        <v>12</v>
      </c>
      <c r="AS156">
        <v>22</v>
      </c>
      <c r="AT156">
        <v>19</v>
      </c>
      <c r="AU156">
        <v>27</v>
      </c>
      <c r="AV156">
        <v>13</v>
      </c>
      <c r="AW156">
        <v>19</v>
      </c>
      <c r="AX156">
        <v>22</v>
      </c>
      <c r="AY156">
        <v>14</v>
      </c>
      <c r="AZ156">
        <v>21</v>
      </c>
      <c r="BA156">
        <v>18</v>
      </c>
      <c r="BB156">
        <v>19</v>
      </c>
      <c r="BC156">
        <v>21</v>
      </c>
      <c r="BD156">
        <v>14</v>
      </c>
      <c r="BE156">
        <v>13</v>
      </c>
      <c r="BF156">
        <v>13</v>
      </c>
      <c r="BG156">
        <v>15</v>
      </c>
      <c r="BH156">
        <v>21</v>
      </c>
      <c r="BI156">
        <v>21</v>
      </c>
      <c r="BJ156">
        <v>24</v>
      </c>
      <c r="BK156">
        <v>23</v>
      </c>
      <c r="BM156">
        <v>33</v>
      </c>
      <c r="BN156">
        <v>20</v>
      </c>
      <c r="BO156">
        <v>48</v>
      </c>
      <c r="BP156">
        <v>49</v>
      </c>
      <c r="BQ156">
        <v>5</v>
      </c>
      <c r="BR156">
        <v>8</v>
      </c>
      <c r="BS156">
        <v>9</v>
      </c>
      <c r="BT156">
        <v>31</v>
      </c>
      <c r="BU156">
        <v>36</v>
      </c>
      <c r="BV156">
        <v>1</v>
      </c>
      <c r="BW156">
        <v>3</v>
      </c>
      <c r="BX156">
        <v>19</v>
      </c>
      <c r="BY156" s="126">
        <v>21</v>
      </c>
      <c r="BZ156">
        <v>38</v>
      </c>
      <c r="CA156">
        <v>41</v>
      </c>
      <c r="CB156">
        <v>46</v>
      </c>
      <c r="CC156">
        <v>47</v>
      </c>
      <c r="CD156">
        <v>7</v>
      </c>
      <c r="CE156">
        <v>18</v>
      </c>
      <c r="CF156">
        <v>24</v>
      </c>
      <c r="CG156">
        <v>6</v>
      </c>
      <c r="CH156">
        <v>10</v>
      </c>
      <c r="CI156">
        <v>14</v>
      </c>
      <c r="CJ156">
        <v>26</v>
      </c>
      <c r="CK156">
        <v>32</v>
      </c>
      <c r="CL156" s="126">
        <v>35</v>
      </c>
      <c r="CM156">
        <v>40</v>
      </c>
      <c r="CN156" s="126">
        <v>12</v>
      </c>
      <c r="CO156">
        <v>15</v>
      </c>
      <c r="CP156">
        <v>17</v>
      </c>
      <c r="CQ156">
        <v>22</v>
      </c>
      <c r="CR156">
        <v>25</v>
      </c>
      <c r="CS156" s="126">
        <v>28</v>
      </c>
      <c r="CT156">
        <v>39</v>
      </c>
      <c r="CU156">
        <v>2</v>
      </c>
      <c r="CV156">
        <v>11</v>
      </c>
      <c r="CW156">
        <v>23</v>
      </c>
      <c r="CX156">
        <v>29</v>
      </c>
      <c r="CY156">
        <v>13</v>
      </c>
      <c r="CZ156">
        <v>45</v>
      </c>
      <c r="DA156">
        <v>4</v>
      </c>
      <c r="DB156">
        <v>37</v>
      </c>
      <c r="DC156">
        <v>42</v>
      </c>
      <c r="DD156" s="126">
        <v>27</v>
      </c>
      <c r="DE156">
        <v>34</v>
      </c>
      <c r="DF156" s="126">
        <v>43</v>
      </c>
      <c r="DG156">
        <v>44</v>
      </c>
      <c r="DH156">
        <v>30</v>
      </c>
      <c r="DI156">
        <v>16</v>
      </c>
      <c r="DJ156" s="239">
        <v>105</v>
      </c>
      <c r="DL156" s="237">
        <v>2</v>
      </c>
      <c r="DM156" s="237">
        <v>4</v>
      </c>
      <c r="DO156" s="237">
        <v>3</v>
      </c>
      <c r="DP156" s="237">
        <v>3</v>
      </c>
      <c r="DR156" s="241">
        <v>0.37634408602150538</v>
      </c>
      <c r="DU156" s="240"/>
    </row>
    <row r="157" spans="1:125" x14ac:dyDescent="0.25">
      <c r="A157" s="235">
        <v>42530</v>
      </c>
      <c r="B157">
        <v>12</v>
      </c>
      <c r="C157">
        <v>21</v>
      </c>
      <c r="D157">
        <v>27</v>
      </c>
      <c r="E157">
        <v>28</v>
      </c>
      <c r="F157">
        <v>35</v>
      </c>
      <c r="G157">
        <v>43</v>
      </c>
      <c r="I157">
        <v>0</v>
      </c>
      <c r="J157">
        <v>1</v>
      </c>
      <c r="K157">
        <v>3</v>
      </c>
      <c r="L157">
        <v>1</v>
      </c>
      <c r="M157">
        <v>1</v>
      </c>
      <c r="O157">
        <v>21</v>
      </c>
      <c r="P157">
        <v>17</v>
      </c>
      <c r="Q157">
        <v>21</v>
      </c>
      <c r="R157">
        <v>14</v>
      </c>
      <c r="S157">
        <v>22</v>
      </c>
      <c r="T157">
        <v>19</v>
      </c>
      <c r="U157">
        <v>20</v>
      </c>
      <c r="V157">
        <v>22</v>
      </c>
      <c r="W157">
        <v>22</v>
      </c>
      <c r="X157">
        <v>19</v>
      </c>
      <c r="Y157">
        <v>17</v>
      </c>
      <c r="Z157">
        <v>19</v>
      </c>
      <c r="AA157">
        <v>16</v>
      </c>
      <c r="AB157">
        <v>19</v>
      </c>
      <c r="AC157">
        <v>18</v>
      </c>
      <c r="AD157">
        <v>11</v>
      </c>
      <c r="AE157">
        <v>18</v>
      </c>
      <c r="AF157">
        <v>20</v>
      </c>
      <c r="AG157">
        <v>21</v>
      </c>
      <c r="AH157">
        <v>25</v>
      </c>
      <c r="AI157">
        <v>22</v>
      </c>
      <c r="AJ157">
        <v>18</v>
      </c>
      <c r="AK157">
        <v>17</v>
      </c>
      <c r="AL157">
        <v>20</v>
      </c>
      <c r="AM157">
        <v>18</v>
      </c>
      <c r="AN157">
        <v>19</v>
      </c>
      <c r="AO157">
        <v>14</v>
      </c>
      <c r="AP157">
        <v>19</v>
      </c>
      <c r="AQ157">
        <v>17</v>
      </c>
      <c r="AR157">
        <v>12</v>
      </c>
      <c r="AS157">
        <v>22</v>
      </c>
      <c r="AT157">
        <v>19</v>
      </c>
      <c r="AU157">
        <v>27</v>
      </c>
      <c r="AV157">
        <v>13</v>
      </c>
      <c r="AW157">
        <v>20</v>
      </c>
      <c r="AX157">
        <v>22</v>
      </c>
      <c r="AY157">
        <v>14</v>
      </c>
      <c r="AZ157">
        <v>21</v>
      </c>
      <c r="BA157">
        <v>18</v>
      </c>
      <c r="BB157">
        <v>19</v>
      </c>
      <c r="BC157">
        <v>21</v>
      </c>
      <c r="BD157">
        <v>14</v>
      </c>
      <c r="BE157">
        <v>14</v>
      </c>
      <c r="BF157">
        <v>13</v>
      </c>
      <c r="BG157">
        <v>15</v>
      </c>
      <c r="BH157">
        <v>21</v>
      </c>
      <c r="BI157">
        <v>21</v>
      </c>
      <c r="BJ157">
        <v>24</v>
      </c>
      <c r="BK157">
        <v>23</v>
      </c>
      <c r="BM157">
        <v>33</v>
      </c>
      <c r="BN157">
        <v>20</v>
      </c>
      <c r="BO157">
        <v>48</v>
      </c>
      <c r="BP157">
        <v>49</v>
      </c>
      <c r="BQ157">
        <v>5</v>
      </c>
      <c r="BR157">
        <v>8</v>
      </c>
      <c r="BS157">
        <v>9</v>
      </c>
      <c r="BT157">
        <v>21</v>
      </c>
      <c r="BU157">
        <v>31</v>
      </c>
      <c r="BV157">
        <v>36</v>
      </c>
      <c r="BW157">
        <v>1</v>
      </c>
      <c r="BX157">
        <v>3</v>
      </c>
      <c r="BY157">
        <v>19</v>
      </c>
      <c r="BZ157">
        <v>38</v>
      </c>
      <c r="CA157">
        <v>41</v>
      </c>
      <c r="CB157">
        <v>46</v>
      </c>
      <c r="CC157">
        <v>47</v>
      </c>
      <c r="CD157">
        <v>7</v>
      </c>
      <c r="CE157" s="126">
        <v>18</v>
      </c>
      <c r="CF157" s="126">
        <v>24</v>
      </c>
      <c r="CG157">
        <v>35</v>
      </c>
      <c r="CH157" s="126">
        <v>6</v>
      </c>
      <c r="CI157">
        <v>10</v>
      </c>
      <c r="CJ157">
        <v>12</v>
      </c>
      <c r="CK157">
        <v>14</v>
      </c>
      <c r="CL157" s="126">
        <v>26</v>
      </c>
      <c r="CM157">
        <v>28</v>
      </c>
      <c r="CN157">
        <v>32</v>
      </c>
      <c r="CO157">
        <v>40</v>
      </c>
      <c r="CP157">
        <v>15</v>
      </c>
      <c r="CQ157">
        <v>17</v>
      </c>
      <c r="CR157" s="126">
        <v>22</v>
      </c>
      <c r="CS157">
        <v>25</v>
      </c>
      <c r="CT157">
        <v>39</v>
      </c>
      <c r="CU157">
        <v>2</v>
      </c>
      <c r="CV157">
        <v>11</v>
      </c>
      <c r="CW157">
        <v>23</v>
      </c>
      <c r="CX157">
        <v>29</v>
      </c>
      <c r="CY157">
        <v>13</v>
      </c>
      <c r="CZ157">
        <v>45</v>
      </c>
      <c r="DA157">
        <v>4</v>
      </c>
      <c r="DB157">
        <v>27</v>
      </c>
      <c r="DC157">
        <v>37</v>
      </c>
      <c r="DD157">
        <v>42</v>
      </c>
      <c r="DE157">
        <v>43</v>
      </c>
      <c r="DF157">
        <v>34</v>
      </c>
      <c r="DG157">
        <v>44</v>
      </c>
      <c r="DH157" s="126">
        <v>30</v>
      </c>
      <c r="DI157">
        <v>16</v>
      </c>
      <c r="DJ157" s="239">
        <v>166</v>
      </c>
      <c r="DL157" s="237">
        <v>4</v>
      </c>
      <c r="DM157" s="237">
        <v>2</v>
      </c>
      <c r="DO157" s="237">
        <v>4</v>
      </c>
      <c r="DP157" s="237">
        <v>2</v>
      </c>
      <c r="DR157" s="241">
        <v>0.59498207885304655</v>
      </c>
      <c r="DU157" s="240"/>
    </row>
    <row r="158" spans="1:125" x14ac:dyDescent="0.25">
      <c r="A158" s="235">
        <v>42534</v>
      </c>
      <c r="B158">
        <v>6</v>
      </c>
      <c r="C158">
        <v>18</v>
      </c>
      <c r="D158">
        <v>22</v>
      </c>
      <c r="E158">
        <v>24</v>
      </c>
      <c r="F158">
        <v>26</v>
      </c>
      <c r="G158">
        <v>30</v>
      </c>
      <c r="I158">
        <v>1</v>
      </c>
      <c r="J158">
        <v>1</v>
      </c>
      <c r="K158">
        <v>3</v>
      </c>
      <c r="L158">
        <v>1</v>
      </c>
      <c r="M158">
        <v>0</v>
      </c>
      <c r="O158">
        <v>21</v>
      </c>
      <c r="P158">
        <v>17</v>
      </c>
      <c r="Q158">
        <v>21</v>
      </c>
      <c r="R158">
        <v>14</v>
      </c>
      <c r="S158">
        <v>22</v>
      </c>
      <c r="T158">
        <v>20</v>
      </c>
      <c r="U158">
        <v>20</v>
      </c>
      <c r="V158">
        <v>22</v>
      </c>
      <c r="W158">
        <v>22</v>
      </c>
      <c r="X158">
        <v>19</v>
      </c>
      <c r="Y158">
        <v>17</v>
      </c>
      <c r="Z158">
        <v>19</v>
      </c>
      <c r="AA158">
        <v>16</v>
      </c>
      <c r="AB158">
        <v>19</v>
      </c>
      <c r="AC158">
        <v>18</v>
      </c>
      <c r="AD158">
        <v>11</v>
      </c>
      <c r="AE158">
        <v>18</v>
      </c>
      <c r="AF158">
        <v>21</v>
      </c>
      <c r="AG158">
        <v>21</v>
      </c>
      <c r="AH158">
        <v>25</v>
      </c>
      <c r="AI158">
        <v>22</v>
      </c>
      <c r="AJ158">
        <v>19</v>
      </c>
      <c r="AK158">
        <v>17</v>
      </c>
      <c r="AL158">
        <v>21</v>
      </c>
      <c r="AM158">
        <v>18</v>
      </c>
      <c r="AN158">
        <v>20</v>
      </c>
      <c r="AO158">
        <v>14</v>
      </c>
      <c r="AP158">
        <v>19</v>
      </c>
      <c r="AQ158">
        <v>17</v>
      </c>
      <c r="AR158">
        <v>13</v>
      </c>
      <c r="AS158">
        <v>22</v>
      </c>
      <c r="AT158">
        <v>19</v>
      </c>
      <c r="AU158">
        <v>27</v>
      </c>
      <c r="AV158">
        <v>13</v>
      </c>
      <c r="AW158">
        <v>20</v>
      </c>
      <c r="AX158">
        <v>22</v>
      </c>
      <c r="AY158">
        <v>14</v>
      </c>
      <c r="AZ158">
        <v>21</v>
      </c>
      <c r="BA158">
        <v>18</v>
      </c>
      <c r="BB158">
        <v>19</v>
      </c>
      <c r="BC158">
        <v>21</v>
      </c>
      <c r="BD158">
        <v>14</v>
      </c>
      <c r="BE158">
        <v>14</v>
      </c>
      <c r="BF158">
        <v>13</v>
      </c>
      <c r="BG158">
        <v>15</v>
      </c>
      <c r="BH158">
        <v>21</v>
      </c>
      <c r="BI158">
        <v>21</v>
      </c>
      <c r="BJ158">
        <v>24</v>
      </c>
      <c r="BK158">
        <v>23</v>
      </c>
      <c r="BM158">
        <v>33</v>
      </c>
      <c r="BN158">
        <v>20</v>
      </c>
      <c r="BO158">
        <v>48</v>
      </c>
      <c r="BP158">
        <v>49</v>
      </c>
      <c r="BQ158" s="126">
        <v>5</v>
      </c>
      <c r="BR158">
        <v>8</v>
      </c>
      <c r="BS158">
        <v>9</v>
      </c>
      <c r="BT158">
        <v>21</v>
      </c>
      <c r="BU158">
        <v>31</v>
      </c>
      <c r="BV158" s="126">
        <v>36</v>
      </c>
      <c r="BW158">
        <v>1</v>
      </c>
      <c r="BX158">
        <v>3</v>
      </c>
      <c r="BY158">
        <v>18</v>
      </c>
      <c r="BZ158">
        <v>19</v>
      </c>
      <c r="CA158">
        <v>24</v>
      </c>
      <c r="CB158">
        <v>38</v>
      </c>
      <c r="CC158">
        <v>41</v>
      </c>
      <c r="CD158" s="126">
        <v>46</v>
      </c>
      <c r="CE158">
        <v>47</v>
      </c>
      <c r="CF158">
        <v>6</v>
      </c>
      <c r="CG158">
        <v>7</v>
      </c>
      <c r="CH158">
        <v>26</v>
      </c>
      <c r="CI158">
        <v>35</v>
      </c>
      <c r="CJ158">
        <v>10</v>
      </c>
      <c r="CK158">
        <v>12</v>
      </c>
      <c r="CL158">
        <v>14</v>
      </c>
      <c r="CM158">
        <v>22</v>
      </c>
      <c r="CN158">
        <v>28</v>
      </c>
      <c r="CO158">
        <v>32</v>
      </c>
      <c r="CP158">
        <v>40</v>
      </c>
      <c r="CQ158">
        <v>15</v>
      </c>
      <c r="CR158">
        <v>17</v>
      </c>
      <c r="CS158">
        <v>25</v>
      </c>
      <c r="CT158">
        <v>39</v>
      </c>
      <c r="CU158">
        <v>2</v>
      </c>
      <c r="CV158" s="126">
        <v>11</v>
      </c>
      <c r="CW158">
        <v>23</v>
      </c>
      <c r="CX158">
        <v>29</v>
      </c>
      <c r="CY158">
        <v>13</v>
      </c>
      <c r="CZ158">
        <v>45</v>
      </c>
      <c r="DA158">
        <v>4</v>
      </c>
      <c r="DB158">
        <v>27</v>
      </c>
      <c r="DC158">
        <v>37</v>
      </c>
      <c r="DD158">
        <v>42</v>
      </c>
      <c r="DE158">
        <v>43</v>
      </c>
      <c r="DF158" s="126">
        <v>30</v>
      </c>
      <c r="DG158">
        <v>34</v>
      </c>
      <c r="DH158" s="126">
        <v>44</v>
      </c>
      <c r="DI158">
        <v>16</v>
      </c>
      <c r="DJ158" s="239">
        <v>126</v>
      </c>
      <c r="DL158" s="237">
        <v>2</v>
      </c>
      <c r="DM158" s="237">
        <v>4</v>
      </c>
      <c r="DO158" s="237">
        <v>0</v>
      </c>
      <c r="DP158" s="237">
        <v>6</v>
      </c>
      <c r="DR158" s="241">
        <v>0.45161290322580644</v>
      </c>
      <c r="DU158" s="240"/>
    </row>
    <row r="159" spans="1:125" x14ac:dyDescent="0.25">
      <c r="A159" s="235">
        <v>42537</v>
      </c>
      <c r="B159">
        <v>5</v>
      </c>
      <c r="C159">
        <v>11</v>
      </c>
      <c r="D159">
        <v>30</v>
      </c>
      <c r="E159">
        <v>36</v>
      </c>
      <c r="F159">
        <v>44</v>
      </c>
      <c r="G159">
        <v>46</v>
      </c>
      <c r="I159">
        <v>1</v>
      </c>
      <c r="J159">
        <v>1</v>
      </c>
      <c r="K159">
        <v>0</v>
      </c>
      <c r="L159">
        <v>2</v>
      </c>
      <c r="M159">
        <v>2</v>
      </c>
      <c r="O159">
        <v>21</v>
      </c>
      <c r="P159">
        <v>17</v>
      </c>
      <c r="Q159">
        <v>21</v>
      </c>
      <c r="R159">
        <v>14</v>
      </c>
      <c r="S159">
        <v>23</v>
      </c>
      <c r="T159">
        <v>20</v>
      </c>
      <c r="U159">
        <v>20</v>
      </c>
      <c r="V159">
        <v>22</v>
      </c>
      <c r="W159">
        <v>22</v>
      </c>
      <c r="X159">
        <v>19</v>
      </c>
      <c r="Y159">
        <v>18</v>
      </c>
      <c r="Z159">
        <v>19</v>
      </c>
      <c r="AA159">
        <v>16</v>
      </c>
      <c r="AB159">
        <v>19</v>
      </c>
      <c r="AC159">
        <v>18</v>
      </c>
      <c r="AD159">
        <v>11</v>
      </c>
      <c r="AE159">
        <v>18</v>
      </c>
      <c r="AF159">
        <v>21</v>
      </c>
      <c r="AG159">
        <v>21</v>
      </c>
      <c r="AH159">
        <v>25</v>
      </c>
      <c r="AI159">
        <v>22</v>
      </c>
      <c r="AJ159">
        <v>19</v>
      </c>
      <c r="AK159">
        <v>17</v>
      </c>
      <c r="AL159">
        <v>21</v>
      </c>
      <c r="AM159">
        <v>18</v>
      </c>
      <c r="AN159">
        <v>20</v>
      </c>
      <c r="AO159">
        <v>14</v>
      </c>
      <c r="AP159">
        <v>19</v>
      </c>
      <c r="AQ159">
        <v>17</v>
      </c>
      <c r="AR159">
        <v>14</v>
      </c>
      <c r="AS159">
        <v>22</v>
      </c>
      <c r="AT159">
        <v>19</v>
      </c>
      <c r="AU159">
        <v>27</v>
      </c>
      <c r="AV159">
        <v>13</v>
      </c>
      <c r="AW159">
        <v>20</v>
      </c>
      <c r="AX159">
        <v>23</v>
      </c>
      <c r="AY159">
        <v>14</v>
      </c>
      <c r="AZ159">
        <v>21</v>
      </c>
      <c r="BA159">
        <v>18</v>
      </c>
      <c r="BB159">
        <v>19</v>
      </c>
      <c r="BC159">
        <v>21</v>
      </c>
      <c r="BD159">
        <v>14</v>
      </c>
      <c r="BE159">
        <v>14</v>
      </c>
      <c r="BF159">
        <v>14</v>
      </c>
      <c r="BG159">
        <v>15</v>
      </c>
      <c r="BH159">
        <v>22</v>
      </c>
      <c r="BI159">
        <v>21</v>
      </c>
      <c r="BJ159">
        <v>24</v>
      </c>
      <c r="BK159">
        <v>23</v>
      </c>
      <c r="BM159">
        <v>33</v>
      </c>
      <c r="BN159">
        <v>20</v>
      </c>
      <c r="BO159">
        <v>48</v>
      </c>
      <c r="BP159">
        <v>5</v>
      </c>
      <c r="BQ159">
        <v>36</v>
      </c>
      <c r="BR159">
        <v>49</v>
      </c>
      <c r="BS159">
        <v>8</v>
      </c>
      <c r="BT159">
        <v>9</v>
      </c>
      <c r="BU159">
        <v>21</v>
      </c>
      <c r="BV159">
        <v>31</v>
      </c>
      <c r="BW159">
        <v>46</v>
      </c>
      <c r="BX159">
        <v>1</v>
      </c>
      <c r="BY159">
        <v>3</v>
      </c>
      <c r="BZ159" s="126">
        <v>18</v>
      </c>
      <c r="CA159" s="126">
        <v>19</v>
      </c>
      <c r="CB159">
        <v>24</v>
      </c>
      <c r="CC159">
        <v>38</v>
      </c>
      <c r="CD159">
        <v>41</v>
      </c>
      <c r="CE159">
        <v>47</v>
      </c>
      <c r="CF159" s="126">
        <v>6</v>
      </c>
      <c r="CG159">
        <v>7</v>
      </c>
      <c r="CH159">
        <v>26</v>
      </c>
      <c r="CI159" s="126">
        <v>35</v>
      </c>
      <c r="CJ159">
        <v>10</v>
      </c>
      <c r="CK159">
        <v>12</v>
      </c>
      <c r="CL159" s="126">
        <v>14</v>
      </c>
      <c r="CM159">
        <v>22</v>
      </c>
      <c r="CN159">
        <v>28</v>
      </c>
      <c r="CO159">
        <v>32</v>
      </c>
      <c r="CP159">
        <v>40</v>
      </c>
      <c r="CQ159">
        <v>11</v>
      </c>
      <c r="CR159">
        <v>15</v>
      </c>
      <c r="CS159">
        <v>17</v>
      </c>
      <c r="CT159">
        <v>25</v>
      </c>
      <c r="CU159">
        <v>39</v>
      </c>
      <c r="CV159">
        <v>2</v>
      </c>
      <c r="CW159">
        <v>23</v>
      </c>
      <c r="CX159">
        <v>29</v>
      </c>
      <c r="CY159">
        <v>13</v>
      </c>
      <c r="CZ159">
        <v>45</v>
      </c>
      <c r="DA159" s="126">
        <v>4</v>
      </c>
      <c r="DB159">
        <v>27</v>
      </c>
      <c r="DC159">
        <v>30</v>
      </c>
      <c r="DD159">
        <v>37</v>
      </c>
      <c r="DE159">
        <v>42</v>
      </c>
      <c r="DF159">
        <v>43</v>
      </c>
      <c r="DG159">
        <v>44</v>
      </c>
      <c r="DH159">
        <v>34</v>
      </c>
      <c r="DI159">
        <v>16</v>
      </c>
      <c r="DJ159" s="239">
        <v>172</v>
      </c>
      <c r="DL159" s="237">
        <v>4</v>
      </c>
      <c r="DM159" s="237">
        <v>2</v>
      </c>
      <c r="DO159" s="237">
        <v>2</v>
      </c>
      <c r="DP159" s="237">
        <v>4</v>
      </c>
      <c r="DR159" s="241">
        <v>0.61648745519713266</v>
      </c>
      <c r="DU159" s="240"/>
    </row>
    <row r="160" spans="1:125" x14ac:dyDescent="0.25">
      <c r="A160" s="235">
        <v>42541</v>
      </c>
      <c r="B160">
        <v>4</v>
      </c>
      <c r="C160">
        <v>6</v>
      </c>
      <c r="D160">
        <v>14</v>
      </c>
      <c r="E160">
        <v>18</v>
      </c>
      <c r="F160">
        <v>19</v>
      </c>
      <c r="G160">
        <v>35</v>
      </c>
      <c r="I160">
        <v>2</v>
      </c>
      <c r="J160">
        <v>3</v>
      </c>
      <c r="K160">
        <v>0</v>
      </c>
      <c r="L160">
        <v>1</v>
      </c>
      <c r="M160">
        <v>0</v>
      </c>
      <c r="O160">
        <v>21</v>
      </c>
      <c r="P160">
        <v>17</v>
      </c>
      <c r="Q160">
        <v>21</v>
      </c>
      <c r="R160">
        <v>15</v>
      </c>
      <c r="S160">
        <v>23</v>
      </c>
      <c r="T160">
        <v>21</v>
      </c>
      <c r="U160">
        <v>20</v>
      </c>
      <c r="V160">
        <v>22</v>
      </c>
      <c r="W160">
        <v>22</v>
      </c>
      <c r="X160">
        <v>19</v>
      </c>
      <c r="Y160">
        <v>18</v>
      </c>
      <c r="Z160">
        <v>19</v>
      </c>
      <c r="AA160">
        <v>16</v>
      </c>
      <c r="AB160">
        <v>20</v>
      </c>
      <c r="AC160">
        <v>18</v>
      </c>
      <c r="AD160">
        <v>11</v>
      </c>
      <c r="AE160">
        <v>18</v>
      </c>
      <c r="AF160">
        <v>22</v>
      </c>
      <c r="AG160">
        <v>22</v>
      </c>
      <c r="AH160">
        <v>25</v>
      </c>
      <c r="AI160">
        <v>22</v>
      </c>
      <c r="AJ160">
        <v>19</v>
      </c>
      <c r="AK160">
        <v>17</v>
      </c>
      <c r="AL160">
        <v>21</v>
      </c>
      <c r="AM160">
        <v>18</v>
      </c>
      <c r="AN160">
        <v>20</v>
      </c>
      <c r="AO160">
        <v>14</v>
      </c>
      <c r="AP160">
        <v>19</v>
      </c>
      <c r="AQ160">
        <v>17</v>
      </c>
      <c r="AR160">
        <v>14</v>
      </c>
      <c r="AS160">
        <v>22</v>
      </c>
      <c r="AT160">
        <v>19</v>
      </c>
      <c r="AU160">
        <v>27</v>
      </c>
      <c r="AV160">
        <v>13</v>
      </c>
      <c r="AW160">
        <v>21</v>
      </c>
      <c r="AX160">
        <v>23</v>
      </c>
      <c r="AY160">
        <v>14</v>
      </c>
      <c r="AZ160">
        <v>21</v>
      </c>
      <c r="BA160">
        <v>18</v>
      </c>
      <c r="BB160">
        <v>19</v>
      </c>
      <c r="BC160">
        <v>21</v>
      </c>
      <c r="BD160">
        <v>14</v>
      </c>
      <c r="BE160">
        <v>14</v>
      </c>
      <c r="BF160">
        <v>14</v>
      </c>
      <c r="BG160">
        <v>15</v>
      </c>
      <c r="BH160">
        <v>22</v>
      </c>
      <c r="BI160">
        <v>21</v>
      </c>
      <c r="BJ160">
        <v>24</v>
      </c>
      <c r="BK160">
        <v>23</v>
      </c>
      <c r="BM160">
        <v>33</v>
      </c>
      <c r="BN160" s="126">
        <v>20</v>
      </c>
      <c r="BO160">
        <v>48</v>
      </c>
      <c r="BP160" s="126">
        <v>5</v>
      </c>
      <c r="BQ160">
        <v>36</v>
      </c>
      <c r="BR160">
        <v>49</v>
      </c>
      <c r="BS160" s="126">
        <v>8</v>
      </c>
      <c r="BT160">
        <v>9</v>
      </c>
      <c r="BU160">
        <v>18</v>
      </c>
      <c r="BV160">
        <v>19</v>
      </c>
      <c r="BW160">
        <v>21</v>
      </c>
      <c r="BX160">
        <v>31</v>
      </c>
      <c r="BY160">
        <v>46</v>
      </c>
      <c r="BZ160" s="126">
        <v>1</v>
      </c>
      <c r="CA160" s="126">
        <v>3</v>
      </c>
      <c r="CB160">
        <v>6</v>
      </c>
      <c r="CC160">
        <v>24</v>
      </c>
      <c r="CD160">
        <v>35</v>
      </c>
      <c r="CE160">
        <v>38</v>
      </c>
      <c r="CF160">
        <v>41</v>
      </c>
      <c r="CG160">
        <v>47</v>
      </c>
      <c r="CH160">
        <v>7</v>
      </c>
      <c r="CI160">
        <v>14</v>
      </c>
      <c r="CJ160">
        <v>26</v>
      </c>
      <c r="CK160">
        <v>10</v>
      </c>
      <c r="CL160">
        <v>12</v>
      </c>
      <c r="CM160">
        <v>22</v>
      </c>
      <c r="CN160">
        <v>28</v>
      </c>
      <c r="CO160">
        <v>32</v>
      </c>
      <c r="CP160">
        <v>40</v>
      </c>
      <c r="CQ160">
        <v>11</v>
      </c>
      <c r="CR160">
        <v>15</v>
      </c>
      <c r="CS160">
        <v>17</v>
      </c>
      <c r="CT160">
        <v>25</v>
      </c>
      <c r="CU160">
        <v>39</v>
      </c>
      <c r="CV160">
        <v>2</v>
      </c>
      <c r="CW160">
        <v>23</v>
      </c>
      <c r="CX160">
        <v>29</v>
      </c>
      <c r="CY160">
        <v>13</v>
      </c>
      <c r="CZ160">
        <v>4</v>
      </c>
      <c r="DA160">
        <v>45</v>
      </c>
      <c r="DB160">
        <v>27</v>
      </c>
      <c r="DC160">
        <v>30</v>
      </c>
      <c r="DD160">
        <v>37</v>
      </c>
      <c r="DE160">
        <v>42</v>
      </c>
      <c r="DF160">
        <v>43</v>
      </c>
      <c r="DG160" s="126">
        <v>44</v>
      </c>
      <c r="DH160">
        <v>34</v>
      </c>
      <c r="DI160">
        <v>16</v>
      </c>
      <c r="DJ160" s="239">
        <v>96</v>
      </c>
      <c r="DL160" s="237">
        <v>1</v>
      </c>
      <c r="DM160" s="237">
        <v>5</v>
      </c>
      <c r="DO160" s="237">
        <v>2</v>
      </c>
      <c r="DP160" s="237">
        <v>4</v>
      </c>
      <c r="DR160" s="241">
        <v>0.34408602150537637</v>
      </c>
      <c r="DU160" s="240"/>
    </row>
    <row r="161" spans="1:125" x14ac:dyDescent="0.25">
      <c r="A161" s="235">
        <v>42544</v>
      </c>
      <c r="B161">
        <v>1</v>
      </c>
      <c r="C161">
        <v>3</v>
      </c>
      <c r="D161">
        <v>5</v>
      </c>
      <c r="E161">
        <v>8</v>
      </c>
      <c r="F161">
        <v>20</v>
      </c>
      <c r="G161">
        <v>44</v>
      </c>
      <c r="I161">
        <v>4</v>
      </c>
      <c r="J161">
        <v>0</v>
      </c>
      <c r="K161">
        <v>1</v>
      </c>
      <c r="L161">
        <v>0</v>
      </c>
      <c r="M161">
        <v>1</v>
      </c>
      <c r="O161">
        <v>22</v>
      </c>
      <c r="P161">
        <v>17</v>
      </c>
      <c r="Q161">
        <v>22</v>
      </c>
      <c r="R161">
        <v>15</v>
      </c>
      <c r="S161">
        <v>24</v>
      </c>
      <c r="T161">
        <v>21</v>
      </c>
      <c r="U161">
        <v>20</v>
      </c>
      <c r="V161">
        <v>23</v>
      </c>
      <c r="W161">
        <v>22</v>
      </c>
      <c r="X161">
        <v>19</v>
      </c>
      <c r="Y161">
        <v>18</v>
      </c>
      <c r="Z161">
        <v>19</v>
      </c>
      <c r="AA161">
        <v>16</v>
      </c>
      <c r="AB161">
        <v>20</v>
      </c>
      <c r="AC161">
        <v>18</v>
      </c>
      <c r="AD161">
        <v>11</v>
      </c>
      <c r="AE161">
        <v>18</v>
      </c>
      <c r="AF161">
        <v>22</v>
      </c>
      <c r="AG161">
        <v>22</v>
      </c>
      <c r="AH161">
        <v>26</v>
      </c>
      <c r="AI161">
        <v>22</v>
      </c>
      <c r="AJ161">
        <v>19</v>
      </c>
      <c r="AK161">
        <v>17</v>
      </c>
      <c r="AL161">
        <v>21</v>
      </c>
      <c r="AM161">
        <v>18</v>
      </c>
      <c r="AN161">
        <v>20</v>
      </c>
      <c r="AO161">
        <v>14</v>
      </c>
      <c r="AP161">
        <v>19</v>
      </c>
      <c r="AQ161">
        <v>17</v>
      </c>
      <c r="AR161">
        <v>14</v>
      </c>
      <c r="AS161">
        <v>22</v>
      </c>
      <c r="AT161">
        <v>19</v>
      </c>
      <c r="AU161">
        <v>27</v>
      </c>
      <c r="AV161">
        <v>13</v>
      </c>
      <c r="AW161">
        <v>21</v>
      </c>
      <c r="AX161">
        <v>23</v>
      </c>
      <c r="AY161">
        <v>14</v>
      </c>
      <c r="AZ161">
        <v>21</v>
      </c>
      <c r="BA161">
        <v>18</v>
      </c>
      <c r="BB161">
        <v>19</v>
      </c>
      <c r="BC161">
        <v>21</v>
      </c>
      <c r="BD161">
        <v>14</v>
      </c>
      <c r="BE161">
        <v>14</v>
      </c>
      <c r="BF161">
        <v>15</v>
      </c>
      <c r="BG161">
        <v>15</v>
      </c>
      <c r="BH161">
        <v>22</v>
      </c>
      <c r="BI161">
        <v>21</v>
      </c>
      <c r="BJ161">
        <v>24</v>
      </c>
      <c r="BK161">
        <v>23</v>
      </c>
      <c r="BM161">
        <v>33</v>
      </c>
      <c r="BN161">
        <v>20</v>
      </c>
      <c r="BO161">
        <v>5</v>
      </c>
      <c r="BP161">
        <v>48</v>
      </c>
      <c r="BQ161">
        <v>8</v>
      </c>
      <c r="BR161">
        <v>36</v>
      </c>
      <c r="BS161">
        <v>49</v>
      </c>
      <c r="BT161" s="126">
        <v>1</v>
      </c>
      <c r="BU161">
        <v>3</v>
      </c>
      <c r="BV161">
        <v>9</v>
      </c>
      <c r="BW161">
        <v>18</v>
      </c>
      <c r="BX161">
        <v>19</v>
      </c>
      <c r="BY161">
        <v>21</v>
      </c>
      <c r="BZ161">
        <v>31</v>
      </c>
      <c r="CA161">
        <v>46</v>
      </c>
      <c r="CB161">
        <v>6</v>
      </c>
      <c r="CC161" s="126">
        <v>24</v>
      </c>
      <c r="CD161">
        <v>35</v>
      </c>
      <c r="CE161" s="126">
        <v>38</v>
      </c>
      <c r="CF161">
        <v>41</v>
      </c>
      <c r="CG161">
        <v>47</v>
      </c>
      <c r="CH161">
        <v>7</v>
      </c>
      <c r="CI161">
        <v>14</v>
      </c>
      <c r="CJ161">
        <v>26</v>
      </c>
      <c r="CK161">
        <v>10</v>
      </c>
      <c r="CL161" s="126">
        <v>12</v>
      </c>
      <c r="CM161">
        <v>22</v>
      </c>
      <c r="CN161">
        <v>28</v>
      </c>
      <c r="CO161">
        <v>32</v>
      </c>
      <c r="CP161" s="126">
        <v>40</v>
      </c>
      <c r="CQ161">
        <v>11</v>
      </c>
      <c r="CR161">
        <v>15</v>
      </c>
      <c r="CS161">
        <v>17</v>
      </c>
      <c r="CT161">
        <v>25</v>
      </c>
      <c r="CU161">
        <v>39</v>
      </c>
      <c r="CV161">
        <v>2</v>
      </c>
      <c r="CW161" s="126">
        <v>23</v>
      </c>
      <c r="CX161">
        <v>29</v>
      </c>
      <c r="CY161">
        <v>13</v>
      </c>
      <c r="CZ161">
        <v>4</v>
      </c>
      <c r="DA161">
        <v>44</v>
      </c>
      <c r="DB161">
        <v>45</v>
      </c>
      <c r="DC161">
        <v>27</v>
      </c>
      <c r="DD161">
        <v>30</v>
      </c>
      <c r="DE161">
        <v>37</v>
      </c>
      <c r="DF161">
        <v>42</v>
      </c>
      <c r="DG161">
        <v>43</v>
      </c>
      <c r="DH161">
        <v>34</v>
      </c>
      <c r="DI161">
        <v>16</v>
      </c>
      <c r="DJ161" s="239">
        <v>81</v>
      </c>
      <c r="DL161" s="237">
        <v>1</v>
      </c>
      <c r="DM161" s="237">
        <v>5</v>
      </c>
      <c r="DO161" s="237">
        <v>3</v>
      </c>
      <c r="DP161" s="237">
        <v>3</v>
      </c>
      <c r="DR161" s="241">
        <v>0.29032258064516131</v>
      </c>
      <c r="DU161" s="240"/>
    </row>
    <row r="162" spans="1:125" x14ac:dyDescent="0.25">
      <c r="A162" s="235">
        <v>42548</v>
      </c>
      <c r="B162">
        <v>1</v>
      </c>
      <c r="C162">
        <v>12</v>
      </c>
      <c r="D162">
        <v>23</v>
      </c>
      <c r="E162">
        <v>24</v>
      </c>
      <c r="F162">
        <v>38</v>
      </c>
      <c r="G162">
        <v>40</v>
      </c>
      <c r="I162">
        <v>1</v>
      </c>
      <c r="J162">
        <v>1</v>
      </c>
      <c r="K162">
        <v>2</v>
      </c>
      <c r="L162">
        <v>1</v>
      </c>
      <c r="M162">
        <v>1</v>
      </c>
      <c r="O162">
        <v>23</v>
      </c>
      <c r="P162">
        <v>17</v>
      </c>
      <c r="Q162">
        <v>22</v>
      </c>
      <c r="R162">
        <v>15</v>
      </c>
      <c r="S162">
        <v>24</v>
      </c>
      <c r="T162">
        <v>21</v>
      </c>
      <c r="U162">
        <v>20</v>
      </c>
      <c r="V162">
        <v>23</v>
      </c>
      <c r="W162">
        <v>22</v>
      </c>
      <c r="X162">
        <v>19</v>
      </c>
      <c r="Y162">
        <v>18</v>
      </c>
      <c r="Z162">
        <v>20</v>
      </c>
      <c r="AA162">
        <v>16</v>
      </c>
      <c r="AB162">
        <v>20</v>
      </c>
      <c r="AC162">
        <v>18</v>
      </c>
      <c r="AD162">
        <v>11</v>
      </c>
      <c r="AE162">
        <v>18</v>
      </c>
      <c r="AF162">
        <v>22</v>
      </c>
      <c r="AG162">
        <v>22</v>
      </c>
      <c r="AH162">
        <v>26</v>
      </c>
      <c r="AI162">
        <v>22</v>
      </c>
      <c r="AJ162">
        <v>19</v>
      </c>
      <c r="AK162">
        <v>18</v>
      </c>
      <c r="AL162">
        <v>22</v>
      </c>
      <c r="AM162">
        <v>18</v>
      </c>
      <c r="AN162">
        <v>20</v>
      </c>
      <c r="AO162">
        <v>14</v>
      </c>
      <c r="AP162">
        <v>19</v>
      </c>
      <c r="AQ162">
        <v>17</v>
      </c>
      <c r="AR162">
        <v>14</v>
      </c>
      <c r="AS162">
        <v>22</v>
      </c>
      <c r="AT162">
        <v>19</v>
      </c>
      <c r="AU162">
        <v>27</v>
      </c>
      <c r="AV162">
        <v>13</v>
      </c>
      <c r="AW162">
        <v>21</v>
      </c>
      <c r="AX162">
        <v>23</v>
      </c>
      <c r="AY162">
        <v>14</v>
      </c>
      <c r="AZ162">
        <v>22</v>
      </c>
      <c r="BA162">
        <v>18</v>
      </c>
      <c r="BB162">
        <v>20</v>
      </c>
      <c r="BC162">
        <v>21</v>
      </c>
      <c r="BD162">
        <v>14</v>
      </c>
      <c r="BE162">
        <v>14</v>
      </c>
      <c r="BF162">
        <v>15</v>
      </c>
      <c r="BG162">
        <v>15</v>
      </c>
      <c r="BH162">
        <v>22</v>
      </c>
      <c r="BI162">
        <v>21</v>
      </c>
      <c r="BJ162">
        <v>24</v>
      </c>
      <c r="BK162">
        <v>23</v>
      </c>
      <c r="BM162">
        <v>33</v>
      </c>
      <c r="BN162">
        <v>20</v>
      </c>
      <c r="BO162">
        <v>5</v>
      </c>
      <c r="BP162">
        <v>48</v>
      </c>
      <c r="BQ162">
        <v>1</v>
      </c>
      <c r="BR162">
        <v>8</v>
      </c>
      <c r="BS162">
        <v>36</v>
      </c>
      <c r="BT162">
        <v>49</v>
      </c>
      <c r="BU162">
        <v>3</v>
      </c>
      <c r="BV162">
        <v>9</v>
      </c>
      <c r="BW162">
        <v>18</v>
      </c>
      <c r="BX162">
        <v>19</v>
      </c>
      <c r="BY162" s="126">
        <v>21</v>
      </c>
      <c r="BZ162">
        <v>24</v>
      </c>
      <c r="CA162">
        <v>31</v>
      </c>
      <c r="CB162">
        <v>38</v>
      </c>
      <c r="CC162">
        <v>46</v>
      </c>
      <c r="CD162">
        <v>6</v>
      </c>
      <c r="CE162">
        <v>35</v>
      </c>
      <c r="CF162">
        <v>41</v>
      </c>
      <c r="CG162">
        <v>47</v>
      </c>
      <c r="CH162">
        <v>7</v>
      </c>
      <c r="CI162" s="126">
        <v>12</v>
      </c>
      <c r="CJ162">
        <v>14</v>
      </c>
      <c r="CK162">
        <v>26</v>
      </c>
      <c r="CL162">
        <v>40</v>
      </c>
      <c r="CM162">
        <v>10</v>
      </c>
      <c r="CN162">
        <v>22</v>
      </c>
      <c r="CO162">
        <v>28</v>
      </c>
      <c r="CP162" s="126">
        <v>32</v>
      </c>
      <c r="CQ162" s="126">
        <v>11</v>
      </c>
      <c r="CR162" s="126">
        <v>15</v>
      </c>
      <c r="CS162">
        <v>17</v>
      </c>
      <c r="CT162">
        <v>23</v>
      </c>
      <c r="CU162">
        <v>25</v>
      </c>
      <c r="CV162">
        <v>39</v>
      </c>
      <c r="CW162">
        <v>2</v>
      </c>
      <c r="CX162">
        <v>29</v>
      </c>
      <c r="CY162">
        <v>13</v>
      </c>
      <c r="CZ162">
        <v>4</v>
      </c>
      <c r="DA162">
        <v>44</v>
      </c>
      <c r="DB162">
        <v>45</v>
      </c>
      <c r="DC162">
        <v>27</v>
      </c>
      <c r="DD162">
        <v>30</v>
      </c>
      <c r="DE162">
        <v>37</v>
      </c>
      <c r="DF162">
        <v>42</v>
      </c>
      <c r="DG162">
        <v>43</v>
      </c>
      <c r="DH162">
        <v>34</v>
      </c>
      <c r="DI162" s="126">
        <v>16</v>
      </c>
      <c r="DJ162" s="239">
        <v>138</v>
      </c>
      <c r="DL162" s="237">
        <v>2</v>
      </c>
      <c r="DM162" s="237">
        <v>4</v>
      </c>
      <c r="DO162" s="237">
        <v>2</v>
      </c>
      <c r="DP162" s="237">
        <v>4</v>
      </c>
      <c r="DR162" s="241">
        <v>0.4946236559139785</v>
      </c>
      <c r="DU162" s="240"/>
    </row>
    <row r="163" spans="1:125" x14ac:dyDescent="0.25">
      <c r="A163" s="235">
        <v>42551</v>
      </c>
      <c r="B163">
        <v>11</v>
      </c>
      <c r="C163">
        <v>12</v>
      </c>
      <c r="D163">
        <v>15</v>
      </c>
      <c r="E163">
        <v>16</v>
      </c>
      <c r="F163">
        <v>21</v>
      </c>
      <c r="G163">
        <v>32</v>
      </c>
      <c r="I163">
        <v>0</v>
      </c>
      <c r="J163">
        <v>4</v>
      </c>
      <c r="K163">
        <v>1</v>
      </c>
      <c r="L163">
        <v>1</v>
      </c>
      <c r="M163">
        <v>0</v>
      </c>
      <c r="O163">
        <v>23</v>
      </c>
      <c r="P163">
        <v>17</v>
      </c>
      <c r="Q163">
        <v>22</v>
      </c>
      <c r="R163">
        <v>15</v>
      </c>
      <c r="S163">
        <v>24</v>
      </c>
      <c r="T163">
        <v>21</v>
      </c>
      <c r="U163">
        <v>20</v>
      </c>
      <c r="V163">
        <v>23</v>
      </c>
      <c r="W163">
        <v>22</v>
      </c>
      <c r="X163">
        <v>19</v>
      </c>
      <c r="Y163">
        <v>19</v>
      </c>
      <c r="Z163">
        <v>21</v>
      </c>
      <c r="AA163">
        <v>16</v>
      </c>
      <c r="AB163">
        <v>20</v>
      </c>
      <c r="AC163">
        <v>19</v>
      </c>
      <c r="AD163">
        <v>12</v>
      </c>
      <c r="AE163">
        <v>18</v>
      </c>
      <c r="AF163">
        <v>22</v>
      </c>
      <c r="AG163">
        <v>22</v>
      </c>
      <c r="AH163">
        <v>26</v>
      </c>
      <c r="AI163">
        <v>23</v>
      </c>
      <c r="AJ163">
        <v>19</v>
      </c>
      <c r="AK163">
        <v>18</v>
      </c>
      <c r="AL163">
        <v>22</v>
      </c>
      <c r="AM163">
        <v>18</v>
      </c>
      <c r="AN163">
        <v>20</v>
      </c>
      <c r="AO163">
        <v>14</v>
      </c>
      <c r="AP163">
        <v>19</v>
      </c>
      <c r="AQ163">
        <v>17</v>
      </c>
      <c r="AR163">
        <v>14</v>
      </c>
      <c r="AS163">
        <v>22</v>
      </c>
      <c r="AT163">
        <v>20</v>
      </c>
      <c r="AU163">
        <v>27</v>
      </c>
      <c r="AV163">
        <v>13</v>
      </c>
      <c r="AW163">
        <v>21</v>
      </c>
      <c r="AX163">
        <v>23</v>
      </c>
      <c r="AY163">
        <v>14</v>
      </c>
      <c r="AZ163">
        <v>22</v>
      </c>
      <c r="BA163">
        <v>18</v>
      </c>
      <c r="BB163">
        <v>20</v>
      </c>
      <c r="BC163">
        <v>21</v>
      </c>
      <c r="BD163">
        <v>14</v>
      </c>
      <c r="BE163">
        <v>14</v>
      </c>
      <c r="BF163">
        <v>15</v>
      </c>
      <c r="BG163">
        <v>15</v>
      </c>
      <c r="BH163">
        <v>22</v>
      </c>
      <c r="BI163">
        <v>21</v>
      </c>
      <c r="BJ163">
        <v>24</v>
      </c>
      <c r="BK163">
        <v>23</v>
      </c>
      <c r="BM163">
        <v>33</v>
      </c>
      <c r="BN163">
        <v>20</v>
      </c>
      <c r="BO163">
        <v>5</v>
      </c>
      <c r="BP163">
        <v>48</v>
      </c>
      <c r="BQ163">
        <v>1</v>
      </c>
      <c r="BR163">
        <v>8</v>
      </c>
      <c r="BS163">
        <v>21</v>
      </c>
      <c r="BT163">
        <v>36</v>
      </c>
      <c r="BU163">
        <v>49</v>
      </c>
      <c r="BV163">
        <v>3</v>
      </c>
      <c r="BW163">
        <v>9</v>
      </c>
      <c r="BX163" s="126">
        <v>18</v>
      </c>
      <c r="BY163">
        <v>19</v>
      </c>
      <c r="BZ163">
        <v>24</v>
      </c>
      <c r="CA163">
        <v>31</v>
      </c>
      <c r="CB163">
        <v>38</v>
      </c>
      <c r="CC163" s="126">
        <v>46</v>
      </c>
      <c r="CD163">
        <v>6</v>
      </c>
      <c r="CE163">
        <v>12</v>
      </c>
      <c r="CF163">
        <v>35</v>
      </c>
      <c r="CG163">
        <v>41</v>
      </c>
      <c r="CH163">
        <v>47</v>
      </c>
      <c r="CI163">
        <v>7</v>
      </c>
      <c r="CJ163">
        <v>14</v>
      </c>
      <c r="CK163" s="126">
        <v>26</v>
      </c>
      <c r="CL163">
        <v>32</v>
      </c>
      <c r="CM163">
        <v>40</v>
      </c>
      <c r="CN163">
        <v>10</v>
      </c>
      <c r="CO163" s="126">
        <v>11</v>
      </c>
      <c r="CP163">
        <v>15</v>
      </c>
      <c r="CQ163">
        <v>22</v>
      </c>
      <c r="CR163">
        <v>28</v>
      </c>
      <c r="CS163">
        <v>17</v>
      </c>
      <c r="CT163">
        <v>23</v>
      </c>
      <c r="CU163">
        <v>25</v>
      </c>
      <c r="CV163">
        <v>39</v>
      </c>
      <c r="CW163">
        <v>2</v>
      </c>
      <c r="CX163">
        <v>29</v>
      </c>
      <c r="CY163">
        <v>13</v>
      </c>
      <c r="CZ163">
        <v>4</v>
      </c>
      <c r="DA163">
        <v>44</v>
      </c>
      <c r="DB163">
        <v>45</v>
      </c>
      <c r="DC163" s="126">
        <v>27</v>
      </c>
      <c r="DD163">
        <v>30</v>
      </c>
      <c r="DE163">
        <v>37</v>
      </c>
      <c r="DF163">
        <v>42</v>
      </c>
      <c r="DG163">
        <v>43</v>
      </c>
      <c r="DH163" s="126">
        <v>34</v>
      </c>
      <c r="DI163">
        <v>16</v>
      </c>
      <c r="DJ163" s="239">
        <v>107</v>
      </c>
      <c r="DL163" s="237">
        <v>1</v>
      </c>
      <c r="DM163" s="237">
        <v>5</v>
      </c>
      <c r="DO163" s="237">
        <v>3</v>
      </c>
      <c r="DP163" s="237">
        <v>3</v>
      </c>
      <c r="DR163" s="241">
        <v>0.38351254480286739</v>
      </c>
      <c r="DU163" s="240"/>
    </row>
    <row r="164" spans="1:125" x14ac:dyDescent="0.25">
      <c r="A164" s="235">
        <v>42555</v>
      </c>
      <c r="B164">
        <v>11</v>
      </c>
      <c r="C164">
        <v>18</v>
      </c>
      <c r="D164">
        <v>26</v>
      </c>
      <c r="E164">
        <v>27</v>
      </c>
      <c r="F164">
        <v>34</v>
      </c>
      <c r="G164">
        <v>46</v>
      </c>
      <c r="I164">
        <v>0</v>
      </c>
      <c r="J164">
        <v>2</v>
      </c>
      <c r="K164">
        <v>2</v>
      </c>
      <c r="L164">
        <v>1</v>
      </c>
      <c r="M164">
        <v>1</v>
      </c>
      <c r="O164">
        <v>23</v>
      </c>
      <c r="P164">
        <v>17</v>
      </c>
      <c r="Q164">
        <v>22</v>
      </c>
      <c r="R164">
        <v>15</v>
      </c>
      <c r="S164">
        <v>24</v>
      </c>
      <c r="T164">
        <v>21</v>
      </c>
      <c r="U164">
        <v>20</v>
      </c>
      <c r="V164">
        <v>23</v>
      </c>
      <c r="W164">
        <v>22</v>
      </c>
      <c r="X164">
        <v>19</v>
      </c>
      <c r="Y164">
        <v>20</v>
      </c>
      <c r="Z164">
        <v>21</v>
      </c>
      <c r="AA164">
        <v>16</v>
      </c>
      <c r="AB164">
        <v>20</v>
      </c>
      <c r="AC164">
        <v>19</v>
      </c>
      <c r="AD164">
        <v>12</v>
      </c>
      <c r="AE164">
        <v>18</v>
      </c>
      <c r="AF164">
        <v>23</v>
      </c>
      <c r="AG164">
        <v>22</v>
      </c>
      <c r="AH164">
        <v>26</v>
      </c>
      <c r="AI164">
        <v>23</v>
      </c>
      <c r="AJ164">
        <v>19</v>
      </c>
      <c r="AK164">
        <v>18</v>
      </c>
      <c r="AL164">
        <v>22</v>
      </c>
      <c r="AM164">
        <v>18</v>
      </c>
      <c r="AN164">
        <v>21</v>
      </c>
      <c r="AO164">
        <v>15</v>
      </c>
      <c r="AP164">
        <v>19</v>
      </c>
      <c r="AQ164">
        <v>17</v>
      </c>
      <c r="AR164">
        <v>14</v>
      </c>
      <c r="AS164">
        <v>22</v>
      </c>
      <c r="AT164">
        <v>20</v>
      </c>
      <c r="AU164">
        <v>27</v>
      </c>
      <c r="AV164">
        <v>14</v>
      </c>
      <c r="AW164">
        <v>21</v>
      </c>
      <c r="AX164">
        <v>23</v>
      </c>
      <c r="AY164">
        <v>14</v>
      </c>
      <c r="AZ164">
        <v>22</v>
      </c>
      <c r="BA164">
        <v>18</v>
      </c>
      <c r="BB164">
        <v>20</v>
      </c>
      <c r="BC164">
        <v>21</v>
      </c>
      <c r="BD164">
        <v>14</v>
      </c>
      <c r="BE164">
        <v>14</v>
      </c>
      <c r="BF164">
        <v>15</v>
      </c>
      <c r="BG164">
        <v>15</v>
      </c>
      <c r="BH164">
        <v>23</v>
      </c>
      <c r="BI164">
        <v>21</v>
      </c>
      <c r="BJ164">
        <v>24</v>
      </c>
      <c r="BK164">
        <v>23</v>
      </c>
      <c r="BM164">
        <v>33</v>
      </c>
      <c r="BN164">
        <v>20</v>
      </c>
      <c r="BO164">
        <v>5</v>
      </c>
      <c r="BP164">
        <v>48</v>
      </c>
      <c r="BQ164">
        <v>1</v>
      </c>
      <c r="BR164">
        <v>8</v>
      </c>
      <c r="BS164">
        <v>18</v>
      </c>
      <c r="BT164" s="126">
        <v>21</v>
      </c>
      <c r="BU164">
        <v>36</v>
      </c>
      <c r="BV164">
        <v>46</v>
      </c>
      <c r="BW164">
        <v>49</v>
      </c>
      <c r="BX164">
        <v>3</v>
      </c>
      <c r="BY164">
        <v>9</v>
      </c>
      <c r="BZ164">
        <v>19</v>
      </c>
      <c r="CA164">
        <v>24</v>
      </c>
      <c r="CB164">
        <v>31</v>
      </c>
      <c r="CC164">
        <v>38</v>
      </c>
      <c r="CD164" s="126">
        <v>6</v>
      </c>
      <c r="CE164">
        <v>12</v>
      </c>
      <c r="CF164">
        <v>26</v>
      </c>
      <c r="CG164">
        <v>35</v>
      </c>
      <c r="CH164">
        <v>41</v>
      </c>
      <c r="CI164">
        <v>47</v>
      </c>
      <c r="CJ164">
        <v>7</v>
      </c>
      <c r="CK164">
        <v>11</v>
      </c>
      <c r="CL164">
        <v>14</v>
      </c>
      <c r="CM164">
        <v>32</v>
      </c>
      <c r="CN164">
        <v>40</v>
      </c>
      <c r="CO164">
        <v>10</v>
      </c>
      <c r="CP164" s="126">
        <v>15</v>
      </c>
      <c r="CQ164">
        <v>22</v>
      </c>
      <c r="CR164">
        <v>28</v>
      </c>
      <c r="CS164">
        <v>17</v>
      </c>
      <c r="CT164">
        <v>23</v>
      </c>
      <c r="CU164">
        <v>25</v>
      </c>
      <c r="CV164">
        <v>39</v>
      </c>
      <c r="CW164">
        <v>2</v>
      </c>
      <c r="CX164">
        <v>29</v>
      </c>
      <c r="CY164" s="126">
        <v>13</v>
      </c>
      <c r="CZ164" s="126">
        <v>4</v>
      </c>
      <c r="DA164">
        <v>27</v>
      </c>
      <c r="DB164">
        <v>44</v>
      </c>
      <c r="DC164">
        <v>45</v>
      </c>
      <c r="DD164" s="126">
        <v>30</v>
      </c>
      <c r="DE164">
        <v>34</v>
      </c>
      <c r="DF164">
        <v>37</v>
      </c>
      <c r="DG164">
        <v>42</v>
      </c>
      <c r="DH164">
        <v>43</v>
      </c>
      <c r="DI164">
        <v>16</v>
      </c>
      <c r="DJ164" s="239">
        <v>162</v>
      </c>
      <c r="DL164" s="237">
        <v>4</v>
      </c>
      <c r="DM164" s="237">
        <v>2</v>
      </c>
      <c r="DO164" s="237">
        <v>2</v>
      </c>
      <c r="DP164" s="237">
        <v>4</v>
      </c>
      <c r="DR164" s="241">
        <v>0.58064516129032262</v>
      </c>
      <c r="DU164" s="240"/>
    </row>
    <row r="165" spans="1:125" x14ac:dyDescent="0.25">
      <c r="A165" s="235">
        <v>42558</v>
      </c>
      <c r="B165">
        <v>4</v>
      </c>
      <c r="C165">
        <v>6</v>
      </c>
      <c r="D165">
        <v>13</v>
      </c>
      <c r="E165">
        <v>15</v>
      </c>
      <c r="F165">
        <v>21</v>
      </c>
      <c r="G165">
        <v>30</v>
      </c>
      <c r="I165">
        <v>2</v>
      </c>
      <c r="J165">
        <v>2</v>
      </c>
      <c r="K165">
        <v>1</v>
      </c>
      <c r="L165">
        <v>1</v>
      </c>
      <c r="M165">
        <v>0</v>
      </c>
      <c r="O165">
        <v>23</v>
      </c>
      <c r="P165">
        <v>17</v>
      </c>
      <c r="Q165">
        <v>22</v>
      </c>
      <c r="R165">
        <v>16</v>
      </c>
      <c r="S165">
        <v>24</v>
      </c>
      <c r="T165">
        <v>22</v>
      </c>
      <c r="U165">
        <v>20</v>
      </c>
      <c r="V165">
        <v>23</v>
      </c>
      <c r="W165">
        <v>22</v>
      </c>
      <c r="X165">
        <v>19</v>
      </c>
      <c r="Y165">
        <v>20</v>
      </c>
      <c r="Z165">
        <v>21</v>
      </c>
      <c r="AA165">
        <v>17</v>
      </c>
      <c r="AB165">
        <v>20</v>
      </c>
      <c r="AC165">
        <v>20</v>
      </c>
      <c r="AD165">
        <v>12</v>
      </c>
      <c r="AE165">
        <v>18</v>
      </c>
      <c r="AF165">
        <v>23</v>
      </c>
      <c r="AG165">
        <v>22</v>
      </c>
      <c r="AH165">
        <v>26</v>
      </c>
      <c r="AI165">
        <v>24</v>
      </c>
      <c r="AJ165">
        <v>19</v>
      </c>
      <c r="AK165">
        <v>18</v>
      </c>
      <c r="AL165">
        <v>22</v>
      </c>
      <c r="AM165">
        <v>18</v>
      </c>
      <c r="AN165">
        <v>21</v>
      </c>
      <c r="AO165">
        <v>15</v>
      </c>
      <c r="AP165">
        <v>19</v>
      </c>
      <c r="AQ165">
        <v>17</v>
      </c>
      <c r="AR165">
        <v>15</v>
      </c>
      <c r="AS165">
        <v>22</v>
      </c>
      <c r="AT165">
        <v>20</v>
      </c>
      <c r="AU165">
        <v>27</v>
      </c>
      <c r="AV165">
        <v>14</v>
      </c>
      <c r="AW165">
        <v>21</v>
      </c>
      <c r="AX165">
        <v>23</v>
      </c>
      <c r="AY165">
        <v>14</v>
      </c>
      <c r="AZ165">
        <v>22</v>
      </c>
      <c r="BA165">
        <v>18</v>
      </c>
      <c r="BB165">
        <v>20</v>
      </c>
      <c r="BC165">
        <v>21</v>
      </c>
      <c r="BD165">
        <v>14</v>
      </c>
      <c r="BE165">
        <v>14</v>
      </c>
      <c r="BF165">
        <v>15</v>
      </c>
      <c r="BG165">
        <v>15</v>
      </c>
      <c r="BH165">
        <v>23</v>
      </c>
      <c r="BI165">
        <v>21</v>
      </c>
      <c r="BJ165">
        <v>24</v>
      </c>
      <c r="BK165">
        <v>23</v>
      </c>
      <c r="BM165">
        <v>33</v>
      </c>
      <c r="BN165">
        <v>20</v>
      </c>
      <c r="BO165">
        <v>5</v>
      </c>
      <c r="BP165" s="126">
        <v>21</v>
      </c>
      <c r="BQ165">
        <v>48</v>
      </c>
      <c r="BR165">
        <v>1</v>
      </c>
      <c r="BS165">
        <v>8</v>
      </c>
      <c r="BT165">
        <v>18</v>
      </c>
      <c r="BU165">
        <v>36</v>
      </c>
      <c r="BV165">
        <v>46</v>
      </c>
      <c r="BW165">
        <v>49</v>
      </c>
      <c r="BX165">
        <v>3</v>
      </c>
      <c r="BY165">
        <v>6</v>
      </c>
      <c r="BZ165">
        <v>9</v>
      </c>
      <c r="CA165">
        <v>19</v>
      </c>
      <c r="CB165">
        <v>24</v>
      </c>
      <c r="CC165">
        <v>31</v>
      </c>
      <c r="CD165">
        <v>38</v>
      </c>
      <c r="CE165">
        <v>12</v>
      </c>
      <c r="CF165">
        <v>26</v>
      </c>
      <c r="CG165" s="126">
        <v>35</v>
      </c>
      <c r="CH165">
        <v>41</v>
      </c>
      <c r="CI165">
        <v>47</v>
      </c>
      <c r="CJ165" s="126">
        <v>7</v>
      </c>
      <c r="CK165">
        <v>11</v>
      </c>
      <c r="CL165">
        <v>14</v>
      </c>
      <c r="CM165">
        <v>15</v>
      </c>
      <c r="CN165">
        <v>32</v>
      </c>
      <c r="CO165">
        <v>40</v>
      </c>
      <c r="CP165">
        <v>10</v>
      </c>
      <c r="CQ165" s="126">
        <v>22</v>
      </c>
      <c r="CR165">
        <v>28</v>
      </c>
      <c r="CS165">
        <v>17</v>
      </c>
      <c r="CT165">
        <v>23</v>
      </c>
      <c r="CU165">
        <v>25</v>
      </c>
      <c r="CV165" s="126">
        <v>39</v>
      </c>
      <c r="CW165">
        <v>2</v>
      </c>
      <c r="CX165">
        <v>13</v>
      </c>
      <c r="CY165">
        <v>29</v>
      </c>
      <c r="CZ165">
        <v>4</v>
      </c>
      <c r="DA165">
        <v>27</v>
      </c>
      <c r="DB165" s="126">
        <v>30</v>
      </c>
      <c r="DC165">
        <v>44</v>
      </c>
      <c r="DD165">
        <v>45</v>
      </c>
      <c r="DE165">
        <v>34</v>
      </c>
      <c r="DF165">
        <v>37</v>
      </c>
      <c r="DG165">
        <v>42</v>
      </c>
      <c r="DH165">
        <v>43</v>
      </c>
      <c r="DI165">
        <v>16</v>
      </c>
      <c r="DJ165" s="239">
        <v>89</v>
      </c>
      <c r="DL165" s="237">
        <v>1</v>
      </c>
      <c r="DM165" s="237">
        <v>5</v>
      </c>
      <c r="DO165" s="237">
        <v>3</v>
      </c>
      <c r="DP165" s="237">
        <v>3</v>
      </c>
      <c r="DR165" s="241">
        <v>0.31899641577060933</v>
      </c>
      <c r="DU165" s="240"/>
    </row>
    <row r="166" spans="1:125" x14ac:dyDescent="0.25">
      <c r="A166" s="235">
        <v>42562</v>
      </c>
      <c r="B166">
        <v>7</v>
      </c>
      <c r="C166">
        <v>21</v>
      </c>
      <c r="D166">
        <v>22</v>
      </c>
      <c r="E166">
        <v>30</v>
      </c>
      <c r="F166">
        <v>35</v>
      </c>
      <c r="G166">
        <v>39</v>
      </c>
      <c r="I166">
        <v>1</v>
      </c>
      <c r="J166">
        <v>0</v>
      </c>
      <c r="K166">
        <v>2</v>
      </c>
      <c r="L166">
        <v>3</v>
      </c>
      <c r="M166">
        <v>0</v>
      </c>
      <c r="O166">
        <v>23</v>
      </c>
      <c r="P166">
        <v>17</v>
      </c>
      <c r="Q166">
        <v>22</v>
      </c>
      <c r="R166">
        <v>16</v>
      </c>
      <c r="S166">
        <v>24</v>
      </c>
      <c r="T166">
        <v>22</v>
      </c>
      <c r="U166">
        <v>21</v>
      </c>
      <c r="V166">
        <v>23</v>
      </c>
      <c r="W166">
        <v>22</v>
      </c>
      <c r="X166">
        <v>19</v>
      </c>
      <c r="Y166">
        <v>20</v>
      </c>
      <c r="Z166">
        <v>21</v>
      </c>
      <c r="AA166">
        <v>17</v>
      </c>
      <c r="AB166">
        <v>20</v>
      </c>
      <c r="AC166">
        <v>20</v>
      </c>
      <c r="AD166">
        <v>12</v>
      </c>
      <c r="AE166">
        <v>18</v>
      </c>
      <c r="AF166">
        <v>23</v>
      </c>
      <c r="AG166">
        <v>22</v>
      </c>
      <c r="AH166">
        <v>26</v>
      </c>
      <c r="AI166">
        <v>25</v>
      </c>
      <c r="AJ166">
        <v>20</v>
      </c>
      <c r="AK166">
        <v>18</v>
      </c>
      <c r="AL166">
        <v>22</v>
      </c>
      <c r="AM166">
        <v>18</v>
      </c>
      <c r="AN166">
        <v>21</v>
      </c>
      <c r="AO166">
        <v>15</v>
      </c>
      <c r="AP166">
        <v>19</v>
      </c>
      <c r="AQ166">
        <v>17</v>
      </c>
      <c r="AR166">
        <v>16</v>
      </c>
      <c r="AS166">
        <v>22</v>
      </c>
      <c r="AT166">
        <v>20</v>
      </c>
      <c r="AU166">
        <v>27</v>
      </c>
      <c r="AV166">
        <v>14</v>
      </c>
      <c r="AW166">
        <v>22</v>
      </c>
      <c r="AX166">
        <v>23</v>
      </c>
      <c r="AY166">
        <v>14</v>
      </c>
      <c r="AZ166">
        <v>22</v>
      </c>
      <c r="BA166">
        <v>19</v>
      </c>
      <c r="BB166">
        <v>20</v>
      </c>
      <c r="BC166">
        <v>21</v>
      </c>
      <c r="BD166">
        <v>14</v>
      </c>
      <c r="BE166">
        <v>14</v>
      </c>
      <c r="BF166">
        <v>15</v>
      </c>
      <c r="BG166">
        <v>15</v>
      </c>
      <c r="BH166">
        <v>23</v>
      </c>
      <c r="BI166">
        <v>21</v>
      </c>
      <c r="BJ166">
        <v>24</v>
      </c>
      <c r="BK166">
        <v>23</v>
      </c>
      <c r="BM166">
        <v>33</v>
      </c>
      <c r="BN166">
        <v>20</v>
      </c>
      <c r="BO166">
        <v>21</v>
      </c>
      <c r="BP166">
        <v>5</v>
      </c>
      <c r="BQ166">
        <v>48</v>
      </c>
      <c r="BR166">
        <v>1</v>
      </c>
      <c r="BS166">
        <v>8</v>
      </c>
      <c r="BT166">
        <v>18</v>
      </c>
      <c r="BU166">
        <v>36</v>
      </c>
      <c r="BV166">
        <v>46</v>
      </c>
      <c r="BW166">
        <v>49</v>
      </c>
      <c r="BX166">
        <v>3</v>
      </c>
      <c r="BY166">
        <v>6</v>
      </c>
      <c r="BZ166">
        <v>9</v>
      </c>
      <c r="CA166">
        <v>19</v>
      </c>
      <c r="CB166">
        <v>24</v>
      </c>
      <c r="CC166" s="126">
        <v>31</v>
      </c>
      <c r="CD166">
        <v>35</v>
      </c>
      <c r="CE166">
        <v>38</v>
      </c>
      <c r="CF166">
        <v>7</v>
      </c>
      <c r="CG166">
        <v>12</v>
      </c>
      <c r="CH166">
        <v>26</v>
      </c>
      <c r="CI166">
        <v>41</v>
      </c>
      <c r="CJ166">
        <v>47</v>
      </c>
      <c r="CK166" s="126">
        <v>11</v>
      </c>
      <c r="CL166" s="126">
        <v>14</v>
      </c>
      <c r="CM166">
        <v>15</v>
      </c>
      <c r="CN166">
        <v>22</v>
      </c>
      <c r="CO166">
        <v>32</v>
      </c>
      <c r="CP166">
        <v>40</v>
      </c>
      <c r="CQ166">
        <v>10</v>
      </c>
      <c r="CR166">
        <v>28</v>
      </c>
      <c r="CS166">
        <v>39</v>
      </c>
      <c r="CT166">
        <v>17</v>
      </c>
      <c r="CU166">
        <v>23</v>
      </c>
      <c r="CV166">
        <v>25</v>
      </c>
      <c r="CW166" s="126">
        <v>2</v>
      </c>
      <c r="CX166">
        <v>13</v>
      </c>
      <c r="CY166">
        <v>29</v>
      </c>
      <c r="CZ166">
        <v>4</v>
      </c>
      <c r="DA166">
        <v>30</v>
      </c>
      <c r="DB166">
        <v>27</v>
      </c>
      <c r="DC166" s="126">
        <v>44</v>
      </c>
      <c r="DD166">
        <v>45</v>
      </c>
      <c r="DE166">
        <v>34</v>
      </c>
      <c r="DF166">
        <v>37</v>
      </c>
      <c r="DG166">
        <v>42</v>
      </c>
      <c r="DH166">
        <v>43</v>
      </c>
      <c r="DI166" s="126">
        <v>16</v>
      </c>
      <c r="DJ166" s="239">
        <v>154</v>
      </c>
      <c r="DL166" s="237">
        <v>3</v>
      </c>
      <c r="DM166" s="237">
        <v>3</v>
      </c>
      <c r="DO166" s="237">
        <v>4</v>
      </c>
      <c r="DP166" s="237">
        <v>2</v>
      </c>
      <c r="DR166" s="241">
        <v>0.55197132616487454</v>
      </c>
      <c r="DU166" s="240"/>
    </row>
    <row r="167" spans="1:125" x14ac:dyDescent="0.25">
      <c r="A167" s="235">
        <v>42565</v>
      </c>
      <c r="B167">
        <v>2</v>
      </c>
      <c r="C167">
        <v>11</v>
      </c>
      <c r="D167">
        <v>14</v>
      </c>
      <c r="E167">
        <v>16</v>
      </c>
      <c r="F167">
        <v>31</v>
      </c>
      <c r="G167">
        <v>44</v>
      </c>
      <c r="I167">
        <v>1</v>
      </c>
      <c r="J167">
        <v>3</v>
      </c>
      <c r="K167">
        <v>0</v>
      </c>
      <c r="L167">
        <v>1</v>
      </c>
      <c r="M167">
        <v>1</v>
      </c>
      <c r="O167">
        <v>23</v>
      </c>
      <c r="P167">
        <v>18</v>
      </c>
      <c r="Q167">
        <v>22</v>
      </c>
      <c r="R167">
        <v>16</v>
      </c>
      <c r="S167">
        <v>24</v>
      </c>
      <c r="T167">
        <v>22</v>
      </c>
      <c r="U167">
        <v>21</v>
      </c>
      <c r="V167">
        <v>23</v>
      </c>
      <c r="W167">
        <v>22</v>
      </c>
      <c r="X167">
        <v>19</v>
      </c>
      <c r="Y167">
        <v>21</v>
      </c>
      <c r="Z167">
        <v>21</v>
      </c>
      <c r="AA167">
        <v>17</v>
      </c>
      <c r="AB167">
        <v>21</v>
      </c>
      <c r="AC167">
        <v>20</v>
      </c>
      <c r="AD167">
        <v>13</v>
      </c>
      <c r="AE167">
        <v>18</v>
      </c>
      <c r="AF167">
        <v>23</v>
      </c>
      <c r="AG167">
        <v>22</v>
      </c>
      <c r="AH167">
        <v>26</v>
      </c>
      <c r="AI167">
        <v>25</v>
      </c>
      <c r="AJ167">
        <v>20</v>
      </c>
      <c r="AK167">
        <v>18</v>
      </c>
      <c r="AL167">
        <v>22</v>
      </c>
      <c r="AM167">
        <v>18</v>
      </c>
      <c r="AN167">
        <v>21</v>
      </c>
      <c r="AO167">
        <v>15</v>
      </c>
      <c r="AP167">
        <v>19</v>
      </c>
      <c r="AQ167">
        <v>17</v>
      </c>
      <c r="AR167">
        <v>16</v>
      </c>
      <c r="AS167">
        <v>23</v>
      </c>
      <c r="AT167">
        <v>20</v>
      </c>
      <c r="AU167">
        <v>27</v>
      </c>
      <c r="AV167">
        <v>14</v>
      </c>
      <c r="AW167">
        <v>22</v>
      </c>
      <c r="AX167">
        <v>23</v>
      </c>
      <c r="AY167">
        <v>14</v>
      </c>
      <c r="AZ167">
        <v>22</v>
      </c>
      <c r="BA167">
        <v>19</v>
      </c>
      <c r="BB167">
        <v>20</v>
      </c>
      <c r="BC167">
        <v>21</v>
      </c>
      <c r="BD167">
        <v>14</v>
      </c>
      <c r="BE167">
        <v>14</v>
      </c>
      <c r="BF167">
        <v>16</v>
      </c>
      <c r="BG167">
        <v>15</v>
      </c>
      <c r="BH167">
        <v>23</v>
      </c>
      <c r="BI167">
        <v>21</v>
      </c>
      <c r="BJ167">
        <v>24</v>
      </c>
      <c r="BK167">
        <v>23</v>
      </c>
      <c r="BM167">
        <v>33</v>
      </c>
      <c r="BN167">
        <v>20</v>
      </c>
      <c r="BO167">
        <v>21</v>
      </c>
      <c r="BP167">
        <v>5</v>
      </c>
      <c r="BQ167">
        <v>48</v>
      </c>
      <c r="BR167">
        <v>1</v>
      </c>
      <c r="BS167" s="126">
        <v>8</v>
      </c>
      <c r="BT167">
        <v>18</v>
      </c>
      <c r="BU167">
        <v>31</v>
      </c>
      <c r="BV167" s="126">
        <v>36</v>
      </c>
      <c r="BW167" s="126">
        <v>46</v>
      </c>
      <c r="BX167">
        <v>49</v>
      </c>
      <c r="BY167">
        <v>3</v>
      </c>
      <c r="BZ167">
        <v>6</v>
      </c>
      <c r="CA167">
        <v>9</v>
      </c>
      <c r="CB167">
        <v>19</v>
      </c>
      <c r="CC167">
        <v>24</v>
      </c>
      <c r="CD167" s="126">
        <v>35</v>
      </c>
      <c r="CE167">
        <v>38</v>
      </c>
      <c r="CF167">
        <v>7</v>
      </c>
      <c r="CG167" s="126">
        <v>11</v>
      </c>
      <c r="CH167">
        <v>12</v>
      </c>
      <c r="CI167">
        <v>14</v>
      </c>
      <c r="CJ167">
        <v>26</v>
      </c>
      <c r="CK167">
        <v>41</v>
      </c>
      <c r="CL167">
        <v>47</v>
      </c>
      <c r="CM167">
        <v>15</v>
      </c>
      <c r="CN167" s="126">
        <v>22</v>
      </c>
      <c r="CO167">
        <v>32</v>
      </c>
      <c r="CP167">
        <v>40</v>
      </c>
      <c r="CQ167">
        <v>10</v>
      </c>
      <c r="CR167">
        <v>28</v>
      </c>
      <c r="CS167">
        <v>39</v>
      </c>
      <c r="CT167">
        <v>2</v>
      </c>
      <c r="CU167">
        <v>17</v>
      </c>
      <c r="CV167">
        <v>23</v>
      </c>
      <c r="CW167">
        <v>25</v>
      </c>
      <c r="CX167">
        <v>13</v>
      </c>
      <c r="CY167">
        <v>29</v>
      </c>
      <c r="CZ167">
        <v>4</v>
      </c>
      <c r="DA167">
        <v>30</v>
      </c>
      <c r="DB167">
        <v>44</v>
      </c>
      <c r="DC167">
        <v>27</v>
      </c>
      <c r="DD167">
        <v>45</v>
      </c>
      <c r="DE167">
        <v>34</v>
      </c>
      <c r="DF167">
        <v>37</v>
      </c>
      <c r="DG167">
        <v>42</v>
      </c>
      <c r="DH167">
        <v>43</v>
      </c>
      <c r="DI167">
        <v>16</v>
      </c>
      <c r="DJ167" s="239">
        <v>118</v>
      </c>
      <c r="DL167" s="237">
        <v>2</v>
      </c>
      <c r="DM167" s="237">
        <v>4</v>
      </c>
      <c r="DO167" s="237">
        <v>2</v>
      </c>
      <c r="DP167" s="237">
        <v>4</v>
      </c>
      <c r="DR167" s="241">
        <v>0.42293906810035842</v>
      </c>
      <c r="DU167" s="240"/>
    </row>
    <row r="168" spans="1:125" x14ac:dyDescent="0.25">
      <c r="A168" s="235">
        <v>42569</v>
      </c>
      <c r="B168">
        <v>8</v>
      </c>
      <c r="C168">
        <v>11</v>
      </c>
      <c r="D168">
        <v>22</v>
      </c>
      <c r="E168">
        <v>35</v>
      </c>
      <c r="F168">
        <v>36</v>
      </c>
      <c r="G168">
        <v>46</v>
      </c>
      <c r="I168">
        <v>1</v>
      </c>
      <c r="J168">
        <v>1</v>
      </c>
      <c r="K168">
        <v>1</v>
      </c>
      <c r="L168">
        <v>2</v>
      </c>
      <c r="M168">
        <v>1</v>
      </c>
      <c r="O168">
        <v>23</v>
      </c>
      <c r="P168">
        <v>18</v>
      </c>
      <c r="Q168">
        <v>22</v>
      </c>
      <c r="R168">
        <v>16</v>
      </c>
      <c r="S168">
        <v>24</v>
      </c>
      <c r="T168">
        <v>22</v>
      </c>
      <c r="U168">
        <v>21</v>
      </c>
      <c r="V168">
        <v>24</v>
      </c>
      <c r="W168">
        <v>22</v>
      </c>
      <c r="X168">
        <v>19</v>
      </c>
      <c r="Y168">
        <v>22</v>
      </c>
      <c r="Z168">
        <v>21</v>
      </c>
      <c r="AA168">
        <v>17</v>
      </c>
      <c r="AB168">
        <v>21</v>
      </c>
      <c r="AC168">
        <v>20</v>
      </c>
      <c r="AD168">
        <v>13</v>
      </c>
      <c r="AE168">
        <v>18</v>
      </c>
      <c r="AF168">
        <v>23</v>
      </c>
      <c r="AG168">
        <v>22</v>
      </c>
      <c r="AH168">
        <v>26</v>
      </c>
      <c r="AI168">
        <v>25</v>
      </c>
      <c r="AJ168">
        <v>21</v>
      </c>
      <c r="AK168">
        <v>18</v>
      </c>
      <c r="AL168">
        <v>22</v>
      </c>
      <c r="AM168">
        <v>18</v>
      </c>
      <c r="AN168">
        <v>21</v>
      </c>
      <c r="AO168">
        <v>15</v>
      </c>
      <c r="AP168">
        <v>19</v>
      </c>
      <c r="AQ168">
        <v>17</v>
      </c>
      <c r="AR168">
        <v>16</v>
      </c>
      <c r="AS168">
        <v>23</v>
      </c>
      <c r="AT168">
        <v>20</v>
      </c>
      <c r="AU168">
        <v>27</v>
      </c>
      <c r="AV168">
        <v>14</v>
      </c>
      <c r="AW168">
        <v>23</v>
      </c>
      <c r="AX168">
        <v>24</v>
      </c>
      <c r="AY168">
        <v>14</v>
      </c>
      <c r="AZ168">
        <v>22</v>
      </c>
      <c r="BA168">
        <v>19</v>
      </c>
      <c r="BB168">
        <v>20</v>
      </c>
      <c r="BC168">
        <v>21</v>
      </c>
      <c r="BD168">
        <v>14</v>
      </c>
      <c r="BE168">
        <v>14</v>
      </c>
      <c r="BF168">
        <v>16</v>
      </c>
      <c r="BG168">
        <v>15</v>
      </c>
      <c r="BH168">
        <v>24</v>
      </c>
      <c r="BI168">
        <v>21</v>
      </c>
      <c r="BJ168">
        <v>24</v>
      </c>
      <c r="BK168">
        <v>23</v>
      </c>
      <c r="BM168">
        <v>33</v>
      </c>
      <c r="BN168">
        <v>20</v>
      </c>
      <c r="BO168">
        <v>21</v>
      </c>
      <c r="BP168">
        <v>5</v>
      </c>
      <c r="BQ168">
        <v>8</v>
      </c>
      <c r="BR168">
        <v>36</v>
      </c>
      <c r="BS168">
        <v>46</v>
      </c>
      <c r="BT168">
        <v>48</v>
      </c>
      <c r="BU168">
        <v>1</v>
      </c>
      <c r="BV168" s="126">
        <v>18</v>
      </c>
      <c r="BW168" s="126">
        <v>31</v>
      </c>
      <c r="BX168">
        <v>35</v>
      </c>
      <c r="BY168">
        <v>49</v>
      </c>
      <c r="BZ168">
        <v>3</v>
      </c>
      <c r="CA168">
        <v>6</v>
      </c>
      <c r="CB168">
        <v>9</v>
      </c>
      <c r="CC168">
        <v>11</v>
      </c>
      <c r="CD168">
        <v>19</v>
      </c>
      <c r="CE168">
        <v>24</v>
      </c>
      <c r="CF168">
        <v>38</v>
      </c>
      <c r="CG168">
        <v>7</v>
      </c>
      <c r="CH168">
        <v>12</v>
      </c>
      <c r="CI168" s="126">
        <v>14</v>
      </c>
      <c r="CJ168">
        <v>22</v>
      </c>
      <c r="CK168">
        <v>26</v>
      </c>
      <c r="CL168">
        <v>41</v>
      </c>
      <c r="CM168">
        <v>47</v>
      </c>
      <c r="CN168">
        <v>15</v>
      </c>
      <c r="CO168">
        <v>32</v>
      </c>
      <c r="CP168">
        <v>40</v>
      </c>
      <c r="CQ168">
        <v>10</v>
      </c>
      <c r="CR168">
        <v>28</v>
      </c>
      <c r="CS168">
        <v>39</v>
      </c>
      <c r="CT168" s="126">
        <v>2</v>
      </c>
      <c r="CU168">
        <v>17</v>
      </c>
      <c r="CV168">
        <v>23</v>
      </c>
      <c r="CW168">
        <v>25</v>
      </c>
      <c r="CX168">
        <v>13</v>
      </c>
      <c r="CY168">
        <v>29</v>
      </c>
      <c r="CZ168">
        <v>4</v>
      </c>
      <c r="DA168">
        <v>30</v>
      </c>
      <c r="DB168" s="126">
        <v>44</v>
      </c>
      <c r="DC168" s="126">
        <v>27</v>
      </c>
      <c r="DD168">
        <v>45</v>
      </c>
      <c r="DE168">
        <v>34</v>
      </c>
      <c r="DF168">
        <v>37</v>
      </c>
      <c r="DG168">
        <v>42</v>
      </c>
      <c r="DH168">
        <v>43</v>
      </c>
      <c r="DI168">
        <v>16</v>
      </c>
      <c r="DJ168" s="239">
        <v>158</v>
      </c>
      <c r="DL168" s="237">
        <v>3</v>
      </c>
      <c r="DM168" s="237">
        <v>3</v>
      </c>
      <c r="DO168" s="237">
        <v>2</v>
      </c>
      <c r="DP168" s="237">
        <v>4</v>
      </c>
      <c r="DR168" s="241">
        <v>0.56630824372759858</v>
      </c>
      <c r="DU168" s="240"/>
    </row>
    <row r="169" spans="1:125" x14ac:dyDescent="0.25">
      <c r="A169" s="235">
        <v>42572</v>
      </c>
      <c r="B169">
        <v>2</v>
      </c>
      <c r="C169">
        <v>14</v>
      </c>
      <c r="D169">
        <v>18</v>
      </c>
      <c r="E169">
        <v>27</v>
      </c>
      <c r="F169">
        <v>31</v>
      </c>
      <c r="G169">
        <v>44</v>
      </c>
      <c r="I169">
        <v>1</v>
      </c>
      <c r="J169">
        <v>2</v>
      </c>
      <c r="K169">
        <v>1</v>
      </c>
      <c r="L169">
        <v>1</v>
      </c>
      <c r="M169">
        <v>1</v>
      </c>
      <c r="O169">
        <v>23</v>
      </c>
      <c r="P169">
        <v>19</v>
      </c>
      <c r="Q169">
        <v>22</v>
      </c>
      <c r="R169">
        <v>16</v>
      </c>
      <c r="S169">
        <v>24</v>
      </c>
      <c r="T169">
        <v>22</v>
      </c>
      <c r="U169">
        <v>21</v>
      </c>
      <c r="V169">
        <v>24</v>
      </c>
      <c r="W169">
        <v>22</v>
      </c>
      <c r="X169">
        <v>19</v>
      </c>
      <c r="Y169">
        <v>22</v>
      </c>
      <c r="Z169">
        <v>21</v>
      </c>
      <c r="AA169">
        <v>17</v>
      </c>
      <c r="AB169">
        <v>22</v>
      </c>
      <c r="AC169">
        <v>20</v>
      </c>
      <c r="AD169">
        <v>13</v>
      </c>
      <c r="AE169">
        <v>18</v>
      </c>
      <c r="AF169">
        <v>24</v>
      </c>
      <c r="AG169">
        <v>22</v>
      </c>
      <c r="AH169">
        <v>26</v>
      </c>
      <c r="AI169">
        <v>25</v>
      </c>
      <c r="AJ169">
        <v>21</v>
      </c>
      <c r="AK169">
        <v>18</v>
      </c>
      <c r="AL169">
        <v>22</v>
      </c>
      <c r="AM169">
        <v>18</v>
      </c>
      <c r="AN169">
        <v>21</v>
      </c>
      <c r="AO169">
        <v>16</v>
      </c>
      <c r="AP169">
        <v>19</v>
      </c>
      <c r="AQ169">
        <v>17</v>
      </c>
      <c r="AR169">
        <v>16</v>
      </c>
      <c r="AS169">
        <v>24</v>
      </c>
      <c r="AT169">
        <v>20</v>
      </c>
      <c r="AU169">
        <v>27</v>
      </c>
      <c r="AV169">
        <v>14</v>
      </c>
      <c r="AW169">
        <v>23</v>
      </c>
      <c r="AX169">
        <v>24</v>
      </c>
      <c r="AY169">
        <v>14</v>
      </c>
      <c r="AZ169">
        <v>22</v>
      </c>
      <c r="BA169">
        <v>19</v>
      </c>
      <c r="BB169">
        <v>20</v>
      </c>
      <c r="BC169">
        <v>21</v>
      </c>
      <c r="BD169">
        <v>14</v>
      </c>
      <c r="BE169">
        <v>14</v>
      </c>
      <c r="BF169">
        <v>17</v>
      </c>
      <c r="BG169">
        <v>15</v>
      </c>
      <c r="BH169">
        <v>24</v>
      </c>
      <c r="BI169">
        <v>21</v>
      </c>
      <c r="BJ169">
        <v>24</v>
      </c>
      <c r="BK169">
        <v>23</v>
      </c>
      <c r="BM169">
        <v>33</v>
      </c>
      <c r="BN169">
        <v>20</v>
      </c>
      <c r="BO169">
        <v>21</v>
      </c>
      <c r="BP169">
        <v>5</v>
      </c>
      <c r="BQ169">
        <v>8</v>
      </c>
      <c r="BR169">
        <v>18</v>
      </c>
      <c r="BS169">
        <v>31</v>
      </c>
      <c r="BT169">
        <v>36</v>
      </c>
      <c r="BU169">
        <v>46</v>
      </c>
      <c r="BV169">
        <v>48</v>
      </c>
      <c r="BW169">
        <v>1</v>
      </c>
      <c r="BX169">
        <v>35</v>
      </c>
      <c r="BY169" s="126">
        <v>49</v>
      </c>
      <c r="BZ169">
        <v>3</v>
      </c>
      <c r="CA169" s="126">
        <v>6</v>
      </c>
      <c r="CB169">
        <v>9</v>
      </c>
      <c r="CC169">
        <v>11</v>
      </c>
      <c r="CD169">
        <v>14</v>
      </c>
      <c r="CE169">
        <v>19</v>
      </c>
      <c r="CF169">
        <v>24</v>
      </c>
      <c r="CG169" s="126">
        <v>38</v>
      </c>
      <c r="CH169">
        <v>7</v>
      </c>
      <c r="CI169">
        <v>12</v>
      </c>
      <c r="CJ169">
        <v>22</v>
      </c>
      <c r="CK169" s="126">
        <v>26</v>
      </c>
      <c r="CL169">
        <v>41</v>
      </c>
      <c r="CM169">
        <v>47</v>
      </c>
      <c r="CN169">
        <v>15</v>
      </c>
      <c r="CO169">
        <v>32</v>
      </c>
      <c r="CP169" s="126">
        <v>40</v>
      </c>
      <c r="CQ169">
        <v>2</v>
      </c>
      <c r="CR169">
        <v>10</v>
      </c>
      <c r="CS169">
        <v>28</v>
      </c>
      <c r="CT169">
        <v>39</v>
      </c>
      <c r="CU169">
        <v>17</v>
      </c>
      <c r="CV169">
        <v>23</v>
      </c>
      <c r="CW169">
        <v>25</v>
      </c>
      <c r="CX169">
        <v>13</v>
      </c>
      <c r="CY169">
        <v>29</v>
      </c>
      <c r="CZ169" s="126">
        <v>44</v>
      </c>
      <c r="DA169">
        <v>4</v>
      </c>
      <c r="DB169">
        <v>27</v>
      </c>
      <c r="DC169">
        <v>30</v>
      </c>
      <c r="DD169">
        <v>45</v>
      </c>
      <c r="DE169">
        <v>34</v>
      </c>
      <c r="DF169">
        <v>37</v>
      </c>
      <c r="DG169">
        <v>42</v>
      </c>
      <c r="DH169">
        <v>43</v>
      </c>
      <c r="DI169">
        <v>16</v>
      </c>
      <c r="DJ169" s="239">
        <v>136</v>
      </c>
      <c r="DL169" s="237">
        <v>3</v>
      </c>
      <c r="DM169" s="237">
        <v>3</v>
      </c>
      <c r="DO169" s="237">
        <v>2</v>
      </c>
      <c r="DP169" s="237">
        <v>4</v>
      </c>
      <c r="DR169" s="241">
        <v>0.48745519713261648</v>
      </c>
      <c r="DU169" s="240"/>
    </row>
    <row r="170" spans="1:125" x14ac:dyDescent="0.25">
      <c r="A170" s="235">
        <v>42576</v>
      </c>
      <c r="B170">
        <v>6</v>
      </c>
      <c r="C170">
        <v>26</v>
      </c>
      <c r="D170">
        <v>38</v>
      </c>
      <c r="E170">
        <v>40</v>
      </c>
      <c r="F170">
        <v>44</v>
      </c>
      <c r="G170">
        <v>49</v>
      </c>
      <c r="I170">
        <v>1</v>
      </c>
      <c r="J170">
        <v>0</v>
      </c>
      <c r="K170">
        <v>1</v>
      </c>
      <c r="L170">
        <v>1</v>
      </c>
      <c r="M170">
        <v>3</v>
      </c>
      <c r="O170">
        <v>23</v>
      </c>
      <c r="P170">
        <v>19</v>
      </c>
      <c r="Q170">
        <v>22</v>
      </c>
      <c r="R170">
        <v>16</v>
      </c>
      <c r="S170">
        <v>24</v>
      </c>
      <c r="T170">
        <v>23</v>
      </c>
      <c r="U170">
        <v>21</v>
      </c>
      <c r="V170">
        <v>24</v>
      </c>
      <c r="W170">
        <v>22</v>
      </c>
      <c r="X170">
        <v>19</v>
      </c>
      <c r="Y170">
        <v>22</v>
      </c>
      <c r="Z170">
        <v>21</v>
      </c>
      <c r="AA170">
        <v>17</v>
      </c>
      <c r="AB170">
        <v>22</v>
      </c>
      <c r="AC170">
        <v>20</v>
      </c>
      <c r="AD170">
        <v>13</v>
      </c>
      <c r="AE170">
        <v>18</v>
      </c>
      <c r="AF170">
        <v>24</v>
      </c>
      <c r="AG170">
        <v>22</v>
      </c>
      <c r="AH170">
        <v>26</v>
      </c>
      <c r="AI170">
        <v>25</v>
      </c>
      <c r="AJ170">
        <v>21</v>
      </c>
      <c r="AK170">
        <v>18</v>
      </c>
      <c r="AL170">
        <v>22</v>
      </c>
      <c r="AM170">
        <v>18</v>
      </c>
      <c r="AN170">
        <v>22</v>
      </c>
      <c r="AO170">
        <v>16</v>
      </c>
      <c r="AP170">
        <v>19</v>
      </c>
      <c r="AQ170">
        <v>17</v>
      </c>
      <c r="AR170">
        <v>16</v>
      </c>
      <c r="AS170">
        <v>24</v>
      </c>
      <c r="AT170">
        <v>20</v>
      </c>
      <c r="AU170">
        <v>27</v>
      </c>
      <c r="AV170">
        <v>14</v>
      </c>
      <c r="AW170">
        <v>23</v>
      </c>
      <c r="AX170">
        <v>24</v>
      </c>
      <c r="AY170">
        <v>14</v>
      </c>
      <c r="AZ170">
        <v>23</v>
      </c>
      <c r="BA170">
        <v>19</v>
      </c>
      <c r="BB170">
        <v>21</v>
      </c>
      <c r="BC170">
        <v>21</v>
      </c>
      <c r="BD170">
        <v>14</v>
      </c>
      <c r="BE170">
        <v>14</v>
      </c>
      <c r="BF170">
        <v>18</v>
      </c>
      <c r="BG170">
        <v>15</v>
      </c>
      <c r="BH170">
        <v>24</v>
      </c>
      <c r="BI170">
        <v>21</v>
      </c>
      <c r="BJ170">
        <v>24</v>
      </c>
      <c r="BK170">
        <v>24</v>
      </c>
      <c r="BM170">
        <v>33</v>
      </c>
      <c r="BN170">
        <v>20</v>
      </c>
      <c r="BO170">
        <v>21</v>
      </c>
      <c r="BP170">
        <v>5</v>
      </c>
      <c r="BQ170" s="126">
        <v>8</v>
      </c>
      <c r="BR170">
        <v>18</v>
      </c>
      <c r="BS170">
        <v>31</v>
      </c>
      <c r="BT170" s="126">
        <v>36</v>
      </c>
      <c r="BU170">
        <v>46</v>
      </c>
      <c r="BV170">
        <v>48</v>
      </c>
      <c r="BW170">
        <v>49</v>
      </c>
      <c r="BX170">
        <v>1</v>
      </c>
      <c r="BY170" s="126">
        <v>6</v>
      </c>
      <c r="BZ170">
        <v>35</v>
      </c>
      <c r="CA170">
        <v>38</v>
      </c>
      <c r="CB170">
        <v>3</v>
      </c>
      <c r="CC170">
        <v>9</v>
      </c>
      <c r="CD170">
        <v>11</v>
      </c>
      <c r="CE170">
        <v>14</v>
      </c>
      <c r="CF170">
        <v>19</v>
      </c>
      <c r="CG170">
        <v>24</v>
      </c>
      <c r="CH170">
        <v>26</v>
      </c>
      <c r="CI170">
        <v>7</v>
      </c>
      <c r="CJ170">
        <v>12</v>
      </c>
      <c r="CK170">
        <v>22</v>
      </c>
      <c r="CL170">
        <v>40</v>
      </c>
      <c r="CM170">
        <v>41</v>
      </c>
      <c r="CN170">
        <v>47</v>
      </c>
      <c r="CO170" s="126">
        <v>15</v>
      </c>
      <c r="CP170">
        <v>32</v>
      </c>
      <c r="CQ170">
        <v>2</v>
      </c>
      <c r="CR170">
        <v>10</v>
      </c>
      <c r="CS170">
        <v>28</v>
      </c>
      <c r="CT170">
        <v>39</v>
      </c>
      <c r="CU170">
        <v>17</v>
      </c>
      <c r="CV170">
        <v>23</v>
      </c>
      <c r="CW170">
        <v>25</v>
      </c>
      <c r="CX170">
        <v>44</v>
      </c>
      <c r="CY170">
        <v>13</v>
      </c>
      <c r="CZ170" s="126">
        <v>29</v>
      </c>
      <c r="DA170" s="126">
        <v>4</v>
      </c>
      <c r="DB170">
        <v>27</v>
      </c>
      <c r="DC170">
        <v>30</v>
      </c>
      <c r="DD170">
        <v>45</v>
      </c>
      <c r="DE170">
        <v>34</v>
      </c>
      <c r="DF170">
        <v>37</v>
      </c>
      <c r="DG170">
        <v>42</v>
      </c>
      <c r="DH170">
        <v>43</v>
      </c>
      <c r="DI170">
        <v>16</v>
      </c>
      <c r="DJ170" s="239">
        <v>203</v>
      </c>
      <c r="DL170" s="237">
        <v>5</v>
      </c>
      <c r="DM170" s="237">
        <v>1</v>
      </c>
      <c r="DO170" s="237">
        <v>1</v>
      </c>
      <c r="DP170" s="237">
        <v>5</v>
      </c>
      <c r="DR170" s="241">
        <v>0.72759856630824371</v>
      </c>
      <c r="DU170" s="240"/>
    </row>
    <row r="171" spans="1:125" x14ac:dyDescent="0.25">
      <c r="A171" s="235">
        <v>42579</v>
      </c>
      <c r="B171">
        <v>4</v>
      </c>
      <c r="C171">
        <v>6</v>
      </c>
      <c r="D171">
        <v>8</v>
      </c>
      <c r="E171">
        <v>15</v>
      </c>
      <c r="F171">
        <v>29</v>
      </c>
      <c r="G171">
        <v>36</v>
      </c>
      <c r="I171">
        <v>3</v>
      </c>
      <c r="J171">
        <v>1</v>
      </c>
      <c r="K171">
        <v>1</v>
      </c>
      <c r="L171">
        <v>1</v>
      </c>
      <c r="M171">
        <v>0</v>
      </c>
      <c r="O171">
        <v>23</v>
      </c>
      <c r="P171">
        <v>19</v>
      </c>
      <c r="Q171">
        <v>22</v>
      </c>
      <c r="R171">
        <v>17</v>
      </c>
      <c r="S171">
        <v>24</v>
      </c>
      <c r="T171">
        <v>24</v>
      </c>
      <c r="U171">
        <v>21</v>
      </c>
      <c r="V171">
        <v>25</v>
      </c>
      <c r="W171">
        <v>22</v>
      </c>
      <c r="X171">
        <v>19</v>
      </c>
      <c r="Y171">
        <v>22</v>
      </c>
      <c r="Z171">
        <v>21</v>
      </c>
      <c r="AA171">
        <v>17</v>
      </c>
      <c r="AB171">
        <v>22</v>
      </c>
      <c r="AC171">
        <v>21</v>
      </c>
      <c r="AD171">
        <v>13</v>
      </c>
      <c r="AE171">
        <v>18</v>
      </c>
      <c r="AF171">
        <v>24</v>
      </c>
      <c r="AG171">
        <v>22</v>
      </c>
      <c r="AH171">
        <v>26</v>
      </c>
      <c r="AI171">
        <v>25</v>
      </c>
      <c r="AJ171">
        <v>21</v>
      </c>
      <c r="AK171">
        <v>18</v>
      </c>
      <c r="AL171">
        <v>22</v>
      </c>
      <c r="AM171">
        <v>18</v>
      </c>
      <c r="AN171">
        <v>22</v>
      </c>
      <c r="AO171">
        <v>16</v>
      </c>
      <c r="AP171">
        <v>19</v>
      </c>
      <c r="AQ171">
        <v>18</v>
      </c>
      <c r="AR171">
        <v>16</v>
      </c>
      <c r="AS171">
        <v>24</v>
      </c>
      <c r="AT171">
        <v>20</v>
      </c>
      <c r="AU171">
        <v>27</v>
      </c>
      <c r="AV171">
        <v>14</v>
      </c>
      <c r="AW171">
        <v>23</v>
      </c>
      <c r="AX171">
        <v>25</v>
      </c>
      <c r="AY171">
        <v>14</v>
      </c>
      <c r="AZ171">
        <v>23</v>
      </c>
      <c r="BA171">
        <v>19</v>
      </c>
      <c r="BB171">
        <v>21</v>
      </c>
      <c r="BC171">
        <v>21</v>
      </c>
      <c r="BD171">
        <v>14</v>
      </c>
      <c r="BE171">
        <v>14</v>
      </c>
      <c r="BF171">
        <v>18</v>
      </c>
      <c r="BG171">
        <v>15</v>
      </c>
      <c r="BH171">
        <v>24</v>
      </c>
      <c r="BI171">
        <v>21</v>
      </c>
      <c r="BJ171">
        <v>24</v>
      </c>
      <c r="BK171">
        <v>24</v>
      </c>
      <c r="BM171">
        <v>33</v>
      </c>
      <c r="BN171">
        <v>20</v>
      </c>
      <c r="BO171">
        <v>8</v>
      </c>
      <c r="BP171">
        <v>21</v>
      </c>
      <c r="BQ171" s="126">
        <v>36</v>
      </c>
      <c r="BR171">
        <v>5</v>
      </c>
      <c r="BS171" s="126">
        <v>6</v>
      </c>
      <c r="BT171">
        <v>18</v>
      </c>
      <c r="BU171">
        <v>31</v>
      </c>
      <c r="BV171">
        <v>46</v>
      </c>
      <c r="BW171">
        <v>48</v>
      </c>
      <c r="BX171">
        <v>49</v>
      </c>
      <c r="BY171">
        <v>1</v>
      </c>
      <c r="BZ171">
        <v>35</v>
      </c>
      <c r="CA171">
        <v>38</v>
      </c>
      <c r="CB171">
        <v>3</v>
      </c>
      <c r="CC171">
        <v>9</v>
      </c>
      <c r="CD171">
        <v>11</v>
      </c>
      <c r="CE171" s="126">
        <v>14</v>
      </c>
      <c r="CF171">
        <v>19</v>
      </c>
      <c r="CG171" s="126">
        <v>24</v>
      </c>
      <c r="CH171">
        <v>26</v>
      </c>
      <c r="CI171">
        <v>7</v>
      </c>
      <c r="CJ171">
        <v>12</v>
      </c>
      <c r="CK171">
        <v>15</v>
      </c>
      <c r="CL171">
        <v>22</v>
      </c>
      <c r="CM171">
        <v>40</v>
      </c>
      <c r="CN171">
        <v>41</v>
      </c>
      <c r="CO171">
        <v>47</v>
      </c>
      <c r="CP171">
        <v>32</v>
      </c>
      <c r="CQ171">
        <v>2</v>
      </c>
      <c r="CR171">
        <v>10</v>
      </c>
      <c r="CS171">
        <v>28</v>
      </c>
      <c r="CT171" s="126">
        <v>39</v>
      </c>
      <c r="CU171">
        <v>17</v>
      </c>
      <c r="CV171">
        <v>23</v>
      </c>
      <c r="CW171">
        <v>25</v>
      </c>
      <c r="CX171">
        <v>29</v>
      </c>
      <c r="CY171">
        <v>44</v>
      </c>
      <c r="CZ171">
        <v>4</v>
      </c>
      <c r="DA171">
        <v>13</v>
      </c>
      <c r="DB171">
        <v>27</v>
      </c>
      <c r="DC171">
        <v>30</v>
      </c>
      <c r="DD171">
        <v>45</v>
      </c>
      <c r="DE171">
        <v>34</v>
      </c>
      <c r="DF171" s="126">
        <v>37</v>
      </c>
      <c r="DG171">
        <v>42</v>
      </c>
      <c r="DH171">
        <v>43</v>
      </c>
      <c r="DI171">
        <v>16</v>
      </c>
      <c r="DJ171" s="239">
        <v>98</v>
      </c>
      <c r="DL171" s="237">
        <v>2</v>
      </c>
      <c r="DM171" s="237">
        <v>4</v>
      </c>
      <c r="DO171" s="237">
        <v>2</v>
      </c>
      <c r="DP171" s="237">
        <v>4</v>
      </c>
      <c r="DR171" s="241">
        <v>0.35125448028673834</v>
      </c>
      <c r="DU171" s="240"/>
    </row>
    <row r="172" spans="1:125" x14ac:dyDescent="0.25">
      <c r="A172" s="235">
        <v>42583</v>
      </c>
      <c r="B172">
        <v>6</v>
      </c>
      <c r="C172">
        <v>14</v>
      </c>
      <c r="D172">
        <v>24</v>
      </c>
      <c r="E172">
        <v>36</v>
      </c>
      <c r="F172">
        <v>37</v>
      </c>
      <c r="G172">
        <v>39</v>
      </c>
      <c r="I172">
        <v>1</v>
      </c>
      <c r="J172">
        <v>1</v>
      </c>
      <c r="K172">
        <v>1</v>
      </c>
      <c r="L172">
        <v>3</v>
      </c>
      <c r="M172">
        <v>0</v>
      </c>
      <c r="O172">
        <v>23</v>
      </c>
      <c r="P172">
        <v>19</v>
      </c>
      <c r="Q172">
        <v>22</v>
      </c>
      <c r="R172">
        <v>17</v>
      </c>
      <c r="S172">
        <v>24</v>
      </c>
      <c r="T172">
        <v>25</v>
      </c>
      <c r="U172">
        <v>21</v>
      </c>
      <c r="V172">
        <v>25</v>
      </c>
      <c r="W172">
        <v>22</v>
      </c>
      <c r="X172">
        <v>19</v>
      </c>
      <c r="Y172">
        <v>22</v>
      </c>
      <c r="Z172">
        <v>21</v>
      </c>
      <c r="AA172">
        <v>17</v>
      </c>
      <c r="AB172">
        <v>23</v>
      </c>
      <c r="AC172">
        <v>21</v>
      </c>
      <c r="AD172">
        <v>13</v>
      </c>
      <c r="AE172">
        <v>18</v>
      </c>
      <c r="AF172">
        <v>24</v>
      </c>
      <c r="AG172">
        <v>22</v>
      </c>
      <c r="AH172">
        <v>26</v>
      </c>
      <c r="AI172">
        <v>25</v>
      </c>
      <c r="AJ172">
        <v>21</v>
      </c>
      <c r="AK172">
        <v>18</v>
      </c>
      <c r="AL172">
        <v>23</v>
      </c>
      <c r="AM172">
        <v>18</v>
      </c>
      <c r="AN172">
        <v>22</v>
      </c>
      <c r="AO172">
        <v>16</v>
      </c>
      <c r="AP172">
        <v>19</v>
      </c>
      <c r="AQ172">
        <v>18</v>
      </c>
      <c r="AR172">
        <v>16</v>
      </c>
      <c r="AS172">
        <v>24</v>
      </c>
      <c r="AT172">
        <v>20</v>
      </c>
      <c r="AU172">
        <v>27</v>
      </c>
      <c r="AV172">
        <v>14</v>
      </c>
      <c r="AW172">
        <v>23</v>
      </c>
      <c r="AX172">
        <v>26</v>
      </c>
      <c r="AY172">
        <v>15</v>
      </c>
      <c r="AZ172">
        <v>23</v>
      </c>
      <c r="BA172">
        <v>20</v>
      </c>
      <c r="BB172">
        <v>21</v>
      </c>
      <c r="BC172">
        <v>21</v>
      </c>
      <c r="BD172">
        <v>14</v>
      </c>
      <c r="BE172">
        <v>14</v>
      </c>
      <c r="BF172">
        <v>18</v>
      </c>
      <c r="BG172">
        <v>15</v>
      </c>
      <c r="BH172">
        <v>24</v>
      </c>
      <c r="BI172">
        <v>21</v>
      </c>
      <c r="BJ172">
        <v>24</v>
      </c>
      <c r="BK172">
        <v>24</v>
      </c>
      <c r="BM172">
        <v>33</v>
      </c>
      <c r="BN172">
        <v>20</v>
      </c>
      <c r="BO172">
        <v>36</v>
      </c>
      <c r="BP172">
        <v>6</v>
      </c>
      <c r="BQ172" s="126">
        <v>8</v>
      </c>
      <c r="BR172">
        <v>21</v>
      </c>
      <c r="BS172">
        <v>5</v>
      </c>
      <c r="BT172">
        <v>18</v>
      </c>
      <c r="BU172" s="126">
        <v>31</v>
      </c>
      <c r="BV172">
        <v>46</v>
      </c>
      <c r="BW172">
        <v>48</v>
      </c>
      <c r="BX172">
        <v>49</v>
      </c>
      <c r="BY172" s="126">
        <v>1</v>
      </c>
      <c r="BZ172">
        <v>14</v>
      </c>
      <c r="CA172">
        <v>24</v>
      </c>
      <c r="CB172">
        <v>35</v>
      </c>
      <c r="CC172">
        <v>38</v>
      </c>
      <c r="CD172">
        <v>3</v>
      </c>
      <c r="CE172">
        <v>9</v>
      </c>
      <c r="CF172">
        <v>11</v>
      </c>
      <c r="CG172">
        <v>19</v>
      </c>
      <c r="CH172">
        <v>26</v>
      </c>
      <c r="CI172">
        <v>7</v>
      </c>
      <c r="CJ172">
        <v>12</v>
      </c>
      <c r="CK172">
        <v>15</v>
      </c>
      <c r="CL172">
        <v>22</v>
      </c>
      <c r="CM172">
        <v>40</v>
      </c>
      <c r="CN172">
        <v>41</v>
      </c>
      <c r="CO172">
        <v>47</v>
      </c>
      <c r="CP172">
        <v>32</v>
      </c>
      <c r="CQ172">
        <v>39</v>
      </c>
      <c r="CR172">
        <v>2</v>
      </c>
      <c r="CS172">
        <v>10</v>
      </c>
      <c r="CT172">
        <v>28</v>
      </c>
      <c r="CU172">
        <v>17</v>
      </c>
      <c r="CV172">
        <v>23</v>
      </c>
      <c r="CW172">
        <v>25</v>
      </c>
      <c r="CX172" s="126">
        <v>29</v>
      </c>
      <c r="CY172">
        <v>44</v>
      </c>
      <c r="CZ172">
        <v>4</v>
      </c>
      <c r="DA172">
        <v>13</v>
      </c>
      <c r="DB172">
        <v>27</v>
      </c>
      <c r="DC172">
        <v>30</v>
      </c>
      <c r="DD172" s="126">
        <v>37</v>
      </c>
      <c r="DE172">
        <v>45</v>
      </c>
      <c r="DF172">
        <v>34</v>
      </c>
      <c r="DG172" s="126">
        <v>42</v>
      </c>
      <c r="DH172">
        <v>43</v>
      </c>
      <c r="DI172">
        <v>16</v>
      </c>
      <c r="DJ172" s="239">
        <v>156</v>
      </c>
      <c r="DL172" s="237">
        <v>3</v>
      </c>
      <c r="DM172" s="237">
        <v>3</v>
      </c>
      <c r="DO172" s="237">
        <v>2</v>
      </c>
      <c r="DP172" s="237">
        <v>4</v>
      </c>
      <c r="DR172" s="241">
        <v>0.55913978494623651</v>
      </c>
      <c r="DU172" s="240"/>
    </row>
    <row r="173" spans="1:125" x14ac:dyDescent="0.25">
      <c r="A173" s="235">
        <v>42586</v>
      </c>
      <c r="B173">
        <v>1</v>
      </c>
      <c r="C173">
        <v>8</v>
      </c>
      <c r="D173">
        <v>29</v>
      </c>
      <c r="E173">
        <v>31</v>
      </c>
      <c r="F173">
        <v>37</v>
      </c>
      <c r="G173">
        <v>42</v>
      </c>
      <c r="I173">
        <v>2</v>
      </c>
      <c r="J173">
        <v>0</v>
      </c>
      <c r="K173">
        <v>1</v>
      </c>
      <c r="L173">
        <v>2</v>
      </c>
      <c r="M173">
        <v>1</v>
      </c>
      <c r="O173">
        <v>24</v>
      </c>
      <c r="P173">
        <v>19</v>
      </c>
      <c r="Q173">
        <v>22</v>
      </c>
      <c r="R173">
        <v>17</v>
      </c>
      <c r="S173">
        <v>24</v>
      </c>
      <c r="T173">
        <v>25</v>
      </c>
      <c r="U173">
        <v>21</v>
      </c>
      <c r="V173">
        <v>26</v>
      </c>
      <c r="W173">
        <v>22</v>
      </c>
      <c r="X173">
        <v>19</v>
      </c>
      <c r="Y173">
        <v>22</v>
      </c>
      <c r="Z173">
        <v>21</v>
      </c>
      <c r="AA173">
        <v>17</v>
      </c>
      <c r="AB173">
        <v>23</v>
      </c>
      <c r="AC173">
        <v>21</v>
      </c>
      <c r="AD173">
        <v>13</v>
      </c>
      <c r="AE173">
        <v>18</v>
      </c>
      <c r="AF173">
        <v>24</v>
      </c>
      <c r="AG173">
        <v>22</v>
      </c>
      <c r="AH173">
        <v>26</v>
      </c>
      <c r="AI173">
        <v>25</v>
      </c>
      <c r="AJ173">
        <v>21</v>
      </c>
      <c r="AK173">
        <v>18</v>
      </c>
      <c r="AL173">
        <v>23</v>
      </c>
      <c r="AM173">
        <v>18</v>
      </c>
      <c r="AN173">
        <v>22</v>
      </c>
      <c r="AO173">
        <v>16</v>
      </c>
      <c r="AP173">
        <v>19</v>
      </c>
      <c r="AQ173">
        <v>19</v>
      </c>
      <c r="AR173">
        <v>16</v>
      </c>
      <c r="AS173">
        <v>25</v>
      </c>
      <c r="AT173">
        <v>20</v>
      </c>
      <c r="AU173">
        <v>27</v>
      </c>
      <c r="AV173">
        <v>14</v>
      </c>
      <c r="AW173">
        <v>23</v>
      </c>
      <c r="AX173">
        <v>26</v>
      </c>
      <c r="AY173">
        <v>16</v>
      </c>
      <c r="AZ173">
        <v>23</v>
      </c>
      <c r="BA173">
        <v>20</v>
      </c>
      <c r="BB173">
        <v>21</v>
      </c>
      <c r="BC173">
        <v>21</v>
      </c>
      <c r="BD173">
        <v>15</v>
      </c>
      <c r="BE173">
        <v>14</v>
      </c>
      <c r="BF173">
        <v>18</v>
      </c>
      <c r="BG173">
        <v>15</v>
      </c>
      <c r="BH173">
        <v>24</v>
      </c>
      <c r="BI173">
        <v>21</v>
      </c>
      <c r="BJ173">
        <v>24</v>
      </c>
      <c r="BK173">
        <v>24</v>
      </c>
      <c r="BM173">
        <v>33</v>
      </c>
      <c r="BN173">
        <v>8</v>
      </c>
      <c r="BO173">
        <v>20</v>
      </c>
      <c r="BP173">
        <v>36</v>
      </c>
      <c r="BQ173">
        <v>6</v>
      </c>
      <c r="BR173">
        <v>21</v>
      </c>
      <c r="BS173">
        <v>31</v>
      </c>
      <c r="BT173">
        <v>1</v>
      </c>
      <c r="BU173">
        <v>5</v>
      </c>
      <c r="BV173">
        <v>18</v>
      </c>
      <c r="BW173">
        <v>46</v>
      </c>
      <c r="BX173">
        <v>48</v>
      </c>
      <c r="BY173">
        <v>49</v>
      </c>
      <c r="BZ173">
        <v>14</v>
      </c>
      <c r="CA173">
        <v>24</v>
      </c>
      <c r="CB173">
        <v>35</v>
      </c>
      <c r="CC173">
        <v>38</v>
      </c>
      <c r="CD173">
        <v>3</v>
      </c>
      <c r="CE173" s="126">
        <v>9</v>
      </c>
      <c r="CF173">
        <v>11</v>
      </c>
      <c r="CG173">
        <v>19</v>
      </c>
      <c r="CH173" s="126">
        <v>26</v>
      </c>
      <c r="CI173">
        <v>7</v>
      </c>
      <c r="CJ173">
        <v>12</v>
      </c>
      <c r="CK173">
        <v>15</v>
      </c>
      <c r="CL173">
        <v>22</v>
      </c>
      <c r="CM173">
        <v>40</v>
      </c>
      <c r="CN173">
        <v>41</v>
      </c>
      <c r="CO173">
        <v>47</v>
      </c>
      <c r="CP173">
        <v>32</v>
      </c>
      <c r="CQ173">
        <v>39</v>
      </c>
      <c r="CR173">
        <v>2</v>
      </c>
      <c r="CS173">
        <v>10</v>
      </c>
      <c r="CT173">
        <v>28</v>
      </c>
      <c r="CU173">
        <v>29</v>
      </c>
      <c r="CV173">
        <v>17</v>
      </c>
      <c r="CW173" s="126">
        <v>23</v>
      </c>
      <c r="CX173">
        <v>25</v>
      </c>
      <c r="CY173" s="126">
        <v>44</v>
      </c>
      <c r="CZ173" s="126">
        <v>4</v>
      </c>
      <c r="DA173">
        <v>13</v>
      </c>
      <c r="DB173">
        <v>27</v>
      </c>
      <c r="DC173">
        <v>30</v>
      </c>
      <c r="DD173">
        <v>37</v>
      </c>
      <c r="DE173">
        <v>42</v>
      </c>
      <c r="DF173">
        <v>45</v>
      </c>
      <c r="DG173" s="126">
        <v>34</v>
      </c>
      <c r="DH173">
        <v>43</v>
      </c>
      <c r="DI173">
        <v>16</v>
      </c>
      <c r="DJ173" s="239">
        <v>148</v>
      </c>
      <c r="DL173" s="237">
        <v>4</v>
      </c>
      <c r="DM173" s="237">
        <v>2</v>
      </c>
      <c r="DO173" s="237">
        <v>4</v>
      </c>
      <c r="DP173" s="237">
        <v>2</v>
      </c>
      <c r="DR173" s="241">
        <v>0.53046594982078854</v>
      </c>
      <c r="DU173" s="240"/>
    </row>
    <row r="174" spans="1:125" x14ac:dyDescent="0.25">
      <c r="A174" s="235">
        <v>42590</v>
      </c>
      <c r="B174">
        <v>4</v>
      </c>
      <c r="C174">
        <v>9</v>
      </c>
      <c r="D174">
        <v>23</v>
      </c>
      <c r="E174">
        <v>26</v>
      </c>
      <c r="F174">
        <v>34</v>
      </c>
      <c r="G174">
        <v>44</v>
      </c>
      <c r="I174">
        <v>2</v>
      </c>
      <c r="J174">
        <v>0</v>
      </c>
      <c r="K174">
        <v>2</v>
      </c>
      <c r="L174">
        <v>1</v>
      </c>
      <c r="M174">
        <v>1</v>
      </c>
      <c r="O174">
        <v>24</v>
      </c>
      <c r="P174">
        <v>19</v>
      </c>
      <c r="Q174">
        <v>22</v>
      </c>
      <c r="R174">
        <v>18</v>
      </c>
      <c r="S174">
        <v>24</v>
      </c>
      <c r="T174">
        <v>25</v>
      </c>
      <c r="U174">
        <v>21</v>
      </c>
      <c r="V174">
        <v>26</v>
      </c>
      <c r="W174">
        <v>23</v>
      </c>
      <c r="X174">
        <v>19</v>
      </c>
      <c r="Y174">
        <v>22</v>
      </c>
      <c r="Z174">
        <v>21</v>
      </c>
      <c r="AA174">
        <v>17</v>
      </c>
      <c r="AB174">
        <v>23</v>
      </c>
      <c r="AC174">
        <v>21</v>
      </c>
      <c r="AD174">
        <v>13</v>
      </c>
      <c r="AE174">
        <v>18</v>
      </c>
      <c r="AF174">
        <v>24</v>
      </c>
      <c r="AG174">
        <v>22</v>
      </c>
      <c r="AH174">
        <v>26</v>
      </c>
      <c r="AI174">
        <v>25</v>
      </c>
      <c r="AJ174">
        <v>21</v>
      </c>
      <c r="AK174">
        <v>19</v>
      </c>
      <c r="AL174">
        <v>23</v>
      </c>
      <c r="AM174">
        <v>18</v>
      </c>
      <c r="AN174">
        <v>23</v>
      </c>
      <c r="AO174">
        <v>16</v>
      </c>
      <c r="AP174">
        <v>19</v>
      </c>
      <c r="AQ174">
        <v>19</v>
      </c>
      <c r="AR174">
        <v>16</v>
      </c>
      <c r="AS174">
        <v>25</v>
      </c>
      <c r="AT174">
        <v>20</v>
      </c>
      <c r="AU174">
        <v>27</v>
      </c>
      <c r="AV174">
        <v>15</v>
      </c>
      <c r="AW174">
        <v>23</v>
      </c>
      <c r="AX174">
        <v>26</v>
      </c>
      <c r="AY174">
        <v>16</v>
      </c>
      <c r="AZ174">
        <v>23</v>
      </c>
      <c r="BA174">
        <v>20</v>
      </c>
      <c r="BB174">
        <v>21</v>
      </c>
      <c r="BC174">
        <v>21</v>
      </c>
      <c r="BD174">
        <v>15</v>
      </c>
      <c r="BE174">
        <v>14</v>
      </c>
      <c r="BF174">
        <v>19</v>
      </c>
      <c r="BG174">
        <v>15</v>
      </c>
      <c r="BH174">
        <v>24</v>
      </c>
      <c r="BI174">
        <v>21</v>
      </c>
      <c r="BJ174">
        <v>24</v>
      </c>
      <c r="BK174">
        <v>24</v>
      </c>
      <c r="BM174">
        <v>33</v>
      </c>
      <c r="BN174">
        <v>8</v>
      </c>
      <c r="BO174">
        <v>20</v>
      </c>
      <c r="BP174">
        <v>36</v>
      </c>
      <c r="BQ174">
        <v>6</v>
      </c>
      <c r="BR174">
        <v>21</v>
      </c>
      <c r="BS174">
        <v>31</v>
      </c>
      <c r="BT174">
        <v>1</v>
      </c>
      <c r="BU174">
        <v>5</v>
      </c>
      <c r="BV174">
        <v>18</v>
      </c>
      <c r="BW174" s="126">
        <v>46</v>
      </c>
      <c r="BX174">
        <v>48</v>
      </c>
      <c r="BY174">
        <v>49</v>
      </c>
      <c r="BZ174">
        <v>9</v>
      </c>
      <c r="CA174">
        <v>14</v>
      </c>
      <c r="CB174">
        <v>24</v>
      </c>
      <c r="CC174">
        <v>26</v>
      </c>
      <c r="CD174">
        <v>35</v>
      </c>
      <c r="CE174">
        <v>38</v>
      </c>
      <c r="CF174">
        <v>3</v>
      </c>
      <c r="CG174">
        <v>11</v>
      </c>
      <c r="CH174">
        <v>19</v>
      </c>
      <c r="CI174">
        <v>7</v>
      </c>
      <c r="CJ174">
        <v>12</v>
      </c>
      <c r="CK174">
        <v>15</v>
      </c>
      <c r="CL174" s="126">
        <v>22</v>
      </c>
      <c r="CM174">
        <v>40</v>
      </c>
      <c r="CN174">
        <v>41</v>
      </c>
      <c r="CO174">
        <v>47</v>
      </c>
      <c r="CP174" s="126">
        <v>32</v>
      </c>
      <c r="CQ174">
        <v>39</v>
      </c>
      <c r="CR174">
        <v>2</v>
      </c>
      <c r="CS174">
        <v>10</v>
      </c>
      <c r="CT174">
        <v>23</v>
      </c>
      <c r="CU174">
        <v>28</v>
      </c>
      <c r="CV174">
        <v>29</v>
      </c>
      <c r="CW174">
        <v>44</v>
      </c>
      <c r="CX174">
        <v>4</v>
      </c>
      <c r="CY174">
        <v>17</v>
      </c>
      <c r="CZ174">
        <v>25</v>
      </c>
      <c r="DA174" s="126">
        <v>13</v>
      </c>
      <c r="DB174">
        <v>27</v>
      </c>
      <c r="DC174" s="126">
        <v>30</v>
      </c>
      <c r="DD174">
        <v>37</v>
      </c>
      <c r="DE174">
        <v>34</v>
      </c>
      <c r="DF174">
        <v>42</v>
      </c>
      <c r="DG174" s="126">
        <v>45</v>
      </c>
      <c r="DH174">
        <v>43</v>
      </c>
      <c r="DI174">
        <v>16</v>
      </c>
      <c r="DJ174" s="239">
        <v>140</v>
      </c>
      <c r="DL174" s="237">
        <v>3</v>
      </c>
      <c r="DM174" s="237">
        <v>3</v>
      </c>
      <c r="DO174" s="237">
        <v>2</v>
      </c>
      <c r="DP174" s="237">
        <v>4</v>
      </c>
      <c r="DR174" s="241">
        <v>0.50179211469534046</v>
      </c>
      <c r="DU174" s="240"/>
    </row>
    <row r="175" spans="1:125" x14ac:dyDescent="0.25">
      <c r="A175" s="235">
        <v>42593</v>
      </c>
      <c r="B175">
        <v>13</v>
      </c>
      <c r="C175">
        <v>22</v>
      </c>
      <c r="D175">
        <v>30</v>
      </c>
      <c r="E175">
        <v>32</v>
      </c>
      <c r="F175">
        <v>45</v>
      </c>
      <c r="G175">
        <v>46</v>
      </c>
      <c r="I175">
        <v>0</v>
      </c>
      <c r="J175">
        <v>1</v>
      </c>
      <c r="K175">
        <v>1</v>
      </c>
      <c r="L175">
        <v>2</v>
      </c>
      <c r="M175">
        <v>2</v>
      </c>
      <c r="O175">
        <v>24</v>
      </c>
      <c r="P175">
        <v>19</v>
      </c>
      <c r="Q175">
        <v>22</v>
      </c>
      <c r="R175">
        <v>18</v>
      </c>
      <c r="S175">
        <v>24</v>
      </c>
      <c r="T175">
        <v>25</v>
      </c>
      <c r="U175">
        <v>21</v>
      </c>
      <c r="V175">
        <v>26</v>
      </c>
      <c r="W175">
        <v>23</v>
      </c>
      <c r="X175">
        <v>19</v>
      </c>
      <c r="Y175">
        <v>22</v>
      </c>
      <c r="Z175">
        <v>21</v>
      </c>
      <c r="AA175">
        <v>18</v>
      </c>
      <c r="AB175">
        <v>23</v>
      </c>
      <c r="AC175">
        <v>21</v>
      </c>
      <c r="AD175">
        <v>13</v>
      </c>
      <c r="AE175">
        <v>18</v>
      </c>
      <c r="AF175">
        <v>24</v>
      </c>
      <c r="AG175">
        <v>22</v>
      </c>
      <c r="AH175">
        <v>26</v>
      </c>
      <c r="AI175">
        <v>25</v>
      </c>
      <c r="AJ175">
        <v>22</v>
      </c>
      <c r="AK175">
        <v>19</v>
      </c>
      <c r="AL175">
        <v>23</v>
      </c>
      <c r="AM175">
        <v>18</v>
      </c>
      <c r="AN175">
        <v>23</v>
      </c>
      <c r="AO175">
        <v>16</v>
      </c>
      <c r="AP175">
        <v>19</v>
      </c>
      <c r="AQ175">
        <v>19</v>
      </c>
      <c r="AR175">
        <v>17</v>
      </c>
      <c r="AS175">
        <v>25</v>
      </c>
      <c r="AT175">
        <v>21</v>
      </c>
      <c r="AU175">
        <v>27</v>
      </c>
      <c r="AV175">
        <v>15</v>
      </c>
      <c r="AW175">
        <v>23</v>
      </c>
      <c r="AX175">
        <v>26</v>
      </c>
      <c r="AY175">
        <v>16</v>
      </c>
      <c r="AZ175">
        <v>23</v>
      </c>
      <c r="BA175">
        <v>20</v>
      </c>
      <c r="BB175">
        <v>21</v>
      </c>
      <c r="BC175">
        <v>21</v>
      </c>
      <c r="BD175">
        <v>15</v>
      </c>
      <c r="BE175">
        <v>14</v>
      </c>
      <c r="BF175">
        <v>19</v>
      </c>
      <c r="BG175">
        <v>16</v>
      </c>
      <c r="BH175">
        <v>25</v>
      </c>
      <c r="BI175">
        <v>21</v>
      </c>
      <c r="BJ175">
        <v>24</v>
      </c>
      <c r="BK175">
        <v>24</v>
      </c>
      <c r="BM175">
        <v>33</v>
      </c>
      <c r="BN175">
        <v>8</v>
      </c>
      <c r="BO175">
        <v>20</v>
      </c>
      <c r="BP175">
        <v>36</v>
      </c>
      <c r="BQ175">
        <v>6</v>
      </c>
      <c r="BR175">
        <v>21</v>
      </c>
      <c r="BS175" s="126">
        <v>31</v>
      </c>
      <c r="BT175">
        <v>46</v>
      </c>
      <c r="BU175">
        <v>1</v>
      </c>
      <c r="BV175">
        <v>5</v>
      </c>
      <c r="BW175" s="126">
        <v>18</v>
      </c>
      <c r="BX175">
        <v>48</v>
      </c>
      <c r="BY175">
        <v>49</v>
      </c>
      <c r="BZ175">
        <v>9</v>
      </c>
      <c r="CA175">
        <v>14</v>
      </c>
      <c r="CB175">
        <v>24</v>
      </c>
      <c r="CC175">
        <v>26</v>
      </c>
      <c r="CD175" s="126">
        <v>35</v>
      </c>
      <c r="CE175" s="126">
        <v>38</v>
      </c>
      <c r="CF175" s="126">
        <v>3</v>
      </c>
      <c r="CG175">
        <v>11</v>
      </c>
      <c r="CH175">
        <v>19</v>
      </c>
      <c r="CI175">
        <v>22</v>
      </c>
      <c r="CJ175">
        <v>7</v>
      </c>
      <c r="CK175">
        <v>12</v>
      </c>
      <c r="CL175">
        <v>15</v>
      </c>
      <c r="CM175">
        <v>32</v>
      </c>
      <c r="CN175">
        <v>40</v>
      </c>
      <c r="CO175">
        <v>41</v>
      </c>
      <c r="CP175">
        <v>47</v>
      </c>
      <c r="CQ175">
        <v>39</v>
      </c>
      <c r="CR175">
        <v>2</v>
      </c>
      <c r="CS175">
        <v>10</v>
      </c>
      <c r="CT175">
        <v>23</v>
      </c>
      <c r="CU175">
        <v>28</v>
      </c>
      <c r="CV175">
        <v>29</v>
      </c>
      <c r="CW175">
        <v>44</v>
      </c>
      <c r="CX175">
        <v>4</v>
      </c>
      <c r="CY175">
        <v>13</v>
      </c>
      <c r="CZ175">
        <v>17</v>
      </c>
      <c r="DA175">
        <v>25</v>
      </c>
      <c r="DB175">
        <v>30</v>
      </c>
      <c r="DC175">
        <v>27</v>
      </c>
      <c r="DD175">
        <v>37</v>
      </c>
      <c r="DE175">
        <v>45</v>
      </c>
      <c r="DF175">
        <v>34</v>
      </c>
      <c r="DG175">
        <v>42</v>
      </c>
      <c r="DH175">
        <v>43</v>
      </c>
      <c r="DI175" s="126">
        <v>16</v>
      </c>
      <c r="DJ175" s="239">
        <v>188</v>
      </c>
      <c r="DL175" s="237">
        <v>4</v>
      </c>
      <c r="DM175" s="237">
        <v>2</v>
      </c>
      <c r="DO175" s="237">
        <v>2</v>
      </c>
      <c r="DP175" s="237">
        <v>4</v>
      </c>
      <c r="DR175" s="241">
        <v>0.6738351254480287</v>
      </c>
      <c r="DU175" s="240"/>
    </row>
    <row r="176" spans="1:125" x14ac:dyDescent="0.25">
      <c r="A176" s="235">
        <v>42597</v>
      </c>
      <c r="B176">
        <v>3</v>
      </c>
      <c r="C176">
        <v>16</v>
      </c>
      <c r="D176">
        <v>18</v>
      </c>
      <c r="E176">
        <v>31</v>
      </c>
      <c r="F176">
        <v>35</v>
      </c>
      <c r="G176">
        <v>38</v>
      </c>
      <c r="I176">
        <v>1</v>
      </c>
      <c r="J176">
        <v>2</v>
      </c>
      <c r="K176">
        <v>0</v>
      </c>
      <c r="L176">
        <v>3</v>
      </c>
      <c r="M176">
        <v>0</v>
      </c>
      <c r="O176">
        <v>24</v>
      </c>
      <c r="P176">
        <v>19</v>
      </c>
      <c r="Q176">
        <v>23</v>
      </c>
      <c r="R176">
        <v>18</v>
      </c>
      <c r="S176">
        <v>24</v>
      </c>
      <c r="T176">
        <v>25</v>
      </c>
      <c r="U176">
        <v>21</v>
      </c>
      <c r="V176">
        <v>26</v>
      </c>
      <c r="W176">
        <v>23</v>
      </c>
      <c r="X176">
        <v>19</v>
      </c>
      <c r="Y176">
        <v>22</v>
      </c>
      <c r="Z176">
        <v>21</v>
      </c>
      <c r="AA176">
        <v>18</v>
      </c>
      <c r="AB176">
        <v>23</v>
      </c>
      <c r="AC176">
        <v>21</v>
      </c>
      <c r="AD176">
        <v>14</v>
      </c>
      <c r="AE176">
        <v>18</v>
      </c>
      <c r="AF176">
        <v>25</v>
      </c>
      <c r="AG176">
        <v>22</v>
      </c>
      <c r="AH176">
        <v>26</v>
      </c>
      <c r="AI176">
        <v>25</v>
      </c>
      <c r="AJ176">
        <v>22</v>
      </c>
      <c r="AK176">
        <v>19</v>
      </c>
      <c r="AL176">
        <v>23</v>
      </c>
      <c r="AM176">
        <v>18</v>
      </c>
      <c r="AN176">
        <v>23</v>
      </c>
      <c r="AO176">
        <v>16</v>
      </c>
      <c r="AP176">
        <v>19</v>
      </c>
      <c r="AQ176">
        <v>19</v>
      </c>
      <c r="AR176">
        <v>17</v>
      </c>
      <c r="AS176">
        <v>26</v>
      </c>
      <c r="AT176">
        <v>21</v>
      </c>
      <c r="AU176">
        <v>27</v>
      </c>
      <c r="AV176">
        <v>15</v>
      </c>
      <c r="AW176">
        <v>24</v>
      </c>
      <c r="AX176">
        <v>26</v>
      </c>
      <c r="AY176">
        <v>16</v>
      </c>
      <c r="AZ176">
        <v>24</v>
      </c>
      <c r="BA176">
        <v>20</v>
      </c>
      <c r="BB176">
        <v>21</v>
      </c>
      <c r="BC176">
        <v>21</v>
      </c>
      <c r="BD176">
        <v>15</v>
      </c>
      <c r="BE176">
        <v>14</v>
      </c>
      <c r="BF176">
        <v>19</v>
      </c>
      <c r="BG176">
        <v>16</v>
      </c>
      <c r="BH176">
        <v>25</v>
      </c>
      <c r="BI176">
        <v>21</v>
      </c>
      <c r="BJ176">
        <v>24</v>
      </c>
      <c r="BK176">
        <v>24</v>
      </c>
      <c r="BM176">
        <v>33</v>
      </c>
      <c r="BN176">
        <v>8</v>
      </c>
      <c r="BO176">
        <v>20</v>
      </c>
      <c r="BP176">
        <v>31</v>
      </c>
      <c r="BQ176" s="126">
        <v>36</v>
      </c>
      <c r="BR176">
        <v>6</v>
      </c>
      <c r="BS176">
        <v>18</v>
      </c>
      <c r="BT176" s="126">
        <v>21</v>
      </c>
      <c r="BU176">
        <v>46</v>
      </c>
      <c r="BV176">
        <v>1</v>
      </c>
      <c r="BW176">
        <v>5</v>
      </c>
      <c r="BX176">
        <v>35</v>
      </c>
      <c r="BY176">
        <v>38</v>
      </c>
      <c r="BZ176">
        <v>48</v>
      </c>
      <c r="CA176">
        <v>49</v>
      </c>
      <c r="CB176">
        <v>3</v>
      </c>
      <c r="CC176">
        <v>9</v>
      </c>
      <c r="CD176">
        <v>14</v>
      </c>
      <c r="CE176">
        <v>24</v>
      </c>
      <c r="CF176" s="126">
        <v>26</v>
      </c>
      <c r="CG176" s="126">
        <v>11</v>
      </c>
      <c r="CH176">
        <v>19</v>
      </c>
      <c r="CI176">
        <v>22</v>
      </c>
      <c r="CJ176">
        <v>7</v>
      </c>
      <c r="CK176">
        <v>12</v>
      </c>
      <c r="CL176">
        <v>15</v>
      </c>
      <c r="CM176">
        <v>32</v>
      </c>
      <c r="CN176">
        <v>40</v>
      </c>
      <c r="CO176">
        <v>41</v>
      </c>
      <c r="CP176">
        <v>47</v>
      </c>
      <c r="CQ176">
        <v>39</v>
      </c>
      <c r="CR176" s="126">
        <v>2</v>
      </c>
      <c r="CS176" s="126">
        <v>10</v>
      </c>
      <c r="CT176">
        <v>23</v>
      </c>
      <c r="CU176">
        <v>28</v>
      </c>
      <c r="CV176">
        <v>29</v>
      </c>
      <c r="CW176">
        <v>44</v>
      </c>
      <c r="CX176">
        <v>4</v>
      </c>
      <c r="CY176">
        <v>13</v>
      </c>
      <c r="CZ176">
        <v>17</v>
      </c>
      <c r="DA176">
        <v>25</v>
      </c>
      <c r="DB176">
        <v>30</v>
      </c>
      <c r="DC176">
        <v>27</v>
      </c>
      <c r="DD176">
        <v>37</v>
      </c>
      <c r="DE176">
        <v>45</v>
      </c>
      <c r="DF176">
        <v>34</v>
      </c>
      <c r="DG176">
        <v>42</v>
      </c>
      <c r="DH176">
        <v>16</v>
      </c>
      <c r="DI176">
        <v>43</v>
      </c>
      <c r="DJ176" s="239">
        <v>141</v>
      </c>
      <c r="DL176" s="237">
        <v>3</v>
      </c>
      <c r="DM176" s="237">
        <v>3</v>
      </c>
      <c r="DO176" s="237">
        <v>3</v>
      </c>
      <c r="DP176" s="237">
        <v>3</v>
      </c>
      <c r="DR176" s="241">
        <v>0.5053763440860215</v>
      </c>
      <c r="DU176" s="240"/>
    </row>
    <row r="177" spans="1:125" x14ac:dyDescent="0.25">
      <c r="A177" s="235">
        <v>42600</v>
      </c>
      <c r="B177">
        <v>2</v>
      </c>
      <c r="C177">
        <v>10</v>
      </c>
      <c r="D177">
        <v>11</v>
      </c>
      <c r="E177">
        <v>21</v>
      </c>
      <c r="F177">
        <v>26</v>
      </c>
      <c r="G177">
        <v>36</v>
      </c>
      <c r="I177">
        <v>1</v>
      </c>
      <c r="J177">
        <v>2</v>
      </c>
      <c r="K177">
        <v>2</v>
      </c>
      <c r="L177">
        <v>1</v>
      </c>
      <c r="M177">
        <v>0</v>
      </c>
      <c r="O177">
        <v>24</v>
      </c>
      <c r="P177">
        <v>20</v>
      </c>
      <c r="Q177">
        <v>23</v>
      </c>
      <c r="R177">
        <v>18</v>
      </c>
      <c r="S177">
        <v>24</v>
      </c>
      <c r="T177">
        <v>25</v>
      </c>
      <c r="U177">
        <v>21</v>
      </c>
      <c r="V177">
        <v>26</v>
      </c>
      <c r="W177">
        <v>23</v>
      </c>
      <c r="X177">
        <v>20</v>
      </c>
      <c r="Y177">
        <v>23</v>
      </c>
      <c r="Z177">
        <v>21</v>
      </c>
      <c r="AA177">
        <v>18</v>
      </c>
      <c r="AB177">
        <v>23</v>
      </c>
      <c r="AC177">
        <v>21</v>
      </c>
      <c r="AD177">
        <v>14</v>
      </c>
      <c r="AE177">
        <v>18</v>
      </c>
      <c r="AF177">
        <v>25</v>
      </c>
      <c r="AG177">
        <v>22</v>
      </c>
      <c r="AH177">
        <v>26</v>
      </c>
      <c r="AI177">
        <v>26</v>
      </c>
      <c r="AJ177">
        <v>22</v>
      </c>
      <c r="AK177">
        <v>19</v>
      </c>
      <c r="AL177">
        <v>23</v>
      </c>
      <c r="AM177">
        <v>18</v>
      </c>
      <c r="AN177">
        <v>24</v>
      </c>
      <c r="AO177">
        <v>16</v>
      </c>
      <c r="AP177">
        <v>19</v>
      </c>
      <c r="AQ177">
        <v>19</v>
      </c>
      <c r="AR177">
        <v>17</v>
      </c>
      <c r="AS177">
        <v>26</v>
      </c>
      <c r="AT177">
        <v>21</v>
      </c>
      <c r="AU177">
        <v>27</v>
      </c>
      <c r="AV177">
        <v>15</v>
      </c>
      <c r="AW177">
        <v>24</v>
      </c>
      <c r="AX177">
        <v>27</v>
      </c>
      <c r="AY177">
        <v>16</v>
      </c>
      <c r="AZ177">
        <v>24</v>
      </c>
      <c r="BA177">
        <v>20</v>
      </c>
      <c r="BB177">
        <v>21</v>
      </c>
      <c r="BC177">
        <v>21</v>
      </c>
      <c r="BD177">
        <v>15</v>
      </c>
      <c r="BE177">
        <v>14</v>
      </c>
      <c r="BF177">
        <v>19</v>
      </c>
      <c r="BG177">
        <v>16</v>
      </c>
      <c r="BH177">
        <v>25</v>
      </c>
      <c r="BI177">
        <v>21</v>
      </c>
      <c r="BJ177">
        <v>24</v>
      </c>
      <c r="BK177">
        <v>24</v>
      </c>
      <c r="BM177">
        <v>33</v>
      </c>
      <c r="BN177" s="126">
        <v>36</v>
      </c>
      <c r="BO177">
        <v>8</v>
      </c>
      <c r="BP177">
        <v>20</v>
      </c>
      <c r="BQ177">
        <v>21</v>
      </c>
      <c r="BR177">
        <v>31</v>
      </c>
      <c r="BS177">
        <v>6</v>
      </c>
      <c r="BT177">
        <v>18</v>
      </c>
      <c r="BU177">
        <v>46</v>
      </c>
      <c r="BV177" s="126">
        <v>1</v>
      </c>
      <c r="BW177">
        <v>5</v>
      </c>
      <c r="BX177">
        <v>26</v>
      </c>
      <c r="BY177" s="126">
        <v>35</v>
      </c>
      <c r="BZ177">
        <v>38</v>
      </c>
      <c r="CA177">
        <v>48</v>
      </c>
      <c r="CB177" s="126">
        <v>49</v>
      </c>
      <c r="CC177">
        <v>3</v>
      </c>
      <c r="CD177">
        <v>9</v>
      </c>
      <c r="CE177">
        <v>11</v>
      </c>
      <c r="CF177">
        <v>14</v>
      </c>
      <c r="CG177">
        <v>24</v>
      </c>
      <c r="CH177">
        <v>19</v>
      </c>
      <c r="CI177">
        <v>22</v>
      </c>
      <c r="CJ177">
        <v>7</v>
      </c>
      <c r="CK177">
        <v>12</v>
      </c>
      <c r="CL177">
        <v>15</v>
      </c>
      <c r="CM177">
        <v>32</v>
      </c>
      <c r="CN177">
        <v>40</v>
      </c>
      <c r="CO177" s="126">
        <v>41</v>
      </c>
      <c r="CP177">
        <v>47</v>
      </c>
      <c r="CQ177">
        <v>2</v>
      </c>
      <c r="CR177" s="126">
        <v>10</v>
      </c>
      <c r="CS177">
        <v>39</v>
      </c>
      <c r="CT177">
        <v>23</v>
      </c>
      <c r="CU177">
        <v>28</v>
      </c>
      <c r="CV177">
        <v>29</v>
      </c>
      <c r="CW177">
        <v>44</v>
      </c>
      <c r="CX177">
        <v>4</v>
      </c>
      <c r="CY177">
        <v>13</v>
      </c>
      <c r="CZ177">
        <v>17</v>
      </c>
      <c r="DA177">
        <v>25</v>
      </c>
      <c r="DB177">
        <v>30</v>
      </c>
      <c r="DC177">
        <v>27</v>
      </c>
      <c r="DD177">
        <v>37</v>
      </c>
      <c r="DE177">
        <v>45</v>
      </c>
      <c r="DF177">
        <v>34</v>
      </c>
      <c r="DG177">
        <v>42</v>
      </c>
      <c r="DH177">
        <v>16</v>
      </c>
      <c r="DI177">
        <v>43</v>
      </c>
      <c r="DJ177" s="239">
        <v>106</v>
      </c>
      <c r="DL177" s="237">
        <v>2</v>
      </c>
      <c r="DM177" s="237">
        <v>4</v>
      </c>
      <c r="DO177" s="237">
        <v>2</v>
      </c>
      <c r="DP177" s="237">
        <v>4</v>
      </c>
      <c r="DR177" s="241">
        <v>0.37992831541218636</v>
      </c>
      <c r="DU177" s="240"/>
    </row>
    <row r="178" spans="1:125" x14ac:dyDescent="0.25">
      <c r="A178" s="235">
        <v>42604</v>
      </c>
      <c r="B178">
        <v>1</v>
      </c>
      <c r="C178">
        <v>10</v>
      </c>
      <c r="D178">
        <v>35</v>
      </c>
      <c r="E178">
        <v>36</v>
      </c>
      <c r="F178">
        <v>41</v>
      </c>
      <c r="G178">
        <v>49</v>
      </c>
      <c r="I178">
        <v>1</v>
      </c>
      <c r="J178">
        <v>1</v>
      </c>
      <c r="K178">
        <v>0</v>
      </c>
      <c r="L178">
        <v>2</v>
      </c>
      <c r="M178">
        <v>2</v>
      </c>
      <c r="O178">
        <v>25</v>
      </c>
      <c r="P178">
        <v>20</v>
      </c>
      <c r="Q178">
        <v>23</v>
      </c>
      <c r="R178">
        <v>18</v>
      </c>
      <c r="S178">
        <v>24</v>
      </c>
      <c r="T178">
        <v>25</v>
      </c>
      <c r="U178">
        <v>21</v>
      </c>
      <c r="V178">
        <v>26</v>
      </c>
      <c r="W178">
        <v>23</v>
      </c>
      <c r="X178">
        <v>21</v>
      </c>
      <c r="Y178">
        <v>23</v>
      </c>
      <c r="Z178">
        <v>21</v>
      </c>
      <c r="AA178">
        <v>18</v>
      </c>
      <c r="AB178">
        <v>23</v>
      </c>
      <c r="AC178">
        <v>21</v>
      </c>
      <c r="AD178">
        <v>14</v>
      </c>
      <c r="AE178">
        <v>18</v>
      </c>
      <c r="AF178">
        <v>25</v>
      </c>
      <c r="AG178">
        <v>22</v>
      </c>
      <c r="AH178">
        <v>26</v>
      </c>
      <c r="AI178">
        <v>26</v>
      </c>
      <c r="AJ178">
        <v>22</v>
      </c>
      <c r="AK178">
        <v>19</v>
      </c>
      <c r="AL178">
        <v>23</v>
      </c>
      <c r="AM178">
        <v>18</v>
      </c>
      <c r="AN178">
        <v>24</v>
      </c>
      <c r="AO178">
        <v>16</v>
      </c>
      <c r="AP178">
        <v>19</v>
      </c>
      <c r="AQ178">
        <v>19</v>
      </c>
      <c r="AR178">
        <v>17</v>
      </c>
      <c r="AS178">
        <v>26</v>
      </c>
      <c r="AT178">
        <v>21</v>
      </c>
      <c r="AU178">
        <v>27</v>
      </c>
      <c r="AV178">
        <v>15</v>
      </c>
      <c r="AW178">
        <v>25</v>
      </c>
      <c r="AX178">
        <v>28</v>
      </c>
      <c r="AY178">
        <v>16</v>
      </c>
      <c r="AZ178">
        <v>24</v>
      </c>
      <c r="BA178">
        <v>20</v>
      </c>
      <c r="BB178">
        <v>21</v>
      </c>
      <c r="BC178">
        <v>22</v>
      </c>
      <c r="BD178">
        <v>15</v>
      </c>
      <c r="BE178">
        <v>14</v>
      </c>
      <c r="BF178">
        <v>19</v>
      </c>
      <c r="BG178">
        <v>16</v>
      </c>
      <c r="BH178">
        <v>25</v>
      </c>
      <c r="BI178">
        <v>21</v>
      </c>
      <c r="BJ178">
        <v>24</v>
      </c>
      <c r="BK178">
        <v>25</v>
      </c>
      <c r="BM178">
        <v>36</v>
      </c>
      <c r="BN178">
        <v>33</v>
      </c>
      <c r="BO178">
        <v>8</v>
      </c>
      <c r="BP178">
        <v>20</v>
      </c>
      <c r="BQ178">
        <v>21</v>
      </c>
      <c r="BR178">
        <v>31</v>
      </c>
      <c r="BS178">
        <v>1</v>
      </c>
      <c r="BT178" s="126">
        <v>6</v>
      </c>
      <c r="BU178">
        <v>18</v>
      </c>
      <c r="BV178" s="126">
        <v>35</v>
      </c>
      <c r="BW178">
        <v>46</v>
      </c>
      <c r="BX178">
        <v>49</v>
      </c>
      <c r="BY178" s="126">
        <v>5</v>
      </c>
      <c r="BZ178">
        <v>26</v>
      </c>
      <c r="CA178">
        <v>38</v>
      </c>
      <c r="CB178">
        <v>48</v>
      </c>
      <c r="CC178">
        <v>3</v>
      </c>
      <c r="CD178">
        <v>9</v>
      </c>
      <c r="CE178" s="126">
        <v>11</v>
      </c>
      <c r="CF178">
        <v>14</v>
      </c>
      <c r="CG178">
        <v>24</v>
      </c>
      <c r="CH178">
        <v>19</v>
      </c>
      <c r="CI178">
        <v>22</v>
      </c>
      <c r="CJ178">
        <v>41</v>
      </c>
      <c r="CK178">
        <v>7</v>
      </c>
      <c r="CL178">
        <v>10</v>
      </c>
      <c r="CM178">
        <v>12</v>
      </c>
      <c r="CN178">
        <v>15</v>
      </c>
      <c r="CO178">
        <v>32</v>
      </c>
      <c r="CP178" s="126">
        <v>40</v>
      </c>
      <c r="CQ178">
        <v>47</v>
      </c>
      <c r="CR178">
        <v>2</v>
      </c>
      <c r="CS178">
        <v>39</v>
      </c>
      <c r="CT178">
        <v>23</v>
      </c>
      <c r="CU178">
        <v>28</v>
      </c>
      <c r="CV178">
        <v>29</v>
      </c>
      <c r="CW178">
        <v>44</v>
      </c>
      <c r="CX178">
        <v>4</v>
      </c>
      <c r="CY178">
        <v>13</v>
      </c>
      <c r="CZ178">
        <v>17</v>
      </c>
      <c r="DA178" s="126">
        <v>25</v>
      </c>
      <c r="DB178">
        <v>30</v>
      </c>
      <c r="DC178">
        <v>27</v>
      </c>
      <c r="DD178">
        <v>37</v>
      </c>
      <c r="DE178">
        <v>45</v>
      </c>
      <c r="DF178">
        <v>34</v>
      </c>
      <c r="DG178">
        <v>42</v>
      </c>
      <c r="DH178">
        <v>16</v>
      </c>
      <c r="DI178">
        <v>43</v>
      </c>
      <c r="DJ178" s="239">
        <v>172</v>
      </c>
      <c r="DL178" s="237">
        <v>4</v>
      </c>
      <c r="DM178" s="237">
        <v>2</v>
      </c>
      <c r="DO178" s="237">
        <v>4</v>
      </c>
      <c r="DP178" s="237">
        <v>2</v>
      </c>
      <c r="DR178" s="241">
        <v>0.61648745519713266</v>
      </c>
      <c r="DU178" s="240"/>
    </row>
    <row r="179" spans="1:125" x14ac:dyDescent="0.25">
      <c r="A179" s="235">
        <v>42607</v>
      </c>
      <c r="B179">
        <v>5</v>
      </c>
      <c r="C179">
        <v>6</v>
      </c>
      <c r="D179">
        <v>11</v>
      </c>
      <c r="E179">
        <v>25</v>
      </c>
      <c r="F179">
        <v>35</v>
      </c>
      <c r="G179">
        <v>40</v>
      </c>
      <c r="I179">
        <v>2</v>
      </c>
      <c r="J179">
        <v>1</v>
      </c>
      <c r="K179">
        <v>1</v>
      </c>
      <c r="L179">
        <v>1</v>
      </c>
      <c r="M179">
        <v>1</v>
      </c>
      <c r="O179">
        <v>25</v>
      </c>
      <c r="P179">
        <v>20</v>
      </c>
      <c r="Q179">
        <v>23</v>
      </c>
      <c r="R179">
        <v>18</v>
      </c>
      <c r="S179">
        <v>25</v>
      </c>
      <c r="T179">
        <v>26</v>
      </c>
      <c r="U179">
        <v>21</v>
      </c>
      <c r="V179">
        <v>26</v>
      </c>
      <c r="W179">
        <v>23</v>
      </c>
      <c r="X179">
        <v>21</v>
      </c>
      <c r="Y179">
        <v>24</v>
      </c>
      <c r="Z179">
        <v>21</v>
      </c>
      <c r="AA179">
        <v>18</v>
      </c>
      <c r="AB179">
        <v>23</v>
      </c>
      <c r="AC179">
        <v>21</v>
      </c>
      <c r="AD179">
        <v>14</v>
      </c>
      <c r="AE179">
        <v>18</v>
      </c>
      <c r="AF179">
        <v>25</v>
      </c>
      <c r="AG179">
        <v>22</v>
      </c>
      <c r="AH179">
        <v>26</v>
      </c>
      <c r="AI179">
        <v>26</v>
      </c>
      <c r="AJ179">
        <v>22</v>
      </c>
      <c r="AK179">
        <v>19</v>
      </c>
      <c r="AL179">
        <v>23</v>
      </c>
      <c r="AM179">
        <v>19</v>
      </c>
      <c r="AN179">
        <v>24</v>
      </c>
      <c r="AO179">
        <v>16</v>
      </c>
      <c r="AP179">
        <v>19</v>
      </c>
      <c r="AQ179">
        <v>19</v>
      </c>
      <c r="AR179">
        <v>17</v>
      </c>
      <c r="AS179">
        <v>26</v>
      </c>
      <c r="AT179">
        <v>21</v>
      </c>
      <c r="AU179">
        <v>27</v>
      </c>
      <c r="AV179">
        <v>15</v>
      </c>
      <c r="AW179">
        <v>26</v>
      </c>
      <c r="AX179">
        <v>28</v>
      </c>
      <c r="AY179">
        <v>16</v>
      </c>
      <c r="AZ179">
        <v>24</v>
      </c>
      <c r="BA179">
        <v>20</v>
      </c>
      <c r="BB179">
        <v>22</v>
      </c>
      <c r="BC179">
        <v>22</v>
      </c>
      <c r="BD179">
        <v>15</v>
      </c>
      <c r="BE179">
        <v>14</v>
      </c>
      <c r="BF179">
        <v>19</v>
      </c>
      <c r="BG179">
        <v>16</v>
      </c>
      <c r="BH179">
        <v>25</v>
      </c>
      <c r="BI179">
        <v>21</v>
      </c>
      <c r="BJ179">
        <v>24</v>
      </c>
      <c r="BK179">
        <v>25</v>
      </c>
      <c r="BM179">
        <v>36</v>
      </c>
      <c r="BN179">
        <v>33</v>
      </c>
      <c r="BO179">
        <v>6</v>
      </c>
      <c r="BP179">
        <v>8</v>
      </c>
      <c r="BQ179">
        <v>20</v>
      </c>
      <c r="BR179">
        <v>21</v>
      </c>
      <c r="BS179">
        <v>31</v>
      </c>
      <c r="BT179">
        <v>35</v>
      </c>
      <c r="BU179">
        <v>1</v>
      </c>
      <c r="BV179">
        <v>5</v>
      </c>
      <c r="BW179">
        <v>18</v>
      </c>
      <c r="BX179">
        <v>46</v>
      </c>
      <c r="BY179" s="126">
        <v>49</v>
      </c>
      <c r="BZ179" s="126">
        <v>11</v>
      </c>
      <c r="CA179">
        <v>26</v>
      </c>
      <c r="CB179">
        <v>38</v>
      </c>
      <c r="CC179" s="126">
        <v>48</v>
      </c>
      <c r="CD179">
        <v>3</v>
      </c>
      <c r="CE179">
        <v>9</v>
      </c>
      <c r="CF179">
        <v>14</v>
      </c>
      <c r="CG179">
        <v>24</v>
      </c>
      <c r="CH179" s="126">
        <v>19</v>
      </c>
      <c r="CI179">
        <v>22</v>
      </c>
      <c r="CJ179">
        <v>40</v>
      </c>
      <c r="CK179">
        <v>41</v>
      </c>
      <c r="CL179">
        <v>7</v>
      </c>
      <c r="CM179">
        <v>10</v>
      </c>
      <c r="CN179">
        <v>12</v>
      </c>
      <c r="CO179">
        <v>15</v>
      </c>
      <c r="CP179" s="126">
        <v>32</v>
      </c>
      <c r="CQ179">
        <v>47</v>
      </c>
      <c r="CR179">
        <v>2</v>
      </c>
      <c r="CS179">
        <v>39</v>
      </c>
      <c r="CT179" s="126">
        <v>23</v>
      </c>
      <c r="CU179">
        <v>25</v>
      </c>
      <c r="CV179">
        <v>28</v>
      </c>
      <c r="CW179">
        <v>29</v>
      </c>
      <c r="CX179">
        <v>44</v>
      </c>
      <c r="CY179">
        <v>4</v>
      </c>
      <c r="CZ179">
        <v>13</v>
      </c>
      <c r="DA179">
        <v>17</v>
      </c>
      <c r="DB179">
        <v>30</v>
      </c>
      <c r="DC179">
        <v>27</v>
      </c>
      <c r="DD179">
        <v>37</v>
      </c>
      <c r="DE179">
        <v>45</v>
      </c>
      <c r="DF179">
        <v>34</v>
      </c>
      <c r="DG179">
        <v>42</v>
      </c>
      <c r="DH179">
        <v>16</v>
      </c>
      <c r="DI179">
        <v>43</v>
      </c>
      <c r="DJ179" s="239">
        <v>122</v>
      </c>
      <c r="DL179" s="237">
        <v>2</v>
      </c>
      <c r="DM179" s="237">
        <v>4</v>
      </c>
      <c r="DO179" s="237">
        <v>4</v>
      </c>
      <c r="DP179" s="237">
        <v>2</v>
      </c>
      <c r="DR179" s="241">
        <v>0.43727598566308246</v>
      </c>
      <c r="DU179" s="240"/>
    </row>
    <row r="180" spans="1:125" x14ac:dyDescent="0.25">
      <c r="A180" s="235">
        <v>42611</v>
      </c>
      <c r="B180">
        <v>11</v>
      </c>
      <c r="C180">
        <v>19</v>
      </c>
      <c r="D180">
        <v>23</v>
      </c>
      <c r="E180">
        <v>32</v>
      </c>
      <c r="F180">
        <v>48</v>
      </c>
      <c r="G180">
        <v>49</v>
      </c>
      <c r="I180">
        <v>0</v>
      </c>
      <c r="J180">
        <v>2</v>
      </c>
      <c r="K180">
        <v>1</v>
      </c>
      <c r="L180">
        <v>1</v>
      </c>
      <c r="M180">
        <v>2</v>
      </c>
      <c r="O180">
        <v>25</v>
      </c>
      <c r="P180">
        <v>20</v>
      </c>
      <c r="Q180">
        <v>23</v>
      </c>
      <c r="R180">
        <v>18</v>
      </c>
      <c r="S180">
        <v>25</v>
      </c>
      <c r="T180">
        <v>26</v>
      </c>
      <c r="U180">
        <v>21</v>
      </c>
      <c r="V180">
        <v>26</v>
      </c>
      <c r="W180">
        <v>23</v>
      </c>
      <c r="X180">
        <v>21</v>
      </c>
      <c r="Y180">
        <v>25</v>
      </c>
      <c r="Z180">
        <v>21</v>
      </c>
      <c r="AA180">
        <v>18</v>
      </c>
      <c r="AB180">
        <v>23</v>
      </c>
      <c r="AC180">
        <v>21</v>
      </c>
      <c r="AD180">
        <v>14</v>
      </c>
      <c r="AE180">
        <v>18</v>
      </c>
      <c r="AF180">
        <v>25</v>
      </c>
      <c r="AG180">
        <v>23</v>
      </c>
      <c r="AH180">
        <v>26</v>
      </c>
      <c r="AI180">
        <v>26</v>
      </c>
      <c r="AJ180">
        <v>22</v>
      </c>
      <c r="AK180">
        <v>20</v>
      </c>
      <c r="AL180">
        <v>23</v>
      </c>
      <c r="AM180">
        <v>19</v>
      </c>
      <c r="AN180">
        <v>24</v>
      </c>
      <c r="AO180">
        <v>16</v>
      </c>
      <c r="AP180">
        <v>19</v>
      </c>
      <c r="AQ180">
        <v>19</v>
      </c>
      <c r="AR180">
        <v>17</v>
      </c>
      <c r="AS180">
        <v>26</v>
      </c>
      <c r="AT180">
        <v>22</v>
      </c>
      <c r="AU180">
        <v>27</v>
      </c>
      <c r="AV180">
        <v>15</v>
      </c>
      <c r="AW180">
        <v>26</v>
      </c>
      <c r="AX180">
        <v>28</v>
      </c>
      <c r="AY180">
        <v>16</v>
      </c>
      <c r="AZ180">
        <v>24</v>
      </c>
      <c r="BA180">
        <v>20</v>
      </c>
      <c r="BB180">
        <v>22</v>
      </c>
      <c r="BC180">
        <v>22</v>
      </c>
      <c r="BD180">
        <v>15</v>
      </c>
      <c r="BE180">
        <v>14</v>
      </c>
      <c r="BF180">
        <v>19</v>
      </c>
      <c r="BG180">
        <v>16</v>
      </c>
      <c r="BH180">
        <v>25</v>
      </c>
      <c r="BI180">
        <v>21</v>
      </c>
      <c r="BJ180">
        <v>25</v>
      </c>
      <c r="BK180">
        <v>26</v>
      </c>
      <c r="BM180">
        <v>36</v>
      </c>
      <c r="BN180">
        <v>33</v>
      </c>
      <c r="BO180">
        <v>6</v>
      </c>
      <c r="BP180">
        <v>8</v>
      </c>
      <c r="BQ180">
        <v>20</v>
      </c>
      <c r="BR180">
        <v>21</v>
      </c>
      <c r="BS180">
        <v>31</v>
      </c>
      <c r="BT180">
        <v>35</v>
      </c>
      <c r="BU180">
        <v>49</v>
      </c>
      <c r="BV180">
        <v>1</v>
      </c>
      <c r="BW180">
        <v>5</v>
      </c>
      <c r="BX180">
        <v>11</v>
      </c>
      <c r="BY180">
        <v>18</v>
      </c>
      <c r="BZ180">
        <v>46</v>
      </c>
      <c r="CA180" s="126">
        <v>48</v>
      </c>
      <c r="CB180">
        <v>26</v>
      </c>
      <c r="CC180">
        <v>38</v>
      </c>
      <c r="CD180" s="126">
        <v>3</v>
      </c>
      <c r="CE180">
        <v>9</v>
      </c>
      <c r="CF180">
        <v>14</v>
      </c>
      <c r="CG180">
        <v>19</v>
      </c>
      <c r="CH180">
        <v>24</v>
      </c>
      <c r="CI180">
        <v>22</v>
      </c>
      <c r="CJ180">
        <v>32</v>
      </c>
      <c r="CK180">
        <v>40</v>
      </c>
      <c r="CL180">
        <v>41</v>
      </c>
      <c r="CM180">
        <v>7</v>
      </c>
      <c r="CN180">
        <v>10</v>
      </c>
      <c r="CO180" s="126">
        <v>12</v>
      </c>
      <c r="CP180" s="126">
        <v>15</v>
      </c>
      <c r="CQ180">
        <v>47</v>
      </c>
      <c r="CR180">
        <v>2</v>
      </c>
      <c r="CS180">
        <v>23</v>
      </c>
      <c r="CT180">
        <v>39</v>
      </c>
      <c r="CU180">
        <v>25</v>
      </c>
      <c r="CV180" s="126">
        <v>28</v>
      </c>
      <c r="CW180">
        <v>29</v>
      </c>
      <c r="CX180">
        <v>44</v>
      </c>
      <c r="CY180" s="126">
        <v>4</v>
      </c>
      <c r="CZ180">
        <v>13</v>
      </c>
      <c r="DA180">
        <v>17</v>
      </c>
      <c r="DB180">
        <v>30</v>
      </c>
      <c r="DC180">
        <v>27</v>
      </c>
      <c r="DD180">
        <v>37</v>
      </c>
      <c r="DE180">
        <v>45</v>
      </c>
      <c r="DF180">
        <v>34</v>
      </c>
      <c r="DG180">
        <v>42</v>
      </c>
      <c r="DH180">
        <v>16</v>
      </c>
      <c r="DI180">
        <v>43</v>
      </c>
      <c r="DJ180" s="239">
        <v>182</v>
      </c>
      <c r="DL180" s="237">
        <v>3</v>
      </c>
      <c r="DM180" s="237">
        <v>3</v>
      </c>
      <c r="DO180" s="237">
        <v>4</v>
      </c>
      <c r="DP180" s="237">
        <v>2</v>
      </c>
      <c r="DR180" s="241">
        <v>0.6523297491039427</v>
      </c>
      <c r="DU180" s="240"/>
    </row>
    <row r="181" spans="1:125" x14ac:dyDescent="0.25">
      <c r="A181" s="235">
        <v>42614</v>
      </c>
      <c r="B181">
        <v>3</v>
      </c>
      <c r="C181">
        <v>4</v>
      </c>
      <c r="D181">
        <v>12</v>
      </c>
      <c r="E181">
        <v>15</v>
      </c>
      <c r="F181">
        <v>28</v>
      </c>
      <c r="G181">
        <v>48</v>
      </c>
      <c r="I181">
        <v>2</v>
      </c>
      <c r="J181">
        <v>2</v>
      </c>
      <c r="K181">
        <v>1</v>
      </c>
      <c r="L181">
        <v>0</v>
      </c>
      <c r="M181">
        <v>1</v>
      </c>
      <c r="O181">
        <v>25</v>
      </c>
      <c r="P181">
        <v>20</v>
      </c>
      <c r="Q181">
        <v>24</v>
      </c>
      <c r="R181">
        <v>19</v>
      </c>
      <c r="S181">
        <v>25</v>
      </c>
      <c r="T181">
        <v>26</v>
      </c>
      <c r="U181">
        <v>21</v>
      </c>
      <c r="V181">
        <v>26</v>
      </c>
      <c r="W181">
        <v>23</v>
      </c>
      <c r="X181">
        <v>21</v>
      </c>
      <c r="Y181">
        <v>25</v>
      </c>
      <c r="Z181">
        <v>22</v>
      </c>
      <c r="AA181">
        <v>18</v>
      </c>
      <c r="AB181">
        <v>23</v>
      </c>
      <c r="AC181">
        <v>22</v>
      </c>
      <c r="AD181">
        <v>14</v>
      </c>
      <c r="AE181">
        <v>18</v>
      </c>
      <c r="AF181">
        <v>25</v>
      </c>
      <c r="AG181">
        <v>23</v>
      </c>
      <c r="AH181">
        <v>26</v>
      </c>
      <c r="AI181">
        <v>26</v>
      </c>
      <c r="AJ181">
        <v>22</v>
      </c>
      <c r="AK181">
        <v>20</v>
      </c>
      <c r="AL181">
        <v>23</v>
      </c>
      <c r="AM181">
        <v>19</v>
      </c>
      <c r="AN181">
        <v>24</v>
      </c>
      <c r="AO181">
        <v>16</v>
      </c>
      <c r="AP181">
        <v>20</v>
      </c>
      <c r="AQ181">
        <v>19</v>
      </c>
      <c r="AR181">
        <v>17</v>
      </c>
      <c r="AS181">
        <v>26</v>
      </c>
      <c r="AT181">
        <v>22</v>
      </c>
      <c r="AU181">
        <v>27</v>
      </c>
      <c r="AV181">
        <v>15</v>
      </c>
      <c r="AW181">
        <v>26</v>
      </c>
      <c r="AX181">
        <v>28</v>
      </c>
      <c r="AY181">
        <v>16</v>
      </c>
      <c r="AZ181">
        <v>24</v>
      </c>
      <c r="BA181">
        <v>20</v>
      </c>
      <c r="BB181">
        <v>22</v>
      </c>
      <c r="BC181">
        <v>22</v>
      </c>
      <c r="BD181">
        <v>15</v>
      </c>
      <c r="BE181">
        <v>14</v>
      </c>
      <c r="BF181">
        <v>19</v>
      </c>
      <c r="BG181">
        <v>16</v>
      </c>
      <c r="BH181">
        <v>25</v>
      </c>
      <c r="BI181">
        <v>21</v>
      </c>
      <c r="BJ181">
        <v>26</v>
      </c>
      <c r="BK181">
        <v>26</v>
      </c>
      <c r="BM181">
        <v>36</v>
      </c>
      <c r="BN181">
        <v>33</v>
      </c>
      <c r="BO181">
        <v>6</v>
      </c>
      <c r="BP181">
        <v>8</v>
      </c>
      <c r="BQ181">
        <v>20</v>
      </c>
      <c r="BR181" s="126">
        <v>21</v>
      </c>
      <c r="BS181">
        <v>31</v>
      </c>
      <c r="BT181">
        <v>35</v>
      </c>
      <c r="BU181">
        <v>48</v>
      </c>
      <c r="BV181">
        <v>49</v>
      </c>
      <c r="BW181">
        <v>1</v>
      </c>
      <c r="BX181">
        <v>5</v>
      </c>
      <c r="BY181">
        <v>11</v>
      </c>
      <c r="BZ181">
        <v>18</v>
      </c>
      <c r="CA181">
        <v>46</v>
      </c>
      <c r="CB181" s="126">
        <v>3</v>
      </c>
      <c r="CC181">
        <v>26</v>
      </c>
      <c r="CD181">
        <v>38</v>
      </c>
      <c r="CE181" s="126">
        <v>9</v>
      </c>
      <c r="CF181" s="126">
        <v>14</v>
      </c>
      <c r="CG181">
        <v>19</v>
      </c>
      <c r="CH181">
        <v>24</v>
      </c>
      <c r="CI181">
        <v>12</v>
      </c>
      <c r="CJ181">
        <v>15</v>
      </c>
      <c r="CK181">
        <v>22</v>
      </c>
      <c r="CL181" s="126">
        <v>32</v>
      </c>
      <c r="CM181" s="126">
        <v>40</v>
      </c>
      <c r="CN181">
        <v>41</v>
      </c>
      <c r="CO181">
        <v>7</v>
      </c>
      <c r="CP181">
        <v>10</v>
      </c>
      <c r="CQ181">
        <v>47</v>
      </c>
      <c r="CR181">
        <v>2</v>
      </c>
      <c r="CS181">
        <v>23</v>
      </c>
      <c r="CT181">
        <v>28</v>
      </c>
      <c r="CU181">
        <v>39</v>
      </c>
      <c r="CV181">
        <v>4</v>
      </c>
      <c r="CW181">
        <v>25</v>
      </c>
      <c r="CX181">
        <v>29</v>
      </c>
      <c r="CY181">
        <v>44</v>
      </c>
      <c r="CZ181">
        <v>13</v>
      </c>
      <c r="DA181">
        <v>17</v>
      </c>
      <c r="DB181">
        <v>30</v>
      </c>
      <c r="DC181">
        <v>27</v>
      </c>
      <c r="DD181">
        <v>37</v>
      </c>
      <c r="DE181">
        <v>45</v>
      </c>
      <c r="DF181">
        <v>34</v>
      </c>
      <c r="DG181">
        <v>42</v>
      </c>
      <c r="DH181">
        <v>16</v>
      </c>
      <c r="DI181">
        <v>43</v>
      </c>
      <c r="DJ181" s="239">
        <v>110</v>
      </c>
      <c r="DL181" s="237">
        <v>2</v>
      </c>
      <c r="DM181" s="237">
        <v>4</v>
      </c>
      <c r="DO181" s="237">
        <v>2</v>
      </c>
      <c r="DP181" s="237">
        <v>4</v>
      </c>
      <c r="DR181" s="241">
        <v>0.3942652329749104</v>
      </c>
      <c r="DU181" s="240"/>
    </row>
    <row r="182" spans="1:125" x14ac:dyDescent="0.25">
      <c r="A182" s="235">
        <v>42618</v>
      </c>
      <c r="B182">
        <v>3</v>
      </c>
      <c r="C182">
        <v>9</v>
      </c>
      <c r="D182">
        <v>14</v>
      </c>
      <c r="E182">
        <v>21</v>
      </c>
      <c r="F182">
        <v>32</v>
      </c>
      <c r="G182">
        <v>40</v>
      </c>
      <c r="I182">
        <v>2</v>
      </c>
      <c r="J182">
        <v>1</v>
      </c>
      <c r="K182">
        <v>1</v>
      </c>
      <c r="L182">
        <v>1</v>
      </c>
      <c r="M182">
        <v>1</v>
      </c>
      <c r="O182">
        <v>25</v>
      </c>
      <c r="P182">
        <v>20</v>
      </c>
      <c r="Q182">
        <v>25</v>
      </c>
      <c r="R182">
        <v>19</v>
      </c>
      <c r="S182">
        <v>25</v>
      </c>
      <c r="T182">
        <v>26</v>
      </c>
      <c r="U182">
        <v>21</v>
      </c>
      <c r="V182">
        <v>26</v>
      </c>
      <c r="W182">
        <v>24</v>
      </c>
      <c r="X182">
        <v>21</v>
      </c>
      <c r="Y182">
        <v>25</v>
      </c>
      <c r="Z182">
        <v>22</v>
      </c>
      <c r="AA182">
        <v>18</v>
      </c>
      <c r="AB182">
        <v>24</v>
      </c>
      <c r="AC182">
        <v>22</v>
      </c>
      <c r="AD182">
        <v>14</v>
      </c>
      <c r="AE182">
        <v>18</v>
      </c>
      <c r="AF182">
        <v>25</v>
      </c>
      <c r="AG182">
        <v>23</v>
      </c>
      <c r="AH182">
        <v>26</v>
      </c>
      <c r="AI182">
        <v>27</v>
      </c>
      <c r="AJ182">
        <v>22</v>
      </c>
      <c r="AK182">
        <v>20</v>
      </c>
      <c r="AL182">
        <v>23</v>
      </c>
      <c r="AM182">
        <v>19</v>
      </c>
      <c r="AN182">
        <v>24</v>
      </c>
      <c r="AO182">
        <v>16</v>
      </c>
      <c r="AP182">
        <v>20</v>
      </c>
      <c r="AQ182">
        <v>19</v>
      </c>
      <c r="AR182">
        <v>17</v>
      </c>
      <c r="AS182">
        <v>26</v>
      </c>
      <c r="AT182">
        <v>23</v>
      </c>
      <c r="AU182">
        <v>27</v>
      </c>
      <c r="AV182">
        <v>15</v>
      </c>
      <c r="AW182">
        <v>26</v>
      </c>
      <c r="AX182">
        <v>28</v>
      </c>
      <c r="AY182">
        <v>16</v>
      </c>
      <c r="AZ182">
        <v>24</v>
      </c>
      <c r="BA182">
        <v>20</v>
      </c>
      <c r="BB182">
        <v>23</v>
      </c>
      <c r="BC182">
        <v>22</v>
      </c>
      <c r="BD182">
        <v>15</v>
      </c>
      <c r="BE182">
        <v>14</v>
      </c>
      <c r="BF182">
        <v>19</v>
      </c>
      <c r="BG182">
        <v>16</v>
      </c>
      <c r="BH182">
        <v>25</v>
      </c>
      <c r="BI182">
        <v>21</v>
      </c>
      <c r="BJ182">
        <v>26</v>
      </c>
      <c r="BK182">
        <v>26</v>
      </c>
      <c r="BM182">
        <v>36</v>
      </c>
      <c r="BN182">
        <v>21</v>
      </c>
      <c r="BO182">
        <v>33</v>
      </c>
      <c r="BP182" s="126">
        <v>6</v>
      </c>
      <c r="BQ182">
        <v>8</v>
      </c>
      <c r="BR182">
        <v>20</v>
      </c>
      <c r="BS182" s="126">
        <v>31</v>
      </c>
      <c r="BT182">
        <v>35</v>
      </c>
      <c r="BU182">
        <v>48</v>
      </c>
      <c r="BV182">
        <v>49</v>
      </c>
      <c r="BW182">
        <v>1</v>
      </c>
      <c r="BX182">
        <v>3</v>
      </c>
      <c r="BY182">
        <v>5</v>
      </c>
      <c r="BZ182" s="126">
        <v>11</v>
      </c>
      <c r="CA182">
        <v>18</v>
      </c>
      <c r="CB182">
        <v>46</v>
      </c>
      <c r="CC182">
        <v>9</v>
      </c>
      <c r="CD182">
        <v>14</v>
      </c>
      <c r="CE182" s="126">
        <v>26</v>
      </c>
      <c r="CF182">
        <v>38</v>
      </c>
      <c r="CG182">
        <v>19</v>
      </c>
      <c r="CH182">
        <v>24</v>
      </c>
      <c r="CI182">
        <v>32</v>
      </c>
      <c r="CJ182">
        <v>40</v>
      </c>
      <c r="CK182">
        <v>12</v>
      </c>
      <c r="CL182">
        <v>15</v>
      </c>
      <c r="CM182">
        <v>22</v>
      </c>
      <c r="CN182">
        <v>41</v>
      </c>
      <c r="CO182">
        <v>7</v>
      </c>
      <c r="CP182">
        <v>10</v>
      </c>
      <c r="CQ182">
        <v>47</v>
      </c>
      <c r="CR182">
        <v>2</v>
      </c>
      <c r="CS182">
        <v>23</v>
      </c>
      <c r="CT182">
        <v>28</v>
      </c>
      <c r="CU182">
        <v>39</v>
      </c>
      <c r="CV182" s="126">
        <v>4</v>
      </c>
      <c r="CW182">
        <v>25</v>
      </c>
      <c r="CX182">
        <v>29</v>
      </c>
      <c r="CY182">
        <v>44</v>
      </c>
      <c r="CZ182" s="126">
        <v>13</v>
      </c>
      <c r="DA182">
        <v>17</v>
      </c>
      <c r="DB182">
        <v>30</v>
      </c>
      <c r="DC182">
        <v>27</v>
      </c>
      <c r="DD182">
        <v>37</v>
      </c>
      <c r="DE182">
        <v>45</v>
      </c>
      <c r="DF182">
        <v>34</v>
      </c>
      <c r="DG182">
        <v>42</v>
      </c>
      <c r="DH182">
        <v>16</v>
      </c>
      <c r="DI182">
        <v>43</v>
      </c>
      <c r="DJ182" s="239">
        <v>119</v>
      </c>
      <c r="DL182" s="237">
        <v>2</v>
      </c>
      <c r="DM182" s="237">
        <v>4</v>
      </c>
      <c r="DO182" s="237">
        <v>3</v>
      </c>
      <c r="DP182" s="237">
        <v>3</v>
      </c>
      <c r="DR182" s="241">
        <v>0.4265232974910394</v>
      </c>
      <c r="DU182" s="240"/>
    </row>
    <row r="183" spans="1:125" x14ac:dyDescent="0.25">
      <c r="A183" s="235">
        <v>42621</v>
      </c>
      <c r="B183">
        <v>4</v>
      </c>
      <c r="C183">
        <v>6</v>
      </c>
      <c r="D183">
        <v>11</v>
      </c>
      <c r="E183">
        <v>13</v>
      </c>
      <c r="F183">
        <v>26</v>
      </c>
      <c r="G183">
        <v>31</v>
      </c>
      <c r="I183">
        <v>2</v>
      </c>
      <c r="J183">
        <v>2</v>
      </c>
      <c r="K183">
        <v>1</v>
      </c>
      <c r="L183">
        <v>1</v>
      </c>
      <c r="M183">
        <v>0</v>
      </c>
      <c r="O183">
        <v>25</v>
      </c>
      <c r="P183">
        <v>20</v>
      </c>
      <c r="Q183">
        <v>25</v>
      </c>
      <c r="R183">
        <v>20</v>
      </c>
      <c r="S183">
        <v>25</v>
      </c>
      <c r="T183">
        <v>27</v>
      </c>
      <c r="U183">
        <v>21</v>
      </c>
      <c r="V183">
        <v>26</v>
      </c>
      <c r="W183">
        <v>24</v>
      </c>
      <c r="X183">
        <v>21</v>
      </c>
      <c r="Y183">
        <v>26</v>
      </c>
      <c r="Z183">
        <v>22</v>
      </c>
      <c r="AA183">
        <v>19</v>
      </c>
      <c r="AB183">
        <v>24</v>
      </c>
      <c r="AC183">
        <v>22</v>
      </c>
      <c r="AD183">
        <v>14</v>
      </c>
      <c r="AE183">
        <v>18</v>
      </c>
      <c r="AF183">
        <v>25</v>
      </c>
      <c r="AG183">
        <v>23</v>
      </c>
      <c r="AH183">
        <v>26</v>
      </c>
      <c r="AI183">
        <v>27</v>
      </c>
      <c r="AJ183">
        <v>22</v>
      </c>
      <c r="AK183">
        <v>20</v>
      </c>
      <c r="AL183">
        <v>23</v>
      </c>
      <c r="AM183">
        <v>19</v>
      </c>
      <c r="AN183">
        <v>25</v>
      </c>
      <c r="AO183">
        <v>16</v>
      </c>
      <c r="AP183">
        <v>20</v>
      </c>
      <c r="AQ183">
        <v>19</v>
      </c>
      <c r="AR183">
        <v>17</v>
      </c>
      <c r="AS183">
        <v>27</v>
      </c>
      <c r="AT183">
        <v>23</v>
      </c>
      <c r="AU183">
        <v>27</v>
      </c>
      <c r="AV183">
        <v>15</v>
      </c>
      <c r="AW183">
        <v>26</v>
      </c>
      <c r="AX183">
        <v>28</v>
      </c>
      <c r="AY183">
        <v>16</v>
      </c>
      <c r="AZ183">
        <v>24</v>
      </c>
      <c r="BA183">
        <v>20</v>
      </c>
      <c r="BB183">
        <v>23</v>
      </c>
      <c r="BC183">
        <v>22</v>
      </c>
      <c r="BD183">
        <v>15</v>
      </c>
      <c r="BE183">
        <v>14</v>
      </c>
      <c r="BF183">
        <v>19</v>
      </c>
      <c r="BG183">
        <v>16</v>
      </c>
      <c r="BH183">
        <v>25</v>
      </c>
      <c r="BI183">
        <v>21</v>
      </c>
      <c r="BJ183">
        <v>26</v>
      </c>
      <c r="BK183">
        <v>26</v>
      </c>
      <c r="BM183">
        <v>36</v>
      </c>
      <c r="BN183">
        <v>6</v>
      </c>
      <c r="BO183">
        <v>21</v>
      </c>
      <c r="BP183">
        <v>31</v>
      </c>
      <c r="BQ183">
        <v>33</v>
      </c>
      <c r="BR183">
        <v>8</v>
      </c>
      <c r="BS183">
        <v>11</v>
      </c>
      <c r="BT183">
        <v>20</v>
      </c>
      <c r="BU183">
        <v>35</v>
      </c>
      <c r="BV183" s="126">
        <v>48</v>
      </c>
      <c r="BW183" s="126">
        <v>49</v>
      </c>
      <c r="BX183">
        <v>1</v>
      </c>
      <c r="BY183" s="126">
        <v>3</v>
      </c>
      <c r="BZ183">
        <v>5</v>
      </c>
      <c r="CA183" s="126">
        <v>18</v>
      </c>
      <c r="CB183">
        <v>26</v>
      </c>
      <c r="CC183">
        <v>46</v>
      </c>
      <c r="CD183">
        <v>9</v>
      </c>
      <c r="CE183">
        <v>14</v>
      </c>
      <c r="CF183">
        <v>38</v>
      </c>
      <c r="CG183">
        <v>19</v>
      </c>
      <c r="CH183">
        <v>24</v>
      </c>
      <c r="CI183">
        <v>32</v>
      </c>
      <c r="CJ183">
        <v>40</v>
      </c>
      <c r="CK183">
        <v>12</v>
      </c>
      <c r="CL183">
        <v>15</v>
      </c>
      <c r="CM183" s="126">
        <v>22</v>
      </c>
      <c r="CN183">
        <v>41</v>
      </c>
      <c r="CO183">
        <v>7</v>
      </c>
      <c r="CP183" s="126">
        <v>10</v>
      </c>
      <c r="CQ183">
        <v>47</v>
      </c>
      <c r="CR183">
        <v>2</v>
      </c>
      <c r="CS183">
        <v>4</v>
      </c>
      <c r="CT183">
        <v>23</v>
      </c>
      <c r="CU183">
        <v>28</v>
      </c>
      <c r="CV183">
        <v>39</v>
      </c>
      <c r="CW183">
        <v>13</v>
      </c>
      <c r="CX183">
        <v>25</v>
      </c>
      <c r="CY183">
        <v>29</v>
      </c>
      <c r="CZ183">
        <v>44</v>
      </c>
      <c r="DA183">
        <v>17</v>
      </c>
      <c r="DB183">
        <v>30</v>
      </c>
      <c r="DC183">
        <v>27</v>
      </c>
      <c r="DD183">
        <v>37</v>
      </c>
      <c r="DE183">
        <v>45</v>
      </c>
      <c r="DF183">
        <v>34</v>
      </c>
      <c r="DG183">
        <v>42</v>
      </c>
      <c r="DH183">
        <v>16</v>
      </c>
      <c r="DI183">
        <v>43</v>
      </c>
      <c r="DJ183" s="239">
        <v>91</v>
      </c>
      <c r="DL183" s="237">
        <v>2</v>
      </c>
      <c r="DM183" s="237">
        <v>4</v>
      </c>
      <c r="DO183" s="237">
        <v>3</v>
      </c>
      <c r="DP183" s="237">
        <v>3</v>
      </c>
      <c r="DR183" s="241">
        <v>0.32616487455197135</v>
      </c>
      <c r="DU183" s="240"/>
    </row>
    <row r="184" spans="1:125" x14ac:dyDescent="0.25">
      <c r="A184" s="235">
        <v>42625</v>
      </c>
      <c r="B184">
        <v>3</v>
      </c>
      <c r="C184">
        <v>10</v>
      </c>
      <c r="D184">
        <v>18</v>
      </c>
      <c r="E184">
        <v>22</v>
      </c>
      <c r="F184">
        <v>48</v>
      </c>
      <c r="G184">
        <v>49</v>
      </c>
      <c r="I184">
        <v>1</v>
      </c>
      <c r="J184">
        <v>2</v>
      </c>
      <c r="K184">
        <v>1</v>
      </c>
      <c r="L184">
        <v>0</v>
      </c>
      <c r="M184">
        <v>2</v>
      </c>
      <c r="O184">
        <v>25</v>
      </c>
      <c r="P184">
        <v>20</v>
      </c>
      <c r="Q184">
        <v>26</v>
      </c>
      <c r="R184">
        <v>20</v>
      </c>
      <c r="S184">
        <v>25</v>
      </c>
      <c r="T184">
        <v>27</v>
      </c>
      <c r="U184">
        <v>21</v>
      </c>
      <c r="V184">
        <v>26</v>
      </c>
      <c r="W184">
        <v>24</v>
      </c>
      <c r="X184">
        <v>22</v>
      </c>
      <c r="Y184">
        <v>26</v>
      </c>
      <c r="Z184">
        <v>22</v>
      </c>
      <c r="AA184">
        <v>19</v>
      </c>
      <c r="AB184">
        <v>24</v>
      </c>
      <c r="AC184">
        <v>22</v>
      </c>
      <c r="AD184">
        <v>14</v>
      </c>
      <c r="AE184">
        <v>18</v>
      </c>
      <c r="AF184">
        <v>26</v>
      </c>
      <c r="AG184">
        <v>23</v>
      </c>
      <c r="AH184">
        <v>26</v>
      </c>
      <c r="AI184">
        <v>27</v>
      </c>
      <c r="AJ184">
        <v>23</v>
      </c>
      <c r="AK184">
        <v>20</v>
      </c>
      <c r="AL184">
        <v>23</v>
      </c>
      <c r="AM184">
        <v>19</v>
      </c>
      <c r="AN184">
        <v>25</v>
      </c>
      <c r="AO184">
        <v>16</v>
      </c>
      <c r="AP184">
        <v>20</v>
      </c>
      <c r="AQ184">
        <v>19</v>
      </c>
      <c r="AR184">
        <v>17</v>
      </c>
      <c r="AS184">
        <v>27</v>
      </c>
      <c r="AT184">
        <v>23</v>
      </c>
      <c r="AU184">
        <v>27</v>
      </c>
      <c r="AV184">
        <v>15</v>
      </c>
      <c r="AW184">
        <v>26</v>
      </c>
      <c r="AX184">
        <v>28</v>
      </c>
      <c r="AY184">
        <v>16</v>
      </c>
      <c r="AZ184">
        <v>24</v>
      </c>
      <c r="BA184">
        <v>20</v>
      </c>
      <c r="BB184">
        <v>23</v>
      </c>
      <c r="BC184">
        <v>22</v>
      </c>
      <c r="BD184">
        <v>15</v>
      </c>
      <c r="BE184">
        <v>14</v>
      </c>
      <c r="BF184">
        <v>19</v>
      </c>
      <c r="BG184">
        <v>16</v>
      </c>
      <c r="BH184">
        <v>25</v>
      </c>
      <c r="BI184">
        <v>21</v>
      </c>
      <c r="BJ184">
        <v>27</v>
      </c>
      <c r="BK184">
        <v>27</v>
      </c>
      <c r="BM184">
        <v>36</v>
      </c>
      <c r="BN184">
        <v>6</v>
      </c>
      <c r="BO184" s="126">
        <v>21</v>
      </c>
      <c r="BP184">
        <v>31</v>
      </c>
      <c r="BQ184">
        <v>33</v>
      </c>
      <c r="BR184">
        <v>48</v>
      </c>
      <c r="BS184">
        <v>49</v>
      </c>
      <c r="BT184">
        <v>3</v>
      </c>
      <c r="BU184">
        <v>8</v>
      </c>
      <c r="BV184">
        <v>11</v>
      </c>
      <c r="BW184">
        <v>18</v>
      </c>
      <c r="BX184" s="126">
        <v>20</v>
      </c>
      <c r="BY184">
        <v>35</v>
      </c>
      <c r="BZ184">
        <v>1</v>
      </c>
      <c r="CA184">
        <v>5</v>
      </c>
      <c r="CB184">
        <v>26</v>
      </c>
      <c r="CC184">
        <v>46</v>
      </c>
      <c r="CD184">
        <v>9</v>
      </c>
      <c r="CE184">
        <v>14</v>
      </c>
      <c r="CF184" s="126">
        <v>38</v>
      </c>
      <c r="CG184">
        <v>19</v>
      </c>
      <c r="CH184">
        <v>22</v>
      </c>
      <c r="CI184">
        <v>24</v>
      </c>
      <c r="CJ184">
        <v>32</v>
      </c>
      <c r="CK184">
        <v>40</v>
      </c>
      <c r="CL184">
        <v>10</v>
      </c>
      <c r="CM184">
        <v>12</v>
      </c>
      <c r="CN184">
        <v>15</v>
      </c>
      <c r="CO184">
        <v>41</v>
      </c>
      <c r="CP184">
        <v>7</v>
      </c>
      <c r="CQ184">
        <v>47</v>
      </c>
      <c r="CR184" s="126">
        <v>2</v>
      </c>
      <c r="CS184">
        <v>4</v>
      </c>
      <c r="CT184">
        <v>23</v>
      </c>
      <c r="CU184">
        <v>28</v>
      </c>
      <c r="CV184">
        <v>39</v>
      </c>
      <c r="CW184">
        <v>13</v>
      </c>
      <c r="CX184" s="126">
        <v>25</v>
      </c>
      <c r="CY184">
        <v>29</v>
      </c>
      <c r="CZ184">
        <v>44</v>
      </c>
      <c r="DA184">
        <v>17</v>
      </c>
      <c r="DB184">
        <v>30</v>
      </c>
      <c r="DC184" s="126">
        <v>27</v>
      </c>
      <c r="DD184">
        <v>37</v>
      </c>
      <c r="DE184">
        <v>45</v>
      </c>
      <c r="DF184">
        <v>34</v>
      </c>
      <c r="DG184">
        <v>42</v>
      </c>
      <c r="DH184">
        <v>16</v>
      </c>
      <c r="DI184">
        <v>43</v>
      </c>
      <c r="DJ184" s="239">
        <v>150</v>
      </c>
      <c r="DL184" s="237">
        <v>2</v>
      </c>
      <c r="DM184" s="237">
        <v>4</v>
      </c>
      <c r="DO184" s="237">
        <v>2</v>
      </c>
      <c r="DP184" s="237">
        <v>4</v>
      </c>
      <c r="DR184" s="241">
        <v>0.5376344086021505</v>
      </c>
      <c r="DU184" s="240"/>
    </row>
    <row r="185" spans="1:125" x14ac:dyDescent="0.25">
      <c r="A185" s="235">
        <v>42628</v>
      </c>
      <c r="B185">
        <v>2</v>
      </c>
      <c r="C185">
        <v>20</v>
      </c>
      <c r="D185">
        <v>21</v>
      </c>
      <c r="E185">
        <v>25</v>
      </c>
      <c r="F185">
        <v>27</v>
      </c>
      <c r="G185">
        <v>38</v>
      </c>
      <c r="I185">
        <v>1</v>
      </c>
      <c r="J185">
        <v>0</v>
      </c>
      <c r="K185">
        <v>4</v>
      </c>
      <c r="L185">
        <v>1</v>
      </c>
      <c r="M185">
        <v>0</v>
      </c>
      <c r="O185">
        <v>25</v>
      </c>
      <c r="P185">
        <v>21</v>
      </c>
      <c r="Q185">
        <v>26</v>
      </c>
      <c r="R185">
        <v>20</v>
      </c>
      <c r="S185">
        <v>25</v>
      </c>
      <c r="T185">
        <v>27</v>
      </c>
      <c r="U185">
        <v>21</v>
      </c>
      <c r="V185">
        <v>26</v>
      </c>
      <c r="W185">
        <v>24</v>
      </c>
      <c r="X185">
        <v>22</v>
      </c>
      <c r="Y185">
        <v>26</v>
      </c>
      <c r="Z185">
        <v>22</v>
      </c>
      <c r="AA185">
        <v>19</v>
      </c>
      <c r="AB185">
        <v>24</v>
      </c>
      <c r="AC185">
        <v>22</v>
      </c>
      <c r="AD185">
        <v>14</v>
      </c>
      <c r="AE185">
        <v>18</v>
      </c>
      <c r="AF185">
        <v>26</v>
      </c>
      <c r="AG185">
        <v>23</v>
      </c>
      <c r="AH185">
        <v>27</v>
      </c>
      <c r="AI185">
        <v>28</v>
      </c>
      <c r="AJ185">
        <v>23</v>
      </c>
      <c r="AK185">
        <v>20</v>
      </c>
      <c r="AL185">
        <v>23</v>
      </c>
      <c r="AM185">
        <v>20</v>
      </c>
      <c r="AN185">
        <v>25</v>
      </c>
      <c r="AO185">
        <v>17</v>
      </c>
      <c r="AP185">
        <v>20</v>
      </c>
      <c r="AQ185">
        <v>19</v>
      </c>
      <c r="AR185">
        <v>17</v>
      </c>
      <c r="AS185">
        <v>27</v>
      </c>
      <c r="AT185">
        <v>23</v>
      </c>
      <c r="AU185">
        <v>27</v>
      </c>
      <c r="AV185">
        <v>15</v>
      </c>
      <c r="AW185">
        <v>26</v>
      </c>
      <c r="AX185">
        <v>28</v>
      </c>
      <c r="AY185">
        <v>16</v>
      </c>
      <c r="AZ185">
        <v>25</v>
      </c>
      <c r="BA185">
        <v>20</v>
      </c>
      <c r="BB185">
        <v>23</v>
      </c>
      <c r="BC185">
        <v>22</v>
      </c>
      <c r="BD185">
        <v>15</v>
      </c>
      <c r="BE185">
        <v>14</v>
      </c>
      <c r="BF185">
        <v>19</v>
      </c>
      <c r="BG185">
        <v>16</v>
      </c>
      <c r="BH185">
        <v>25</v>
      </c>
      <c r="BI185">
        <v>21</v>
      </c>
      <c r="BJ185">
        <v>27</v>
      </c>
      <c r="BK185">
        <v>27</v>
      </c>
      <c r="BM185">
        <v>21</v>
      </c>
      <c r="BN185">
        <v>36</v>
      </c>
      <c r="BO185">
        <v>6</v>
      </c>
      <c r="BP185">
        <v>20</v>
      </c>
      <c r="BQ185" s="126">
        <v>31</v>
      </c>
      <c r="BR185">
        <v>33</v>
      </c>
      <c r="BS185">
        <v>48</v>
      </c>
      <c r="BT185">
        <v>49</v>
      </c>
      <c r="BU185">
        <v>3</v>
      </c>
      <c r="BV185">
        <v>8</v>
      </c>
      <c r="BW185">
        <v>11</v>
      </c>
      <c r="BX185">
        <v>18</v>
      </c>
      <c r="BY185">
        <v>35</v>
      </c>
      <c r="BZ185">
        <v>1</v>
      </c>
      <c r="CA185">
        <v>5</v>
      </c>
      <c r="CB185" s="126">
        <v>26</v>
      </c>
      <c r="CC185">
        <v>38</v>
      </c>
      <c r="CD185">
        <v>46</v>
      </c>
      <c r="CE185">
        <v>9</v>
      </c>
      <c r="CF185" s="126">
        <v>14</v>
      </c>
      <c r="CG185">
        <v>19</v>
      </c>
      <c r="CH185">
        <v>22</v>
      </c>
      <c r="CI185">
        <v>24</v>
      </c>
      <c r="CJ185">
        <v>32</v>
      </c>
      <c r="CK185">
        <v>40</v>
      </c>
      <c r="CL185">
        <v>10</v>
      </c>
      <c r="CM185">
        <v>12</v>
      </c>
      <c r="CN185">
        <v>15</v>
      </c>
      <c r="CO185" s="126">
        <v>41</v>
      </c>
      <c r="CP185">
        <v>2</v>
      </c>
      <c r="CQ185">
        <v>7</v>
      </c>
      <c r="CR185">
        <v>47</v>
      </c>
      <c r="CS185">
        <v>4</v>
      </c>
      <c r="CT185">
        <v>23</v>
      </c>
      <c r="CU185">
        <v>25</v>
      </c>
      <c r="CV185">
        <v>28</v>
      </c>
      <c r="CW185">
        <v>39</v>
      </c>
      <c r="CX185">
        <v>13</v>
      </c>
      <c r="CY185">
        <v>29</v>
      </c>
      <c r="CZ185">
        <v>44</v>
      </c>
      <c r="DA185" s="126">
        <v>17</v>
      </c>
      <c r="DB185">
        <v>27</v>
      </c>
      <c r="DC185">
        <v>30</v>
      </c>
      <c r="DD185">
        <v>37</v>
      </c>
      <c r="DE185" s="126">
        <v>45</v>
      </c>
      <c r="DF185">
        <v>34</v>
      </c>
      <c r="DG185">
        <v>42</v>
      </c>
      <c r="DH185">
        <v>16</v>
      </c>
      <c r="DI185">
        <v>43</v>
      </c>
      <c r="DJ185" s="239">
        <v>133</v>
      </c>
      <c r="DL185" s="237">
        <v>2</v>
      </c>
      <c r="DM185" s="237">
        <v>4</v>
      </c>
      <c r="DO185" s="237">
        <v>3</v>
      </c>
      <c r="DP185" s="237">
        <v>3</v>
      </c>
      <c r="DR185" s="241">
        <v>0.47670250896057348</v>
      </c>
      <c r="DU185" s="240"/>
    </row>
    <row r="186" spans="1:125" x14ac:dyDescent="0.25">
      <c r="A186" s="235">
        <v>42632</v>
      </c>
      <c r="B186">
        <v>14</v>
      </c>
      <c r="C186">
        <v>17</v>
      </c>
      <c r="D186">
        <v>26</v>
      </c>
      <c r="E186">
        <v>31</v>
      </c>
      <c r="F186">
        <v>41</v>
      </c>
      <c r="G186">
        <v>45</v>
      </c>
      <c r="I186">
        <v>0</v>
      </c>
      <c r="J186">
        <v>2</v>
      </c>
      <c r="K186">
        <v>1</v>
      </c>
      <c r="L186">
        <v>1</v>
      </c>
      <c r="M186">
        <v>2</v>
      </c>
      <c r="O186">
        <v>25</v>
      </c>
      <c r="P186">
        <v>21</v>
      </c>
      <c r="Q186">
        <v>26</v>
      </c>
      <c r="R186">
        <v>20</v>
      </c>
      <c r="S186">
        <v>25</v>
      </c>
      <c r="T186">
        <v>27</v>
      </c>
      <c r="U186">
        <v>21</v>
      </c>
      <c r="V186">
        <v>26</v>
      </c>
      <c r="W186">
        <v>24</v>
      </c>
      <c r="X186">
        <v>22</v>
      </c>
      <c r="Y186">
        <v>26</v>
      </c>
      <c r="Z186">
        <v>22</v>
      </c>
      <c r="AA186">
        <v>19</v>
      </c>
      <c r="AB186">
        <v>25</v>
      </c>
      <c r="AC186">
        <v>22</v>
      </c>
      <c r="AD186">
        <v>14</v>
      </c>
      <c r="AE186">
        <v>19</v>
      </c>
      <c r="AF186">
        <v>26</v>
      </c>
      <c r="AG186">
        <v>23</v>
      </c>
      <c r="AH186">
        <v>27</v>
      </c>
      <c r="AI186">
        <v>28</v>
      </c>
      <c r="AJ186">
        <v>23</v>
      </c>
      <c r="AK186">
        <v>20</v>
      </c>
      <c r="AL186">
        <v>23</v>
      </c>
      <c r="AM186">
        <v>20</v>
      </c>
      <c r="AN186">
        <v>26</v>
      </c>
      <c r="AO186">
        <v>17</v>
      </c>
      <c r="AP186">
        <v>20</v>
      </c>
      <c r="AQ186">
        <v>19</v>
      </c>
      <c r="AR186">
        <v>17</v>
      </c>
      <c r="AS186">
        <v>28</v>
      </c>
      <c r="AT186">
        <v>23</v>
      </c>
      <c r="AU186">
        <v>27</v>
      </c>
      <c r="AV186">
        <v>15</v>
      </c>
      <c r="AW186">
        <v>26</v>
      </c>
      <c r="AX186">
        <v>28</v>
      </c>
      <c r="AY186">
        <v>16</v>
      </c>
      <c r="AZ186">
        <v>25</v>
      </c>
      <c r="BA186">
        <v>20</v>
      </c>
      <c r="BB186">
        <v>23</v>
      </c>
      <c r="BC186">
        <v>23</v>
      </c>
      <c r="BD186">
        <v>15</v>
      </c>
      <c r="BE186">
        <v>14</v>
      </c>
      <c r="BF186">
        <v>19</v>
      </c>
      <c r="BG186">
        <v>17</v>
      </c>
      <c r="BH186">
        <v>25</v>
      </c>
      <c r="BI186">
        <v>21</v>
      </c>
      <c r="BJ186">
        <v>27</v>
      </c>
      <c r="BK186">
        <v>27</v>
      </c>
      <c r="BM186">
        <v>21</v>
      </c>
      <c r="BN186">
        <v>31</v>
      </c>
      <c r="BO186">
        <v>36</v>
      </c>
      <c r="BP186">
        <v>6</v>
      </c>
      <c r="BQ186">
        <v>20</v>
      </c>
      <c r="BR186">
        <v>33</v>
      </c>
      <c r="BS186">
        <v>48</v>
      </c>
      <c r="BT186">
        <v>49</v>
      </c>
      <c r="BU186">
        <v>3</v>
      </c>
      <c r="BV186" s="126">
        <v>8</v>
      </c>
      <c r="BW186" s="126">
        <v>11</v>
      </c>
      <c r="BX186">
        <v>18</v>
      </c>
      <c r="BY186">
        <v>26</v>
      </c>
      <c r="BZ186">
        <v>35</v>
      </c>
      <c r="CA186">
        <v>1</v>
      </c>
      <c r="CB186">
        <v>5</v>
      </c>
      <c r="CC186">
        <v>14</v>
      </c>
      <c r="CD186">
        <v>38</v>
      </c>
      <c r="CE186" s="126">
        <v>46</v>
      </c>
      <c r="CF186">
        <v>9</v>
      </c>
      <c r="CG186">
        <v>19</v>
      </c>
      <c r="CH186">
        <v>22</v>
      </c>
      <c r="CI186">
        <v>24</v>
      </c>
      <c r="CJ186">
        <v>32</v>
      </c>
      <c r="CK186" s="126">
        <v>40</v>
      </c>
      <c r="CL186">
        <v>41</v>
      </c>
      <c r="CM186">
        <v>10</v>
      </c>
      <c r="CN186">
        <v>12</v>
      </c>
      <c r="CO186">
        <v>15</v>
      </c>
      <c r="CP186">
        <v>2</v>
      </c>
      <c r="CQ186">
        <v>7</v>
      </c>
      <c r="CR186">
        <v>47</v>
      </c>
      <c r="CS186">
        <v>4</v>
      </c>
      <c r="CT186">
        <v>23</v>
      </c>
      <c r="CU186">
        <v>25</v>
      </c>
      <c r="CV186" s="126">
        <v>28</v>
      </c>
      <c r="CW186">
        <v>39</v>
      </c>
      <c r="CX186">
        <v>13</v>
      </c>
      <c r="CY186">
        <v>17</v>
      </c>
      <c r="CZ186">
        <v>29</v>
      </c>
      <c r="DA186">
        <v>44</v>
      </c>
      <c r="DB186">
        <v>27</v>
      </c>
      <c r="DC186">
        <v>30</v>
      </c>
      <c r="DD186">
        <v>45</v>
      </c>
      <c r="DE186">
        <v>37</v>
      </c>
      <c r="DF186" s="126">
        <v>34</v>
      </c>
      <c r="DG186">
        <v>42</v>
      </c>
      <c r="DH186">
        <v>16</v>
      </c>
      <c r="DI186">
        <v>43</v>
      </c>
      <c r="DJ186" s="239">
        <v>174</v>
      </c>
      <c r="DL186" s="237">
        <v>4</v>
      </c>
      <c r="DM186" s="237">
        <v>2</v>
      </c>
      <c r="DO186" s="237">
        <v>4</v>
      </c>
      <c r="DP186" s="237">
        <v>2</v>
      </c>
      <c r="DR186" s="241">
        <v>0.62365591397849462</v>
      </c>
      <c r="DU186" s="240"/>
    </row>
    <row r="187" spans="1:125" x14ac:dyDescent="0.25">
      <c r="A187" s="235">
        <v>42635</v>
      </c>
      <c r="B187">
        <v>8</v>
      </c>
      <c r="C187">
        <v>11</v>
      </c>
      <c r="D187">
        <v>28</v>
      </c>
      <c r="E187">
        <v>34</v>
      </c>
      <c r="F187">
        <v>40</v>
      </c>
      <c r="G187">
        <v>46</v>
      </c>
      <c r="I187">
        <v>1</v>
      </c>
      <c r="J187">
        <v>1</v>
      </c>
      <c r="K187">
        <v>1</v>
      </c>
      <c r="L187">
        <v>1</v>
      </c>
      <c r="M187">
        <v>2</v>
      </c>
      <c r="O187">
        <v>25</v>
      </c>
      <c r="P187">
        <v>21</v>
      </c>
      <c r="Q187">
        <v>26</v>
      </c>
      <c r="R187">
        <v>20</v>
      </c>
      <c r="S187">
        <v>25</v>
      </c>
      <c r="T187">
        <v>27</v>
      </c>
      <c r="U187">
        <v>21</v>
      </c>
      <c r="V187">
        <v>27</v>
      </c>
      <c r="W187">
        <v>24</v>
      </c>
      <c r="X187">
        <v>22</v>
      </c>
      <c r="Y187">
        <v>27</v>
      </c>
      <c r="Z187">
        <v>22</v>
      </c>
      <c r="AA187">
        <v>19</v>
      </c>
      <c r="AB187">
        <v>25</v>
      </c>
      <c r="AC187">
        <v>22</v>
      </c>
      <c r="AD187">
        <v>14</v>
      </c>
      <c r="AE187">
        <v>19</v>
      </c>
      <c r="AF187">
        <v>26</v>
      </c>
      <c r="AG187">
        <v>23</v>
      </c>
      <c r="AH187">
        <v>27</v>
      </c>
      <c r="AI187">
        <v>28</v>
      </c>
      <c r="AJ187">
        <v>23</v>
      </c>
      <c r="AK187">
        <v>20</v>
      </c>
      <c r="AL187">
        <v>23</v>
      </c>
      <c r="AM187">
        <v>20</v>
      </c>
      <c r="AN187">
        <v>26</v>
      </c>
      <c r="AO187">
        <v>17</v>
      </c>
      <c r="AP187">
        <v>21</v>
      </c>
      <c r="AQ187">
        <v>19</v>
      </c>
      <c r="AR187">
        <v>17</v>
      </c>
      <c r="AS187">
        <v>28</v>
      </c>
      <c r="AT187">
        <v>23</v>
      </c>
      <c r="AU187">
        <v>27</v>
      </c>
      <c r="AV187">
        <v>16</v>
      </c>
      <c r="AW187">
        <v>26</v>
      </c>
      <c r="AX187">
        <v>28</v>
      </c>
      <c r="AY187">
        <v>16</v>
      </c>
      <c r="AZ187">
        <v>25</v>
      </c>
      <c r="BA187">
        <v>20</v>
      </c>
      <c r="BB187">
        <v>24</v>
      </c>
      <c r="BC187">
        <v>23</v>
      </c>
      <c r="BD187">
        <v>15</v>
      </c>
      <c r="BE187">
        <v>14</v>
      </c>
      <c r="BF187">
        <v>19</v>
      </c>
      <c r="BG187">
        <v>17</v>
      </c>
      <c r="BH187">
        <v>26</v>
      </c>
      <c r="BI187">
        <v>21</v>
      </c>
      <c r="BJ187">
        <v>27</v>
      </c>
      <c r="BK187">
        <v>27</v>
      </c>
      <c r="BM187">
        <v>21</v>
      </c>
      <c r="BN187">
        <v>31</v>
      </c>
      <c r="BO187">
        <v>36</v>
      </c>
      <c r="BP187" s="126">
        <v>6</v>
      </c>
      <c r="BQ187">
        <v>8</v>
      </c>
      <c r="BR187">
        <v>11</v>
      </c>
      <c r="BS187">
        <v>20</v>
      </c>
      <c r="BT187">
        <v>33</v>
      </c>
      <c r="BU187" s="126">
        <v>48</v>
      </c>
      <c r="BV187">
        <v>49</v>
      </c>
      <c r="BW187">
        <v>3</v>
      </c>
      <c r="BX187">
        <v>18</v>
      </c>
      <c r="BY187">
        <v>26</v>
      </c>
      <c r="BZ187">
        <v>35</v>
      </c>
      <c r="CA187">
        <v>46</v>
      </c>
      <c r="CB187">
        <v>1</v>
      </c>
      <c r="CC187">
        <v>5</v>
      </c>
      <c r="CD187">
        <v>14</v>
      </c>
      <c r="CE187">
        <v>38</v>
      </c>
      <c r="CF187" s="126">
        <v>9</v>
      </c>
      <c r="CG187">
        <v>40</v>
      </c>
      <c r="CH187">
        <v>19</v>
      </c>
      <c r="CI187">
        <v>22</v>
      </c>
      <c r="CJ187">
        <v>24</v>
      </c>
      <c r="CK187">
        <v>32</v>
      </c>
      <c r="CL187">
        <v>41</v>
      </c>
      <c r="CM187">
        <v>10</v>
      </c>
      <c r="CN187">
        <v>12</v>
      </c>
      <c r="CO187" s="126">
        <v>15</v>
      </c>
      <c r="CP187">
        <v>2</v>
      </c>
      <c r="CQ187">
        <v>7</v>
      </c>
      <c r="CR187">
        <v>28</v>
      </c>
      <c r="CS187">
        <v>47</v>
      </c>
      <c r="CT187">
        <v>4</v>
      </c>
      <c r="CU187">
        <v>23</v>
      </c>
      <c r="CV187">
        <v>25</v>
      </c>
      <c r="CW187">
        <v>39</v>
      </c>
      <c r="CX187">
        <v>13</v>
      </c>
      <c r="CY187">
        <v>17</v>
      </c>
      <c r="CZ187">
        <v>29</v>
      </c>
      <c r="DA187">
        <v>44</v>
      </c>
      <c r="DB187" s="126">
        <v>27</v>
      </c>
      <c r="DC187">
        <v>30</v>
      </c>
      <c r="DD187">
        <v>45</v>
      </c>
      <c r="DE187">
        <v>34</v>
      </c>
      <c r="DF187" s="126">
        <v>37</v>
      </c>
      <c r="DG187">
        <v>42</v>
      </c>
      <c r="DH187">
        <v>16</v>
      </c>
      <c r="DI187">
        <v>43</v>
      </c>
      <c r="DJ187" s="239">
        <v>167</v>
      </c>
      <c r="DL187" s="237">
        <v>4</v>
      </c>
      <c r="DM187" s="237">
        <v>2</v>
      </c>
      <c r="DO187" s="237">
        <v>1</v>
      </c>
      <c r="DP187" s="237">
        <v>5</v>
      </c>
      <c r="DR187" s="241">
        <v>0.59856630824372759</v>
      </c>
      <c r="DU187" s="240"/>
    </row>
    <row r="188" spans="1:125" x14ac:dyDescent="0.25">
      <c r="A188" s="235">
        <v>42639</v>
      </c>
      <c r="B188">
        <v>6</v>
      </c>
      <c r="C188">
        <v>9</v>
      </c>
      <c r="D188">
        <v>15</v>
      </c>
      <c r="E188">
        <v>27</v>
      </c>
      <c r="F188">
        <v>37</v>
      </c>
      <c r="G188">
        <v>48</v>
      </c>
      <c r="I188">
        <v>2</v>
      </c>
      <c r="J188">
        <v>1</v>
      </c>
      <c r="K188">
        <v>1</v>
      </c>
      <c r="L188">
        <v>1</v>
      </c>
      <c r="M188">
        <v>1</v>
      </c>
      <c r="O188">
        <v>25</v>
      </c>
      <c r="P188">
        <v>21</v>
      </c>
      <c r="Q188">
        <v>26</v>
      </c>
      <c r="R188">
        <v>20</v>
      </c>
      <c r="S188">
        <v>25</v>
      </c>
      <c r="T188">
        <v>28</v>
      </c>
      <c r="U188">
        <v>21</v>
      </c>
      <c r="V188">
        <v>27</v>
      </c>
      <c r="W188">
        <v>25</v>
      </c>
      <c r="X188">
        <v>22</v>
      </c>
      <c r="Y188">
        <v>27</v>
      </c>
      <c r="Z188">
        <v>22</v>
      </c>
      <c r="AA188">
        <v>19</v>
      </c>
      <c r="AB188">
        <v>25</v>
      </c>
      <c r="AC188">
        <v>23</v>
      </c>
      <c r="AD188">
        <v>14</v>
      </c>
      <c r="AE188">
        <v>19</v>
      </c>
      <c r="AF188">
        <v>26</v>
      </c>
      <c r="AG188">
        <v>23</v>
      </c>
      <c r="AH188">
        <v>27</v>
      </c>
      <c r="AI188">
        <v>28</v>
      </c>
      <c r="AJ188">
        <v>23</v>
      </c>
      <c r="AK188">
        <v>20</v>
      </c>
      <c r="AL188">
        <v>23</v>
      </c>
      <c r="AM188">
        <v>20</v>
      </c>
      <c r="AN188">
        <v>26</v>
      </c>
      <c r="AO188">
        <v>18</v>
      </c>
      <c r="AP188">
        <v>21</v>
      </c>
      <c r="AQ188">
        <v>19</v>
      </c>
      <c r="AR188">
        <v>17</v>
      </c>
      <c r="AS188">
        <v>28</v>
      </c>
      <c r="AT188">
        <v>23</v>
      </c>
      <c r="AU188">
        <v>27</v>
      </c>
      <c r="AV188">
        <v>16</v>
      </c>
      <c r="AW188">
        <v>26</v>
      </c>
      <c r="AX188">
        <v>28</v>
      </c>
      <c r="AY188">
        <v>17</v>
      </c>
      <c r="AZ188">
        <v>25</v>
      </c>
      <c r="BA188">
        <v>20</v>
      </c>
      <c r="BB188">
        <v>24</v>
      </c>
      <c r="BC188">
        <v>23</v>
      </c>
      <c r="BD188">
        <v>15</v>
      </c>
      <c r="BE188">
        <v>14</v>
      </c>
      <c r="BF188">
        <v>19</v>
      </c>
      <c r="BG188">
        <v>17</v>
      </c>
      <c r="BH188">
        <v>26</v>
      </c>
      <c r="BI188">
        <v>21</v>
      </c>
      <c r="BJ188">
        <v>28</v>
      </c>
      <c r="BK188">
        <v>27</v>
      </c>
      <c r="BM188">
        <v>6</v>
      </c>
      <c r="BN188">
        <v>21</v>
      </c>
      <c r="BO188">
        <v>31</v>
      </c>
      <c r="BP188">
        <v>36</v>
      </c>
      <c r="BQ188" s="126">
        <v>48</v>
      </c>
      <c r="BR188">
        <v>8</v>
      </c>
      <c r="BS188">
        <v>11</v>
      </c>
      <c r="BT188">
        <v>20</v>
      </c>
      <c r="BU188">
        <v>33</v>
      </c>
      <c r="BV188">
        <v>49</v>
      </c>
      <c r="BW188" s="126">
        <v>3</v>
      </c>
      <c r="BX188">
        <v>18</v>
      </c>
      <c r="BY188">
        <v>26</v>
      </c>
      <c r="BZ188">
        <v>35</v>
      </c>
      <c r="CA188">
        <v>46</v>
      </c>
      <c r="CB188" s="126">
        <v>1</v>
      </c>
      <c r="CC188">
        <v>5</v>
      </c>
      <c r="CD188">
        <v>9</v>
      </c>
      <c r="CE188">
        <v>14</v>
      </c>
      <c r="CF188">
        <v>38</v>
      </c>
      <c r="CG188">
        <v>40</v>
      </c>
      <c r="CH188">
        <v>15</v>
      </c>
      <c r="CI188">
        <v>19</v>
      </c>
      <c r="CJ188">
        <v>22</v>
      </c>
      <c r="CK188" s="126">
        <v>24</v>
      </c>
      <c r="CL188">
        <v>32</v>
      </c>
      <c r="CM188">
        <v>41</v>
      </c>
      <c r="CN188">
        <v>10</v>
      </c>
      <c r="CO188">
        <v>12</v>
      </c>
      <c r="CP188">
        <v>2</v>
      </c>
      <c r="CQ188">
        <v>7</v>
      </c>
      <c r="CR188">
        <v>28</v>
      </c>
      <c r="CS188">
        <v>47</v>
      </c>
      <c r="CT188" s="126">
        <v>4</v>
      </c>
      <c r="CU188">
        <v>23</v>
      </c>
      <c r="CV188">
        <v>25</v>
      </c>
      <c r="CW188">
        <v>39</v>
      </c>
      <c r="CX188">
        <v>13</v>
      </c>
      <c r="CY188">
        <v>17</v>
      </c>
      <c r="CZ188">
        <v>29</v>
      </c>
      <c r="DA188">
        <v>44</v>
      </c>
      <c r="DB188">
        <v>27</v>
      </c>
      <c r="DC188">
        <v>30</v>
      </c>
      <c r="DD188">
        <v>37</v>
      </c>
      <c r="DE188">
        <v>45</v>
      </c>
      <c r="DF188" s="126">
        <v>34</v>
      </c>
      <c r="DG188">
        <v>42</v>
      </c>
      <c r="DH188">
        <v>16</v>
      </c>
      <c r="DI188">
        <v>43</v>
      </c>
      <c r="DJ188" s="239">
        <v>142</v>
      </c>
      <c r="DL188" s="237">
        <v>3</v>
      </c>
      <c r="DM188" s="237">
        <v>3</v>
      </c>
      <c r="DO188" s="237">
        <v>4</v>
      </c>
      <c r="DP188" s="237">
        <v>2</v>
      </c>
      <c r="DR188" s="241">
        <v>0.50896057347670254</v>
      </c>
      <c r="DU188" s="240"/>
    </row>
    <row r="189" spans="1:125" x14ac:dyDescent="0.25">
      <c r="A189" s="235">
        <v>42642</v>
      </c>
      <c r="B189">
        <v>1</v>
      </c>
      <c r="C189">
        <v>3</v>
      </c>
      <c r="D189">
        <v>4</v>
      </c>
      <c r="E189">
        <v>24</v>
      </c>
      <c r="F189">
        <v>34</v>
      </c>
      <c r="G189">
        <v>48</v>
      </c>
      <c r="I189">
        <v>3</v>
      </c>
      <c r="J189">
        <v>0</v>
      </c>
      <c r="K189">
        <v>1</v>
      </c>
      <c r="L189">
        <v>1</v>
      </c>
      <c r="M189">
        <v>1</v>
      </c>
      <c r="O189">
        <v>26</v>
      </c>
      <c r="P189">
        <v>21</v>
      </c>
      <c r="Q189">
        <v>27</v>
      </c>
      <c r="R189">
        <v>21</v>
      </c>
      <c r="S189">
        <v>25</v>
      </c>
      <c r="T189">
        <v>28</v>
      </c>
      <c r="U189">
        <v>21</v>
      </c>
      <c r="V189">
        <v>27</v>
      </c>
      <c r="W189">
        <v>25</v>
      </c>
      <c r="X189">
        <v>22</v>
      </c>
      <c r="Y189">
        <v>27</v>
      </c>
      <c r="Z189">
        <v>22</v>
      </c>
      <c r="AA189">
        <v>19</v>
      </c>
      <c r="AB189">
        <v>25</v>
      </c>
      <c r="AC189">
        <v>23</v>
      </c>
      <c r="AD189">
        <v>14</v>
      </c>
      <c r="AE189">
        <v>19</v>
      </c>
      <c r="AF189">
        <v>26</v>
      </c>
      <c r="AG189">
        <v>23</v>
      </c>
      <c r="AH189">
        <v>27</v>
      </c>
      <c r="AI189">
        <v>28</v>
      </c>
      <c r="AJ189">
        <v>23</v>
      </c>
      <c r="AK189">
        <v>20</v>
      </c>
      <c r="AL189">
        <v>24</v>
      </c>
      <c r="AM189">
        <v>20</v>
      </c>
      <c r="AN189">
        <v>26</v>
      </c>
      <c r="AO189">
        <v>18</v>
      </c>
      <c r="AP189">
        <v>21</v>
      </c>
      <c r="AQ189">
        <v>19</v>
      </c>
      <c r="AR189">
        <v>17</v>
      </c>
      <c r="AS189">
        <v>28</v>
      </c>
      <c r="AT189">
        <v>23</v>
      </c>
      <c r="AU189">
        <v>27</v>
      </c>
      <c r="AV189">
        <v>17</v>
      </c>
      <c r="AW189">
        <v>26</v>
      </c>
      <c r="AX189">
        <v>28</v>
      </c>
      <c r="AY189">
        <v>17</v>
      </c>
      <c r="AZ189">
        <v>25</v>
      </c>
      <c r="BA189">
        <v>20</v>
      </c>
      <c r="BB189">
        <v>24</v>
      </c>
      <c r="BC189">
        <v>23</v>
      </c>
      <c r="BD189">
        <v>15</v>
      </c>
      <c r="BE189">
        <v>14</v>
      </c>
      <c r="BF189">
        <v>19</v>
      </c>
      <c r="BG189">
        <v>17</v>
      </c>
      <c r="BH189">
        <v>26</v>
      </c>
      <c r="BI189">
        <v>21</v>
      </c>
      <c r="BJ189">
        <v>29</v>
      </c>
      <c r="BK189">
        <v>27</v>
      </c>
      <c r="BM189">
        <v>48</v>
      </c>
      <c r="BN189" s="126">
        <v>6</v>
      </c>
      <c r="BO189">
        <v>21</v>
      </c>
      <c r="BP189">
        <v>31</v>
      </c>
      <c r="BQ189">
        <v>36</v>
      </c>
      <c r="BR189">
        <v>3</v>
      </c>
      <c r="BS189">
        <v>8</v>
      </c>
      <c r="BT189">
        <v>11</v>
      </c>
      <c r="BU189">
        <v>20</v>
      </c>
      <c r="BV189">
        <v>33</v>
      </c>
      <c r="BW189">
        <v>49</v>
      </c>
      <c r="BX189">
        <v>1</v>
      </c>
      <c r="BY189">
        <v>18</v>
      </c>
      <c r="BZ189">
        <v>26</v>
      </c>
      <c r="CA189">
        <v>35</v>
      </c>
      <c r="CB189" s="126">
        <v>46</v>
      </c>
      <c r="CC189">
        <v>5</v>
      </c>
      <c r="CD189" s="126">
        <v>9</v>
      </c>
      <c r="CE189" s="126">
        <v>14</v>
      </c>
      <c r="CF189">
        <v>38</v>
      </c>
      <c r="CG189">
        <v>24</v>
      </c>
      <c r="CH189">
        <v>40</v>
      </c>
      <c r="CI189">
        <v>15</v>
      </c>
      <c r="CJ189">
        <v>19</v>
      </c>
      <c r="CK189">
        <v>22</v>
      </c>
      <c r="CL189">
        <v>32</v>
      </c>
      <c r="CM189">
        <v>41</v>
      </c>
      <c r="CN189">
        <v>10</v>
      </c>
      <c r="CO189">
        <v>12</v>
      </c>
      <c r="CP189">
        <v>2</v>
      </c>
      <c r="CQ189">
        <v>4</v>
      </c>
      <c r="CR189">
        <v>7</v>
      </c>
      <c r="CS189" s="126">
        <v>28</v>
      </c>
      <c r="CT189">
        <v>47</v>
      </c>
      <c r="CU189">
        <v>23</v>
      </c>
      <c r="CV189">
        <v>25</v>
      </c>
      <c r="CW189">
        <v>39</v>
      </c>
      <c r="CX189">
        <v>13</v>
      </c>
      <c r="CY189">
        <v>17</v>
      </c>
      <c r="CZ189">
        <v>29</v>
      </c>
      <c r="DA189">
        <v>44</v>
      </c>
      <c r="DB189" s="126">
        <v>27</v>
      </c>
      <c r="DC189">
        <v>30</v>
      </c>
      <c r="DD189">
        <v>34</v>
      </c>
      <c r="DE189">
        <v>37</v>
      </c>
      <c r="DF189">
        <v>45</v>
      </c>
      <c r="DG189">
        <v>42</v>
      </c>
      <c r="DH189">
        <v>16</v>
      </c>
      <c r="DI189">
        <v>43</v>
      </c>
      <c r="DJ189" s="239">
        <v>114</v>
      </c>
      <c r="DL189" s="237">
        <v>2</v>
      </c>
      <c r="DM189" s="237">
        <v>4</v>
      </c>
      <c r="DO189" s="237">
        <v>2</v>
      </c>
      <c r="DP189" s="237">
        <v>4</v>
      </c>
      <c r="DR189" s="241">
        <v>0.40860215053763443</v>
      </c>
      <c r="DU189" s="240"/>
    </row>
    <row r="190" spans="1:125" x14ac:dyDescent="0.25">
      <c r="A190" s="235">
        <v>42646</v>
      </c>
      <c r="B190">
        <v>6</v>
      </c>
      <c r="C190">
        <v>9</v>
      </c>
      <c r="D190">
        <v>14</v>
      </c>
      <c r="E190">
        <v>27</v>
      </c>
      <c r="F190">
        <v>28</v>
      </c>
      <c r="G190">
        <v>46</v>
      </c>
      <c r="I190">
        <v>2</v>
      </c>
      <c r="J190">
        <v>1</v>
      </c>
      <c r="K190">
        <v>2</v>
      </c>
      <c r="L190">
        <v>0</v>
      </c>
      <c r="M190">
        <v>1</v>
      </c>
      <c r="O190">
        <v>26</v>
      </c>
      <c r="P190">
        <v>21</v>
      </c>
      <c r="Q190">
        <v>27</v>
      </c>
      <c r="R190">
        <v>21</v>
      </c>
      <c r="S190">
        <v>25</v>
      </c>
      <c r="T190">
        <v>29</v>
      </c>
      <c r="U190">
        <v>21</v>
      </c>
      <c r="V190">
        <v>27</v>
      </c>
      <c r="W190">
        <v>26</v>
      </c>
      <c r="X190">
        <v>22</v>
      </c>
      <c r="Y190">
        <v>27</v>
      </c>
      <c r="Z190">
        <v>22</v>
      </c>
      <c r="AA190">
        <v>19</v>
      </c>
      <c r="AB190">
        <v>26</v>
      </c>
      <c r="AC190">
        <v>23</v>
      </c>
      <c r="AD190">
        <v>14</v>
      </c>
      <c r="AE190">
        <v>19</v>
      </c>
      <c r="AF190">
        <v>26</v>
      </c>
      <c r="AG190">
        <v>23</v>
      </c>
      <c r="AH190">
        <v>27</v>
      </c>
      <c r="AI190">
        <v>28</v>
      </c>
      <c r="AJ190">
        <v>23</v>
      </c>
      <c r="AK190">
        <v>20</v>
      </c>
      <c r="AL190">
        <v>24</v>
      </c>
      <c r="AM190">
        <v>20</v>
      </c>
      <c r="AN190">
        <v>26</v>
      </c>
      <c r="AO190">
        <v>19</v>
      </c>
      <c r="AP190">
        <v>22</v>
      </c>
      <c r="AQ190">
        <v>19</v>
      </c>
      <c r="AR190">
        <v>17</v>
      </c>
      <c r="AS190">
        <v>28</v>
      </c>
      <c r="AT190">
        <v>23</v>
      </c>
      <c r="AU190">
        <v>27</v>
      </c>
      <c r="AV190">
        <v>17</v>
      </c>
      <c r="AW190">
        <v>26</v>
      </c>
      <c r="AX190">
        <v>28</v>
      </c>
      <c r="AY190">
        <v>17</v>
      </c>
      <c r="AZ190">
        <v>25</v>
      </c>
      <c r="BA190">
        <v>20</v>
      </c>
      <c r="BB190">
        <v>24</v>
      </c>
      <c r="BC190">
        <v>23</v>
      </c>
      <c r="BD190">
        <v>15</v>
      </c>
      <c r="BE190">
        <v>14</v>
      </c>
      <c r="BF190">
        <v>19</v>
      </c>
      <c r="BG190">
        <v>17</v>
      </c>
      <c r="BH190">
        <v>27</v>
      </c>
      <c r="BI190">
        <v>21</v>
      </c>
      <c r="BJ190">
        <v>29</v>
      </c>
      <c r="BK190">
        <v>27</v>
      </c>
      <c r="BM190" s="126">
        <v>6</v>
      </c>
      <c r="BN190">
        <v>48</v>
      </c>
      <c r="BO190">
        <v>21</v>
      </c>
      <c r="BP190">
        <v>31</v>
      </c>
      <c r="BQ190">
        <v>36</v>
      </c>
      <c r="BR190">
        <v>3</v>
      </c>
      <c r="BS190">
        <v>8</v>
      </c>
      <c r="BT190">
        <v>11</v>
      </c>
      <c r="BU190">
        <v>20</v>
      </c>
      <c r="BV190">
        <v>33</v>
      </c>
      <c r="BW190">
        <v>46</v>
      </c>
      <c r="BX190">
        <v>49</v>
      </c>
      <c r="BY190">
        <v>1</v>
      </c>
      <c r="BZ190">
        <v>9</v>
      </c>
      <c r="CA190">
        <v>14</v>
      </c>
      <c r="CB190">
        <v>18</v>
      </c>
      <c r="CC190" s="126">
        <v>26</v>
      </c>
      <c r="CD190">
        <v>35</v>
      </c>
      <c r="CE190">
        <v>5</v>
      </c>
      <c r="CF190">
        <v>38</v>
      </c>
      <c r="CG190">
        <v>24</v>
      </c>
      <c r="CH190">
        <v>40</v>
      </c>
      <c r="CI190">
        <v>15</v>
      </c>
      <c r="CJ190" s="126">
        <v>19</v>
      </c>
      <c r="CK190">
        <v>22</v>
      </c>
      <c r="CL190">
        <v>32</v>
      </c>
      <c r="CM190">
        <v>41</v>
      </c>
      <c r="CN190">
        <v>10</v>
      </c>
      <c r="CO190">
        <v>12</v>
      </c>
      <c r="CP190">
        <v>28</v>
      </c>
      <c r="CQ190">
        <v>2</v>
      </c>
      <c r="CR190">
        <v>4</v>
      </c>
      <c r="CS190">
        <v>7</v>
      </c>
      <c r="CT190">
        <v>47</v>
      </c>
      <c r="CU190">
        <v>23</v>
      </c>
      <c r="CV190" s="126">
        <v>25</v>
      </c>
      <c r="CW190" s="126">
        <v>39</v>
      </c>
      <c r="CX190" s="126">
        <v>13</v>
      </c>
      <c r="CY190">
        <v>17</v>
      </c>
      <c r="CZ190">
        <v>27</v>
      </c>
      <c r="DA190">
        <v>29</v>
      </c>
      <c r="DB190">
        <v>44</v>
      </c>
      <c r="DC190">
        <v>30</v>
      </c>
      <c r="DD190">
        <v>34</v>
      </c>
      <c r="DE190">
        <v>37</v>
      </c>
      <c r="DF190">
        <v>45</v>
      </c>
      <c r="DG190">
        <v>42</v>
      </c>
      <c r="DH190">
        <v>16</v>
      </c>
      <c r="DI190">
        <v>43</v>
      </c>
      <c r="DJ190" s="239">
        <v>130</v>
      </c>
      <c r="DL190" s="237">
        <v>3</v>
      </c>
      <c r="DM190" s="237">
        <v>3</v>
      </c>
      <c r="DO190" s="237">
        <v>2</v>
      </c>
      <c r="DP190" s="237">
        <v>4</v>
      </c>
      <c r="DR190" s="241">
        <v>0.46594982078853048</v>
      </c>
      <c r="DU190" s="240"/>
    </row>
    <row r="191" spans="1:125" x14ac:dyDescent="0.25">
      <c r="A191" s="235">
        <v>42649</v>
      </c>
      <c r="B191">
        <v>6</v>
      </c>
      <c r="C191">
        <v>13</v>
      </c>
      <c r="D191">
        <v>19</v>
      </c>
      <c r="E191">
        <v>25</v>
      </c>
      <c r="F191">
        <v>26</v>
      </c>
      <c r="G191">
        <v>39</v>
      </c>
      <c r="I191">
        <v>1</v>
      </c>
      <c r="J191">
        <v>2</v>
      </c>
      <c r="K191">
        <v>2</v>
      </c>
      <c r="L191">
        <v>1</v>
      </c>
      <c r="M191">
        <v>0</v>
      </c>
      <c r="O191">
        <v>26</v>
      </c>
      <c r="P191">
        <v>21</v>
      </c>
      <c r="Q191">
        <v>27</v>
      </c>
      <c r="R191">
        <v>21</v>
      </c>
      <c r="S191">
        <v>25</v>
      </c>
      <c r="T191">
        <v>30</v>
      </c>
      <c r="U191">
        <v>21</v>
      </c>
      <c r="V191">
        <v>27</v>
      </c>
      <c r="W191">
        <v>26</v>
      </c>
      <c r="X191">
        <v>22</v>
      </c>
      <c r="Y191">
        <v>27</v>
      </c>
      <c r="Z191">
        <v>22</v>
      </c>
      <c r="AA191">
        <v>20</v>
      </c>
      <c r="AB191">
        <v>26</v>
      </c>
      <c r="AC191">
        <v>23</v>
      </c>
      <c r="AD191">
        <v>14</v>
      </c>
      <c r="AE191">
        <v>19</v>
      </c>
      <c r="AF191">
        <v>26</v>
      </c>
      <c r="AG191">
        <v>24</v>
      </c>
      <c r="AH191">
        <v>27</v>
      </c>
      <c r="AI191">
        <v>28</v>
      </c>
      <c r="AJ191">
        <v>23</v>
      </c>
      <c r="AK191">
        <v>20</v>
      </c>
      <c r="AL191">
        <v>24</v>
      </c>
      <c r="AM191">
        <v>21</v>
      </c>
      <c r="AN191">
        <v>27</v>
      </c>
      <c r="AO191">
        <v>19</v>
      </c>
      <c r="AP191">
        <v>22</v>
      </c>
      <c r="AQ191">
        <v>19</v>
      </c>
      <c r="AR191">
        <v>17</v>
      </c>
      <c r="AS191">
        <v>28</v>
      </c>
      <c r="AT191">
        <v>23</v>
      </c>
      <c r="AU191">
        <v>27</v>
      </c>
      <c r="AV191">
        <v>17</v>
      </c>
      <c r="AW191">
        <v>26</v>
      </c>
      <c r="AX191">
        <v>28</v>
      </c>
      <c r="AY191">
        <v>17</v>
      </c>
      <c r="AZ191">
        <v>25</v>
      </c>
      <c r="BA191">
        <v>21</v>
      </c>
      <c r="BB191">
        <v>24</v>
      </c>
      <c r="BC191">
        <v>23</v>
      </c>
      <c r="BD191">
        <v>15</v>
      </c>
      <c r="BE191">
        <v>14</v>
      </c>
      <c r="BF191">
        <v>19</v>
      </c>
      <c r="BG191">
        <v>17</v>
      </c>
      <c r="BH191">
        <v>27</v>
      </c>
      <c r="BI191">
        <v>21</v>
      </c>
      <c r="BJ191">
        <v>29</v>
      </c>
      <c r="BK191">
        <v>27</v>
      </c>
      <c r="BM191">
        <v>6</v>
      </c>
      <c r="BN191">
        <v>48</v>
      </c>
      <c r="BO191">
        <v>21</v>
      </c>
      <c r="BP191">
        <v>31</v>
      </c>
      <c r="BQ191">
        <v>36</v>
      </c>
      <c r="BR191" s="126">
        <v>3</v>
      </c>
      <c r="BS191">
        <v>8</v>
      </c>
      <c r="BT191">
        <v>11</v>
      </c>
      <c r="BU191">
        <v>20</v>
      </c>
      <c r="BV191">
        <v>26</v>
      </c>
      <c r="BW191">
        <v>33</v>
      </c>
      <c r="BX191">
        <v>46</v>
      </c>
      <c r="BY191" s="126">
        <v>49</v>
      </c>
      <c r="BZ191">
        <v>1</v>
      </c>
      <c r="CA191">
        <v>9</v>
      </c>
      <c r="CB191">
        <v>14</v>
      </c>
      <c r="CC191" s="126">
        <v>18</v>
      </c>
      <c r="CD191" s="126">
        <v>35</v>
      </c>
      <c r="CE191">
        <v>5</v>
      </c>
      <c r="CF191">
        <v>38</v>
      </c>
      <c r="CG191">
        <v>19</v>
      </c>
      <c r="CH191" s="126">
        <v>24</v>
      </c>
      <c r="CI191">
        <v>40</v>
      </c>
      <c r="CJ191">
        <v>15</v>
      </c>
      <c r="CK191">
        <v>22</v>
      </c>
      <c r="CL191">
        <v>32</v>
      </c>
      <c r="CM191">
        <v>41</v>
      </c>
      <c r="CN191">
        <v>10</v>
      </c>
      <c r="CO191">
        <v>12</v>
      </c>
      <c r="CP191">
        <v>28</v>
      </c>
      <c r="CQ191">
        <v>2</v>
      </c>
      <c r="CR191">
        <v>4</v>
      </c>
      <c r="CS191">
        <v>7</v>
      </c>
      <c r="CT191">
        <v>25</v>
      </c>
      <c r="CU191">
        <v>39</v>
      </c>
      <c r="CV191">
        <v>47</v>
      </c>
      <c r="CW191">
        <v>13</v>
      </c>
      <c r="CX191">
        <v>23</v>
      </c>
      <c r="CY191">
        <v>17</v>
      </c>
      <c r="CZ191">
        <v>27</v>
      </c>
      <c r="DA191">
        <v>29</v>
      </c>
      <c r="DB191">
        <v>44</v>
      </c>
      <c r="DC191" s="126">
        <v>30</v>
      </c>
      <c r="DD191">
        <v>34</v>
      </c>
      <c r="DE191">
        <v>37</v>
      </c>
      <c r="DF191">
        <v>45</v>
      </c>
      <c r="DG191">
        <v>42</v>
      </c>
      <c r="DH191">
        <v>16</v>
      </c>
      <c r="DI191">
        <v>43</v>
      </c>
      <c r="DJ191" s="239">
        <v>128</v>
      </c>
      <c r="DL191" s="237">
        <v>2</v>
      </c>
      <c r="DM191" s="237">
        <v>4</v>
      </c>
      <c r="DO191" s="237">
        <v>4</v>
      </c>
      <c r="DP191" s="237">
        <v>2</v>
      </c>
      <c r="DR191" s="241">
        <v>0.45878136200716846</v>
      </c>
      <c r="DU191" s="240"/>
    </row>
    <row r="192" spans="1:125" x14ac:dyDescent="0.25">
      <c r="A192" s="235">
        <v>42653</v>
      </c>
      <c r="B192">
        <v>3</v>
      </c>
      <c r="C192">
        <v>18</v>
      </c>
      <c r="D192">
        <v>24</v>
      </c>
      <c r="E192">
        <v>30</v>
      </c>
      <c r="F192">
        <v>35</v>
      </c>
      <c r="G192">
        <v>49</v>
      </c>
      <c r="I192">
        <v>1</v>
      </c>
      <c r="J192">
        <v>1</v>
      </c>
      <c r="K192">
        <v>1</v>
      </c>
      <c r="L192">
        <v>2</v>
      </c>
      <c r="M192">
        <v>1</v>
      </c>
      <c r="O192">
        <v>26</v>
      </c>
      <c r="P192">
        <v>21</v>
      </c>
      <c r="Q192">
        <v>28</v>
      </c>
      <c r="R192">
        <v>21</v>
      </c>
      <c r="S192">
        <v>25</v>
      </c>
      <c r="T192">
        <v>30</v>
      </c>
      <c r="U192">
        <v>21</v>
      </c>
      <c r="V192">
        <v>27</v>
      </c>
      <c r="W192">
        <v>26</v>
      </c>
      <c r="X192">
        <v>22</v>
      </c>
      <c r="Y192">
        <v>27</v>
      </c>
      <c r="Z192">
        <v>22</v>
      </c>
      <c r="AA192">
        <v>20</v>
      </c>
      <c r="AB192">
        <v>26</v>
      </c>
      <c r="AC192">
        <v>23</v>
      </c>
      <c r="AD192">
        <v>14</v>
      </c>
      <c r="AE192">
        <v>19</v>
      </c>
      <c r="AF192">
        <v>27</v>
      </c>
      <c r="AG192">
        <v>24</v>
      </c>
      <c r="AH192">
        <v>27</v>
      </c>
      <c r="AI192">
        <v>28</v>
      </c>
      <c r="AJ192">
        <v>23</v>
      </c>
      <c r="AK192">
        <v>20</v>
      </c>
      <c r="AL192">
        <v>25</v>
      </c>
      <c r="AM192">
        <v>21</v>
      </c>
      <c r="AN192">
        <v>27</v>
      </c>
      <c r="AO192">
        <v>19</v>
      </c>
      <c r="AP192">
        <v>22</v>
      </c>
      <c r="AQ192">
        <v>19</v>
      </c>
      <c r="AR192">
        <v>18</v>
      </c>
      <c r="AS192">
        <v>28</v>
      </c>
      <c r="AT192">
        <v>23</v>
      </c>
      <c r="AU192">
        <v>27</v>
      </c>
      <c r="AV192">
        <v>17</v>
      </c>
      <c r="AW192">
        <v>27</v>
      </c>
      <c r="AX192">
        <v>28</v>
      </c>
      <c r="AY192">
        <v>17</v>
      </c>
      <c r="AZ192">
        <v>25</v>
      </c>
      <c r="BA192">
        <v>21</v>
      </c>
      <c r="BB192">
        <v>24</v>
      </c>
      <c r="BC192">
        <v>23</v>
      </c>
      <c r="BD192">
        <v>15</v>
      </c>
      <c r="BE192">
        <v>14</v>
      </c>
      <c r="BF192">
        <v>19</v>
      </c>
      <c r="BG192">
        <v>17</v>
      </c>
      <c r="BH192">
        <v>27</v>
      </c>
      <c r="BI192">
        <v>21</v>
      </c>
      <c r="BJ192">
        <v>29</v>
      </c>
      <c r="BK192">
        <v>28</v>
      </c>
      <c r="BM192">
        <v>6</v>
      </c>
      <c r="BN192">
        <v>48</v>
      </c>
      <c r="BO192">
        <v>3</v>
      </c>
      <c r="BP192">
        <v>21</v>
      </c>
      <c r="BQ192" s="126">
        <v>31</v>
      </c>
      <c r="BR192">
        <v>36</v>
      </c>
      <c r="BS192">
        <v>49</v>
      </c>
      <c r="BT192">
        <v>8</v>
      </c>
      <c r="BU192">
        <v>11</v>
      </c>
      <c r="BV192">
        <v>18</v>
      </c>
      <c r="BW192" s="126">
        <v>20</v>
      </c>
      <c r="BX192">
        <v>26</v>
      </c>
      <c r="BY192">
        <v>33</v>
      </c>
      <c r="BZ192">
        <v>35</v>
      </c>
      <c r="CA192">
        <v>46</v>
      </c>
      <c r="CB192">
        <v>1</v>
      </c>
      <c r="CC192">
        <v>9</v>
      </c>
      <c r="CD192">
        <v>14</v>
      </c>
      <c r="CE192">
        <v>5</v>
      </c>
      <c r="CF192">
        <v>24</v>
      </c>
      <c r="CG192">
        <v>38</v>
      </c>
      <c r="CH192">
        <v>19</v>
      </c>
      <c r="CI192" s="126">
        <v>40</v>
      </c>
      <c r="CJ192">
        <v>15</v>
      </c>
      <c r="CK192">
        <v>22</v>
      </c>
      <c r="CL192" s="126">
        <v>32</v>
      </c>
      <c r="CM192" s="126">
        <v>41</v>
      </c>
      <c r="CN192">
        <v>10</v>
      </c>
      <c r="CO192">
        <v>12</v>
      </c>
      <c r="CP192">
        <v>28</v>
      </c>
      <c r="CQ192">
        <v>2</v>
      </c>
      <c r="CR192">
        <v>4</v>
      </c>
      <c r="CS192">
        <v>7</v>
      </c>
      <c r="CT192">
        <v>25</v>
      </c>
      <c r="CU192">
        <v>39</v>
      </c>
      <c r="CV192">
        <v>47</v>
      </c>
      <c r="CW192">
        <v>13</v>
      </c>
      <c r="CX192">
        <v>23</v>
      </c>
      <c r="CY192">
        <v>17</v>
      </c>
      <c r="CZ192">
        <v>27</v>
      </c>
      <c r="DA192">
        <v>29</v>
      </c>
      <c r="DB192">
        <v>44</v>
      </c>
      <c r="DC192">
        <v>30</v>
      </c>
      <c r="DD192">
        <v>34</v>
      </c>
      <c r="DE192">
        <v>37</v>
      </c>
      <c r="DF192">
        <v>45</v>
      </c>
      <c r="DG192">
        <v>42</v>
      </c>
      <c r="DH192" s="126">
        <v>16</v>
      </c>
      <c r="DI192">
        <v>43</v>
      </c>
      <c r="DJ192" s="239">
        <v>159</v>
      </c>
      <c r="DL192" s="237">
        <v>3</v>
      </c>
      <c r="DM192" s="237">
        <v>3</v>
      </c>
      <c r="DO192" s="237">
        <v>3</v>
      </c>
      <c r="DP192" s="237">
        <v>3</v>
      </c>
      <c r="DR192" s="241">
        <v>0.56989247311827962</v>
      </c>
      <c r="DU192" s="240"/>
    </row>
    <row r="193" spans="1:125" x14ac:dyDescent="0.25">
      <c r="A193" s="235">
        <v>42656</v>
      </c>
      <c r="B193">
        <v>16</v>
      </c>
      <c r="C193">
        <v>20</v>
      </c>
      <c r="D193">
        <v>31</v>
      </c>
      <c r="E193">
        <v>32</v>
      </c>
      <c r="F193">
        <v>40</v>
      </c>
      <c r="G193">
        <v>41</v>
      </c>
      <c r="I193">
        <v>0</v>
      </c>
      <c r="J193">
        <v>1</v>
      </c>
      <c r="K193">
        <v>1</v>
      </c>
      <c r="L193">
        <v>2</v>
      </c>
      <c r="M193">
        <v>2</v>
      </c>
      <c r="O193">
        <v>26</v>
      </c>
      <c r="P193">
        <v>21</v>
      </c>
      <c r="Q193">
        <v>28</v>
      </c>
      <c r="R193">
        <v>21</v>
      </c>
      <c r="S193">
        <v>25</v>
      </c>
      <c r="T193">
        <v>30</v>
      </c>
      <c r="U193">
        <v>21</v>
      </c>
      <c r="V193">
        <v>27</v>
      </c>
      <c r="W193">
        <v>26</v>
      </c>
      <c r="X193">
        <v>22</v>
      </c>
      <c r="Y193">
        <v>27</v>
      </c>
      <c r="Z193">
        <v>22</v>
      </c>
      <c r="AA193">
        <v>20</v>
      </c>
      <c r="AB193">
        <v>26</v>
      </c>
      <c r="AC193">
        <v>23</v>
      </c>
      <c r="AD193">
        <v>15</v>
      </c>
      <c r="AE193">
        <v>19</v>
      </c>
      <c r="AF193">
        <v>27</v>
      </c>
      <c r="AG193">
        <v>24</v>
      </c>
      <c r="AH193">
        <v>28</v>
      </c>
      <c r="AI193">
        <v>28</v>
      </c>
      <c r="AJ193">
        <v>23</v>
      </c>
      <c r="AK193">
        <v>20</v>
      </c>
      <c r="AL193">
        <v>25</v>
      </c>
      <c r="AM193">
        <v>21</v>
      </c>
      <c r="AN193">
        <v>27</v>
      </c>
      <c r="AO193">
        <v>19</v>
      </c>
      <c r="AP193">
        <v>22</v>
      </c>
      <c r="AQ193">
        <v>19</v>
      </c>
      <c r="AR193">
        <v>18</v>
      </c>
      <c r="AS193">
        <v>29</v>
      </c>
      <c r="AT193">
        <v>24</v>
      </c>
      <c r="AU193">
        <v>27</v>
      </c>
      <c r="AV193">
        <v>17</v>
      </c>
      <c r="AW193">
        <v>27</v>
      </c>
      <c r="AX193">
        <v>28</v>
      </c>
      <c r="AY193">
        <v>17</v>
      </c>
      <c r="AZ193">
        <v>25</v>
      </c>
      <c r="BA193">
        <v>21</v>
      </c>
      <c r="BB193">
        <v>25</v>
      </c>
      <c r="BC193">
        <v>24</v>
      </c>
      <c r="BD193">
        <v>15</v>
      </c>
      <c r="BE193">
        <v>14</v>
      </c>
      <c r="BF193">
        <v>19</v>
      </c>
      <c r="BG193">
        <v>17</v>
      </c>
      <c r="BH193">
        <v>27</v>
      </c>
      <c r="BI193">
        <v>21</v>
      </c>
      <c r="BJ193">
        <v>29</v>
      </c>
      <c r="BK193">
        <v>28</v>
      </c>
      <c r="BM193">
        <v>6</v>
      </c>
      <c r="BN193">
        <v>31</v>
      </c>
      <c r="BO193">
        <v>48</v>
      </c>
      <c r="BP193" s="126">
        <v>3</v>
      </c>
      <c r="BQ193">
        <v>20</v>
      </c>
      <c r="BR193">
        <v>21</v>
      </c>
      <c r="BS193">
        <v>36</v>
      </c>
      <c r="BT193">
        <v>49</v>
      </c>
      <c r="BU193">
        <v>8</v>
      </c>
      <c r="BV193">
        <v>11</v>
      </c>
      <c r="BW193">
        <v>18</v>
      </c>
      <c r="BX193">
        <v>26</v>
      </c>
      <c r="BY193">
        <v>33</v>
      </c>
      <c r="BZ193">
        <v>35</v>
      </c>
      <c r="CA193">
        <v>46</v>
      </c>
      <c r="CB193">
        <v>1</v>
      </c>
      <c r="CC193" s="126">
        <v>9</v>
      </c>
      <c r="CD193">
        <v>14</v>
      </c>
      <c r="CE193">
        <v>5</v>
      </c>
      <c r="CF193">
        <v>24</v>
      </c>
      <c r="CG193">
        <v>38</v>
      </c>
      <c r="CH193">
        <v>40</v>
      </c>
      <c r="CI193">
        <v>19</v>
      </c>
      <c r="CJ193">
        <v>32</v>
      </c>
      <c r="CK193">
        <v>41</v>
      </c>
      <c r="CL193">
        <v>15</v>
      </c>
      <c r="CM193">
        <v>22</v>
      </c>
      <c r="CN193">
        <v>10</v>
      </c>
      <c r="CO193">
        <v>12</v>
      </c>
      <c r="CP193">
        <v>28</v>
      </c>
      <c r="CQ193">
        <v>2</v>
      </c>
      <c r="CR193">
        <v>4</v>
      </c>
      <c r="CS193" s="126">
        <v>7</v>
      </c>
      <c r="CT193">
        <v>25</v>
      </c>
      <c r="CU193" s="126">
        <v>39</v>
      </c>
      <c r="CV193">
        <v>47</v>
      </c>
      <c r="CW193">
        <v>13</v>
      </c>
      <c r="CX193">
        <v>23</v>
      </c>
      <c r="CY193">
        <v>17</v>
      </c>
      <c r="CZ193" s="126">
        <v>27</v>
      </c>
      <c r="DA193">
        <v>29</v>
      </c>
      <c r="DB193" s="126">
        <v>44</v>
      </c>
      <c r="DC193">
        <v>30</v>
      </c>
      <c r="DD193">
        <v>34</v>
      </c>
      <c r="DE193">
        <v>37</v>
      </c>
      <c r="DF193">
        <v>45</v>
      </c>
      <c r="DG193">
        <v>16</v>
      </c>
      <c r="DH193">
        <v>42</v>
      </c>
      <c r="DI193">
        <v>43</v>
      </c>
      <c r="DJ193" s="239">
        <v>180</v>
      </c>
      <c r="DL193" s="237">
        <v>4</v>
      </c>
      <c r="DM193" s="237">
        <v>2</v>
      </c>
      <c r="DO193" s="237">
        <v>2</v>
      </c>
      <c r="DP193" s="237">
        <v>4</v>
      </c>
      <c r="DR193" s="241">
        <v>0.64516129032258063</v>
      </c>
      <c r="DU193" s="240"/>
    </row>
    <row r="194" spans="1:125" x14ac:dyDescent="0.25">
      <c r="A194" s="235">
        <v>42660</v>
      </c>
      <c r="B194">
        <v>3</v>
      </c>
      <c r="C194">
        <v>7</v>
      </c>
      <c r="D194">
        <v>9</v>
      </c>
      <c r="E194">
        <v>27</v>
      </c>
      <c r="F194">
        <v>39</v>
      </c>
      <c r="G194">
        <v>44</v>
      </c>
      <c r="I194">
        <v>3</v>
      </c>
      <c r="J194">
        <v>0</v>
      </c>
      <c r="K194">
        <v>1</v>
      </c>
      <c r="L194">
        <v>1</v>
      </c>
      <c r="M194">
        <v>1</v>
      </c>
      <c r="O194">
        <v>26</v>
      </c>
      <c r="P194">
        <v>21</v>
      </c>
      <c r="Q194">
        <v>29</v>
      </c>
      <c r="R194">
        <v>21</v>
      </c>
      <c r="S194">
        <v>25</v>
      </c>
      <c r="T194">
        <v>30</v>
      </c>
      <c r="U194">
        <v>22</v>
      </c>
      <c r="V194">
        <v>27</v>
      </c>
      <c r="W194">
        <v>27</v>
      </c>
      <c r="X194">
        <v>22</v>
      </c>
      <c r="Y194">
        <v>27</v>
      </c>
      <c r="Z194">
        <v>22</v>
      </c>
      <c r="AA194">
        <v>20</v>
      </c>
      <c r="AB194">
        <v>26</v>
      </c>
      <c r="AC194">
        <v>23</v>
      </c>
      <c r="AD194">
        <v>15</v>
      </c>
      <c r="AE194">
        <v>19</v>
      </c>
      <c r="AF194">
        <v>27</v>
      </c>
      <c r="AG194">
        <v>24</v>
      </c>
      <c r="AH194">
        <v>28</v>
      </c>
      <c r="AI194">
        <v>28</v>
      </c>
      <c r="AJ194">
        <v>23</v>
      </c>
      <c r="AK194">
        <v>20</v>
      </c>
      <c r="AL194">
        <v>25</v>
      </c>
      <c r="AM194">
        <v>21</v>
      </c>
      <c r="AN194">
        <v>27</v>
      </c>
      <c r="AO194">
        <v>20</v>
      </c>
      <c r="AP194">
        <v>22</v>
      </c>
      <c r="AQ194">
        <v>19</v>
      </c>
      <c r="AR194">
        <v>18</v>
      </c>
      <c r="AS194">
        <v>29</v>
      </c>
      <c r="AT194">
        <v>24</v>
      </c>
      <c r="AU194">
        <v>27</v>
      </c>
      <c r="AV194">
        <v>17</v>
      </c>
      <c r="AW194">
        <v>27</v>
      </c>
      <c r="AX194">
        <v>28</v>
      </c>
      <c r="AY194">
        <v>17</v>
      </c>
      <c r="AZ194">
        <v>25</v>
      </c>
      <c r="BA194">
        <v>22</v>
      </c>
      <c r="BB194">
        <v>25</v>
      </c>
      <c r="BC194">
        <v>24</v>
      </c>
      <c r="BD194">
        <v>15</v>
      </c>
      <c r="BE194">
        <v>14</v>
      </c>
      <c r="BF194">
        <v>20</v>
      </c>
      <c r="BG194">
        <v>17</v>
      </c>
      <c r="BH194">
        <v>27</v>
      </c>
      <c r="BI194">
        <v>21</v>
      </c>
      <c r="BJ194">
        <v>29</v>
      </c>
      <c r="BK194">
        <v>28</v>
      </c>
      <c r="BM194">
        <v>6</v>
      </c>
      <c r="BN194">
        <v>3</v>
      </c>
      <c r="BO194">
        <v>31</v>
      </c>
      <c r="BP194">
        <v>48</v>
      </c>
      <c r="BQ194" s="126">
        <v>20</v>
      </c>
      <c r="BR194">
        <v>21</v>
      </c>
      <c r="BS194" s="126">
        <v>36</v>
      </c>
      <c r="BT194" s="126">
        <v>49</v>
      </c>
      <c r="BU194">
        <v>8</v>
      </c>
      <c r="BV194">
        <v>9</v>
      </c>
      <c r="BW194">
        <v>11</v>
      </c>
      <c r="BX194">
        <v>18</v>
      </c>
      <c r="BY194">
        <v>26</v>
      </c>
      <c r="BZ194">
        <v>33</v>
      </c>
      <c r="CA194">
        <v>35</v>
      </c>
      <c r="CB194">
        <v>46</v>
      </c>
      <c r="CC194">
        <v>1</v>
      </c>
      <c r="CD194" s="126">
        <v>14</v>
      </c>
      <c r="CE194" s="126">
        <v>5</v>
      </c>
      <c r="CF194">
        <v>24</v>
      </c>
      <c r="CG194">
        <v>38</v>
      </c>
      <c r="CH194">
        <v>40</v>
      </c>
      <c r="CI194">
        <v>19</v>
      </c>
      <c r="CJ194">
        <v>32</v>
      </c>
      <c r="CK194">
        <v>41</v>
      </c>
      <c r="CL194">
        <v>15</v>
      </c>
      <c r="CM194">
        <v>22</v>
      </c>
      <c r="CN194">
        <v>7</v>
      </c>
      <c r="CO194">
        <v>10</v>
      </c>
      <c r="CP194">
        <v>12</v>
      </c>
      <c r="CQ194">
        <v>28</v>
      </c>
      <c r="CR194">
        <v>39</v>
      </c>
      <c r="CS194">
        <v>2</v>
      </c>
      <c r="CT194">
        <v>4</v>
      </c>
      <c r="CU194">
        <v>25</v>
      </c>
      <c r="CV194">
        <v>47</v>
      </c>
      <c r="CW194">
        <v>13</v>
      </c>
      <c r="CX194" s="126">
        <v>23</v>
      </c>
      <c r="CY194">
        <v>27</v>
      </c>
      <c r="CZ194">
        <v>44</v>
      </c>
      <c r="DA194">
        <v>17</v>
      </c>
      <c r="DB194">
        <v>29</v>
      </c>
      <c r="DC194">
        <v>30</v>
      </c>
      <c r="DD194">
        <v>34</v>
      </c>
      <c r="DE194">
        <v>37</v>
      </c>
      <c r="DF194">
        <v>45</v>
      </c>
      <c r="DG194">
        <v>16</v>
      </c>
      <c r="DH194">
        <v>42</v>
      </c>
      <c r="DI194">
        <v>43</v>
      </c>
      <c r="DJ194" s="239">
        <v>129</v>
      </c>
      <c r="DL194" s="237">
        <v>3</v>
      </c>
      <c r="DM194" s="237">
        <v>3</v>
      </c>
      <c r="DO194" s="237">
        <v>5</v>
      </c>
      <c r="DP194" s="237">
        <v>1</v>
      </c>
      <c r="DR194" s="241">
        <v>0.46236559139784944</v>
      </c>
      <c r="DU194" s="240"/>
    </row>
    <row r="195" spans="1:125" x14ac:dyDescent="0.25">
      <c r="A195" s="235">
        <v>42663</v>
      </c>
      <c r="B195">
        <v>5</v>
      </c>
      <c r="C195">
        <v>14</v>
      </c>
      <c r="D195">
        <v>20</v>
      </c>
      <c r="E195">
        <v>23</v>
      </c>
      <c r="F195">
        <v>36</v>
      </c>
      <c r="G195">
        <v>49</v>
      </c>
      <c r="I195">
        <v>1</v>
      </c>
      <c r="J195">
        <v>1</v>
      </c>
      <c r="K195">
        <v>2</v>
      </c>
      <c r="L195">
        <v>1</v>
      </c>
      <c r="M195">
        <v>1</v>
      </c>
      <c r="O195">
        <v>26</v>
      </c>
      <c r="P195">
        <v>21</v>
      </c>
      <c r="Q195">
        <v>29</v>
      </c>
      <c r="R195">
        <v>21</v>
      </c>
      <c r="S195">
        <v>26</v>
      </c>
      <c r="T195">
        <v>30</v>
      </c>
      <c r="U195">
        <v>22</v>
      </c>
      <c r="V195">
        <v>27</v>
      </c>
      <c r="W195">
        <v>27</v>
      </c>
      <c r="X195">
        <v>22</v>
      </c>
      <c r="Y195">
        <v>27</v>
      </c>
      <c r="Z195">
        <v>22</v>
      </c>
      <c r="AA195">
        <v>20</v>
      </c>
      <c r="AB195">
        <v>27</v>
      </c>
      <c r="AC195">
        <v>23</v>
      </c>
      <c r="AD195">
        <v>15</v>
      </c>
      <c r="AE195">
        <v>19</v>
      </c>
      <c r="AF195">
        <v>27</v>
      </c>
      <c r="AG195">
        <v>24</v>
      </c>
      <c r="AH195">
        <v>29</v>
      </c>
      <c r="AI195">
        <v>28</v>
      </c>
      <c r="AJ195">
        <v>23</v>
      </c>
      <c r="AK195">
        <v>21</v>
      </c>
      <c r="AL195">
        <v>25</v>
      </c>
      <c r="AM195">
        <v>21</v>
      </c>
      <c r="AN195">
        <v>27</v>
      </c>
      <c r="AO195">
        <v>20</v>
      </c>
      <c r="AP195">
        <v>22</v>
      </c>
      <c r="AQ195">
        <v>19</v>
      </c>
      <c r="AR195">
        <v>18</v>
      </c>
      <c r="AS195">
        <v>29</v>
      </c>
      <c r="AT195">
        <v>24</v>
      </c>
      <c r="AU195">
        <v>27</v>
      </c>
      <c r="AV195">
        <v>17</v>
      </c>
      <c r="AW195">
        <v>27</v>
      </c>
      <c r="AX195">
        <v>29</v>
      </c>
      <c r="AY195">
        <v>17</v>
      </c>
      <c r="AZ195">
        <v>25</v>
      </c>
      <c r="BA195">
        <v>22</v>
      </c>
      <c r="BB195">
        <v>25</v>
      </c>
      <c r="BC195">
        <v>24</v>
      </c>
      <c r="BD195">
        <v>15</v>
      </c>
      <c r="BE195">
        <v>14</v>
      </c>
      <c r="BF195">
        <v>20</v>
      </c>
      <c r="BG195">
        <v>17</v>
      </c>
      <c r="BH195">
        <v>27</v>
      </c>
      <c r="BI195">
        <v>21</v>
      </c>
      <c r="BJ195">
        <v>29</v>
      </c>
      <c r="BK195">
        <v>29</v>
      </c>
      <c r="BM195">
        <v>6</v>
      </c>
      <c r="BN195">
        <v>3</v>
      </c>
      <c r="BO195">
        <v>20</v>
      </c>
      <c r="BP195">
        <v>31</v>
      </c>
      <c r="BQ195">
        <v>36</v>
      </c>
      <c r="BR195">
        <v>48</v>
      </c>
      <c r="BS195">
        <v>49</v>
      </c>
      <c r="BT195">
        <v>21</v>
      </c>
      <c r="BU195">
        <v>8</v>
      </c>
      <c r="BV195">
        <v>9</v>
      </c>
      <c r="BW195">
        <v>11</v>
      </c>
      <c r="BX195">
        <v>14</v>
      </c>
      <c r="BY195" s="126">
        <v>18</v>
      </c>
      <c r="BZ195">
        <v>26</v>
      </c>
      <c r="CA195">
        <v>33</v>
      </c>
      <c r="CB195" s="126">
        <v>35</v>
      </c>
      <c r="CC195">
        <v>46</v>
      </c>
      <c r="CD195">
        <v>1</v>
      </c>
      <c r="CE195">
        <v>5</v>
      </c>
      <c r="CF195" s="126">
        <v>24</v>
      </c>
      <c r="CG195">
        <v>38</v>
      </c>
      <c r="CH195">
        <v>40</v>
      </c>
      <c r="CI195">
        <v>19</v>
      </c>
      <c r="CJ195">
        <v>32</v>
      </c>
      <c r="CK195">
        <v>41</v>
      </c>
      <c r="CL195" s="126">
        <v>15</v>
      </c>
      <c r="CM195">
        <v>22</v>
      </c>
      <c r="CN195">
        <v>7</v>
      </c>
      <c r="CO195">
        <v>10</v>
      </c>
      <c r="CP195">
        <v>12</v>
      </c>
      <c r="CQ195">
        <v>28</v>
      </c>
      <c r="CR195">
        <v>39</v>
      </c>
      <c r="CS195" s="126">
        <v>2</v>
      </c>
      <c r="CT195">
        <v>4</v>
      </c>
      <c r="CU195">
        <v>23</v>
      </c>
      <c r="CV195">
        <v>25</v>
      </c>
      <c r="CW195">
        <v>47</v>
      </c>
      <c r="CX195">
        <v>13</v>
      </c>
      <c r="CY195">
        <v>27</v>
      </c>
      <c r="CZ195">
        <v>44</v>
      </c>
      <c r="DA195">
        <v>17</v>
      </c>
      <c r="DB195">
        <v>29</v>
      </c>
      <c r="DC195">
        <v>30</v>
      </c>
      <c r="DD195" s="126">
        <v>34</v>
      </c>
      <c r="DE195">
        <v>37</v>
      </c>
      <c r="DF195">
        <v>45</v>
      </c>
      <c r="DG195">
        <v>16</v>
      </c>
      <c r="DH195">
        <v>42</v>
      </c>
      <c r="DI195">
        <v>43</v>
      </c>
      <c r="DJ195" s="239">
        <v>147</v>
      </c>
      <c r="DL195" s="237">
        <v>2</v>
      </c>
      <c r="DM195" s="237">
        <v>4</v>
      </c>
      <c r="DO195" s="237">
        <v>3</v>
      </c>
      <c r="DP195" s="237">
        <v>3</v>
      </c>
      <c r="DR195" s="241">
        <v>0.5268817204301075</v>
      </c>
      <c r="DU195" s="240"/>
    </row>
    <row r="196" spans="1:125" x14ac:dyDescent="0.25">
      <c r="A196" s="235">
        <v>42667</v>
      </c>
      <c r="B196">
        <v>2</v>
      </c>
      <c r="C196">
        <v>15</v>
      </c>
      <c r="D196">
        <v>18</v>
      </c>
      <c r="E196">
        <v>24</v>
      </c>
      <c r="F196">
        <v>34</v>
      </c>
      <c r="G196">
        <v>35</v>
      </c>
      <c r="I196">
        <v>1</v>
      </c>
      <c r="J196">
        <v>2</v>
      </c>
      <c r="K196">
        <v>1</v>
      </c>
      <c r="L196">
        <v>2</v>
      </c>
      <c r="M196">
        <v>0</v>
      </c>
      <c r="O196">
        <v>26</v>
      </c>
      <c r="P196">
        <v>22</v>
      </c>
      <c r="Q196">
        <v>29</v>
      </c>
      <c r="R196">
        <v>21</v>
      </c>
      <c r="S196">
        <v>26</v>
      </c>
      <c r="T196">
        <v>30</v>
      </c>
      <c r="U196">
        <v>22</v>
      </c>
      <c r="V196">
        <v>27</v>
      </c>
      <c r="W196">
        <v>27</v>
      </c>
      <c r="X196">
        <v>22</v>
      </c>
      <c r="Y196">
        <v>27</v>
      </c>
      <c r="Z196">
        <v>22</v>
      </c>
      <c r="AA196">
        <v>20</v>
      </c>
      <c r="AB196">
        <v>27</v>
      </c>
      <c r="AC196">
        <v>24</v>
      </c>
      <c r="AD196">
        <v>15</v>
      </c>
      <c r="AE196">
        <v>19</v>
      </c>
      <c r="AF196">
        <v>28</v>
      </c>
      <c r="AG196">
        <v>24</v>
      </c>
      <c r="AH196">
        <v>29</v>
      </c>
      <c r="AI196">
        <v>28</v>
      </c>
      <c r="AJ196">
        <v>23</v>
      </c>
      <c r="AK196">
        <v>21</v>
      </c>
      <c r="AL196">
        <v>26</v>
      </c>
      <c r="AM196">
        <v>21</v>
      </c>
      <c r="AN196">
        <v>27</v>
      </c>
      <c r="AO196">
        <v>20</v>
      </c>
      <c r="AP196">
        <v>22</v>
      </c>
      <c r="AQ196">
        <v>19</v>
      </c>
      <c r="AR196">
        <v>18</v>
      </c>
      <c r="AS196">
        <v>29</v>
      </c>
      <c r="AT196">
        <v>24</v>
      </c>
      <c r="AU196">
        <v>27</v>
      </c>
      <c r="AV196">
        <v>18</v>
      </c>
      <c r="AW196">
        <v>28</v>
      </c>
      <c r="AX196">
        <v>29</v>
      </c>
      <c r="AY196">
        <v>17</v>
      </c>
      <c r="AZ196">
        <v>25</v>
      </c>
      <c r="BA196">
        <v>22</v>
      </c>
      <c r="BB196">
        <v>25</v>
      </c>
      <c r="BC196">
        <v>24</v>
      </c>
      <c r="BD196">
        <v>15</v>
      </c>
      <c r="BE196">
        <v>14</v>
      </c>
      <c r="BF196">
        <v>20</v>
      </c>
      <c r="BG196">
        <v>17</v>
      </c>
      <c r="BH196">
        <v>27</v>
      </c>
      <c r="BI196">
        <v>21</v>
      </c>
      <c r="BJ196">
        <v>29</v>
      </c>
      <c r="BK196">
        <v>29</v>
      </c>
      <c r="BM196">
        <v>6</v>
      </c>
      <c r="BN196" s="126">
        <v>3</v>
      </c>
      <c r="BO196">
        <v>20</v>
      </c>
      <c r="BP196">
        <v>31</v>
      </c>
      <c r="BQ196">
        <v>36</v>
      </c>
      <c r="BR196">
        <v>48</v>
      </c>
      <c r="BS196">
        <v>49</v>
      </c>
      <c r="BT196">
        <v>18</v>
      </c>
      <c r="BU196" s="126">
        <v>21</v>
      </c>
      <c r="BV196">
        <v>35</v>
      </c>
      <c r="BW196" s="126">
        <v>8</v>
      </c>
      <c r="BX196">
        <v>9</v>
      </c>
      <c r="BY196">
        <v>11</v>
      </c>
      <c r="BZ196">
        <v>14</v>
      </c>
      <c r="CA196">
        <v>26</v>
      </c>
      <c r="CB196">
        <v>33</v>
      </c>
      <c r="CC196" s="126">
        <v>46</v>
      </c>
      <c r="CD196">
        <v>1</v>
      </c>
      <c r="CE196" s="126">
        <v>5</v>
      </c>
      <c r="CF196">
        <v>24</v>
      </c>
      <c r="CG196">
        <v>38</v>
      </c>
      <c r="CH196" s="126">
        <v>40</v>
      </c>
      <c r="CI196">
        <v>15</v>
      </c>
      <c r="CJ196">
        <v>19</v>
      </c>
      <c r="CK196">
        <v>32</v>
      </c>
      <c r="CL196">
        <v>41</v>
      </c>
      <c r="CM196">
        <v>22</v>
      </c>
      <c r="CN196">
        <v>2</v>
      </c>
      <c r="CO196">
        <v>7</v>
      </c>
      <c r="CP196">
        <v>10</v>
      </c>
      <c r="CQ196">
        <v>12</v>
      </c>
      <c r="CR196">
        <v>28</v>
      </c>
      <c r="CS196">
        <v>39</v>
      </c>
      <c r="CT196">
        <v>4</v>
      </c>
      <c r="CU196">
        <v>23</v>
      </c>
      <c r="CV196">
        <v>25</v>
      </c>
      <c r="CW196">
        <v>47</v>
      </c>
      <c r="CX196">
        <v>13</v>
      </c>
      <c r="CY196">
        <v>27</v>
      </c>
      <c r="CZ196">
        <v>44</v>
      </c>
      <c r="DA196">
        <v>17</v>
      </c>
      <c r="DB196">
        <v>29</v>
      </c>
      <c r="DC196">
        <v>30</v>
      </c>
      <c r="DD196">
        <v>34</v>
      </c>
      <c r="DE196">
        <v>37</v>
      </c>
      <c r="DF196">
        <v>45</v>
      </c>
      <c r="DG196">
        <v>16</v>
      </c>
      <c r="DH196">
        <v>42</v>
      </c>
      <c r="DI196">
        <v>43</v>
      </c>
      <c r="DJ196" s="239">
        <v>128</v>
      </c>
      <c r="DL196" s="237">
        <v>2</v>
      </c>
      <c r="DM196" s="237">
        <v>4</v>
      </c>
      <c r="DO196" s="237">
        <v>2</v>
      </c>
      <c r="DP196" s="237">
        <v>4</v>
      </c>
      <c r="DR196" s="241">
        <v>0.45878136200716846</v>
      </c>
      <c r="DU196" s="240"/>
    </row>
    <row r="197" spans="1:125" x14ac:dyDescent="0.25">
      <c r="A197" s="235">
        <v>42670</v>
      </c>
      <c r="B197">
        <v>3</v>
      </c>
      <c r="C197">
        <v>5</v>
      </c>
      <c r="D197">
        <v>8</v>
      </c>
      <c r="E197">
        <v>21</v>
      </c>
      <c r="F197">
        <v>40</v>
      </c>
      <c r="G197">
        <v>46</v>
      </c>
      <c r="I197">
        <v>3</v>
      </c>
      <c r="J197">
        <v>0</v>
      </c>
      <c r="K197">
        <v>1</v>
      </c>
      <c r="L197">
        <v>0</v>
      </c>
      <c r="M197">
        <v>2</v>
      </c>
      <c r="O197">
        <v>26</v>
      </c>
      <c r="P197">
        <v>22</v>
      </c>
      <c r="Q197">
        <v>30</v>
      </c>
      <c r="R197">
        <v>21</v>
      </c>
      <c r="S197">
        <v>27</v>
      </c>
      <c r="T197">
        <v>30</v>
      </c>
      <c r="U197">
        <v>22</v>
      </c>
      <c r="V197">
        <v>28</v>
      </c>
      <c r="W197">
        <v>27</v>
      </c>
      <c r="X197">
        <v>22</v>
      </c>
      <c r="Y197">
        <v>27</v>
      </c>
      <c r="Z197">
        <v>22</v>
      </c>
      <c r="AA197">
        <v>20</v>
      </c>
      <c r="AB197">
        <v>27</v>
      </c>
      <c r="AC197">
        <v>24</v>
      </c>
      <c r="AD197">
        <v>15</v>
      </c>
      <c r="AE197">
        <v>19</v>
      </c>
      <c r="AF197">
        <v>28</v>
      </c>
      <c r="AG197">
        <v>24</v>
      </c>
      <c r="AH197">
        <v>29</v>
      </c>
      <c r="AI197">
        <v>29</v>
      </c>
      <c r="AJ197">
        <v>23</v>
      </c>
      <c r="AK197">
        <v>21</v>
      </c>
      <c r="AL197">
        <v>26</v>
      </c>
      <c r="AM197">
        <v>21</v>
      </c>
      <c r="AN197">
        <v>27</v>
      </c>
      <c r="AO197">
        <v>20</v>
      </c>
      <c r="AP197">
        <v>22</v>
      </c>
      <c r="AQ197">
        <v>19</v>
      </c>
      <c r="AR197">
        <v>18</v>
      </c>
      <c r="AS197">
        <v>29</v>
      </c>
      <c r="AT197">
        <v>24</v>
      </c>
      <c r="AU197">
        <v>27</v>
      </c>
      <c r="AV197">
        <v>18</v>
      </c>
      <c r="AW197">
        <v>28</v>
      </c>
      <c r="AX197">
        <v>29</v>
      </c>
      <c r="AY197">
        <v>17</v>
      </c>
      <c r="AZ197">
        <v>25</v>
      </c>
      <c r="BA197">
        <v>22</v>
      </c>
      <c r="BB197">
        <v>26</v>
      </c>
      <c r="BC197">
        <v>24</v>
      </c>
      <c r="BD197">
        <v>15</v>
      </c>
      <c r="BE197">
        <v>14</v>
      </c>
      <c r="BF197">
        <v>20</v>
      </c>
      <c r="BG197">
        <v>17</v>
      </c>
      <c r="BH197">
        <v>28</v>
      </c>
      <c r="BI197">
        <v>21</v>
      </c>
      <c r="BJ197">
        <v>29</v>
      </c>
      <c r="BK197">
        <v>29</v>
      </c>
      <c r="BM197">
        <v>3</v>
      </c>
      <c r="BN197">
        <v>6</v>
      </c>
      <c r="BO197">
        <v>20</v>
      </c>
      <c r="BP197">
        <v>21</v>
      </c>
      <c r="BQ197">
        <v>31</v>
      </c>
      <c r="BR197" s="126">
        <v>36</v>
      </c>
      <c r="BS197">
        <v>48</v>
      </c>
      <c r="BT197">
        <v>49</v>
      </c>
      <c r="BU197">
        <v>8</v>
      </c>
      <c r="BV197">
        <v>18</v>
      </c>
      <c r="BW197">
        <v>35</v>
      </c>
      <c r="BX197">
        <v>46</v>
      </c>
      <c r="BY197">
        <v>5</v>
      </c>
      <c r="BZ197">
        <v>9</v>
      </c>
      <c r="CA197">
        <v>11</v>
      </c>
      <c r="CB197" s="126">
        <v>14</v>
      </c>
      <c r="CC197">
        <v>26</v>
      </c>
      <c r="CD197">
        <v>33</v>
      </c>
      <c r="CE197">
        <v>1</v>
      </c>
      <c r="CF197" s="126">
        <v>24</v>
      </c>
      <c r="CG197">
        <v>40</v>
      </c>
      <c r="CH197">
        <v>38</v>
      </c>
      <c r="CI197">
        <v>15</v>
      </c>
      <c r="CJ197" s="126">
        <v>19</v>
      </c>
      <c r="CK197" s="126">
        <v>32</v>
      </c>
      <c r="CL197">
        <v>41</v>
      </c>
      <c r="CM197">
        <v>22</v>
      </c>
      <c r="CN197">
        <v>2</v>
      </c>
      <c r="CO197">
        <v>7</v>
      </c>
      <c r="CP197">
        <v>10</v>
      </c>
      <c r="CQ197">
        <v>12</v>
      </c>
      <c r="CR197">
        <v>28</v>
      </c>
      <c r="CS197">
        <v>39</v>
      </c>
      <c r="CT197">
        <v>4</v>
      </c>
      <c r="CU197">
        <v>23</v>
      </c>
      <c r="CV197">
        <v>25</v>
      </c>
      <c r="CW197">
        <v>47</v>
      </c>
      <c r="CX197">
        <v>13</v>
      </c>
      <c r="CY197">
        <v>27</v>
      </c>
      <c r="CZ197">
        <v>44</v>
      </c>
      <c r="DA197">
        <v>17</v>
      </c>
      <c r="DB197">
        <v>29</v>
      </c>
      <c r="DC197">
        <v>30</v>
      </c>
      <c r="DD197">
        <v>34</v>
      </c>
      <c r="DE197">
        <v>37</v>
      </c>
      <c r="DF197">
        <v>45</v>
      </c>
      <c r="DG197">
        <v>16</v>
      </c>
      <c r="DH197" s="126">
        <v>42</v>
      </c>
      <c r="DI197">
        <v>43</v>
      </c>
      <c r="DJ197" s="239">
        <v>123</v>
      </c>
      <c r="DL197" s="237">
        <v>2</v>
      </c>
      <c r="DM197" s="237">
        <v>4</v>
      </c>
      <c r="DO197" s="237">
        <v>3</v>
      </c>
      <c r="DP197" s="237">
        <v>3</v>
      </c>
      <c r="DR197" s="241">
        <v>0.44086021505376344</v>
      </c>
      <c r="DU197" s="240"/>
    </row>
    <row r="198" spans="1:125" x14ac:dyDescent="0.25">
      <c r="A198" s="235">
        <v>42674</v>
      </c>
      <c r="B198">
        <v>14</v>
      </c>
      <c r="C198">
        <v>19</v>
      </c>
      <c r="D198">
        <v>24</v>
      </c>
      <c r="E198">
        <v>32</v>
      </c>
      <c r="F198">
        <v>36</v>
      </c>
      <c r="G198">
        <v>42</v>
      </c>
      <c r="I198">
        <v>0</v>
      </c>
      <c r="J198">
        <v>2</v>
      </c>
      <c r="K198">
        <v>1</v>
      </c>
      <c r="L198">
        <v>2</v>
      </c>
      <c r="M198">
        <v>1</v>
      </c>
      <c r="O198">
        <v>26</v>
      </c>
      <c r="P198">
        <v>22</v>
      </c>
      <c r="Q198">
        <v>30</v>
      </c>
      <c r="R198">
        <v>21</v>
      </c>
      <c r="S198">
        <v>27</v>
      </c>
      <c r="T198">
        <v>30</v>
      </c>
      <c r="U198">
        <v>22</v>
      </c>
      <c r="V198">
        <v>28</v>
      </c>
      <c r="W198">
        <v>27</v>
      </c>
      <c r="X198">
        <v>22</v>
      </c>
      <c r="Y198">
        <v>27</v>
      </c>
      <c r="Z198">
        <v>22</v>
      </c>
      <c r="AA198">
        <v>20</v>
      </c>
      <c r="AB198">
        <v>28</v>
      </c>
      <c r="AC198">
        <v>24</v>
      </c>
      <c r="AD198">
        <v>15</v>
      </c>
      <c r="AE198">
        <v>19</v>
      </c>
      <c r="AF198">
        <v>28</v>
      </c>
      <c r="AG198">
        <v>25</v>
      </c>
      <c r="AH198">
        <v>29</v>
      </c>
      <c r="AI198">
        <v>29</v>
      </c>
      <c r="AJ198">
        <v>23</v>
      </c>
      <c r="AK198">
        <v>21</v>
      </c>
      <c r="AL198">
        <v>27</v>
      </c>
      <c r="AM198">
        <v>21</v>
      </c>
      <c r="AN198">
        <v>27</v>
      </c>
      <c r="AO198">
        <v>20</v>
      </c>
      <c r="AP198">
        <v>22</v>
      </c>
      <c r="AQ198">
        <v>19</v>
      </c>
      <c r="AR198">
        <v>18</v>
      </c>
      <c r="AS198">
        <v>29</v>
      </c>
      <c r="AT198">
        <v>25</v>
      </c>
      <c r="AU198">
        <v>27</v>
      </c>
      <c r="AV198">
        <v>18</v>
      </c>
      <c r="AW198">
        <v>28</v>
      </c>
      <c r="AX198">
        <v>30</v>
      </c>
      <c r="AY198">
        <v>17</v>
      </c>
      <c r="AZ198">
        <v>25</v>
      </c>
      <c r="BA198">
        <v>22</v>
      </c>
      <c r="BB198">
        <v>26</v>
      </c>
      <c r="BC198">
        <v>24</v>
      </c>
      <c r="BD198">
        <v>16</v>
      </c>
      <c r="BE198">
        <v>14</v>
      </c>
      <c r="BF198">
        <v>20</v>
      </c>
      <c r="BG198">
        <v>17</v>
      </c>
      <c r="BH198">
        <v>28</v>
      </c>
      <c r="BI198">
        <v>21</v>
      </c>
      <c r="BJ198">
        <v>29</v>
      </c>
      <c r="BK198">
        <v>29</v>
      </c>
      <c r="BM198">
        <v>3</v>
      </c>
      <c r="BN198">
        <v>6</v>
      </c>
      <c r="BO198">
        <v>36</v>
      </c>
      <c r="BP198">
        <v>20</v>
      </c>
      <c r="BQ198">
        <v>21</v>
      </c>
      <c r="BR198">
        <v>31</v>
      </c>
      <c r="BS198">
        <v>48</v>
      </c>
      <c r="BT198">
        <v>49</v>
      </c>
      <c r="BU198">
        <v>8</v>
      </c>
      <c r="BV198" s="123">
        <v>14</v>
      </c>
      <c r="BW198">
        <v>18</v>
      </c>
      <c r="BX198" s="126">
        <v>35</v>
      </c>
      <c r="BY198">
        <v>46</v>
      </c>
      <c r="BZ198">
        <v>5</v>
      </c>
      <c r="CA198">
        <v>9</v>
      </c>
      <c r="CB198" s="126">
        <v>11</v>
      </c>
      <c r="CC198">
        <v>24</v>
      </c>
      <c r="CD198" s="126">
        <v>26</v>
      </c>
      <c r="CE198">
        <v>33</v>
      </c>
      <c r="CF198" s="126">
        <v>1</v>
      </c>
      <c r="CG198">
        <v>40</v>
      </c>
      <c r="CH198" s="126">
        <v>19</v>
      </c>
      <c r="CI198">
        <v>32</v>
      </c>
      <c r="CJ198">
        <v>38</v>
      </c>
      <c r="CK198">
        <v>15</v>
      </c>
      <c r="CL198">
        <v>41</v>
      </c>
      <c r="CM198">
        <v>22</v>
      </c>
      <c r="CN198">
        <v>2</v>
      </c>
      <c r="CO198">
        <v>7</v>
      </c>
      <c r="CP198">
        <v>10</v>
      </c>
      <c r="CQ198">
        <v>12</v>
      </c>
      <c r="CR198">
        <v>28</v>
      </c>
      <c r="CS198" s="126">
        <v>39</v>
      </c>
      <c r="CT198">
        <v>4</v>
      </c>
      <c r="CU198">
        <v>23</v>
      </c>
      <c r="CV198">
        <v>25</v>
      </c>
      <c r="CW198">
        <v>47</v>
      </c>
      <c r="CX198">
        <v>13</v>
      </c>
      <c r="CY198">
        <v>27</v>
      </c>
      <c r="CZ198">
        <v>44</v>
      </c>
      <c r="DA198">
        <v>17</v>
      </c>
      <c r="DB198">
        <v>29</v>
      </c>
      <c r="DC198">
        <v>30</v>
      </c>
      <c r="DD198">
        <v>34</v>
      </c>
      <c r="DE198">
        <v>37</v>
      </c>
      <c r="DF198">
        <v>45</v>
      </c>
      <c r="DG198">
        <v>42</v>
      </c>
      <c r="DH198">
        <v>16</v>
      </c>
      <c r="DI198">
        <v>43</v>
      </c>
      <c r="DJ198" s="239">
        <v>167</v>
      </c>
      <c r="DL198" s="237">
        <v>3</v>
      </c>
      <c r="DM198" s="237">
        <v>3</v>
      </c>
      <c r="DO198" s="237">
        <v>1</v>
      </c>
      <c r="DP198" s="237">
        <v>5</v>
      </c>
      <c r="DR198" s="241">
        <v>0.59856630824372759</v>
      </c>
      <c r="DS198" s="140"/>
      <c r="DU198" s="240"/>
    </row>
    <row r="199" spans="1:125" x14ac:dyDescent="0.25">
      <c r="A199" s="235">
        <v>42677</v>
      </c>
      <c r="B199">
        <v>1</v>
      </c>
      <c r="C199">
        <v>11</v>
      </c>
      <c r="D199">
        <v>19</v>
      </c>
      <c r="E199">
        <v>26</v>
      </c>
      <c r="F199">
        <v>35</v>
      </c>
      <c r="G199">
        <v>39</v>
      </c>
      <c r="I199">
        <v>1</v>
      </c>
      <c r="J199">
        <v>2</v>
      </c>
      <c r="K199">
        <v>1</v>
      </c>
      <c r="L199">
        <v>2</v>
      </c>
      <c r="M199">
        <v>0</v>
      </c>
      <c r="O199">
        <v>27</v>
      </c>
      <c r="P199">
        <v>22</v>
      </c>
      <c r="Q199">
        <v>30</v>
      </c>
      <c r="R199">
        <v>21</v>
      </c>
      <c r="S199">
        <v>27</v>
      </c>
      <c r="T199">
        <v>30</v>
      </c>
      <c r="U199">
        <v>22</v>
      </c>
      <c r="V199">
        <v>28</v>
      </c>
      <c r="W199">
        <v>27</v>
      </c>
      <c r="X199">
        <v>22</v>
      </c>
      <c r="Y199">
        <v>28</v>
      </c>
      <c r="Z199">
        <v>22</v>
      </c>
      <c r="AA199">
        <v>20</v>
      </c>
      <c r="AB199">
        <v>28</v>
      </c>
      <c r="AC199">
        <v>24</v>
      </c>
      <c r="AD199">
        <v>15</v>
      </c>
      <c r="AE199">
        <v>19</v>
      </c>
      <c r="AF199">
        <v>28</v>
      </c>
      <c r="AG199">
        <v>26</v>
      </c>
      <c r="AH199">
        <v>29</v>
      </c>
      <c r="AI199">
        <v>29</v>
      </c>
      <c r="AJ199">
        <v>23</v>
      </c>
      <c r="AK199">
        <v>21</v>
      </c>
      <c r="AL199">
        <v>27</v>
      </c>
      <c r="AM199">
        <v>21</v>
      </c>
      <c r="AN199">
        <v>28</v>
      </c>
      <c r="AO199">
        <v>20</v>
      </c>
      <c r="AP199">
        <v>22</v>
      </c>
      <c r="AQ199">
        <v>19</v>
      </c>
      <c r="AR199">
        <v>18</v>
      </c>
      <c r="AS199">
        <v>29</v>
      </c>
      <c r="AT199">
        <v>25</v>
      </c>
      <c r="AU199">
        <v>27</v>
      </c>
      <c r="AV199">
        <v>18</v>
      </c>
      <c r="AW199">
        <v>29</v>
      </c>
      <c r="AX199">
        <v>30</v>
      </c>
      <c r="AY199">
        <v>17</v>
      </c>
      <c r="AZ199">
        <v>25</v>
      </c>
      <c r="BA199">
        <v>23</v>
      </c>
      <c r="BB199">
        <v>26</v>
      </c>
      <c r="BC199">
        <v>24</v>
      </c>
      <c r="BD199">
        <v>16</v>
      </c>
      <c r="BE199">
        <v>14</v>
      </c>
      <c r="BF199">
        <v>20</v>
      </c>
      <c r="BG199">
        <v>17</v>
      </c>
      <c r="BH199">
        <v>28</v>
      </c>
      <c r="BI199">
        <v>21</v>
      </c>
      <c r="BJ199">
        <v>29</v>
      </c>
      <c r="BK199">
        <v>29</v>
      </c>
      <c r="BM199">
        <v>3</v>
      </c>
      <c r="BN199">
        <v>6</v>
      </c>
      <c r="BO199">
        <v>36</v>
      </c>
      <c r="BP199">
        <v>20</v>
      </c>
      <c r="BQ199" s="126">
        <v>21</v>
      </c>
      <c r="BR199">
        <v>31</v>
      </c>
      <c r="BS199">
        <v>35</v>
      </c>
      <c r="BT199" s="126">
        <v>48</v>
      </c>
      <c r="BU199" s="126">
        <v>49</v>
      </c>
      <c r="BV199">
        <v>8</v>
      </c>
      <c r="BW199">
        <v>11</v>
      </c>
      <c r="BX199">
        <v>14</v>
      </c>
      <c r="BY199">
        <v>18</v>
      </c>
      <c r="BZ199">
        <v>26</v>
      </c>
      <c r="CA199">
        <v>46</v>
      </c>
      <c r="CB199" s="126">
        <v>1</v>
      </c>
      <c r="CC199">
        <v>5</v>
      </c>
      <c r="CD199">
        <v>9</v>
      </c>
      <c r="CE199">
        <v>24</v>
      </c>
      <c r="CF199">
        <v>33</v>
      </c>
      <c r="CG199">
        <v>19</v>
      </c>
      <c r="CH199">
        <v>40</v>
      </c>
      <c r="CI199">
        <v>32</v>
      </c>
      <c r="CJ199">
        <v>38</v>
      </c>
      <c r="CK199">
        <v>15</v>
      </c>
      <c r="CL199" s="126">
        <v>41</v>
      </c>
      <c r="CM199">
        <v>22</v>
      </c>
      <c r="CN199">
        <v>39</v>
      </c>
      <c r="CO199">
        <v>2</v>
      </c>
      <c r="CP199">
        <v>7</v>
      </c>
      <c r="CQ199">
        <v>10</v>
      </c>
      <c r="CR199">
        <v>12</v>
      </c>
      <c r="CS199">
        <v>28</v>
      </c>
      <c r="CT199">
        <v>4</v>
      </c>
      <c r="CU199">
        <v>23</v>
      </c>
      <c r="CV199">
        <v>25</v>
      </c>
      <c r="CW199">
        <v>47</v>
      </c>
      <c r="CX199" s="126">
        <v>13</v>
      </c>
      <c r="CY199">
        <v>27</v>
      </c>
      <c r="CZ199">
        <v>44</v>
      </c>
      <c r="DA199">
        <v>17</v>
      </c>
      <c r="DB199">
        <v>29</v>
      </c>
      <c r="DC199">
        <v>30</v>
      </c>
      <c r="DD199">
        <v>34</v>
      </c>
      <c r="DE199">
        <v>37</v>
      </c>
      <c r="DF199">
        <v>45</v>
      </c>
      <c r="DG199">
        <v>42</v>
      </c>
      <c r="DH199">
        <v>16</v>
      </c>
      <c r="DI199">
        <v>43</v>
      </c>
      <c r="DJ199" s="239">
        <v>131</v>
      </c>
      <c r="DL199" s="237">
        <v>3</v>
      </c>
      <c r="DM199" s="237">
        <v>3</v>
      </c>
      <c r="DO199" s="237">
        <v>5</v>
      </c>
      <c r="DP199" s="237">
        <v>1</v>
      </c>
      <c r="DR199" s="241">
        <v>0.46953405017921146</v>
      </c>
      <c r="DS199" s="240"/>
      <c r="DU199" s="240"/>
    </row>
    <row r="200" spans="1:125" x14ac:dyDescent="0.25">
      <c r="A200" s="235">
        <v>42681</v>
      </c>
      <c r="B200">
        <v>1</v>
      </c>
      <c r="C200">
        <v>13</v>
      </c>
      <c r="D200">
        <v>21</v>
      </c>
      <c r="E200">
        <v>41</v>
      </c>
      <c r="F200">
        <v>48</v>
      </c>
      <c r="G200">
        <v>49</v>
      </c>
      <c r="I200">
        <v>1</v>
      </c>
      <c r="J200">
        <v>1</v>
      </c>
      <c r="K200">
        <v>1</v>
      </c>
      <c r="L200">
        <v>0</v>
      </c>
      <c r="M200">
        <v>3</v>
      </c>
      <c r="O200">
        <v>28</v>
      </c>
      <c r="P200">
        <v>22</v>
      </c>
      <c r="Q200">
        <v>30</v>
      </c>
      <c r="R200">
        <v>21</v>
      </c>
      <c r="S200">
        <v>27</v>
      </c>
      <c r="T200">
        <v>30</v>
      </c>
      <c r="U200">
        <v>22</v>
      </c>
      <c r="V200">
        <v>28</v>
      </c>
      <c r="W200">
        <v>27</v>
      </c>
      <c r="X200">
        <v>22</v>
      </c>
      <c r="Y200">
        <v>28</v>
      </c>
      <c r="Z200">
        <v>22</v>
      </c>
      <c r="AA200">
        <v>21</v>
      </c>
      <c r="AB200">
        <v>28</v>
      </c>
      <c r="AC200">
        <v>24</v>
      </c>
      <c r="AD200">
        <v>15</v>
      </c>
      <c r="AE200">
        <v>19</v>
      </c>
      <c r="AF200">
        <v>28</v>
      </c>
      <c r="AG200">
        <v>26</v>
      </c>
      <c r="AH200">
        <v>29</v>
      </c>
      <c r="AI200">
        <v>30</v>
      </c>
      <c r="AJ200">
        <v>23</v>
      </c>
      <c r="AK200">
        <v>21</v>
      </c>
      <c r="AL200">
        <v>27</v>
      </c>
      <c r="AM200">
        <v>21</v>
      </c>
      <c r="AN200">
        <v>28</v>
      </c>
      <c r="AO200">
        <v>20</v>
      </c>
      <c r="AP200">
        <v>22</v>
      </c>
      <c r="AQ200">
        <v>19</v>
      </c>
      <c r="AR200">
        <v>18</v>
      </c>
      <c r="AS200">
        <v>29</v>
      </c>
      <c r="AT200">
        <v>25</v>
      </c>
      <c r="AU200">
        <v>27</v>
      </c>
      <c r="AV200">
        <v>18</v>
      </c>
      <c r="AW200">
        <v>29</v>
      </c>
      <c r="AX200">
        <v>30</v>
      </c>
      <c r="AY200">
        <v>17</v>
      </c>
      <c r="AZ200">
        <v>25</v>
      </c>
      <c r="BA200">
        <v>23</v>
      </c>
      <c r="BB200">
        <v>26</v>
      </c>
      <c r="BC200">
        <v>25</v>
      </c>
      <c r="BD200">
        <v>16</v>
      </c>
      <c r="BE200">
        <v>14</v>
      </c>
      <c r="BF200">
        <v>20</v>
      </c>
      <c r="BG200">
        <v>17</v>
      </c>
      <c r="BH200">
        <v>28</v>
      </c>
      <c r="BI200">
        <v>21</v>
      </c>
      <c r="BJ200">
        <v>30</v>
      </c>
      <c r="BK200">
        <v>30</v>
      </c>
      <c r="BM200">
        <v>3</v>
      </c>
      <c r="BN200">
        <v>6</v>
      </c>
      <c r="BO200">
        <v>21</v>
      </c>
      <c r="BP200">
        <v>36</v>
      </c>
      <c r="BQ200">
        <v>48</v>
      </c>
      <c r="BR200">
        <v>49</v>
      </c>
      <c r="BS200">
        <v>20</v>
      </c>
      <c r="BT200">
        <v>31</v>
      </c>
      <c r="BU200">
        <v>35</v>
      </c>
      <c r="BV200">
        <v>1</v>
      </c>
      <c r="BW200">
        <v>8</v>
      </c>
      <c r="BX200">
        <v>11</v>
      </c>
      <c r="BY200">
        <v>14</v>
      </c>
      <c r="BZ200">
        <v>18</v>
      </c>
      <c r="CA200" s="126">
        <v>26</v>
      </c>
      <c r="CB200">
        <v>46</v>
      </c>
      <c r="CC200">
        <v>5</v>
      </c>
      <c r="CD200">
        <v>9</v>
      </c>
      <c r="CE200">
        <v>24</v>
      </c>
      <c r="CF200">
        <v>33</v>
      </c>
      <c r="CG200">
        <v>19</v>
      </c>
      <c r="CH200">
        <v>40</v>
      </c>
      <c r="CI200">
        <v>32</v>
      </c>
      <c r="CJ200">
        <v>38</v>
      </c>
      <c r="CK200" s="126">
        <v>41</v>
      </c>
      <c r="CL200">
        <v>15</v>
      </c>
      <c r="CM200" s="126">
        <v>22</v>
      </c>
      <c r="CN200">
        <v>39</v>
      </c>
      <c r="CO200">
        <v>2</v>
      </c>
      <c r="CP200">
        <v>7</v>
      </c>
      <c r="CQ200">
        <v>10</v>
      </c>
      <c r="CR200">
        <v>12</v>
      </c>
      <c r="CS200">
        <v>28</v>
      </c>
      <c r="CT200">
        <v>4</v>
      </c>
      <c r="CU200">
        <v>13</v>
      </c>
      <c r="CV200">
        <v>23</v>
      </c>
      <c r="CW200">
        <v>25</v>
      </c>
      <c r="CX200" s="126">
        <v>47</v>
      </c>
      <c r="CY200">
        <v>27</v>
      </c>
      <c r="CZ200">
        <v>44</v>
      </c>
      <c r="DA200" s="126">
        <v>17</v>
      </c>
      <c r="DB200">
        <v>29</v>
      </c>
      <c r="DC200">
        <v>30</v>
      </c>
      <c r="DD200" s="126">
        <v>34</v>
      </c>
      <c r="DE200">
        <v>37</v>
      </c>
      <c r="DF200">
        <v>45</v>
      </c>
      <c r="DG200">
        <v>42</v>
      </c>
      <c r="DH200">
        <v>16</v>
      </c>
      <c r="DI200">
        <v>43</v>
      </c>
      <c r="DJ200" s="239">
        <v>173</v>
      </c>
      <c r="DL200" s="237">
        <v>3</v>
      </c>
      <c r="DM200" s="237">
        <v>3</v>
      </c>
      <c r="DO200" s="237">
        <v>5</v>
      </c>
      <c r="DP200" s="237">
        <v>1</v>
      </c>
      <c r="DR200" s="241">
        <v>0.62007168458781359</v>
      </c>
    </row>
    <row r="201" spans="1:125" x14ac:dyDescent="0.25">
      <c r="A201" s="235">
        <v>42684</v>
      </c>
      <c r="B201">
        <v>17</v>
      </c>
      <c r="C201">
        <v>22</v>
      </c>
      <c r="D201">
        <v>26</v>
      </c>
      <c r="E201">
        <v>34</v>
      </c>
      <c r="F201">
        <v>41</v>
      </c>
      <c r="G201">
        <v>47</v>
      </c>
      <c r="I201">
        <v>0</v>
      </c>
      <c r="J201">
        <v>1</v>
      </c>
      <c r="K201">
        <v>2</v>
      </c>
      <c r="L201">
        <v>1</v>
      </c>
      <c r="M201">
        <v>2</v>
      </c>
      <c r="O201">
        <v>28</v>
      </c>
      <c r="P201">
        <v>22</v>
      </c>
      <c r="Q201">
        <v>30</v>
      </c>
      <c r="R201">
        <v>21</v>
      </c>
      <c r="S201">
        <v>27</v>
      </c>
      <c r="T201">
        <v>30</v>
      </c>
      <c r="U201">
        <v>22</v>
      </c>
      <c r="V201">
        <v>28</v>
      </c>
      <c r="W201">
        <v>27</v>
      </c>
      <c r="X201">
        <v>22</v>
      </c>
      <c r="Y201">
        <v>28</v>
      </c>
      <c r="Z201">
        <v>22</v>
      </c>
      <c r="AA201">
        <v>21</v>
      </c>
      <c r="AB201">
        <v>28</v>
      </c>
      <c r="AC201">
        <v>24</v>
      </c>
      <c r="AD201">
        <v>15</v>
      </c>
      <c r="AE201">
        <v>20</v>
      </c>
      <c r="AF201">
        <v>28</v>
      </c>
      <c r="AG201">
        <v>26</v>
      </c>
      <c r="AH201">
        <v>29</v>
      </c>
      <c r="AI201">
        <v>30</v>
      </c>
      <c r="AJ201">
        <v>24</v>
      </c>
      <c r="AK201">
        <v>21</v>
      </c>
      <c r="AL201">
        <v>27</v>
      </c>
      <c r="AM201">
        <v>21</v>
      </c>
      <c r="AN201">
        <v>29</v>
      </c>
      <c r="AO201">
        <v>20</v>
      </c>
      <c r="AP201">
        <v>22</v>
      </c>
      <c r="AQ201">
        <v>19</v>
      </c>
      <c r="AR201">
        <v>18</v>
      </c>
      <c r="AS201">
        <v>29</v>
      </c>
      <c r="AT201">
        <v>25</v>
      </c>
      <c r="AU201">
        <v>27</v>
      </c>
      <c r="AV201">
        <v>19</v>
      </c>
      <c r="AW201">
        <v>29</v>
      </c>
      <c r="AX201">
        <v>30</v>
      </c>
      <c r="AY201">
        <v>17</v>
      </c>
      <c r="AZ201">
        <v>25</v>
      </c>
      <c r="BA201">
        <v>23</v>
      </c>
      <c r="BB201">
        <v>26</v>
      </c>
      <c r="BC201">
        <v>26</v>
      </c>
      <c r="BD201">
        <v>16</v>
      </c>
      <c r="BE201">
        <v>14</v>
      </c>
      <c r="BF201">
        <v>20</v>
      </c>
      <c r="BG201">
        <v>17</v>
      </c>
      <c r="BH201">
        <v>28</v>
      </c>
      <c r="BI201">
        <v>22</v>
      </c>
      <c r="BJ201">
        <v>30</v>
      </c>
      <c r="BK201">
        <v>30</v>
      </c>
      <c r="BM201">
        <v>3</v>
      </c>
      <c r="BN201">
        <v>6</v>
      </c>
      <c r="BO201">
        <v>21</v>
      </c>
      <c r="BP201">
        <v>36</v>
      </c>
      <c r="BQ201">
        <v>48</v>
      </c>
      <c r="BR201">
        <v>49</v>
      </c>
      <c r="BS201">
        <v>20</v>
      </c>
      <c r="BT201">
        <v>26</v>
      </c>
      <c r="BU201" s="126">
        <v>31</v>
      </c>
      <c r="BV201">
        <v>35</v>
      </c>
      <c r="BW201">
        <v>1</v>
      </c>
      <c r="BX201" s="126">
        <v>8</v>
      </c>
      <c r="BY201">
        <v>11</v>
      </c>
      <c r="BZ201">
        <v>14</v>
      </c>
      <c r="CA201">
        <v>18</v>
      </c>
      <c r="CB201">
        <v>46</v>
      </c>
      <c r="CC201">
        <v>5</v>
      </c>
      <c r="CD201">
        <v>9</v>
      </c>
      <c r="CE201">
        <v>24</v>
      </c>
      <c r="CF201">
        <v>33</v>
      </c>
      <c r="CG201">
        <v>19</v>
      </c>
      <c r="CH201" s="126">
        <v>40</v>
      </c>
      <c r="CI201">
        <v>41</v>
      </c>
      <c r="CJ201">
        <v>32</v>
      </c>
      <c r="CK201" s="126">
        <v>38</v>
      </c>
      <c r="CL201" s="126">
        <v>15</v>
      </c>
      <c r="CM201">
        <v>22</v>
      </c>
      <c r="CN201">
        <v>39</v>
      </c>
      <c r="CO201">
        <v>2</v>
      </c>
      <c r="CP201">
        <v>7</v>
      </c>
      <c r="CQ201" s="126">
        <v>10</v>
      </c>
      <c r="CR201">
        <v>12</v>
      </c>
      <c r="CS201">
        <v>28</v>
      </c>
      <c r="CT201">
        <v>47</v>
      </c>
      <c r="CU201">
        <v>4</v>
      </c>
      <c r="CV201">
        <v>13</v>
      </c>
      <c r="CW201">
        <v>23</v>
      </c>
      <c r="CX201">
        <v>25</v>
      </c>
      <c r="CY201">
        <v>17</v>
      </c>
      <c r="CZ201">
        <v>27</v>
      </c>
      <c r="DA201">
        <v>44</v>
      </c>
      <c r="DB201">
        <v>29</v>
      </c>
      <c r="DC201">
        <v>34</v>
      </c>
      <c r="DD201">
        <v>30</v>
      </c>
      <c r="DE201">
        <v>37</v>
      </c>
      <c r="DF201">
        <v>45</v>
      </c>
      <c r="DG201">
        <v>42</v>
      </c>
      <c r="DH201">
        <v>16</v>
      </c>
      <c r="DI201">
        <v>43</v>
      </c>
      <c r="DJ201" s="239">
        <v>187</v>
      </c>
      <c r="DL201" s="237">
        <v>4</v>
      </c>
      <c r="DM201" s="237">
        <v>2</v>
      </c>
      <c r="DO201" s="237">
        <v>3</v>
      </c>
      <c r="DP201" s="237">
        <v>3</v>
      </c>
      <c r="DR201" s="241">
        <v>0.67025089605734767</v>
      </c>
    </row>
    <row r="202" spans="1:125" x14ac:dyDescent="0.25">
      <c r="A202" s="235">
        <v>42688</v>
      </c>
      <c r="B202">
        <v>8</v>
      </c>
      <c r="C202">
        <v>10</v>
      </c>
      <c r="D202">
        <v>15</v>
      </c>
      <c r="E202">
        <v>31</v>
      </c>
      <c r="F202">
        <v>38</v>
      </c>
      <c r="G202">
        <v>40</v>
      </c>
      <c r="I202">
        <v>1</v>
      </c>
      <c r="J202">
        <v>2</v>
      </c>
      <c r="K202">
        <v>0</v>
      </c>
      <c r="L202">
        <v>2</v>
      </c>
      <c r="M202">
        <v>1</v>
      </c>
      <c r="O202">
        <v>28</v>
      </c>
      <c r="P202">
        <v>22</v>
      </c>
      <c r="Q202">
        <v>30</v>
      </c>
      <c r="R202">
        <v>21</v>
      </c>
      <c r="S202">
        <v>27</v>
      </c>
      <c r="T202">
        <v>30</v>
      </c>
      <c r="U202">
        <v>22</v>
      </c>
      <c r="V202">
        <v>29</v>
      </c>
      <c r="W202">
        <v>27</v>
      </c>
      <c r="X202">
        <v>23</v>
      </c>
      <c r="Y202">
        <v>28</v>
      </c>
      <c r="Z202">
        <v>22</v>
      </c>
      <c r="AA202">
        <v>21</v>
      </c>
      <c r="AB202">
        <v>28</v>
      </c>
      <c r="AC202">
        <v>25</v>
      </c>
      <c r="AD202">
        <v>15</v>
      </c>
      <c r="AE202">
        <v>20</v>
      </c>
      <c r="AF202">
        <v>28</v>
      </c>
      <c r="AG202">
        <v>26</v>
      </c>
      <c r="AH202">
        <v>29</v>
      </c>
      <c r="AI202">
        <v>30</v>
      </c>
      <c r="AJ202">
        <v>24</v>
      </c>
      <c r="AK202">
        <v>21</v>
      </c>
      <c r="AL202">
        <v>27</v>
      </c>
      <c r="AM202">
        <v>21</v>
      </c>
      <c r="AN202">
        <v>29</v>
      </c>
      <c r="AO202">
        <v>20</v>
      </c>
      <c r="AP202">
        <v>22</v>
      </c>
      <c r="AQ202">
        <v>19</v>
      </c>
      <c r="AR202">
        <v>18</v>
      </c>
      <c r="AS202">
        <v>30</v>
      </c>
      <c r="AT202">
        <v>25</v>
      </c>
      <c r="AU202">
        <v>27</v>
      </c>
      <c r="AV202">
        <v>19</v>
      </c>
      <c r="AW202">
        <v>29</v>
      </c>
      <c r="AX202">
        <v>30</v>
      </c>
      <c r="AY202">
        <v>17</v>
      </c>
      <c r="AZ202">
        <v>26</v>
      </c>
      <c r="BA202">
        <v>23</v>
      </c>
      <c r="BB202">
        <v>27</v>
      </c>
      <c r="BC202">
        <v>26</v>
      </c>
      <c r="BD202">
        <v>16</v>
      </c>
      <c r="BE202">
        <v>14</v>
      </c>
      <c r="BF202">
        <v>20</v>
      </c>
      <c r="BG202">
        <v>17</v>
      </c>
      <c r="BH202">
        <v>28</v>
      </c>
      <c r="BI202">
        <v>22</v>
      </c>
      <c r="BJ202">
        <v>30</v>
      </c>
      <c r="BK202">
        <v>30</v>
      </c>
      <c r="BM202">
        <v>3</v>
      </c>
      <c r="BN202">
        <v>6</v>
      </c>
      <c r="BO202" s="126">
        <v>21</v>
      </c>
      <c r="BP202" s="126">
        <v>31</v>
      </c>
      <c r="BQ202" s="126">
        <v>36</v>
      </c>
      <c r="BR202">
        <v>48</v>
      </c>
      <c r="BS202">
        <v>49</v>
      </c>
      <c r="BT202">
        <v>8</v>
      </c>
      <c r="BU202">
        <v>20</v>
      </c>
      <c r="BV202">
        <v>26</v>
      </c>
      <c r="BW202">
        <v>35</v>
      </c>
      <c r="BX202" s="126">
        <v>1</v>
      </c>
      <c r="BY202">
        <v>11</v>
      </c>
      <c r="BZ202">
        <v>14</v>
      </c>
      <c r="CA202">
        <v>18</v>
      </c>
      <c r="CB202">
        <v>46</v>
      </c>
      <c r="CC202">
        <v>5</v>
      </c>
      <c r="CD202">
        <v>9</v>
      </c>
      <c r="CE202">
        <v>24</v>
      </c>
      <c r="CF202">
        <v>33</v>
      </c>
      <c r="CG202">
        <v>40</v>
      </c>
      <c r="CH202">
        <v>19</v>
      </c>
      <c r="CI202">
        <v>38</v>
      </c>
      <c r="CJ202">
        <v>41</v>
      </c>
      <c r="CK202">
        <v>15</v>
      </c>
      <c r="CL202">
        <v>32</v>
      </c>
      <c r="CM202">
        <v>22</v>
      </c>
      <c r="CN202">
        <v>10</v>
      </c>
      <c r="CO202" s="126">
        <v>39</v>
      </c>
      <c r="CP202">
        <v>2</v>
      </c>
      <c r="CQ202">
        <v>7</v>
      </c>
      <c r="CR202">
        <v>12</v>
      </c>
      <c r="CS202">
        <v>28</v>
      </c>
      <c r="CT202">
        <v>47</v>
      </c>
      <c r="CU202">
        <v>4</v>
      </c>
      <c r="CV202">
        <v>13</v>
      </c>
      <c r="CW202">
        <v>23</v>
      </c>
      <c r="CX202">
        <v>25</v>
      </c>
      <c r="CY202">
        <v>17</v>
      </c>
      <c r="CZ202">
        <v>27</v>
      </c>
      <c r="DA202">
        <v>44</v>
      </c>
      <c r="DB202">
        <v>29</v>
      </c>
      <c r="DC202">
        <v>34</v>
      </c>
      <c r="DD202">
        <v>30</v>
      </c>
      <c r="DE202">
        <v>37</v>
      </c>
      <c r="DF202">
        <v>45</v>
      </c>
      <c r="DG202">
        <v>42</v>
      </c>
      <c r="DH202">
        <v>16</v>
      </c>
      <c r="DI202" s="126">
        <v>43</v>
      </c>
      <c r="DJ202" s="239">
        <v>142</v>
      </c>
      <c r="DL202" s="237">
        <v>3</v>
      </c>
      <c r="DM202" s="237">
        <v>3</v>
      </c>
      <c r="DO202" s="237">
        <v>2</v>
      </c>
      <c r="DP202" s="237">
        <v>4</v>
      </c>
      <c r="DR202" s="241">
        <v>0.50896057347670254</v>
      </c>
    </row>
    <row r="203" spans="1:125" x14ac:dyDescent="0.25">
      <c r="A203" s="235">
        <v>42691</v>
      </c>
      <c r="B203">
        <v>1</v>
      </c>
      <c r="C203">
        <v>21</v>
      </c>
      <c r="D203">
        <v>31</v>
      </c>
      <c r="E203">
        <v>36</v>
      </c>
      <c r="F203">
        <v>39</v>
      </c>
      <c r="G203">
        <v>43</v>
      </c>
      <c r="I203">
        <v>1</v>
      </c>
      <c r="J203">
        <v>0</v>
      </c>
      <c r="K203">
        <v>1</v>
      </c>
      <c r="L203">
        <v>3</v>
      </c>
      <c r="M203">
        <v>1</v>
      </c>
      <c r="O203">
        <v>29</v>
      </c>
      <c r="P203">
        <v>22</v>
      </c>
      <c r="Q203">
        <v>30</v>
      </c>
      <c r="R203">
        <v>21</v>
      </c>
      <c r="S203">
        <v>27</v>
      </c>
      <c r="T203">
        <v>30</v>
      </c>
      <c r="U203">
        <v>22</v>
      </c>
      <c r="V203">
        <v>29</v>
      </c>
      <c r="W203">
        <v>27</v>
      </c>
      <c r="X203">
        <v>23</v>
      </c>
      <c r="Y203">
        <v>28</v>
      </c>
      <c r="Z203">
        <v>22</v>
      </c>
      <c r="AA203">
        <v>21</v>
      </c>
      <c r="AB203">
        <v>28</v>
      </c>
      <c r="AC203">
        <v>25</v>
      </c>
      <c r="AD203">
        <v>15</v>
      </c>
      <c r="AE203">
        <v>20</v>
      </c>
      <c r="AF203">
        <v>28</v>
      </c>
      <c r="AG203">
        <v>26</v>
      </c>
      <c r="AH203">
        <v>29</v>
      </c>
      <c r="AI203">
        <v>31</v>
      </c>
      <c r="AJ203">
        <v>24</v>
      </c>
      <c r="AK203">
        <v>21</v>
      </c>
      <c r="AL203">
        <v>27</v>
      </c>
      <c r="AM203">
        <v>21</v>
      </c>
      <c r="AN203">
        <v>29</v>
      </c>
      <c r="AO203">
        <v>20</v>
      </c>
      <c r="AP203">
        <v>22</v>
      </c>
      <c r="AQ203">
        <v>19</v>
      </c>
      <c r="AR203">
        <v>18</v>
      </c>
      <c r="AS203">
        <v>31</v>
      </c>
      <c r="AT203">
        <v>25</v>
      </c>
      <c r="AU203">
        <v>27</v>
      </c>
      <c r="AV203">
        <v>19</v>
      </c>
      <c r="AW203">
        <v>29</v>
      </c>
      <c r="AX203">
        <v>31</v>
      </c>
      <c r="AY203">
        <v>17</v>
      </c>
      <c r="AZ203">
        <v>26</v>
      </c>
      <c r="BA203">
        <v>24</v>
      </c>
      <c r="BB203">
        <v>27</v>
      </c>
      <c r="BC203">
        <v>26</v>
      </c>
      <c r="BD203">
        <v>16</v>
      </c>
      <c r="BE203">
        <v>15</v>
      </c>
      <c r="BF203">
        <v>20</v>
      </c>
      <c r="BG203">
        <v>17</v>
      </c>
      <c r="BH203">
        <v>28</v>
      </c>
      <c r="BI203">
        <v>22</v>
      </c>
      <c r="BJ203">
        <v>30</v>
      </c>
      <c r="BK203">
        <v>30</v>
      </c>
      <c r="BM203" s="126">
        <v>21</v>
      </c>
      <c r="BN203">
        <v>31</v>
      </c>
      <c r="BO203">
        <v>36</v>
      </c>
      <c r="BP203">
        <v>3</v>
      </c>
      <c r="BQ203">
        <v>6</v>
      </c>
      <c r="BR203" s="126">
        <v>48</v>
      </c>
      <c r="BS203">
        <v>49</v>
      </c>
      <c r="BT203">
        <v>1</v>
      </c>
      <c r="BU203">
        <v>8</v>
      </c>
      <c r="BV203">
        <v>20</v>
      </c>
      <c r="BW203">
        <v>26</v>
      </c>
      <c r="BX203">
        <v>35</v>
      </c>
      <c r="BY203">
        <v>11</v>
      </c>
      <c r="BZ203">
        <v>14</v>
      </c>
      <c r="CA203">
        <v>18</v>
      </c>
      <c r="CB203">
        <v>46</v>
      </c>
      <c r="CC203">
        <v>5</v>
      </c>
      <c r="CD203">
        <v>9</v>
      </c>
      <c r="CE203">
        <v>24</v>
      </c>
      <c r="CF203">
        <v>33</v>
      </c>
      <c r="CG203" s="126">
        <v>40</v>
      </c>
      <c r="CH203">
        <v>19</v>
      </c>
      <c r="CI203">
        <v>38</v>
      </c>
      <c r="CJ203">
        <v>41</v>
      </c>
      <c r="CK203">
        <v>15</v>
      </c>
      <c r="CL203">
        <v>32</v>
      </c>
      <c r="CM203">
        <v>22</v>
      </c>
      <c r="CN203">
        <v>39</v>
      </c>
      <c r="CO203">
        <v>10</v>
      </c>
      <c r="CP203">
        <v>2</v>
      </c>
      <c r="CQ203">
        <v>7</v>
      </c>
      <c r="CR203">
        <v>12</v>
      </c>
      <c r="CS203">
        <v>28</v>
      </c>
      <c r="CT203" s="126">
        <v>47</v>
      </c>
      <c r="CU203" s="126">
        <v>4</v>
      </c>
      <c r="CV203">
        <v>13</v>
      </c>
      <c r="CW203">
        <v>23</v>
      </c>
      <c r="CX203" s="126">
        <v>25</v>
      </c>
      <c r="CY203">
        <v>17</v>
      </c>
      <c r="CZ203">
        <v>27</v>
      </c>
      <c r="DA203">
        <v>44</v>
      </c>
      <c r="DB203">
        <v>29</v>
      </c>
      <c r="DC203">
        <v>34</v>
      </c>
      <c r="DD203">
        <v>30</v>
      </c>
      <c r="DE203">
        <v>37</v>
      </c>
      <c r="DF203">
        <v>45</v>
      </c>
      <c r="DG203">
        <v>42</v>
      </c>
      <c r="DH203">
        <v>16</v>
      </c>
      <c r="DI203">
        <v>43</v>
      </c>
      <c r="DJ203" s="239">
        <v>171</v>
      </c>
      <c r="DL203" s="237">
        <v>4</v>
      </c>
      <c r="DM203" s="237">
        <v>2</v>
      </c>
      <c r="DO203" s="237">
        <v>5</v>
      </c>
      <c r="DP203" s="237">
        <v>1</v>
      </c>
      <c r="DR203" s="241">
        <v>0.61290322580645162</v>
      </c>
    </row>
    <row r="204" spans="1:125" x14ac:dyDescent="0.25">
      <c r="A204" s="235">
        <v>42695</v>
      </c>
      <c r="B204">
        <v>4</v>
      </c>
      <c r="C204">
        <v>21</v>
      </c>
      <c r="D204">
        <v>25</v>
      </c>
      <c r="E204">
        <v>40</v>
      </c>
      <c r="F204">
        <v>47</v>
      </c>
      <c r="G204">
        <v>48</v>
      </c>
      <c r="I204">
        <v>1</v>
      </c>
      <c r="J204">
        <v>0</v>
      </c>
      <c r="K204">
        <v>2</v>
      </c>
      <c r="L204">
        <v>0</v>
      </c>
      <c r="M204">
        <v>3</v>
      </c>
      <c r="O204">
        <v>29</v>
      </c>
      <c r="P204">
        <v>22</v>
      </c>
      <c r="Q204">
        <v>30</v>
      </c>
      <c r="R204">
        <v>22</v>
      </c>
      <c r="S204">
        <v>27</v>
      </c>
      <c r="T204">
        <v>30</v>
      </c>
      <c r="U204">
        <v>22</v>
      </c>
      <c r="V204">
        <v>29</v>
      </c>
      <c r="W204">
        <v>27</v>
      </c>
      <c r="X204">
        <v>23</v>
      </c>
      <c r="Y204">
        <v>28</v>
      </c>
      <c r="Z204">
        <v>22</v>
      </c>
      <c r="AA204">
        <v>21</v>
      </c>
      <c r="AB204">
        <v>28</v>
      </c>
      <c r="AC204">
        <v>25</v>
      </c>
      <c r="AD204">
        <v>15</v>
      </c>
      <c r="AE204">
        <v>20</v>
      </c>
      <c r="AF204">
        <v>28</v>
      </c>
      <c r="AG204">
        <v>26</v>
      </c>
      <c r="AH204">
        <v>29</v>
      </c>
      <c r="AI204">
        <v>32</v>
      </c>
      <c r="AJ204">
        <v>24</v>
      </c>
      <c r="AK204">
        <v>21</v>
      </c>
      <c r="AL204">
        <v>27</v>
      </c>
      <c r="AM204">
        <v>22</v>
      </c>
      <c r="AN204">
        <v>29</v>
      </c>
      <c r="AO204">
        <v>20</v>
      </c>
      <c r="AP204">
        <v>22</v>
      </c>
      <c r="AQ204">
        <v>19</v>
      </c>
      <c r="AR204">
        <v>18</v>
      </c>
      <c r="AS204">
        <v>31</v>
      </c>
      <c r="AT204">
        <v>25</v>
      </c>
      <c r="AU204">
        <v>27</v>
      </c>
      <c r="AV204">
        <v>19</v>
      </c>
      <c r="AW204">
        <v>29</v>
      </c>
      <c r="AX204">
        <v>31</v>
      </c>
      <c r="AY204">
        <v>17</v>
      </c>
      <c r="AZ204">
        <v>26</v>
      </c>
      <c r="BA204">
        <v>24</v>
      </c>
      <c r="BB204">
        <v>28</v>
      </c>
      <c r="BC204">
        <v>26</v>
      </c>
      <c r="BD204">
        <v>16</v>
      </c>
      <c r="BE204">
        <v>15</v>
      </c>
      <c r="BF204">
        <v>20</v>
      </c>
      <c r="BG204">
        <v>17</v>
      </c>
      <c r="BH204">
        <v>28</v>
      </c>
      <c r="BI204">
        <v>23</v>
      </c>
      <c r="BJ204">
        <v>31</v>
      </c>
      <c r="BK204">
        <v>30</v>
      </c>
      <c r="BM204">
        <v>21</v>
      </c>
      <c r="BN204">
        <v>31</v>
      </c>
      <c r="BO204">
        <v>36</v>
      </c>
      <c r="BP204">
        <v>48</v>
      </c>
      <c r="BQ204" s="126">
        <v>3</v>
      </c>
      <c r="BR204">
        <v>6</v>
      </c>
      <c r="BS204">
        <v>49</v>
      </c>
      <c r="BT204">
        <v>1</v>
      </c>
      <c r="BU204">
        <v>8</v>
      </c>
      <c r="BV204">
        <v>20</v>
      </c>
      <c r="BW204">
        <v>26</v>
      </c>
      <c r="BX204">
        <v>35</v>
      </c>
      <c r="BY204">
        <v>11</v>
      </c>
      <c r="BZ204">
        <v>14</v>
      </c>
      <c r="CA204">
        <v>18</v>
      </c>
      <c r="CB204" s="126">
        <v>40</v>
      </c>
      <c r="CC204">
        <v>46</v>
      </c>
      <c r="CD204">
        <v>5</v>
      </c>
      <c r="CE204">
        <v>9</v>
      </c>
      <c r="CF204">
        <v>24</v>
      </c>
      <c r="CG204">
        <v>33</v>
      </c>
      <c r="CH204" s="126">
        <v>19</v>
      </c>
      <c r="CI204">
        <v>38</v>
      </c>
      <c r="CJ204">
        <v>41</v>
      </c>
      <c r="CK204">
        <v>15</v>
      </c>
      <c r="CL204">
        <v>32</v>
      </c>
      <c r="CM204" s="126">
        <v>22</v>
      </c>
      <c r="CN204">
        <v>39</v>
      </c>
      <c r="CO204">
        <v>10</v>
      </c>
      <c r="CP204">
        <v>47</v>
      </c>
      <c r="CQ204" s="126">
        <v>2</v>
      </c>
      <c r="CR204">
        <v>4</v>
      </c>
      <c r="CS204">
        <v>7</v>
      </c>
      <c r="CT204">
        <v>12</v>
      </c>
      <c r="CU204">
        <v>25</v>
      </c>
      <c r="CV204">
        <v>28</v>
      </c>
      <c r="CW204">
        <v>13</v>
      </c>
      <c r="CX204">
        <v>23</v>
      </c>
      <c r="CY204" s="126">
        <v>17</v>
      </c>
      <c r="CZ204">
        <v>27</v>
      </c>
      <c r="DA204">
        <v>44</v>
      </c>
      <c r="DB204">
        <v>29</v>
      </c>
      <c r="DC204">
        <v>34</v>
      </c>
      <c r="DD204">
        <v>30</v>
      </c>
      <c r="DE204">
        <v>37</v>
      </c>
      <c r="DF204">
        <v>45</v>
      </c>
      <c r="DG204">
        <v>42</v>
      </c>
      <c r="DH204">
        <v>16</v>
      </c>
      <c r="DI204">
        <v>43</v>
      </c>
      <c r="DJ204" s="239">
        <v>185</v>
      </c>
      <c r="DL204" s="237">
        <v>3</v>
      </c>
      <c r="DM204" s="237">
        <v>3</v>
      </c>
      <c r="DO204" s="237">
        <v>3</v>
      </c>
      <c r="DP204" s="237">
        <v>3</v>
      </c>
      <c r="DR204" s="241">
        <v>0.6630824372759857</v>
      </c>
    </row>
    <row r="205" spans="1:125" x14ac:dyDescent="0.25">
      <c r="A205" s="235">
        <v>42698</v>
      </c>
      <c r="B205">
        <v>2</v>
      </c>
      <c r="C205">
        <v>3</v>
      </c>
      <c r="D205">
        <v>17</v>
      </c>
      <c r="E205">
        <v>19</v>
      </c>
      <c r="F205">
        <v>22</v>
      </c>
      <c r="G205">
        <v>40</v>
      </c>
      <c r="I205">
        <v>2</v>
      </c>
      <c r="J205">
        <v>2</v>
      </c>
      <c r="K205">
        <v>1</v>
      </c>
      <c r="L205">
        <v>0</v>
      </c>
      <c r="M205">
        <v>1</v>
      </c>
      <c r="O205">
        <v>29</v>
      </c>
      <c r="P205">
        <v>23</v>
      </c>
      <c r="Q205">
        <v>31</v>
      </c>
      <c r="R205">
        <v>22</v>
      </c>
      <c r="S205">
        <v>27</v>
      </c>
      <c r="T205">
        <v>30</v>
      </c>
      <c r="U205">
        <v>22</v>
      </c>
      <c r="V205">
        <v>29</v>
      </c>
      <c r="W205">
        <v>27</v>
      </c>
      <c r="X205">
        <v>23</v>
      </c>
      <c r="Y205">
        <v>28</v>
      </c>
      <c r="Z205">
        <v>22</v>
      </c>
      <c r="AA205">
        <v>21</v>
      </c>
      <c r="AB205">
        <v>28</v>
      </c>
      <c r="AC205">
        <v>25</v>
      </c>
      <c r="AD205">
        <v>15</v>
      </c>
      <c r="AE205">
        <v>21</v>
      </c>
      <c r="AF205">
        <v>28</v>
      </c>
      <c r="AG205">
        <v>27</v>
      </c>
      <c r="AH205">
        <v>29</v>
      </c>
      <c r="AI205">
        <v>32</v>
      </c>
      <c r="AJ205">
        <v>25</v>
      </c>
      <c r="AK205">
        <v>21</v>
      </c>
      <c r="AL205">
        <v>27</v>
      </c>
      <c r="AM205">
        <v>22</v>
      </c>
      <c r="AN205">
        <v>29</v>
      </c>
      <c r="AO205">
        <v>20</v>
      </c>
      <c r="AP205">
        <v>22</v>
      </c>
      <c r="AQ205">
        <v>19</v>
      </c>
      <c r="AR205">
        <v>18</v>
      </c>
      <c r="AS205">
        <v>31</v>
      </c>
      <c r="AT205">
        <v>25</v>
      </c>
      <c r="AU205">
        <v>27</v>
      </c>
      <c r="AV205">
        <v>19</v>
      </c>
      <c r="AW205">
        <v>29</v>
      </c>
      <c r="AX205">
        <v>31</v>
      </c>
      <c r="AY205">
        <v>17</v>
      </c>
      <c r="AZ205">
        <v>26</v>
      </c>
      <c r="BA205">
        <v>24</v>
      </c>
      <c r="BB205">
        <v>29</v>
      </c>
      <c r="BC205">
        <v>26</v>
      </c>
      <c r="BD205">
        <v>16</v>
      </c>
      <c r="BE205">
        <v>15</v>
      </c>
      <c r="BF205">
        <v>20</v>
      </c>
      <c r="BG205">
        <v>17</v>
      </c>
      <c r="BH205">
        <v>28</v>
      </c>
      <c r="BI205">
        <v>23</v>
      </c>
      <c r="BJ205">
        <v>31</v>
      </c>
      <c r="BK205">
        <v>30</v>
      </c>
      <c r="BM205">
        <v>21</v>
      </c>
      <c r="BN205">
        <v>3</v>
      </c>
      <c r="BO205">
        <v>31</v>
      </c>
      <c r="BP205">
        <v>36</v>
      </c>
      <c r="BQ205" s="126">
        <v>48</v>
      </c>
      <c r="BR205">
        <v>6</v>
      </c>
      <c r="BS205">
        <v>49</v>
      </c>
      <c r="BT205">
        <v>1</v>
      </c>
      <c r="BU205">
        <v>8</v>
      </c>
      <c r="BV205">
        <v>20</v>
      </c>
      <c r="BW205">
        <v>26</v>
      </c>
      <c r="BX205">
        <v>35</v>
      </c>
      <c r="BY205">
        <v>40</v>
      </c>
      <c r="BZ205">
        <v>11</v>
      </c>
      <c r="CA205">
        <v>14</v>
      </c>
      <c r="CB205">
        <v>18</v>
      </c>
      <c r="CC205">
        <v>46</v>
      </c>
      <c r="CD205">
        <v>5</v>
      </c>
      <c r="CE205">
        <v>9</v>
      </c>
      <c r="CF205">
        <v>19</v>
      </c>
      <c r="CG205" s="126">
        <v>24</v>
      </c>
      <c r="CH205">
        <v>33</v>
      </c>
      <c r="CI205">
        <v>38</v>
      </c>
      <c r="CJ205">
        <v>41</v>
      </c>
      <c r="CK205" s="126">
        <v>15</v>
      </c>
      <c r="CL205">
        <v>22</v>
      </c>
      <c r="CM205">
        <v>32</v>
      </c>
      <c r="CN205">
        <v>39</v>
      </c>
      <c r="CO205" s="126">
        <v>2</v>
      </c>
      <c r="CP205">
        <v>10</v>
      </c>
      <c r="CQ205">
        <v>47</v>
      </c>
      <c r="CR205" s="126">
        <v>4</v>
      </c>
      <c r="CS205">
        <v>7</v>
      </c>
      <c r="CT205">
        <v>12</v>
      </c>
      <c r="CU205">
        <v>25</v>
      </c>
      <c r="CV205">
        <v>28</v>
      </c>
      <c r="CW205">
        <v>13</v>
      </c>
      <c r="CX205">
        <v>17</v>
      </c>
      <c r="CY205">
        <v>23</v>
      </c>
      <c r="CZ205">
        <v>27</v>
      </c>
      <c r="DA205">
        <v>44</v>
      </c>
      <c r="DB205">
        <v>29</v>
      </c>
      <c r="DC205">
        <v>34</v>
      </c>
      <c r="DD205">
        <v>30</v>
      </c>
      <c r="DE205" s="126">
        <v>37</v>
      </c>
      <c r="DF205">
        <v>45</v>
      </c>
      <c r="DG205">
        <v>42</v>
      </c>
      <c r="DH205">
        <v>16</v>
      </c>
      <c r="DI205">
        <v>43</v>
      </c>
      <c r="DJ205" s="239">
        <v>103</v>
      </c>
      <c r="DL205" s="237">
        <v>1</v>
      </c>
      <c r="DM205" s="237">
        <v>5</v>
      </c>
      <c r="DO205" s="237">
        <v>3</v>
      </c>
      <c r="DP205" s="237">
        <v>3</v>
      </c>
      <c r="DR205" s="241">
        <v>0.36917562724014336</v>
      </c>
    </row>
    <row r="206" spans="1:125" x14ac:dyDescent="0.25">
      <c r="A206" s="235">
        <v>42702</v>
      </c>
      <c r="B206">
        <v>2</v>
      </c>
      <c r="C206">
        <v>4</v>
      </c>
      <c r="D206">
        <v>15</v>
      </c>
      <c r="E206">
        <v>24</v>
      </c>
      <c r="F206">
        <v>37</v>
      </c>
      <c r="G206">
        <v>48</v>
      </c>
      <c r="I206">
        <v>2</v>
      </c>
      <c r="J206">
        <v>1</v>
      </c>
      <c r="K206">
        <v>1</v>
      </c>
      <c r="L206">
        <v>1</v>
      </c>
      <c r="M206">
        <v>1</v>
      </c>
      <c r="O206">
        <v>29</v>
      </c>
      <c r="P206">
        <v>24</v>
      </c>
      <c r="Q206">
        <v>31</v>
      </c>
      <c r="R206">
        <v>23</v>
      </c>
      <c r="S206">
        <v>27</v>
      </c>
      <c r="T206">
        <v>30</v>
      </c>
      <c r="U206">
        <v>22</v>
      </c>
      <c r="V206">
        <v>29</v>
      </c>
      <c r="W206">
        <v>27</v>
      </c>
      <c r="X206">
        <v>23</v>
      </c>
      <c r="Y206">
        <v>28</v>
      </c>
      <c r="Z206">
        <v>22</v>
      </c>
      <c r="AA206">
        <v>21</v>
      </c>
      <c r="AB206">
        <v>28</v>
      </c>
      <c r="AC206">
        <v>26</v>
      </c>
      <c r="AD206">
        <v>15</v>
      </c>
      <c r="AE206">
        <v>21</v>
      </c>
      <c r="AF206">
        <v>28</v>
      </c>
      <c r="AG206">
        <v>27</v>
      </c>
      <c r="AH206">
        <v>29</v>
      </c>
      <c r="AI206">
        <v>32</v>
      </c>
      <c r="AJ206">
        <v>25</v>
      </c>
      <c r="AK206">
        <v>21</v>
      </c>
      <c r="AL206">
        <v>28</v>
      </c>
      <c r="AM206">
        <v>22</v>
      </c>
      <c r="AN206">
        <v>29</v>
      </c>
      <c r="AO206">
        <v>20</v>
      </c>
      <c r="AP206">
        <v>22</v>
      </c>
      <c r="AQ206">
        <v>19</v>
      </c>
      <c r="AR206">
        <v>18</v>
      </c>
      <c r="AS206">
        <v>31</v>
      </c>
      <c r="AT206">
        <v>25</v>
      </c>
      <c r="AU206">
        <v>27</v>
      </c>
      <c r="AV206">
        <v>19</v>
      </c>
      <c r="AW206">
        <v>29</v>
      </c>
      <c r="AX206">
        <v>31</v>
      </c>
      <c r="AY206">
        <v>18</v>
      </c>
      <c r="AZ206">
        <v>26</v>
      </c>
      <c r="BA206">
        <v>24</v>
      </c>
      <c r="BB206">
        <v>29</v>
      </c>
      <c r="BC206">
        <v>26</v>
      </c>
      <c r="BD206">
        <v>16</v>
      </c>
      <c r="BE206">
        <v>15</v>
      </c>
      <c r="BF206">
        <v>20</v>
      </c>
      <c r="BG206">
        <v>17</v>
      </c>
      <c r="BH206">
        <v>28</v>
      </c>
      <c r="BI206">
        <v>23</v>
      </c>
      <c r="BJ206">
        <v>32</v>
      </c>
      <c r="BK206">
        <v>30</v>
      </c>
      <c r="BM206">
        <v>21</v>
      </c>
      <c r="BN206">
        <v>48</v>
      </c>
      <c r="BO206" s="126">
        <v>3</v>
      </c>
      <c r="BP206">
        <v>31</v>
      </c>
      <c r="BQ206">
        <v>36</v>
      </c>
      <c r="BR206">
        <v>6</v>
      </c>
      <c r="BS206">
        <v>49</v>
      </c>
      <c r="BT206">
        <v>1</v>
      </c>
      <c r="BU206" s="126">
        <v>8</v>
      </c>
      <c r="BV206">
        <v>20</v>
      </c>
      <c r="BW206">
        <v>26</v>
      </c>
      <c r="BX206">
        <v>35</v>
      </c>
      <c r="BY206">
        <v>40</v>
      </c>
      <c r="BZ206">
        <v>11</v>
      </c>
      <c r="CA206">
        <v>14</v>
      </c>
      <c r="CB206">
        <v>18</v>
      </c>
      <c r="CC206" s="126">
        <v>24</v>
      </c>
      <c r="CD206" s="126">
        <v>46</v>
      </c>
      <c r="CE206">
        <v>5</v>
      </c>
      <c r="CF206">
        <v>9</v>
      </c>
      <c r="CG206" s="126">
        <v>19</v>
      </c>
      <c r="CH206">
        <v>33</v>
      </c>
      <c r="CI206">
        <v>15</v>
      </c>
      <c r="CJ206">
        <v>38</v>
      </c>
      <c r="CK206">
        <v>41</v>
      </c>
      <c r="CL206">
        <v>22</v>
      </c>
      <c r="CM206">
        <v>32</v>
      </c>
      <c r="CN206">
        <v>2</v>
      </c>
      <c r="CO206">
        <v>39</v>
      </c>
      <c r="CP206" s="126">
        <v>4</v>
      </c>
      <c r="CQ206">
        <v>10</v>
      </c>
      <c r="CR206">
        <v>47</v>
      </c>
      <c r="CS206">
        <v>7</v>
      </c>
      <c r="CT206">
        <v>12</v>
      </c>
      <c r="CU206">
        <v>25</v>
      </c>
      <c r="CV206">
        <v>28</v>
      </c>
      <c r="CW206">
        <v>13</v>
      </c>
      <c r="CX206">
        <v>17</v>
      </c>
      <c r="CY206">
        <v>23</v>
      </c>
      <c r="CZ206">
        <v>27</v>
      </c>
      <c r="DA206">
        <v>44</v>
      </c>
      <c r="DB206">
        <v>29</v>
      </c>
      <c r="DC206">
        <v>34</v>
      </c>
      <c r="DD206">
        <v>30</v>
      </c>
      <c r="DE206">
        <v>37</v>
      </c>
      <c r="DF206">
        <v>45</v>
      </c>
      <c r="DG206">
        <v>42</v>
      </c>
      <c r="DH206">
        <v>16</v>
      </c>
      <c r="DI206">
        <v>43</v>
      </c>
      <c r="DJ206" s="239">
        <v>130</v>
      </c>
      <c r="DL206" s="237">
        <v>2</v>
      </c>
      <c r="DM206" s="237">
        <v>4</v>
      </c>
      <c r="DO206" s="237">
        <v>2</v>
      </c>
      <c r="DP206" s="237">
        <v>4</v>
      </c>
      <c r="DR206" s="241">
        <v>0.46594982078853048</v>
      </c>
    </row>
    <row r="207" spans="1:125" x14ac:dyDescent="0.25">
      <c r="A207" s="235">
        <v>42705</v>
      </c>
      <c r="B207">
        <v>3</v>
      </c>
      <c r="C207">
        <v>4</v>
      </c>
      <c r="D207">
        <v>8</v>
      </c>
      <c r="E207">
        <v>19</v>
      </c>
      <c r="F207">
        <v>24</v>
      </c>
      <c r="G207">
        <v>46</v>
      </c>
      <c r="I207">
        <v>3</v>
      </c>
      <c r="J207">
        <v>1</v>
      </c>
      <c r="K207">
        <v>1</v>
      </c>
      <c r="L207">
        <v>0</v>
      </c>
      <c r="M207">
        <v>1</v>
      </c>
      <c r="O207">
        <v>29</v>
      </c>
      <c r="P207">
        <v>24</v>
      </c>
      <c r="Q207">
        <v>32</v>
      </c>
      <c r="R207">
        <v>24</v>
      </c>
      <c r="S207">
        <v>27</v>
      </c>
      <c r="T207">
        <v>30</v>
      </c>
      <c r="U207">
        <v>22</v>
      </c>
      <c r="V207">
        <v>30</v>
      </c>
      <c r="W207">
        <v>27</v>
      </c>
      <c r="X207">
        <v>23</v>
      </c>
      <c r="Y207">
        <v>28</v>
      </c>
      <c r="Z207">
        <v>22</v>
      </c>
      <c r="AA207">
        <v>21</v>
      </c>
      <c r="AB207">
        <v>28</v>
      </c>
      <c r="AC207">
        <v>26</v>
      </c>
      <c r="AD207">
        <v>15</v>
      </c>
      <c r="AE207">
        <v>21</v>
      </c>
      <c r="AF207">
        <v>28</v>
      </c>
      <c r="AG207">
        <v>28</v>
      </c>
      <c r="AH207">
        <v>29</v>
      </c>
      <c r="AI207">
        <v>32</v>
      </c>
      <c r="AJ207">
        <v>25</v>
      </c>
      <c r="AK207">
        <v>21</v>
      </c>
      <c r="AL207">
        <v>29</v>
      </c>
      <c r="AM207">
        <v>22</v>
      </c>
      <c r="AN207">
        <v>29</v>
      </c>
      <c r="AO207">
        <v>20</v>
      </c>
      <c r="AP207">
        <v>22</v>
      </c>
      <c r="AQ207">
        <v>19</v>
      </c>
      <c r="AR207">
        <v>18</v>
      </c>
      <c r="AS207">
        <v>31</v>
      </c>
      <c r="AT207">
        <v>25</v>
      </c>
      <c r="AU207">
        <v>27</v>
      </c>
      <c r="AV207">
        <v>19</v>
      </c>
      <c r="AW207">
        <v>29</v>
      </c>
      <c r="AX207">
        <v>31</v>
      </c>
      <c r="AY207">
        <v>18</v>
      </c>
      <c r="AZ207">
        <v>26</v>
      </c>
      <c r="BA207">
        <v>24</v>
      </c>
      <c r="BB207">
        <v>29</v>
      </c>
      <c r="BC207">
        <v>26</v>
      </c>
      <c r="BD207">
        <v>16</v>
      </c>
      <c r="BE207">
        <v>15</v>
      </c>
      <c r="BF207">
        <v>20</v>
      </c>
      <c r="BG207">
        <v>17</v>
      </c>
      <c r="BH207">
        <v>29</v>
      </c>
      <c r="BI207">
        <v>23</v>
      </c>
      <c r="BJ207">
        <v>32</v>
      </c>
      <c r="BK207">
        <v>30</v>
      </c>
      <c r="BM207">
        <v>3</v>
      </c>
      <c r="BN207">
        <v>21</v>
      </c>
      <c r="BO207">
        <v>48</v>
      </c>
      <c r="BP207">
        <v>31</v>
      </c>
      <c r="BQ207">
        <v>36</v>
      </c>
      <c r="BR207">
        <v>6</v>
      </c>
      <c r="BS207">
        <v>8</v>
      </c>
      <c r="BT207">
        <v>49</v>
      </c>
      <c r="BU207">
        <v>1</v>
      </c>
      <c r="BV207">
        <v>20</v>
      </c>
      <c r="BW207" s="126">
        <v>24</v>
      </c>
      <c r="BX207">
        <v>26</v>
      </c>
      <c r="BY207">
        <v>35</v>
      </c>
      <c r="BZ207">
        <v>40</v>
      </c>
      <c r="CA207">
        <v>46</v>
      </c>
      <c r="CB207" s="126">
        <v>11</v>
      </c>
      <c r="CC207">
        <v>14</v>
      </c>
      <c r="CD207">
        <v>18</v>
      </c>
      <c r="CE207" s="126">
        <v>19</v>
      </c>
      <c r="CF207" s="126">
        <v>5</v>
      </c>
      <c r="CG207" s="126">
        <v>9</v>
      </c>
      <c r="CH207">
        <v>33</v>
      </c>
      <c r="CI207">
        <v>15</v>
      </c>
      <c r="CJ207">
        <v>38</v>
      </c>
      <c r="CK207">
        <v>41</v>
      </c>
      <c r="CL207">
        <v>22</v>
      </c>
      <c r="CM207">
        <v>32</v>
      </c>
      <c r="CN207">
        <v>2</v>
      </c>
      <c r="CO207">
        <v>4</v>
      </c>
      <c r="CP207">
        <v>39</v>
      </c>
      <c r="CQ207">
        <v>10</v>
      </c>
      <c r="CR207">
        <v>47</v>
      </c>
      <c r="CS207">
        <v>7</v>
      </c>
      <c r="CT207">
        <v>12</v>
      </c>
      <c r="CU207">
        <v>25</v>
      </c>
      <c r="CV207">
        <v>28</v>
      </c>
      <c r="CW207">
        <v>13</v>
      </c>
      <c r="CX207">
        <v>17</v>
      </c>
      <c r="CY207">
        <v>23</v>
      </c>
      <c r="CZ207">
        <v>27</v>
      </c>
      <c r="DA207">
        <v>44</v>
      </c>
      <c r="DB207">
        <v>29</v>
      </c>
      <c r="DC207">
        <v>34</v>
      </c>
      <c r="DD207">
        <v>30</v>
      </c>
      <c r="DE207" s="126">
        <v>37</v>
      </c>
      <c r="DF207">
        <v>45</v>
      </c>
      <c r="DG207">
        <v>42</v>
      </c>
      <c r="DH207">
        <v>16</v>
      </c>
      <c r="DI207">
        <v>43</v>
      </c>
      <c r="DJ207" s="239">
        <v>104</v>
      </c>
      <c r="DL207" s="237">
        <v>1</v>
      </c>
      <c r="DM207" s="237">
        <v>5</v>
      </c>
      <c r="DO207" s="237">
        <v>2</v>
      </c>
      <c r="DP207" s="237">
        <v>4</v>
      </c>
      <c r="DR207" s="241">
        <v>0.37275985663082439</v>
      </c>
    </row>
    <row r="208" spans="1:125" x14ac:dyDescent="0.25">
      <c r="A208" s="235">
        <v>42709</v>
      </c>
      <c r="B208">
        <v>5</v>
      </c>
      <c r="C208">
        <v>9</v>
      </c>
      <c r="D208">
        <v>11</v>
      </c>
      <c r="E208">
        <v>19</v>
      </c>
      <c r="F208">
        <v>24</v>
      </c>
      <c r="G208">
        <v>37</v>
      </c>
      <c r="I208">
        <v>2</v>
      </c>
      <c r="J208">
        <v>2</v>
      </c>
      <c r="K208">
        <v>1</v>
      </c>
      <c r="L208">
        <v>1</v>
      </c>
      <c r="M208">
        <v>0</v>
      </c>
      <c r="O208">
        <v>29</v>
      </c>
      <c r="P208">
        <v>24</v>
      </c>
      <c r="Q208">
        <v>32</v>
      </c>
      <c r="R208">
        <v>24</v>
      </c>
      <c r="S208">
        <v>28</v>
      </c>
      <c r="T208">
        <v>30</v>
      </c>
      <c r="U208">
        <v>22</v>
      </c>
      <c r="V208">
        <v>30</v>
      </c>
      <c r="W208">
        <v>28</v>
      </c>
      <c r="X208">
        <v>23</v>
      </c>
      <c r="Y208">
        <v>29</v>
      </c>
      <c r="Z208">
        <v>22</v>
      </c>
      <c r="AA208">
        <v>21</v>
      </c>
      <c r="AB208">
        <v>28</v>
      </c>
      <c r="AC208">
        <v>26</v>
      </c>
      <c r="AD208">
        <v>15</v>
      </c>
      <c r="AE208">
        <v>21</v>
      </c>
      <c r="AF208">
        <v>28</v>
      </c>
      <c r="AG208">
        <v>29</v>
      </c>
      <c r="AH208">
        <v>29</v>
      </c>
      <c r="AI208">
        <v>32</v>
      </c>
      <c r="AJ208">
        <v>25</v>
      </c>
      <c r="AK208">
        <v>21</v>
      </c>
      <c r="AL208">
        <v>30</v>
      </c>
      <c r="AM208">
        <v>22</v>
      </c>
      <c r="AN208">
        <v>29</v>
      </c>
      <c r="AO208">
        <v>20</v>
      </c>
      <c r="AP208">
        <v>22</v>
      </c>
      <c r="AQ208">
        <v>19</v>
      </c>
      <c r="AR208">
        <v>18</v>
      </c>
      <c r="AS208">
        <v>31</v>
      </c>
      <c r="AT208">
        <v>25</v>
      </c>
      <c r="AU208">
        <v>27</v>
      </c>
      <c r="AV208">
        <v>19</v>
      </c>
      <c r="AW208">
        <v>29</v>
      </c>
      <c r="AX208">
        <v>31</v>
      </c>
      <c r="AY208">
        <v>19</v>
      </c>
      <c r="AZ208">
        <v>26</v>
      </c>
      <c r="BA208">
        <v>24</v>
      </c>
      <c r="BB208">
        <v>29</v>
      </c>
      <c r="BC208">
        <v>26</v>
      </c>
      <c r="BD208">
        <v>16</v>
      </c>
      <c r="BE208">
        <v>15</v>
      </c>
      <c r="BF208">
        <v>20</v>
      </c>
      <c r="BG208">
        <v>17</v>
      </c>
      <c r="BH208">
        <v>29</v>
      </c>
      <c r="BI208">
        <v>23</v>
      </c>
      <c r="BJ208">
        <v>32</v>
      </c>
      <c r="BK208">
        <v>30</v>
      </c>
      <c r="BM208">
        <v>3</v>
      </c>
      <c r="BN208">
        <v>21</v>
      </c>
      <c r="BO208">
        <v>48</v>
      </c>
      <c r="BP208">
        <v>31</v>
      </c>
      <c r="BQ208">
        <v>36</v>
      </c>
      <c r="BR208" s="126">
        <v>6</v>
      </c>
      <c r="BS208" s="126">
        <v>8</v>
      </c>
      <c r="BT208" s="126">
        <v>24</v>
      </c>
      <c r="BU208">
        <v>49</v>
      </c>
      <c r="BV208">
        <v>1</v>
      </c>
      <c r="BW208" s="126">
        <v>11</v>
      </c>
      <c r="BX208">
        <v>19</v>
      </c>
      <c r="BY208">
        <v>20</v>
      </c>
      <c r="BZ208">
        <v>26</v>
      </c>
      <c r="CA208">
        <v>35</v>
      </c>
      <c r="CB208">
        <v>40</v>
      </c>
      <c r="CC208" s="126">
        <v>46</v>
      </c>
      <c r="CD208">
        <v>5</v>
      </c>
      <c r="CE208">
        <v>9</v>
      </c>
      <c r="CF208">
        <v>14</v>
      </c>
      <c r="CG208">
        <v>18</v>
      </c>
      <c r="CH208">
        <v>33</v>
      </c>
      <c r="CI208">
        <v>15</v>
      </c>
      <c r="CJ208">
        <v>38</v>
      </c>
      <c r="CK208">
        <v>41</v>
      </c>
      <c r="CL208">
        <v>22</v>
      </c>
      <c r="CM208">
        <v>32</v>
      </c>
      <c r="CN208">
        <v>2</v>
      </c>
      <c r="CO208">
        <v>4</v>
      </c>
      <c r="CP208">
        <v>39</v>
      </c>
      <c r="CQ208">
        <v>10</v>
      </c>
      <c r="CR208">
        <v>47</v>
      </c>
      <c r="CS208">
        <v>7</v>
      </c>
      <c r="CT208">
        <v>12</v>
      </c>
      <c r="CU208">
        <v>25</v>
      </c>
      <c r="CV208">
        <v>28</v>
      </c>
      <c r="CW208">
        <v>13</v>
      </c>
      <c r="CX208">
        <v>17</v>
      </c>
      <c r="CY208">
        <v>23</v>
      </c>
      <c r="CZ208">
        <v>27</v>
      </c>
      <c r="DA208">
        <v>44</v>
      </c>
      <c r="DB208">
        <v>29</v>
      </c>
      <c r="DC208">
        <v>34</v>
      </c>
      <c r="DD208" s="126">
        <v>37</v>
      </c>
      <c r="DE208">
        <v>30</v>
      </c>
      <c r="DF208">
        <v>45</v>
      </c>
      <c r="DG208">
        <v>42</v>
      </c>
      <c r="DH208">
        <v>16</v>
      </c>
      <c r="DI208">
        <v>43</v>
      </c>
      <c r="DJ208" s="239">
        <v>105</v>
      </c>
      <c r="DL208" s="237">
        <v>1</v>
      </c>
      <c r="DM208" s="237">
        <v>5</v>
      </c>
      <c r="DO208" s="237">
        <v>5</v>
      </c>
      <c r="DP208" s="237">
        <v>1</v>
      </c>
      <c r="DR208" s="241">
        <v>0.37634408602150538</v>
      </c>
    </row>
    <row r="209" spans="1:122" x14ac:dyDescent="0.25">
      <c r="A209" s="235">
        <v>42712</v>
      </c>
      <c r="B209">
        <v>6</v>
      </c>
      <c r="C209">
        <v>8</v>
      </c>
      <c r="D209">
        <v>11</v>
      </c>
      <c r="E209">
        <v>24</v>
      </c>
      <c r="F209">
        <v>37</v>
      </c>
      <c r="G209">
        <v>46</v>
      </c>
      <c r="I209">
        <v>2</v>
      </c>
      <c r="J209">
        <v>1</v>
      </c>
      <c r="K209">
        <v>1</v>
      </c>
      <c r="L209">
        <v>1</v>
      </c>
      <c r="M209">
        <v>1</v>
      </c>
      <c r="O209">
        <v>29</v>
      </c>
      <c r="P209">
        <v>24</v>
      </c>
      <c r="Q209">
        <v>32</v>
      </c>
      <c r="R209">
        <v>24</v>
      </c>
      <c r="S209">
        <v>28</v>
      </c>
      <c r="T209">
        <v>31</v>
      </c>
      <c r="U209">
        <v>22</v>
      </c>
      <c r="V209">
        <v>31</v>
      </c>
      <c r="W209">
        <v>28</v>
      </c>
      <c r="X209">
        <v>23</v>
      </c>
      <c r="Y209">
        <v>30</v>
      </c>
      <c r="Z209">
        <v>22</v>
      </c>
      <c r="AA209">
        <v>21</v>
      </c>
      <c r="AB209">
        <v>28</v>
      </c>
      <c r="AC209">
        <v>26</v>
      </c>
      <c r="AD209">
        <v>15</v>
      </c>
      <c r="AE209">
        <v>21</v>
      </c>
      <c r="AF209">
        <v>28</v>
      </c>
      <c r="AG209">
        <v>29</v>
      </c>
      <c r="AH209">
        <v>29</v>
      </c>
      <c r="AI209">
        <v>32</v>
      </c>
      <c r="AJ209">
        <v>25</v>
      </c>
      <c r="AK209">
        <v>21</v>
      </c>
      <c r="AL209">
        <v>31</v>
      </c>
      <c r="AM209">
        <v>22</v>
      </c>
      <c r="AN209">
        <v>29</v>
      </c>
      <c r="AO209">
        <v>20</v>
      </c>
      <c r="AP209">
        <v>22</v>
      </c>
      <c r="AQ209">
        <v>19</v>
      </c>
      <c r="AR209">
        <v>18</v>
      </c>
      <c r="AS209">
        <v>31</v>
      </c>
      <c r="AT209">
        <v>25</v>
      </c>
      <c r="AU209">
        <v>27</v>
      </c>
      <c r="AV209">
        <v>19</v>
      </c>
      <c r="AW209">
        <v>29</v>
      </c>
      <c r="AX209">
        <v>31</v>
      </c>
      <c r="AY209">
        <v>20</v>
      </c>
      <c r="AZ209">
        <v>26</v>
      </c>
      <c r="BA209">
        <v>24</v>
      </c>
      <c r="BB209">
        <v>29</v>
      </c>
      <c r="BC209">
        <v>26</v>
      </c>
      <c r="BD209">
        <v>16</v>
      </c>
      <c r="BE209">
        <v>15</v>
      </c>
      <c r="BF209">
        <v>20</v>
      </c>
      <c r="BG209">
        <v>17</v>
      </c>
      <c r="BH209">
        <v>30</v>
      </c>
      <c r="BI209">
        <v>23</v>
      </c>
      <c r="BJ209">
        <v>32</v>
      </c>
      <c r="BK209">
        <v>30</v>
      </c>
      <c r="BM209">
        <v>3</v>
      </c>
      <c r="BN209">
        <v>21</v>
      </c>
      <c r="BO209">
        <v>48</v>
      </c>
      <c r="BP209">
        <v>6</v>
      </c>
      <c r="BQ209">
        <v>8</v>
      </c>
      <c r="BR209">
        <v>24</v>
      </c>
      <c r="BS209" s="126">
        <v>31</v>
      </c>
      <c r="BT209" s="126">
        <v>36</v>
      </c>
      <c r="BU209">
        <v>11</v>
      </c>
      <c r="BV209" s="126">
        <v>46</v>
      </c>
      <c r="BW209">
        <v>49</v>
      </c>
      <c r="BX209">
        <v>1</v>
      </c>
      <c r="BY209">
        <v>19</v>
      </c>
      <c r="BZ209">
        <v>20</v>
      </c>
      <c r="CA209">
        <v>26</v>
      </c>
      <c r="CB209">
        <v>35</v>
      </c>
      <c r="CC209">
        <v>40</v>
      </c>
      <c r="CD209">
        <v>5</v>
      </c>
      <c r="CE209">
        <v>9</v>
      </c>
      <c r="CF209" s="126">
        <v>14</v>
      </c>
      <c r="CG209">
        <v>18</v>
      </c>
      <c r="CH209">
        <v>33</v>
      </c>
      <c r="CI209">
        <v>15</v>
      </c>
      <c r="CJ209">
        <v>38</v>
      </c>
      <c r="CK209">
        <v>41</v>
      </c>
      <c r="CL209">
        <v>22</v>
      </c>
      <c r="CM209">
        <v>32</v>
      </c>
      <c r="CN209" s="126">
        <v>2</v>
      </c>
      <c r="CO209">
        <v>4</v>
      </c>
      <c r="CP209">
        <v>39</v>
      </c>
      <c r="CQ209">
        <v>10</v>
      </c>
      <c r="CR209">
        <v>47</v>
      </c>
      <c r="CS209">
        <v>7</v>
      </c>
      <c r="CT209">
        <v>12</v>
      </c>
      <c r="CU209">
        <v>25</v>
      </c>
      <c r="CV209">
        <v>28</v>
      </c>
      <c r="CW209">
        <v>13</v>
      </c>
      <c r="CX209">
        <v>17</v>
      </c>
      <c r="CY209">
        <v>23</v>
      </c>
      <c r="CZ209">
        <v>27</v>
      </c>
      <c r="DA209">
        <v>37</v>
      </c>
      <c r="DB209">
        <v>44</v>
      </c>
      <c r="DC209">
        <v>29</v>
      </c>
      <c r="DD209">
        <v>34</v>
      </c>
      <c r="DE209">
        <v>30</v>
      </c>
      <c r="DF209">
        <v>45</v>
      </c>
      <c r="DG209">
        <v>42</v>
      </c>
      <c r="DH209">
        <v>16</v>
      </c>
      <c r="DI209" s="126">
        <v>43</v>
      </c>
      <c r="DJ209" s="239">
        <v>132</v>
      </c>
      <c r="DL209" s="237">
        <v>2</v>
      </c>
      <c r="DM209" s="237">
        <v>4</v>
      </c>
      <c r="DO209" s="237">
        <v>2</v>
      </c>
      <c r="DP209" s="237">
        <v>4</v>
      </c>
      <c r="DR209" s="241">
        <v>0.4731182795698925</v>
      </c>
    </row>
    <row r="210" spans="1:122" x14ac:dyDescent="0.25">
      <c r="A210" s="235">
        <v>42716</v>
      </c>
      <c r="B210">
        <v>2</v>
      </c>
      <c r="C210">
        <v>14</v>
      </c>
      <c r="D210">
        <v>31</v>
      </c>
      <c r="E210">
        <v>36</v>
      </c>
      <c r="F210">
        <v>43</v>
      </c>
      <c r="G210">
        <v>46</v>
      </c>
      <c r="I210">
        <v>1</v>
      </c>
      <c r="J210">
        <v>1</v>
      </c>
      <c r="K210">
        <v>0</v>
      </c>
      <c r="L210">
        <v>2</v>
      </c>
      <c r="M210">
        <v>2</v>
      </c>
      <c r="O210">
        <v>29</v>
      </c>
      <c r="P210">
        <v>25</v>
      </c>
      <c r="Q210">
        <v>32</v>
      </c>
      <c r="R210">
        <v>24</v>
      </c>
      <c r="S210">
        <v>28</v>
      </c>
      <c r="T210">
        <v>31</v>
      </c>
      <c r="U210">
        <v>22</v>
      </c>
      <c r="V210">
        <v>31</v>
      </c>
      <c r="W210">
        <v>28</v>
      </c>
      <c r="X210">
        <v>23</v>
      </c>
      <c r="Y210">
        <v>30</v>
      </c>
      <c r="Z210">
        <v>22</v>
      </c>
      <c r="AA210">
        <v>21</v>
      </c>
      <c r="AB210">
        <v>29</v>
      </c>
      <c r="AC210">
        <v>26</v>
      </c>
      <c r="AD210">
        <v>15</v>
      </c>
      <c r="AE210">
        <v>21</v>
      </c>
      <c r="AF210">
        <v>28</v>
      </c>
      <c r="AG210">
        <v>29</v>
      </c>
      <c r="AH210">
        <v>29</v>
      </c>
      <c r="AI210">
        <v>32</v>
      </c>
      <c r="AJ210">
        <v>25</v>
      </c>
      <c r="AK210">
        <v>21</v>
      </c>
      <c r="AL210">
        <v>31</v>
      </c>
      <c r="AM210">
        <v>22</v>
      </c>
      <c r="AN210">
        <v>29</v>
      </c>
      <c r="AO210">
        <v>20</v>
      </c>
      <c r="AP210">
        <v>22</v>
      </c>
      <c r="AQ210">
        <v>19</v>
      </c>
      <c r="AR210">
        <v>18</v>
      </c>
      <c r="AS210">
        <v>32</v>
      </c>
      <c r="AT210">
        <v>25</v>
      </c>
      <c r="AU210">
        <v>27</v>
      </c>
      <c r="AV210">
        <v>19</v>
      </c>
      <c r="AW210">
        <v>29</v>
      </c>
      <c r="AX210">
        <v>32</v>
      </c>
      <c r="AY210">
        <v>20</v>
      </c>
      <c r="AZ210">
        <v>26</v>
      </c>
      <c r="BA210">
        <v>24</v>
      </c>
      <c r="BB210">
        <v>29</v>
      </c>
      <c r="BC210">
        <v>26</v>
      </c>
      <c r="BD210">
        <v>16</v>
      </c>
      <c r="BE210">
        <v>16</v>
      </c>
      <c r="BF210">
        <v>20</v>
      </c>
      <c r="BG210">
        <v>17</v>
      </c>
      <c r="BH210">
        <v>31</v>
      </c>
      <c r="BI210">
        <v>23</v>
      </c>
      <c r="BJ210">
        <v>32</v>
      </c>
      <c r="BK210">
        <v>30</v>
      </c>
      <c r="BM210">
        <v>3</v>
      </c>
      <c r="BN210">
        <v>21</v>
      </c>
      <c r="BO210">
        <v>31</v>
      </c>
      <c r="BP210">
        <v>36</v>
      </c>
      <c r="BQ210">
        <v>48</v>
      </c>
      <c r="BR210">
        <v>6</v>
      </c>
      <c r="BS210">
        <v>8</v>
      </c>
      <c r="BT210" s="126">
        <v>24</v>
      </c>
      <c r="BU210" s="126">
        <v>46</v>
      </c>
      <c r="BV210">
        <v>11</v>
      </c>
      <c r="BW210">
        <v>49</v>
      </c>
      <c r="BX210">
        <v>1</v>
      </c>
      <c r="BY210">
        <v>14</v>
      </c>
      <c r="BZ210">
        <v>19</v>
      </c>
      <c r="CA210">
        <v>20</v>
      </c>
      <c r="CB210">
        <v>26</v>
      </c>
      <c r="CC210">
        <v>35</v>
      </c>
      <c r="CD210">
        <v>40</v>
      </c>
      <c r="CE210">
        <v>5</v>
      </c>
      <c r="CF210">
        <v>9</v>
      </c>
      <c r="CG210" s="126">
        <v>18</v>
      </c>
      <c r="CH210">
        <v>33</v>
      </c>
      <c r="CI210">
        <v>15</v>
      </c>
      <c r="CJ210">
        <v>38</v>
      </c>
      <c r="CK210">
        <v>41</v>
      </c>
      <c r="CL210">
        <v>2</v>
      </c>
      <c r="CM210">
        <v>22</v>
      </c>
      <c r="CN210">
        <v>32</v>
      </c>
      <c r="CO210" s="126">
        <v>4</v>
      </c>
      <c r="CP210" s="126">
        <v>39</v>
      </c>
      <c r="CQ210">
        <v>10</v>
      </c>
      <c r="CR210" s="126">
        <v>47</v>
      </c>
      <c r="CS210">
        <v>7</v>
      </c>
      <c r="CT210">
        <v>12</v>
      </c>
      <c r="CU210">
        <v>25</v>
      </c>
      <c r="CV210">
        <v>28</v>
      </c>
      <c r="CW210">
        <v>13</v>
      </c>
      <c r="CX210">
        <v>17</v>
      </c>
      <c r="CY210">
        <v>23</v>
      </c>
      <c r="CZ210">
        <v>27</v>
      </c>
      <c r="DA210">
        <v>37</v>
      </c>
      <c r="DB210">
        <v>44</v>
      </c>
      <c r="DC210">
        <v>29</v>
      </c>
      <c r="DD210">
        <v>34</v>
      </c>
      <c r="DE210">
        <v>30</v>
      </c>
      <c r="DF210">
        <v>45</v>
      </c>
      <c r="DG210">
        <v>42</v>
      </c>
      <c r="DH210">
        <v>43</v>
      </c>
      <c r="DI210">
        <v>16</v>
      </c>
      <c r="DJ210" s="239">
        <v>172</v>
      </c>
      <c r="DL210" s="237">
        <v>4</v>
      </c>
      <c r="DM210" s="237">
        <v>2</v>
      </c>
      <c r="DO210" s="237">
        <v>2</v>
      </c>
      <c r="DP210" s="237">
        <v>4</v>
      </c>
      <c r="DR210" s="241">
        <v>0.61648745519713266</v>
      </c>
    </row>
    <row r="211" spans="1:122" x14ac:dyDescent="0.25">
      <c r="A211" s="235">
        <v>42719</v>
      </c>
      <c r="B211">
        <v>4</v>
      </c>
      <c r="C211">
        <v>18</v>
      </c>
      <c r="D211">
        <v>24</v>
      </c>
      <c r="E211">
        <v>39</v>
      </c>
      <c r="F211">
        <v>46</v>
      </c>
      <c r="G211">
        <v>47</v>
      </c>
      <c r="I211">
        <v>1</v>
      </c>
      <c r="J211">
        <v>1</v>
      </c>
      <c r="K211">
        <v>1</v>
      </c>
      <c r="L211">
        <v>1</v>
      </c>
      <c r="M211">
        <v>2</v>
      </c>
      <c r="O211">
        <v>29</v>
      </c>
      <c r="P211">
        <v>25</v>
      </c>
      <c r="Q211">
        <v>32</v>
      </c>
      <c r="R211">
        <v>25</v>
      </c>
      <c r="S211">
        <v>28</v>
      </c>
      <c r="T211">
        <v>31</v>
      </c>
      <c r="U211">
        <v>22</v>
      </c>
      <c r="V211">
        <v>31</v>
      </c>
      <c r="W211">
        <v>28</v>
      </c>
      <c r="X211">
        <v>23</v>
      </c>
      <c r="Y211">
        <v>30</v>
      </c>
      <c r="Z211">
        <v>22</v>
      </c>
      <c r="AA211">
        <v>21</v>
      </c>
      <c r="AB211">
        <v>29</v>
      </c>
      <c r="AC211">
        <v>26</v>
      </c>
      <c r="AD211">
        <v>15</v>
      </c>
      <c r="AE211">
        <v>21</v>
      </c>
      <c r="AF211">
        <v>29</v>
      </c>
      <c r="AG211">
        <v>29</v>
      </c>
      <c r="AH211">
        <v>29</v>
      </c>
      <c r="AI211">
        <v>32</v>
      </c>
      <c r="AJ211">
        <v>25</v>
      </c>
      <c r="AK211">
        <v>21</v>
      </c>
      <c r="AL211">
        <v>32</v>
      </c>
      <c r="AM211">
        <v>22</v>
      </c>
      <c r="AN211">
        <v>29</v>
      </c>
      <c r="AO211">
        <v>20</v>
      </c>
      <c r="AP211">
        <v>22</v>
      </c>
      <c r="AQ211">
        <v>19</v>
      </c>
      <c r="AR211">
        <v>18</v>
      </c>
      <c r="AS211">
        <v>32</v>
      </c>
      <c r="AT211">
        <v>25</v>
      </c>
      <c r="AU211">
        <v>27</v>
      </c>
      <c r="AV211">
        <v>19</v>
      </c>
      <c r="AW211">
        <v>29</v>
      </c>
      <c r="AX211">
        <v>32</v>
      </c>
      <c r="AY211">
        <v>20</v>
      </c>
      <c r="AZ211">
        <v>26</v>
      </c>
      <c r="BA211">
        <v>25</v>
      </c>
      <c r="BB211">
        <v>29</v>
      </c>
      <c r="BC211">
        <v>26</v>
      </c>
      <c r="BD211">
        <v>16</v>
      </c>
      <c r="BE211">
        <v>16</v>
      </c>
      <c r="BF211">
        <v>20</v>
      </c>
      <c r="BG211">
        <v>17</v>
      </c>
      <c r="BH211">
        <v>32</v>
      </c>
      <c r="BI211">
        <v>24</v>
      </c>
      <c r="BJ211">
        <v>32</v>
      </c>
      <c r="BK211">
        <v>30</v>
      </c>
      <c r="BM211">
        <v>3</v>
      </c>
      <c r="BN211">
        <v>21</v>
      </c>
      <c r="BO211" s="126">
        <v>24</v>
      </c>
      <c r="BP211">
        <v>31</v>
      </c>
      <c r="BQ211" s="126">
        <v>36</v>
      </c>
      <c r="BR211">
        <v>46</v>
      </c>
      <c r="BS211">
        <v>48</v>
      </c>
      <c r="BT211">
        <v>6</v>
      </c>
      <c r="BU211">
        <v>8</v>
      </c>
      <c r="BV211" s="126">
        <v>11</v>
      </c>
      <c r="BW211" s="126">
        <v>49</v>
      </c>
      <c r="BX211">
        <v>1</v>
      </c>
      <c r="BY211">
        <v>14</v>
      </c>
      <c r="BZ211">
        <v>18</v>
      </c>
      <c r="CA211">
        <v>19</v>
      </c>
      <c r="CB211">
        <v>20</v>
      </c>
      <c r="CC211">
        <v>26</v>
      </c>
      <c r="CD211">
        <v>35</v>
      </c>
      <c r="CE211">
        <v>40</v>
      </c>
      <c r="CF211">
        <v>5</v>
      </c>
      <c r="CG211">
        <v>9</v>
      </c>
      <c r="CH211">
        <v>33</v>
      </c>
      <c r="CI211">
        <v>15</v>
      </c>
      <c r="CJ211">
        <v>38</v>
      </c>
      <c r="CK211">
        <v>41</v>
      </c>
      <c r="CL211">
        <v>2</v>
      </c>
      <c r="CM211">
        <v>4</v>
      </c>
      <c r="CN211">
        <v>22</v>
      </c>
      <c r="CO211">
        <v>32</v>
      </c>
      <c r="CP211">
        <v>39</v>
      </c>
      <c r="CQ211">
        <v>47</v>
      </c>
      <c r="CR211" s="126">
        <v>10</v>
      </c>
      <c r="CS211">
        <v>7</v>
      </c>
      <c r="CT211">
        <v>12</v>
      </c>
      <c r="CU211">
        <v>25</v>
      </c>
      <c r="CV211">
        <v>28</v>
      </c>
      <c r="CW211">
        <v>13</v>
      </c>
      <c r="CX211">
        <v>17</v>
      </c>
      <c r="CY211">
        <v>23</v>
      </c>
      <c r="CZ211" s="126">
        <v>27</v>
      </c>
      <c r="DA211">
        <v>37</v>
      </c>
      <c r="DB211">
        <v>44</v>
      </c>
      <c r="DC211">
        <v>29</v>
      </c>
      <c r="DD211">
        <v>34</v>
      </c>
      <c r="DE211">
        <v>30</v>
      </c>
      <c r="DF211">
        <v>45</v>
      </c>
      <c r="DG211">
        <v>42</v>
      </c>
      <c r="DH211">
        <v>43</v>
      </c>
      <c r="DI211">
        <v>16</v>
      </c>
      <c r="DJ211" s="239">
        <v>178</v>
      </c>
      <c r="DL211" s="237">
        <v>3</v>
      </c>
      <c r="DM211" s="237">
        <v>3</v>
      </c>
      <c r="DO211" s="237">
        <v>2</v>
      </c>
      <c r="DP211" s="237">
        <v>4</v>
      </c>
      <c r="DR211" s="241">
        <v>0.63799283154121866</v>
      </c>
    </row>
    <row r="212" spans="1:122" x14ac:dyDescent="0.25">
      <c r="A212" s="235">
        <v>42723</v>
      </c>
      <c r="B212">
        <v>10</v>
      </c>
      <c r="C212">
        <v>11</v>
      </c>
      <c r="D212">
        <v>24</v>
      </c>
      <c r="E212">
        <v>27</v>
      </c>
      <c r="F212">
        <v>36</v>
      </c>
      <c r="G212">
        <v>49</v>
      </c>
      <c r="I212">
        <v>0</v>
      </c>
      <c r="J212">
        <v>2</v>
      </c>
      <c r="K212">
        <v>2</v>
      </c>
      <c r="L212">
        <v>1</v>
      </c>
      <c r="M212">
        <v>1</v>
      </c>
      <c r="O212">
        <v>29</v>
      </c>
      <c r="P212">
        <v>25</v>
      </c>
      <c r="Q212">
        <v>32</v>
      </c>
      <c r="R212">
        <v>25</v>
      </c>
      <c r="S212">
        <v>28</v>
      </c>
      <c r="T212">
        <v>31</v>
      </c>
      <c r="U212">
        <v>22</v>
      </c>
      <c r="V212">
        <v>31</v>
      </c>
      <c r="W212">
        <v>28</v>
      </c>
      <c r="X212">
        <v>24</v>
      </c>
      <c r="Y212">
        <v>31</v>
      </c>
      <c r="Z212">
        <v>22</v>
      </c>
      <c r="AA212">
        <v>21</v>
      </c>
      <c r="AB212">
        <v>29</v>
      </c>
      <c r="AC212">
        <v>26</v>
      </c>
      <c r="AD212">
        <v>15</v>
      </c>
      <c r="AE212">
        <v>21</v>
      </c>
      <c r="AF212">
        <v>29</v>
      </c>
      <c r="AG212">
        <v>29</v>
      </c>
      <c r="AH212">
        <v>29</v>
      </c>
      <c r="AI212">
        <v>32</v>
      </c>
      <c r="AJ212">
        <v>25</v>
      </c>
      <c r="AK212">
        <v>21</v>
      </c>
      <c r="AL212">
        <v>33</v>
      </c>
      <c r="AM212">
        <v>22</v>
      </c>
      <c r="AN212">
        <v>29</v>
      </c>
      <c r="AO212">
        <v>21</v>
      </c>
      <c r="AP212">
        <v>22</v>
      </c>
      <c r="AQ212">
        <v>19</v>
      </c>
      <c r="AR212">
        <v>18</v>
      </c>
      <c r="AS212">
        <v>32</v>
      </c>
      <c r="AT212">
        <v>25</v>
      </c>
      <c r="AU212">
        <v>27</v>
      </c>
      <c r="AV212">
        <v>19</v>
      </c>
      <c r="AW212">
        <v>29</v>
      </c>
      <c r="AX212">
        <v>33</v>
      </c>
      <c r="AY212">
        <v>20</v>
      </c>
      <c r="AZ212">
        <v>26</v>
      </c>
      <c r="BA212">
        <v>25</v>
      </c>
      <c r="BB212">
        <v>29</v>
      </c>
      <c r="BC212">
        <v>26</v>
      </c>
      <c r="BD212">
        <v>16</v>
      </c>
      <c r="BE212">
        <v>16</v>
      </c>
      <c r="BF212">
        <v>20</v>
      </c>
      <c r="BG212">
        <v>17</v>
      </c>
      <c r="BH212">
        <v>32</v>
      </c>
      <c r="BI212">
        <v>24</v>
      </c>
      <c r="BJ212">
        <v>32</v>
      </c>
      <c r="BK212">
        <v>31</v>
      </c>
      <c r="BM212">
        <v>24</v>
      </c>
      <c r="BN212">
        <v>36</v>
      </c>
      <c r="BO212" s="126">
        <v>3</v>
      </c>
      <c r="BP212">
        <v>21</v>
      </c>
      <c r="BQ212">
        <v>31</v>
      </c>
      <c r="BR212">
        <v>46</v>
      </c>
      <c r="BS212">
        <v>48</v>
      </c>
      <c r="BT212">
        <v>6</v>
      </c>
      <c r="BU212">
        <v>8</v>
      </c>
      <c r="BV212">
        <v>11</v>
      </c>
      <c r="BW212">
        <v>49</v>
      </c>
      <c r="BX212">
        <v>1</v>
      </c>
      <c r="BY212">
        <v>14</v>
      </c>
      <c r="BZ212">
        <v>18</v>
      </c>
      <c r="CA212">
        <v>19</v>
      </c>
      <c r="CB212">
        <v>20</v>
      </c>
      <c r="CC212">
        <v>26</v>
      </c>
      <c r="CD212">
        <v>35</v>
      </c>
      <c r="CE212">
        <v>40</v>
      </c>
      <c r="CF212">
        <v>5</v>
      </c>
      <c r="CG212">
        <v>9</v>
      </c>
      <c r="CH212">
        <v>33</v>
      </c>
      <c r="CI212">
        <v>15</v>
      </c>
      <c r="CJ212" s="126">
        <v>38</v>
      </c>
      <c r="CK212">
        <v>41</v>
      </c>
      <c r="CL212">
        <v>2</v>
      </c>
      <c r="CM212">
        <v>4</v>
      </c>
      <c r="CN212">
        <v>22</v>
      </c>
      <c r="CO212">
        <v>32</v>
      </c>
      <c r="CP212">
        <v>39</v>
      </c>
      <c r="CQ212">
        <v>10</v>
      </c>
      <c r="CR212" s="126">
        <v>47</v>
      </c>
      <c r="CS212">
        <v>7</v>
      </c>
      <c r="CT212">
        <v>12</v>
      </c>
      <c r="CU212">
        <v>25</v>
      </c>
      <c r="CV212" s="126">
        <v>28</v>
      </c>
      <c r="CW212">
        <v>13</v>
      </c>
      <c r="CX212">
        <v>17</v>
      </c>
      <c r="CY212">
        <v>23</v>
      </c>
      <c r="CZ212">
        <v>27</v>
      </c>
      <c r="DA212" s="126">
        <v>37</v>
      </c>
      <c r="DB212" s="126">
        <v>44</v>
      </c>
      <c r="DC212">
        <v>29</v>
      </c>
      <c r="DD212">
        <v>34</v>
      </c>
      <c r="DE212">
        <v>30</v>
      </c>
      <c r="DF212">
        <v>45</v>
      </c>
      <c r="DG212">
        <v>42</v>
      </c>
      <c r="DH212">
        <v>43</v>
      </c>
      <c r="DI212">
        <v>16</v>
      </c>
      <c r="DJ212" s="239">
        <v>157</v>
      </c>
      <c r="DL212" s="237">
        <v>3</v>
      </c>
      <c r="DM212" s="237">
        <v>3</v>
      </c>
      <c r="DO212" s="237">
        <v>3</v>
      </c>
      <c r="DP212" s="237">
        <v>3</v>
      </c>
      <c r="DR212" s="241">
        <v>0.56272401433691754</v>
      </c>
    </row>
    <row r="213" spans="1:122" x14ac:dyDescent="0.25">
      <c r="A213" s="235">
        <v>42726</v>
      </c>
      <c r="B213">
        <v>3</v>
      </c>
      <c r="C213">
        <v>28</v>
      </c>
      <c r="D213">
        <v>37</v>
      </c>
      <c r="E213">
        <v>38</v>
      </c>
      <c r="F213">
        <v>44</v>
      </c>
      <c r="G213">
        <v>47</v>
      </c>
      <c r="I213">
        <v>1</v>
      </c>
      <c r="J213">
        <v>0</v>
      </c>
      <c r="K213">
        <v>1</v>
      </c>
      <c r="L213">
        <v>2</v>
      </c>
      <c r="M213">
        <v>2</v>
      </c>
      <c r="O213">
        <v>29</v>
      </c>
      <c r="P213">
        <v>25</v>
      </c>
      <c r="Q213">
        <v>33</v>
      </c>
      <c r="R213">
        <v>25</v>
      </c>
      <c r="S213">
        <v>28</v>
      </c>
      <c r="T213">
        <v>31</v>
      </c>
      <c r="U213">
        <v>22</v>
      </c>
      <c r="V213">
        <v>31</v>
      </c>
      <c r="W213">
        <v>28</v>
      </c>
      <c r="X213">
        <v>24</v>
      </c>
      <c r="Y213">
        <v>31</v>
      </c>
      <c r="Z213">
        <v>22</v>
      </c>
      <c r="AA213">
        <v>21</v>
      </c>
      <c r="AB213">
        <v>29</v>
      </c>
      <c r="AC213">
        <v>26</v>
      </c>
      <c r="AD213">
        <v>15</v>
      </c>
      <c r="AE213">
        <v>21</v>
      </c>
      <c r="AF213">
        <v>29</v>
      </c>
      <c r="AG213">
        <v>29</v>
      </c>
      <c r="AH213">
        <v>29</v>
      </c>
      <c r="AI213">
        <v>32</v>
      </c>
      <c r="AJ213">
        <v>25</v>
      </c>
      <c r="AK213">
        <v>21</v>
      </c>
      <c r="AL213">
        <v>33</v>
      </c>
      <c r="AM213">
        <v>22</v>
      </c>
      <c r="AN213">
        <v>29</v>
      </c>
      <c r="AO213">
        <v>21</v>
      </c>
      <c r="AP213">
        <v>23</v>
      </c>
      <c r="AQ213">
        <v>19</v>
      </c>
      <c r="AR213">
        <v>18</v>
      </c>
      <c r="AS213">
        <v>32</v>
      </c>
      <c r="AT213">
        <v>25</v>
      </c>
      <c r="AU213">
        <v>27</v>
      </c>
      <c r="AV213">
        <v>19</v>
      </c>
      <c r="AW213">
        <v>29</v>
      </c>
      <c r="AX213">
        <v>33</v>
      </c>
      <c r="AY213">
        <v>21</v>
      </c>
      <c r="AZ213">
        <v>27</v>
      </c>
      <c r="BA213">
        <v>25</v>
      </c>
      <c r="BB213">
        <v>29</v>
      </c>
      <c r="BC213">
        <v>26</v>
      </c>
      <c r="BD213">
        <v>16</v>
      </c>
      <c r="BE213">
        <v>16</v>
      </c>
      <c r="BF213">
        <v>21</v>
      </c>
      <c r="BG213">
        <v>17</v>
      </c>
      <c r="BH213">
        <v>32</v>
      </c>
      <c r="BI213">
        <v>25</v>
      </c>
      <c r="BJ213">
        <v>32</v>
      </c>
      <c r="BK213">
        <v>31</v>
      </c>
      <c r="BM213">
        <v>3</v>
      </c>
      <c r="BN213">
        <v>24</v>
      </c>
      <c r="BO213">
        <v>36</v>
      </c>
      <c r="BP213">
        <v>21</v>
      </c>
      <c r="BQ213">
        <v>31</v>
      </c>
      <c r="BR213" s="126">
        <v>46</v>
      </c>
      <c r="BS213">
        <v>48</v>
      </c>
      <c r="BT213">
        <v>6</v>
      </c>
      <c r="BU213" s="126">
        <v>8</v>
      </c>
      <c r="BV213">
        <v>11</v>
      </c>
      <c r="BW213">
        <v>49</v>
      </c>
      <c r="BX213">
        <v>1</v>
      </c>
      <c r="BY213">
        <v>14</v>
      </c>
      <c r="BZ213" s="126">
        <v>18</v>
      </c>
      <c r="CA213">
        <v>19</v>
      </c>
      <c r="CB213">
        <v>20</v>
      </c>
      <c r="CC213">
        <v>26</v>
      </c>
      <c r="CD213">
        <v>35</v>
      </c>
      <c r="CE213">
        <v>40</v>
      </c>
      <c r="CF213">
        <v>5</v>
      </c>
      <c r="CG213">
        <v>9</v>
      </c>
      <c r="CH213">
        <v>33</v>
      </c>
      <c r="CI213">
        <v>38</v>
      </c>
      <c r="CJ213">
        <v>15</v>
      </c>
      <c r="CK213">
        <v>41</v>
      </c>
      <c r="CL213">
        <v>2</v>
      </c>
      <c r="CM213">
        <v>4</v>
      </c>
      <c r="CN213">
        <v>22</v>
      </c>
      <c r="CO213">
        <v>32</v>
      </c>
      <c r="CP213">
        <v>39</v>
      </c>
      <c r="CQ213">
        <v>47</v>
      </c>
      <c r="CR213" s="126">
        <v>10</v>
      </c>
      <c r="CS213" s="126">
        <v>28</v>
      </c>
      <c r="CT213">
        <v>7</v>
      </c>
      <c r="CU213">
        <v>12</v>
      </c>
      <c r="CV213" s="126">
        <v>25</v>
      </c>
      <c r="CW213">
        <v>13</v>
      </c>
      <c r="CX213">
        <v>17</v>
      </c>
      <c r="CY213">
        <v>23</v>
      </c>
      <c r="CZ213">
        <v>27</v>
      </c>
      <c r="DA213">
        <v>37</v>
      </c>
      <c r="DB213">
        <v>44</v>
      </c>
      <c r="DC213">
        <v>29</v>
      </c>
      <c r="DD213">
        <v>34</v>
      </c>
      <c r="DE213">
        <v>30</v>
      </c>
      <c r="DF213">
        <v>45</v>
      </c>
      <c r="DG213">
        <v>42</v>
      </c>
      <c r="DH213">
        <v>43</v>
      </c>
      <c r="DI213">
        <v>16</v>
      </c>
      <c r="DJ213" s="239">
        <v>197</v>
      </c>
      <c r="DL213" s="237">
        <v>5</v>
      </c>
      <c r="DM213" s="237">
        <v>1</v>
      </c>
      <c r="DO213" s="237">
        <v>3</v>
      </c>
      <c r="DP213" s="237">
        <v>3</v>
      </c>
      <c r="DR213" s="241">
        <v>0.70609318996415771</v>
      </c>
    </row>
    <row r="214" spans="1:122" x14ac:dyDescent="0.25">
      <c r="A214" s="235">
        <v>42730</v>
      </c>
      <c r="B214">
        <v>8</v>
      </c>
      <c r="C214">
        <v>10</v>
      </c>
      <c r="D214">
        <v>18</v>
      </c>
      <c r="E214">
        <v>25</v>
      </c>
      <c r="F214">
        <v>28</v>
      </c>
      <c r="G214">
        <v>46</v>
      </c>
      <c r="I214">
        <v>1</v>
      </c>
      <c r="J214">
        <v>2</v>
      </c>
      <c r="K214">
        <v>2</v>
      </c>
      <c r="L214">
        <v>0</v>
      </c>
      <c r="M214">
        <v>1</v>
      </c>
      <c r="O214">
        <v>29</v>
      </c>
      <c r="P214">
        <v>25</v>
      </c>
      <c r="Q214">
        <v>33</v>
      </c>
      <c r="R214">
        <v>25</v>
      </c>
      <c r="S214">
        <v>28</v>
      </c>
      <c r="T214">
        <v>31</v>
      </c>
      <c r="U214">
        <v>22</v>
      </c>
      <c r="V214">
        <v>32</v>
      </c>
      <c r="W214">
        <v>28</v>
      </c>
      <c r="X214">
        <v>25</v>
      </c>
      <c r="Y214">
        <v>31</v>
      </c>
      <c r="Z214">
        <v>22</v>
      </c>
      <c r="AA214">
        <v>21</v>
      </c>
      <c r="AB214">
        <v>29</v>
      </c>
      <c r="AC214">
        <v>26</v>
      </c>
      <c r="AD214">
        <v>15</v>
      </c>
      <c r="AE214">
        <v>21</v>
      </c>
      <c r="AF214">
        <v>30</v>
      </c>
      <c r="AG214">
        <v>29</v>
      </c>
      <c r="AH214">
        <v>29</v>
      </c>
      <c r="AI214">
        <v>32</v>
      </c>
      <c r="AJ214">
        <v>25</v>
      </c>
      <c r="AK214">
        <v>21</v>
      </c>
      <c r="AL214">
        <v>33</v>
      </c>
      <c r="AM214">
        <v>23</v>
      </c>
      <c r="AN214">
        <v>29</v>
      </c>
      <c r="AO214">
        <v>21</v>
      </c>
      <c r="AP214">
        <v>24</v>
      </c>
      <c r="AQ214">
        <v>19</v>
      </c>
      <c r="AR214">
        <v>18</v>
      </c>
      <c r="AS214">
        <v>32</v>
      </c>
      <c r="AT214">
        <v>25</v>
      </c>
      <c r="AU214">
        <v>27</v>
      </c>
      <c r="AV214">
        <v>19</v>
      </c>
      <c r="AW214">
        <v>29</v>
      </c>
      <c r="AX214">
        <v>33</v>
      </c>
      <c r="AY214">
        <v>21</v>
      </c>
      <c r="AZ214">
        <v>27</v>
      </c>
      <c r="BA214">
        <v>25</v>
      </c>
      <c r="BB214">
        <v>29</v>
      </c>
      <c r="BC214">
        <v>26</v>
      </c>
      <c r="BD214">
        <v>16</v>
      </c>
      <c r="BE214">
        <v>16</v>
      </c>
      <c r="BF214">
        <v>21</v>
      </c>
      <c r="BG214">
        <v>17</v>
      </c>
      <c r="BH214">
        <v>33</v>
      </c>
      <c r="BI214">
        <v>25</v>
      </c>
      <c r="BJ214">
        <v>32</v>
      </c>
      <c r="BK214">
        <v>31</v>
      </c>
      <c r="BM214">
        <v>3</v>
      </c>
      <c r="BN214">
        <v>24</v>
      </c>
      <c r="BO214" s="126">
        <v>36</v>
      </c>
      <c r="BP214" s="126">
        <v>46</v>
      </c>
      <c r="BQ214">
        <v>8</v>
      </c>
      <c r="BR214">
        <v>21</v>
      </c>
      <c r="BS214">
        <v>31</v>
      </c>
      <c r="BT214">
        <v>48</v>
      </c>
      <c r="BU214">
        <v>6</v>
      </c>
      <c r="BV214">
        <v>11</v>
      </c>
      <c r="BW214">
        <v>49</v>
      </c>
      <c r="BX214">
        <v>18</v>
      </c>
      <c r="BY214">
        <v>1</v>
      </c>
      <c r="BZ214">
        <v>14</v>
      </c>
      <c r="CA214">
        <v>19</v>
      </c>
      <c r="CB214">
        <v>20</v>
      </c>
      <c r="CC214">
        <v>26</v>
      </c>
      <c r="CD214">
        <v>35</v>
      </c>
      <c r="CE214">
        <v>40</v>
      </c>
      <c r="CF214">
        <v>5</v>
      </c>
      <c r="CG214">
        <v>9</v>
      </c>
      <c r="CH214">
        <v>33</v>
      </c>
      <c r="CI214">
        <v>38</v>
      </c>
      <c r="CJ214">
        <v>15</v>
      </c>
      <c r="CK214">
        <v>41</v>
      </c>
      <c r="CL214" s="126">
        <v>2</v>
      </c>
      <c r="CM214" s="126">
        <v>4</v>
      </c>
      <c r="CN214">
        <v>10</v>
      </c>
      <c r="CO214">
        <v>22</v>
      </c>
      <c r="CP214">
        <v>32</v>
      </c>
      <c r="CQ214">
        <v>39</v>
      </c>
      <c r="CR214">
        <v>47</v>
      </c>
      <c r="CS214">
        <v>28</v>
      </c>
      <c r="CT214">
        <v>25</v>
      </c>
      <c r="CU214">
        <v>7</v>
      </c>
      <c r="CV214">
        <v>12</v>
      </c>
      <c r="CW214">
        <v>13</v>
      </c>
      <c r="CX214">
        <v>17</v>
      </c>
      <c r="CY214">
        <v>23</v>
      </c>
      <c r="CZ214">
        <v>27</v>
      </c>
      <c r="DA214">
        <v>37</v>
      </c>
      <c r="DB214">
        <v>44</v>
      </c>
      <c r="DC214">
        <v>29</v>
      </c>
      <c r="DD214" s="126">
        <v>34</v>
      </c>
      <c r="DE214">
        <v>30</v>
      </c>
      <c r="DF214">
        <v>45</v>
      </c>
      <c r="DG214" s="126">
        <v>42</v>
      </c>
      <c r="DH214">
        <v>43</v>
      </c>
      <c r="DI214">
        <v>16</v>
      </c>
      <c r="DJ214" s="239">
        <v>135</v>
      </c>
      <c r="DL214" s="237">
        <v>2</v>
      </c>
      <c r="DM214" s="237">
        <v>4</v>
      </c>
      <c r="DO214" s="237">
        <v>1</v>
      </c>
      <c r="DP214" s="237">
        <v>5</v>
      </c>
      <c r="DR214" s="241">
        <v>0.4838709677419355</v>
      </c>
    </row>
    <row r="215" spans="1:122" x14ac:dyDescent="0.25">
      <c r="A215" s="235">
        <v>42733</v>
      </c>
      <c r="B215">
        <v>2</v>
      </c>
      <c r="C215">
        <v>4</v>
      </c>
      <c r="D215">
        <v>34</v>
      </c>
      <c r="E215">
        <v>36</v>
      </c>
      <c r="F215">
        <v>42</v>
      </c>
      <c r="G215">
        <v>46</v>
      </c>
      <c r="I215">
        <v>2</v>
      </c>
      <c r="J215">
        <v>0</v>
      </c>
      <c r="K215">
        <v>0</v>
      </c>
      <c r="L215">
        <v>2</v>
      </c>
      <c r="M215">
        <v>2</v>
      </c>
      <c r="O215">
        <v>29</v>
      </c>
      <c r="P215">
        <v>26</v>
      </c>
      <c r="Q215">
        <v>33</v>
      </c>
      <c r="R215">
        <v>26</v>
      </c>
      <c r="S215">
        <v>28</v>
      </c>
      <c r="T215">
        <v>31</v>
      </c>
      <c r="U215">
        <v>22</v>
      </c>
      <c r="V215">
        <v>32</v>
      </c>
      <c r="W215">
        <v>28</v>
      </c>
      <c r="X215">
        <v>25</v>
      </c>
      <c r="Y215">
        <v>31</v>
      </c>
      <c r="Z215">
        <v>22</v>
      </c>
      <c r="AA215">
        <v>21</v>
      </c>
      <c r="AB215">
        <v>29</v>
      </c>
      <c r="AC215">
        <v>26</v>
      </c>
      <c r="AD215">
        <v>15</v>
      </c>
      <c r="AE215">
        <v>21</v>
      </c>
      <c r="AF215">
        <v>30</v>
      </c>
      <c r="AG215">
        <v>29</v>
      </c>
      <c r="AH215">
        <v>29</v>
      </c>
      <c r="AI215">
        <v>32</v>
      </c>
      <c r="AJ215">
        <v>25</v>
      </c>
      <c r="AK215">
        <v>21</v>
      </c>
      <c r="AL215">
        <v>33</v>
      </c>
      <c r="AM215">
        <v>23</v>
      </c>
      <c r="AN215">
        <v>29</v>
      </c>
      <c r="AO215">
        <v>21</v>
      </c>
      <c r="AP215">
        <v>24</v>
      </c>
      <c r="AQ215">
        <v>19</v>
      </c>
      <c r="AR215">
        <v>18</v>
      </c>
      <c r="AS215">
        <v>32</v>
      </c>
      <c r="AT215">
        <v>25</v>
      </c>
      <c r="AU215">
        <v>27</v>
      </c>
      <c r="AV215">
        <v>20</v>
      </c>
      <c r="AW215">
        <v>29</v>
      </c>
      <c r="AX215">
        <v>34</v>
      </c>
      <c r="AY215">
        <v>21</v>
      </c>
      <c r="AZ215">
        <v>27</v>
      </c>
      <c r="BA215">
        <v>25</v>
      </c>
      <c r="BB215">
        <v>29</v>
      </c>
      <c r="BC215">
        <v>26</v>
      </c>
      <c r="BD215">
        <v>17</v>
      </c>
      <c r="BE215">
        <v>16</v>
      </c>
      <c r="BF215">
        <v>21</v>
      </c>
      <c r="BG215">
        <v>17</v>
      </c>
      <c r="BH215">
        <v>34</v>
      </c>
      <c r="BI215">
        <v>25</v>
      </c>
      <c r="BJ215">
        <v>32</v>
      </c>
      <c r="BK215">
        <v>31</v>
      </c>
      <c r="BM215">
        <v>36</v>
      </c>
      <c r="BN215">
        <v>46</v>
      </c>
      <c r="BO215">
        <v>3</v>
      </c>
      <c r="BP215">
        <v>24</v>
      </c>
      <c r="BQ215">
        <v>8</v>
      </c>
      <c r="BR215">
        <v>21</v>
      </c>
      <c r="BS215">
        <v>31</v>
      </c>
      <c r="BT215">
        <v>48</v>
      </c>
      <c r="BU215">
        <v>6</v>
      </c>
      <c r="BV215">
        <v>11</v>
      </c>
      <c r="BW215" s="126">
        <v>49</v>
      </c>
      <c r="BX215" s="126">
        <v>18</v>
      </c>
      <c r="BY215" s="126">
        <v>1</v>
      </c>
      <c r="BZ215">
        <v>14</v>
      </c>
      <c r="CA215">
        <v>19</v>
      </c>
      <c r="CB215">
        <v>20</v>
      </c>
      <c r="CC215">
        <v>26</v>
      </c>
      <c r="CD215" s="126">
        <v>35</v>
      </c>
      <c r="CE215">
        <v>40</v>
      </c>
      <c r="CF215">
        <v>5</v>
      </c>
      <c r="CG215">
        <v>9</v>
      </c>
      <c r="CH215">
        <v>33</v>
      </c>
      <c r="CI215" s="126">
        <v>38</v>
      </c>
      <c r="CJ215">
        <v>2</v>
      </c>
      <c r="CK215">
        <v>4</v>
      </c>
      <c r="CL215">
        <v>15</v>
      </c>
      <c r="CM215">
        <v>41</v>
      </c>
      <c r="CN215">
        <v>10</v>
      </c>
      <c r="CO215" s="126">
        <v>22</v>
      </c>
      <c r="CP215">
        <v>32</v>
      </c>
      <c r="CQ215">
        <v>39</v>
      </c>
      <c r="CR215">
        <v>47</v>
      </c>
      <c r="CS215">
        <v>28</v>
      </c>
      <c r="CT215">
        <v>25</v>
      </c>
      <c r="CU215">
        <v>7</v>
      </c>
      <c r="CV215">
        <v>12</v>
      </c>
      <c r="CW215">
        <v>13</v>
      </c>
      <c r="CX215">
        <v>17</v>
      </c>
      <c r="CY215">
        <v>23</v>
      </c>
      <c r="CZ215">
        <v>27</v>
      </c>
      <c r="DA215">
        <v>37</v>
      </c>
      <c r="DB215">
        <v>44</v>
      </c>
      <c r="DC215">
        <v>34</v>
      </c>
      <c r="DD215">
        <v>29</v>
      </c>
      <c r="DE215">
        <v>30</v>
      </c>
      <c r="DF215">
        <v>42</v>
      </c>
      <c r="DG215">
        <v>45</v>
      </c>
      <c r="DH215">
        <v>43</v>
      </c>
      <c r="DI215">
        <v>16</v>
      </c>
      <c r="DJ215" s="239">
        <v>164</v>
      </c>
      <c r="DL215" s="237">
        <v>4</v>
      </c>
      <c r="DM215" s="237">
        <v>2</v>
      </c>
      <c r="DO215" s="237">
        <v>0</v>
      </c>
      <c r="DP215" s="237">
        <v>6</v>
      </c>
      <c r="DR215" s="241">
        <v>0.58781362007168458</v>
      </c>
    </row>
    <row r="216" spans="1:122" x14ac:dyDescent="0.25">
      <c r="A216" s="235">
        <v>42737</v>
      </c>
      <c r="B216">
        <v>1</v>
      </c>
      <c r="C216">
        <v>18</v>
      </c>
      <c r="D216">
        <v>22</v>
      </c>
      <c r="E216">
        <v>35</v>
      </c>
      <c r="F216">
        <v>38</v>
      </c>
      <c r="G216">
        <v>49</v>
      </c>
      <c r="I216">
        <v>1</v>
      </c>
      <c r="J216">
        <v>1</v>
      </c>
      <c r="K216">
        <v>1</v>
      </c>
      <c r="L216">
        <v>2</v>
      </c>
      <c r="M216">
        <v>1</v>
      </c>
      <c r="O216">
        <v>30</v>
      </c>
      <c r="P216">
        <v>26</v>
      </c>
      <c r="Q216">
        <v>33</v>
      </c>
      <c r="R216">
        <v>26</v>
      </c>
      <c r="S216">
        <v>28</v>
      </c>
      <c r="T216">
        <v>31</v>
      </c>
      <c r="U216">
        <v>22</v>
      </c>
      <c r="V216">
        <v>32</v>
      </c>
      <c r="W216">
        <v>28</v>
      </c>
      <c r="X216">
        <v>25</v>
      </c>
      <c r="Y216">
        <v>31</v>
      </c>
      <c r="Z216">
        <v>22</v>
      </c>
      <c r="AA216">
        <v>21</v>
      </c>
      <c r="AB216">
        <v>29</v>
      </c>
      <c r="AC216">
        <v>26</v>
      </c>
      <c r="AD216">
        <v>15</v>
      </c>
      <c r="AE216">
        <v>21</v>
      </c>
      <c r="AF216">
        <v>31</v>
      </c>
      <c r="AG216">
        <v>29</v>
      </c>
      <c r="AH216">
        <v>29</v>
      </c>
      <c r="AI216">
        <v>32</v>
      </c>
      <c r="AJ216">
        <v>26</v>
      </c>
      <c r="AK216">
        <v>21</v>
      </c>
      <c r="AL216">
        <v>33</v>
      </c>
      <c r="AM216">
        <v>23</v>
      </c>
      <c r="AN216">
        <v>29</v>
      </c>
      <c r="AO216">
        <v>21</v>
      </c>
      <c r="AP216">
        <v>24</v>
      </c>
      <c r="AQ216">
        <v>19</v>
      </c>
      <c r="AR216">
        <v>18</v>
      </c>
      <c r="AS216">
        <v>32</v>
      </c>
      <c r="AT216">
        <v>25</v>
      </c>
      <c r="AU216">
        <v>27</v>
      </c>
      <c r="AV216">
        <v>20</v>
      </c>
      <c r="AW216">
        <v>30</v>
      </c>
      <c r="AX216">
        <v>34</v>
      </c>
      <c r="AY216">
        <v>21</v>
      </c>
      <c r="AZ216">
        <v>28</v>
      </c>
      <c r="BA216">
        <v>25</v>
      </c>
      <c r="BB216">
        <v>29</v>
      </c>
      <c r="BC216">
        <v>26</v>
      </c>
      <c r="BD216">
        <v>17</v>
      </c>
      <c r="BE216">
        <v>16</v>
      </c>
      <c r="BF216">
        <v>21</v>
      </c>
      <c r="BG216">
        <v>17</v>
      </c>
      <c r="BH216">
        <v>34</v>
      </c>
      <c r="BI216">
        <v>25</v>
      </c>
      <c r="BJ216">
        <v>32</v>
      </c>
      <c r="BK216">
        <v>32</v>
      </c>
      <c r="BM216">
        <v>36</v>
      </c>
      <c r="BN216">
        <v>46</v>
      </c>
      <c r="BO216">
        <v>3</v>
      </c>
      <c r="BP216">
        <v>24</v>
      </c>
      <c r="BQ216">
        <v>8</v>
      </c>
      <c r="BR216">
        <v>21</v>
      </c>
      <c r="BS216">
        <v>31</v>
      </c>
      <c r="BT216">
        <v>48</v>
      </c>
      <c r="BU216">
        <v>49</v>
      </c>
      <c r="BV216">
        <v>6</v>
      </c>
      <c r="BW216">
        <v>11</v>
      </c>
      <c r="BX216">
        <v>18</v>
      </c>
      <c r="BY216">
        <v>1</v>
      </c>
      <c r="BZ216">
        <v>35</v>
      </c>
      <c r="CA216">
        <v>14</v>
      </c>
      <c r="CB216">
        <v>19</v>
      </c>
      <c r="CC216" s="126">
        <v>20</v>
      </c>
      <c r="CD216">
        <v>26</v>
      </c>
      <c r="CE216">
        <v>40</v>
      </c>
      <c r="CF216">
        <v>5</v>
      </c>
      <c r="CG216">
        <v>9</v>
      </c>
      <c r="CH216">
        <v>38</v>
      </c>
      <c r="CI216" s="126">
        <v>33</v>
      </c>
      <c r="CJ216">
        <v>2</v>
      </c>
      <c r="CK216">
        <v>4</v>
      </c>
      <c r="CL216" s="126">
        <v>15</v>
      </c>
      <c r="CM216">
        <v>22</v>
      </c>
      <c r="CN216">
        <v>41</v>
      </c>
      <c r="CO216">
        <v>10</v>
      </c>
      <c r="CP216">
        <v>32</v>
      </c>
      <c r="CQ216" s="126">
        <v>39</v>
      </c>
      <c r="CR216">
        <v>47</v>
      </c>
      <c r="CS216">
        <v>28</v>
      </c>
      <c r="CT216">
        <v>25</v>
      </c>
      <c r="CU216" s="126">
        <v>7</v>
      </c>
      <c r="CV216">
        <v>12</v>
      </c>
      <c r="CW216">
        <v>13</v>
      </c>
      <c r="CX216">
        <v>17</v>
      </c>
      <c r="CY216">
        <v>23</v>
      </c>
      <c r="CZ216">
        <v>27</v>
      </c>
      <c r="DA216">
        <v>37</v>
      </c>
      <c r="DB216" s="126">
        <v>44</v>
      </c>
      <c r="DC216">
        <v>34</v>
      </c>
      <c r="DD216">
        <v>29</v>
      </c>
      <c r="DE216">
        <v>30</v>
      </c>
      <c r="DF216">
        <v>42</v>
      </c>
      <c r="DG216">
        <v>45</v>
      </c>
      <c r="DH216">
        <v>43</v>
      </c>
      <c r="DI216">
        <v>16</v>
      </c>
      <c r="DJ216" s="239">
        <v>163</v>
      </c>
      <c r="DL216" s="237">
        <v>3</v>
      </c>
      <c r="DM216" s="237">
        <v>3</v>
      </c>
      <c r="DO216" s="237">
        <v>3</v>
      </c>
      <c r="DP216" s="237">
        <v>3</v>
      </c>
      <c r="DR216" s="241">
        <v>0.58422939068100355</v>
      </c>
    </row>
    <row r="217" spans="1:122" x14ac:dyDescent="0.25">
      <c r="A217" s="235">
        <v>42739</v>
      </c>
      <c r="B217">
        <v>7</v>
      </c>
      <c r="C217">
        <v>15</v>
      </c>
      <c r="D217">
        <v>20</v>
      </c>
      <c r="E217">
        <v>33</v>
      </c>
      <c r="F217">
        <v>39</v>
      </c>
      <c r="G217">
        <v>44</v>
      </c>
      <c r="I217">
        <v>1</v>
      </c>
      <c r="J217">
        <v>1</v>
      </c>
      <c r="K217">
        <v>1</v>
      </c>
      <c r="L217">
        <v>2</v>
      </c>
      <c r="M217">
        <v>1</v>
      </c>
      <c r="O217">
        <v>30</v>
      </c>
      <c r="P217">
        <v>26</v>
      </c>
      <c r="Q217">
        <v>33</v>
      </c>
      <c r="R217">
        <v>26</v>
      </c>
      <c r="S217">
        <v>28</v>
      </c>
      <c r="T217">
        <v>31</v>
      </c>
      <c r="U217">
        <v>23</v>
      </c>
      <c r="V217">
        <v>32</v>
      </c>
      <c r="W217">
        <v>28</v>
      </c>
      <c r="X217">
        <v>25</v>
      </c>
      <c r="Y217">
        <v>31</v>
      </c>
      <c r="Z217">
        <v>22</v>
      </c>
      <c r="AA217">
        <v>21</v>
      </c>
      <c r="AB217">
        <v>29</v>
      </c>
      <c r="AC217">
        <v>27</v>
      </c>
      <c r="AD217">
        <v>15</v>
      </c>
      <c r="AE217">
        <v>21</v>
      </c>
      <c r="AF217">
        <v>31</v>
      </c>
      <c r="AG217">
        <v>29</v>
      </c>
      <c r="AH217">
        <v>30</v>
      </c>
      <c r="AI217">
        <v>32</v>
      </c>
      <c r="AJ217">
        <v>26</v>
      </c>
      <c r="AK217">
        <v>21</v>
      </c>
      <c r="AL217">
        <v>33</v>
      </c>
      <c r="AM217">
        <v>23</v>
      </c>
      <c r="AN217">
        <v>29</v>
      </c>
      <c r="AO217">
        <v>21</v>
      </c>
      <c r="AP217">
        <v>24</v>
      </c>
      <c r="AQ217">
        <v>19</v>
      </c>
      <c r="AR217">
        <v>18</v>
      </c>
      <c r="AS217">
        <v>32</v>
      </c>
      <c r="AT217">
        <v>25</v>
      </c>
      <c r="AU217">
        <v>28</v>
      </c>
      <c r="AV217">
        <v>20</v>
      </c>
      <c r="AW217">
        <v>30</v>
      </c>
      <c r="AX217">
        <v>34</v>
      </c>
      <c r="AY217">
        <v>21</v>
      </c>
      <c r="AZ217">
        <v>28</v>
      </c>
      <c r="BA217">
        <v>26</v>
      </c>
      <c r="BB217">
        <v>29</v>
      </c>
      <c r="BC217">
        <v>26</v>
      </c>
      <c r="BD217">
        <v>17</v>
      </c>
      <c r="BE217">
        <v>16</v>
      </c>
      <c r="BF217">
        <v>22</v>
      </c>
      <c r="BG217">
        <v>17</v>
      </c>
      <c r="BH217">
        <v>34</v>
      </c>
      <c r="BI217">
        <v>25</v>
      </c>
      <c r="BJ217">
        <v>32</v>
      </c>
      <c r="BK217">
        <v>32</v>
      </c>
      <c r="BM217">
        <v>36</v>
      </c>
      <c r="BN217">
        <v>46</v>
      </c>
      <c r="BO217">
        <v>3</v>
      </c>
      <c r="BP217">
        <v>24</v>
      </c>
      <c r="BQ217" s="126">
        <v>8</v>
      </c>
      <c r="BR217">
        <v>21</v>
      </c>
      <c r="BS217">
        <v>31</v>
      </c>
      <c r="BT217">
        <v>48</v>
      </c>
      <c r="BU217" s="126">
        <v>49</v>
      </c>
      <c r="BV217">
        <v>6</v>
      </c>
      <c r="BW217">
        <v>11</v>
      </c>
      <c r="BX217">
        <v>18</v>
      </c>
      <c r="BY217">
        <v>1</v>
      </c>
      <c r="BZ217">
        <v>20</v>
      </c>
      <c r="CA217">
        <v>35</v>
      </c>
      <c r="CB217">
        <v>14</v>
      </c>
      <c r="CC217">
        <v>19</v>
      </c>
      <c r="CD217">
        <v>26</v>
      </c>
      <c r="CE217">
        <v>40</v>
      </c>
      <c r="CF217">
        <v>5</v>
      </c>
      <c r="CG217">
        <v>9</v>
      </c>
      <c r="CH217" s="126">
        <v>33</v>
      </c>
      <c r="CI217">
        <v>38</v>
      </c>
      <c r="CJ217">
        <v>15</v>
      </c>
      <c r="CK217">
        <v>2</v>
      </c>
      <c r="CL217">
        <v>4</v>
      </c>
      <c r="CM217">
        <v>22</v>
      </c>
      <c r="CN217">
        <v>39</v>
      </c>
      <c r="CO217">
        <v>41</v>
      </c>
      <c r="CP217">
        <v>10</v>
      </c>
      <c r="CQ217">
        <v>32</v>
      </c>
      <c r="CR217">
        <v>47</v>
      </c>
      <c r="CS217">
        <v>28</v>
      </c>
      <c r="CT217">
        <v>7</v>
      </c>
      <c r="CU217">
        <v>25</v>
      </c>
      <c r="CV217">
        <v>12</v>
      </c>
      <c r="CW217">
        <v>44</v>
      </c>
      <c r="CX217">
        <v>13</v>
      </c>
      <c r="CY217">
        <v>17</v>
      </c>
      <c r="CZ217">
        <v>23</v>
      </c>
      <c r="DA217">
        <v>27</v>
      </c>
      <c r="DB217">
        <v>37</v>
      </c>
      <c r="DC217" s="126">
        <v>34</v>
      </c>
      <c r="DD217" s="126">
        <v>29</v>
      </c>
      <c r="DE217">
        <v>30</v>
      </c>
      <c r="DF217" s="126">
        <v>42</v>
      </c>
      <c r="DG217">
        <v>45</v>
      </c>
      <c r="DH217">
        <v>43</v>
      </c>
      <c r="DI217">
        <v>16</v>
      </c>
      <c r="DJ217" s="239">
        <v>158</v>
      </c>
      <c r="DL217" s="237">
        <v>3</v>
      </c>
      <c r="DM217" s="237">
        <v>3</v>
      </c>
      <c r="DO217" s="237">
        <v>4</v>
      </c>
      <c r="DP217" s="237">
        <v>2</v>
      </c>
      <c r="DR217" s="241">
        <v>0.56630824372759858</v>
      </c>
    </row>
    <row r="218" spans="1:122" x14ac:dyDescent="0.25">
      <c r="A218" s="235">
        <v>42744</v>
      </c>
      <c r="B218">
        <v>8</v>
      </c>
      <c r="C218">
        <v>29</v>
      </c>
      <c r="D218">
        <v>33</v>
      </c>
      <c r="E218">
        <v>34</v>
      </c>
      <c r="F218">
        <v>42</v>
      </c>
      <c r="G218">
        <v>49</v>
      </c>
      <c r="I218">
        <v>1</v>
      </c>
      <c r="J218">
        <v>0</v>
      </c>
      <c r="K218">
        <v>1</v>
      </c>
      <c r="L218">
        <v>2</v>
      </c>
      <c r="M218">
        <v>2</v>
      </c>
      <c r="O218">
        <v>30</v>
      </c>
      <c r="P218">
        <v>26</v>
      </c>
      <c r="Q218">
        <v>33</v>
      </c>
      <c r="R218">
        <v>26</v>
      </c>
      <c r="S218">
        <v>28</v>
      </c>
      <c r="T218">
        <v>31</v>
      </c>
      <c r="U218">
        <v>23</v>
      </c>
      <c r="V218">
        <v>33</v>
      </c>
      <c r="W218">
        <v>28</v>
      </c>
      <c r="X218">
        <v>25</v>
      </c>
      <c r="Y218">
        <v>31</v>
      </c>
      <c r="Z218">
        <v>22</v>
      </c>
      <c r="AA218">
        <v>21</v>
      </c>
      <c r="AB218">
        <v>29</v>
      </c>
      <c r="AC218">
        <v>27</v>
      </c>
      <c r="AD218">
        <v>15</v>
      </c>
      <c r="AE218">
        <v>21</v>
      </c>
      <c r="AF218">
        <v>31</v>
      </c>
      <c r="AG218">
        <v>29</v>
      </c>
      <c r="AH218">
        <v>30</v>
      </c>
      <c r="AI218">
        <v>32</v>
      </c>
      <c r="AJ218">
        <v>26</v>
      </c>
      <c r="AK218">
        <v>21</v>
      </c>
      <c r="AL218">
        <v>33</v>
      </c>
      <c r="AM218">
        <v>23</v>
      </c>
      <c r="AN218">
        <v>29</v>
      </c>
      <c r="AO218">
        <v>21</v>
      </c>
      <c r="AP218">
        <v>24</v>
      </c>
      <c r="AQ218">
        <v>20</v>
      </c>
      <c r="AR218">
        <v>18</v>
      </c>
      <c r="AS218">
        <v>32</v>
      </c>
      <c r="AT218">
        <v>25</v>
      </c>
      <c r="AU218">
        <v>29</v>
      </c>
      <c r="AV218">
        <v>21</v>
      </c>
      <c r="AW218">
        <v>30</v>
      </c>
      <c r="AX218">
        <v>34</v>
      </c>
      <c r="AY218">
        <v>21</v>
      </c>
      <c r="AZ218">
        <v>28</v>
      </c>
      <c r="BA218">
        <v>26</v>
      </c>
      <c r="BB218">
        <v>29</v>
      </c>
      <c r="BC218">
        <v>26</v>
      </c>
      <c r="BD218">
        <v>18</v>
      </c>
      <c r="BE218">
        <v>16</v>
      </c>
      <c r="BF218">
        <v>22</v>
      </c>
      <c r="BG218">
        <v>17</v>
      </c>
      <c r="BH218">
        <v>34</v>
      </c>
      <c r="BI218">
        <v>25</v>
      </c>
      <c r="BJ218">
        <v>32</v>
      </c>
      <c r="BK218">
        <v>33</v>
      </c>
      <c r="BM218">
        <v>36</v>
      </c>
      <c r="BN218">
        <v>46</v>
      </c>
      <c r="BO218" s="126">
        <v>3</v>
      </c>
      <c r="BP218">
        <v>8</v>
      </c>
      <c r="BQ218">
        <v>24</v>
      </c>
      <c r="BR218">
        <v>49</v>
      </c>
      <c r="BS218">
        <v>21</v>
      </c>
      <c r="BT218">
        <v>31</v>
      </c>
      <c r="BU218">
        <v>48</v>
      </c>
      <c r="BV218" s="126">
        <v>6</v>
      </c>
      <c r="BW218">
        <v>11</v>
      </c>
      <c r="BX218">
        <v>18</v>
      </c>
      <c r="BY218">
        <v>1</v>
      </c>
      <c r="BZ218">
        <v>20</v>
      </c>
      <c r="CA218">
        <v>35</v>
      </c>
      <c r="CB218">
        <v>14</v>
      </c>
      <c r="CC218">
        <v>19</v>
      </c>
      <c r="CD218">
        <v>26</v>
      </c>
      <c r="CE218">
        <v>33</v>
      </c>
      <c r="CF218" s="126">
        <v>40</v>
      </c>
      <c r="CG218">
        <v>5</v>
      </c>
      <c r="CH218">
        <v>9</v>
      </c>
      <c r="CI218">
        <v>38</v>
      </c>
      <c r="CJ218">
        <v>15</v>
      </c>
      <c r="CK218">
        <v>2</v>
      </c>
      <c r="CL218">
        <v>4</v>
      </c>
      <c r="CM218">
        <v>22</v>
      </c>
      <c r="CN218">
        <v>39</v>
      </c>
      <c r="CO218">
        <v>41</v>
      </c>
      <c r="CP218">
        <v>10</v>
      </c>
      <c r="CQ218">
        <v>32</v>
      </c>
      <c r="CR218">
        <v>47</v>
      </c>
      <c r="CS218">
        <v>28</v>
      </c>
      <c r="CT218">
        <v>7</v>
      </c>
      <c r="CU218" s="126">
        <v>25</v>
      </c>
      <c r="CV218" s="126">
        <v>12</v>
      </c>
      <c r="CW218">
        <v>44</v>
      </c>
      <c r="CX218">
        <v>13</v>
      </c>
      <c r="CY218">
        <v>17</v>
      </c>
      <c r="CZ218">
        <v>23</v>
      </c>
      <c r="DA218">
        <v>27</v>
      </c>
      <c r="DB218">
        <v>34</v>
      </c>
      <c r="DC218">
        <v>37</v>
      </c>
      <c r="DD218">
        <v>29</v>
      </c>
      <c r="DE218">
        <v>30</v>
      </c>
      <c r="DF218">
        <v>42</v>
      </c>
      <c r="DG218">
        <v>45</v>
      </c>
      <c r="DH218" s="126">
        <v>43</v>
      </c>
      <c r="DI218">
        <v>16</v>
      </c>
      <c r="DJ218" s="239">
        <v>195</v>
      </c>
      <c r="DL218" s="237">
        <v>5</v>
      </c>
      <c r="DM218" s="237">
        <v>1</v>
      </c>
      <c r="DO218" s="237">
        <v>3</v>
      </c>
      <c r="DP218" s="237">
        <v>3</v>
      </c>
      <c r="DR218" s="241">
        <v>0.69892473118279574</v>
      </c>
    </row>
    <row r="219" spans="1:122" x14ac:dyDescent="0.25">
      <c r="A219" s="235">
        <v>42747</v>
      </c>
      <c r="B219">
        <v>3</v>
      </c>
      <c r="C219">
        <v>6</v>
      </c>
      <c r="D219">
        <v>12</v>
      </c>
      <c r="E219">
        <v>25</v>
      </c>
      <c r="F219">
        <v>40</v>
      </c>
      <c r="G219">
        <v>43</v>
      </c>
      <c r="I219">
        <v>2</v>
      </c>
      <c r="J219">
        <v>1</v>
      </c>
      <c r="K219">
        <v>1</v>
      </c>
      <c r="L219">
        <v>0</v>
      </c>
      <c r="M219">
        <v>2</v>
      </c>
      <c r="O219">
        <v>30</v>
      </c>
      <c r="P219">
        <v>26</v>
      </c>
      <c r="Q219">
        <v>34</v>
      </c>
      <c r="R219">
        <v>26</v>
      </c>
      <c r="S219">
        <v>28</v>
      </c>
      <c r="T219">
        <v>32</v>
      </c>
      <c r="U219">
        <v>23</v>
      </c>
      <c r="V219">
        <v>33</v>
      </c>
      <c r="W219">
        <v>28</v>
      </c>
      <c r="X219">
        <v>25</v>
      </c>
      <c r="Y219">
        <v>31</v>
      </c>
      <c r="Z219">
        <v>23</v>
      </c>
      <c r="AA219">
        <v>21</v>
      </c>
      <c r="AB219">
        <v>29</v>
      </c>
      <c r="AC219">
        <v>27</v>
      </c>
      <c r="AD219">
        <v>15</v>
      </c>
      <c r="AE219">
        <v>21</v>
      </c>
      <c r="AF219">
        <v>31</v>
      </c>
      <c r="AG219">
        <v>29</v>
      </c>
      <c r="AH219">
        <v>30</v>
      </c>
      <c r="AI219">
        <v>32</v>
      </c>
      <c r="AJ219">
        <v>26</v>
      </c>
      <c r="AK219">
        <v>21</v>
      </c>
      <c r="AL219">
        <v>33</v>
      </c>
      <c r="AM219">
        <v>24</v>
      </c>
      <c r="AN219">
        <v>29</v>
      </c>
      <c r="AO219">
        <v>21</v>
      </c>
      <c r="AP219">
        <v>24</v>
      </c>
      <c r="AQ219">
        <v>20</v>
      </c>
      <c r="AR219">
        <v>18</v>
      </c>
      <c r="AS219">
        <v>32</v>
      </c>
      <c r="AT219">
        <v>25</v>
      </c>
      <c r="AU219">
        <v>29</v>
      </c>
      <c r="AV219">
        <v>21</v>
      </c>
      <c r="AW219">
        <v>30</v>
      </c>
      <c r="AX219">
        <v>34</v>
      </c>
      <c r="AY219">
        <v>21</v>
      </c>
      <c r="AZ219">
        <v>28</v>
      </c>
      <c r="BA219">
        <v>26</v>
      </c>
      <c r="BB219">
        <v>30</v>
      </c>
      <c r="BC219">
        <v>26</v>
      </c>
      <c r="BD219">
        <v>18</v>
      </c>
      <c r="BE219">
        <v>17</v>
      </c>
      <c r="BF219">
        <v>22</v>
      </c>
      <c r="BG219">
        <v>17</v>
      </c>
      <c r="BH219">
        <v>34</v>
      </c>
      <c r="BI219">
        <v>25</v>
      </c>
      <c r="BJ219">
        <v>32</v>
      </c>
      <c r="BK219">
        <v>33</v>
      </c>
      <c r="BM219">
        <v>3</v>
      </c>
      <c r="BN219">
        <v>36</v>
      </c>
      <c r="BO219">
        <v>46</v>
      </c>
      <c r="BP219">
        <v>8</v>
      </c>
      <c r="BQ219">
        <v>24</v>
      </c>
      <c r="BR219">
        <v>49</v>
      </c>
      <c r="BS219">
        <v>6</v>
      </c>
      <c r="BT219" s="126">
        <v>21</v>
      </c>
      <c r="BU219">
        <v>31</v>
      </c>
      <c r="BV219">
        <v>48</v>
      </c>
      <c r="BW219">
        <v>11</v>
      </c>
      <c r="BX219">
        <v>18</v>
      </c>
      <c r="BY219">
        <v>1</v>
      </c>
      <c r="BZ219">
        <v>20</v>
      </c>
      <c r="CA219" s="126">
        <v>35</v>
      </c>
      <c r="CB219">
        <v>40</v>
      </c>
      <c r="CC219">
        <v>14</v>
      </c>
      <c r="CD219">
        <v>19</v>
      </c>
      <c r="CE219">
        <v>26</v>
      </c>
      <c r="CF219">
        <v>33</v>
      </c>
      <c r="CG219">
        <v>5</v>
      </c>
      <c r="CH219">
        <v>9</v>
      </c>
      <c r="CI219">
        <v>38</v>
      </c>
      <c r="CJ219">
        <v>15</v>
      </c>
      <c r="CK219" s="126">
        <v>2</v>
      </c>
      <c r="CL219">
        <v>4</v>
      </c>
      <c r="CM219">
        <v>22</v>
      </c>
      <c r="CN219">
        <v>39</v>
      </c>
      <c r="CO219">
        <v>41</v>
      </c>
      <c r="CP219">
        <v>10</v>
      </c>
      <c r="CQ219">
        <v>32</v>
      </c>
      <c r="CR219">
        <v>47</v>
      </c>
      <c r="CS219">
        <v>25</v>
      </c>
      <c r="CT219">
        <v>28</v>
      </c>
      <c r="CU219" s="126">
        <v>7</v>
      </c>
      <c r="CV219">
        <v>12</v>
      </c>
      <c r="CW219">
        <v>44</v>
      </c>
      <c r="CX219">
        <v>13</v>
      </c>
      <c r="CY219" s="126">
        <v>17</v>
      </c>
      <c r="CZ219">
        <v>23</v>
      </c>
      <c r="DA219">
        <v>27</v>
      </c>
      <c r="DB219">
        <v>34</v>
      </c>
      <c r="DC219">
        <v>37</v>
      </c>
      <c r="DD219">
        <v>29</v>
      </c>
      <c r="DE219">
        <v>30</v>
      </c>
      <c r="DF219" s="126">
        <v>42</v>
      </c>
      <c r="DG219">
        <v>43</v>
      </c>
      <c r="DH219">
        <v>45</v>
      </c>
      <c r="DI219">
        <v>16</v>
      </c>
      <c r="DJ219" s="239">
        <v>129</v>
      </c>
      <c r="DL219" s="237">
        <v>2</v>
      </c>
      <c r="DM219" s="237">
        <v>4</v>
      </c>
      <c r="DO219" s="237">
        <v>3</v>
      </c>
      <c r="DP219" s="237">
        <v>3</v>
      </c>
      <c r="DR219" s="241">
        <v>0.46236559139784944</v>
      </c>
    </row>
    <row r="220" spans="1:122" x14ac:dyDescent="0.25">
      <c r="A220" s="235">
        <v>42751</v>
      </c>
      <c r="B220">
        <v>2</v>
      </c>
      <c r="C220">
        <v>7</v>
      </c>
      <c r="D220">
        <v>17</v>
      </c>
      <c r="E220">
        <v>21</v>
      </c>
      <c r="F220">
        <v>35</v>
      </c>
      <c r="G220">
        <v>42</v>
      </c>
      <c r="I220">
        <v>2</v>
      </c>
      <c r="J220">
        <v>1</v>
      </c>
      <c r="K220">
        <v>1</v>
      </c>
      <c r="L220">
        <v>1</v>
      </c>
      <c r="M220">
        <v>1</v>
      </c>
      <c r="O220">
        <v>30</v>
      </c>
      <c r="P220">
        <v>27</v>
      </c>
      <c r="Q220">
        <v>34</v>
      </c>
      <c r="R220">
        <v>26</v>
      </c>
      <c r="S220">
        <v>28</v>
      </c>
      <c r="T220">
        <v>32</v>
      </c>
      <c r="U220">
        <v>24</v>
      </c>
      <c r="V220">
        <v>33</v>
      </c>
      <c r="W220">
        <v>28</v>
      </c>
      <c r="X220">
        <v>25</v>
      </c>
      <c r="Y220">
        <v>31</v>
      </c>
      <c r="Z220">
        <v>23</v>
      </c>
      <c r="AA220">
        <v>21</v>
      </c>
      <c r="AB220">
        <v>29</v>
      </c>
      <c r="AC220">
        <v>27</v>
      </c>
      <c r="AD220">
        <v>15</v>
      </c>
      <c r="AE220">
        <v>22</v>
      </c>
      <c r="AF220">
        <v>31</v>
      </c>
      <c r="AG220">
        <v>29</v>
      </c>
      <c r="AH220">
        <v>30</v>
      </c>
      <c r="AI220">
        <v>33</v>
      </c>
      <c r="AJ220">
        <v>26</v>
      </c>
      <c r="AK220">
        <v>21</v>
      </c>
      <c r="AL220">
        <v>33</v>
      </c>
      <c r="AM220">
        <v>24</v>
      </c>
      <c r="AN220">
        <v>29</v>
      </c>
      <c r="AO220">
        <v>21</v>
      </c>
      <c r="AP220">
        <v>24</v>
      </c>
      <c r="AQ220">
        <v>20</v>
      </c>
      <c r="AR220">
        <v>18</v>
      </c>
      <c r="AS220">
        <v>32</v>
      </c>
      <c r="AT220">
        <v>25</v>
      </c>
      <c r="AU220">
        <v>29</v>
      </c>
      <c r="AV220">
        <v>21</v>
      </c>
      <c r="AW220">
        <v>31</v>
      </c>
      <c r="AX220">
        <v>34</v>
      </c>
      <c r="AY220">
        <v>21</v>
      </c>
      <c r="AZ220">
        <v>28</v>
      </c>
      <c r="BA220">
        <v>26</v>
      </c>
      <c r="BB220">
        <v>30</v>
      </c>
      <c r="BC220">
        <v>26</v>
      </c>
      <c r="BD220">
        <v>19</v>
      </c>
      <c r="BE220">
        <v>17</v>
      </c>
      <c r="BF220">
        <v>22</v>
      </c>
      <c r="BG220">
        <v>17</v>
      </c>
      <c r="BH220">
        <v>34</v>
      </c>
      <c r="BI220">
        <v>25</v>
      </c>
      <c r="BJ220">
        <v>32</v>
      </c>
      <c r="BK220">
        <v>33</v>
      </c>
      <c r="BM220">
        <v>3</v>
      </c>
      <c r="BN220">
        <v>36</v>
      </c>
      <c r="BO220">
        <v>46</v>
      </c>
      <c r="BP220" s="126">
        <v>8</v>
      </c>
      <c r="BQ220">
        <v>21</v>
      </c>
      <c r="BR220">
        <v>24</v>
      </c>
      <c r="BS220" s="126">
        <v>49</v>
      </c>
      <c r="BT220">
        <v>6</v>
      </c>
      <c r="BU220">
        <v>31</v>
      </c>
      <c r="BV220" s="126">
        <v>48</v>
      </c>
      <c r="BW220">
        <v>11</v>
      </c>
      <c r="BX220">
        <v>18</v>
      </c>
      <c r="BY220">
        <v>35</v>
      </c>
      <c r="BZ220">
        <v>1</v>
      </c>
      <c r="CA220">
        <v>20</v>
      </c>
      <c r="CB220">
        <v>40</v>
      </c>
      <c r="CC220">
        <v>14</v>
      </c>
      <c r="CD220">
        <v>19</v>
      </c>
      <c r="CE220">
        <v>26</v>
      </c>
      <c r="CF220">
        <v>33</v>
      </c>
      <c r="CG220" s="126">
        <v>5</v>
      </c>
      <c r="CH220">
        <v>9</v>
      </c>
      <c r="CI220">
        <v>38</v>
      </c>
      <c r="CJ220">
        <v>2</v>
      </c>
      <c r="CK220">
        <v>15</v>
      </c>
      <c r="CL220">
        <v>4</v>
      </c>
      <c r="CM220">
        <v>22</v>
      </c>
      <c r="CN220">
        <v>39</v>
      </c>
      <c r="CO220">
        <v>41</v>
      </c>
      <c r="CP220">
        <v>10</v>
      </c>
      <c r="CQ220">
        <v>32</v>
      </c>
      <c r="CR220">
        <v>47</v>
      </c>
      <c r="CS220">
        <v>7</v>
      </c>
      <c r="CT220">
        <v>25</v>
      </c>
      <c r="CU220">
        <v>28</v>
      </c>
      <c r="CV220">
        <v>12</v>
      </c>
      <c r="CW220">
        <v>17</v>
      </c>
      <c r="CX220" s="126">
        <v>44</v>
      </c>
      <c r="CY220">
        <v>13</v>
      </c>
      <c r="CZ220">
        <v>23</v>
      </c>
      <c r="DA220">
        <v>27</v>
      </c>
      <c r="DB220">
        <v>34</v>
      </c>
      <c r="DC220">
        <v>37</v>
      </c>
      <c r="DD220">
        <v>29</v>
      </c>
      <c r="DE220">
        <v>42</v>
      </c>
      <c r="DF220">
        <v>30</v>
      </c>
      <c r="DG220">
        <v>43</v>
      </c>
      <c r="DH220">
        <v>45</v>
      </c>
      <c r="DI220" s="126">
        <v>16</v>
      </c>
      <c r="DJ220" s="239">
        <v>124</v>
      </c>
      <c r="DL220" s="237">
        <v>2</v>
      </c>
      <c r="DM220" s="237">
        <v>4</v>
      </c>
      <c r="DO220" s="237">
        <v>4</v>
      </c>
      <c r="DP220" s="237">
        <v>2</v>
      </c>
      <c r="DR220" s="241">
        <v>0.44444444444444442</v>
      </c>
    </row>
    <row r="221" spans="1:122" x14ac:dyDescent="0.25">
      <c r="A221" s="235">
        <v>42754</v>
      </c>
      <c r="B221">
        <v>5</v>
      </c>
      <c r="C221">
        <v>8</v>
      </c>
      <c r="D221">
        <v>16</v>
      </c>
      <c r="E221">
        <v>44</v>
      </c>
      <c r="F221">
        <v>48</v>
      </c>
      <c r="G221">
        <v>49</v>
      </c>
      <c r="I221">
        <v>2</v>
      </c>
      <c r="J221">
        <v>1</v>
      </c>
      <c r="K221">
        <v>0</v>
      </c>
      <c r="L221">
        <v>0</v>
      </c>
      <c r="M221">
        <v>3</v>
      </c>
      <c r="O221">
        <v>30</v>
      </c>
      <c r="P221">
        <v>27</v>
      </c>
      <c r="Q221">
        <v>34</v>
      </c>
      <c r="R221">
        <v>26</v>
      </c>
      <c r="S221">
        <v>29</v>
      </c>
      <c r="T221">
        <v>32</v>
      </c>
      <c r="U221">
        <v>24</v>
      </c>
      <c r="V221">
        <v>34</v>
      </c>
      <c r="W221">
        <v>28</v>
      </c>
      <c r="X221">
        <v>25</v>
      </c>
      <c r="Y221">
        <v>31</v>
      </c>
      <c r="Z221">
        <v>23</v>
      </c>
      <c r="AA221">
        <v>21</v>
      </c>
      <c r="AB221">
        <v>29</v>
      </c>
      <c r="AC221">
        <v>27</v>
      </c>
      <c r="AD221">
        <v>16</v>
      </c>
      <c r="AE221">
        <v>22</v>
      </c>
      <c r="AF221">
        <v>31</v>
      </c>
      <c r="AG221">
        <v>29</v>
      </c>
      <c r="AH221">
        <v>30</v>
      </c>
      <c r="AI221">
        <v>33</v>
      </c>
      <c r="AJ221">
        <v>26</v>
      </c>
      <c r="AK221">
        <v>21</v>
      </c>
      <c r="AL221">
        <v>33</v>
      </c>
      <c r="AM221">
        <v>24</v>
      </c>
      <c r="AN221">
        <v>29</v>
      </c>
      <c r="AO221">
        <v>21</v>
      </c>
      <c r="AP221">
        <v>24</v>
      </c>
      <c r="AQ221">
        <v>20</v>
      </c>
      <c r="AR221">
        <v>18</v>
      </c>
      <c r="AS221">
        <v>32</v>
      </c>
      <c r="AT221">
        <v>25</v>
      </c>
      <c r="AU221">
        <v>29</v>
      </c>
      <c r="AV221">
        <v>21</v>
      </c>
      <c r="AW221">
        <v>31</v>
      </c>
      <c r="AX221">
        <v>34</v>
      </c>
      <c r="AY221">
        <v>21</v>
      </c>
      <c r="AZ221">
        <v>28</v>
      </c>
      <c r="BA221">
        <v>26</v>
      </c>
      <c r="BB221">
        <v>30</v>
      </c>
      <c r="BC221">
        <v>26</v>
      </c>
      <c r="BD221">
        <v>19</v>
      </c>
      <c r="BE221">
        <v>17</v>
      </c>
      <c r="BF221">
        <v>23</v>
      </c>
      <c r="BG221">
        <v>17</v>
      </c>
      <c r="BH221">
        <v>34</v>
      </c>
      <c r="BI221">
        <v>25</v>
      </c>
      <c r="BJ221">
        <v>33</v>
      </c>
      <c r="BK221">
        <v>34</v>
      </c>
      <c r="BM221">
        <v>3</v>
      </c>
      <c r="BN221">
        <v>8</v>
      </c>
      <c r="BO221">
        <v>36</v>
      </c>
      <c r="BP221">
        <v>46</v>
      </c>
      <c r="BQ221" s="126">
        <v>49</v>
      </c>
      <c r="BR221">
        <v>21</v>
      </c>
      <c r="BS221">
        <v>24</v>
      </c>
      <c r="BT221">
        <v>48</v>
      </c>
      <c r="BU221">
        <v>6</v>
      </c>
      <c r="BV221">
        <v>31</v>
      </c>
      <c r="BW221">
        <v>11</v>
      </c>
      <c r="BX221">
        <v>18</v>
      </c>
      <c r="BY221">
        <v>35</v>
      </c>
      <c r="BZ221">
        <v>1</v>
      </c>
      <c r="CA221">
        <v>20</v>
      </c>
      <c r="CB221">
        <v>40</v>
      </c>
      <c r="CC221" s="126">
        <v>5</v>
      </c>
      <c r="CD221" s="126">
        <v>14</v>
      </c>
      <c r="CE221">
        <v>19</v>
      </c>
      <c r="CF221">
        <v>26</v>
      </c>
      <c r="CG221">
        <v>33</v>
      </c>
      <c r="CH221">
        <v>9</v>
      </c>
      <c r="CI221">
        <v>38</v>
      </c>
      <c r="CJ221">
        <v>2</v>
      </c>
      <c r="CK221">
        <v>15</v>
      </c>
      <c r="CL221">
        <v>4</v>
      </c>
      <c r="CM221">
        <v>22</v>
      </c>
      <c r="CN221">
        <v>39</v>
      </c>
      <c r="CO221">
        <v>41</v>
      </c>
      <c r="CP221">
        <v>10</v>
      </c>
      <c r="CQ221">
        <v>32</v>
      </c>
      <c r="CR221">
        <v>47</v>
      </c>
      <c r="CS221">
        <v>7</v>
      </c>
      <c r="CT221">
        <v>25</v>
      </c>
      <c r="CU221" s="126">
        <v>28</v>
      </c>
      <c r="CV221">
        <v>12</v>
      </c>
      <c r="CW221">
        <v>44</v>
      </c>
      <c r="CX221">
        <v>17</v>
      </c>
      <c r="CY221">
        <v>13</v>
      </c>
      <c r="CZ221" s="126">
        <v>23</v>
      </c>
      <c r="DA221">
        <v>27</v>
      </c>
      <c r="DB221">
        <v>34</v>
      </c>
      <c r="DC221">
        <v>37</v>
      </c>
      <c r="DD221">
        <v>29</v>
      </c>
      <c r="DE221">
        <v>42</v>
      </c>
      <c r="DF221">
        <v>30</v>
      </c>
      <c r="DG221">
        <v>43</v>
      </c>
      <c r="DH221" s="126">
        <v>45</v>
      </c>
      <c r="DI221">
        <v>16</v>
      </c>
      <c r="DJ221" s="239">
        <v>170</v>
      </c>
      <c r="DL221" s="237">
        <v>3</v>
      </c>
      <c r="DM221" s="237">
        <v>3</v>
      </c>
      <c r="DO221" s="237">
        <v>2</v>
      </c>
      <c r="DP221" s="237">
        <v>4</v>
      </c>
      <c r="DR221" s="241">
        <v>0.60931899641577059</v>
      </c>
    </row>
    <row r="222" spans="1:122" x14ac:dyDescent="0.25">
      <c r="A222" s="235">
        <v>42758</v>
      </c>
      <c r="B222">
        <v>5</v>
      </c>
      <c r="C222">
        <v>14</v>
      </c>
      <c r="D222">
        <v>23</v>
      </c>
      <c r="E222">
        <v>28</v>
      </c>
      <c r="F222">
        <v>45</v>
      </c>
      <c r="G222">
        <v>49</v>
      </c>
      <c r="I222">
        <v>1</v>
      </c>
      <c r="J222">
        <v>1</v>
      </c>
      <c r="K222">
        <v>2</v>
      </c>
      <c r="L222">
        <v>0</v>
      </c>
      <c r="M222">
        <v>2</v>
      </c>
      <c r="O222">
        <v>30</v>
      </c>
      <c r="P222">
        <v>27</v>
      </c>
      <c r="Q222">
        <v>34</v>
      </c>
      <c r="R222">
        <v>26</v>
      </c>
      <c r="S222">
        <v>30</v>
      </c>
      <c r="T222">
        <v>32</v>
      </c>
      <c r="U222">
        <v>24</v>
      </c>
      <c r="V222">
        <v>34</v>
      </c>
      <c r="W222">
        <v>28</v>
      </c>
      <c r="X222">
        <v>25</v>
      </c>
      <c r="Y222">
        <v>31</v>
      </c>
      <c r="Z222">
        <v>23</v>
      </c>
      <c r="AA222">
        <v>21</v>
      </c>
      <c r="AB222">
        <v>30</v>
      </c>
      <c r="AC222">
        <v>27</v>
      </c>
      <c r="AD222">
        <v>16</v>
      </c>
      <c r="AE222">
        <v>22</v>
      </c>
      <c r="AF222">
        <v>31</v>
      </c>
      <c r="AG222">
        <v>29</v>
      </c>
      <c r="AH222">
        <v>30</v>
      </c>
      <c r="AI222">
        <v>33</v>
      </c>
      <c r="AJ222">
        <v>26</v>
      </c>
      <c r="AK222">
        <v>22</v>
      </c>
      <c r="AL222">
        <v>33</v>
      </c>
      <c r="AM222">
        <v>24</v>
      </c>
      <c r="AN222">
        <v>29</v>
      </c>
      <c r="AO222">
        <v>21</v>
      </c>
      <c r="AP222">
        <v>25</v>
      </c>
      <c r="AQ222">
        <v>20</v>
      </c>
      <c r="AR222">
        <v>18</v>
      </c>
      <c r="AS222">
        <v>32</v>
      </c>
      <c r="AT222">
        <v>25</v>
      </c>
      <c r="AU222">
        <v>29</v>
      </c>
      <c r="AV222">
        <v>21</v>
      </c>
      <c r="AW222">
        <v>31</v>
      </c>
      <c r="AX222">
        <v>34</v>
      </c>
      <c r="AY222">
        <v>21</v>
      </c>
      <c r="AZ222">
        <v>28</v>
      </c>
      <c r="BA222">
        <v>26</v>
      </c>
      <c r="BB222">
        <v>30</v>
      </c>
      <c r="BC222">
        <v>26</v>
      </c>
      <c r="BD222">
        <v>19</v>
      </c>
      <c r="BE222">
        <v>17</v>
      </c>
      <c r="BF222">
        <v>23</v>
      </c>
      <c r="BG222">
        <v>18</v>
      </c>
      <c r="BH222">
        <v>34</v>
      </c>
      <c r="BI222">
        <v>25</v>
      </c>
      <c r="BJ222">
        <v>33</v>
      </c>
      <c r="BK222">
        <v>35</v>
      </c>
      <c r="BM222">
        <v>49</v>
      </c>
      <c r="BN222">
        <v>3</v>
      </c>
      <c r="BO222" s="126">
        <v>8</v>
      </c>
      <c r="BP222">
        <v>36</v>
      </c>
      <c r="BQ222" s="126">
        <v>46</v>
      </c>
      <c r="BR222">
        <v>21</v>
      </c>
      <c r="BS222">
        <v>24</v>
      </c>
      <c r="BT222">
        <v>48</v>
      </c>
      <c r="BU222">
        <v>6</v>
      </c>
      <c r="BV222">
        <v>31</v>
      </c>
      <c r="BW222">
        <v>11</v>
      </c>
      <c r="BX222">
        <v>18</v>
      </c>
      <c r="BY222">
        <v>35</v>
      </c>
      <c r="BZ222">
        <v>1</v>
      </c>
      <c r="CA222">
        <v>5</v>
      </c>
      <c r="CB222">
        <v>14</v>
      </c>
      <c r="CC222">
        <v>20</v>
      </c>
      <c r="CD222">
        <v>40</v>
      </c>
      <c r="CE222" s="126">
        <v>19</v>
      </c>
      <c r="CF222">
        <v>26</v>
      </c>
      <c r="CG222">
        <v>33</v>
      </c>
      <c r="CH222">
        <v>9</v>
      </c>
      <c r="CI222">
        <v>38</v>
      </c>
      <c r="CJ222">
        <v>2</v>
      </c>
      <c r="CK222">
        <v>15</v>
      </c>
      <c r="CL222">
        <v>4</v>
      </c>
      <c r="CM222" s="126">
        <v>22</v>
      </c>
      <c r="CN222">
        <v>39</v>
      </c>
      <c r="CO222">
        <v>41</v>
      </c>
      <c r="CP222">
        <v>10</v>
      </c>
      <c r="CQ222">
        <v>28</v>
      </c>
      <c r="CR222">
        <v>32</v>
      </c>
      <c r="CS222">
        <v>47</v>
      </c>
      <c r="CT222">
        <v>7</v>
      </c>
      <c r="CU222">
        <v>25</v>
      </c>
      <c r="CV222" s="126">
        <v>12</v>
      </c>
      <c r="CW222">
        <v>44</v>
      </c>
      <c r="CX222">
        <v>17</v>
      </c>
      <c r="CY222">
        <v>23</v>
      </c>
      <c r="CZ222">
        <v>13</v>
      </c>
      <c r="DA222">
        <v>27</v>
      </c>
      <c r="DB222">
        <v>34</v>
      </c>
      <c r="DC222">
        <v>37</v>
      </c>
      <c r="DD222">
        <v>29</v>
      </c>
      <c r="DE222">
        <v>42</v>
      </c>
      <c r="DF222">
        <v>30</v>
      </c>
      <c r="DG222">
        <v>45</v>
      </c>
      <c r="DH222">
        <v>43</v>
      </c>
      <c r="DI222" s="126">
        <v>16</v>
      </c>
      <c r="DJ222" s="239">
        <v>164</v>
      </c>
      <c r="DL222" s="237">
        <v>3</v>
      </c>
      <c r="DM222" s="237">
        <v>3</v>
      </c>
      <c r="DO222" s="237">
        <v>4</v>
      </c>
      <c r="DP222" s="237">
        <v>2</v>
      </c>
      <c r="DR222" s="241">
        <v>0.58781362007168458</v>
      </c>
    </row>
    <row r="223" spans="1:122" x14ac:dyDescent="0.25">
      <c r="A223" s="235">
        <v>42761</v>
      </c>
      <c r="B223">
        <v>8</v>
      </c>
      <c r="C223">
        <v>12</v>
      </c>
      <c r="D223">
        <v>16</v>
      </c>
      <c r="E223">
        <v>19</v>
      </c>
      <c r="F223">
        <v>22</v>
      </c>
      <c r="G223">
        <v>46</v>
      </c>
      <c r="I223">
        <v>1</v>
      </c>
      <c r="J223">
        <v>3</v>
      </c>
      <c r="K223">
        <v>1</v>
      </c>
      <c r="L223">
        <v>0</v>
      </c>
      <c r="M223">
        <v>1</v>
      </c>
      <c r="O223">
        <v>30</v>
      </c>
      <c r="P223">
        <v>27</v>
      </c>
      <c r="Q223">
        <v>34</v>
      </c>
      <c r="R223">
        <v>26</v>
      </c>
      <c r="S223">
        <v>30</v>
      </c>
      <c r="T223">
        <v>32</v>
      </c>
      <c r="U223">
        <v>24</v>
      </c>
      <c r="V223">
        <v>35</v>
      </c>
      <c r="W223">
        <v>28</v>
      </c>
      <c r="X223">
        <v>25</v>
      </c>
      <c r="Y223">
        <v>31</v>
      </c>
      <c r="Z223">
        <v>24</v>
      </c>
      <c r="AA223">
        <v>21</v>
      </c>
      <c r="AB223">
        <v>30</v>
      </c>
      <c r="AC223">
        <v>27</v>
      </c>
      <c r="AD223">
        <v>17</v>
      </c>
      <c r="AE223">
        <v>22</v>
      </c>
      <c r="AF223">
        <v>31</v>
      </c>
      <c r="AG223">
        <v>30</v>
      </c>
      <c r="AH223">
        <v>30</v>
      </c>
      <c r="AI223">
        <v>33</v>
      </c>
      <c r="AJ223">
        <v>27</v>
      </c>
      <c r="AK223">
        <v>22</v>
      </c>
      <c r="AL223">
        <v>33</v>
      </c>
      <c r="AM223">
        <v>24</v>
      </c>
      <c r="AN223">
        <v>29</v>
      </c>
      <c r="AO223">
        <v>21</v>
      </c>
      <c r="AP223">
        <v>25</v>
      </c>
      <c r="AQ223">
        <v>20</v>
      </c>
      <c r="AR223">
        <v>18</v>
      </c>
      <c r="AS223">
        <v>32</v>
      </c>
      <c r="AT223">
        <v>25</v>
      </c>
      <c r="AU223">
        <v>29</v>
      </c>
      <c r="AV223">
        <v>21</v>
      </c>
      <c r="AW223">
        <v>31</v>
      </c>
      <c r="AX223">
        <v>34</v>
      </c>
      <c r="AY223">
        <v>21</v>
      </c>
      <c r="AZ223">
        <v>28</v>
      </c>
      <c r="BA223">
        <v>26</v>
      </c>
      <c r="BB223">
        <v>30</v>
      </c>
      <c r="BC223">
        <v>26</v>
      </c>
      <c r="BD223">
        <v>19</v>
      </c>
      <c r="BE223">
        <v>17</v>
      </c>
      <c r="BF223">
        <v>23</v>
      </c>
      <c r="BG223">
        <v>18</v>
      </c>
      <c r="BH223">
        <v>35</v>
      </c>
      <c r="BI223">
        <v>25</v>
      </c>
      <c r="BJ223">
        <v>33</v>
      </c>
      <c r="BK223">
        <v>35</v>
      </c>
      <c r="BM223">
        <v>8</v>
      </c>
      <c r="BN223">
        <v>46</v>
      </c>
      <c r="BO223">
        <v>49</v>
      </c>
      <c r="BP223">
        <v>3</v>
      </c>
      <c r="BQ223">
        <v>36</v>
      </c>
      <c r="BR223" s="126">
        <v>21</v>
      </c>
      <c r="BS223">
        <v>24</v>
      </c>
      <c r="BT223">
        <v>48</v>
      </c>
      <c r="BU223">
        <v>6</v>
      </c>
      <c r="BV223">
        <v>31</v>
      </c>
      <c r="BW223">
        <v>11</v>
      </c>
      <c r="BX223">
        <v>18</v>
      </c>
      <c r="BY223">
        <v>35</v>
      </c>
      <c r="BZ223">
        <v>1</v>
      </c>
      <c r="CA223">
        <v>5</v>
      </c>
      <c r="CB223">
        <v>14</v>
      </c>
      <c r="CC223">
        <v>19</v>
      </c>
      <c r="CD223">
        <v>20</v>
      </c>
      <c r="CE223">
        <v>40</v>
      </c>
      <c r="CF223">
        <v>26</v>
      </c>
      <c r="CG223">
        <v>33</v>
      </c>
      <c r="CH223">
        <v>9</v>
      </c>
      <c r="CI223">
        <v>38</v>
      </c>
      <c r="CJ223">
        <v>2</v>
      </c>
      <c r="CK223">
        <v>15</v>
      </c>
      <c r="CL223" s="126">
        <v>22</v>
      </c>
      <c r="CM223">
        <v>4</v>
      </c>
      <c r="CN223" s="126">
        <v>39</v>
      </c>
      <c r="CO223">
        <v>41</v>
      </c>
      <c r="CP223">
        <v>10</v>
      </c>
      <c r="CQ223">
        <v>28</v>
      </c>
      <c r="CR223" s="126">
        <v>32</v>
      </c>
      <c r="CS223">
        <v>47</v>
      </c>
      <c r="CT223">
        <v>7</v>
      </c>
      <c r="CU223">
        <v>12</v>
      </c>
      <c r="CV223" s="126">
        <v>25</v>
      </c>
      <c r="CW223">
        <v>44</v>
      </c>
      <c r="CX223">
        <v>17</v>
      </c>
      <c r="CY223">
        <v>23</v>
      </c>
      <c r="CZ223">
        <v>13</v>
      </c>
      <c r="DA223" s="126">
        <v>27</v>
      </c>
      <c r="DB223">
        <v>34</v>
      </c>
      <c r="DC223">
        <v>37</v>
      </c>
      <c r="DD223">
        <v>29</v>
      </c>
      <c r="DE223">
        <v>42</v>
      </c>
      <c r="DF223">
        <v>30</v>
      </c>
      <c r="DG223">
        <v>45</v>
      </c>
      <c r="DH223">
        <v>16</v>
      </c>
      <c r="DI223">
        <v>43</v>
      </c>
      <c r="DJ223" s="239">
        <v>123</v>
      </c>
      <c r="DL223" s="237">
        <v>1</v>
      </c>
      <c r="DM223" s="237">
        <v>5</v>
      </c>
      <c r="DO223" s="237">
        <v>1</v>
      </c>
      <c r="DP223" s="237">
        <v>5</v>
      </c>
      <c r="DR223" s="241">
        <v>0.44086021505376344</v>
      </c>
    </row>
    <row r="224" spans="1:122" x14ac:dyDescent="0.25">
      <c r="A224" s="235">
        <v>42765</v>
      </c>
      <c r="B224">
        <v>21</v>
      </c>
      <c r="C224">
        <v>22</v>
      </c>
      <c r="D224">
        <v>25</v>
      </c>
      <c r="E224">
        <v>27</v>
      </c>
      <c r="F224">
        <v>32</v>
      </c>
      <c r="G224">
        <v>39</v>
      </c>
      <c r="I224">
        <v>0</v>
      </c>
      <c r="J224">
        <v>0</v>
      </c>
      <c r="K224">
        <v>4</v>
      </c>
      <c r="L224">
        <v>2</v>
      </c>
      <c r="M224">
        <v>0</v>
      </c>
      <c r="O224">
        <v>30</v>
      </c>
      <c r="P224">
        <v>27</v>
      </c>
      <c r="Q224">
        <v>34</v>
      </c>
      <c r="R224">
        <v>26</v>
      </c>
      <c r="S224">
        <v>30</v>
      </c>
      <c r="T224">
        <v>32</v>
      </c>
      <c r="U224">
        <v>24</v>
      </c>
      <c r="V224">
        <v>35</v>
      </c>
      <c r="W224">
        <v>28</v>
      </c>
      <c r="X224">
        <v>25</v>
      </c>
      <c r="Y224">
        <v>31</v>
      </c>
      <c r="Z224">
        <v>24</v>
      </c>
      <c r="AA224">
        <v>21</v>
      </c>
      <c r="AB224">
        <v>30</v>
      </c>
      <c r="AC224">
        <v>27</v>
      </c>
      <c r="AD224">
        <v>17</v>
      </c>
      <c r="AE224">
        <v>22</v>
      </c>
      <c r="AF224">
        <v>31</v>
      </c>
      <c r="AG224">
        <v>30</v>
      </c>
      <c r="AH224">
        <v>30</v>
      </c>
      <c r="AI224">
        <v>34</v>
      </c>
      <c r="AJ224">
        <v>28</v>
      </c>
      <c r="AK224">
        <v>22</v>
      </c>
      <c r="AL224">
        <v>33</v>
      </c>
      <c r="AM224">
        <v>25</v>
      </c>
      <c r="AN224">
        <v>29</v>
      </c>
      <c r="AO224">
        <v>22</v>
      </c>
      <c r="AP224">
        <v>25</v>
      </c>
      <c r="AQ224">
        <v>20</v>
      </c>
      <c r="AR224">
        <v>18</v>
      </c>
      <c r="AS224">
        <v>32</v>
      </c>
      <c r="AT224">
        <v>26</v>
      </c>
      <c r="AU224">
        <v>29</v>
      </c>
      <c r="AV224">
        <v>21</v>
      </c>
      <c r="AW224">
        <v>31</v>
      </c>
      <c r="AX224">
        <v>34</v>
      </c>
      <c r="AY224">
        <v>21</v>
      </c>
      <c r="AZ224">
        <v>28</v>
      </c>
      <c r="BA224">
        <v>27</v>
      </c>
      <c r="BB224">
        <v>30</v>
      </c>
      <c r="BC224">
        <v>26</v>
      </c>
      <c r="BD224">
        <v>19</v>
      </c>
      <c r="BE224">
        <v>17</v>
      </c>
      <c r="BF224">
        <v>23</v>
      </c>
      <c r="BG224">
        <v>18</v>
      </c>
      <c r="BH224">
        <v>35</v>
      </c>
      <c r="BI224">
        <v>25</v>
      </c>
      <c r="BJ224">
        <v>33</v>
      </c>
      <c r="BK224">
        <v>35</v>
      </c>
      <c r="BM224">
        <v>8</v>
      </c>
      <c r="BN224">
        <v>46</v>
      </c>
      <c r="BO224">
        <v>49</v>
      </c>
      <c r="BP224">
        <v>3</v>
      </c>
      <c r="BQ224" s="126">
        <v>21</v>
      </c>
      <c r="BR224">
        <v>36</v>
      </c>
      <c r="BS224">
        <v>24</v>
      </c>
      <c r="BT224" s="126">
        <v>48</v>
      </c>
      <c r="BU224">
        <v>6</v>
      </c>
      <c r="BV224">
        <v>31</v>
      </c>
      <c r="BW224" s="126">
        <v>11</v>
      </c>
      <c r="BX224">
        <v>18</v>
      </c>
      <c r="BY224">
        <v>35</v>
      </c>
      <c r="BZ224">
        <v>1</v>
      </c>
      <c r="CA224">
        <v>5</v>
      </c>
      <c r="CB224">
        <v>14</v>
      </c>
      <c r="CC224">
        <v>19</v>
      </c>
      <c r="CD224" s="126">
        <v>20</v>
      </c>
      <c r="CE224">
        <v>40</v>
      </c>
      <c r="CF224">
        <v>26</v>
      </c>
      <c r="CG224">
        <v>33</v>
      </c>
      <c r="CH224">
        <v>9</v>
      </c>
      <c r="CI224">
        <v>22</v>
      </c>
      <c r="CJ224">
        <v>38</v>
      </c>
      <c r="CK224">
        <v>2</v>
      </c>
      <c r="CL224">
        <v>15</v>
      </c>
      <c r="CM224">
        <v>39</v>
      </c>
      <c r="CN224">
        <v>4</v>
      </c>
      <c r="CO224">
        <v>32</v>
      </c>
      <c r="CP224">
        <v>41</v>
      </c>
      <c r="CQ224">
        <v>10</v>
      </c>
      <c r="CR224">
        <v>25</v>
      </c>
      <c r="CS224">
        <v>28</v>
      </c>
      <c r="CT224">
        <v>47</v>
      </c>
      <c r="CU224">
        <v>7</v>
      </c>
      <c r="CV224">
        <v>12</v>
      </c>
      <c r="CW224">
        <v>44</v>
      </c>
      <c r="CX224">
        <v>17</v>
      </c>
      <c r="CY224">
        <v>23</v>
      </c>
      <c r="CZ224">
        <v>27</v>
      </c>
      <c r="DA224">
        <v>13</v>
      </c>
      <c r="DB224">
        <v>34</v>
      </c>
      <c r="DC224" s="126">
        <v>37</v>
      </c>
      <c r="DD224" s="126">
        <v>29</v>
      </c>
      <c r="DE224">
        <v>42</v>
      </c>
      <c r="DF224">
        <v>30</v>
      </c>
      <c r="DG224">
        <v>45</v>
      </c>
      <c r="DH224">
        <v>16</v>
      </c>
      <c r="DI224">
        <v>43</v>
      </c>
      <c r="DJ224" s="239">
        <v>166</v>
      </c>
      <c r="DL224" s="237">
        <v>3</v>
      </c>
      <c r="DM224" s="237">
        <v>3</v>
      </c>
      <c r="DO224" s="237">
        <v>4</v>
      </c>
      <c r="DP224" s="237">
        <v>2</v>
      </c>
      <c r="DR224" s="241">
        <v>0.59498207885304655</v>
      </c>
    </row>
    <row r="225" spans="1:122" x14ac:dyDescent="0.25">
      <c r="A225" s="235">
        <v>42768</v>
      </c>
      <c r="B225">
        <v>11</v>
      </c>
      <c r="C225">
        <v>20</v>
      </c>
      <c r="D225">
        <v>21</v>
      </c>
      <c r="E225">
        <v>29</v>
      </c>
      <c r="F225">
        <v>37</v>
      </c>
      <c r="G225">
        <v>48</v>
      </c>
      <c r="I225">
        <v>0</v>
      </c>
      <c r="J225">
        <v>1</v>
      </c>
      <c r="K225">
        <v>3</v>
      </c>
      <c r="L225">
        <v>1</v>
      </c>
      <c r="M225">
        <v>1</v>
      </c>
      <c r="O225">
        <v>30</v>
      </c>
      <c r="P225">
        <v>27</v>
      </c>
      <c r="Q225">
        <v>34</v>
      </c>
      <c r="R225">
        <v>26</v>
      </c>
      <c r="S225">
        <v>30</v>
      </c>
      <c r="T225">
        <v>32</v>
      </c>
      <c r="U225">
        <v>24</v>
      </c>
      <c r="V225">
        <v>35</v>
      </c>
      <c r="W225">
        <v>28</v>
      </c>
      <c r="X225">
        <v>25</v>
      </c>
      <c r="Y225">
        <v>32</v>
      </c>
      <c r="Z225">
        <v>24</v>
      </c>
      <c r="AA225">
        <v>21</v>
      </c>
      <c r="AB225">
        <v>30</v>
      </c>
      <c r="AC225">
        <v>27</v>
      </c>
      <c r="AD225">
        <v>17</v>
      </c>
      <c r="AE225">
        <v>22</v>
      </c>
      <c r="AF225">
        <v>31</v>
      </c>
      <c r="AG225">
        <v>30</v>
      </c>
      <c r="AH225">
        <v>31</v>
      </c>
      <c r="AI225">
        <v>35</v>
      </c>
      <c r="AJ225">
        <v>28</v>
      </c>
      <c r="AK225">
        <v>22</v>
      </c>
      <c r="AL225">
        <v>33</v>
      </c>
      <c r="AM225">
        <v>25</v>
      </c>
      <c r="AN225">
        <v>29</v>
      </c>
      <c r="AO225">
        <v>22</v>
      </c>
      <c r="AP225">
        <v>25</v>
      </c>
      <c r="AQ225">
        <v>21</v>
      </c>
      <c r="AR225">
        <v>18</v>
      </c>
      <c r="AS225">
        <v>32</v>
      </c>
      <c r="AT225">
        <v>26</v>
      </c>
      <c r="AU225">
        <v>29</v>
      </c>
      <c r="AV225">
        <v>21</v>
      </c>
      <c r="AW225">
        <v>31</v>
      </c>
      <c r="AX225">
        <v>34</v>
      </c>
      <c r="AY225">
        <v>22</v>
      </c>
      <c r="AZ225">
        <v>28</v>
      </c>
      <c r="BA225">
        <v>27</v>
      </c>
      <c r="BB225">
        <v>30</v>
      </c>
      <c r="BC225">
        <v>26</v>
      </c>
      <c r="BD225">
        <v>19</v>
      </c>
      <c r="BE225">
        <v>17</v>
      </c>
      <c r="BF225">
        <v>23</v>
      </c>
      <c r="BG225">
        <v>18</v>
      </c>
      <c r="BH225">
        <v>35</v>
      </c>
      <c r="BI225">
        <v>25</v>
      </c>
      <c r="BJ225">
        <v>34</v>
      </c>
      <c r="BK225">
        <v>35</v>
      </c>
      <c r="BM225">
        <v>8</v>
      </c>
      <c r="BN225">
        <v>21</v>
      </c>
      <c r="BO225">
        <v>46</v>
      </c>
      <c r="BP225">
        <v>49</v>
      </c>
      <c r="BQ225">
        <v>3</v>
      </c>
      <c r="BR225" s="126">
        <v>36</v>
      </c>
      <c r="BS225">
        <v>48</v>
      </c>
      <c r="BT225">
        <v>24</v>
      </c>
      <c r="BU225">
        <v>6</v>
      </c>
      <c r="BV225">
        <v>11</v>
      </c>
      <c r="BW225">
        <v>31</v>
      </c>
      <c r="BX225">
        <v>18</v>
      </c>
      <c r="BY225">
        <v>20</v>
      </c>
      <c r="BZ225">
        <v>35</v>
      </c>
      <c r="CA225">
        <v>1</v>
      </c>
      <c r="CB225">
        <v>5</v>
      </c>
      <c r="CC225" s="126">
        <v>14</v>
      </c>
      <c r="CD225">
        <v>19</v>
      </c>
      <c r="CE225">
        <v>40</v>
      </c>
      <c r="CF225">
        <v>26</v>
      </c>
      <c r="CG225">
        <v>33</v>
      </c>
      <c r="CH225" s="126">
        <v>9</v>
      </c>
      <c r="CI225">
        <v>22</v>
      </c>
      <c r="CJ225">
        <v>38</v>
      </c>
      <c r="CK225">
        <v>2</v>
      </c>
      <c r="CL225">
        <v>15</v>
      </c>
      <c r="CM225">
        <v>39</v>
      </c>
      <c r="CN225">
        <v>4</v>
      </c>
      <c r="CO225">
        <v>32</v>
      </c>
      <c r="CP225">
        <v>41</v>
      </c>
      <c r="CQ225">
        <v>10</v>
      </c>
      <c r="CR225" s="126">
        <v>25</v>
      </c>
      <c r="CS225">
        <v>28</v>
      </c>
      <c r="CT225">
        <v>47</v>
      </c>
      <c r="CU225">
        <v>7</v>
      </c>
      <c r="CV225">
        <v>12</v>
      </c>
      <c r="CW225">
        <v>44</v>
      </c>
      <c r="CX225" s="126">
        <v>17</v>
      </c>
      <c r="CY225">
        <v>23</v>
      </c>
      <c r="CZ225">
        <v>27</v>
      </c>
      <c r="DA225">
        <v>37</v>
      </c>
      <c r="DB225">
        <v>13</v>
      </c>
      <c r="DC225">
        <v>29</v>
      </c>
      <c r="DD225">
        <v>34</v>
      </c>
      <c r="DE225">
        <v>42</v>
      </c>
      <c r="DF225" s="126">
        <v>30</v>
      </c>
      <c r="DG225">
        <v>45</v>
      </c>
      <c r="DH225">
        <v>16</v>
      </c>
      <c r="DI225">
        <v>43</v>
      </c>
      <c r="DJ225" s="239">
        <v>166</v>
      </c>
      <c r="DL225" s="237">
        <v>3</v>
      </c>
      <c r="DM225" s="237">
        <v>3</v>
      </c>
      <c r="DO225" s="237">
        <v>4</v>
      </c>
      <c r="DP225" s="237">
        <v>2</v>
      </c>
      <c r="DR225" s="241">
        <v>0.59498207885304655</v>
      </c>
    </row>
    <row r="226" spans="1:122" x14ac:dyDescent="0.25">
      <c r="A226" s="235">
        <v>42772</v>
      </c>
      <c r="B226">
        <v>9</v>
      </c>
      <c r="C226">
        <v>14</v>
      </c>
      <c r="D226">
        <v>17</v>
      </c>
      <c r="E226">
        <v>25</v>
      </c>
      <c r="F226">
        <v>30</v>
      </c>
      <c r="G226">
        <v>36</v>
      </c>
      <c r="I226">
        <v>1</v>
      </c>
      <c r="J226">
        <v>2</v>
      </c>
      <c r="K226">
        <v>1</v>
      </c>
      <c r="L226">
        <v>2</v>
      </c>
      <c r="M226">
        <v>0</v>
      </c>
      <c r="O226">
        <v>30</v>
      </c>
      <c r="P226">
        <v>27</v>
      </c>
      <c r="Q226">
        <v>34</v>
      </c>
      <c r="R226">
        <v>26</v>
      </c>
      <c r="S226">
        <v>30</v>
      </c>
      <c r="T226">
        <v>32</v>
      </c>
      <c r="U226">
        <v>24</v>
      </c>
      <c r="V226">
        <v>35</v>
      </c>
      <c r="W226">
        <v>29</v>
      </c>
      <c r="X226">
        <v>25</v>
      </c>
      <c r="Y226">
        <v>32</v>
      </c>
      <c r="Z226">
        <v>24</v>
      </c>
      <c r="AA226">
        <v>21</v>
      </c>
      <c r="AB226">
        <v>31</v>
      </c>
      <c r="AC226">
        <v>27</v>
      </c>
      <c r="AD226">
        <v>17</v>
      </c>
      <c r="AE226">
        <v>23</v>
      </c>
      <c r="AF226">
        <v>31</v>
      </c>
      <c r="AG226">
        <v>30</v>
      </c>
      <c r="AH226">
        <v>31</v>
      </c>
      <c r="AI226">
        <v>35</v>
      </c>
      <c r="AJ226">
        <v>28</v>
      </c>
      <c r="AK226">
        <v>22</v>
      </c>
      <c r="AL226">
        <v>33</v>
      </c>
      <c r="AM226">
        <v>26</v>
      </c>
      <c r="AN226">
        <v>29</v>
      </c>
      <c r="AO226">
        <v>22</v>
      </c>
      <c r="AP226">
        <v>25</v>
      </c>
      <c r="AQ226">
        <v>21</v>
      </c>
      <c r="AR226">
        <v>19</v>
      </c>
      <c r="AS226">
        <v>32</v>
      </c>
      <c r="AT226">
        <v>26</v>
      </c>
      <c r="AU226">
        <v>29</v>
      </c>
      <c r="AV226">
        <v>21</v>
      </c>
      <c r="AW226">
        <v>31</v>
      </c>
      <c r="AX226">
        <v>35</v>
      </c>
      <c r="AY226">
        <v>22</v>
      </c>
      <c r="AZ226">
        <v>28</v>
      </c>
      <c r="BA226">
        <v>27</v>
      </c>
      <c r="BB226">
        <v>30</v>
      </c>
      <c r="BC226">
        <v>26</v>
      </c>
      <c r="BD226">
        <v>19</v>
      </c>
      <c r="BE226">
        <v>17</v>
      </c>
      <c r="BF226">
        <v>23</v>
      </c>
      <c r="BG226">
        <v>18</v>
      </c>
      <c r="BH226">
        <v>35</v>
      </c>
      <c r="BI226">
        <v>25</v>
      </c>
      <c r="BJ226">
        <v>34</v>
      </c>
      <c r="BK226">
        <v>35</v>
      </c>
      <c r="BM226">
        <v>8</v>
      </c>
      <c r="BN226">
        <v>21</v>
      </c>
      <c r="BO226">
        <v>36</v>
      </c>
      <c r="BP226">
        <v>46</v>
      </c>
      <c r="BQ226">
        <v>49</v>
      </c>
      <c r="BR226">
        <v>3</v>
      </c>
      <c r="BS226">
        <v>48</v>
      </c>
      <c r="BT226" s="126">
        <v>24</v>
      </c>
      <c r="BU226">
        <v>6</v>
      </c>
      <c r="BV226">
        <v>11</v>
      </c>
      <c r="BW226">
        <v>31</v>
      </c>
      <c r="BX226">
        <v>14</v>
      </c>
      <c r="BY226">
        <v>18</v>
      </c>
      <c r="BZ226">
        <v>20</v>
      </c>
      <c r="CA226">
        <v>35</v>
      </c>
      <c r="CB226">
        <v>1</v>
      </c>
      <c r="CC226">
        <v>5</v>
      </c>
      <c r="CD226">
        <v>19</v>
      </c>
      <c r="CE226">
        <v>40</v>
      </c>
      <c r="CF226">
        <v>9</v>
      </c>
      <c r="CG226">
        <v>26</v>
      </c>
      <c r="CH226">
        <v>33</v>
      </c>
      <c r="CI226">
        <v>22</v>
      </c>
      <c r="CJ226">
        <v>38</v>
      </c>
      <c r="CK226" s="126">
        <v>2</v>
      </c>
      <c r="CL226">
        <v>15</v>
      </c>
      <c r="CM226">
        <v>39</v>
      </c>
      <c r="CN226">
        <v>4</v>
      </c>
      <c r="CO226">
        <v>25</v>
      </c>
      <c r="CP226">
        <v>32</v>
      </c>
      <c r="CQ226">
        <v>41</v>
      </c>
      <c r="CR226">
        <v>10</v>
      </c>
      <c r="CS226">
        <v>28</v>
      </c>
      <c r="CT226">
        <v>47</v>
      </c>
      <c r="CU226" s="126">
        <v>7</v>
      </c>
      <c r="CV226">
        <v>12</v>
      </c>
      <c r="CW226">
        <v>17</v>
      </c>
      <c r="CX226">
        <v>44</v>
      </c>
      <c r="CY226">
        <v>23</v>
      </c>
      <c r="CZ226" s="126">
        <v>27</v>
      </c>
      <c r="DA226">
        <v>37</v>
      </c>
      <c r="DB226">
        <v>13</v>
      </c>
      <c r="DC226" s="126">
        <v>29</v>
      </c>
      <c r="DD226" s="126">
        <v>34</v>
      </c>
      <c r="DE226">
        <v>30</v>
      </c>
      <c r="DF226">
        <v>42</v>
      </c>
      <c r="DG226">
        <v>45</v>
      </c>
      <c r="DH226">
        <v>16</v>
      </c>
      <c r="DI226">
        <v>43</v>
      </c>
      <c r="DJ226" s="239">
        <v>131</v>
      </c>
      <c r="DL226" s="237">
        <v>2</v>
      </c>
      <c r="DM226" s="237">
        <v>4</v>
      </c>
      <c r="DO226" s="237">
        <v>3</v>
      </c>
      <c r="DP226" s="237">
        <v>3</v>
      </c>
      <c r="DR226" s="241">
        <v>0.46953405017921146</v>
      </c>
    </row>
    <row r="227" spans="1:122" x14ac:dyDescent="0.25">
      <c r="A227" s="235">
        <v>42776</v>
      </c>
      <c r="B227">
        <v>2</v>
      </c>
      <c r="C227">
        <v>7</v>
      </c>
      <c r="D227">
        <v>24</v>
      </c>
      <c r="E227">
        <v>27</v>
      </c>
      <c r="F227">
        <v>29</v>
      </c>
      <c r="G227">
        <v>34</v>
      </c>
      <c r="I227">
        <v>2</v>
      </c>
      <c r="J227">
        <v>0</v>
      </c>
      <c r="K227">
        <v>3</v>
      </c>
      <c r="L227">
        <v>1</v>
      </c>
      <c r="M227">
        <v>0</v>
      </c>
      <c r="O227">
        <v>30</v>
      </c>
      <c r="P227">
        <v>28</v>
      </c>
      <c r="Q227">
        <v>34</v>
      </c>
      <c r="R227">
        <v>26</v>
      </c>
      <c r="S227">
        <v>30</v>
      </c>
      <c r="T227">
        <v>32</v>
      </c>
      <c r="U227">
        <v>25</v>
      </c>
      <c r="V227">
        <v>35</v>
      </c>
      <c r="W227">
        <v>29</v>
      </c>
      <c r="X227">
        <v>25</v>
      </c>
      <c r="Y227">
        <v>32</v>
      </c>
      <c r="Z227">
        <v>24</v>
      </c>
      <c r="AA227">
        <v>21</v>
      </c>
      <c r="AB227">
        <v>31</v>
      </c>
      <c r="AC227">
        <v>27</v>
      </c>
      <c r="AD227">
        <v>17</v>
      </c>
      <c r="AE227">
        <v>23</v>
      </c>
      <c r="AF227">
        <v>31</v>
      </c>
      <c r="AG227">
        <v>30</v>
      </c>
      <c r="AH227">
        <v>31</v>
      </c>
      <c r="AI227">
        <v>35</v>
      </c>
      <c r="AJ227">
        <v>28</v>
      </c>
      <c r="AK227">
        <v>22</v>
      </c>
      <c r="AL227">
        <v>34</v>
      </c>
      <c r="AM227">
        <v>26</v>
      </c>
      <c r="AN227">
        <v>29</v>
      </c>
      <c r="AO227">
        <v>23</v>
      </c>
      <c r="AP227">
        <v>25</v>
      </c>
      <c r="AQ227">
        <v>22</v>
      </c>
      <c r="AR227">
        <v>19</v>
      </c>
      <c r="AS227">
        <v>32</v>
      </c>
      <c r="AT227">
        <v>26</v>
      </c>
      <c r="AU227">
        <v>29</v>
      </c>
      <c r="AV227">
        <v>22</v>
      </c>
      <c r="AW227">
        <v>31</v>
      </c>
      <c r="AX227">
        <v>35</v>
      </c>
      <c r="AY227">
        <v>22</v>
      </c>
      <c r="AZ227">
        <v>28</v>
      </c>
      <c r="BA227">
        <v>27</v>
      </c>
      <c r="BB227">
        <v>30</v>
      </c>
      <c r="BC227">
        <v>26</v>
      </c>
      <c r="BD227">
        <v>19</v>
      </c>
      <c r="BE227">
        <v>17</v>
      </c>
      <c r="BF227">
        <v>23</v>
      </c>
      <c r="BG227">
        <v>18</v>
      </c>
      <c r="BH227">
        <v>35</v>
      </c>
      <c r="BI227">
        <v>25</v>
      </c>
      <c r="BJ227">
        <v>34</v>
      </c>
      <c r="BK227">
        <v>35</v>
      </c>
      <c r="BM227">
        <v>8</v>
      </c>
      <c r="BN227">
        <v>21</v>
      </c>
      <c r="BO227">
        <v>36</v>
      </c>
      <c r="BP227">
        <v>46</v>
      </c>
      <c r="BQ227">
        <v>49</v>
      </c>
      <c r="BR227">
        <v>3</v>
      </c>
      <c r="BS227" s="126">
        <v>24</v>
      </c>
      <c r="BT227">
        <v>48</v>
      </c>
      <c r="BU227">
        <v>6</v>
      </c>
      <c r="BV227">
        <v>11</v>
      </c>
      <c r="BW227">
        <v>31</v>
      </c>
      <c r="BX227">
        <v>14</v>
      </c>
      <c r="BY227">
        <v>18</v>
      </c>
      <c r="BZ227">
        <v>20</v>
      </c>
      <c r="CA227">
        <v>35</v>
      </c>
      <c r="CB227">
        <v>1</v>
      </c>
      <c r="CC227">
        <v>5</v>
      </c>
      <c r="CD227" s="126">
        <v>19</v>
      </c>
      <c r="CE227">
        <v>40</v>
      </c>
      <c r="CF227">
        <v>9</v>
      </c>
      <c r="CG227">
        <v>26</v>
      </c>
      <c r="CH227" s="126">
        <v>33</v>
      </c>
      <c r="CI227">
        <v>2</v>
      </c>
      <c r="CJ227">
        <v>22</v>
      </c>
      <c r="CK227">
        <v>38</v>
      </c>
      <c r="CL227">
        <v>15</v>
      </c>
      <c r="CM227">
        <v>39</v>
      </c>
      <c r="CN227">
        <v>4</v>
      </c>
      <c r="CO227">
        <v>25</v>
      </c>
      <c r="CP227">
        <v>32</v>
      </c>
      <c r="CQ227">
        <v>41</v>
      </c>
      <c r="CR227" s="126">
        <v>7</v>
      </c>
      <c r="CS227" s="126">
        <v>10</v>
      </c>
      <c r="CT227">
        <v>28</v>
      </c>
      <c r="CU227">
        <v>47</v>
      </c>
      <c r="CV227">
        <v>12</v>
      </c>
      <c r="CW227">
        <v>17</v>
      </c>
      <c r="CX227">
        <v>27</v>
      </c>
      <c r="CY227">
        <v>44</v>
      </c>
      <c r="CZ227" s="126">
        <v>23</v>
      </c>
      <c r="DA227">
        <v>29</v>
      </c>
      <c r="DB227">
        <v>34</v>
      </c>
      <c r="DC227">
        <v>37</v>
      </c>
      <c r="DD227">
        <v>13</v>
      </c>
      <c r="DE227">
        <v>30</v>
      </c>
      <c r="DF227">
        <v>42</v>
      </c>
      <c r="DG227">
        <v>45</v>
      </c>
      <c r="DH227">
        <v>16</v>
      </c>
      <c r="DI227">
        <v>43</v>
      </c>
      <c r="DJ227" s="239">
        <v>123</v>
      </c>
      <c r="DL227" s="237">
        <v>3</v>
      </c>
      <c r="DM227" s="237">
        <v>3</v>
      </c>
      <c r="DO227" s="237">
        <v>3</v>
      </c>
      <c r="DP227" s="237">
        <v>3</v>
      </c>
      <c r="DR227" s="241">
        <v>0.44086021505376344</v>
      </c>
    </row>
    <row r="228" spans="1:122" x14ac:dyDescent="0.25">
      <c r="A228" s="235">
        <v>42779</v>
      </c>
      <c r="B228">
        <v>7</v>
      </c>
      <c r="C228">
        <v>10</v>
      </c>
      <c r="D228">
        <v>19</v>
      </c>
      <c r="E228">
        <v>23</v>
      </c>
      <c r="F228">
        <v>24</v>
      </c>
      <c r="G228">
        <v>33</v>
      </c>
      <c r="I228">
        <v>1</v>
      </c>
      <c r="J228">
        <v>2</v>
      </c>
      <c r="K228">
        <v>2</v>
      </c>
      <c r="L228">
        <v>1</v>
      </c>
      <c r="M228">
        <v>0</v>
      </c>
      <c r="O228">
        <v>30</v>
      </c>
      <c r="P228">
        <v>28</v>
      </c>
      <c r="Q228">
        <v>34</v>
      </c>
      <c r="R228">
        <v>26</v>
      </c>
      <c r="S228">
        <v>30</v>
      </c>
      <c r="T228">
        <v>32</v>
      </c>
      <c r="U228">
        <v>26</v>
      </c>
      <c r="V228">
        <v>35</v>
      </c>
      <c r="W228">
        <v>29</v>
      </c>
      <c r="X228">
        <v>26</v>
      </c>
      <c r="Y228">
        <v>32</v>
      </c>
      <c r="Z228">
        <v>24</v>
      </c>
      <c r="AA228">
        <v>21</v>
      </c>
      <c r="AB228">
        <v>31</v>
      </c>
      <c r="AC228">
        <v>27</v>
      </c>
      <c r="AD228">
        <v>17</v>
      </c>
      <c r="AE228">
        <v>23</v>
      </c>
      <c r="AF228">
        <v>31</v>
      </c>
      <c r="AG228">
        <v>31</v>
      </c>
      <c r="AH228">
        <v>31</v>
      </c>
      <c r="AI228">
        <v>35</v>
      </c>
      <c r="AJ228">
        <v>28</v>
      </c>
      <c r="AK228">
        <v>23</v>
      </c>
      <c r="AL228">
        <v>35</v>
      </c>
      <c r="AM228">
        <v>26</v>
      </c>
      <c r="AN228">
        <v>29</v>
      </c>
      <c r="AO228">
        <v>23</v>
      </c>
      <c r="AP228">
        <v>25</v>
      </c>
      <c r="AQ228">
        <v>22</v>
      </c>
      <c r="AR228">
        <v>19</v>
      </c>
      <c r="AS228">
        <v>32</v>
      </c>
      <c r="AT228">
        <v>26</v>
      </c>
      <c r="AU228">
        <v>30</v>
      </c>
      <c r="AV228">
        <v>22</v>
      </c>
      <c r="AW228">
        <v>31</v>
      </c>
      <c r="AX228">
        <v>35</v>
      </c>
      <c r="AY228">
        <v>22</v>
      </c>
      <c r="AZ228">
        <v>28</v>
      </c>
      <c r="BA228">
        <v>27</v>
      </c>
      <c r="BB228">
        <v>30</v>
      </c>
      <c r="BC228">
        <v>26</v>
      </c>
      <c r="BD228">
        <v>19</v>
      </c>
      <c r="BE228">
        <v>17</v>
      </c>
      <c r="BF228">
        <v>23</v>
      </c>
      <c r="BG228">
        <v>18</v>
      </c>
      <c r="BH228">
        <v>35</v>
      </c>
      <c r="BI228">
        <v>25</v>
      </c>
      <c r="BJ228">
        <v>34</v>
      </c>
      <c r="BK228">
        <v>35</v>
      </c>
      <c r="BM228" s="126">
        <v>8</v>
      </c>
      <c r="BN228">
        <v>21</v>
      </c>
      <c r="BO228">
        <v>24</v>
      </c>
      <c r="BP228">
        <v>36</v>
      </c>
      <c r="BQ228">
        <v>46</v>
      </c>
      <c r="BR228">
        <v>49</v>
      </c>
      <c r="BS228">
        <v>3</v>
      </c>
      <c r="BT228" s="126">
        <v>48</v>
      </c>
      <c r="BU228">
        <v>6</v>
      </c>
      <c r="BV228">
        <v>11</v>
      </c>
      <c r="BW228" s="126">
        <v>31</v>
      </c>
      <c r="BX228">
        <v>14</v>
      </c>
      <c r="BY228">
        <v>18</v>
      </c>
      <c r="BZ228">
        <v>19</v>
      </c>
      <c r="CA228">
        <v>20</v>
      </c>
      <c r="CB228">
        <v>35</v>
      </c>
      <c r="CC228">
        <v>1</v>
      </c>
      <c r="CD228">
        <v>5</v>
      </c>
      <c r="CE228">
        <v>33</v>
      </c>
      <c r="CF228">
        <v>40</v>
      </c>
      <c r="CG228">
        <v>9</v>
      </c>
      <c r="CH228">
        <v>26</v>
      </c>
      <c r="CI228">
        <v>2</v>
      </c>
      <c r="CJ228">
        <v>22</v>
      </c>
      <c r="CK228">
        <v>38</v>
      </c>
      <c r="CL228">
        <v>15</v>
      </c>
      <c r="CM228">
        <v>39</v>
      </c>
      <c r="CN228">
        <v>4</v>
      </c>
      <c r="CO228">
        <v>7</v>
      </c>
      <c r="CP228">
        <v>10</v>
      </c>
      <c r="CQ228">
        <v>25</v>
      </c>
      <c r="CR228">
        <v>32</v>
      </c>
      <c r="CS228">
        <v>41</v>
      </c>
      <c r="CT228">
        <v>28</v>
      </c>
      <c r="CU228">
        <v>47</v>
      </c>
      <c r="CV228">
        <v>12</v>
      </c>
      <c r="CW228" s="126">
        <v>17</v>
      </c>
      <c r="CX228">
        <v>23</v>
      </c>
      <c r="CY228">
        <v>27</v>
      </c>
      <c r="CZ228" s="126">
        <v>44</v>
      </c>
      <c r="DA228">
        <v>29</v>
      </c>
      <c r="DB228">
        <v>34</v>
      </c>
      <c r="DC228">
        <v>37</v>
      </c>
      <c r="DD228">
        <v>13</v>
      </c>
      <c r="DE228">
        <v>30</v>
      </c>
      <c r="DF228">
        <v>42</v>
      </c>
      <c r="DG228">
        <v>45</v>
      </c>
      <c r="DH228">
        <v>16</v>
      </c>
      <c r="DI228" s="126">
        <v>43</v>
      </c>
      <c r="DJ228" s="239">
        <v>116</v>
      </c>
      <c r="DL228" s="237">
        <v>1</v>
      </c>
      <c r="DM228" s="237">
        <v>5</v>
      </c>
      <c r="DO228" s="237">
        <v>4</v>
      </c>
      <c r="DP228" s="237">
        <v>2</v>
      </c>
      <c r="DR228" s="241">
        <v>0.4157706093189964</v>
      </c>
    </row>
    <row r="229" spans="1:122" x14ac:dyDescent="0.25">
      <c r="A229" s="235">
        <v>42782</v>
      </c>
      <c r="B229">
        <v>8</v>
      </c>
      <c r="C229">
        <v>17</v>
      </c>
      <c r="D229">
        <v>31</v>
      </c>
      <c r="E229">
        <v>43</v>
      </c>
      <c r="F229">
        <v>44</v>
      </c>
      <c r="G229">
        <v>48</v>
      </c>
      <c r="I229">
        <v>1</v>
      </c>
      <c r="J229">
        <v>1</v>
      </c>
      <c r="K229">
        <v>0</v>
      </c>
      <c r="L229">
        <v>1</v>
      </c>
      <c r="M229">
        <v>3</v>
      </c>
      <c r="O229">
        <v>30</v>
      </c>
      <c r="P229">
        <v>28</v>
      </c>
      <c r="Q229">
        <v>34</v>
      </c>
      <c r="R229">
        <v>26</v>
      </c>
      <c r="S229">
        <v>30</v>
      </c>
      <c r="T229">
        <v>32</v>
      </c>
      <c r="U229">
        <v>26</v>
      </c>
      <c r="V229">
        <v>36</v>
      </c>
      <c r="W229">
        <v>29</v>
      </c>
      <c r="X229">
        <v>26</v>
      </c>
      <c r="Y229">
        <v>32</v>
      </c>
      <c r="Z229">
        <v>24</v>
      </c>
      <c r="AA229">
        <v>21</v>
      </c>
      <c r="AB229">
        <v>31</v>
      </c>
      <c r="AC229">
        <v>27</v>
      </c>
      <c r="AD229">
        <v>17</v>
      </c>
      <c r="AE229">
        <v>24</v>
      </c>
      <c r="AF229">
        <v>31</v>
      </c>
      <c r="AG229">
        <v>31</v>
      </c>
      <c r="AH229">
        <v>31</v>
      </c>
      <c r="AI229">
        <v>35</v>
      </c>
      <c r="AJ229">
        <v>28</v>
      </c>
      <c r="AK229">
        <v>23</v>
      </c>
      <c r="AL229">
        <v>35</v>
      </c>
      <c r="AM229">
        <v>26</v>
      </c>
      <c r="AN229">
        <v>29</v>
      </c>
      <c r="AO229">
        <v>23</v>
      </c>
      <c r="AP229">
        <v>25</v>
      </c>
      <c r="AQ229">
        <v>22</v>
      </c>
      <c r="AR229">
        <v>19</v>
      </c>
      <c r="AS229">
        <v>33</v>
      </c>
      <c r="AT229">
        <v>26</v>
      </c>
      <c r="AU229">
        <v>30</v>
      </c>
      <c r="AV229">
        <v>22</v>
      </c>
      <c r="AW229">
        <v>31</v>
      </c>
      <c r="AX229">
        <v>35</v>
      </c>
      <c r="AY229">
        <v>22</v>
      </c>
      <c r="AZ229">
        <v>28</v>
      </c>
      <c r="BA229">
        <v>27</v>
      </c>
      <c r="BB229">
        <v>30</v>
      </c>
      <c r="BC229">
        <v>26</v>
      </c>
      <c r="BD229">
        <v>19</v>
      </c>
      <c r="BE229">
        <v>18</v>
      </c>
      <c r="BF229">
        <v>24</v>
      </c>
      <c r="BG229">
        <v>18</v>
      </c>
      <c r="BH229">
        <v>35</v>
      </c>
      <c r="BI229">
        <v>25</v>
      </c>
      <c r="BJ229">
        <v>35</v>
      </c>
      <c r="BK229">
        <v>35</v>
      </c>
      <c r="BM229">
        <v>8</v>
      </c>
      <c r="BN229">
        <v>21</v>
      </c>
      <c r="BO229">
        <v>24</v>
      </c>
      <c r="BP229">
        <v>36</v>
      </c>
      <c r="BQ229" s="126">
        <v>46</v>
      </c>
      <c r="BR229">
        <v>48</v>
      </c>
      <c r="BS229">
        <v>49</v>
      </c>
      <c r="BT229">
        <v>3</v>
      </c>
      <c r="BU229">
        <v>31</v>
      </c>
      <c r="BV229" s="126">
        <v>6</v>
      </c>
      <c r="BW229">
        <v>11</v>
      </c>
      <c r="BX229">
        <v>14</v>
      </c>
      <c r="BY229">
        <v>18</v>
      </c>
      <c r="BZ229">
        <v>19</v>
      </c>
      <c r="CA229">
        <v>20</v>
      </c>
      <c r="CB229">
        <v>35</v>
      </c>
      <c r="CC229">
        <v>1</v>
      </c>
      <c r="CD229">
        <v>5</v>
      </c>
      <c r="CE229">
        <v>33</v>
      </c>
      <c r="CF229">
        <v>40</v>
      </c>
      <c r="CG229">
        <v>9</v>
      </c>
      <c r="CH229">
        <v>26</v>
      </c>
      <c r="CI229" s="126">
        <v>2</v>
      </c>
      <c r="CJ229">
        <v>22</v>
      </c>
      <c r="CK229">
        <v>38</v>
      </c>
      <c r="CL229">
        <v>15</v>
      </c>
      <c r="CM229">
        <v>39</v>
      </c>
      <c r="CN229">
        <v>4</v>
      </c>
      <c r="CO229">
        <v>7</v>
      </c>
      <c r="CP229">
        <v>10</v>
      </c>
      <c r="CQ229">
        <v>25</v>
      </c>
      <c r="CR229">
        <v>32</v>
      </c>
      <c r="CS229">
        <v>41</v>
      </c>
      <c r="CT229">
        <v>28</v>
      </c>
      <c r="CU229">
        <v>47</v>
      </c>
      <c r="CV229">
        <v>12</v>
      </c>
      <c r="CW229" s="126">
        <v>17</v>
      </c>
      <c r="CX229">
        <v>44</v>
      </c>
      <c r="CY229" s="126">
        <v>23</v>
      </c>
      <c r="CZ229">
        <v>27</v>
      </c>
      <c r="DA229">
        <v>29</v>
      </c>
      <c r="DB229">
        <v>34</v>
      </c>
      <c r="DC229">
        <v>37</v>
      </c>
      <c r="DD229" s="126">
        <v>13</v>
      </c>
      <c r="DE229">
        <v>30</v>
      </c>
      <c r="DF229">
        <v>42</v>
      </c>
      <c r="DG229">
        <v>43</v>
      </c>
      <c r="DH229">
        <v>45</v>
      </c>
      <c r="DI229">
        <v>16</v>
      </c>
      <c r="DJ229" s="239">
        <v>191</v>
      </c>
      <c r="DL229" s="237">
        <v>4</v>
      </c>
      <c r="DM229" s="237">
        <v>2</v>
      </c>
      <c r="DO229" s="237">
        <v>3</v>
      </c>
      <c r="DP229" s="237">
        <v>3</v>
      </c>
      <c r="DR229" s="241">
        <v>0.68458781362007171</v>
      </c>
    </row>
    <row r="230" spans="1:122" x14ac:dyDescent="0.25">
      <c r="A230" s="235">
        <v>42786</v>
      </c>
      <c r="B230">
        <v>2</v>
      </c>
      <c r="C230">
        <v>6</v>
      </c>
      <c r="D230">
        <v>13</v>
      </c>
      <c r="E230">
        <v>17</v>
      </c>
      <c r="F230">
        <v>23</v>
      </c>
      <c r="G230">
        <v>46</v>
      </c>
      <c r="I230">
        <v>2</v>
      </c>
      <c r="J230">
        <v>2</v>
      </c>
      <c r="K230">
        <v>1</v>
      </c>
      <c r="L230">
        <v>0</v>
      </c>
      <c r="M230">
        <v>1</v>
      </c>
      <c r="O230">
        <v>30</v>
      </c>
      <c r="P230">
        <v>29</v>
      </c>
      <c r="Q230">
        <v>34</v>
      </c>
      <c r="R230">
        <v>26</v>
      </c>
      <c r="S230">
        <v>30</v>
      </c>
      <c r="T230">
        <v>33</v>
      </c>
      <c r="U230">
        <v>26</v>
      </c>
      <c r="V230">
        <v>36</v>
      </c>
      <c r="W230">
        <v>29</v>
      </c>
      <c r="X230">
        <v>26</v>
      </c>
      <c r="Y230">
        <v>32</v>
      </c>
      <c r="Z230">
        <v>24</v>
      </c>
      <c r="AA230">
        <v>22</v>
      </c>
      <c r="AB230">
        <v>31</v>
      </c>
      <c r="AC230">
        <v>27</v>
      </c>
      <c r="AD230">
        <v>17</v>
      </c>
      <c r="AE230">
        <v>25</v>
      </c>
      <c r="AF230">
        <v>31</v>
      </c>
      <c r="AG230">
        <v>31</v>
      </c>
      <c r="AH230">
        <v>31</v>
      </c>
      <c r="AI230">
        <v>35</v>
      </c>
      <c r="AJ230">
        <v>28</v>
      </c>
      <c r="AK230">
        <v>24</v>
      </c>
      <c r="AL230">
        <v>35</v>
      </c>
      <c r="AM230">
        <v>26</v>
      </c>
      <c r="AN230">
        <v>29</v>
      </c>
      <c r="AO230">
        <v>23</v>
      </c>
      <c r="AP230">
        <v>25</v>
      </c>
      <c r="AQ230">
        <v>22</v>
      </c>
      <c r="AR230">
        <v>19</v>
      </c>
      <c r="AS230">
        <v>33</v>
      </c>
      <c r="AT230">
        <v>26</v>
      </c>
      <c r="AU230">
        <v>30</v>
      </c>
      <c r="AV230">
        <v>22</v>
      </c>
      <c r="AW230">
        <v>31</v>
      </c>
      <c r="AX230">
        <v>35</v>
      </c>
      <c r="AY230">
        <v>22</v>
      </c>
      <c r="AZ230">
        <v>28</v>
      </c>
      <c r="BA230">
        <v>27</v>
      </c>
      <c r="BB230">
        <v>30</v>
      </c>
      <c r="BC230">
        <v>26</v>
      </c>
      <c r="BD230">
        <v>19</v>
      </c>
      <c r="BE230">
        <v>18</v>
      </c>
      <c r="BF230">
        <v>24</v>
      </c>
      <c r="BG230">
        <v>18</v>
      </c>
      <c r="BH230">
        <v>36</v>
      </c>
      <c r="BI230">
        <v>25</v>
      </c>
      <c r="BJ230">
        <v>35</v>
      </c>
      <c r="BK230">
        <v>35</v>
      </c>
      <c r="BM230" s="126">
        <v>8</v>
      </c>
      <c r="BN230">
        <v>46</v>
      </c>
      <c r="BO230">
        <v>21</v>
      </c>
      <c r="BP230">
        <v>24</v>
      </c>
      <c r="BQ230">
        <v>36</v>
      </c>
      <c r="BR230">
        <v>48</v>
      </c>
      <c r="BS230">
        <v>49</v>
      </c>
      <c r="BT230">
        <v>3</v>
      </c>
      <c r="BU230">
        <v>6</v>
      </c>
      <c r="BV230">
        <v>31</v>
      </c>
      <c r="BW230">
        <v>11</v>
      </c>
      <c r="BX230">
        <v>14</v>
      </c>
      <c r="BY230">
        <v>18</v>
      </c>
      <c r="BZ230">
        <v>19</v>
      </c>
      <c r="CA230">
        <v>20</v>
      </c>
      <c r="CB230">
        <v>35</v>
      </c>
      <c r="CC230">
        <v>1</v>
      </c>
      <c r="CD230">
        <v>5</v>
      </c>
      <c r="CE230">
        <v>33</v>
      </c>
      <c r="CF230">
        <v>40</v>
      </c>
      <c r="CG230">
        <v>2</v>
      </c>
      <c r="CH230" s="126">
        <v>9</v>
      </c>
      <c r="CI230">
        <v>26</v>
      </c>
      <c r="CJ230">
        <v>22</v>
      </c>
      <c r="CK230">
        <v>38</v>
      </c>
      <c r="CL230">
        <v>15</v>
      </c>
      <c r="CM230">
        <v>39</v>
      </c>
      <c r="CN230">
        <v>4</v>
      </c>
      <c r="CO230" s="126">
        <v>7</v>
      </c>
      <c r="CP230">
        <v>10</v>
      </c>
      <c r="CQ230">
        <v>25</v>
      </c>
      <c r="CR230">
        <v>32</v>
      </c>
      <c r="CS230" s="126">
        <v>41</v>
      </c>
      <c r="CT230">
        <v>17</v>
      </c>
      <c r="CU230" s="126">
        <v>28</v>
      </c>
      <c r="CV230">
        <v>47</v>
      </c>
      <c r="CW230">
        <v>12</v>
      </c>
      <c r="CX230">
        <v>23</v>
      </c>
      <c r="CY230">
        <v>44</v>
      </c>
      <c r="CZ230">
        <v>27</v>
      </c>
      <c r="DA230">
        <v>13</v>
      </c>
      <c r="DB230">
        <v>29</v>
      </c>
      <c r="DC230">
        <v>34</v>
      </c>
      <c r="DD230">
        <v>37</v>
      </c>
      <c r="DE230">
        <v>30</v>
      </c>
      <c r="DF230" s="126">
        <v>42</v>
      </c>
      <c r="DG230">
        <v>43</v>
      </c>
      <c r="DH230">
        <v>45</v>
      </c>
      <c r="DI230">
        <v>16</v>
      </c>
      <c r="DJ230" s="239">
        <v>107</v>
      </c>
      <c r="DL230" s="237">
        <v>1</v>
      </c>
      <c r="DM230" s="237">
        <v>5</v>
      </c>
      <c r="DO230" s="237">
        <v>3</v>
      </c>
      <c r="DP230" s="237">
        <v>3</v>
      </c>
      <c r="DR230" s="241">
        <v>0.38351254480286739</v>
      </c>
    </row>
    <row r="231" spans="1:122" x14ac:dyDescent="0.25">
      <c r="A231" s="235">
        <v>42789</v>
      </c>
      <c r="B231">
        <v>7</v>
      </c>
      <c r="C231">
        <v>8</v>
      </c>
      <c r="D231">
        <v>9</v>
      </c>
      <c r="E231">
        <v>28</v>
      </c>
      <c r="F231">
        <v>41</v>
      </c>
      <c r="G231">
        <v>42</v>
      </c>
      <c r="I231">
        <v>3</v>
      </c>
      <c r="J231">
        <v>0</v>
      </c>
      <c r="K231">
        <v>1</v>
      </c>
      <c r="L231">
        <v>0</v>
      </c>
      <c r="M231">
        <v>2</v>
      </c>
      <c r="O231">
        <v>30</v>
      </c>
      <c r="P231">
        <v>29</v>
      </c>
      <c r="Q231">
        <v>34</v>
      </c>
      <c r="R231">
        <v>26</v>
      </c>
      <c r="S231">
        <v>30</v>
      </c>
      <c r="T231">
        <v>33</v>
      </c>
      <c r="U231">
        <v>27</v>
      </c>
      <c r="V231">
        <v>37</v>
      </c>
      <c r="W231">
        <v>30</v>
      </c>
      <c r="X231">
        <v>26</v>
      </c>
      <c r="Y231">
        <v>32</v>
      </c>
      <c r="Z231">
        <v>24</v>
      </c>
      <c r="AA231">
        <v>22</v>
      </c>
      <c r="AB231">
        <v>31</v>
      </c>
      <c r="AC231">
        <v>27</v>
      </c>
      <c r="AD231">
        <v>17</v>
      </c>
      <c r="AE231">
        <v>25</v>
      </c>
      <c r="AF231">
        <v>31</v>
      </c>
      <c r="AG231">
        <v>31</v>
      </c>
      <c r="AH231">
        <v>31</v>
      </c>
      <c r="AI231">
        <v>35</v>
      </c>
      <c r="AJ231">
        <v>28</v>
      </c>
      <c r="AK231">
        <v>24</v>
      </c>
      <c r="AL231">
        <v>35</v>
      </c>
      <c r="AM231">
        <v>26</v>
      </c>
      <c r="AN231">
        <v>29</v>
      </c>
      <c r="AO231">
        <v>23</v>
      </c>
      <c r="AP231">
        <v>26</v>
      </c>
      <c r="AQ231">
        <v>22</v>
      </c>
      <c r="AR231">
        <v>19</v>
      </c>
      <c r="AS231">
        <v>33</v>
      </c>
      <c r="AT231">
        <v>26</v>
      </c>
      <c r="AU231">
        <v>30</v>
      </c>
      <c r="AV231">
        <v>22</v>
      </c>
      <c r="AW231">
        <v>31</v>
      </c>
      <c r="AX231">
        <v>35</v>
      </c>
      <c r="AY231">
        <v>22</v>
      </c>
      <c r="AZ231">
        <v>28</v>
      </c>
      <c r="BA231">
        <v>27</v>
      </c>
      <c r="BB231">
        <v>30</v>
      </c>
      <c r="BC231">
        <v>27</v>
      </c>
      <c r="BD231">
        <v>20</v>
      </c>
      <c r="BE231">
        <v>18</v>
      </c>
      <c r="BF231">
        <v>24</v>
      </c>
      <c r="BG231">
        <v>18</v>
      </c>
      <c r="BH231">
        <v>36</v>
      </c>
      <c r="BI231">
        <v>25</v>
      </c>
      <c r="BJ231">
        <v>35</v>
      </c>
      <c r="BK231">
        <v>35</v>
      </c>
      <c r="BM231">
        <v>8</v>
      </c>
      <c r="BN231">
        <v>46</v>
      </c>
      <c r="BO231">
        <v>21</v>
      </c>
      <c r="BP231">
        <v>24</v>
      </c>
      <c r="BQ231">
        <v>36</v>
      </c>
      <c r="BR231">
        <v>48</v>
      </c>
      <c r="BS231" s="126">
        <v>49</v>
      </c>
      <c r="BT231">
        <v>3</v>
      </c>
      <c r="BU231">
        <v>6</v>
      </c>
      <c r="BV231">
        <v>31</v>
      </c>
      <c r="BW231">
        <v>11</v>
      </c>
      <c r="BX231">
        <v>14</v>
      </c>
      <c r="BY231">
        <v>18</v>
      </c>
      <c r="BZ231">
        <v>19</v>
      </c>
      <c r="CA231">
        <v>20</v>
      </c>
      <c r="CB231" s="126">
        <v>35</v>
      </c>
      <c r="CC231">
        <v>1</v>
      </c>
      <c r="CD231">
        <v>5</v>
      </c>
      <c r="CE231">
        <v>9</v>
      </c>
      <c r="CF231">
        <v>33</v>
      </c>
      <c r="CG231">
        <v>40</v>
      </c>
      <c r="CH231">
        <v>2</v>
      </c>
      <c r="CI231">
        <v>26</v>
      </c>
      <c r="CJ231" s="126">
        <v>22</v>
      </c>
      <c r="CK231">
        <v>38</v>
      </c>
      <c r="CL231">
        <v>7</v>
      </c>
      <c r="CM231">
        <v>15</v>
      </c>
      <c r="CN231">
        <v>39</v>
      </c>
      <c r="CO231">
        <v>41</v>
      </c>
      <c r="CP231">
        <v>4</v>
      </c>
      <c r="CQ231">
        <v>10</v>
      </c>
      <c r="CR231" s="126">
        <v>25</v>
      </c>
      <c r="CS231">
        <v>28</v>
      </c>
      <c r="CT231">
        <v>32</v>
      </c>
      <c r="CU231">
        <v>17</v>
      </c>
      <c r="CV231">
        <v>47</v>
      </c>
      <c r="CW231">
        <v>12</v>
      </c>
      <c r="CX231">
        <v>23</v>
      </c>
      <c r="CY231">
        <v>44</v>
      </c>
      <c r="CZ231" s="126">
        <v>27</v>
      </c>
      <c r="DA231">
        <v>13</v>
      </c>
      <c r="DB231" s="126">
        <v>29</v>
      </c>
      <c r="DC231">
        <v>34</v>
      </c>
      <c r="DD231">
        <v>37</v>
      </c>
      <c r="DE231">
        <v>42</v>
      </c>
      <c r="DF231">
        <v>30</v>
      </c>
      <c r="DG231">
        <v>43</v>
      </c>
      <c r="DH231">
        <v>45</v>
      </c>
      <c r="DI231">
        <v>16</v>
      </c>
      <c r="DJ231" s="239">
        <v>135</v>
      </c>
      <c r="DL231" s="237">
        <v>3</v>
      </c>
      <c r="DM231" s="237">
        <v>3</v>
      </c>
      <c r="DO231" s="237">
        <v>3</v>
      </c>
      <c r="DP231" s="237">
        <v>3</v>
      </c>
      <c r="DR231" s="241">
        <v>0.4838709677419355</v>
      </c>
    </row>
    <row r="232" spans="1:122" x14ac:dyDescent="0.25">
      <c r="A232" s="235">
        <v>42793</v>
      </c>
      <c r="B232">
        <v>22</v>
      </c>
      <c r="C232">
        <v>25</v>
      </c>
      <c r="D232">
        <v>27</v>
      </c>
      <c r="E232">
        <v>29</v>
      </c>
      <c r="F232">
        <v>35</v>
      </c>
      <c r="G232">
        <v>49</v>
      </c>
      <c r="I232">
        <v>0</v>
      </c>
      <c r="J232">
        <v>0</v>
      </c>
      <c r="K232">
        <v>4</v>
      </c>
      <c r="L232">
        <v>1</v>
      </c>
      <c r="M232">
        <v>1</v>
      </c>
      <c r="O232">
        <v>30</v>
      </c>
      <c r="P232">
        <v>29</v>
      </c>
      <c r="Q232">
        <v>34</v>
      </c>
      <c r="R232">
        <v>26</v>
      </c>
      <c r="S232">
        <v>30</v>
      </c>
      <c r="T232">
        <v>33</v>
      </c>
      <c r="U232">
        <v>27</v>
      </c>
      <c r="V232">
        <v>37</v>
      </c>
      <c r="W232">
        <v>30</v>
      </c>
      <c r="X232">
        <v>26</v>
      </c>
      <c r="Y232">
        <v>32</v>
      </c>
      <c r="Z232">
        <v>24</v>
      </c>
      <c r="AA232">
        <v>22</v>
      </c>
      <c r="AB232">
        <v>31</v>
      </c>
      <c r="AC232">
        <v>27</v>
      </c>
      <c r="AD232">
        <v>17</v>
      </c>
      <c r="AE232">
        <v>25</v>
      </c>
      <c r="AF232">
        <v>31</v>
      </c>
      <c r="AG232">
        <v>31</v>
      </c>
      <c r="AH232">
        <v>31</v>
      </c>
      <c r="AI232">
        <v>35</v>
      </c>
      <c r="AJ232">
        <v>29</v>
      </c>
      <c r="AK232">
        <v>24</v>
      </c>
      <c r="AL232">
        <v>35</v>
      </c>
      <c r="AM232">
        <v>27</v>
      </c>
      <c r="AN232">
        <v>29</v>
      </c>
      <c r="AO232">
        <v>24</v>
      </c>
      <c r="AP232">
        <v>26</v>
      </c>
      <c r="AQ232">
        <v>23</v>
      </c>
      <c r="AR232">
        <v>19</v>
      </c>
      <c r="AS232">
        <v>33</v>
      </c>
      <c r="AT232">
        <v>26</v>
      </c>
      <c r="AU232">
        <v>30</v>
      </c>
      <c r="AV232">
        <v>22</v>
      </c>
      <c r="AW232">
        <v>32</v>
      </c>
      <c r="AX232">
        <v>35</v>
      </c>
      <c r="AY232">
        <v>22</v>
      </c>
      <c r="AZ232">
        <v>28</v>
      </c>
      <c r="BA232">
        <v>27</v>
      </c>
      <c r="BB232">
        <v>30</v>
      </c>
      <c r="BC232">
        <v>27</v>
      </c>
      <c r="BD232">
        <v>20</v>
      </c>
      <c r="BE232">
        <v>18</v>
      </c>
      <c r="BF232">
        <v>24</v>
      </c>
      <c r="BG232">
        <v>18</v>
      </c>
      <c r="BH232">
        <v>36</v>
      </c>
      <c r="BI232">
        <v>25</v>
      </c>
      <c r="BJ232">
        <v>35</v>
      </c>
      <c r="BK232">
        <v>36</v>
      </c>
      <c r="BM232" s="126">
        <v>8</v>
      </c>
      <c r="BN232">
        <v>46</v>
      </c>
      <c r="BO232">
        <v>49</v>
      </c>
      <c r="BP232">
        <v>21</v>
      </c>
      <c r="BQ232">
        <v>24</v>
      </c>
      <c r="BR232" s="126">
        <v>36</v>
      </c>
      <c r="BS232">
        <v>48</v>
      </c>
      <c r="BT232">
        <v>3</v>
      </c>
      <c r="BU232">
        <v>6</v>
      </c>
      <c r="BV232">
        <v>31</v>
      </c>
      <c r="BW232">
        <v>11</v>
      </c>
      <c r="BX232" s="126">
        <v>35</v>
      </c>
      <c r="BY232" s="126">
        <v>14</v>
      </c>
      <c r="BZ232">
        <v>18</v>
      </c>
      <c r="CA232">
        <v>19</v>
      </c>
      <c r="CB232" s="126">
        <v>20</v>
      </c>
      <c r="CC232">
        <v>1</v>
      </c>
      <c r="CD232">
        <v>5</v>
      </c>
      <c r="CE232">
        <v>9</v>
      </c>
      <c r="CF232">
        <v>33</v>
      </c>
      <c r="CG232">
        <v>40</v>
      </c>
      <c r="CH232">
        <v>2</v>
      </c>
      <c r="CI232">
        <v>22</v>
      </c>
      <c r="CJ232">
        <v>26</v>
      </c>
      <c r="CK232">
        <v>38</v>
      </c>
      <c r="CL232">
        <v>7</v>
      </c>
      <c r="CM232">
        <v>15</v>
      </c>
      <c r="CN232">
        <v>25</v>
      </c>
      <c r="CO232">
        <v>39</v>
      </c>
      <c r="CP232" s="126">
        <v>41</v>
      </c>
      <c r="CQ232">
        <v>4</v>
      </c>
      <c r="CR232">
        <v>10</v>
      </c>
      <c r="CS232">
        <v>28</v>
      </c>
      <c r="CT232">
        <v>32</v>
      </c>
      <c r="CU232">
        <v>17</v>
      </c>
      <c r="CV232">
        <v>47</v>
      </c>
      <c r="CW232">
        <v>12</v>
      </c>
      <c r="CX232">
        <v>23</v>
      </c>
      <c r="CY232">
        <v>27</v>
      </c>
      <c r="CZ232">
        <v>44</v>
      </c>
      <c r="DA232">
        <v>29</v>
      </c>
      <c r="DB232">
        <v>13</v>
      </c>
      <c r="DC232">
        <v>34</v>
      </c>
      <c r="DD232">
        <v>37</v>
      </c>
      <c r="DE232">
        <v>42</v>
      </c>
      <c r="DF232">
        <v>30</v>
      </c>
      <c r="DG232">
        <v>43</v>
      </c>
      <c r="DH232">
        <v>45</v>
      </c>
      <c r="DI232">
        <v>16</v>
      </c>
      <c r="DJ232" s="239">
        <v>187</v>
      </c>
      <c r="DL232" s="237">
        <v>4</v>
      </c>
      <c r="DM232" s="237">
        <v>2</v>
      </c>
      <c r="DO232" s="237">
        <v>5</v>
      </c>
      <c r="DP232" s="237">
        <v>1</v>
      </c>
      <c r="DR232" s="241">
        <v>0.67025089605734767</v>
      </c>
    </row>
    <row r="233" spans="1:122" x14ac:dyDescent="0.25">
      <c r="A233" s="235">
        <v>42796</v>
      </c>
      <c r="B233">
        <v>8</v>
      </c>
      <c r="C233">
        <v>14</v>
      </c>
      <c r="D233">
        <v>20</v>
      </c>
      <c r="E233">
        <v>35</v>
      </c>
      <c r="F233">
        <v>36</v>
      </c>
      <c r="G233">
        <v>41</v>
      </c>
      <c r="I233">
        <v>1</v>
      </c>
      <c r="J233">
        <v>1</v>
      </c>
      <c r="K233">
        <v>1</v>
      </c>
      <c r="L233">
        <v>2</v>
      </c>
      <c r="M233">
        <v>1</v>
      </c>
      <c r="O233">
        <v>30</v>
      </c>
      <c r="P233">
        <v>29</v>
      </c>
      <c r="Q233">
        <v>34</v>
      </c>
      <c r="R233">
        <v>26</v>
      </c>
      <c r="S233">
        <v>30</v>
      </c>
      <c r="T233">
        <v>33</v>
      </c>
      <c r="U233">
        <v>27</v>
      </c>
      <c r="V233">
        <v>38</v>
      </c>
      <c r="W233">
        <v>30</v>
      </c>
      <c r="X233">
        <v>26</v>
      </c>
      <c r="Y233">
        <v>32</v>
      </c>
      <c r="Z233">
        <v>24</v>
      </c>
      <c r="AA233">
        <v>22</v>
      </c>
      <c r="AB233">
        <v>32</v>
      </c>
      <c r="AC233">
        <v>27</v>
      </c>
      <c r="AD233">
        <v>17</v>
      </c>
      <c r="AE233">
        <v>25</v>
      </c>
      <c r="AF233">
        <v>31</v>
      </c>
      <c r="AG233">
        <v>31</v>
      </c>
      <c r="AH233">
        <v>32</v>
      </c>
      <c r="AI233">
        <v>35</v>
      </c>
      <c r="AJ233">
        <v>29</v>
      </c>
      <c r="AK233">
        <v>24</v>
      </c>
      <c r="AL233">
        <v>35</v>
      </c>
      <c r="AM233">
        <v>27</v>
      </c>
      <c r="AN233">
        <v>29</v>
      </c>
      <c r="AO233">
        <v>24</v>
      </c>
      <c r="AP233">
        <v>26</v>
      </c>
      <c r="AQ233">
        <v>23</v>
      </c>
      <c r="AR233">
        <v>19</v>
      </c>
      <c r="AS233">
        <v>33</v>
      </c>
      <c r="AT233">
        <v>26</v>
      </c>
      <c r="AU233">
        <v>30</v>
      </c>
      <c r="AV233">
        <v>22</v>
      </c>
      <c r="AW233">
        <v>33</v>
      </c>
      <c r="AX233">
        <v>36</v>
      </c>
      <c r="AY233">
        <v>22</v>
      </c>
      <c r="AZ233">
        <v>28</v>
      </c>
      <c r="BA233">
        <v>27</v>
      </c>
      <c r="BB233">
        <v>30</v>
      </c>
      <c r="BC233">
        <v>28</v>
      </c>
      <c r="BD233">
        <v>20</v>
      </c>
      <c r="BE233">
        <v>18</v>
      </c>
      <c r="BF233">
        <v>24</v>
      </c>
      <c r="BG233">
        <v>18</v>
      </c>
      <c r="BH233">
        <v>36</v>
      </c>
      <c r="BI233">
        <v>25</v>
      </c>
      <c r="BJ233">
        <v>35</v>
      </c>
      <c r="BK233">
        <v>36</v>
      </c>
      <c r="BM233">
        <v>8</v>
      </c>
      <c r="BN233" s="126">
        <v>36</v>
      </c>
      <c r="BO233">
        <v>46</v>
      </c>
      <c r="BP233">
        <v>49</v>
      </c>
      <c r="BQ233">
        <v>21</v>
      </c>
      <c r="BR233">
        <v>24</v>
      </c>
      <c r="BS233">
        <v>48</v>
      </c>
      <c r="BT233">
        <v>3</v>
      </c>
      <c r="BU233">
        <v>6</v>
      </c>
      <c r="BV233">
        <v>31</v>
      </c>
      <c r="BW233">
        <v>35</v>
      </c>
      <c r="BX233">
        <v>11</v>
      </c>
      <c r="BY233">
        <v>14</v>
      </c>
      <c r="BZ233">
        <v>20</v>
      </c>
      <c r="CA233">
        <v>18</v>
      </c>
      <c r="CB233">
        <v>19</v>
      </c>
      <c r="CC233">
        <v>1</v>
      </c>
      <c r="CD233">
        <v>5</v>
      </c>
      <c r="CE233">
        <v>9</v>
      </c>
      <c r="CF233">
        <v>33</v>
      </c>
      <c r="CG233">
        <v>40</v>
      </c>
      <c r="CH233">
        <v>2</v>
      </c>
      <c r="CI233" s="126">
        <v>22</v>
      </c>
      <c r="CJ233">
        <v>26</v>
      </c>
      <c r="CK233">
        <v>38</v>
      </c>
      <c r="CL233">
        <v>41</v>
      </c>
      <c r="CM233">
        <v>7</v>
      </c>
      <c r="CN233">
        <v>15</v>
      </c>
      <c r="CO233">
        <v>25</v>
      </c>
      <c r="CP233" s="126">
        <v>39</v>
      </c>
      <c r="CQ233">
        <v>4</v>
      </c>
      <c r="CR233">
        <v>10</v>
      </c>
      <c r="CS233" s="126">
        <v>28</v>
      </c>
      <c r="CT233">
        <v>32</v>
      </c>
      <c r="CU233">
        <v>17</v>
      </c>
      <c r="CV233" s="126">
        <v>47</v>
      </c>
      <c r="CW233">
        <v>12</v>
      </c>
      <c r="CX233">
        <v>23</v>
      </c>
      <c r="CY233">
        <v>27</v>
      </c>
      <c r="CZ233">
        <v>44</v>
      </c>
      <c r="DA233">
        <v>29</v>
      </c>
      <c r="DB233">
        <v>13</v>
      </c>
      <c r="DC233">
        <v>34</v>
      </c>
      <c r="DD233">
        <v>37</v>
      </c>
      <c r="DE233">
        <v>42</v>
      </c>
      <c r="DF233">
        <v>30</v>
      </c>
      <c r="DG233">
        <v>43</v>
      </c>
      <c r="DH233">
        <v>45</v>
      </c>
      <c r="DI233" s="126">
        <v>16</v>
      </c>
      <c r="DJ233" s="239">
        <v>154</v>
      </c>
      <c r="DL233" s="237">
        <v>3</v>
      </c>
      <c r="DM233" s="237">
        <v>3</v>
      </c>
      <c r="DO233" s="237">
        <v>2</v>
      </c>
      <c r="DP233" s="237">
        <v>4</v>
      </c>
      <c r="DR233" s="241">
        <v>0.55197132616487454</v>
      </c>
    </row>
    <row r="234" spans="1:122" x14ac:dyDescent="0.25">
      <c r="A234" s="235">
        <v>42800</v>
      </c>
      <c r="B234">
        <v>16</v>
      </c>
      <c r="C234">
        <v>22</v>
      </c>
      <c r="D234">
        <v>28</v>
      </c>
      <c r="E234">
        <v>36</v>
      </c>
      <c r="F234">
        <v>39</v>
      </c>
      <c r="G234">
        <v>47</v>
      </c>
      <c r="I234">
        <v>0</v>
      </c>
      <c r="J234">
        <v>1</v>
      </c>
      <c r="K234">
        <v>2</v>
      </c>
      <c r="L234">
        <v>2</v>
      </c>
      <c r="M234">
        <v>1</v>
      </c>
      <c r="O234">
        <v>30</v>
      </c>
      <c r="P234">
        <v>29</v>
      </c>
      <c r="Q234">
        <v>34</v>
      </c>
      <c r="R234">
        <v>26</v>
      </c>
      <c r="S234">
        <v>30</v>
      </c>
      <c r="T234">
        <v>33</v>
      </c>
      <c r="U234">
        <v>27</v>
      </c>
      <c r="V234">
        <v>38</v>
      </c>
      <c r="W234">
        <v>30</v>
      </c>
      <c r="X234">
        <v>26</v>
      </c>
      <c r="Y234">
        <v>32</v>
      </c>
      <c r="Z234">
        <v>24</v>
      </c>
      <c r="AA234">
        <v>22</v>
      </c>
      <c r="AB234">
        <v>32</v>
      </c>
      <c r="AC234">
        <v>27</v>
      </c>
      <c r="AD234">
        <v>18</v>
      </c>
      <c r="AE234">
        <v>25</v>
      </c>
      <c r="AF234">
        <v>31</v>
      </c>
      <c r="AG234">
        <v>31</v>
      </c>
      <c r="AH234">
        <v>32</v>
      </c>
      <c r="AI234">
        <v>35</v>
      </c>
      <c r="AJ234">
        <v>30</v>
      </c>
      <c r="AK234">
        <v>24</v>
      </c>
      <c r="AL234">
        <v>35</v>
      </c>
      <c r="AM234">
        <v>27</v>
      </c>
      <c r="AN234">
        <v>29</v>
      </c>
      <c r="AO234">
        <v>24</v>
      </c>
      <c r="AP234">
        <v>27</v>
      </c>
      <c r="AQ234">
        <v>23</v>
      </c>
      <c r="AR234">
        <v>19</v>
      </c>
      <c r="AS234">
        <v>33</v>
      </c>
      <c r="AT234">
        <v>26</v>
      </c>
      <c r="AU234">
        <v>30</v>
      </c>
      <c r="AV234">
        <v>22</v>
      </c>
      <c r="AW234">
        <v>33</v>
      </c>
      <c r="AX234">
        <v>37</v>
      </c>
      <c r="AY234">
        <v>22</v>
      </c>
      <c r="AZ234">
        <v>28</v>
      </c>
      <c r="BA234">
        <v>28</v>
      </c>
      <c r="BB234">
        <v>30</v>
      </c>
      <c r="BC234">
        <v>28</v>
      </c>
      <c r="BD234">
        <v>20</v>
      </c>
      <c r="BE234">
        <v>18</v>
      </c>
      <c r="BF234">
        <v>24</v>
      </c>
      <c r="BG234">
        <v>18</v>
      </c>
      <c r="BH234">
        <v>36</v>
      </c>
      <c r="BI234">
        <v>26</v>
      </c>
      <c r="BJ234">
        <v>35</v>
      </c>
      <c r="BK234">
        <v>36</v>
      </c>
      <c r="BM234">
        <v>8</v>
      </c>
      <c r="BN234">
        <v>36</v>
      </c>
      <c r="BO234" s="126">
        <v>46</v>
      </c>
      <c r="BP234">
        <v>49</v>
      </c>
      <c r="BQ234">
        <v>21</v>
      </c>
      <c r="BR234">
        <v>24</v>
      </c>
      <c r="BS234">
        <v>48</v>
      </c>
      <c r="BT234">
        <v>3</v>
      </c>
      <c r="BU234" s="126">
        <v>6</v>
      </c>
      <c r="BV234">
        <v>31</v>
      </c>
      <c r="BW234">
        <v>35</v>
      </c>
      <c r="BX234">
        <v>11</v>
      </c>
      <c r="BY234">
        <v>14</v>
      </c>
      <c r="BZ234">
        <v>20</v>
      </c>
      <c r="CA234">
        <v>18</v>
      </c>
      <c r="CB234">
        <v>19</v>
      </c>
      <c r="CC234">
        <v>1</v>
      </c>
      <c r="CD234">
        <v>5</v>
      </c>
      <c r="CE234" s="126">
        <v>9</v>
      </c>
      <c r="CF234">
        <v>22</v>
      </c>
      <c r="CG234">
        <v>33</v>
      </c>
      <c r="CH234">
        <v>40</v>
      </c>
      <c r="CI234" s="126">
        <v>2</v>
      </c>
      <c r="CJ234" s="126">
        <v>26</v>
      </c>
      <c r="CK234">
        <v>38</v>
      </c>
      <c r="CL234">
        <v>39</v>
      </c>
      <c r="CM234">
        <v>41</v>
      </c>
      <c r="CN234">
        <v>7</v>
      </c>
      <c r="CO234">
        <v>15</v>
      </c>
      <c r="CP234">
        <v>25</v>
      </c>
      <c r="CQ234">
        <v>28</v>
      </c>
      <c r="CR234">
        <v>4</v>
      </c>
      <c r="CS234">
        <v>10</v>
      </c>
      <c r="CT234">
        <v>32</v>
      </c>
      <c r="CU234">
        <v>47</v>
      </c>
      <c r="CV234" s="126">
        <v>17</v>
      </c>
      <c r="CW234">
        <v>12</v>
      </c>
      <c r="CX234">
        <v>23</v>
      </c>
      <c r="CY234">
        <v>27</v>
      </c>
      <c r="CZ234">
        <v>44</v>
      </c>
      <c r="DA234">
        <v>29</v>
      </c>
      <c r="DB234">
        <v>13</v>
      </c>
      <c r="DC234">
        <v>34</v>
      </c>
      <c r="DD234">
        <v>37</v>
      </c>
      <c r="DE234">
        <v>42</v>
      </c>
      <c r="DF234">
        <v>30</v>
      </c>
      <c r="DG234">
        <v>16</v>
      </c>
      <c r="DH234">
        <v>43</v>
      </c>
      <c r="DI234">
        <v>45</v>
      </c>
      <c r="DJ234" s="239">
        <v>188</v>
      </c>
      <c r="DL234" s="237">
        <v>4</v>
      </c>
      <c r="DM234" s="237">
        <v>2</v>
      </c>
      <c r="DO234" s="237">
        <v>2</v>
      </c>
      <c r="DP234" s="237">
        <v>4</v>
      </c>
      <c r="DR234" s="241">
        <v>0.6738351254480287</v>
      </c>
    </row>
    <row r="235" spans="1:122" x14ac:dyDescent="0.25">
      <c r="A235" s="235">
        <v>42803</v>
      </c>
      <c r="B235">
        <v>2</v>
      </c>
      <c r="C235">
        <v>6</v>
      </c>
      <c r="D235">
        <v>9</v>
      </c>
      <c r="E235">
        <v>17</v>
      </c>
      <c r="F235">
        <v>26</v>
      </c>
      <c r="G235">
        <v>46</v>
      </c>
      <c r="I235">
        <v>3</v>
      </c>
      <c r="J235">
        <v>1</v>
      </c>
      <c r="K235">
        <v>1</v>
      </c>
      <c r="L235">
        <v>0</v>
      </c>
      <c r="M235">
        <v>1</v>
      </c>
      <c r="O235">
        <v>30</v>
      </c>
      <c r="P235">
        <v>30</v>
      </c>
      <c r="Q235">
        <v>34</v>
      </c>
      <c r="R235">
        <v>26</v>
      </c>
      <c r="S235">
        <v>30</v>
      </c>
      <c r="T235">
        <v>34</v>
      </c>
      <c r="U235">
        <v>27</v>
      </c>
      <c r="V235">
        <v>38</v>
      </c>
      <c r="W235">
        <v>31</v>
      </c>
      <c r="X235">
        <v>26</v>
      </c>
      <c r="Y235">
        <v>32</v>
      </c>
      <c r="Z235">
        <v>24</v>
      </c>
      <c r="AA235">
        <v>22</v>
      </c>
      <c r="AB235">
        <v>32</v>
      </c>
      <c r="AC235">
        <v>27</v>
      </c>
      <c r="AD235">
        <v>18</v>
      </c>
      <c r="AE235">
        <v>26</v>
      </c>
      <c r="AF235">
        <v>31</v>
      </c>
      <c r="AG235">
        <v>31</v>
      </c>
      <c r="AH235">
        <v>32</v>
      </c>
      <c r="AI235">
        <v>35</v>
      </c>
      <c r="AJ235">
        <v>30</v>
      </c>
      <c r="AK235">
        <v>24</v>
      </c>
      <c r="AL235">
        <v>35</v>
      </c>
      <c r="AM235">
        <v>27</v>
      </c>
      <c r="AN235">
        <v>30</v>
      </c>
      <c r="AO235">
        <v>24</v>
      </c>
      <c r="AP235">
        <v>27</v>
      </c>
      <c r="AQ235">
        <v>23</v>
      </c>
      <c r="AR235">
        <v>19</v>
      </c>
      <c r="AS235">
        <v>33</v>
      </c>
      <c r="AT235">
        <v>26</v>
      </c>
      <c r="AU235">
        <v>30</v>
      </c>
      <c r="AV235">
        <v>22</v>
      </c>
      <c r="AW235">
        <v>33</v>
      </c>
      <c r="AX235">
        <v>37</v>
      </c>
      <c r="AY235">
        <v>22</v>
      </c>
      <c r="AZ235">
        <v>28</v>
      </c>
      <c r="BA235">
        <v>28</v>
      </c>
      <c r="BB235">
        <v>30</v>
      </c>
      <c r="BC235">
        <v>28</v>
      </c>
      <c r="BD235">
        <v>20</v>
      </c>
      <c r="BE235">
        <v>18</v>
      </c>
      <c r="BF235">
        <v>24</v>
      </c>
      <c r="BG235">
        <v>18</v>
      </c>
      <c r="BH235">
        <v>37</v>
      </c>
      <c r="BI235">
        <v>26</v>
      </c>
      <c r="BJ235">
        <v>35</v>
      </c>
      <c r="BK235">
        <v>36</v>
      </c>
      <c r="BM235">
        <v>8</v>
      </c>
      <c r="BN235">
        <v>36</v>
      </c>
      <c r="BO235">
        <v>46</v>
      </c>
      <c r="BP235">
        <v>49</v>
      </c>
      <c r="BQ235">
        <v>21</v>
      </c>
      <c r="BR235">
        <v>24</v>
      </c>
      <c r="BS235">
        <v>48</v>
      </c>
      <c r="BT235">
        <v>3</v>
      </c>
      <c r="BU235" s="126">
        <v>6</v>
      </c>
      <c r="BV235">
        <v>31</v>
      </c>
      <c r="BW235" s="126">
        <v>35</v>
      </c>
      <c r="BX235">
        <v>11</v>
      </c>
      <c r="BY235">
        <v>14</v>
      </c>
      <c r="BZ235">
        <v>20</v>
      </c>
      <c r="CA235">
        <v>9</v>
      </c>
      <c r="CB235">
        <v>18</v>
      </c>
      <c r="CC235">
        <v>19</v>
      </c>
      <c r="CD235">
        <v>1</v>
      </c>
      <c r="CE235">
        <v>2</v>
      </c>
      <c r="CF235">
        <v>5</v>
      </c>
      <c r="CG235">
        <v>22</v>
      </c>
      <c r="CH235">
        <v>26</v>
      </c>
      <c r="CI235">
        <v>33</v>
      </c>
      <c r="CJ235">
        <v>40</v>
      </c>
      <c r="CK235">
        <v>38</v>
      </c>
      <c r="CL235" s="126">
        <v>39</v>
      </c>
      <c r="CM235">
        <v>41</v>
      </c>
      <c r="CN235">
        <v>7</v>
      </c>
      <c r="CO235">
        <v>15</v>
      </c>
      <c r="CP235">
        <v>25</v>
      </c>
      <c r="CQ235" s="126">
        <v>28</v>
      </c>
      <c r="CR235">
        <v>4</v>
      </c>
      <c r="CS235">
        <v>10</v>
      </c>
      <c r="CT235">
        <v>17</v>
      </c>
      <c r="CU235">
        <v>32</v>
      </c>
      <c r="CV235">
        <v>47</v>
      </c>
      <c r="CW235">
        <v>12</v>
      </c>
      <c r="CX235">
        <v>23</v>
      </c>
      <c r="CY235">
        <v>27</v>
      </c>
      <c r="CZ235">
        <v>44</v>
      </c>
      <c r="DA235">
        <v>29</v>
      </c>
      <c r="DB235">
        <v>13</v>
      </c>
      <c r="DC235">
        <v>34</v>
      </c>
      <c r="DD235">
        <v>37</v>
      </c>
      <c r="DE235" s="126">
        <v>42</v>
      </c>
      <c r="DF235" s="126">
        <v>30</v>
      </c>
      <c r="DG235">
        <v>16</v>
      </c>
      <c r="DH235">
        <v>43</v>
      </c>
      <c r="DI235">
        <v>45</v>
      </c>
      <c r="DJ235" s="239">
        <v>106</v>
      </c>
      <c r="DL235" s="237">
        <v>2</v>
      </c>
      <c r="DM235" s="237">
        <v>4</v>
      </c>
      <c r="DO235" s="237">
        <v>2</v>
      </c>
      <c r="DP235" s="237">
        <v>4</v>
      </c>
      <c r="DR235" s="241">
        <v>0.37992831541218636</v>
      </c>
    </row>
    <row r="236" spans="1:122" x14ac:dyDescent="0.25">
      <c r="A236" s="235">
        <v>42807</v>
      </c>
      <c r="B236">
        <v>6</v>
      </c>
      <c r="C236">
        <v>28</v>
      </c>
      <c r="D236">
        <v>30</v>
      </c>
      <c r="E236">
        <v>35</v>
      </c>
      <c r="F236">
        <v>39</v>
      </c>
      <c r="G236">
        <v>42</v>
      </c>
      <c r="I236">
        <v>1</v>
      </c>
      <c r="J236">
        <v>0</v>
      </c>
      <c r="K236">
        <v>1</v>
      </c>
      <c r="L236">
        <v>3</v>
      </c>
      <c r="M236">
        <v>1</v>
      </c>
      <c r="O236">
        <v>30</v>
      </c>
      <c r="P236">
        <v>30</v>
      </c>
      <c r="Q236">
        <v>34</v>
      </c>
      <c r="R236">
        <v>26</v>
      </c>
      <c r="S236">
        <v>30</v>
      </c>
      <c r="T236">
        <v>35</v>
      </c>
      <c r="U236">
        <v>27</v>
      </c>
      <c r="V236">
        <v>38</v>
      </c>
      <c r="W236">
        <v>31</v>
      </c>
      <c r="X236">
        <v>26</v>
      </c>
      <c r="Y236">
        <v>32</v>
      </c>
      <c r="Z236">
        <v>24</v>
      </c>
      <c r="AA236">
        <v>22</v>
      </c>
      <c r="AB236">
        <v>32</v>
      </c>
      <c r="AC236">
        <v>27</v>
      </c>
      <c r="AD236">
        <v>18</v>
      </c>
      <c r="AE236">
        <v>26</v>
      </c>
      <c r="AF236">
        <v>31</v>
      </c>
      <c r="AG236">
        <v>31</v>
      </c>
      <c r="AH236">
        <v>32</v>
      </c>
      <c r="AI236">
        <v>35</v>
      </c>
      <c r="AJ236">
        <v>30</v>
      </c>
      <c r="AK236">
        <v>24</v>
      </c>
      <c r="AL236">
        <v>35</v>
      </c>
      <c r="AM236">
        <v>27</v>
      </c>
      <c r="AN236">
        <v>30</v>
      </c>
      <c r="AO236">
        <v>24</v>
      </c>
      <c r="AP236">
        <v>28</v>
      </c>
      <c r="AQ236">
        <v>23</v>
      </c>
      <c r="AR236">
        <v>20</v>
      </c>
      <c r="AS236">
        <v>33</v>
      </c>
      <c r="AT236">
        <v>26</v>
      </c>
      <c r="AU236">
        <v>30</v>
      </c>
      <c r="AV236">
        <v>22</v>
      </c>
      <c r="AW236">
        <v>34</v>
      </c>
      <c r="AX236">
        <v>37</v>
      </c>
      <c r="AY236">
        <v>22</v>
      </c>
      <c r="AZ236">
        <v>28</v>
      </c>
      <c r="BA236">
        <v>29</v>
      </c>
      <c r="BB236">
        <v>30</v>
      </c>
      <c r="BC236">
        <v>28</v>
      </c>
      <c r="BD236">
        <v>21</v>
      </c>
      <c r="BE236">
        <v>18</v>
      </c>
      <c r="BF236">
        <v>24</v>
      </c>
      <c r="BG236">
        <v>18</v>
      </c>
      <c r="BH236">
        <v>37</v>
      </c>
      <c r="BI236">
        <v>26</v>
      </c>
      <c r="BJ236">
        <v>35</v>
      </c>
      <c r="BK236">
        <v>36</v>
      </c>
      <c r="BM236">
        <v>8</v>
      </c>
      <c r="BN236">
        <v>36</v>
      </c>
      <c r="BO236">
        <v>46</v>
      </c>
      <c r="BP236">
        <v>49</v>
      </c>
      <c r="BQ236">
        <v>6</v>
      </c>
      <c r="BR236">
        <v>21</v>
      </c>
      <c r="BS236">
        <v>24</v>
      </c>
      <c r="BT236">
        <v>48</v>
      </c>
      <c r="BU236">
        <v>3</v>
      </c>
      <c r="BV236">
        <v>35</v>
      </c>
      <c r="BW236">
        <v>31</v>
      </c>
      <c r="BX236">
        <v>11</v>
      </c>
      <c r="BY236">
        <v>14</v>
      </c>
      <c r="BZ236" s="126">
        <v>20</v>
      </c>
      <c r="CA236" s="126">
        <v>9</v>
      </c>
      <c r="CB236">
        <v>18</v>
      </c>
      <c r="CC236" s="126">
        <v>19</v>
      </c>
      <c r="CD236">
        <v>1</v>
      </c>
      <c r="CE236" s="126">
        <v>2</v>
      </c>
      <c r="CF236">
        <v>5</v>
      </c>
      <c r="CG236">
        <v>22</v>
      </c>
      <c r="CH236">
        <v>26</v>
      </c>
      <c r="CI236">
        <v>33</v>
      </c>
      <c r="CJ236">
        <v>40</v>
      </c>
      <c r="CK236">
        <v>39</v>
      </c>
      <c r="CL236">
        <v>28</v>
      </c>
      <c r="CM236">
        <v>38</v>
      </c>
      <c r="CN236">
        <v>41</v>
      </c>
      <c r="CO236">
        <v>7</v>
      </c>
      <c r="CP236" s="126">
        <v>15</v>
      </c>
      <c r="CQ236">
        <v>25</v>
      </c>
      <c r="CR236">
        <v>4</v>
      </c>
      <c r="CS236">
        <v>10</v>
      </c>
      <c r="CT236">
        <v>17</v>
      </c>
      <c r="CU236">
        <v>32</v>
      </c>
      <c r="CV236">
        <v>47</v>
      </c>
      <c r="CW236">
        <v>12</v>
      </c>
      <c r="CX236">
        <v>23</v>
      </c>
      <c r="CY236">
        <v>27</v>
      </c>
      <c r="CZ236">
        <v>44</v>
      </c>
      <c r="DA236">
        <v>29</v>
      </c>
      <c r="DB236">
        <v>13</v>
      </c>
      <c r="DC236">
        <v>34</v>
      </c>
      <c r="DD236" s="126">
        <v>37</v>
      </c>
      <c r="DE236">
        <v>42</v>
      </c>
      <c r="DF236">
        <v>30</v>
      </c>
      <c r="DG236">
        <v>16</v>
      </c>
      <c r="DH236">
        <v>43</v>
      </c>
      <c r="DI236">
        <v>45</v>
      </c>
      <c r="DJ236" s="239">
        <v>180</v>
      </c>
      <c r="DL236" s="237">
        <v>5</v>
      </c>
      <c r="DM236" s="237">
        <v>1</v>
      </c>
      <c r="DO236" s="237">
        <v>2</v>
      </c>
      <c r="DP236" s="237">
        <v>4</v>
      </c>
      <c r="DR236" s="241">
        <v>0.64516129032258063</v>
      </c>
    </row>
    <row r="237" spans="1:122" x14ac:dyDescent="0.25">
      <c r="A237" s="235">
        <v>42810</v>
      </c>
      <c r="B237">
        <v>2</v>
      </c>
      <c r="C237">
        <v>9</v>
      </c>
      <c r="D237">
        <v>15</v>
      </c>
      <c r="E237">
        <v>19</v>
      </c>
      <c r="F237">
        <v>20</v>
      </c>
      <c r="G237">
        <v>37</v>
      </c>
      <c r="I237">
        <v>2</v>
      </c>
      <c r="J237">
        <v>2</v>
      </c>
      <c r="K237">
        <v>1</v>
      </c>
      <c r="L237">
        <v>1</v>
      </c>
      <c r="M237">
        <v>0</v>
      </c>
      <c r="O237">
        <v>30</v>
      </c>
      <c r="P237">
        <v>31</v>
      </c>
      <c r="Q237">
        <v>34</v>
      </c>
      <c r="R237">
        <v>26</v>
      </c>
      <c r="S237">
        <v>30</v>
      </c>
      <c r="T237">
        <v>35</v>
      </c>
      <c r="U237">
        <v>27</v>
      </c>
      <c r="V237">
        <v>38</v>
      </c>
      <c r="W237">
        <v>32</v>
      </c>
      <c r="X237">
        <v>26</v>
      </c>
      <c r="Y237">
        <v>32</v>
      </c>
      <c r="Z237">
        <v>24</v>
      </c>
      <c r="AA237">
        <v>22</v>
      </c>
      <c r="AB237">
        <v>32</v>
      </c>
      <c r="AC237">
        <v>28</v>
      </c>
      <c r="AD237">
        <v>18</v>
      </c>
      <c r="AE237">
        <v>26</v>
      </c>
      <c r="AF237">
        <v>31</v>
      </c>
      <c r="AG237">
        <v>32</v>
      </c>
      <c r="AH237">
        <v>33</v>
      </c>
      <c r="AI237">
        <v>35</v>
      </c>
      <c r="AJ237">
        <v>30</v>
      </c>
      <c r="AK237">
        <v>24</v>
      </c>
      <c r="AL237">
        <v>35</v>
      </c>
      <c r="AM237">
        <v>27</v>
      </c>
      <c r="AN237">
        <v>30</v>
      </c>
      <c r="AO237">
        <v>24</v>
      </c>
      <c r="AP237">
        <v>28</v>
      </c>
      <c r="AQ237">
        <v>23</v>
      </c>
      <c r="AR237">
        <v>20</v>
      </c>
      <c r="AS237">
        <v>33</v>
      </c>
      <c r="AT237">
        <v>26</v>
      </c>
      <c r="AU237">
        <v>30</v>
      </c>
      <c r="AV237">
        <v>22</v>
      </c>
      <c r="AW237">
        <v>34</v>
      </c>
      <c r="AX237">
        <v>37</v>
      </c>
      <c r="AY237">
        <v>23</v>
      </c>
      <c r="AZ237">
        <v>28</v>
      </c>
      <c r="BA237">
        <v>29</v>
      </c>
      <c r="BB237">
        <v>30</v>
      </c>
      <c r="BC237">
        <v>28</v>
      </c>
      <c r="BD237">
        <v>21</v>
      </c>
      <c r="BE237">
        <v>18</v>
      </c>
      <c r="BF237">
        <v>24</v>
      </c>
      <c r="BG237">
        <v>18</v>
      </c>
      <c r="BH237">
        <v>37</v>
      </c>
      <c r="BI237">
        <v>26</v>
      </c>
      <c r="BJ237">
        <v>35</v>
      </c>
      <c r="BK237">
        <v>36</v>
      </c>
      <c r="BM237">
        <v>8</v>
      </c>
      <c r="BN237">
        <v>36</v>
      </c>
      <c r="BO237">
        <v>46</v>
      </c>
      <c r="BP237">
        <v>49</v>
      </c>
      <c r="BQ237" s="126">
        <v>6</v>
      </c>
      <c r="BR237">
        <v>21</v>
      </c>
      <c r="BS237">
        <v>24</v>
      </c>
      <c r="BT237">
        <v>48</v>
      </c>
      <c r="BU237">
        <v>3</v>
      </c>
      <c r="BV237">
        <v>35</v>
      </c>
      <c r="BW237" s="126">
        <v>20</v>
      </c>
      <c r="BX237">
        <v>31</v>
      </c>
      <c r="BY237">
        <v>9</v>
      </c>
      <c r="BZ237">
        <v>11</v>
      </c>
      <c r="CA237">
        <v>14</v>
      </c>
      <c r="CB237">
        <v>19</v>
      </c>
      <c r="CC237">
        <v>2</v>
      </c>
      <c r="CD237">
        <v>18</v>
      </c>
      <c r="CE237">
        <v>1</v>
      </c>
      <c r="CF237">
        <v>5</v>
      </c>
      <c r="CG237">
        <v>22</v>
      </c>
      <c r="CH237">
        <v>26</v>
      </c>
      <c r="CI237">
        <v>33</v>
      </c>
      <c r="CJ237">
        <v>40</v>
      </c>
      <c r="CK237">
        <v>39</v>
      </c>
      <c r="CL237">
        <v>15</v>
      </c>
      <c r="CM237">
        <v>28</v>
      </c>
      <c r="CN237">
        <v>38</v>
      </c>
      <c r="CO237" s="126">
        <v>41</v>
      </c>
      <c r="CP237">
        <v>7</v>
      </c>
      <c r="CQ237">
        <v>25</v>
      </c>
      <c r="CR237">
        <v>4</v>
      </c>
      <c r="CS237">
        <v>10</v>
      </c>
      <c r="CT237">
        <v>17</v>
      </c>
      <c r="CU237">
        <v>32</v>
      </c>
      <c r="CV237">
        <v>47</v>
      </c>
      <c r="CW237">
        <v>12</v>
      </c>
      <c r="CX237">
        <v>23</v>
      </c>
      <c r="CY237">
        <v>27</v>
      </c>
      <c r="CZ237">
        <v>44</v>
      </c>
      <c r="DA237">
        <v>29</v>
      </c>
      <c r="DB237">
        <v>37</v>
      </c>
      <c r="DC237">
        <v>13</v>
      </c>
      <c r="DD237">
        <v>34</v>
      </c>
      <c r="DE237" s="126">
        <v>42</v>
      </c>
      <c r="DF237" s="126">
        <v>30</v>
      </c>
      <c r="DG237">
        <v>16</v>
      </c>
      <c r="DH237">
        <v>43</v>
      </c>
      <c r="DI237" s="126">
        <v>45</v>
      </c>
      <c r="DJ237" s="239">
        <v>102</v>
      </c>
      <c r="DL237" s="237">
        <v>1</v>
      </c>
      <c r="DM237" s="237">
        <v>5</v>
      </c>
      <c r="DO237" s="237">
        <v>4</v>
      </c>
      <c r="DP237" s="237">
        <v>2</v>
      </c>
      <c r="DR237" s="241">
        <v>0.36559139784946237</v>
      </c>
    </row>
    <row r="238" spans="1:122" x14ac:dyDescent="0.25">
      <c r="A238" s="235">
        <v>42814</v>
      </c>
      <c r="B238">
        <v>6</v>
      </c>
      <c r="C238">
        <v>20</v>
      </c>
      <c r="D238">
        <v>30</v>
      </c>
      <c r="E238">
        <v>41</v>
      </c>
      <c r="F238">
        <v>42</v>
      </c>
      <c r="G238">
        <v>45</v>
      </c>
      <c r="I238">
        <v>1</v>
      </c>
      <c r="J238">
        <v>0</v>
      </c>
      <c r="K238">
        <v>1</v>
      </c>
      <c r="L238">
        <v>1</v>
      </c>
      <c r="M238">
        <v>3</v>
      </c>
      <c r="O238">
        <v>30</v>
      </c>
      <c r="P238">
        <v>31</v>
      </c>
      <c r="Q238">
        <v>34</v>
      </c>
      <c r="R238">
        <v>26</v>
      </c>
      <c r="S238">
        <v>30</v>
      </c>
      <c r="T238">
        <v>36</v>
      </c>
      <c r="U238">
        <v>27</v>
      </c>
      <c r="V238">
        <v>38</v>
      </c>
      <c r="W238">
        <v>32</v>
      </c>
      <c r="X238">
        <v>26</v>
      </c>
      <c r="Y238">
        <v>32</v>
      </c>
      <c r="Z238">
        <v>24</v>
      </c>
      <c r="AA238">
        <v>22</v>
      </c>
      <c r="AB238">
        <v>32</v>
      </c>
      <c r="AC238">
        <v>28</v>
      </c>
      <c r="AD238">
        <v>18</v>
      </c>
      <c r="AE238">
        <v>26</v>
      </c>
      <c r="AF238">
        <v>31</v>
      </c>
      <c r="AG238">
        <v>32</v>
      </c>
      <c r="AH238">
        <v>34</v>
      </c>
      <c r="AI238">
        <v>35</v>
      </c>
      <c r="AJ238">
        <v>30</v>
      </c>
      <c r="AK238">
        <v>24</v>
      </c>
      <c r="AL238">
        <v>35</v>
      </c>
      <c r="AM238">
        <v>27</v>
      </c>
      <c r="AN238">
        <v>30</v>
      </c>
      <c r="AO238">
        <v>24</v>
      </c>
      <c r="AP238">
        <v>28</v>
      </c>
      <c r="AQ238">
        <v>23</v>
      </c>
      <c r="AR238">
        <v>21</v>
      </c>
      <c r="AS238">
        <v>33</v>
      </c>
      <c r="AT238">
        <v>26</v>
      </c>
      <c r="AU238">
        <v>30</v>
      </c>
      <c r="AV238">
        <v>22</v>
      </c>
      <c r="AW238">
        <v>34</v>
      </c>
      <c r="AX238">
        <v>37</v>
      </c>
      <c r="AY238">
        <v>23</v>
      </c>
      <c r="AZ238">
        <v>28</v>
      </c>
      <c r="BA238">
        <v>29</v>
      </c>
      <c r="BB238">
        <v>30</v>
      </c>
      <c r="BC238">
        <v>29</v>
      </c>
      <c r="BD238">
        <v>22</v>
      </c>
      <c r="BE238">
        <v>18</v>
      </c>
      <c r="BF238">
        <v>24</v>
      </c>
      <c r="BG238">
        <v>19</v>
      </c>
      <c r="BH238">
        <v>37</v>
      </c>
      <c r="BI238">
        <v>26</v>
      </c>
      <c r="BJ238">
        <v>35</v>
      </c>
      <c r="BK238">
        <v>36</v>
      </c>
      <c r="BM238">
        <v>8</v>
      </c>
      <c r="BN238">
        <v>36</v>
      </c>
      <c r="BO238">
        <v>46</v>
      </c>
      <c r="BP238">
        <v>6</v>
      </c>
      <c r="BQ238">
        <v>49</v>
      </c>
      <c r="BR238">
        <v>21</v>
      </c>
      <c r="BS238">
        <v>24</v>
      </c>
      <c r="BT238">
        <v>48</v>
      </c>
      <c r="BU238">
        <v>3</v>
      </c>
      <c r="BV238">
        <v>20</v>
      </c>
      <c r="BW238">
        <v>35</v>
      </c>
      <c r="BX238">
        <v>31</v>
      </c>
      <c r="BY238">
        <v>9</v>
      </c>
      <c r="BZ238">
        <v>11</v>
      </c>
      <c r="CA238">
        <v>14</v>
      </c>
      <c r="CB238">
        <v>19</v>
      </c>
      <c r="CC238">
        <v>2</v>
      </c>
      <c r="CD238" s="126">
        <v>18</v>
      </c>
      <c r="CE238">
        <v>1</v>
      </c>
      <c r="CF238" s="126">
        <v>5</v>
      </c>
      <c r="CG238">
        <v>22</v>
      </c>
      <c r="CH238">
        <v>26</v>
      </c>
      <c r="CI238">
        <v>33</v>
      </c>
      <c r="CJ238">
        <v>40</v>
      </c>
      <c r="CK238">
        <v>39</v>
      </c>
      <c r="CL238">
        <v>41</v>
      </c>
      <c r="CM238">
        <v>15</v>
      </c>
      <c r="CN238" s="126">
        <v>28</v>
      </c>
      <c r="CO238">
        <v>38</v>
      </c>
      <c r="CP238">
        <v>7</v>
      </c>
      <c r="CQ238" s="126">
        <v>25</v>
      </c>
      <c r="CR238">
        <v>4</v>
      </c>
      <c r="CS238">
        <v>10</v>
      </c>
      <c r="CT238">
        <v>17</v>
      </c>
      <c r="CU238">
        <v>32</v>
      </c>
      <c r="CV238">
        <v>47</v>
      </c>
      <c r="CW238">
        <v>12</v>
      </c>
      <c r="CX238">
        <v>23</v>
      </c>
      <c r="CY238">
        <v>27</v>
      </c>
      <c r="CZ238" s="126">
        <v>44</v>
      </c>
      <c r="DA238">
        <v>29</v>
      </c>
      <c r="DB238">
        <v>37</v>
      </c>
      <c r="DC238" s="126">
        <v>13</v>
      </c>
      <c r="DD238">
        <v>34</v>
      </c>
      <c r="DE238">
        <v>42</v>
      </c>
      <c r="DF238">
        <v>30</v>
      </c>
      <c r="DG238">
        <v>45</v>
      </c>
      <c r="DH238">
        <v>16</v>
      </c>
      <c r="DI238">
        <v>43</v>
      </c>
      <c r="DJ238" s="239">
        <v>184</v>
      </c>
      <c r="DL238" s="237">
        <v>4</v>
      </c>
      <c r="DM238" s="237">
        <v>2</v>
      </c>
      <c r="DO238" s="237">
        <v>2</v>
      </c>
      <c r="DP238" s="237">
        <v>4</v>
      </c>
      <c r="DR238" s="241">
        <v>0.65949820788530467</v>
      </c>
    </row>
    <row r="239" spans="1:122" x14ac:dyDescent="0.25">
      <c r="A239" s="235">
        <v>42817</v>
      </c>
      <c r="B239">
        <v>5</v>
      </c>
      <c r="C239">
        <v>13</v>
      </c>
      <c r="D239">
        <v>18</v>
      </c>
      <c r="E239">
        <v>25</v>
      </c>
      <c r="F239">
        <v>28</v>
      </c>
      <c r="G239">
        <v>44</v>
      </c>
      <c r="I239">
        <v>1</v>
      </c>
      <c r="J239">
        <v>2</v>
      </c>
      <c r="K239">
        <v>2</v>
      </c>
      <c r="L239">
        <v>0</v>
      </c>
      <c r="M239">
        <v>1</v>
      </c>
      <c r="O239">
        <v>30</v>
      </c>
      <c r="P239">
        <v>31</v>
      </c>
      <c r="Q239">
        <v>34</v>
      </c>
      <c r="R239">
        <v>26</v>
      </c>
      <c r="S239">
        <v>31</v>
      </c>
      <c r="T239">
        <v>36</v>
      </c>
      <c r="U239">
        <v>27</v>
      </c>
      <c r="V239">
        <v>38</v>
      </c>
      <c r="W239">
        <v>32</v>
      </c>
      <c r="X239">
        <v>26</v>
      </c>
      <c r="Y239">
        <v>32</v>
      </c>
      <c r="Z239">
        <v>24</v>
      </c>
      <c r="AA239">
        <v>23</v>
      </c>
      <c r="AB239">
        <v>32</v>
      </c>
      <c r="AC239">
        <v>28</v>
      </c>
      <c r="AD239">
        <v>18</v>
      </c>
      <c r="AE239">
        <v>26</v>
      </c>
      <c r="AF239">
        <v>32</v>
      </c>
      <c r="AG239">
        <v>32</v>
      </c>
      <c r="AH239">
        <v>34</v>
      </c>
      <c r="AI239">
        <v>35</v>
      </c>
      <c r="AJ239">
        <v>30</v>
      </c>
      <c r="AK239">
        <v>24</v>
      </c>
      <c r="AL239">
        <v>35</v>
      </c>
      <c r="AM239">
        <v>28</v>
      </c>
      <c r="AN239">
        <v>30</v>
      </c>
      <c r="AO239">
        <v>24</v>
      </c>
      <c r="AP239">
        <v>29</v>
      </c>
      <c r="AQ239">
        <v>23</v>
      </c>
      <c r="AR239">
        <v>21</v>
      </c>
      <c r="AS239">
        <v>33</v>
      </c>
      <c r="AT239">
        <v>26</v>
      </c>
      <c r="AU239">
        <v>30</v>
      </c>
      <c r="AV239">
        <v>22</v>
      </c>
      <c r="AW239">
        <v>34</v>
      </c>
      <c r="AX239">
        <v>37</v>
      </c>
      <c r="AY239">
        <v>23</v>
      </c>
      <c r="AZ239">
        <v>28</v>
      </c>
      <c r="BA239">
        <v>29</v>
      </c>
      <c r="BB239">
        <v>30</v>
      </c>
      <c r="BC239">
        <v>29</v>
      </c>
      <c r="BD239">
        <v>22</v>
      </c>
      <c r="BE239">
        <v>18</v>
      </c>
      <c r="BF239">
        <v>25</v>
      </c>
      <c r="BG239">
        <v>19</v>
      </c>
      <c r="BH239">
        <v>37</v>
      </c>
      <c r="BI239">
        <v>26</v>
      </c>
      <c r="BJ239">
        <v>35</v>
      </c>
      <c r="BK239">
        <v>36</v>
      </c>
      <c r="BM239">
        <v>8</v>
      </c>
      <c r="BN239">
        <v>36</v>
      </c>
      <c r="BO239">
        <v>46</v>
      </c>
      <c r="BP239">
        <v>6</v>
      </c>
      <c r="BQ239">
        <v>49</v>
      </c>
      <c r="BR239">
        <v>21</v>
      </c>
      <c r="BS239">
        <v>24</v>
      </c>
      <c r="BT239">
        <v>48</v>
      </c>
      <c r="BU239">
        <v>3</v>
      </c>
      <c r="BV239">
        <v>20</v>
      </c>
      <c r="BW239">
        <v>35</v>
      </c>
      <c r="BX239">
        <v>31</v>
      </c>
      <c r="BY239">
        <v>9</v>
      </c>
      <c r="BZ239">
        <v>11</v>
      </c>
      <c r="CA239">
        <v>14</v>
      </c>
      <c r="CB239">
        <v>18</v>
      </c>
      <c r="CC239">
        <v>19</v>
      </c>
      <c r="CD239">
        <v>2</v>
      </c>
      <c r="CE239">
        <v>5</v>
      </c>
      <c r="CF239" s="126">
        <v>1</v>
      </c>
      <c r="CG239">
        <v>22</v>
      </c>
      <c r="CH239">
        <v>26</v>
      </c>
      <c r="CI239">
        <v>33</v>
      </c>
      <c r="CJ239" s="126">
        <v>40</v>
      </c>
      <c r="CK239" s="126">
        <v>28</v>
      </c>
      <c r="CL239">
        <v>39</v>
      </c>
      <c r="CM239" s="126">
        <v>41</v>
      </c>
      <c r="CN239">
        <v>15</v>
      </c>
      <c r="CO239">
        <v>25</v>
      </c>
      <c r="CP239">
        <v>38</v>
      </c>
      <c r="CQ239">
        <v>7</v>
      </c>
      <c r="CR239">
        <v>4</v>
      </c>
      <c r="CS239">
        <v>10</v>
      </c>
      <c r="CT239">
        <v>17</v>
      </c>
      <c r="CU239">
        <v>32</v>
      </c>
      <c r="CV239">
        <v>47</v>
      </c>
      <c r="CW239" s="126">
        <v>44</v>
      </c>
      <c r="CX239">
        <v>12</v>
      </c>
      <c r="CY239">
        <v>23</v>
      </c>
      <c r="CZ239" s="126">
        <v>27</v>
      </c>
      <c r="DA239">
        <v>13</v>
      </c>
      <c r="DB239">
        <v>29</v>
      </c>
      <c r="DC239">
        <v>37</v>
      </c>
      <c r="DD239">
        <v>34</v>
      </c>
      <c r="DE239">
        <v>42</v>
      </c>
      <c r="DF239">
        <v>30</v>
      </c>
      <c r="DG239">
        <v>45</v>
      </c>
      <c r="DH239">
        <v>16</v>
      </c>
      <c r="DI239">
        <v>43</v>
      </c>
      <c r="DJ239" s="239">
        <v>133</v>
      </c>
      <c r="DL239" s="237">
        <v>2</v>
      </c>
      <c r="DM239" s="237">
        <v>4</v>
      </c>
      <c r="DO239" s="237">
        <v>3</v>
      </c>
      <c r="DP239" s="237">
        <v>3</v>
      </c>
      <c r="DR239" s="241">
        <v>0.47670250896057348</v>
      </c>
    </row>
    <row r="240" spans="1:122" x14ac:dyDescent="0.25">
      <c r="A240" s="235">
        <v>42821</v>
      </c>
      <c r="B240">
        <v>1</v>
      </c>
      <c r="C240">
        <v>27</v>
      </c>
      <c r="D240">
        <v>28</v>
      </c>
      <c r="E240">
        <v>40</v>
      </c>
      <c r="F240">
        <v>41</v>
      </c>
      <c r="G240">
        <v>44</v>
      </c>
      <c r="I240">
        <v>1</v>
      </c>
      <c r="J240">
        <v>0</v>
      </c>
      <c r="K240">
        <v>2</v>
      </c>
      <c r="L240">
        <v>0</v>
      </c>
      <c r="M240">
        <v>3</v>
      </c>
      <c r="O240">
        <v>31</v>
      </c>
      <c r="P240">
        <v>31</v>
      </c>
      <c r="Q240">
        <v>34</v>
      </c>
      <c r="R240">
        <v>26</v>
      </c>
      <c r="S240">
        <v>31</v>
      </c>
      <c r="T240">
        <v>36</v>
      </c>
      <c r="U240">
        <v>27</v>
      </c>
      <c r="V240">
        <v>38</v>
      </c>
      <c r="W240">
        <v>32</v>
      </c>
      <c r="X240">
        <v>26</v>
      </c>
      <c r="Y240">
        <v>32</v>
      </c>
      <c r="Z240">
        <v>24</v>
      </c>
      <c r="AA240">
        <v>23</v>
      </c>
      <c r="AB240">
        <v>32</v>
      </c>
      <c r="AC240">
        <v>28</v>
      </c>
      <c r="AD240">
        <v>18</v>
      </c>
      <c r="AE240">
        <v>26</v>
      </c>
      <c r="AF240">
        <v>32</v>
      </c>
      <c r="AG240">
        <v>32</v>
      </c>
      <c r="AH240">
        <v>34</v>
      </c>
      <c r="AI240">
        <v>35</v>
      </c>
      <c r="AJ240">
        <v>30</v>
      </c>
      <c r="AK240">
        <v>24</v>
      </c>
      <c r="AL240">
        <v>35</v>
      </c>
      <c r="AM240">
        <v>28</v>
      </c>
      <c r="AN240">
        <v>30</v>
      </c>
      <c r="AO240">
        <v>25</v>
      </c>
      <c r="AP240">
        <v>30</v>
      </c>
      <c r="AQ240">
        <v>23</v>
      </c>
      <c r="AR240">
        <v>21</v>
      </c>
      <c r="AS240">
        <v>33</v>
      </c>
      <c r="AT240">
        <v>26</v>
      </c>
      <c r="AU240">
        <v>30</v>
      </c>
      <c r="AV240">
        <v>22</v>
      </c>
      <c r="AW240">
        <v>34</v>
      </c>
      <c r="AX240">
        <v>37</v>
      </c>
      <c r="AY240">
        <v>23</v>
      </c>
      <c r="AZ240">
        <v>28</v>
      </c>
      <c r="BA240">
        <v>29</v>
      </c>
      <c r="BB240">
        <v>31</v>
      </c>
      <c r="BC240">
        <v>30</v>
      </c>
      <c r="BD240">
        <v>22</v>
      </c>
      <c r="BE240">
        <v>18</v>
      </c>
      <c r="BF240">
        <v>26</v>
      </c>
      <c r="BG240">
        <v>19</v>
      </c>
      <c r="BH240">
        <v>37</v>
      </c>
      <c r="BI240">
        <v>26</v>
      </c>
      <c r="BJ240">
        <v>35</v>
      </c>
      <c r="BK240">
        <v>36</v>
      </c>
      <c r="BM240">
        <v>8</v>
      </c>
      <c r="BN240">
        <v>36</v>
      </c>
      <c r="BO240" s="126">
        <v>46</v>
      </c>
      <c r="BP240">
        <v>6</v>
      </c>
      <c r="BQ240">
        <v>49</v>
      </c>
      <c r="BR240">
        <v>21</v>
      </c>
      <c r="BS240">
        <v>24</v>
      </c>
      <c r="BT240">
        <v>48</v>
      </c>
      <c r="BU240">
        <v>3</v>
      </c>
      <c r="BV240">
        <v>20</v>
      </c>
      <c r="BW240">
        <v>35</v>
      </c>
      <c r="BX240">
        <v>31</v>
      </c>
      <c r="BY240">
        <v>9</v>
      </c>
      <c r="BZ240">
        <v>11</v>
      </c>
      <c r="CA240">
        <v>14</v>
      </c>
      <c r="CB240">
        <v>18</v>
      </c>
      <c r="CC240">
        <v>19</v>
      </c>
      <c r="CD240">
        <v>1</v>
      </c>
      <c r="CE240">
        <v>2</v>
      </c>
      <c r="CF240">
        <v>5</v>
      </c>
      <c r="CG240">
        <v>40</v>
      </c>
      <c r="CH240">
        <v>22</v>
      </c>
      <c r="CI240">
        <v>26</v>
      </c>
      <c r="CJ240" s="126">
        <v>28</v>
      </c>
      <c r="CK240">
        <v>33</v>
      </c>
      <c r="CL240">
        <v>41</v>
      </c>
      <c r="CM240" s="126">
        <v>39</v>
      </c>
      <c r="CN240">
        <v>15</v>
      </c>
      <c r="CO240">
        <v>25</v>
      </c>
      <c r="CP240" s="126">
        <v>38</v>
      </c>
      <c r="CQ240">
        <v>7</v>
      </c>
      <c r="CR240">
        <v>4</v>
      </c>
      <c r="CS240">
        <v>10</v>
      </c>
      <c r="CT240">
        <v>17</v>
      </c>
      <c r="CU240">
        <v>32</v>
      </c>
      <c r="CV240">
        <v>44</v>
      </c>
      <c r="CW240">
        <v>47</v>
      </c>
      <c r="CX240">
        <v>27</v>
      </c>
      <c r="CY240">
        <v>12</v>
      </c>
      <c r="CZ240">
        <v>23</v>
      </c>
      <c r="DA240">
        <v>13</v>
      </c>
      <c r="DB240">
        <v>29</v>
      </c>
      <c r="DC240">
        <v>37</v>
      </c>
      <c r="DD240" s="126">
        <v>34</v>
      </c>
      <c r="DE240" s="126">
        <v>42</v>
      </c>
      <c r="DF240">
        <v>30</v>
      </c>
      <c r="DG240">
        <v>45</v>
      </c>
      <c r="DH240">
        <v>16</v>
      </c>
      <c r="DI240">
        <v>43</v>
      </c>
      <c r="DJ240" s="239">
        <v>181</v>
      </c>
      <c r="DL240" s="237">
        <v>5</v>
      </c>
      <c r="DM240" s="237">
        <v>1</v>
      </c>
      <c r="DO240" s="237">
        <v>3</v>
      </c>
      <c r="DP240" s="237">
        <v>3</v>
      </c>
      <c r="DR240" s="241">
        <v>0.64874551971326166</v>
      </c>
    </row>
    <row r="241" spans="1:122" x14ac:dyDescent="0.25">
      <c r="A241" s="235">
        <v>42824</v>
      </c>
      <c r="B241">
        <v>28</v>
      </c>
      <c r="C241">
        <v>34</v>
      </c>
      <c r="D241">
        <v>38</v>
      </c>
      <c r="E241">
        <v>39</v>
      </c>
      <c r="F241">
        <v>42</v>
      </c>
      <c r="G241">
        <v>46</v>
      </c>
      <c r="I241">
        <v>0</v>
      </c>
      <c r="J241">
        <v>0</v>
      </c>
      <c r="K241">
        <v>1</v>
      </c>
      <c r="L241">
        <v>3</v>
      </c>
      <c r="M241">
        <v>2</v>
      </c>
      <c r="O241">
        <v>31</v>
      </c>
      <c r="P241">
        <v>31</v>
      </c>
      <c r="Q241">
        <v>34</v>
      </c>
      <c r="R241">
        <v>26</v>
      </c>
      <c r="S241">
        <v>31</v>
      </c>
      <c r="T241">
        <v>36</v>
      </c>
      <c r="U241">
        <v>27</v>
      </c>
      <c r="V241">
        <v>38</v>
      </c>
      <c r="W241">
        <v>32</v>
      </c>
      <c r="X241">
        <v>26</v>
      </c>
      <c r="Y241">
        <v>32</v>
      </c>
      <c r="Z241">
        <v>24</v>
      </c>
      <c r="AA241">
        <v>23</v>
      </c>
      <c r="AB241">
        <v>32</v>
      </c>
      <c r="AC241">
        <v>28</v>
      </c>
      <c r="AD241">
        <v>18</v>
      </c>
      <c r="AE241">
        <v>26</v>
      </c>
      <c r="AF241">
        <v>32</v>
      </c>
      <c r="AG241">
        <v>32</v>
      </c>
      <c r="AH241">
        <v>34</v>
      </c>
      <c r="AI241">
        <v>35</v>
      </c>
      <c r="AJ241">
        <v>30</v>
      </c>
      <c r="AK241">
        <v>24</v>
      </c>
      <c r="AL241">
        <v>35</v>
      </c>
      <c r="AM241">
        <v>28</v>
      </c>
      <c r="AN241">
        <v>30</v>
      </c>
      <c r="AO241">
        <v>25</v>
      </c>
      <c r="AP241">
        <v>31</v>
      </c>
      <c r="AQ241">
        <v>23</v>
      </c>
      <c r="AR241">
        <v>21</v>
      </c>
      <c r="AS241">
        <v>33</v>
      </c>
      <c r="AT241">
        <v>26</v>
      </c>
      <c r="AU241">
        <v>30</v>
      </c>
      <c r="AV241">
        <v>23</v>
      </c>
      <c r="AW241">
        <v>34</v>
      </c>
      <c r="AX241">
        <v>37</v>
      </c>
      <c r="AY241">
        <v>23</v>
      </c>
      <c r="AZ241">
        <v>29</v>
      </c>
      <c r="BA241">
        <v>30</v>
      </c>
      <c r="BB241">
        <v>31</v>
      </c>
      <c r="BC241">
        <v>30</v>
      </c>
      <c r="BD241">
        <v>23</v>
      </c>
      <c r="BE241">
        <v>18</v>
      </c>
      <c r="BF241">
        <v>26</v>
      </c>
      <c r="BG241">
        <v>19</v>
      </c>
      <c r="BH241">
        <v>38</v>
      </c>
      <c r="BI241">
        <v>26</v>
      </c>
      <c r="BJ241">
        <v>35</v>
      </c>
      <c r="BK241">
        <v>36</v>
      </c>
      <c r="BM241">
        <v>8</v>
      </c>
      <c r="BN241">
        <v>46</v>
      </c>
      <c r="BO241">
        <v>36</v>
      </c>
      <c r="BP241">
        <v>6</v>
      </c>
      <c r="BQ241">
        <v>49</v>
      </c>
      <c r="BR241">
        <v>21</v>
      </c>
      <c r="BS241">
        <v>24</v>
      </c>
      <c r="BT241" s="126">
        <v>48</v>
      </c>
      <c r="BU241">
        <v>3</v>
      </c>
      <c r="BV241">
        <v>20</v>
      </c>
      <c r="BW241">
        <v>35</v>
      </c>
      <c r="BX241">
        <v>31</v>
      </c>
      <c r="BY241">
        <v>9</v>
      </c>
      <c r="BZ241">
        <v>11</v>
      </c>
      <c r="CA241">
        <v>14</v>
      </c>
      <c r="CB241">
        <v>18</v>
      </c>
      <c r="CC241">
        <v>19</v>
      </c>
      <c r="CD241" s="126">
        <v>1</v>
      </c>
      <c r="CE241">
        <v>2</v>
      </c>
      <c r="CF241">
        <v>5</v>
      </c>
      <c r="CG241" s="126">
        <v>28</v>
      </c>
      <c r="CH241" s="126">
        <v>40</v>
      </c>
      <c r="CI241">
        <v>22</v>
      </c>
      <c r="CJ241">
        <v>26</v>
      </c>
      <c r="CK241">
        <v>33</v>
      </c>
      <c r="CL241">
        <v>39</v>
      </c>
      <c r="CM241">
        <v>41</v>
      </c>
      <c r="CN241">
        <v>38</v>
      </c>
      <c r="CO241">
        <v>15</v>
      </c>
      <c r="CP241">
        <v>25</v>
      </c>
      <c r="CQ241">
        <v>7</v>
      </c>
      <c r="CR241">
        <v>4</v>
      </c>
      <c r="CS241">
        <v>10</v>
      </c>
      <c r="CT241">
        <v>17</v>
      </c>
      <c r="CU241" s="126">
        <v>32</v>
      </c>
      <c r="CV241">
        <v>44</v>
      </c>
      <c r="CW241">
        <v>47</v>
      </c>
      <c r="CX241">
        <v>27</v>
      </c>
      <c r="CY241">
        <v>12</v>
      </c>
      <c r="CZ241">
        <v>23</v>
      </c>
      <c r="DA241">
        <v>13</v>
      </c>
      <c r="DB241">
        <v>29</v>
      </c>
      <c r="DC241">
        <v>34</v>
      </c>
      <c r="DD241">
        <v>37</v>
      </c>
      <c r="DE241">
        <v>42</v>
      </c>
      <c r="DF241" s="126">
        <v>30</v>
      </c>
      <c r="DG241">
        <v>45</v>
      </c>
      <c r="DH241">
        <v>16</v>
      </c>
      <c r="DI241">
        <v>43</v>
      </c>
      <c r="DJ241" s="239">
        <v>227</v>
      </c>
      <c r="DL241" s="237">
        <v>6</v>
      </c>
      <c r="DM241" s="237">
        <v>0</v>
      </c>
      <c r="DO241" s="237">
        <v>1</v>
      </c>
      <c r="DP241" s="237">
        <v>5</v>
      </c>
      <c r="DR241" s="241">
        <v>0.81362007168458783</v>
      </c>
    </row>
    <row r="242" spans="1:122" x14ac:dyDescent="0.25">
      <c r="A242" s="235">
        <v>42828</v>
      </c>
      <c r="B242">
        <v>1</v>
      </c>
      <c r="C242">
        <v>28</v>
      </c>
      <c r="D242">
        <v>30</v>
      </c>
      <c r="E242">
        <v>32</v>
      </c>
      <c r="F242">
        <v>40</v>
      </c>
      <c r="G242">
        <v>48</v>
      </c>
      <c r="I242">
        <v>1</v>
      </c>
      <c r="J242">
        <v>0</v>
      </c>
      <c r="K242">
        <v>1</v>
      </c>
      <c r="L242">
        <v>2</v>
      </c>
      <c r="M242">
        <v>2</v>
      </c>
      <c r="O242">
        <v>32</v>
      </c>
      <c r="P242">
        <v>31</v>
      </c>
      <c r="Q242">
        <v>34</v>
      </c>
      <c r="R242">
        <v>26</v>
      </c>
      <c r="S242">
        <v>31</v>
      </c>
      <c r="T242">
        <v>36</v>
      </c>
      <c r="U242">
        <v>27</v>
      </c>
      <c r="V242">
        <v>38</v>
      </c>
      <c r="W242">
        <v>32</v>
      </c>
      <c r="X242">
        <v>26</v>
      </c>
      <c r="Y242">
        <v>32</v>
      </c>
      <c r="Z242">
        <v>24</v>
      </c>
      <c r="AA242">
        <v>23</v>
      </c>
      <c r="AB242">
        <v>32</v>
      </c>
      <c r="AC242">
        <v>28</v>
      </c>
      <c r="AD242">
        <v>18</v>
      </c>
      <c r="AE242">
        <v>26</v>
      </c>
      <c r="AF242">
        <v>32</v>
      </c>
      <c r="AG242">
        <v>32</v>
      </c>
      <c r="AH242">
        <v>34</v>
      </c>
      <c r="AI242">
        <v>35</v>
      </c>
      <c r="AJ242">
        <v>30</v>
      </c>
      <c r="AK242">
        <v>24</v>
      </c>
      <c r="AL242">
        <v>35</v>
      </c>
      <c r="AM242">
        <v>28</v>
      </c>
      <c r="AN242">
        <v>30</v>
      </c>
      <c r="AO242">
        <v>25</v>
      </c>
      <c r="AP242">
        <v>32</v>
      </c>
      <c r="AQ242">
        <v>23</v>
      </c>
      <c r="AR242">
        <v>22</v>
      </c>
      <c r="AS242">
        <v>33</v>
      </c>
      <c r="AT242">
        <v>27</v>
      </c>
      <c r="AU242">
        <v>30</v>
      </c>
      <c r="AV242">
        <v>23</v>
      </c>
      <c r="AW242">
        <v>34</v>
      </c>
      <c r="AX242">
        <v>37</v>
      </c>
      <c r="AY242">
        <v>23</v>
      </c>
      <c r="AZ242">
        <v>29</v>
      </c>
      <c r="BA242">
        <v>30</v>
      </c>
      <c r="BB242">
        <v>32</v>
      </c>
      <c r="BC242">
        <v>30</v>
      </c>
      <c r="BD242">
        <v>23</v>
      </c>
      <c r="BE242">
        <v>18</v>
      </c>
      <c r="BF242">
        <v>26</v>
      </c>
      <c r="BG242">
        <v>19</v>
      </c>
      <c r="BH242">
        <v>38</v>
      </c>
      <c r="BI242">
        <v>26</v>
      </c>
      <c r="BJ242">
        <v>36</v>
      </c>
      <c r="BK242">
        <v>36</v>
      </c>
      <c r="BM242">
        <v>8</v>
      </c>
      <c r="BN242" s="126">
        <v>46</v>
      </c>
      <c r="BO242">
        <v>36</v>
      </c>
      <c r="BP242">
        <v>6</v>
      </c>
      <c r="BQ242">
        <v>48</v>
      </c>
      <c r="BR242">
        <v>49</v>
      </c>
      <c r="BS242">
        <v>21</v>
      </c>
      <c r="BT242">
        <v>24</v>
      </c>
      <c r="BU242">
        <v>3</v>
      </c>
      <c r="BV242" s="126">
        <v>20</v>
      </c>
      <c r="BW242">
        <v>35</v>
      </c>
      <c r="BX242">
        <v>31</v>
      </c>
      <c r="BY242">
        <v>1</v>
      </c>
      <c r="BZ242">
        <v>9</v>
      </c>
      <c r="CA242">
        <v>11</v>
      </c>
      <c r="CB242">
        <v>14</v>
      </c>
      <c r="CC242">
        <v>18</v>
      </c>
      <c r="CD242">
        <v>19</v>
      </c>
      <c r="CE242">
        <v>28</v>
      </c>
      <c r="CF242">
        <v>40</v>
      </c>
      <c r="CG242">
        <v>2</v>
      </c>
      <c r="CH242">
        <v>5</v>
      </c>
      <c r="CI242">
        <v>22</v>
      </c>
      <c r="CJ242">
        <v>26</v>
      </c>
      <c r="CK242">
        <v>33</v>
      </c>
      <c r="CL242">
        <v>39</v>
      </c>
      <c r="CM242">
        <v>41</v>
      </c>
      <c r="CN242">
        <v>38</v>
      </c>
      <c r="CO242">
        <v>15</v>
      </c>
      <c r="CP242">
        <v>25</v>
      </c>
      <c r="CQ242">
        <v>7</v>
      </c>
      <c r="CR242">
        <v>32</v>
      </c>
      <c r="CS242">
        <v>4</v>
      </c>
      <c r="CT242" s="126">
        <v>10</v>
      </c>
      <c r="CU242">
        <v>17</v>
      </c>
      <c r="CV242">
        <v>44</v>
      </c>
      <c r="CW242">
        <v>47</v>
      </c>
      <c r="CX242" s="126">
        <v>27</v>
      </c>
      <c r="CY242" s="126">
        <v>12</v>
      </c>
      <c r="CZ242">
        <v>23</v>
      </c>
      <c r="DA242">
        <v>13</v>
      </c>
      <c r="DB242">
        <v>29</v>
      </c>
      <c r="DC242">
        <v>34</v>
      </c>
      <c r="DD242">
        <v>37</v>
      </c>
      <c r="DE242">
        <v>42</v>
      </c>
      <c r="DF242">
        <v>30</v>
      </c>
      <c r="DG242">
        <v>45</v>
      </c>
      <c r="DH242">
        <v>16</v>
      </c>
      <c r="DI242" s="126">
        <v>43</v>
      </c>
      <c r="DJ242" s="239">
        <v>179</v>
      </c>
      <c r="DL242" s="237">
        <v>5</v>
      </c>
      <c r="DM242" s="237">
        <v>1</v>
      </c>
      <c r="DO242" s="237">
        <v>1</v>
      </c>
      <c r="DP242" s="237">
        <v>5</v>
      </c>
      <c r="DR242" s="241">
        <v>0.64157706093189959</v>
      </c>
    </row>
    <row r="243" spans="1:122" x14ac:dyDescent="0.25">
      <c r="A243" s="235">
        <v>42831</v>
      </c>
      <c r="B243">
        <v>10</v>
      </c>
      <c r="C243">
        <v>12</v>
      </c>
      <c r="D243">
        <v>20</v>
      </c>
      <c r="E243">
        <v>27</v>
      </c>
      <c r="F243">
        <v>43</v>
      </c>
      <c r="G243">
        <v>46</v>
      </c>
      <c r="I243">
        <v>0</v>
      </c>
      <c r="J243">
        <v>2</v>
      </c>
      <c r="K243">
        <v>2</v>
      </c>
      <c r="L243">
        <v>0</v>
      </c>
      <c r="M243">
        <v>2</v>
      </c>
      <c r="O243">
        <v>32</v>
      </c>
      <c r="P243">
        <v>31</v>
      </c>
      <c r="Q243">
        <v>34</v>
      </c>
      <c r="R243">
        <v>26</v>
      </c>
      <c r="S243">
        <v>31</v>
      </c>
      <c r="T243">
        <v>36</v>
      </c>
      <c r="U243">
        <v>27</v>
      </c>
      <c r="V243">
        <v>38</v>
      </c>
      <c r="W243">
        <v>32</v>
      </c>
      <c r="X243">
        <v>27</v>
      </c>
      <c r="Y243">
        <v>32</v>
      </c>
      <c r="Z243">
        <v>25</v>
      </c>
      <c r="AA243">
        <v>23</v>
      </c>
      <c r="AB243">
        <v>32</v>
      </c>
      <c r="AC243">
        <v>28</v>
      </c>
      <c r="AD243">
        <v>18</v>
      </c>
      <c r="AE243">
        <v>26</v>
      </c>
      <c r="AF243">
        <v>32</v>
      </c>
      <c r="AG243">
        <v>32</v>
      </c>
      <c r="AH243">
        <v>35</v>
      </c>
      <c r="AI243">
        <v>35</v>
      </c>
      <c r="AJ243">
        <v>30</v>
      </c>
      <c r="AK243">
        <v>24</v>
      </c>
      <c r="AL243">
        <v>35</v>
      </c>
      <c r="AM243">
        <v>28</v>
      </c>
      <c r="AN243">
        <v>30</v>
      </c>
      <c r="AO243">
        <v>26</v>
      </c>
      <c r="AP243">
        <v>32</v>
      </c>
      <c r="AQ243">
        <v>23</v>
      </c>
      <c r="AR243">
        <v>22</v>
      </c>
      <c r="AS243">
        <v>33</v>
      </c>
      <c r="AT243">
        <v>27</v>
      </c>
      <c r="AU243">
        <v>30</v>
      </c>
      <c r="AV243">
        <v>23</v>
      </c>
      <c r="AW243">
        <v>34</v>
      </c>
      <c r="AX243">
        <v>37</v>
      </c>
      <c r="AY243">
        <v>23</v>
      </c>
      <c r="AZ243">
        <v>29</v>
      </c>
      <c r="BA243">
        <v>30</v>
      </c>
      <c r="BB243">
        <v>32</v>
      </c>
      <c r="BC243">
        <v>30</v>
      </c>
      <c r="BD243">
        <v>23</v>
      </c>
      <c r="BE243">
        <v>19</v>
      </c>
      <c r="BF243">
        <v>26</v>
      </c>
      <c r="BG243">
        <v>19</v>
      </c>
      <c r="BH243">
        <v>39</v>
      </c>
      <c r="BI243">
        <v>26</v>
      </c>
      <c r="BJ243">
        <v>36</v>
      </c>
      <c r="BK243">
        <v>36</v>
      </c>
      <c r="BM243">
        <v>46</v>
      </c>
      <c r="BN243">
        <v>8</v>
      </c>
      <c r="BO243">
        <v>36</v>
      </c>
      <c r="BP243">
        <v>6</v>
      </c>
      <c r="BQ243">
        <v>48</v>
      </c>
      <c r="BR243">
        <v>49</v>
      </c>
      <c r="BS243" s="126">
        <v>20</v>
      </c>
      <c r="BT243">
        <v>21</v>
      </c>
      <c r="BU243">
        <v>24</v>
      </c>
      <c r="BV243">
        <v>3</v>
      </c>
      <c r="BW243">
        <v>35</v>
      </c>
      <c r="BX243" s="126">
        <v>31</v>
      </c>
      <c r="BY243">
        <v>1</v>
      </c>
      <c r="BZ243">
        <v>9</v>
      </c>
      <c r="CA243">
        <v>11</v>
      </c>
      <c r="CB243">
        <v>14</v>
      </c>
      <c r="CC243">
        <v>18</v>
      </c>
      <c r="CD243" s="126">
        <v>19</v>
      </c>
      <c r="CE243">
        <v>28</v>
      </c>
      <c r="CF243">
        <v>40</v>
      </c>
      <c r="CG243">
        <v>2</v>
      </c>
      <c r="CH243">
        <v>5</v>
      </c>
      <c r="CI243">
        <v>22</v>
      </c>
      <c r="CJ243">
        <v>26</v>
      </c>
      <c r="CK243">
        <v>33</v>
      </c>
      <c r="CL243">
        <v>39</v>
      </c>
      <c r="CM243">
        <v>41</v>
      </c>
      <c r="CN243">
        <v>38</v>
      </c>
      <c r="CO243">
        <v>15</v>
      </c>
      <c r="CP243">
        <v>25</v>
      </c>
      <c r="CQ243">
        <v>7</v>
      </c>
      <c r="CR243">
        <v>10</v>
      </c>
      <c r="CS243">
        <v>32</v>
      </c>
      <c r="CT243">
        <v>4</v>
      </c>
      <c r="CU243">
        <v>17</v>
      </c>
      <c r="CV243">
        <v>27</v>
      </c>
      <c r="CW243">
        <v>44</v>
      </c>
      <c r="CX243">
        <v>47</v>
      </c>
      <c r="CY243">
        <v>12</v>
      </c>
      <c r="CZ243" s="126">
        <v>23</v>
      </c>
      <c r="DA243" s="126">
        <v>13</v>
      </c>
      <c r="DB243" s="126">
        <v>29</v>
      </c>
      <c r="DC243">
        <v>34</v>
      </c>
      <c r="DD243">
        <v>37</v>
      </c>
      <c r="DE243">
        <v>42</v>
      </c>
      <c r="DF243">
        <v>30</v>
      </c>
      <c r="DG243">
        <v>43</v>
      </c>
      <c r="DH243">
        <v>45</v>
      </c>
      <c r="DI243">
        <v>16</v>
      </c>
      <c r="DJ243" s="239">
        <v>158</v>
      </c>
      <c r="DL243" s="237">
        <v>3</v>
      </c>
      <c r="DM243" s="237">
        <v>3</v>
      </c>
      <c r="DO243" s="237">
        <v>2</v>
      </c>
      <c r="DP243" s="237">
        <v>4</v>
      </c>
      <c r="DR243" s="241">
        <v>0.56630824372759858</v>
      </c>
    </row>
    <row r="244" spans="1:122" x14ac:dyDescent="0.25">
      <c r="A244" s="235">
        <v>42835</v>
      </c>
      <c r="B244">
        <v>13</v>
      </c>
      <c r="C244">
        <v>19</v>
      </c>
      <c r="D244">
        <v>20</v>
      </c>
      <c r="E244">
        <v>23</v>
      </c>
      <c r="F244">
        <v>29</v>
      </c>
      <c r="G244">
        <v>31</v>
      </c>
      <c r="I244">
        <v>0</v>
      </c>
      <c r="J244">
        <v>2</v>
      </c>
      <c r="K244">
        <v>3</v>
      </c>
      <c r="L244">
        <v>1</v>
      </c>
      <c r="M244">
        <v>0</v>
      </c>
      <c r="O244">
        <v>32</v>
      </c>
      <c r="P244">
        <v>31</v>
      </c>
      <c r="Q244">
        <v>34</v>
      </c>
      <c r="R244">
        <v>26</v>
      </c>
      <c r="S244">
        <v>31</v>
      </c>
      <c r="T244">
        <v>36</v>
      </c>
      <c r="U244">
        <v>27</v>
      </c>
      <c r="V244">
        <v>38</v>
      </c>
      <c r="W244">
        <v>32</v>
      </c>
      <c r="X244">
        <v>27</v>
      </c>
      <c r="Y244">
        <v>32</v>
      </c>
      <c r="Z244">
        <v>25</v>
      </c>
      <c r="AA244">
        <v>24</v>
      </c>
      <c r="AB244">
        <v>32</v>
      </c>
      <c r="AC244">
        <v>28</v>
      </c>
      <c r="AD244">
        <v>18</v>
      </c>
      <c r="AE244">
        <v>26</v>
      </c>
      <c r="AF244">
        <v>32</v>
      </c>
      <c r="AG244">
        <v>33</v>
      </c>
      <c r="AH244">
        <v>36</v>
      </c>
      <c r="AI244">
        <v>35</v>
      </c>
      <c r="AJ244">
        <v>30</v>
      </c>
      <c r="AK244">
        <v>25</v>
      </c>
      <c r="AL244">
        <v>35</v>
      </c>
      <c r="AM244">
        <v>28</v>
      </c>
      <c r="AN244">
        <v>30</v>
      </c>
      <c r="AO244">
        <v>26</v>
      </c>
      <c r="AP244">
        <v>32</v>
      </c>
      <c r="AQ244">
        <v>24</v>
      </c>
      <c r="AR244">
        <v>22</v>
      </c>
      <c r="AS244">
        <v>34</v>
      </c>
      <c r="AT244">
        <v>27</v>
      </c>
      <c r="AU244">
        <v>30</v>
      </c>
      <c r="AV244">
        <v>23</v>
      </c>
      <c r="AW244">
        <v>34</v>
      </c>
      <c r="AX244">
        <v>37</v>
      </c>
      <c r="AY244">
        <v>23</v>
      </c>
      <c r="AZ244">
        <v>29</v>
      </c>
      <c r="BA244">
        <v>30</v>
      </c>
      <c r="BB244">
        <v>32</v>
      </c>
      <c r="BC244">
        <v>30</v>
      </c>
      <c r="BD244">
        <v>23</v>
      </c>
      <c r="BE244">
        <v>19</v>
      </c>
      <c r="BF244">
        <v>26</v>
      </c>
      <c r="BG244">
        <v>19</v>
      </c>
      <c r="BH244">
        <v>39</v>
      </c>
      <c r="BI244">
        <v>26</v>
      </c>
      <c r="BJ244">
        <v>36</v>
      </c>
      <c r="BK244">
        <v>36</v>
      </c>
      <c r="BM244">
        <v>46</v>
      </c>
      <c r="BN244">
        <v>8</v>
      </c>
      <c r="BO244">
        <v>36</v>
      </c>
      <c r="BP244">
        <v>6</v>
      </c>
      <c r="BQ244">
        <v>20</v>
      </c>
      <c r="BR244">
        <v>48</v>
      </c>
      <c r="BS244">
        <v>49</v>
      </c>
      <c r="BT244">
        <v>21</v>
      </c>
      <c r="BU244">
        <v>24</v>
      </c>
      <c r="BV244">
        <v>3</v>
      </c>
      <c r="BW244">
        <v>31</v>
      </c>
      <c r="BX244">
        <v>35</v>
      </c>
      <c r="BY244">
        <v>19</v>
      </c>
      <c r="BZ244">
        <v>1</v>
      </c>
      <c r="CA244" s="126">
        <v>9</v>
      </c>
      <c r="CB244">
        <v>11</v>
      </c>
      <c r="CC244">
        <v>14</v>
      </c>
      <c r="CD244">
        <v>18</v>
      </c>
      <c r="CE244">
        <v>28</v>
      </c>
      <c r="CF244">
        <v>40</v>
      </c>
      <c r="CG244">
        <v>2</v>
      </c>
      <c r="CH244">
        <v>5</v>
      </c>
      <c r="CI244">
        <v>22</v>
      </c>
      <c r="CJ244">
        <v>26</v>
      </c>
      <c r="CK244">
        <v>33</v>
      </c>
      <c r="CL244">
        <v>39</v>
      </c>
      <c r="CM244">
        <v>41</v>
      </c>
      <c r="CN244">
        <v>38</v>
      </c>
      <c r="CO244">
        <v>15</v>
      </c>
      <c r="CP244">
        <v>25</v>
      </c>
      <c r="CQ244" s="126">
        <v>7</v>
      </c>
      <c r="CR244">
        <v>10</v>
      </c>
      <c r="CS244" s="126">
        <v>32</v>
      </c>
      <c r="CT244">
        <v>4</v>
      </c>
      <c r="CU244">
        <v>17</v>
      </c>
      <c r="CV244" s="126">
        <v>27</v>
      </c>
      <c r="CW244">
        <v>44</v>
      </c>
      <c r="CX244" s="126">
        <v>47</v>
      </c>
      <c r="CY244">
        <v>12</v>
      </c>
      <c r="CZ244">
        <v>23</v>
      </c>
      <c r="DA244">
        <v>13</v>
      </c>
      <c r="DB244">
        <v>29</v>
      </c>
      <c r="DC244">
        <v>34</v>
      </c>
      <c r="DD244">
        <v>37</v>
      </c>
      <c r="DE244">
        <v>42</v>
      </c>
      <c r="DF244">
        <v>30</v>
      </c>
      <c r="DG244">
        <v>43</v>
      </c>
      <c r="DH244">
        <v>45</v>
      </c>
      <c r="DI244" s="126">
        <v>16</v>
      </c>
      <c r="DJ244" s="239">
        <v>135</v>
      </c>
      <c r="DL244" s="237">
        <v>2</v>
      </c>
      <c r="DM244" s="237">
        <v>4</v>
      </c>
      <c r="DO244" s="237">
        <v>5</v>
      </c>
      <c r="DP244" s="237">
        <v>1</v>
      </c>
      <c r="DR244" s="241">
        <v>0.4838709677419355</v>
      </c>
    </row>
    <row r="245" spans="1:122" x14ac:dyDescent="0.25">
      <c r="A245" s="235">
        <v>42838</v>
      </c>
      <c r="B245">
        <v>7</v>
      </c>
      <c r="C245">
        <v>9</v>
      </c>
      <c r="D245">
        <v>16</v>
      </c>
      <c r="E245">
        <v>27</v>
      </c>
      <c r="F245">
        <v>32</v>
      </c>
      <c r="G245">
        <v>47</v>
      </c>
      <c r="I245">
        <v>2</v>
      </c>
      <c r="J245">
        <v>1</v>
      </c>
      <c r="K245">
        <v>1</v>
      </c>
      <c r="L245">
        <v>1</v>
      </c>
      <c r="M245">
        <v>1</v>
      </c>
      <c r="O245">
        <v>32</v>
      </c>
      <c r="P245">
        <v>31</v>
      </c>
      <c r="Q245">
        <v>34</v>
      </c>
      <c r="R245">
        <v>26</v>
      </c>
      <c r="S245">
        <v>31</v>
      </c>
      <c r="T245">
        <v>36</v>
      </c>
      <c r="U245">
        <v>28</v>
      </c>
      <c r="V245">
        <v>38</v>
      </c>
      <c r="W245">
        <v>33</v>
      </c>
      <c r="X245">
        <v>27</v>
      </c>
      <c r="Y245">
        <v>32</v>
      </c>
      <c r="Z245">
        <v>25</v>
      </c>
      <c r="AA245">
        <v>24</v>
      </c>
      <c r="AB245">
        <v>32</v>
      </c>
      <c r="AC245">
        <v>28</v>
      </c>
      <c r="AD245">
        <v>19</v>
      </c>
      <c r="AE245">
        <v>26</v>
      </c>
      <c r="AF245">
        <v>32</v>
      </c>
      <c r="AG245">
        <v>33</v>
      </c>
      <c r="AH245">
        <v>36</v>
      </c>
      <c r="AI245">
        <v>35</v>
      </c>
      <c r="AJ245">
        <v>30</v>
      </c>
      <c r="AK245">
        <v>25</v>
      </c>
      <c r="AL245">
        <v>35</v>
      </c>
      <c r="AM245">
        <v>28</v>
      </c>
      <c r="AN245">
        <v>30</v>
      </c>
      <c r="AO245">
        <v>27</v>
      </c>
      <c r="AP245">
        <v>32</v>
      </c>
      <c r="AQ245">
        <v>24</v>
      </c>
      <c r="AR245">
        <v>22</v>
      </c>
      <c r="AS245">
        <v>34</v>
      </c>
      <c r="AT245">
        <v>28</v>
      </c>
      <c r="AU245">
        <v>30</v>
      </c>
      <c r="AV245">
        <v>23</v>
      </c>
      <c r="AW245">
        <v>34</v>
      </c>
      <c r="AX245">
        <v>37</v>
      </c>
      <c r="AY245">
        <v>23</v>
      </c>
      <c r="AZ245">
        <v>29</v>
      </c>
      <c r="BA245">
        <v>30</v>
      </c>
      <c r="BB245">
        <v>32</v>
      </c>
      <c r="BC245">
        <v>30</v>
      </c>
      <c r="BD245">
        <v>23</v>
      </c>
      <c r="BE245">
        <v>19</v>
      </c>
      <c r="BF245">
        <v>26</v>
      </c>
      <c r="BG245">
        <v>19</v>
      </c>
      <c r="BH245">
        <v>39</v>
      </c>
      <c r="BI245">
        <v>27</v>
      </c>
      <c r="BJ245">
        <v>36</v>
      </c>
      <c r="BK245">
        <v>36</v>
      </c>
      <c r="BM245">
        <v>46</v>
      </c>
      <c r="BN245">
        <v>8</v>
      </c>
      <c r="BO245" s="126">
        <v>36</v>
      </c>
      <c r="BP245">
        <v>6</v>
      </c>
      <c r="BQ245">
        <v>20</v>
      </c>
      <c r="BR245">
        <v>48</v>
      </c>
      <c r="BS245">
        <v>49</v>
      </c>
      <c r="BT245">
        <v>21</v>
      </c>
      <c r="BU245">
        <v>24</v>
      </c>
      <c r="BV245">
        <v>3</v>
      </c>
      <c r="BW245">
        <v>31</v>
      </c>
      <c r="BX245">
        <v>35</v>
      </c>
      <c r="BY245">
        <v>9</v>
      </c>
      <c r="BZ245">
        <v>19</v>
      </c>
      <c r="CA245">
        <v>1</v>
      </c>
      <c r="CB245">
        <v>11</v>
      </c>
      <c r="CC245">
        <v>14</v>
      </c>
      <c r="CD245">
        <v>18</v>
      </c>
      <c r="CE245" s="126">
        <v>28</v>
      </c>
      <c r="CF245">
        <v>40</v>
      </c>
      <c r="CG245">
        <v>2</v>
      </c>
      <c r="CH245">
        <v>5</v>
      </c>
      <c r="CI245">
        <v>22</v>
      </c>
      <c r="CJ245">
        <v>26</v>
      </c>
      <c r="CK245">
        <v>33</v>
      </c>
      <c r="CL245">
        <v>39</v>
      </c>
      <c r="CM245">
        <v>41</v>
      </c>
      <c r="CN245">
        <v>38</v>
      </c>
      <c r="CO245">
        <v>7</v>
      </c>
      <c r="CP245">
        <v>15</v>
      </c>
      <c r="CQ245" s="126">
        <v>25</v>
      </c>
      <c r="CR245">
        <v>32</v>
      </c>
      <c r="CS245">
        <v>10</v>
      </c>
      <c r="CT245">
        <v>27</v>
      </c>
      <c r="CU245">
        <v>47</v>
      </c>
      <c r="CV245">
        <v>4</v>
      </c>
      <c r="CW245" s="126">
        <v>17</v>
      </c>
      <c r="CX245" s="126">
        <v>44</v>
      </c>
      <c r="CY245" s="126">
        <v>12</v>
      </c>
      <c r="CZ245">
        <v>23</v>
      </c>
      <c r="DA245">
        <v>13</v>
      </c>
      <c r="DB245">
        <v>29</v>
      </c>
      <c r="DC245">
        <v>34</v>
      </c>
      <c r="DD245">
        <v>37</v>
      </c>
      <c r="DE245">
        <v>42</v>
      </c>
      <c r="DF245">
        <v>30</v>
      </c>
      <c r="DG245">
        <v>16</v>
      </c>
      <c r="DH245">
        <v>43</v>
      </c>
      <c r="DI245">
        <v>45</v>
      </c>
      <c r="DJ245" s="239">
        <v>138</v>
      </c>
      <c r="DL245" s="237">
        <v>3</v>
      </c>
      <c r="DM245" s="237">
        <v>3</v>
      </c>
      <c r="DO245" s="237">
        <v>4</v>
      </c>
      <c r="DP245" s="237">
        <v>2</v>
      </c>
      <c r="DR245" s="241">
        <v>0.4946236559139785</v>
      </c>
    </row>
    <row r="246" spans="1:122" x14ac:dyDescent="0.25">
      <c r="A246" s="235">
        <v>42842</v>
      </c>
      <c r="B246">
        <v>12</v>
      </c>
      <c r="C246">
        <v>17</v>
      </c>
      <c r="D246">
        <v>25</v>
      </c>
      <c r="E246">
        <v>28</v>
      </c>
      <c r="F246">
        <v>36</v>
      </c>
      <c r="G246">
        <v>44</v>
      </c>
      <c r="I246">
        <v>0</v>
      </c>
      <c r="J246">
        <v>2</v>
      </c>
      <c r="K246">
        <v>2</v>
      </c>
      <c r="L246">
        <v>1</v>
      </c>
      <c r="M246">
        <v>1</v>
      </c>
      <c r="O246">
        <v>32</v>
      </c>
      <c r="P246">
        <v>31</v>
      </c>
      <c r="Q246">
        <v>34</v>
      </c>
      <c r="R246">
        <v>26</v>
      </c>
      <c r="S246">
        <v>31</v>
      </c>
      <c r="T246">
        <v>36</v>
      </c>
      <c r="U246">
        <v>28</v>
      </c>
      <c r="V246">
        <v>38</v>
      </c>
      <c r="W246">
        <v>33</v>
      </c>
      <c r="X246">
        <v>27</v>
      </c>
      <c r="Y246">
        <v>32</v>
      </c>
      <c r="Z246">
        <v>26</v>
      </c>
      <c r="AA246">
        <v>24</v>
      </c>
      <c r="AB246">
        <v>32</v>
      </c>
      <c r="AC246">
        <v>28</v>
      </c>
      <c r="AD246">
        <v>19</v>
      </c>
      <c r="AE246">
        <v>27</v>
      </c>
      <c r="AF246">
        <v>32</v>
      </c>
      <c r="AG246">
        <v>33</v>
      </c>
      <c r="AH246">
        <v>36</v>
      </c>
      <c r="AI246">
        <v>35</v>
      </c>
      <c r="AJ246">
        <v>30</v>
      </c>
      <c r="AK246">
        <v>25</v>
      </c>
      <c r="AL246">
        <v>35</v>
      </c>
      <c r="AM246">
        <v>29</v>
      </c>
      <c r="AN246">
        <v>30</v>
      </c>
      <c r="AO246">
        <v>27</v>
      </c>
      <c r="AP246">
        <v>33</v>
      </c>
      <c r="AQ246">
        <v>24</v>
      </c>
      <c r="AR246">
        <v>22</v>
      </c>
      <c r="AS246">
        <v>34</v>
      </c>
      <c r="AT246">
        <v>28</v>
      </c>
      <c r="AU246">
        <v>30</v>
      </c>
      <c r="AV246">
        <v>23</v>
      </c>
      <c r="AW246">
        <v>34</v>
      </c>
      <c r="AX246">
        <v>38</v>
      </c>
      <c r="AY246">
        <v>23</v>
      </c>
      <c r="AZ246">
        <v>29</v>
      </c>
      <c r="BA246">
        <v>30</v>
      </c>
      <c r="BB246">
        <v>32</v>
      </c>
      <c r="BC246">
        <v>30</v>
      </c>
      <c r="BD246">
        <v>23</v>
      </c>
      <c r="BE246">
        <v>19</v>
      </c>
      <c r="BF246">
        <v>27</v>
      </c>
      <c r="BG246">
        <v>19</v>
      </c>
      <c r="BH246">
        <v>39</v>
      </c>
      <c r="BI246">
        <v>27</v>
      </c>
      <c r="BJ246">
        <v>36</v>
      </c>
      <c r="BK246">
        <v>36</v>
      </c>
      <c r="BM246">
        <v>46</v>
      </c>
      <c r="BN246">
        <v>8</v>
      </c>
      <c r="BO246">
        <v>36</v>
      </c>
      <c r="BP246">
        <v>6</v>
      </c>
      <c r="BQ246">
        <v>20</v>
      </c>
      <c r="BR246">
        <v>48</v>
      </c>
      <c r="BS246">
        <v>49</v>
      </c>
      <c r="BT246">
        <v>21</v>
      </c>
      <c r="BU246">
        <v>24</v>
      </c>
      <c r="BV246">
        <v>3</v>
      </c>
      <c r="BW246">
        <v>31</v>
      </c>
      <c r="BX246">
        <v>35</v>
      </c>
      <c r="BY246">
        <v>9</v>
      </c>
      <c r="BZ246">
        <v>19</v>
      </c>
      <c r="CA246" s="126">
        <v>28</v>
      </c>
      <c r="CB246">
        <v>1</v>
      </c>
      <c r="CC246">
        <v>11</v>
      </c>
      <c r="CD246">
        <v>14</v>
      </c>
      <c r="CE246">
        <v>18</v>
      </c>
      <c r="CF246">
        <v>40</v>
      </c>
      <c r="CG246" s="126">
        <v>2</v>
      </c>
      <c r="CH246">
        <v>5</v>
      </c>
      <c r="CI246">
        <v>22</v>
      </c>
      <c r="CJ246">
        <v>26</v>
      </c>
      <c r="CK246">
        <v>33</v>
      </c>
      <c r="CL246">
        <v>39</v>
      </c>
      <c r="CM246">
        <v>41</v>
      </c>
      <c r="CN246" s="126">
        <v>25</v>
      </c>
      <c r="CO246" s="126">
        <v>38</v>
      </c>
      <c r="CP246">
        <v>7</v>
      </c>
      <c r="CQ246">
        <v>15</v>
      </c>
      <c r="CR246">
        <v>32</v>
      </c>
      <c r="CS246">
        <v>10</v>
      </c>
      <c r="CT246">
        <v>17</v>
      </c>
      <c r="CU246">
        <v>27</v>
      </c>
      <c r="CV246">
        <v>44</v>
      </c>
      <c r="CW246">
        <v>47</v>
      </c>
      <c r="CX246">
        <v>4</v>
      </c>
      <c r="CY246" s="126">
        <v>12</v>
      </c>
      <c r="CZ246">
        <v>23</v>
      </c>
      <c r="DA246">
        <v>13</v>
      </c>
      <c r="DB246">
        <v>29</v>
      </c>
      <c r="DC246">
        <v>34</v>
      </c>
      <c r="DD246" s="126">
        <v>37</v>
      </c>
      <c r="DE246">
        <v>42</v>
      </c>
      <c r="DF246">
        <v>30</v>
      </c>
      <c r="DG246">
        <v>16</v>
      </c>
      <c r="DH246">
        <v>43</v>
      </c>
      <c r="DI246">
        <v>45</v>
      </c>
      <c r="DJ246" s="239">
        <v>162</v>
      </c>
      <c r="DL246" s="237">
        <v>3</v>
      </c>
      <c r="DM246" s="237">
        <v>3</v>
      </c>
      <c r="DO246" s="237">
        <v>2</v>
      </c>
      <c r="DP246" s="237">
        <v>4</v>
      </c>
      <c r="DR246" s="241">
        <v>0.58064516129032262</v>
      </c>
    </row>
    <row r="247" spans="1:122" x14ac:dyDescent="0.25">
      <c r="A247" s="235">
        <v>42845</v>
      </c>
      <c r="B247">
        <v>2</v>
      </c>
      <c r="C247">
        <v>12</v>
      </c>
      <c r="D247">
        <v>25</v>
      </c>
      <c r="E247">
        <v>28</v>
      </c>
      <c r="F247">
        <v>37</v>
      </c>
      <c r="G247">
        <v>38</v>
      </c>
      <c r="I247">
        <v>1</v>
      </c>
      <c r="J247">
        <v>1</v>
      </c>
      <c r="K247">
        <v>2</v>
      </c>
      <c r="L247">
        <v>2</v>
      </c>
      <c r="M247">
        <v>0</v>
      </c>
      <c r="O247">
        <v>32</v>
      </c>
      <c r="P247">
        <v>32</v>
      </c>
      <c r="Q247">
        <v>34</v>
      </c>
      <c r="R247">
        <v>26</v>
      </c>
      <c r="S247">
        <v>31</v>
      </c>
      <c r="T247">
        <v>36</v>
      </c>
      <c r="U247">
        <v>28</v>
      </c>
      <c r="V247">
        <v>38</v>
      </c>
      <c r="W247">
        <v>33</v>
      </c>
      <c r="X247">
        <v>27</v>
      </c>
      <c r="Y247">
        <v>32</v>
      </c>
      <c r="Z247">
        <v>27</v>
      </c>
      <c r="AA247">
        <v>24</v>
      </c>
      <c r="AB247">
        <v>32</v>
      </c>
      <c r="AC247">
        <v>28</v>
      </c>
      <c r="AD247">
        <v>19</v>
      </c>
      <c r="AE247">
        <v>27</v>
      </c>
      <c r="AF247">
        <v>32</v>
      </c>
      <c r="AG247">
        <v>33</v>
      </c>
      <c r="AH247">
        <v>36</v>
      </c>
      <c r="AI247">
        <v>35</v>
      </c>
      <c r="AJ247">
        <v>30</v>
      </c>
      <c r="AK247">
        <v>25</v>
      </c>
      <c r="AL247">
        <v>35</v>
      </c>
      <c r="AM247">
        <v>30</v>
      </c>
      <c r="AN247">
        <v>30</v>
      </c>
      <c r="AO247">
        <v>27</v>
      </c>
      <c r="AP247">
        <v>34</v>
      </c>
      <c r="AQ247">
        <v>24</v>
      </c>
      <c r="AR247">
        <v>22</v>
      </c>
      <c r="AS247">
        <v>34</v>
      </c>
      <c r="AT247">
        <v>28</v>
      </c>
      <c r="AU247">
        <v>30</v>
      </c>
      <c r="AV247">
        <v>23</v>
      </c>
      <c r="AW247">
        <v>34</v>
      </c>
      <c r="AX247">
        <v>38</v>
      </c>
      <c r="AY247">
        <v>24</v>
      </c>
      <c r="AZ247">
        <v>30</v>
      </c>
      <c r="BA247">
        <v>30</v>
      </c>
      <c r="BB247">
        <v>32</v>
      </c>
      <c r="BC247">
        <v>30</v>
      </c>
      <c r="BD247">
        <v>23</v>
      </c>
      <c r="BE247">
        <v>19</v>
      </c>
      <c r="BF247">
        <v>27</v>
      </c>
      <c r="BG247">
        <v>19</v>
      </c>
      <c r="BH247">
        <v>39</v>
      </c>
      <c r="BI247">
        <v>27</v>
      </c>
      <c r="BJ247">
        <v>36</v>
      </c>
      <c r="BK247">
        <v>36</v>
      </c>
      <c r="BM247">
        <v>46</v>
      </c>
      <c r="BN247" s="126">
        <v>8</v>
      </c>
      <c r="BO247">
        <v>36</v>
      </c>
      <c r="BP247">
        <v>6</v>
      </c>
      <c r="BQ247">
        <v>20</v>
      </c>
      <c r="BR247">
        <v>48</v>
      </c>
      <c r="BS247">
        <v>49</v>
      </c>
      <c r="BT247">
        <v>21</v>
      </c>
      <c r="BU247">
        <v>24</v>
      </c>
      <c r="BV247">
        <v>3</v>
      </c>
      <c r="BW247">
        <v>28</v>
      </c>
      <c r="BX247" s="126">
        <v>31</v>
      </c>
      <c r="BY247" s="126">
        <v>35</v>
      </c>
      <c r="BZ247">
        <v>9</v>
      </c>
      <c r="CA247">
        <v>19</v>
      </c>
      <c r="CB247">
        <v>1</v>
      </c>
      <c r="CC247" s="126">
        <v>2</v>
      </c>
      <c r="CD247">
        <v>11</v>
      </c>
      <c r="CE247">
        <v>14</v>
      </c>
      <c r="CF247">
        <v>18</v>
      </c>
      <c r="CG247">
        <v>40</v>
      </c>
      <c r="CH247">
        <v>5</v>
      </c>
      <c r="CI247" s="126">
        <v>22</v>
      </c>
      <c r="CJ247">
        <v>25</v>
      </c>
      <c r="CK247">
        <v>26</v>
      </c>
      <c r="CL247">
        <v>33</v>
      </c>
      <c r="CM247">
        <v>38</v>
      </c>
      <c r="CN247">
        <v>39</v>
      </c>
      <c r="CO247">
        <v>41</v>
      </c>
      <c r="CP247">
        <v>7</v>
      </c>
      <c r="CQ247">
        <v>15</v>
      </c>
      <c r="CR247" s="126">
        <v>32</v>
      </c>
      <c r="CS247">
        <v>10</v>
      </c>
      <c r="CT247">
        <v>12</v>
      </c>
      <c r="CU247">
        <v>17</v>
      </c>
      <c r="CV247">
        <v>27</v>
      </c>
      <c r="CW247">
        <v>44</v>
      </c>
      <c r="CX247">
        <v>47</v>
      </c>
      <c r="CY247">
        <v>4</v>
      </c>
      <c r="CZ247">
        <v>23</v>
      </c>
      <c r="DA247">
        <v>13</v>
      </c>
      <c r="DB247">
        <v>29</v>
      </c>
      <c r="DC247">
        <v>37</v>
      </c>
      <c r="DD247">
        <v>34</v>
      </c>
      <c r="DE247">
        <v>42</v>
      </c>
      <c r="DF247">
        <v>30</v>
      </c>
      <c r="DG247">
        <v>16</v>
      </c>
      <c r="DH247">
        <v>43</v>
      </c>
      <c r="DI247">
        <v>45</v>
      </c>
      <c r="DJ247" s="239">
        <v>142</v>
      </c>
      <c r="DL247" s="237">
        <v>3</v>
      </c>
      <c r="DM247" s="237">
        <v>3</v>
      </c>
      <c r="DO247" s="237">
        <v>2</v>
      </c>
      <c r="DP247" s="237">
        <v>4</v>
      </c>
      <c r="DR247" s="241">
        <v>0.50896057347670254</v>
      </c>
    </row>
    <row r="248" spans="1:122" x14ac:dyDescent="0.25">
      <c r="A248" s="235">
        <v>42849</v>
      </c>
      <c r="B248">
        <v>2</v>
      </c>
      <c r="C248">
        <v>8</v>
      </c>
      <c r="D248">
        <v>22</v>
      </c>
      <c r="E248">
        <v>31</v>
      </c>
      <c r="F248">
        <v>32</v>
      </c>
      <c r="G248">
        <v>35</v>
      </c>
      <c r="I248">
        <v>2</v>
      </c>
      <c r="J248">
        <v>0</v>
      </c>
      <c r="K248">
        <v>1</v>
      </c>
      <c r="L248">
        <v>3</v>
      </c>
      <c r="M248">
        <v>0</v>
      </c>
      <c r="O248">
        <v>32</v>
      </c>
      <c r="P248">
        <v>33</v>
      </c>
      <c r="Q248">
        <v>34</v>
      </c>
      <c r="R248">
        <v>26</v>
      </c>
      <c r="S248">
        <v>31</v>
      </c>
      <c r="T248">
        <v>36</v>
      </c>
      <c r="U248">
        <v>28</v>
      </c>
      <c r="V248">
        <v>39</v>
      </c>
      <c r="W248">
        <v>33</v>
      </c>
      <c r="X248">
        <v>27</v>
      </c>
      <c r="Y248">
        <v>32</v>
      </c>
      <c r="Z248">
        <v>27</v>
      </c>
      <c r="AA248">
        <v>24</v>
      </c>
      <c r="AB248">
        <v>32</v>
      </c>
      <c r="AC248">
        <v>28</v>
      </c>
      <c r="AD248">
        <v>19</v>
      </c>
      <c r="AE248">
        <v>27</v>
      </c>
      <c r="AF248">
        <v>32</v>
      </c>
      <c r="AG248">
        <v>33</v>
      </c>
      <c r="AH248">
        <v>36</v>
      </c>
      <c r="AI248">
        <v>35</v>
      </c>
      <c r="AJ248">
        <v>31</v>
      </c>
      <c r="AK248">
        <v>25</v>
      </c>
      <c r="AL248">
        <v>35</v>
      </c>
      <c r="AM248">
        <v>30</v>
      </c>
      <c r="AN248">
        <v>30</v>
      </c>
      <c r="AO248">
        <v>27</v>
      </c>
      <c r="AP248">
        <v>34</v>
      </c>
      <c r="AQ248">
        <v>24</v>
      </c>
      <c r="AR248">
        <v>22</v>
      </c>
      <c r="AS248">
        <v>35</v>
      </c>
      <c r="AT248">
        <v>29</v>
      </c>
      <c r="AU248">
        <v>30</v>
      </c>
      <c r="AV248">
        <v>23</v>
      </c>
      <c r="AW248">
        <v>35</v>
      </c>
      <c r="AX248">
        <v>38</v>
      </c>
      <c r="AY248">
        <v>24</v>
      </c>
      <c r="AZ248">
        <v>30</v>
      </c>
      <c r="BA248">
        <v>30</v>
      </c>
      <c r="BB248">
        <v>32</v>
      </c>
      <c r="BC248">
        <v>30</v>
      </c>
      <c r="BD248">
        <v>23</v>
      </c>
      <c r="BE248">
        <v>19</v>
      </c>
      <c r="BF248">
        <v>27</v>
      </c>
      <c r="BG248">
        <v>19</v>
      </c>
      <c r="BH248">
        <v>39</v>
      </c>
      <c r="BI248">
        <v>27</v>
      </c>
      <c r="BJ248">
        <v>36</v>
      </c>
      <c r="BK248">
        <v>36</v>
      </c>
      <c r="BM248">
        <v>8</v>
      </c>
      <c r="BN248">
        <v>46</v>
      </c>
      <c r="BO248">
        <v>36</v>
      </c>
      <c r="BP248">
        <v>6</v>
      </c>
      <c r="BQ248">
        <v>20</v>
      </c>
      <c r="BR248">
        <v>48</v>
      </c>
      <c r="BS248">
        <v>49</v>
      </c>
      <c r="BT248">
        <v>21</v>
      </c>
      <c r="BU248">
        <v>24</v>
      </c>
      <c r="BV248" s="126">
        <v>31</v>
      </c>
      <c r="BW248">
        <v>35</v>
      </c>
      <c r="BX248">
        <v>3</v>
      </c>
      <c r="BY248">
        <v>28</v>
      </c>
      <c r="BZ248">
        <v>2</v>
      </c>
      <c r="CA248">
        <v>9</v>
      </c>
      <c r="CB248">
        <v>19</v>
      </c>
      <c r="CC248">
        <v>1</v>
      </c>
      <c r="CD248">
        <v>11</v>
      </c>
      <c r="CE248">
        <v>14</v>
      </c>
      <c r="CF248">
        <v>18</v>
      </c>
      <c r="CG248">
        <v>40</v>
      </c>
      <c r="CH248">
        <v>5</v>
      </c>
      <c r="CI248">
        <v>22</v>
      </c>
      <c r="CJ248">
        <v>25</v>
      </c>
      <c r="CK248">
        <v>26</v>
      </c>
      <c r="CL248">
        <v>33</v>
      </c>
      <c r="CM248">
        <v>38</v>
      </c>
      <c r="CN248">
        <v>39</v>
      </c>
      <c r="CO248">
        <v>41</v>
      </c>
      <c r="CP248" s="126">
        <v>32</v>
      </c>
      <c r="CQ248" s="126">
        <v>7</v>
      </c>
      <c r="CR248" s="126">
        <v>15</v>
      </c>
      <c r="CS248">
        <v>10</v>
      </c>
      <c r="CT248">
        <v>12</v>
      </c>
      <c r="CU248">
        <v>17</v>
      </c>
      <c r="CV248">
        <v>27</v>
      </c>
      <c r="CW248">
        <v>44</v>
      </c>
      <c r="CX248">
        <v>47</v>
      </c>
      <c r="CY248" s="126">
        <v>4</v>
      </c>
      <c r="CZ248">
        <v>23</v>
      </c>
      <c r="DA248">
        <v>13</v>
      </c>
      <c r="DB248">
        <v>29</v>
      </c>
      <c r="DC248">
        <v>37</v>
      </c>
      <c r="DD248">
        <v>34</v>
      </c>
      <c r="DE248">
        <v>42</v>
      </c>
      <c r="DF248">
        <v>30</v>
      </c>
      <c r="DG248">
        <v>16</v>
      </c>
      <c r="DH248" s="126">
        <v>43</v>
      </c>
      <c r="DI248">
        <v>45</v>
      </c>
      <c r="DJ248" s="239">
        <v>130</v>
      </c>
      <c r="DL248" s="237">
        <v>3</v>
      </c>
      <c r="DM248" s="237">
        <v>3</v>
      </c>
      <c r="DO248" s="237">
        <v>2</v>
      </c>
      <c r="DP248" s="237">
        <v>4</v>
      </c>
      <c r="DR248" s="241">
        <v>0.46594982078853048</v>
      </c>
    </row>
    <row r="249" spans="1:122" x14ac:dyDescent="0.25">
      <c r="A249" s="235">
        <v>42852</v>
      </c>
      <c r="B249">
        <v>4</v>
      </c>
      <c r="C249">
        <v>7</v>
      </c>
      <c r="D249">
        <v>15</v>
      </c>
      <c r="E249">
        <v>31</v>
      </c>
      <c r="F249">
        <v>32</v>
      </c>
      <c r="G249">
        <v>43</v>
      </c>
      <c r="I249">
        <v>2</v>
      </c>
      <c r="J249">
        <v>1</v>
      </c>
      <c r="K249">
        <v>0</v>
      </c>
      <c r="L249">
        <v>2</v>
      </c>
      <c r="M249">
        <v>1</v>
      </c>
      <c r="O249">
        <v>32</v>
      </c>
      <c r="P249">
        <v>33</v>
      </c>
      <c r="Q249">
        <v>34</v>
      </c>
      <c r="R249">
        <v>27</v>
      </c>
      <c r="S249">
        <v>31</v>
      </c>
      <c r="T249">
        <v>36</v>
      </c>
      <c r="U249">
        <v>29</v>
      </c>
      <c r="V249">
        <v>39</v>
      </c>
      <c r="W249">
        <v>33</v>
      </c>
      <c r="X249">
        <v>27</v>
      </c>
      <c r="Y249">
        <v>32</v>
      </c>
      <c r="Z249">
        <v>27</v>
      </c>
      <c r="AA249">
        <v>24</v>
      </c>
      <c r="AB249">
        <v>32</v>
      </c>
      <c r="AC249">
        <v>29</v>
      </c>
      <c r="AD249">
        <v>19</v>
      </c>
      <c r="AE249">
        <v>27</v>
      </c>
      <c r="AF249">
        <v>32</v>
      </c>
      <c r="AG249">
        <v>33</v>
      </c>
      <c r="AH249">
        <v>36</v>
      </c>
      <c r="AI249">
        <v>35</v>
      </c>
      <c r="AJ249">
        <v>31</v>
      </c>
      <c r="AK249">
        <v>25</v>
      </c>
      <c r="AL249">
        <v>35</v>
      </c>
      <c r="AM249">
        <v>30</v>
      </c>
      <c r="AN249">
        <v>30</v>
      </c>
      <c r="AO249">
        <v>27</v>
      </c>
      <c r="AP249">
        <v>34</v>
      </c>
      <c r="AQ249">
        <v>24</v>
      </c>
      <c r="AR249">
        <v>22</v>
      </c>
      <c r="AS249">
        <v>36</v>
      </c>
      <c r="AT249">
        <v>30</v>
      </c>
      <c r="AU249">
        <v>30</v>
      </c>
      <c r="AV249">
        <v>23</v>
      </c>
      <c r="AW249">
        <v>35</v>
      </c>
      <c r="AX249">
        <v>38</v>
      </c>
      <c r="AY249">
        <v>24</v>
      </c>
      <c r="AZ249">
        <v>30</v>
      </c>
      <c r="BA249">
        <v>30</v>
      </c>
      <c r="BB249">
        <v>32</v>
      </c>
      <c r="BC249">
        <v>30</v>
      </c>
      <c r="BD249">
        <v>23</v>
      </c>
      <c r="BE249">
        <v>20</v>
      </c>
      <c r="BF249">
        <v>27</v>
      </c>
      <c r="BG249">
        <v>19</v>
      </c>
      <c r="BH249">
        <v>39</v>
      </c>
      <c r="BI249">
        <v>27</v>
      </c>
      <c r="BJ249">
        <v>36</v>
      </c>
      <c r="BK249">
        <v>36</v>
      </c>
      <c r="BM249" s="126">
        <v>8</v>
      </c>
      <c r="BN249">
        <v>46</v>
      </c>
      <c r="BO249">
        <v>36</v>
      </c>
      <c r="BP249">
        <v>6</v>
      </c>
      <c r="BQ249">
        <v>20</v>
      </c>
      <c r="BR249">
        <v>31</v>
      </c>
      <c r="BS249">
        <v>48</v>
      </c>
      <c r="BT249">
        <v>49</v>
      </c>
      <c r="BU249">
        <v>21</v>
      </c>
      <c r="BV249" s="126">
        <v>24</v>
      </c>
      <c r="BW249">
        <v>35</v>
      </c>
      <c r="BX249">
        <v>3</v>
      </c>
      <c r="BY249">
        <v>28</v>
      </c>
      <c r="BZ249">
        <v>2</v>
      </c>
      <c r="CA249">
        <v>9</v>
      </c>
      <c r="CB249">
        <v>19</v>
      </c>
      <c r="CC249">
        <v>1</v>
      </c>
      <c r="CD249">
        <v>11</v>
      </c>
      <c r="CE249">
        <v>14</v>
      </c>
      <c r="CF249">
        <v>18</v>
      </c>
      <c r="CG249">
        <v>40</v>
      </c>
      <c r="CH249">
        <v>5</v>
      </c>
      <c r="CI249">
        <v>22</v>
      </c>
      <c r="CJ249">
        <v>25</v>
      </c>
      <c r="CK249">
        <v>26</v>
      </c>
      <c r="CL249" s="126">
        <v>32</v>
      </c>
      <c r="CM249">
        <v>33</v>
      </c>
      <c r="CN249">
        <v>38</v>
      </c>
      <c r="CO249">
        <v>39</v>
      </c>
      <c r="CP249">
        <v>41</v>
      </c>
      <c r="CQ249">
        <v>7</v>
      </c>
      <c r="CR249">
        <v>15</v>
      </c>
      <c r="CS249">
        <v>4</v>
      </c>
      <c r="CT249">
        <v>10</v>
      </c>
      <c r="CU249">
        <v>12</v>
      </c>
      <c r="CV249" s="126">
        <v>17</v>
      </c>
      <c r="CW249">
        <v>27</v>
      </c>
      <c r="CX249">
        <v>44</v>
      </c>
      <c r="CY249">
        <v>47</v>
      </c>
      <c r="CZ249">
        <v>23</v>
      </c>
      <c r="DA249">
        <v>13</v>
      </c>
      <c r="DB249" s="126">
        <v>29</v>
      </c>
      <c r="DC249">
        <v>37</v>
      </c>
      <c r="DD249">
        <v>34</v>
      </c>
      <c r="DE249">
        <v>42</v>
      </c>
      <c r="DF249">
        <v>30</v>
      </c>
      <c r="DG249">
        <v>43</v>
      </c>
      <c r="DH249">
        <v>16</v>
      </c>
      <c r="DI249" s="126">
        <v>45</v>
      </c>
      <c r="DJ249" s="239">
        <v>132</v>
      </c>
      <c r="DL249" s="237">
        <v>3</v>
      </c>
      <c r="DM249" s="237">
        <v>3</v>
      </c>
      <c r="DO249" s="237">
        <v>4</v>
      </c>
      <c r="DP249" s="237">
        <v>2</v>
      </c>
      <c r="DR249" s="241">
        <v>0.4731182795698925</v>
      </c>
    </row>
    <row r="250" spans="1:122" x14ac:dyDescent="0.25">
      <c r="A250" s="235">
        <v>42856</v>
      </c>
      <c r="B250">
        <v>8</v>
      </c>
      <c r="C250">
        <v>17</v>
      </c>
      <c r="D250">
        <v>24</v>
      </c>
      <c r="E250">
        <v>29</v>
      </c>
      <c r="F250">
        <v>32</v>
      </c>
      <c r="G250">
        <v>45</v>
      </c>
      <c r="I250">
        <v>1</v>
      </c>
      <c r="J250">
        <v>1</v>
      </c>
      <c r="K250">
        <v>2</v>
      </c>
      <c r="L250">
        <v>1</v>
      </c>
      <c r="M250">
        <v>1</v>
      </c>
      <c r="O250">
        <v>32</v>
      </c>
      <c r="P250">
        <v>33</v>
      </c>
      <c r="Q250">
        <v>34</v>
      </c>
      <c r="R250">
        <v>27</v>
      </c>
      <c r="S250">
        <v>31</v>
      </c>
      <c r="T250">
        <v>36</v>
      </c>
      <c r="U250">
        <v>29</v>
      </c>
      <c r="V250">
        <v>40</v>
      </c>
      <c r="W250">
        <v>33</v>
      </c>
      <c r="X250">
        <v>27</v>
      </c>
      <c r="Y250">
        <v>32</v>
      </c>
      <c r="Z250">
        <v>27</v>
      </c>
      <c r="AA250">
        <v>24</v>
      </c>
      <c r="AB250">
        <v>32</v>
      </c>
      <c r="AC250">
        <v>29</v>
      </c>
      <c r="AD250">
        <v>19</v>
      </c>
      <c r="AE250">
        <v>28</v>
      </c>
      <c r="AF250">
        <v>32</v>
      </c>
      <c r="AG250">
        <v>33</v>
      </c>
      <c r="AH250">
        <v>36</v>
      </c>
      <c r="AI250">
        <v>35</v>
      </c>
      <c r="AJ250">
        <v>31</v>
      </c>
      <c r="AK250">
        <v>25</v>
      </c>
      <c r="AL250">
        <v>36</v>
      </c>
      <c r="AM250">
        <v>30</v>
      </c>
      <c r="AN250">
        <v>30</v>
      </c>
      <c r="AO250">
        <v>27</v>
      </c>
      <c r="AP250">
        <v>34</v>
      </c>
      <c r="AQ250">
        <v>25</v>
      </c>
      <c r="AR250">
        <v>22</v>
      </c>
      <c r="AS250">
        <v>36</v>
      </c>
      <c r="AT250">
        <v>31</v>
      </c>
      <c r="AU250">
        <v>30</v>
      </c>
      <c r="AV250">
        <v>23</v>
      </c>
      <c r="AW250">
        <v>35</v>
      </c>
      <c r="AX250">
        <v>38</v>
      </c>
      <c r="AY250">
        <v>24</v>
      </c>
      <c r="AZ250">
        <v>30</v>
      </c>
      <c r="BA250">
        <v>30</v>
      </c>
      <c r="BB250">
        <v>32</v>
      </c>
      <c r="BC250">
        <v>30</v>
      </c>
      <c r="BD250">
        <v>23</v>
      </c>
      <c r="BE250">
        <v>20</v>
      </c>
      <c r="BF250">
        <v>27</v>
      </c>
      <c r="BG250">
        <v>20</v>
      </c>
      <c r="BH250">
        <v>39</v>
      </c>
      <c r="BI250">
        <v>27</v>
      </c>
      <c r="BJ250">
        <v>36</v>
      </c>
      <c r="BK250">
        <v>36</v>
      </c>
      <c r="BM250">
        <v>8</v>
      </c>
      <c r="BN250">
        <v>46</v>
      </c>
      <c r="BO250" s="126">
        <v>36</v>
      </c>
      <c r="BP250">
        <v>6</v>
      </c>
      <c r="BQ250">
        <v>20</v>
      </c>
      <c r="BR250">
        <v>24</v>
      </c>
      <c r="BS250">
        <v>31</v>
      </c>
      <c r="BT250">
        <v>48</v>
      </c>
      <c r="BU250">
        <v>49</v>
      </c>
      <c r="BV250">
        <v>21</v>
      </c>
      <c r="BW250">
        <v>35</v>
      </c>
      <c r="BX250">
        <v>3</v>
      </c>
      <c r="BY250">
        <v>28</v>
      </c>
      <c r="BZ250">
        <v>2</v>
      </c>
      <c r="CA250">
        <v>9</v>
      </c>
      <c r="CB250">
        <v>19</v>
      </c>
      <c r="CC250">
        <v>1</v>
      </c>
      <c r="CD250">
        <v>11</v>
      </c>
      <c r="CE250" s="126">
        <v>14</v>
      </c>
      <c r="CF250">
        <v>18</v>
      </c>
      <c r="CG250">
        <v>40</v>
      </c>
      <c r="CH250">
        <v>5</v>
      </c>
      <c r="CI250">
        <v>22</v>
      </c>
      <c r="CJ250">
        <v>32</v>
      </c>
      <c r="CK250">
        <v>25</v>
      </c>
      <c r="CL250">
        <v>26</v>
      </c>
      <c r="CM250">
        <v>33</v>
      </c>
      <c r="CN250">
        <v>38</v>
      </c>
      <c r="CO250">
        <v>39</v>
      </c>
      <c r="CP250" s="126">
        <v>41</v>
      </c>
      <c r="CQ250">
        <v>7</v>
      </c>
      <c r="CR250">
        <v>15</v>
      </c>
      <c r="CS250">
        <v>17</v>
      </c>
      <c r="CT250" s="126">
        <v>4</v>
      </c>
      <c r="CU250">
        <v>10</v>
      </c>
      <c r="CV250">
        <v>12</v>
      </c>
      <c r="CW250">
        <v>27</v>
      </c>
      <c r="CX250">
        <v>44</v>
      </c>
      <c r="CY250">
        <v>47</v>
      </c>
      <c r="CZ250">
        <v>23</v>
      </c>
      <c r="DA250">
        <v>29</v>
      </c>
      <c r="DB250" s="126">
        <v>13</v>
      </c>
      <c r="DC250">
        <v>37</v>
      </c>
      <c r="DD250">
        <v>34</v>
      </c>
      <c r="DE250">
        <v>42</v>
      </c>
      <c r="DF250">
        <v>30</v>
      </c>
      <c r="DG250" s="126">
        <v>43</v>
      </c>
      <c r="DH250">
        <v>45</v>
      </c>
      <c r="DI250">
        <v>16</v>
      </c>
      <c r="DJ250" s="239">
        <v>155</v>
      </c>
      <c r="DL250" s="237">
        <v>3</v>
      </c>
      <c r="DM250" s="237">
        <v>3</v>
      </c>
      <c r="DO250" s="237">
        <v>3</v>
      </c>
      <c r="DP250" s="237">
        <v>3</v>
      </c>
      <c r="DR250" s="241">
        <v>0.55555555555555558</v>
      </c>
    </row>
    <row r="251" spans="1:122" x14ac:dyDescent="0.25">
      <c r="A251" s="235">
        <v>42859</v>
      </c>
      <c r="B251">
        <v>4</v>
      </c>
      <c r="C251">
        <v>13</v>
      </c>
      <c r="D251">
        <v>14</v>
      </c>
      <c r="E251">
        <v>36</v>
      </c>
      <c r="F251">
        <v>41</v>
      </c>
      <c r="G251">
        <v>43</v>
      </c>
      <c r="I251">
        <v>1</v>
      </c>
      <c r="J251">
        <v>2</v>
      </c>
      <c r="K251">
        <v>0</v>
      </c>
      <c r="L251">
        <v>1</v>
      </c>
      <c r="M251">
        <v>2</v>
      </c>
      <c r="O251">
        <v>32</v>
      </c>
      <c r="P251">
        <v>33</v>
      </c>
      <c r="Q251">
        <v>34</v>
      </c>
      <c r="R251">
        <v>28</v>
      </c>
      <c r="S251">
        <v>31</v>
      </c>
      <c r="T251">
        <v>36</v>
      </c>
      <c r="U251">
        <v>29</v>
      </c>
      <c r="V251">
        <v>40</v>
      </c>
      <c r="W251">
        <v>33</v>
      </c>
      <c r="X251">
        <v>27</v>
      </c>
      <c r="Y251">
        <v>32</v>
      </c>
      <c r="Z251">
        <v>27</v>
      </c>
      <c r="AA251">
        <v>25</v>
      </c>
      <c r="AB251">
        <v>33</v>
      </c>
      <c r="AC251">
        <v>29</v>
      </c>
      <c r="AD251">
        <v>19</v>
      </c>
      <c r="AE251">
        <v>28</v>
      </c>
      <c r="AF251">
        <v>32</v>
      </c>
      <c r="AG251">
        <v>33</v>
      </c>
      <c r="AH251">
        <v>36</v>
      </c>
      <c r="AI251">
        <v>35</v>
      </c>
      <c r="AJ251">
        <v>31</v>
      </c>
      <c r="AK251">
        <v>25</v>
      </c>
      <c r="AL251">
        <v>36</v>
      </c>
      <c r="AM251">
        <v>30</v>
      </c>
      <c r="AN251">
        <v>30</v>
      </c>
      <c r="AO251">
        <v>27</v>
      </c>
      <c r="AP251">
        <v>34</v>
      </c>
      <c r="AQ251">
        <v>25</v>
      </c>
      <c r="AR251">
        <v>22</v>
      </c>
      <c r="AS251">
        <v>36</v>
      </c>
      <c r="AT251">
        <v>31</v>
      </c>
      <c r="AU251">
        <v>30</v>
      </c>
      <c r="AV251">
        <v>23</v>
      </c>
      <c r="AW251">
        <v>35</v>
      </c>
      <c r="AX251">
        <v>39</v>
      </c>
      <c r="AY251">
        <v>24</v>
      </c>
      <c r="AZ251">
        <v>30</v>
      </c>
      <c r="BA251">
        <v>30</v>
      </c>
      <c r="BB251">
        <v>32</v>
      </c>
      <c r="BC251">
        <v>31</v>
      </c>
      <c r="BD251">
        <v>23</v>
      </c>
      <c r="BE251">
        <v>21</v>
      </c>
      <c r="BF251">
        <v>27</v>
      </c>
      <c r="BG251">
        <v>20</v>
      </c>
      <c r="BH251">
        <v>39</v>
      </c>
      <c r="BI251">
        <v>27</v>
      </c>
      <c r="BJ251">
        <v>36</v>
      </c>
      <c r="BK251">
        <v>36</v>
      </c>
      <c r="BM251">
        <v>8</v>
      </c>
      <c r="BN251">
        <v>36</v>
      </c>
      <c r="BO251">
        <v>46</v>
      </c>
      <c r="BP251">
        <v>6</v>
      </c>
      <c r="BQ251">
        <v>20</v>
      </c>
      <c r="BR251">
        <v>24</v>
      </c>
      <c r="BS251">
        <v>31</v>
      </c>
      <c r="BT251">
        <v>48</v>
      </c>
      <c r="BU251">
        <v>49</v>
      </c>
      <c r="BV251" s="126">
        <v>21</v>
      </c>
      <c r="BW251">
        <v>35</v>
      </c>
      <c r="BX251">
        <v>3</v>
      </c>
      <c r="BY251">
        <v>28</v>
      </c>
      <c r="BZ251">
        <v>2</v>
      </c>
      <c r="CA251">
        <v>9</v>
      </c>
      <c r="CB251">
        <v>14</v>
      </c>
      <c r="CC251">
        <v>19</v>
      </c>
      <c r="CD251">
        <v>1</v>
      </c>
      <c r="CE251">
        <v>11</v>
      </c>
      <c r="CF251">
        <v>18</v>
      </c>
      <c r="CG251">
        <v>40</v>
      </c>
      <c r="CH251" s="126">
        <v>5</v>
      </c>
      <c r="CI251">
        <v>22</v>
      </c>
      <c r="CJ251">
        <v>32</v>
      </c>
      <c r="CK251">
        <v>41</v>
      </c>
      <c r="CL251">
        <v>25</v>
      </c>
      <c r="CM251">
        <v>26</v>
      </c>
      <c r="CN251">
        <v>33</v>
      </c>
      <c r="CO251" s="126">
        <v>38</v>
      </c>
      <c r="CP251">
        <v>39</v>
      </c>
      <c r="CQ251">
        <v>7</v>
      </c>
      <c r="CR251">
        <v>15</v>
      </c>
      <c r="CS251">
        <v>4</v>
      </c>
      <c r="CT251">
        <v>17</v>
      </c>
      <c r="CU251">
        <v>10</v>
      </c>
      <c r="CV251">
        <v>12</v>
      </c>
      <c r="CW251">
        <v>27</v>
      </c>
      <c r="CX251">
        <v>44</v>
      </c>
      <c r="CY251">
        <v>47</v>
      </c>
      <c r="CZ251">
        <v>13</v>
      </c>
      <c r="DA251">
        <v>23</v>
      </c>
      <c r="DB251" s="126">
        <v>29</v>
      </c>
      <c r="DC251">
        <v>37</v>
      </c>
      <c r="DD251">
        <v>34</v>
      </c>
      <c r="DE251">
        <v>42</v>
      </c>
      <c r="DF251" s="126">
        <v>30</v>
      </c>
      <c r="DG251">
        <v>43</v>
      </c>
      <c r="DH251" s="126">
        <v>45</v>
      </c>
      <c r="DI251">
        <v>16</v>
      </c>
      <c r="DJ251" s="239">
        <v>151</v>
      </c>
      <c r="DL251" s="237">
        <v>3</v>
      </c>
      <c r="DM251" s="237">
        <v>3</v>
      </c>
      <c r="DO251" s="237">
        <v>3</v>
      </c>
      <c r="DP251" s="237">
        <v>3</v>
      </c>
      <c r="DR251" s="241">
        <v>0.54121863799283154</v>
      </c>
    </row>
    <row r="252" spans="1:122" x14ac:dyDescent="0.25">
      <c r="A252" s="235">
        <v>42863</v>
      </c>
      <c r="B252">
        <v>5</v>
      </c>
      <c r="C252">
        <v>21</v>
      </c>
      <c r="D252">
        <v>29</v>
      </c>
      <c r="E252">
        <v>30</v>
      </c>
      <c r="F252">
        <v>38</v>
      </c>
      <c r="G252">
        <v>45</v>
      </c>
      <c r="I252">
        <v>1</v>
      </c>
      <c r="J252">
        <v>0</v>
      </c>
      <c r="K252">
        <v>2</v>
      </c>
      <c r="L252">
        <v>2</v>
      </c>
      <c r="M252">
        <v>1</v>
      </c>
      <c r="O252">
        <v>32</v>
      </c>
      <c r="P252">
        <v>33</v>
      </c>
      <c r="Q252">
        <v>34</v>
      </c>
      <c r="R252">
        <v>28</v>
      </c>
      <c r="S252">
        <v>32</v>
      </c>
      <c r="T252">
        <v>36</v>
      </c>
      <c r="U252">
        <v>29</v>
      </c>
      <c r="V252">
        <v>40</v>
      </c>
      <c r="W252">
        <v>33</v>
      </c>
      <c r="X252">
        <v>27</v>
      </c>
      <c r="Y252">
        <v>32</v>
      </c>
      <c r="Z252">
        <v>27</v>
      </c>
      <c r="AA252">
        <v>25</v>
      </c>
      <c r="AB252">
        <v>33</v>
      </c>
      <c r="AC252">
        <v>29</v>
      </c>
      <c r="AD252">
        <v>19</v>
      </c>
      <c r="AE252">
        <v>28</v>
      </c>
      <c r="AF252">
        <v>32</v>
      </c>
      <c r="AG252">
        <v>33</v>
      </c>
      <c r="AH252">
        <v>36</v>
      </c>
      <c r="AI252">
        <v>36</v>
      </c>
      <c r="AJ252">
        <v>31</v>
      </c>
      <c r="AK252">
        <v>25</v>
      </c>
      <c r="AL252">
        <v>36</v>
      </c>
      <c r="AM252">
        <v>30</v>
      </c>
      <c r="AN252">
        <v>30</v>
      </c>
      <c r="AO252">
        <v>27</v>
      </c>
      <c r="AP252">
        <v>34</v>
      </c>
      <c r="AQ252">
        <v>26</v>
      </c>
      <c r="AR252">
        <v>23</v>
      </c>
      <c r="AS252">
        <v>36</v>
      </c>
      <c r="AT252">
        <v>31</v>
      </c>
      <c r="AU252">
        <v>30</v>
      </c>
      <c r="AV252">
        <v>23</v>
      </c>
      <c r="AW252">
        <v>35</v>
      </c>
      <c r="AX252">
        <v>39</v>
      </c>
      <c r="AY252">
        <v>24</v>
      </c>
      <c r="AZ252">
        <v>31</v>
      </c>
      <c r="BA252">
        <v>30</v>
      </c>
      <c r="BB252">
        <v>32</v>
      </c>
      <c r="BC252">
        <v>31</v>
      </c>
      <c r="BD252">
        <v>23</v>
      </c>
      <c r="BE252">
        <v>21</v>
      </c>
      <c r="BF252">
        <v>27</v>
      </c>
      <c r="BG252">
        <v>21</v>
      </c>
      <c r="BH252">
        <v>39</v>
      </c>
      <c r="BI252">
        <v>27</v>
      </c>
      <c r="BJ252">
        <v>36</v>
      </c>
      <c r="BK252">
        <v>36</v>
      </c>
      <c r="BM252" s="126">
        <v>8</v>
      </c>
      <c r="BN252">
        <v>36</v>
      </c>
      <c r="BO252">
        <v>46</v>
      </c>
      <c r="BP252">
        <v>6</v>
      </c>
      <c r="BQ252">
        <v>20</v>
      </c>
      <c r="BR252">
        <v>21</v>
      </c>
      <c r="BS252">
        <v>24</v>
      </c>
      <c r="BT252">
        <v>31</v>
      </c>
      <c r="BU252">
        <v>48</v>
      </c>
      <c r="BV252">
        <v>49</v>
      </c>
      <c r="BW252">
        <v>35</v>
      </c>
      <c r="BX252">
        <v>3</v>
      </c>
      <c r="BY252">
        <v>28</v>
      </c>
      <c r="BZ252">
        <v>2</v>
      </c>
      <c r="CA252" s="126">
        <v>9</v>
      </c>
      <c r="CB252">
        <v>14</v>
      </c>
      <c r="CC252">
        <v>19</v>
      </c>
      <c r="CD252">
        <v>1</v>
      </c>
      <c r="CE252">
        <v>5</v>
      </c>
      <c r="CF252">
        <v>11</v>
      </c>
      <c r="CG252" s="126">
        <v>18</v>
      </c>
      <c r="CH252">
        <v>40</v>
      </c>
      <c r="CI252">
        <v>22</v>
      </c>
      <c r="CJ252">
        <v>32</v>
      </c>
      <c r="CK252">
        <v>38</v>
      </c>
      <c r="CL252">
        <v>41</v>
      </c>
      <c r="CM252">
        <v>25</v>
      </c>
      <c r="CN252">
        <v>26</v>
      </c>
      <c r="CO252">
        <v>33</v>
      </c>
      <c r="CP252">
        <v>39</v>
      </c>
      <c r="CQ252">
        <v>7</v>
      </c>
      <c r="CR252">
        <v>15</v>
      </c>
      <c r="CS252">
        <v>4</v>
      </c>
      <c r="CT252">
        <v>17</v>
      </c>
      <c r="CU252">
        <v>10</v>
      </c>
      <c r="CV252" s="126">
        <v>12</v>
      </c>
      <c r="CW252" s="126">
        <v>27</v>
      </c>
      <c r="CX252">
        <v>44</v>
      </c>
      <c r="CY252">
        <v>47</v>
      </c>
      <c r="CZ252">
        <v>29</v>
      </c>
      <c r="DA252">
        <v>13</v>
      </c>
      <c r="DB252">
        <v>23</v>
      </c>
      <c r="DC252">
        <v>37</v>
      </c>
      <c r="DD252">
        <v>30</v>
      </c>
      <c r="DE252">
        <v>34</v>
      </c>
      <c r="DF252">
        <v>42</v>
      </c>
      <c r="DG252">
        <v>43</v>
      </c>
      <c r="DH252" s="126">
        <v>45</v>
      </c>
      <c r="DI252">
        <v>16</v>
      </c>
      <c r="DJ252" s="239">
        <v>168</v>
      </c>
      <c r="DL252" s="237">
        <v>4</v>
      </c>
      <c r="DM252" s="237">
        <v>2</v>
      </c>
      <c r="DO252" s="237">
        <v>4</v>
      </c>
      <c r="DP252" s="237">
        <v>2</v>
      </c>
      <c r="DR252" s="241">
        <v>0.60215053763440862</v>
      </c>
    </row>
    <row r="253" spans="1:122" x14ac:dyDescent="0.25">
      <c r="A253" s="235">
        <v>42866</v>
      </c>
      <c r="B253">
        <v>8</v>
      </c>
      <c r="C253">
        <v>9</v>
      </c>
      <c r="D253">
        <v>12</v>
      </c>
      <c r="E253">
        <v>18</v>
      </c>
      <c r="F253">
        <v>27</v>
      </c>
      <c r="G253">
        <v>45</v>
      </c>
      <c r="I253">
        <v>2</v>
      </c>
      <c r="J253">
        <v>2</v>
      </c>
      <c r="K253">
        <v>1</v>
      </c>
      <c r="L253">
        <v>0</v>
      </c>
      <c r="M253">
        <v>1</v>
      </c>
      <c r="O253">
        <v>32</v>
      </c>
      <c r="P253">
        <v>33</v>
      </c>
      <c r="Q253">
        <v>34</v>
      </c>
      <c r="R253">
        <v>28</v>
      </c>
      <c r="S253">
        <v>32</v>
      </c>
      <c r="T253">
        <v>36</v>
      </c>
      <c r="U253">
        <v>29</v>
      </c>
      <c r="V253">
        <v>41</v>
      </c>
      <c r="W253">
        <v>34</v>
      </c>
      <c r="X253">
        <v>27</v>
      </c>
      <c r="Y253">
        <v>32</v>
      </c>
      <c r="Z253">
        <v>28</v>
      </c>
      <c r="AA253">
        <v>25</v>
      </c>
      <c r="AB253">
        <v>33</v>
      </c>
      <c r="AC253">
        <v>29</v>
      </c>
      <c r="AD253">
        <v>19</v>
      </c>
      <c r="AE253">
        <v>28</v>
      </c>
      <c r="AF253">
        <v>33</v>
      </c>
      <c r="AG253">
        <v>33</v>
      </c>
      <c r="AH253">
        <v>36</v>
      </c>
      <c r="AI253">
        <v>36</v>
      </c>
      <c r="AJ253">
        <v>31</v>
      </c>
      <c r="AK253">
        <v>25</v>
      </c>
      <c r="AL253">
        <v>36</v>
      </c>
      <c r="AM253">
        <v>30</v>
      </c>
      <c r="AN253">
        <v>30</v>
      </c>
      <c r="AO253">
        <v>28</v>
      </c>
      <c r="AP253">
        <v>34</v>
      </c>
      <c r="AQ253">
        <v>26</v>
      </c>
      <c r="AR253">
        <v>23</v>
      </c>
      <c r="AS253">
        <v>36</v>
      </c>
      <c r="AT253">
        <v>31</v>
      </c>
      <c r="AU253">
        <v>30</v>
      </c>
      <c r="AV253">
        <v>23</v>
      </c>
      <c r="AW253">
        <v>35</v>
      </c>
      <c r="AX253">
        <v>39</v>
      </c>
      <c r="AY253">
        <v>24</v>
      </c>
      <c r="AZ253">
        <v>31</v>
      </c>
      <c r="BA253">
        <v>30</v>
      </c>
      <c r="BB253">
        <v>32</v>
      </c>
      <c r="BC253">
        <v>31</v>
      </c>
      <c r="BD253">
        <v>23</v>
      </c>
      <c r="BE253">
        <v>21</v>
      </c>
      <c r="BF253">
        <v>27</v>
      </c>
      <c r="BG253">
        <v>22</v>
      </c>
      <c r="BH253">
        <v>39</v>
      </c>
      <c r="BI253">
        <v>27</v>
      </c>
      <c r="BJ253">
        <v>36</v>
      </c>
      <c r="BK253">
        <v>36</v>
      </c>
      <c r="BM253" s="126">
        <v>8</v>
      </c>
      <c r="BN253">
        <v>36</v>
      </c>
      <c r="BO253">
        <v>46</v>
      </c>
      <c r="BP253">
        <v>6</v>
      </c>
      <c r="BQ253">
        <v>20</v>
      </c>
      <c r="BR253">
        <v>21</v>
      </c>
      <c r="BS253" s="126">
        <v>24</v>
      </c>
      <c r="BT253">
        <v>31</v>
      </c>
      <c r="BU253">
        <v>48</v>
      </c>
      <c r="BV253">
        <v>49</v>
      </c>
      <c r="BW253">
        <v>35</v>
      </c>
      <c r="BX253">
        <v>3</v>
      </c>
      <c r="BY253">
        <v>9</v>
      </c>
      <c r="BZ253">
        <v>28</v>
      </c>
      <c r="CA253">
        <v>2</v>
      </c>
      <c r="CB253" s="126">
        <v>14</v>
      </c>
      <c r="CC253">
        <v>18</v>
      </c>
      <c r="CD253">
        <v>19</v>
      </c>
      <c r="CE253">
        <v>1</v>
      </c>
      <c r="CF253">
        <v>5</v>
      </c>
      <c r="CG253">
        <v>11</v>
      </c>
      <c r="CH253">
        <v>40</v>
      </c>
      <c r="CI253">
        <v>22</v>
      </c>
      <c r="CJ253">
        <v>32</v>
      </c>
      <c r="CK253">
        <v>38</v>
      </c>
      <c r="CL253">
        <v>41</v>
      </c>
      <c r="CM253">
        <v>25</v>
      </c>
      <c r="CN253">
        <v>26</v>
      </c>
      <c r="CO253">
        <v>33</v>
      </c>
      <c r="CP253">
        <v>39</v>
      </c>
      <c r="CQ253">
        <v>7</v>
      </c>
      <c r="CR253">
        <v>15</v>
      </c>
      <c r="CS253">
        <v>4</v>
      </c>
      <c r="CT253">
        <v>12</v>
      </c>
      <c r="CU253">
        <v>17</v>
      </c>
      <c r="CV253" s="126">
        <v>27</v>
      </c>
      <c r="CW253">
        <v>10</v>
      </c>
      <c r="CX253">
        <v>44</v>
      </c>
      <c r="CY253">
        <v>47</v>
      </c>
      <c r="CZ253">
        <v>29</v>
      </c>
      <c r="DA253">
        <v>13</v>
      </c>
      <c r="DB253" s="126">
        <v>23</v>
      </c>
      <c r="DC253">
        <v>37</v>
      </c>
      <c r="DD253">
        <v>30</v>
      </c>
      <c r="DE253">
        <v>34</v>
      </c>
      <c r="DF253">
        <v>42</v>
      </c>
      <c r="DG253">
        <v>45</v>
      </c>
      <c r="DH253">
        <v>43</v>
      </c>
      <c r="DI253" s="126">
        <v>16</v>
      </c>
      <c r="DJ253" s="239">
        <v>119</v>
      </c>
      <c r="DL253" s="237">
        <v>2</v>
      </c>
      <c r="DM253" s="237">
        <v>4</v>
      </c>
      <c r="DO253" s="237">
        <v>3</v>
      </c>
      <c r="DP253" s="237">
        <v>3</v>
      </c>
      <c r="DR253" s="241">
        <v>0.4265232974910394</v>
      </c>
    </row>
    <row r="254" spans="1:122" x14ac:dyDescent="0.25">
      <c r="A254" s="235">
        <v>42870</v>
      </c>
      <c r="B254">
        <v>8</v>
      </c>
      <c r="C254">
        <v>14</v>
      </c>
      <c r="D254">
        <v>16</v>
      </c>
      <c r="E254">
        <v>23</v>
      </c>
      <c r="F254">
        <v>24</v>
      </c>
      <c r="G254">
        <v>27</v>
      </c>
      <c r="I254">
        <v>1</v>
      </c>
      <c r="J254">
        <v>2</v>
      </c>
      <c r="K254">
        <v>3</v>
      </c>
      <c r="L254">
        <v>0</v>
      </c>
      <c r="M254">
        <v>0</v>
      </c>
      <c r="O254">
        <v>32</v>
      </c>
      <c r="P254">
        <v>33</v>
      </c>
      <c r="Q254">
        <v>34</v>
      </c>
      <c r="R254">
        <v>28</v>
      </c>
      <c r="S254">
        <v>32</v>
      </c>
      <c r="T254">
        <v>36</v>
      </c>
      <c r="U254">
        <v>29</v>
      </c>
      <c r="V254">
        <v>42</v>
      </c>
      <c r="W254">
        <v>34</v>
      </c>
      <c r="X254">
        <v>27</v>
      </c>
      <c r="Y254">
        <v>32</v>
      </c>
      <c r="Z254">
        <v>28</v>
      </c>
      <c r="AA254">
        <v>25</v>
      </c>
      <c r="AB254">
        <v>34</v>
      </c>
      <c r="AC254">
        <v>29</v>
      </c>
      <c r="AD254">
        <v>20</v>
      </c>
      <c r="AE254">
        <v>28</v>
      </c>
      <c r="AF254">
        <v>33</v>
      </c>
      <c r="AG254">
        <v>33</v>
      </c>
      <c r="AH254">
        <v>36</v>
      </c>
      <c r="AI254">
        <v>36</v>
      </c>
      <c r="AJ254">
        <v>31</v>
      </c>
      <c r="AK254">
        <v>26</v>
      </c>
      <c r="AL254">
        <v>37</v>
      </c>
      <c r="AM254">
        <v>30</v>
      </c>
      <c r="AN254">
        <v>30</v>
      </c>
      <c r="AO254">
        <v>29</v>
      </c>
      <c r="AP254">
        <v>34</v>
      </c>
      <c r="AQ254">
        <v>26</v>
      </c>
      <c r="AR254">
        <v>23</v>
      </c>
      <c r="AS254">
        <v>36</v>
      </c>
      <c r="AT254">
        <v>31</v>
      </c>
      <c r="AU254">
        <v>30</v>
      </c>
      <c r="AV254">
        <v>23</v>
      </c>
      <c r="AW254">
        <v>35</v>
      </c>
      <c r="AX254">
        <v>39</v>
      </c>
      <c r="AY254">
        <v>24</v>
      </c>
      <c r="AZ254">
        <v>31</v>
      </c>
      <c r="BA254">
        <v>30</v>
      </c>
      <c r="BB254">
        <v>32</v>
      </c>
      <c r="BC254">
        <v>31</v>
      </c>
      <c r="BD254">
        <v>23</v>
      </c>
      <c r="BE254">
        <v>21</v>
      </c>
      <c r="BF254">
        <v>27</v>
      </c>
      <c r="BG254">
        <v>22</v>
      </c>
      <c r="BH254">
        <v>39</v>
      </c>
      <c r="BI254">
        <v>27</v>
      </c>
      <c r="BJ254">
        <v>36</v>
      </c>
      <c r="BK254">
        <v>36</v>
      </c>
      <c r="BM254">
        <v>8</v>
      </c>
      <c r="BN254">
        <v>36</v>
      </c>
      <c r="BO254" s="126">
        <v>46</v>
      </c>
      <c r="BP254">
        <v>24</v>
      </c>
      <c r="BQ254">
        <v>6</v>
      </c>
      <c r="BR254">
        <v>20</v>
      </c>
      <c r="BS254">
        <v>21</v>
      </c>
      <c r="BT254">
        <v>31</v>
      </c>
      <c r="BU254" s="126">
        <v>48</v>
      </c>
      <c r="BV254">
        <v>49</v>
      </c>
      <c r="BW254">
        <v>35</v>
      </c>
      <c r="BX254">
        <v>3</v>
      </c>
      <c r="BY254">
        <v>9</v>
      </c>
      <c r="BZ254">
        <v>14</v>
      </c>
      <c r="CA254">
        <v>28</v>
      </c>
      <c r="CB254">
        <v>2</v>
      </c>
      <c r="CC254">
        <v>18</v>
      </c>
      <c r="CD254">
        <v>19</v>
      </c>
      <c r="CE254">
        <v>1</v>
      </c>
      <c r="CF254">
        <v>5</v>
      </c>
      <c r="CG254">
        <v>11</v>
      </c>
      <c r="CH254">
        <v>40</v>
      </c>
      <c r="CI254">
        <v>22</v>
      </c>
      <c r="CJ254">
        <v>32</v>
      </c>
      <c r="CK254">
        <v>38</v>
      </c>
      <c r="CL254">
        <v>41</v>
      </c>
      <c r="CM254">
        <v>25</v>
      </c>
      <c r="CN254">
        <v>26</v>
      </c>
      <c r="CO254">
        <v>33</v>
      </c>
      <c r="CP254">
        <v>39</v>
      </c>
      <c r="CQ254">
        <v>7</v>
      </c>
      <c r="CR254">
        <v>15</v>
      </c>
      <c r="CS254">
        <v>27</v>
      </c>
      <c r="CT254" s="126">
        <v>4</v>
      </c>
      <c r="CU254">
        <v>12</v>
      </c>
      <c r="CV254">
        <v>17</v>
      </c>
      <c r="CW254">
        <v>10</v>
      </c>
      <c r="CX254" s="126">
        <v>44</v>
      </c>
      <c r="CY254">
        <v>47</v>
      </c>
      <c r="CZ254" s="126">
        <v>23</v>
      </c>
      <c r="DA254">
        <v>29</v>
      </c>
      <c r="DB254">
        <v>13</v>
      </c>
      <c r="DC254">
        <v>37</v>
      </c>
      <c r="DD254">
        <v>30</v>
      </c>
      <c r="DE254">
        <v>34</v>
      </c>
      <c r="DF254">
        <v>42</v>
      </c>
      <c r="DG254">
        <v>45</v>
      </c>
      <c r="DH254" s="126">
        <v>43</v>
      </c>
      <c r="DI254">
        <v>16</v>
      </c>
      <c r="DJ254" s="239">
        <v>112</v>
      </c>
      <c r="DL254" s="237">
        <v>1</v>
      </c>
      <c r="DM254" s="237">
        <v>5</v>
      </c>
      <c r="DO254" s="237">
        <v>2</v>
      </c>
      <c r="DP254" s="237">
        <v>4</v>
      </c>
      <c r="DR254" s="241">
        <v>0.40143369175627241</v>
      </c>
    </row>
    <row r="255" spans="1:122" x14ac:dyDescent="0.25">
      <c r="A255" s="235">
        <v>42873</v>
      </c>
      <c r="B255">
        <v>4</v>
      </c>
      <c r="C255">
        <v>23</v>
      </c>
      <c r="D255">
        <v>43</v>
      </c>
      <c r="E255">
        <v>44</v>
      </c>
      <c r="F255">
        <v>46</v>
      </c>
      <c r="G255">
        <v>48</v>
      </c>
      <c r="I255">
        <v>1</v>
      </c>
      <c r="J255">
        <v>0</v>
      </c>
      <c r="K255">
        <v>1</v>
      </c>
      <c r="L255">
        <v>0</v>
      </c>
      <c r="M255">
        <v>4</v>
      </c>
      <c r="O255">
        <v>32</v>
      </c>
      <c r="P255">
        <v>33</v>
      </c>
      <c r="Q255">
        <v>34</v>
      </c>
      <c r="R255">
        <v>29</v>
      </c>
      <c r="S255">
        <v>32</v>
      </c>
      <c r="T255">
        <v>36</v>
      </c>
      <c r="U255">
        <v>29</v>
      </c>
      <c r="V255">
        <v>42</v>
      </c>
      <c r="W255">
        <v>34</v>
      </c>
      <c r="X255">
        <v>27</v>
      </c>
      <c r="Y255">
        <v>32</v>
      </c>
      <c r="Z255">
        <v>28</v>
      </c>
      <c r="AA255">
        <v>25</v>
      </c>
      <c r="AB255">
        <v>34</v>
      </c>
      <c r="AC255">
        <v>29</v>
      </c>
      <c r="AD255">
        <v>20</v>
      </c>
      <c r="AE255">
        <v>28</v>
      </c>
      <c r="AF255">
        <v>33</v>
      </c>
      <c r="AG255">
        <v>33</v>
      </c>
      <c r="AH255">
        <v>36</v>
      </c>
      <c r="AI255">
        <v>36</v>
      </c>
      <c r="AJ255">
        <v>31</v>
      </c>
      <c r="AK255">
        <v>27</v>
      </c>
      <c r="AL255">
        <v>37</v>
      </c>
      <c r="AM255">
        <v>30</v>
      </c>
      <c r="AN255">
        <v>30</v>
      </c>
      <c r="AO255">
        <v>29</v>
      </c>
      <c r="AP255">
        <v>34</v>
      </c>
      <c r="AQ255">
        <v>26</v>
      </c>
      <c r="AR255">
        <v>23</v>
      </c>
      <c r="AS255">
        <v>36</v>
      </c>
      <c r="AT255">
        <v>31</v>
      </c>
      <c r="AU255">
        <v>30</v>
      </c>
      <c r="AV255">
        <v>23</v>
      </c>
      <c r="AW255">
        <v>35</v>
      </c>
      <c r="AX255">
        <v>39</v>
      </c>
      <c r="AY255">
        <v>24</v>
      </c>
      <c r="AZ255">
        <v>31</v>
      </c>
      <c r="BA255">
        <v>30</v>
      </c>
      <c r="BB255">
        <v>32</v>
      </c>
      <c r="BC255">
        <v>31</v>
      </c>
      <c r="BD255">
        <v>23</v>
      </c>
      <c r="BE255">
        <v>22</v>
      </c>
      <c r="BF255">
        <v>28</v>
      </c>
      <c r="BG255">
        <v>22</v>
      </c>
      <c r="BH255">
        <v>40</v>
      </c>
      <c r="BI255">
        <v>27</v>
      </c>
      <c r="BJ255">
        <v>37</v>
      </c>
      <c r="BK255">
        <v>36</v>
      </c>
      <c r="BM255">
        <v>8</v>
      </c>
      <c r="BN255">
        <v>46</v>
      </c>
      <c r="BO255">
        <v>36</v>
      </c>
      <c r="BP255" s="126">
        <v>24</v>
      </c>
      <c r="BQ255">
        <v>48</v>
      </c>
      <c r="BR255">
        <v>6</v>
      </c>
      <c r="BS255">
        <v>20</v>
      </c>
      <c r="BT255" s="126">
        <v>21</v>
      </c>
      <c r="BU255" s="126">
        <v>31</v>
      </c>
      <c r="BV255">
        <v>49</v>
      </c>
      <c r="BW255">
        <v>35</v>
      </c>
      <c r="BX255">
        <v>3</v>
      </c>
      <c r="BY255">
        <v>9</v>
      </c>
      <c r="BZ255">
        <v>14</v>
      </c>
      <c r="CA255">
        <v>28</v>
      </c>
      <c r="CB255">
        <v>2</v>
      </c>
      <c r="CC255">
        <v>18</v>
      </c>
      <c r="CD255">
        <v>19</v>
      </c>
      <c r="CE255">
        <v>1</v>
      </c>
      <c r="CF255">
        <v>5</v>
      </c>
      <c r="CG255">
        <v>11</v>
      </c>
      <c r="CH255">
        <v>40</v>
      </c>
      <c r="CI255">
        <v>22</v>
      </c>
      <c r="CJ255">
        <v>32</v>
      </c>
      <c r="CK255">
        <v>38</v>
      </c>
      <c r="CL255">
        <v>41</v>
      </c>
      <c r="CM255">
        <v>25</v>
      </c>
      <c r="CN255">
        <v>26</v>
      </c>
      <c r="CO255">
        <v>33</v>
      </c>
      <c r="CP255">
        <v>39</v>
      </c>
      <c r="CQ255">
        <v>4</v>
      </c>
      <c r="CR255">
        <v>7</v>
      </c>
      <c r="CS255">
        <v>15</v>
      </c>
      <c r="CT255">
        <v>27</v>
      </c>
      <c r="CU255">
        <v>12</v>
      </c>
      <c r="CV255">
        <v>17</v>
      </c>
      <c r="CW255" s="126">
        <v>44</v>
      </c>
      <c r="CX255">
        <v>10</v>
      </c>
      <c r="CY255">
        <v>23</v>
      </c>
      <c r="CZ255">
        <v>47</v>
      </c>
      <c r="DA255">
        <v>29</v>
      </c>
      <c r="DB255">
        <v>13</v>
      </c>
      <c r="DC255" s="126">
        <v>37</v>
      </c>
      <c r="DD255">
        <v>30</v>
      </c>
      <c r="DE255" s="126">
        <v>34</v>
      </c>
      <c r="DF255">
        <v>42</v>
      </c>
      <c r="DG255">
        <v>43</v>
      </c>
      <c r="DH255">
        <v>45</v>
      </c>
      <c r="DI255">
        <v>16</v>
      </c>
      <c r="DJ255" s="239">
        <v>208</v>
      </c>
      <c r="DL255" s="237">
        <v>4</v>
      </c>
      <c r="DM255" s="237">
        <v>2</v>
      </c>
      <c r="DO255" s="237">
        <v>2</v>
      </c>
      <c r="DP255" s="237">
        <v>4</v>
      </c>
      <c r="DR255" s="241">
        <v>0.74551971326164879</v>
      </c>
    </row>
    <row r="256" spans="1:122" x14ac:dyDescent="0.25">
      <c r="A256" s="235">
        <v>42877</v>
      </c>
      <c r="B256">
        <v>21</v>
      </c>
      <c r="C256">
        <v>24</v>
      </c>
      <c r="D256">
        <v>31</v>
      </c>
      <c r="E256">
        <v>34</v>
      </c>
      <c r="F256">
        <v>37</v>
      </c>
      <c r="G256">
        <v>44</v>
      </c>
      <c r="I256">
        <v>0</v>
      </c>
      <c r="J256">
        <v>0</v>
      </c>
      <c r="K256">
        <v>2</v>
      </c>
      <c r="L256">
        <v>3</v>
      </c>
      <c r="M256">
        <v>1</v>
      </c>
      <c r="O256">
        <v>32</v>
      </c>
      <c r="P256">
        <v>33</v>
      </c>
      <c r="Q256">
        <v>34</v>
      </c>
      <c r="R256">
        <v>29</v>
      </c>
      <c r="S256">
        <v>32</v>
      </c>
      <c r="T256">
        <v>36</v>
      </c>
      <c r="U256">
        <v>29</v>
      </c>
      <c r="V256">
        <v>42</v>
      </c>
      <c r="W256">
        <v>34</v>
      </c>
      <c r="X256">
        <v>27</v>
      </c>
      <c r="Y256">
        <v>32</v>
      </c>
      <c r="Z256">
        <v>28</v>
      </c>
      <c r="AA256">
        <v>25</v>
      </c>
      <c r="AB256">
        <v>34</v>
      </c>
      <c r="AC256">
        <v>29</v>
      </c>
      <c r="AD256">
        <v>20</v>
      </c>
      <c r="AE256">
        <v>28</v>
      </c>
      <c r="AF256">
        <v>33</v>
      </c>
      <c r="AG256">
        <v>33</v>
      </c>
      <c r="AH256">
        <v>36</v>
      </c>
      <c r="AI256">
        <v>37</v>
      </c>
      <c r="AJ256">
        <v>31</v>
      </c>
      <c r="AK256">
        <v>27</v>
      </c>
      <c r="AL256">
        <v>38</v>
      </c>
      <c r="AM256">
        <v>30</v>
      </c>
      <c r="AN256">
        <v>30</v>
      </c>
      <c r="AO256">
        <v>29</v>
      </c>
      <c r="AP256">
        <v>34</v>
      </c>
      <c r="AQ256">
        <v>26</v>
      </c>
      <c r="AR256">
        <v>23</v>
      </c>
      <c r="AS256">
        <v>37</v>
      </c>
      <c r="AT256">
        <v>31</v>
      </c>
      <c r="AU256">
        <v>30</v>
      </c>
      <c r="AV256">
        <v>24</v>
      </c>
      <c r="AW256">
        <v>35</v>
      </c>
      <c r="AX256">
        <v>39</v>
      </c>
      <c r="AY256">
        <v>25</v>
      </c>
      <c r="AZ256">
        <v>31</v>
      </c>
      <c r="BA256">
        <v>30</v>
      </c>
      <c r="BB256">
        <v>32</v>
      </c>
      <c r="BC256">
        <v>31</v>
      </c>
      <c r="BD256">
        <v>23</v>
      </c>
      <c r="BE256">
        <v>22</v>
      </c>
      <c r="BF256">
        <v>29</v>
      </c>
      <c r="BG256">
        <v>22</v>
      </c>
      <c r="BH256">
        <v>40</v>
      </c>
      <c r="BI256">
        <v>27</v>
      </c>
      <c r="BJ256">
        <v>37</v>
      </c>
      <c r="BK256">
        <v>36</v>
      </c>
      <c r="BM256" s="126">
        <v>8</v>
      </c>
      <c r="BN256" s="126">
        <v>46</v>
      </c>
      <c r="BO256">
        <v>36</v>
      </c>
      <c r="BP256">
        <v>24</v>
      </c>
      <c r="BQ256">
        <v>21</v>
      </c>
      <c r="BR256">
        <v>31</v>
      </c>
      <c r="BS256">
        <v>48</v>
      </c>
      <c r="BT256">
        <v>6</v>
      </c>
      <c r="BU256">
        <v>20</v>
      </c>
      <c r="BV256">
        <v>49</v>
      </c>
      <c r="BW256">
        <v>35</v>
      </c>
      <c r="BX256" s="126">
        <v>3</v>
      </c>
      <c r="BY256">
        <v>9</v>
      </c>
      <c r="BZ256">
        <v>14</v>
      </c>
      <c r="CA256">
        <v>28</v>
      </c>
      <c r="CB256">
        <v>2</v>
      </c>
      <c r="CC256">
        <v>18</v>
      </c>
      <c r="CD256">
        <v>19</v>
      </c>
      <c r="CE256">
        <v>1</v>
      </c>
      <c r="CF256">
        <v>5</v>
      </c>
      <c r="CG256" s="126">
        <v>11</v>
      </c>
      <c r="CH256">
        <v>40</v>
      </c>
      <c r="CI256">
        <v>22</v>
      </c>
      <c r="CJ256" s="126">
        <v>32</v>
      </c>
      <c r="CK256">
        <v>38</v>
      </c>
      <c r="CL256">
        <v>41</v>
      </c>
      <c r="CM256">
        <v>25</v>
      </c>
      <c r="CN256">
        <v>26</v>
      </c>
      <c r="CO256">
        <v>33</v>
      </c>
      <c r="CP256">
        <v>39</v>
      </c>
      <c r="CQ256">
        <v>4</v>
      </c>
      <c r="CR256">
        <v>7</v>
      </c>
      <c r="CS256">
        <v>15</v>
      </c>
      <c r="CT256">
        <v>27</v>
      </c>
      <c r="CU256" s="126">
        <v>44</v>
      </c>
      <c r="CV256">
        <v>12</v>
      </c>
      <c r="CW256">
        <v>17</v>
      </c>
      <c r="CX256">
        <v>10</v>
      </c>
      <c r="CY256">
        <v>23</v>
      </c>
      <c r="CZ256">
        <v>47</v>
      </c>
      <c r="DA256">
        <v>29</v>
      </c>
      <c r="DB256">
        <v>13</v>
      </c>
      <c r="DC256">
        <v>37</v>
      </c>
      <c r="DD256">
        <v>34</v>
      </c>
      <c r="DE256">
        <v>30</v>
      </c>
      <c r="DF256">
        <v>42</v>
      </c>
      <c r="DG256">
        <v>43</v>
      </c>
      <c r="DH256">
        <v>45</v>
      </c>
      <c r="DI256">
        <v>16</v>
      </c>
      <c r="DJ256" s="239">
        <v>191</v>
      </c>
      <c r="DL256" s="237">
        <v>4</v>
      </c>
      <c r="DM256" s="237">
        <v>2</v>
      </c>
      <c r="DO256" s="237">
        <v>3</v>
      </c>
      <c r="DP256" s="237">
        <v>3</v>
      </c>
      <c r="DR256" s="241">
        <v>0.68458781362007171</v>
      </c>
    </row>
    <row r="257" spans="1:159" x14ac:dyDescent="0.25">
      <c r="A257" s="235">
        <v>42880</v>
      </c>
      <c r="B257">
        <v>3</v>
      </c>
      <c r="C257">
        <v>8</v>
      </c>
      <c r="D257">
        <v>11</v>
      </c>
      <c r="E257">
        <v>32</v>
      </c>
      <c r="F257">
        <v>44</v>
      </c>
      <c r="G257">
        <v>46</v>
      </c>
      <c r="I257">
        <v>2</v>
      </c>
      <c r="J257">
        <v>1</v>
      </c>
      <c r="K257">
        <v>0</v>
      </c>
      <c r="L257">
        <v>1</v>
      </c>
      <c r="M257">
        <v>2</v>
      </c>
      <c r="O257">
        <v>32</v>
      </c>
      <c r="P257">
        <v>33</v>
      </c>
      <c r="Q257">
        <v>35</v>
      </c>
      <c r="R257">
        <v>29</v>
      </c>
      <c r="S257">
        <v>32</v>
      </c>
      <c r="T257">
        <v>36</v>
      </c>
      <c r="U257">
        <v>29</v>
      </c>
      <c r="V257">
        <v>43</v>
      </c>
      <c r="W257">
        <v>34</v>
      </c>
      <c r="X257">
        <v>27</v>
      </c>
      <c r="Y257">
        <v>33</v>
      </c>
      <c r="Z257">
        <v>28</v>
      </c>
      <c r="AA257">
        <v>25</v>
      </c>
      <c r="AB257">
        <v>34</v>
      </c>
      <c r="AC257">
        <v>29</v>
      </c>
      <c r="AD257">
        <v>20</v>
      </c>
      <c r="AE257">
        <v>28</v>
      </c>
      <c r="AF257">
        <v>33</v>
      </c>
      <c r="AG257">
        <v>33</v>
      </c>
      <c r="AH257">
        <v>36</v>
      </c>
      <c r="AI257">
        <v>37</v>
      </c>
      <c r="AJ257">
        <v>31</v>
      </c>
      <c r="AK257">
        <v>27</v>
      </c>
      <c r="AL257">
        <v>38</v>
      </c>
      <c r="AM257">
        <v>30</v>
      </c>
      <c r="AN257">
        <v>30</v>
      </c>
      <c r="AO257">
        <v>29</v>
      </c>
      <c r="AP257">
        <v>34</v>
      </c>
      <c r="AQ257">
        <v>26</v>
      </c>
      <c r="AR257">
        <v>23</v>
      </c>
      <c r="AS257">
        <v>37</v>
      </c>
      <c r="AT257">
        <v>32</v>
      </c>
      <c r="AU257">
        <v>30</v>
      </c>
      <c r="AV257">
        <v>24</v>
      </c>
      <c r="AW257">
        <v>35</v>
      </c>
      <c r="AX257">
        <v>39</v>
      </c>
      <c r="AY257">
        <v>25</v>
      </c>
      <c r="AZ257">
        <v>31</v>
      </c>
      <c r="BA257">
        <v>30</v>
      </c>
      <c r="BB257">
        <v>32</v>
      </c>
      <c r="BC257">
        <v>31</v>
      </c>
      <c r="BD257">
        <v>23</v>
      </c>
      <c r="BE257">
        <v>22</v>
      </c>
      <c r="BF257">
        <v>30</v>
      </c>
      <c r="BG257">
        <v>22</v>
      </c>
      <c r="BH257">
        <v>41</v>
      </c>
      <c r="BI257">
        <v>27</v>
      </c>
      <c r="BJ257">
        <v>37</v>
      </c>
      <c r="BK257">
        <v>36</v>
      </c>
      <c r="BM257">
        <v>8</v>
      </c>
      <c r="BN257">
        <v>46</v>
      </c>
      <c r="BO257" s="126">
        <v>36</v>
      </c>
      <c r="BP257">
        <v>24</v>
      </c>
      <c r="BQ257">
        <v>21</v>
      </c>
      <c r="BR257">
        <v>31</v>
      </c>
      <c r="BS257">
        <v>48</v>
      </c>
      <c r="BT257">
        <v>6</v>
      </c>
      <c r="BU257">
        <v>20</v>
      </c>
      <c r="BV257">
        <v>49</v>
      </c>
      <c r="BW257">
        <v>3</v>
      </c>
      <c r="BX257">
        <v>35</v>
      </c>
      <c r="BY257">
        <v>9</v>
      </c>
      <c r="BZ257">
        <v>14</v>
      </c>
      <c r="CA257">
        <v>28</v>
      </c>
      <c r="CB257">
        <v>2</v>
      </c>
      <c r="CC257">
        <v>11</v>
      </c>
      <c r="CD257">
        <v>18</v>
      </c>
      <c r="CE257">
        <v>19</v>
      </c>
      <c r="CF257">
        <v>1</v>
      </c>
      <c r="CG257">
        <v>5</v>
      </c>
      <c r="CH257">
        <v>32</v>
      </c>
      <c r="CI257">
        <v>40</v>
      </c>
      <c r="CJ257">
        <v>22</v>
      </c>
      <c r="CK257">
        <v>38</v>
      </c>
      <c r="CL257">
        <v>41</v>
      </c>
      <c r="CM257">
        <v>25</v>
      </c>
      <c r="CN257">
        <v>26</v>
      </c>
      <c r="CO257">
        <v>33</v>
      </c>
      <c r="CP257">
        <v>39</v>
      </c>
      <c r="CQ257">
        <v>44</v>
      </c>
      <c r="CR257">
        <v>4</v>
      </c>
      <c r="CS257">
        <v>7</v>
      </c>
      <c r="CT257" s="126">
        <v>15</v>
      </c>
      <c r="CU257" s="126">
        <v>27</v>
      </c>
      <c r="CV257">
        <v>12</v>
      </c>
      <c r="CW257">
        <v>17</v>
      </c>
      <c r="CX257">
        <v>10</v>
      </c>
      <c r="CY257">
        <v>23</v>
      </c>
      <c r="CZ257" s="126">
        <v>47</v>
      </c>
      <c r="DA257">
        <v>29</v>
      </c>
      <c r="DB257" s="126">
        <v>13</v>
      </c>
      <c r="DC257">
        <v>37</v>
      </c>
      <c r="DD257">
        <v>34</v>
      </c>
      <c r="DE257">
        <v>30</v>
      </c>
      <c r="DF257">
        <v>42</v>
      </c>
      <c r="DG257">
        <v>43</v>
      </c>
      <c r="DH257">
        <v>45</v>
      </c>
      <c r="DI257" s="126">
        <v>16</v>
      </c>
      <c r="DJ257" s="239">
        <v>144</v>
      </c>
      <c r="DL257" s="237">
        <v>3</v>
      </c>
      <c r="DM257" s="237">
        <v>3</v>
      </c>
      <c r="DO257" s="237">
        <v>2</v>
      </c>
      <c r="DP257" s="237">
        <v>4</v>
      </c>
      <c r="DR257" s="241">
        <v>0.5161290322580645</v>
      </c>
    </row>
    <row r="258" spans="1:159" x14ac:dyDescent="0.25">
      <c r="A258" s="235">
        <v>42884</v>
      </c>
      <c r="B258">
        <v>13</v>
      </c>
      <c r="C258">
        <v>15</v>
      </c>
      <c r="D258">
        <v>16</v>
      </c>
      <c r="E258">
        <v>27</v>
      </c>
      <c r="F258">
        <v>36</v>
      </c>
      <c r="G258">
        <v>47</v>
      </c>
      <c r="I258">
        <v>0</v>
      </c>
      <c r="J258">
        <v>3</v>
      </c>
      <c r="K258">
        <v>1</v>
      </c>
      <c r="L258">
        <v>1</v>
      </c>
      <c r="M258">
        <v>1</v>
      </c>
      <c r="O258">
        <v>32</v>
      </c>
      <c r="P258">
        <v>33</v>
      </c>
      <c r="Q258">
        <v>35</v>
      </c>
      <c r="R258">
        <v>29</v>
      </c>
      <c r="S258">
        <v>32</v>
      </c>
      <c r="T258">
        <v>36</v>
      </c>
      <c r="U258">
        <v>29</v>
      </c>
      <c r="V258">
        <v>43</v>
      </c>
      <c r="W258">
        <v>34</v>
      </c>
      <c r="X258">
        <v>27</v>
      </c>
      <c r="Y258">
        <v>33</v>
      </c>
      <c r="Z258">
        <v>28</v>
      </c>
      <c r="AA258">
        <v>26</v>
      </c>
      <c r="AB258">
        <v>34</v>
      </c>
      <c r="AC258">
        <v>30</v>
      </c>
      <c r="AD258">
        <v>21</v>
      </c>
      <c r="AE258">
        <v>28</v>
      </c>
      <c r="AF258">
        <v>33</v>
      </c>
      <c r="AG258">
        <v>33</v>
      </c>
      <c r="AH258">
        <v>36</v>
      </c>
      <c r="AI258">
        <v>37</v>
      </c>
      <c r="AJ258">
        <v>31</v>
      </c>
      <c r="AK258">
        <v>27</v>
      </c>
      <c r="AL258">
        <v>38</v>
      </c>
      <c r="AM258">
        <v>30</v>
      </c>
      <c r="AN258">
        <v>30</v>
      </c>
      <c r="AO258">
        <v>30</v>
      </c>
      <c r="AP258">
        <v>34</v>
      </c>
      <c r="AQ258">
        <v>26</v>
      </c>
      <c r="AR258">
        <v>23</v>
      </c>
      <c r="AS258">
        <v>37</v>
      </c>
      <c r="AT258">
        <v>32</v>
      </c>
      <c r="AU258">
        <v>30</v>
      </c>
      <c r="AV258">
        <v>24</v>
      </c>
      <c r="AW258">
        <v>35</v>
      </c>
      <c r="AX258">
        <v>40</v>
      </c>
      <c r="AY258">
        <v>25</v>
      </c>
      <c r="AZ258">
        <v>31</v>
      </c>
      <c r="BA258">
        <v>30</v>
      </c>
      <c r="BB258">
        <v>32</v>
      </c>
      <c r="BC258">
        <v>31</v>
      </c>
      <c r="BD258">
        <v>23</v>
      </c>
      <c r="BE258">
        <v>22</v>
      </c>
      <c r="BF258">
        <v>30</v>
      </c>
      <c r="BG258">
        <v>22</v>
      </c>
      <c r="BH258">
        <v>41</v>
      </c>
      <c r="BI258">
        <v>28</v>
      </c>
      <c r="BJ258">
        <v>37</v>
      </c>
      <c r="BK258">
        <v>36</v>
      </c>
      <c r="BM258">
        <v>8</v>
      </c>
      <c r="BN258" s="126">
        <v>46</v>
      </c>
      <c r="BO258">
        <v>36</v>
      </c>
      <c r="BP258">
        <v>24</v>
      </c>
      <c r="BQ258">
        <v>21</v>
      </c>
      <c r="BR258">
        <v>31</v>
      </c>
      <c r="BS258">
        <v>48</v>
      </c>
      <c r="BT258">
        <v>6</v>
      </c>
      <c r="BU258">
        <v>20</v>
      </c>
      <c r="BV258">
        <v>49</v>
      </c>
      <c r="BW258">
        <v>3</v>
      </c>
      <c r="BX258">
        <v>35</v>
      </c>
      <c r="BY258" s="126">
        <v>9</v>
      </c>
      <c r="BZ258">
        <v>14</v>
      </c>
      <c r="CA258">
        <v>28</v>
      </c>
      <c r="CB258">
        <v>2</v>
      </c>
      <c r="CC258">
        <v>11</v>
      </c>
      <c r="CD258">
        <v>18</v>
      </c>
      <c r="CE258">
        <v>19</v>
      </c>
      <c r="CF258">
        <v>1</v>
      </c>
      <c r="CG258">
        <v>5</v>
      </c>
      <c r="CH258">
        <v>32</v>
      </c>
      <c r="CI258">
        <v>40</v>
      </c>
      <c r="CJ258" s="126">
        <v>22</v>
      </c>
      <c r="CK258">
        <v>38</v>
      </c>
      <c r="CL258">
        <v>41</v>
      </c>
      <c r="CM258" s="126">
        <v>15</v>
      </c>
      <c r="CN258">
        <v>25</v>
      </c>
      <c r="CO258">
        <v>26</v>
      </c>
      <c r="CP258">
        <v>27</v>
      </c>
      <c r="CQ258">
        <v>33</v>
      </c>
      <c r="CR258" s="126">
        <v>39</v>
      </c>
      <c r="CS258" s="126">
        <v>44</v>
      </c>
      <c r="CT258">
        <v>4</v>
      </c>
      <c r="CU258" s="126">
        <v>7</v>
      </c>
      <c r="CV258">
        <v>12</v>
      </c>
      <c r="CW258" s="126">
        <v>17</v>
      </c>
      <c r="CX258">
        <v>47</v>
      </c>
      <c r="CY258">
        <v>10</v>
      </c>
      <c r="CZ258">
        <v>23</v>
      </c>
      <c r="DA258">
        <v>13</v>
      </c>
      <c r="DB258">
        <v>29</v>
      </c>
      <c r="DC258">
        <v>37</v>
      </c>
      <c r="DD258">
        <v>34</v>
      </c>
      <c r="DE258">
        <v>30</v>
      </c>
      <c r="DF258">
        <v>42</v>
      </c>
      <c r="DG258">
        <v>43</v>
      </c>
      <c r="DH258">
        <v>45</v>
      </c>
      <c r="DI258">
        <v>16</v>
      </c>
      <c r="DJ258" s="239">
        <v>154</v>
      </c>
      <c r="DL258" s="237">
        <v>3</v>
      </c>
      <c r="DM258" s="237">
        <v>3</v>
      </c>
      <c r="DO258" s="237">
        <v>4</v>
      </c>
      <c r="DP258" s="237">
        <v>2</v>
      </c>
      <c r="DR258" s="241">
        <v>0.55197132616487454</v>
      </c>
      <c r="FC258">
        <v>1</v>
      </c>
    </row>
    <row r="259" spans="1:159" x14ac:dyDescent="0.25">
      <c r="A259" s="235">
        <v>42887</v>
      </c>
      <c r="B259">
        <v>9</v>
      </c>
      <c r="C259">
        <v>15</v>
      </c>
      <c r="D259">
        <v>17</v>
      </c>
      <c r="E259">
        <v>22</v>
      </c>
      <c r="F259">
        <v>44</v>
      </c>
      <c r="G259">
        <v>46</v>
      </c>
      <c r="I259">
        <v>1</v>
      </c>
      <c r="J259">
        <v>2</v>
      </c>
      <c r="K259">
        <v>1</v>
      </c>
      <c r="L259">
        <v>0</v>
      </c>
      <c r="M259">
        <v>2</v>
      </c>
      <c r="O259">
        <v>32</v>
      </c>
      <c r="P259">
        <v>33</v>
      </c>
      <c r="Q259">
        <v>35</v>
      </c>
      <c r="R259">
        <v>29</v>
      </c>
      <c r="S259">
        <v>32</v>
      </c>
      <c r="T259">
        <v>36</v>
      </c>
      <c r="U259">
        <v>29</v>
      </c>
      <c r="V259">
        <v>43</v>
      </c>
      <c r="W259">
        <v>35</v>
      </c>
      <c r="X259">
        <v>27</v>
      </c>
      <c r="Y259">
        <v>33</v>
      </c>
      <c r="Z259">
        <v>28</v>
      </c>
      <c r="AA259">
        <v>26</v>
      </c>
      <c r="AB259">
        <v>34</v>
      </c>
      <c r="AC259">
        <v>31</v>
      </c>
      <c r="AD259">
        <v>21</v>
      </c>
      <c r="AE259">
        <v>29</v>
      </c>
      <c r="AF259">
        <v>33</v>
      </c>
      <c r="AG259">
        <v>33</v>
      </c>
      <c r="AH259">
        <v>36</v>
      </c>
      <c r="AI259">
        <v>37</v>
      </c>
      <c r="AJ259">
        <v>32</v>
      </c>
      <c r="AK259">
        <v>27</v>
      </c>
      <c r="AL259">
        <v>38</v>
      </c>
      <c r="AM259">
        <v>30</v>
      </c>
      <c r="AN259">
        <v>30</v>
      </c>
      <c r="AO259">
        <v>30</v>
      </c>
      <c r="AP259">
        <v>34</v>
      </c>
      <c r="AQ259">
        <v>26</v>
      </c>
      <c r="AR259">
        <v>23</v>
      </c>
      <c r="AS259">
        <v>37</v>
      </c>
      <c r="AT259">
        <v>32</v>
      </c>
      <c r="AU259">
        <v>30</v>
      </c>
      <c r="AV259">
        <v>24</v>
      </c>
      <c r="AW259">
        <v>35</v>
      </c>
      <c r="AX259">
        <v>40</v>
      </c>
      <c r="AY259">
        <v>25</v>
      </c>
      <c r="AZ259">
        <v>31</v>
      </c>
      <c r="BA259">
        <v>30</v>
      </c>
      <c r="BB259">
        <v>32</v>
      </c>
      <c r="BC259">
        <v>31</v>
      </c>
      <c r="BD259">
        <v>23</v>
      </c>
      <c r="BE259">
        <v>22</v>
      </c>
      <c r="BF259">
        <v>31</v>
      </c>
      <c r="BG259">
        <v>22</v>
      </c>
      <c r="BH259">
        <v>42</v>
      </c>
      <c r="BI259">
        <v>28</v>
      </c>
      <c r="BJ259">
        <v>37</v>
      </c>
      <c r="BK259">
        <v>36</v>
      </c>
      <c r="BM259">
        <v>8</v>
      </c>
      <c r="BN259">
        <v>46</v>
      </c>
      <c r="BO259">
        <v>36</v>
      </c>
      <c r="BP259" s="126">
        <v>24</v>
      </c>
      <c r="BQ259" s="126">
        <v>21</v>
      </c>
      <c r="BR259">
        <v>31</v>
      </c>
      <c r="BS259">
        <v>48</v>
      </c>
      <c r="BT259">
        <v>6</v>
      </c>
      <c r="BU259">
        <v>20</v>
      </c>
      <c r="BV259">
        <v>49</v>
      </c>
      <c r="BW259">
        <v>3</v>
      </c>
      <c r="BX259">
        <v>9</v>
      </c>
      <c r="BY259">
        <v>35</v>
      </c>
      <c r="BZ259">
        <v>14</v>
      </c>
      <c r="CA259">
        <v>28</v>
      </c>
      <c r="CB259">
        <v>2</v>
      </c>
      <c r="CC259">
        <v>11</v>
      </c>
      <c r="CD259">
        <v>18</v>
      </c>
      <c r="CE259">
        <v>19</v>
      </c>
      <c r="CF259">
        <v>1</v>
      </c>
      <c r="CG259">
        <v>5</v>
      </c>
      <c r="CH259">
        <v>22</v>
      </c>
      <c r="CI259">
        <v>32</v>
      </c>
      <c r="CJ259" s="126">
        <v>40</v>
      </c>
      <c r="CK259" s="126">
        <v>15</v>
      </c>
      <c r="CL259">
        <v>38</v>
      </c>
      <c r="CM259">
        <v>41</v>
      </c>
      <c r="CN259" s="126">
        <v>44</v>
      </c>
      <c r="CO259">
        <v>25</v>
      </c>
      <c r="CP259">
        <v>26</v>
      </c>
      <c r="CQ259">
        <v>27</v>
      </c>
      <c r="CR259">
        <v>33</v>
      </c>
      <c r="CS259" s="126">
        <v>39</v>
      </c>
      <c r="CT259">
        <v>4</v>
      </c>
      <c r="CU259">
        <v>7</v>
      </c>
      <c r="CV259">
        <v>17</v>
      </c>
      <c r="CW259">
        <v>12</v>
      </c>
      <c r="CX259">
        <v>47</v>
      </c>
      <c r="CY259">
        <v>10</v>
      </c>
      <c r="CZ259" s="126">
        <v>23</v>
      </c>
      <c r="DA259">
        <v>13</v>
      </c>
      <c r="DB259">
        <v>29</v>
      </c>
      <c r="DC259">
        <v>37</v>
      </c>
      <c r="DD259">
        <v>34</v>
      </c>
      <c r="DE259">
        <v>30</v>
      </c>
      <c r="DF259">
        <v>42</v>
      </c>
      <c r="DG259">
        <v>43</v>
      </c>
      <c r="DH259">
        <v>45</v>
      </c>
      <c r="DI259">
        <v>16</v>
      </c>
      <c r="DJ259" s="239">
        <v>153</v>
      </c>
      <c r="DL259" s="237">
        <v>2</v>
      </c>
      <c r="DM259" s="237">
        <v>4</v>
      </c>
      <c r="DO259" s="237">
        <v>3</v>
      </c>
      <c r="DP259" s="237">
        <v>3</v>
      </c>
      <c r="DR259" s="241">
        <v>0.54838709677419351</v>
      </c>
    </row>
    <row r="260" spans="1:159" x14ac:dyDescent="0.25">
      <c r="A260" s="235">
        <v>42891</v>
      </c>
      <c r="B260">
        <v>15</v>
      </c>
      <c r="C260">
        <v>21</v>
      </c>
      <c r="D260">
        <v>23</v>
      </c>
      <c r="E260">
        <v>24</v>
      </c>
      <c r="F260">
        <v>39</v>
      </c>
      <c r="G260">
        <v>40</v>
      </c>
      <c r="I260">
        <v>0</v>
      </c>
      <c r="J260">
        <v>1</v>
      </c>
      <c r="K260">
        <v>3</v>
      </c>
      <c r="L260">
        <v>1</v>
      </c>
      <c r="M260">
        <v>1</v>
      </c>
      <c r="O260">
        <v>32</v>
      </c>
      <c r="P260">
        <v>33</v>
      </c>
      <c r="Q260">
        <v>35</v>
      </c>
      <c r="R260">
        <v>29</v>
      </c>
      <c r="S260">
        <v>32</v>
      </c>
      <c r="T260">
        <v>36</v>
      </c>
      <c r="U260">
        <v>29</v>
      </c>
      <c r="V260">
        <v>43</v>
      </c>
      <c r="W260">
        <v>35</v>
      </c>
      <c r="X260">
        <v>27</v>
      </c>
      <c r="Y260">
        <v>33</v>
      </c>
      <c r="Z260">
        <v>28</v>
      </c>
      <c r="AA260">
        <v>26</v>
      </c>
      <c r="AB260">
        <v>34</v>
      </c>
      <c r="AC260">
        <v>32</v>
      </c>
      <c r="AD260">
        <v>21</v>
      </c>
      <c r="AE260">
        <v>29</v>
      </c>
      <c r="AF260">
        <v>33</v>
      </c>
      <c r="AG260">
        <v>33</v>
      </c>
      <c r="AH260">
        <v>36</v>
      </c>
      <c r="AI260">
        <v>38</v>
      </c>
      <c r="AJ260">
        <v>32</v>
      </c>
      <c r="AK260">
        <v>28</v>
      </c>
      <c r="AL260">
        <v>39</v>
      </c>
      <c r="AM260">
        <v>30</v>
      </c>
      <c r="AN260">
        <v>30</v>
      </c>
      <c r="AO260">
        <v>30</v>
      </c>
      <c r="AP260">
        <v>34</v>
      </c>
      <c r="AQ260">
        <v>26</v>
      </c>
      <c r="AR260">
        <v>23</v>
      </c>
      <c r="AS260">
        <v>37</v>
      </c>
      <c r="AT260">
        <v>32</v>
      </c>
      <c r="AU260">
        <v>30</v>
      </c>
      <c r="AV260">
        <v>24</v>
      </c>
      <c r="AW260">
        <v>35</v>
      </c>
      <c r="AX260">
        <v>40</v>
      </c>
      <c r="AY260">
        <v>25</v>
      </c>
      <c r="AZ260">
        <v>31</v>
      </c>
      <c r="BA260">
        <v>31</v>
      </c>
      <c r="BB260">
        <v>33</v>
      </c>
      <c r="BC260">
        <v>31</v>
      </c>
      <c r="BD260">
        <v>23</v>
      </c>
      <c r="BE260">
        <v>22</v>
      </c>
      <c r="BF260">
        <v>31</v>
      </c>
      <c r="BG260">
        <v>22</v>
      </c>
      <c r="BH260">
        <v>42</v>
      </c>
      <c r="BI260">
        <v>28</v>
      </c>
      <c r="BJ260">
        <v>37</v>
      </c>
      <c r="BK260">
        <v>36</v>
      </c>
      <c r="BM260">
        <v>8</v>
      </c>
      <c r="BN260">
        <v>46</v>
      </c>
      <c r="BO260">
        <v>36</v>
      </c>
      <c r="BP260">
        <v>24</v>
      </c>
      <c r="BQ260">
        <v>21</v>
      </c>
      <c r="BR260">
        <v>31</v>
      </c>
      <c r="BS260">
        <v>48</v>
      </c>
      <c r="BT260">
        <v>6</v>
      </c>
      <c r="BU260">
        <v>20</v>
      </c>
      <c r="BV260">
        <v>49</v>
      </c>
      <c r="BW260">
        <v>3</v>
      </c>
      <c r="BX260">
        <v>9</v>
      </c>
      <c r="BY260">
        <v>35</v>
      </c>
      <c r="BZ260">
        <v>14</v>
      </c>
      <c r="CA260">
        <v>28</v>
      </c>
      <c r="CB260">
        <v>2</v>
      </c>
      <c r="CC260">
        <v>11</v>
      </c>
      <c r="CD260">
        <v>18</v>
      </c>
      <c r="CE260">
        <v>19</v>
      </c>
      <c r="CF260" s="126">
        <v>40</v>
      </c>
      <c r="CG260">
        <v>1</v>
      </c>
      <c r="CH260" s="126">
        <v>5</v>
      </c>
      <c r="CI260" s="126">
        <v>15</v>
      </c>
      <c r="CJ260" s="126">
        <v>22</v>
      </c>
      <c r="CK260">
        <v>32</v>
      </c>
      <c r="CL260">
        <v>38</v>
      </c>
      <c r="CM260">
        <v>39</v>
      </c>
      <c r="CN260">
        <v>41</v>
      </c>
      <c r="CO260">
        <v>44</v>
      </c>
      <c r="CP260" s="126">
        <v>25</v>
      </c>
      <c r="CQ260">
        <v>26</v>
      </c>
      <c r="CR260">
        <v>27</v>
      </c>
      <c r="CS260">
        <v>33</v>
      </c>
      <c r="CT260">
        <v>4</v>
      </c>
      <c r="CU260" s="126">
        <v>7</v>
      </c>
      <c r="CV260">
        <v>17</v>
      </c>
      <c r="CW260">
        <v>12</v>
      </c>
      <c r="CX260">
        <v>23</v>
      </c>
      <c r="CY260">
        <v>47</v>
      </c>
      <c r="CZ260">
        <v>10</v>
      </c>
      <c r="DA260">
        <v>13</v>
      </c>
      <c r="DB260">
        <v>29</v>
      </c>
      <c r="DC260">
        <v>37</v>
      </c>
      <c r="DD260" s="126">
        <v>34</v>
      </c>
      <c r="DE260">
        <v>30</v>
      </c>
      <c r="DF260">
        <v>42</v>
      </c>
      <c r="DG260">
        <v>43</v>
      </c>
      <c r="DH260">
        <v>45</v>
      </c>
      <c r="DI260">
        <v>16</v>
      </c>
      <c r="DJ260" s="239">
        <v>162</v>
      </c>
      <c r="DL260" s="237">
        <v>2</v>
      </c>
      <c r="DM260" s="237">
        <v>4</v>
      </c>
      <c r="DO260" s="237">
        <v>4</v>
      </c>
      <c r="DP260" s="237">
        <v>2</v>
      </c>
      <c r="DR260" s="241">
        <v>0.58064516129032262</v>
      </c>
    </row>
    <row r="261" spans="1:159" x14ac:dyDescent="0.25">
      <c r="A261" s="235">
        <v>42894</v>
      </c>
      <c r="B261">
        <v>5</v>
      </c>
      <c r="C261">
        <v>7</v>
      </c>
      <c r="D261">
        <v>22</v>
      </c>
      <c r="E261">
        <v>25</v>
      </c>
      <c r="F261">
        <v>34</v>
      </c>
      <c r="G261">
        <v>40</v>
      </c>
      <c r="I261">
        <v>2</v>
      </c>
      <c r="J261">
        <v>0</v>
      </c>
      <c r="K261">
        <v>2</v>
      </c>
      <c r="L261">
        <v>1</v>
      </c>
      <c r="M261">
        <v>1</v>
      </c>
      <c r="O261">
        <v>32</v>
      </c>
      <c r="P261">
        <v>33</v>
      </c>
      <c r="Q261">
        <v>35</v>
      </c>
      <c r="R261">
        <v>29</v>
      </c>
      <c r="S261">
        <v>33</v>
      </c>
      <c r="T261">
        <v>36</v>
      </c>
      <c r="U261">
        <v>30</v>
      </c>
      <c r="V261">
        <v>43</v>
      </c>
      <c r="W261">
        <v>35</v>
      </c>
      <c r="X261">
        <v>27</v>
      </c>
      <c r="Y261">
        <v>33</v>
      </c>
      <c r="Z261">
        <v>28</v>
      </c>
      <c r="AA261">
        <v>26</v>
      </c>
      <c r="AB261">
        <v>34</v>
      </c>
      <c r="AC261">
        <v>32</v>
      </c>
      <c r="AD261">
        <v>21</v>
      </c>
      <c r="AE261">
        <v>29</v>
      </c>
      <c r="AF261">
        <v>33</v>
      </c>
      <c r="AG261">
        <v>33</v>
      </c>
      <c r="AH261">
        <v>36</v>
      </c>
      <c r="AI261">
        <v>38</v>
      </c>
      <c r="AJ261">
        <v>33</v>
      </c>
      <c r="AK261">
        <v>28</v>
      </c>
      <c r="AL261">
        <v>39</v>
      </c>
      <c r="AM261">
        <v>31</v>
      </c>
      <c r="AN261">
        <v>30</v>
      </c>
      <c r="AO261">
        <v>30</v>
      </c>
      <c r="AP261">
        <v>34</v>
      </c>
      <c r="AQ261">
        <v>26</v>
      </c>
      <c r="AR261">
        <v>23</v>
      </c>
      <c r="AS261">
        <v>37</v>
      </c>
      <c r="AT261">
        <v>32</v>
      </c>
      <c r="AU261">
        <v>30</v>
      </c>
      <c r="AV261">
        <v>25</v>
      </c>
      <c r="AW261">
        <v>35</v>
      </c>
      <c r="AX261">
        <v>40</v>
      </c>
      <c r="AY261">
        <v>25</v>
      </c>
      <c r="AZ261">
        <v>31</v>
      </c>
      <c r="BA261">
        <v>31</v>
      </c>
      <c r="BB261">
        <v>34</v>
      </c>
      <c r="BC261">
        <v>31</v>
      </c>
      <c r="BD261">
        <v>23</v>
      </c>
      <c r="BE261">
        <v>22</v>
      </c>
      <c r="BF261">
        <v>31</v>
      </c>
      <c r="BG261">
        <v>22</v>
      </c>
      <c r="BH261">
        <v>42</v>
      </c>
      <c r="BI261">
        <v>28</v>
      </c>
      <c r="BJ261">
        <v>37</v>
      </c>
      <c r="BK261">
        <v>36</v>
      </c>
      <c r="BM261">
        <v>8</v>
      </c>
      <c r="BN261">
        <v>46</v>
      </c>
      <c r="BO261">
        <v>36</v>
      </c>
      <c r="BP261">
        <v>24</v>
      </c>
      <c r="BQ261" s="126">
        <v>21</v>
      </c>
      <c r="BR261">
        <v>31</v>
      </c>
      <c r="BS261">
        <v>48</v>
      </c>
      <c r="BT261">
        <v>6</v>
      </c>
      <c r="BU261">
        <v>20</v>
      </c>
      <c r="BV261">
        <v>49</v>
      </c>
      <c r="BW261">
        <v>3</v>
      </c>
      <c r="BX261" s="126">
        <v>9</v>
      </c>
      <c r="BY261">
        <v>35</v>
      </c>
      <c r="BZ261">
        <v>14</v>
      </c>
      <c r="CA261">
        <v>28</v>
      </c>
      <c r="CB261">
        <v>40</v>
      </c>
      <c r="CC261">
        <v>2</v>
      </c>
      <c r="CD261">
        <v>5</v>
      </c>
      <c r="CE261">
        <v>11</v>
      </c>
      <c r="CF261">
        <v>18</v>
      </c>
      <c r="CG261" s="126">
        <v>19</v>
      </c>
      <c r="CH261">
        <v>22</v>
      </c>
      <c r="CI261">
        <v>1</v>
      </c>
      <c r="CJ261">
        <v>15</v>
      </c>
      <c r="CK261">
        <v>32</v>
      </c>
      <c r="CL261">
        <v>25</v>
      </c>
      <c r="CM261">
        <v>38</v>
      </c>
      <c r="CN261">
        <v>39</v>
      </c>
      <c r="CO261">
        <v>41</v>
      </c>
      <c r="CP261">
        <v>44</v>
      </c>
      <c r="CQ261">
        <v>7</v>
      </c>
      <c r="CR261">
        <v>26</v>
      </c>
      <c r="CS261">
        <v>27</v>
      </c>
      <c r="CT261">
        <v>33</v>
      </c>
      <c r="CU261">
        <v>4</v>
      </c>
      <c r="CV261">
        <v>17</v>
      </c>
      <c r="CW261">
        <v>12</v>
      </c>
      <c r="CX261" s="126">
        <v>23</v>
      </c>
      <c r="CY261">
        <v>47</v>
      </c>
      <c r="CZ261" s="126">
        <v>10</v>
      </c>
      <c r="DA261">
        <v>13</v>
      </c>
      <c r="DB261">
        <v>29</v>
      </c>
      <c r="DC261">
        <v>34</v>
      </c>
      <c r="DD261">
        <v>37</v>
      </c>
      <c r="DE261">
        <v>30</v>
      </c>
      <c r="DF261">
        <v>42</v>
      </c>
      <c r="DG261" s="126">
        <v>43</v>
      </c>
      <c r="DH261">
        <v>45</v>
      </c>
      <c r="DI261">
        <v>16</v>
      </c>
      <c r="DJ261" s="239">
        <v>133</v>
      </c>
      <c r="DL261" s="237">
        <v>2</v>
      </c>
      <c r="DM261" s="237">
        <v>4</v>
      </c>
      <c r="DO261" s="237">
        <v>3</v>
      </c>
      <c r="DP261" s="237">
        <v>3</v>
      </c>
      <c r="DR261" s="241">
        <v>0.47670250896057348</v>
      </c>
    </row>
    <row r="262" spans="1:159" x14ac:dyDescent="0.25">
      <c r="A262" s="235">
        <v>42898</v>
      </c>
      <c r="B262">
        <v>9</v>
      </c>
      <c r="C262">
        <v>10</v>
      </c>
      <c r="D262">
        <v>19</v>
      </c>
      <c r="E262">
        <v>21</v>
      </c>
      <c r="F262">
        <v>23</v>
      </c>
      <c r="G262">
        <v>43</v>
      </c>
      <c r="I262">
        <v>1</v>
      </c>
      <c r="J262">
        <v>2</v>
      </c>
      <c r="K262">
        <v>2</v>
      </c>
      <c r="L262">
        <v>0</v>
      </c>
      <c r="M262">
        <v>1</v>
      </c>
      <c r="O262">
        <v>32</v>
      </c>
      <c r="P262">
        <v>33</v>
      </c>
      <c r="Q262">
        <v>35</v>
      </c>
      <c r="R262">
        <v>29</v>
      </c>
      <c r="S262">
        <v>33</v>
      </c>
      <c r="T262">
        <v>36</v>
      </c>
      <c r="U262">
        <v>30</v>
      </c>
      <c r="V262">
        <v>43</v>
      </c>
      <c r="W262">
        <v>36</v>
      </c>
      <c r="X262">
        <v>28</v>
      </c>
      <c r="Y262">
        <v>33</v>
      </c>
      <c r="Z262">
        <v>28</v>
      </c>
      <c r="AA262">
        <v>26</v>
      </c>
      <c r="AB262">
        <v>34</v>
      </c>
      <c r="AC262">
        <v>32</v>
      </c>
      <c r="AD262">
        <v>21</v>
      </c>
      <c r="AE262">
        <v>29</v>
      </c>
      <c r="AF262">
        <v>33</v>
      </c>
      <c r="AG262">
        <v>34</v>
      </c>
      <c r="AH262">
        <v>36</v>
      </c>
      <c r="AI262">
        <v>39</v>
      </c>
      <c r="AJ262">
        <v>33</v>
      </c>
      <c r="AK262">
        <v>29</v>
      </c>
      <c r="AL262">
        <v>39</v>
      </c>
      <c r="AM262">
        <v>31</v>
      </c>
      <c r="AN262">
        <v>30</v>
      </c>
      <c r="AO262">
        <v>30</v>
      </c>
      <c r="AP262">
        <v>34</v>
      </c>
      <c r="AQ262">
        <v>26</v>
      </c>
      <c r="AR262">
        <v>23</v>
      </c>
      <c r="AS262">
        <v>37</v>
      </c>
      <c r="AT262">
        <v>32</v>
      </c>
      <c r="AU262">
        <v>30</v>
      </c>
      <c r="AV262">
        <v>25</v>
      </c>
      <c r="AW262">
        <v>35</v>
      </c>
      <c r="AX262">
        <v>40</v>
      </c>
      <c r="AY262">
        <v>25</v>
      </c>
      <c r="AZ262">
        <v>31</v>
      </c>
      <c r="BA262">
        <v>31</v>
      </c>
      <c r="BB262">
        <v>34</v>
      </c>
      <c r="BC262">
        <v>31</v>
      </c>
      <c r="BD262">
        <v>23</v>
      </c>
      <c r="BE262">
        <v>23</v>
      </c>
      <c r="BF262">
        <v>31</v>
      </c>
      <c r="BG262">
        <v>22</v>
      </c>
      <c r="BH262">
        <v>42</v>
      </c>
      <c r="BI262">
        <v>28</v>
      </c>
      <c r="BJ262">
        <v>37</v>
      </c>
      <c r="BK262">
        <v>36</v>
      </c>
      <c r="BM262">
        <v>8</v>
      </c>
      <c r="BN262">
        <v>46</v>
      </c>
      <c r="BO262">
        <v>36</v>
      </c>
      <c r="BP262" s="126">
        <v>21</v>
      </c>
      <c r="BQ262">
        <v>24</v>
      </c>
      <c r="BR262">
        <v>31</v>
      </c>
      <c r="BS262">
        <v>48</v>
      </c>
      <c r="BT262">
        <v>6</v>
      </c>
      <c r="BU262">
        <v>9</v>
      </c>
      <c r="BV262" s="126">
        <v>20</v>
      </c>
      <c r="BW262">
        <v>49</v>
      </c>
      <c r="BX262">
        <v>3</v>
      </c>
      <c r="BY262">
        <v>35</v>
      </c>
      <c r="BZ262">
        <v>14</v>
      </c>
      <c r="CA262">
        <v>19</v>
      </c>
      <c r="CB262">
        <v>28</v>
      </c>
      <c r="CC262">
        <v>40</v>
      </c>
      <c r="CD262">
        <v>2</v>
      </c>
      <c r="CE262">
        <v>5</v>
      </c>
      <c r="CF262">
        <v>11</v>
      </c>
      <c r="CG262">
        <v>18</v>
      </c>
      <c r="CH262">
        <v>22</v>
      </c>
      <c r="CI262">
        <v>1</v>
      </c>
      <c r="CJ262">
        <v>15</v>
      </c>
      <c r="CK262">
        <v>32</v>
      </c>
      <c r="CL262">
        <v>25</v>
      </c>
      <c r="CM262">
        <v>38</v>
      </c>
      <c r="CN262" s="126">
        <v>39</v>
      </c>
      <c r="CO262">
        <v>41</v>
      </c>
      <c r="CP262">
        <v>44</v>
      </c>
      <c r="CQ262">
        <v>7</v>
      </c>
      <c r="CR262">
        <v>26</v>
      </c>
      <c r="CS262">
        <v>27</v>
      </c>
      <c r="CT262">
        <v>33</v>
      </c>
      <c r="CU262">
        <v>4</v>
      </c>
      <c r="CV262">
        <v>17</v>
      </c>
      <c r="CW262" s="126">
        <v>23</v>
      </c>
      <c r="CX262">
        <v>10</v>
      </c>
      <c r="CY262">
        <v>12</v>
      </c>
      <c r="CZ262" s="126">
        <v>47</v>
      </c>
      <c r="DA262">
        <v>13</v>
      </c>
      <c r="DB262">
        <v>29</v>
      </c>
      <c r="DC262">
        <v>34</v>
      </c>
      <c r="DD262" s="126">
        <v>37</v>
      </c>
      <c r="DE262">
        <v>30</v>
      </c>
      <c r="DF262">
        <v>42</v>
      </c>
      <c r="DG262">
        <v>43</v>
      </c>
      <c r="DH262">
        <v>45</v>
      </c>
      <c r="DI262">
        <v>16</v>
      </c>
      <c r="DJ262" s="239">
        <v>125</v>
      </c>
      <c r="DL262" s="237">
        <v>1</v>
      </c>
      <c r="DM262" s="237">
        <v>5</v>
      </c>
      <c r="DO262" s="237">
        <v>5</v>
      </c>
      <c r="DP262" s="237">
        <v>1</v>
      </c>
      <c r="DR262" s="241">
        <v>0.44802867383512546</v>
      </c>
    </row>
    <row r="263" spans="1:159" x14ac:dyDescent="0.25">
      <c r="A263" s="235">
        <v>42901</v>
      </c>
      <c r="B263">
        <v>20</v>
      </c>
      <c r="C263">
        <v>21</v>
      </c>
      <c r="D263">
        <v>23</v>
      </c>
      <c r="E263">
        <v>37</v>
      </c>
      <c r="F263">
        <v>39</v>
      </c>
      <c r="G263">
        <v>47</v>
      </c>
      <c r="I263">
        <v>0</v>
      </c>
      <c r="J263">
        <v>0</v>
      </c>
      <c r="K263">
        <v>3</v>
      </c>
      <c r="L263">
        <v>2</v>
      </c>
      <c r="M263">
        <v>1</v>
      </c>
      <c r="O263">
        <v>32</v>
      </c>
      <c r="P263">
        <v>33</v>
      </c>
      <c r="Q263">
        <v>35</v>
      </c>
      <c r="R263">
        <v>29</v>
      </c>
      <c r="S263">
        <v>33</v>
      </c>
      <c r="T263">
        <v>36</v>
      </c>
      <c r="U263">
        <v>30</v>
      </c>
      <c r="V263">
        <v>43</v>
      </c>
      <c r="W263">
        <v>36</v>
      </c>
      <c r="X263">
        <v>28</v>
      </c>
      <c r="Y263">
        <v>33</v>
      </c>
      <c r="Z263">
        <v>28</v>
      </c>
      <c r="AA263">
        <v>26</v>
      </c>
      <c r="AB263">
        <v>34</v>
      </c>
      <c r="AC263">
        <v>32</v>
      </c>
      <c r="AD263">
        <v>21</v>
      </c>
      <c r="AE263">
        <v>29</v>
      </c>
      <c r="AF263">
        <v>33</v>
      </c>
      <c r="AG263">
        <v>34</v>
      </c>
      <c r="AH263">
        <v>37</v>
      </c>
      <c r="AI263">
        <v>40</v>
      </c>
      <c r="AJ263">
        <v>33</v>
      </c>
      <c r="AK263">
        <v>30</v>
      </c>
      <c r="AL263">
        <v>39</v>
      </c>
      <c r="AM263">
        <v>31</v>
      </c>
      <c r="AN263">
        <v>30</v>
      </c>
      <c r="AO263">
        <v>30</v>
      </c>
      <c r="AP263">
        <v>34</v>
      </c>
      <c r="AQ263">
        <v>26</v>
      </c>
      <c r="AR263">
        <v>23</v>
      </c>
      <c r="AS263">
        <v>37</v>
      </c>
      <c r="AT263">
        <v>32</v>
      </c>
      <c r="AU263">
        <v>30</v>
      </c>
      <c r="AV263">
        <v>25</v>
      </c>
      <c r="AW263">
        <v>35</v>
      </c>
      <c r="AX263">
        <v>40</v>
      </c>
      <c r="AY263">
        <v>26</v>
      </c>
      <c r="AZ263">
        <v>31</v>
      </c>
      <c r="BA263">
        <v>32</v>
      </c>
      <c r="BB263">
        <v>34</v>
      </c>
      <c r="BC263">
        <v>31</v>
      </c>
      <c r="BD263">
        <v>23</v>
      </c>
      <c r="BE263">
        <v>23</v>
      </c>
      <c r="BF263">
        <v>31</v>
      </c>
      <c r="BG263">
        <v>22</v>
      </c>
      <c r="BH263">
        <v>42</v>
      </c>
      <c r="BI263">
        <v>29</v>
      </c>
      <c r="BJ263">
        <v>37</v>
      </c>
      <c r="BK263">
        <v>36</v>
      </c>
      <c r="BM263">
        <v>8</v>
      </c>
      <c r="BN263">
        <v>46</v>
      </c>
      <c r="BO263">
        <v>21</v>
      </c>
      <c r="BP263">
        <v>36</v>
      </c>
      <c r="BQ263">
        <v>24</v>
      </c>
      <c r="BR263">
        <v>20</v>
      </c>
      <c r="BS263">
        <v>31</v>
      </c>
      <c r="BT263">
        <v>48</v>
      </c>
      <c r="BU263">
        <v>6</v>
      </c>
      <c r="BV263">
        <v>9</v>
      </c>
      <c r="BW263">
        <v>49</v>
      </c>
      <c r="BX263">
        <v>3</v>
      </c>
      <c r="BY263">
        <v>35</v>
      </c>
      <c r="BZ263">
        <v>14</v>
      </c>
      <c r="CA263">
        <v>19</v>
      </c>
      <c r="CB263">
        <v>28</v>
      </c>
      <c r="CC263" s="126">
        <v>40</v>
      </c>
      <c r="CD263">
        <v>2</v>
      </c>
      <c r="CE263">
        <v>5</v>
      </c>
      <c r="CF263">
        <v>11</v>
      </c>
      <c r="CG263">
        <v>18</v>
      </c>
      <c r="CH263">
        <v>22</v>
      </c>
      <c r="CI263" s="126">
        <v>1</v>
      </c>
      <c r="CJ263">
        <v>15</v>
      </c>
      <c r="CK263">
        <v>32</v>
      </c>
      <c r="CL263">
        <v>39</v>
      </c>
      <c r="CM263">
        <v>25</v>
      </c>
      <c r="CN263">
        <v>38</v>
      </c>
      <c r="CO263">
        <v>41</v>
      </c>
      <c r="CP263">
        <v>44</v>
      </c>
      <c r="CQ263">
        <v>7</v>
      </c>
      <c r="CR263" s="126">
        <v>23</v>
      </c>
      <c r="CS263">
        <v>26</v>
      </c>
      <c r="CT263">
        <v>27</v>
      </c>
      <c r="CU263">
        <v>33</v>
      </c>
      <c r="CV263">
        <v>4</v>
      </c>
      <c r="CW263">
        <v>17</v>
      </c>
      <c r="CX263">
        <v>47</v>
      </c>
      <c r="CY263">
        <v>10</v>
      </c>
      <c r="CZ263">
        <v>12</v>
      </c>
      <c r="DA263">
        <v>13</v>
      </c>
      <c r="DB263">
        <v>29</v>
      </c>
      <c r="DC263">
        <v>37</v>
      </c>
      <c r="DD263" s="126">
        <v>34</v>
      </c>
      <c r="DE263" s="126">
        <v>30</v>
      </c>
      <c r="DF263" s="126">
        <v>42</v>
      </c>
      <c r="DG263">
        <v>43</v>
      </c>
      <c r="DH263">
        <v>45</v>
      </c>
      <c r="DI263">
        <v>16</v>
      </c>
      <c r="DJ263" s="239">
        <v>187</v>
      </c>
      <c r="DL263" s="237">
        <v>3</v>
      </c>
      <c r="DM263" s="237">
        <v>3</v>
      </c>
      <c r="DO263" s="237">
        <v>5</v>
      </c>
      <c r="DP263" s="237">
        <v>1</v>
      </c>
      <c r="DR263" s="241">
        <v>0.67025089605734767</v>
      </c>
    </row>
    <row r="264" spans="1:159" x14ac:dyDescent="0.25">
      <c r="A264" s="235">
        <v>42905</v>
      </c>
      <c r="B264">
        <v>1</v>
      </c>
      <c r="C264">
        <v>23</v>
      </c>
      <c r="D264">
        <v>30</v>
      </c>
      <c r="E264">
        <v>34</v>
      </c>
      <c r="F264">
        <v>40</v>
      </c>
      <c r="G264">
        <v>42</v>
      </c>
      <c r="I264">
        <v>1</v>
      </c>
      <c r="J264">
        <v>0</v>
      </c>
      <c r="K264">
        <v>1</v>
      </c>
      <c r="L264">
        <v>2</v>
      </c>
      <c r="M264">
        <v>2</v>
      </c>
      <c r="O264">
        <v>33</v>
      </c>
      <c r="P264">
        <v>33</v>
      </c>
      <c r="Q264">
        <v>35</v>
      </c>
      <c r="R264">
        <v>29</v>
      </c>
      <c r="S264">
        <v>33</v>
      </c>
      <c r="T264">
        <v>36</v>
      </c>
      <c r="U264">
        <v>30</v>
      </c>
      <c r="V264">
        <v>43</v>
      </c>
      <c r="W264">
        <v>36</v>
      </c>
      <c r="X264">
        <v>28</v>
      </c>
      <c r="Y264">
        <v>33</v>
      </c>
      <c r="Z264">
        <v>28</v>
      </c>
      <c r="AA264">
        <v>26</v>
      </c>
      <c r="AB264">
        <v>34</v>
      </c>
      <c r="AC264">
        <v>32</v>
      </c>
      <c r="AD264">
        <v>21</v>
      </c>
      <c r="AE264">
        <v>29</v>
      </c>
      <c r="AF264">
        <v>33</v>
      </c>
      <c r="AG264">
        <v>34</v>
      </c>
      <c r="AH264">
        <v>37</v>
      </c>
      <c r="AI264">
        <v>40</v>
      </c>
      <c r="AJ264">
        <v>33</v>
      </c>
      <c r="AK264">
        <v>31</v>
      </c>
      <c r="AL264">
        <v>39</v>
      </c>
      <c r="AM264">
        <v>31</v>
      </c>
      <c r="AN264">
        <v>30</v>
      </c>
      <c r="AO264">
        <v>30</v>
      </c>
      <c r="AP264">
        <v>34</v>
      </c>
      <c r="AQ264">
        <v>26</v>
      </c>
      <c r="AR264">
        <v>24</v>
      </c>
      <c r="AS264">
        <v>37</v>
      </c>
      <c r="AT264">
        <v>32</v>
      </c>
      <c r="AU264">
        <v>30</v>
      </c>
      <c r="AV264">
        <v>26</v>
      </c>
      <c r="AW264">
        <v>35</v>
      </c>
      <c r="AX264">
        <v>40</v>
      </c>
      <c r="AY264">
        <v>26</v>
      </c>
      <c r="AZ264">
        <v>31</v>
      </c>
      <c r="BA264">
        <v>32</v>
      </c>
      <c r="BB264">
        <v>35</v>
      </c>
      <c r="BC264">
        <v>31</v>
      </c>
      <c r="BD264">
        <v>24</v>
      </c>
      <c r="BE264">
        <v>23</v>
      </c>
      <c r="BF264">
        <v>31</v>
      </c>
      <c r="BG264">
        <v>22</v>
      </c>
      <c r="BH264">
        <v>42</v>
      </c>
      <c r="BI264">
        <v>29</v>
      </c>
      <c r="BJ264">
        <v>37</v>
      </c>
      <c r="BK264">
        <v>36</v>
      </c>
      <c r="BM264">
        <v>8</v>
      </c>
      <c r="BN264">
        <v>46</v>
      </c>
      <c r="BO264">
        <v>21</v>
      </c>
      <c r="BP264">
        <v>36</v>
      </c>
      <c r="BQ264">
        <v>24</v>
      </c>
      <c r="BR264" s="126">
        <v>20</v>
      </c>
      <c r="BS264">
        <v>31</v>
      </c>
      <c r="BT264">
        <v>48</v>
      </c>
      <c r="BU264">
        <v>6</v>
      </c>
      <c r="BV264">
        <v>9</v>
      </c>
      <c r="BW264" s="126">
        <v>49</v>
      </c>
      <c r="BX264">
        <v>3</v>
      </c>
      <c r="BY264">
        <v>35</v>
      </c>
      <c r="BZ264">
        <v>40</v>
      </c>
      <c r="CA264">
        <v>14</v>
      </c>
      <c r="CB264">
        <v>19</v>
      </c>
      <c r="CC264">
        <v>28</v>
      </c>
      <c r="CD264">
        <v>1</v>
      </c>
      <c r="CE264">
        <v>2</v>
      </c>
      <c r="CF264" s="126">
        <v>5</v>
      </c>
      <c r="CG264">
        <v>11</v>
      </c>
      <c r="CH264">
        <v>18</v>
      </c>
      <c r="CI264">
        <v>22</v>
      </c>
      <c r="CJ264">
        <v>15</v>
      </c>
      <c r="CK264">
        <v>32</v>
      </c>
      <c r="CL264">
        <v>39</v>
      </c>
      <c r="CM264">
        <v>23</v>
      </c>
      <c r="CN264">
        <v>25</v>
      </c>
      <c r="CO264">
        <v>38</v>
      </c>
      <c r="CP264">
        <v>41</v>
      </c>
      <c r="CQ264">
        <v>44</v>
      </c>
      <c r="CR264">
        <v>7</v>
      </c>
      <c r="CS264">
        <v>26</v>
      </c>
      <c r="CT264">
        <v>27</v>
      </c>
      <c r="CU264">
        <v>33</v>
      </c>
      <c r="CV264" s="126">
        <v>4</v>
      </c>
      <c r="CW264">
        <v>17</v>
      </c>
      <c r="CX264" s="126">
        <v>47</v>
      </c>
      <c r="CY264">
        <v>10</v>
      </c>
      <c r="CZ264" s="126">
        <v>12</v>
      </c>
      <c r="DA264">
        <v>13</v>
      </c>
      <c r="DB264">
        <v>29</v>
      </c>
      <c r="DC264">
        <v>34</v>
      </c>
      <c r="DD264">
        <v>37</v>
      </c>
      <c r="DE264">
        <v>30</v>
      </c>
      <c r="DF264">
        <v>42</v>
      </c>
      <c r="DG264">
        <v>43</v>
      </c>
      <c r="DH264">
        <v>45</v>
      </c>
      <c r="DI264">
        <v>16</v>
      </c>
      <c r="DJ264" s="239">
        <v>170</v>
      </c>
      <c r="DL264" s="237">
        <v>4</v>
      </c>
      <c r="DM264" s="237">
        <v>2</v>
      </c>
      <c r="DO264" s="237">
        <v>2</v>
      </c>
      <c r="DP264" s="237">
        <v>4</v>
      </c>
      <c r="DR264" s="241">
        <v>0.60931899641577059</v>
      </c>
    </row>
    <row r="265" spans="1:159" x14ac:dyDescent="0.25">
      <c r="A265" s="235">
        <v>42908</v>
      </c>
      <c r="B265">
        <v>4</v>
      </c>
      <c r="C265">
        <v>5</v>
      </c>
      <c r="D265">
        <v>12</v>
      </c>
      <c r="E265">
        <v>20</v>
      </c>
      <c r="F265">
        <v>47</v>
      </c>
      <c r="G265">
        <v>49</v>
      </c>
      <c r="I265">
        <v>2</v>
      </c>
      <c r="J265">
        <v>1</v>
      </c>
      <c r="K265">
        <v>1</v>
      </c>
      <c r="L265">
        <v>0</v>
      </c>
      <c r="M265">
        <v>2</v>
      </c>
      <c r="O265">
        <v>33</v>
      </c>
      <c r="P265">
        <v>33</v>
      </c>
      <c r="Q265">
        <v>35</v>
      </c>
      <c r="R265">
        <v>30</v>
      </c>
      <c r="S265">
        <v>34</v>
      </c>
      <c r="T265">
        <v>36</v>
      </c>
      <c r="U265">
        <v>30</v>
      </c>
      <c r="V265">
        <v>43</v>
      </c>
      <c r="W265">
        <v>36</v>
      </c>
      <c r="X265">
        <v>28</v>
      </c>
      <c r="Y265">
        <v>33</v>
      </c>
      <c r="Z265">
        <v>29</v>
      </c>
      <c r="AA265">
        <v>26</v>
      </c>
      <c r="AB265">
        <v>34</v>
      </c>
      <c r="AC265">
        <v>32</v>
      </c>
      <c r="AD265">
        <v>21</v>
      </c>
      <c r="AE265">
        <v>29</v>
      </c>
      <c r="AF265">
        <v>33</v>
      </c>
      <c r="AG265">
        <v>34</v>
      </c>
      <c r="AH265">
        <v>38</v>
      </c>
      <c r="AI265">
        <v>40</v>
      </c>
      <c r="AJ265">
        <v>33</v>
      </c>
      <c r="AK265">
        <v>31</v>
      </c>
      <c r="AL265">
        <v>39</v>
      </c>
      <c r="AM265">
        <v>31</v>
      </c>
      <c r="AN265">
        <v>30</v>
      </c>
      <c r="AO265">
        <v>30</v>
      </c>
      <c r="AP265">
        <v>34</v>
      </c>
      <c r="AQ265">
        <v>26</v>
      </c>
      <c r="AR265">
        <v>24</v>
      </c>
      <c r="AS265">
        <v>37</v>
      </c>
      <c r="AT265">
        <v>32</v>
      </c>
      <c r="AU265">
        <v>30</v>
      </c>
      <c r="AV265">
        <v>26</v>
      </c>
      <c r="AW265">
        <v>35</v>
      </c>
      <c r="AX265">
        <v>40</v>
      </c>
      <c r="AY265">
        <v>26</v>
      </c>
      <c r="AZ265">
        <v>31</v>
      </c>
      <c r="BA265">
        <v>32</v>
      </c>
      <c r="BB265">
        <v>35</v>
      </c>
      <c r="BC265">
        <v>31</v>
      </c>
      <c r="BD265">
        <v>24</v>
      </c>
      <c r="BE265">
        <v>23</v>
      </c>
      <c r="BF265">
        <v>31</v>
      </c>
      <c r="BG265">
        <v>22</v>
      </c>
      <c r="BH265">
        <v>42</v>
      </c>
      <c r="BI265">
        <v>30</v>
      </c>
      <c r="BJ265">
        <v>37</v>
      </c>
      <c r="BK265">
        <v>37</v>
      </c>
      <c r="BM265">
        <v>8</v>
      </c>
      <c r="BN265">
        <v>46</v>
      </c>
      <c r="BO265" s="126">
        <v>21</v>
      </c>
      <c r="BP265">
        <v>36</v>
      </c>
      <c r="BQ265">
        <v>24</v>
      </c>
      <c r="BR265" s="126">
        <v>20</v>
      </c>
      <c r="BS265">
        <v>31</v>
      </c>
      <c r="BT265">
        <v>48</v>
      </c>
      <c r="BU265">
        <v>49</v>
      </c>
      <c r="BV265">
        <v>6</v>
      </c>
      <c r="BW265">
        <v>9</v>
      </c>
      <c r="BX265">
        <v>3</v>
      </c>
      <c r="BY265">
        <v>35</v>
      </c>
      <c r="BZ265">
        <v>40</v>
      </c>
      <c r="CA265">
        <v>5</v>
      </c>
      <c r="CB265" s="126">
        <v>14</v>
      </c>
      <c r="CC265">
        <v>19</v>
      </c>
      <c r="CD265">
        <v>28</v>
      </c>
      <c r="CE265">
        <v>1</v>
      </c>
      <c r="CF265">
        <v>2</v>
      </c>
      <c r="CG265">
        <v>11</v>
      </c>
      <c r="CH265">
        <v>18</v>
      </c>
      <c r="CI265">
        <v>22</v>
      </c>
      <c r="CJ265">
        <v>15</v>
      </c>
      <c r="CK265">
        <v>32</v>
      </c>
      <c r="CL265">
        <v>39</v>
      </c>
      <c r="CM265" s="126">
        <v>23</v>
      </c>
      <c r="CN265" s="126">
        <v>25</v>
      </c>
      <c r="CO265">
        <v>38</v>
      </c>
      <c r="CP265">
        <v>41</v>
      </c>
      <c r="CQ265">
        <v>44</v>
      </c>
      <c r="CR265">
        <v>4</v>
      </c>
      <c r="CS265">
        <v>7</v>
      </c>
      <c r="CT265">
        <v>26</v>
      </c>
      <c r="CU265">
        <v>27</v>
      </c>
      <c r="CV265">
        <v>33</v>
      </c>
      <c r="CW265">
        <v>47</v>
      </c>
      <c r="CX265">
        <v>12</v>
      </c>
      <c r="CY265">
        <v>17</v>
      </c>
      <c r="CZ265">
        <v>10</v>
      </c>
      <c r="DA265">
        <v>13</v>
      </c>
      <c r="DB265">
        <v>29</v>
      </c>
      <c r="DC265">
        <v>34</v>
      </c>
      <c r="DD265" s="126">
        <v>37</v>
      </c>
      <c r="DE265">
        <v>30</v>
      </c>
      <c r="DF265">
        <v>42</v>
      </c>
      <c r="DG265">
        <v>43</v>
      </c>
      <c r="DH265">
        <v>45</v>
      </c>
      <c r="DI265">
        <v>16</v>
      </c>
      <c r="DJ265" s="239">
        <v>137</v>
      </c>
      <c r="DL265" s="237">
        <v>2</v>
      </c>
      <c r="DM265" s="237">
        <v>4</v>
      </c>
      <c r="DO265" s="237">
        <v>3</v>
      </c>
      <c r="DP265" s="237">
        <v>3</v>
      </c>
      <c r="DR265" s="241">
        <v>0.49103942652329752</v>
      </c>
    </row>
    <row r="266" spans="1:159" x14ac:dyDescent="0.25">
      <c r="A266" s="235">
        <v>42912</v>
      </c>
      <c r="B266">
        <v>14</v>
      </c>
      <c r="C266">
        <v>20</v>
      </c>
      <c r="D266">
        <v>21</v>
      </c>
      <c r="E266">
        <v>23</v>
      </c>
      <c r="F266">
        <v>25</v>
      </c>
      <c r="G266">
        <v>37</v>
      </c>
      <c r="I266">
        <v>0</v>
      </c>
      <c r="J266">
        <v>1</v>
      </c>
      <c r="K266">
        <v>4</v>
      </c>
      <c r="L266">
        <v>1</v>
      </c>
      <c r="M266">
        <v>0</v>
      </c>
      <c r="O266">
        <v>33</v>
      </c>
      <c r="P266">
        <v>33</v>
      </c>
      <c r="Q266">
        <v>35</v>
      </c>
      <c r="R266">
        <v>30</v>
      </c>
      <c r="S266">
        <v>34</v>
      </c>
      <c r="T266">
        <v>36</v>
      </c>
      <c r="U266">
        <v>30</v>
      </c>
      <c r="V266">
        <v>43</v>
      </c>
      <c r="W266">
        <v>36</v>
      </c>
      <c r="X266">
        <v>28</v>
      </c>
      <c r="Y266">
        <v>33</v>
      </c>
      <c r="Z266">
        <v>29</v>
      </c>
      <c r="AA266">
        <v>26</v>
      </c>
      <c r="AB266">
        <v>35</v>
      </c>
      <c r="AC266">
        <v>32</v>
      </c>
      <c r="AD266">
        <v>21</v>
      </c>
      <c r="AE266">
        <v>29</v>
      </c>
      <c r="AF266">
        <v>33</v>
      </c>
      <c r="AG266">
        <v>34</v>
      </c>
      <c r="AH266">
        <v>39</v>
      </c>
      <c r="AI266">
        <v>41</v>
      </c>
      <c r="AJ266">
        <v>33</v>
      </c>
      <c r="AK266">
        <v>32</v>
      </c>
      <c r="AL266">
        <v>39</v>
      </c>
      <c r="AM266">
        <v>32</v>
      </c>
      <c r="AN266">
        <v>30</v>
      </c>
      <c r="AO266">
        <v>30</v>
      </c>
      <c r="AP266">
        <v>34</v>
      </c>
      <c r="AQ266">
        <v>26</v>
      </c>
      <c r="AR266">
        <v>24</v>
      </c>
      <c r="AS266">
        <v>37</v>
      </c>
      <c r="AT266">
        <v>32</v>
      </c>
      <c r="AU266">
        <v>30</v>
      </c>
      <c r="AV266">
        <v>26</v>
      </c>
      <c r="AW266">
        <v>35</v>
      </c>
      <c r="AX266">
        <v>40</v>
      </c>
      <c r="AY266">
        <v>27</v>
      </c>
      <c r="AZ266">
        <v>31</v>
      </c>
      <c r="BA266">
        <v>32</v>
      </c>
      <c r="BB266">
        <v>35</v>
      </c>
      <c r="BC266">
        <v>31</v>
      </c>
      <c r="BD266">
        <v>24</v>
      </c>
      <c r="BE266">
        <v>23</v>
      </c>
      <c r="BF266">
        <v>31</v>
      </c>
      <c r="BG266">
        <v>22</v>
      </c>
      <c r="BH266">
        <v>42</v>
      </c>
      <c r="BI266">
        <v>30</v>
      </c>
      <c r="BJ266">
        <v>37</v>
      </c>
      <c r="BK266">
        <v>37</v>
      </c>
      <c r="BM266">
        <v>8</v>
      </c>
      <c r="BN266">
        <v>46</v>
      </c>
      <c r="BO266">
        <v>21</v>
      </c>
      <c r="BP266">
        <v>36</v>
      </c>
      <c r="BQ266">
        <v>20</v>
      </c>
      <c r="BR266">
        <v>24</v>
      </c>
      <c r="BS266">
        <v>31</v>
      </c>
      <c r="BT266">
        <v>48</v>
      </c>
      <c r="BU266">
        <v>49</v>
      </c>
      <c r="BV266">
        <v>6</v>
      </c>
      <c r="BW266" s="126">
        <v>9</v>
      </c>
      <c r="BX266">
        <v>3</v>
      </c>
      <c r="BY266">
        <v>14</v>
      </c>
      <c r="BZ266">
        <v>35</v>
      </c>
      <c r="CA266" s="126">
        <v>40</v>
      </c>
      <c r="CB266">
        <v>5</v>
      </c>
      <c r="CC266">
        <v>19</v>
      </c>
      <c r="CD266">
        <v>28</v>
      </c>
      <c r="CE266">
        <v>1</v>
      </c>
      <c r="CF266" s="126">
        <v>2</v>
      </c>
      <c r="CG266">
        <v>11</v>
      </c>
      <c r="CH266">
        <v>18</v>
      </c>
      <c r="CI266">
        <v>22</v>
      </c>
      <c r="CJ266">
        <v>15</v>
      </c>
      <c r="CK266">
        <v>23</v>
      </c>
      <c r="CL266">
        <v>25</v>
      </c>
      <c r="CM266">
        <v>32</v>
      </c>
      <c r="CN266">
        <v>39</v>
      </c>
      <c r="CO266">
        <v>38</v>
      </c>
      <c r="CP266">
        <v>41</v>
      </c>
      <c r="CQ266">
        <v>44</v>
      </c>
      <c r="CR266">
        <v>4</v>
      </c>
      <c r="CS266">
        <v>7</v>
      </c>
      <c r="CT266">
        <v>26</v>
      </c>
      <c r="CU266">
        <v>27</v>
      </c>
      <c r="CV266">
        <v>33</v>
      </c>
      <c r="CW266">
        <v>47</v>
      </c>
      <c r="CX266">
        <v>12</v>
      </c>
      <c r="CY266">
        <v>17</v>
      </c>
      <c r="CZ266">
        <v>10</v>
      </c>
      <c r="DA266">
        <v>37</v>
      </c>
      <c r="DB266" s="126">
        <v>13</v>
      </c>
      <c r="DC266" s="126">
        <v>29</v>
      </c>
      <c r="DD266">
        <v>34</v>
      </c>
      <c r="DE266">
        <v>30</v>
      </c>
      <c r="DF266">
        <v>42</v>
      </c>
      <c r="DG266">
        <v>43</v>
      </c>
      <c r="DH266">
        <v>45</v>
      </c>
      <c r="DI266" s="126">
        <v>16</v>
      </c>
      <c r="DJ266" s="239">
        <v>140</v>
      </c>
      <c r="DL266" s="237">
        <v>1</v>
      </c>
      <c r="DM266" s="237">
        <v>5</v>
      </c>
      <c r="DO266" s="237">
        <v>4</v>
      </c>
      <c r="DP266" s="237">
        <v>2</v>
      </c>
      <c r="DR266" s="241">
        <v>0.50179211469534046</v>
      </c>
    </row>
    <row r="267" spans="1:159" x14ac:dyDescent="0.25">
      <c r="A267" s="235">
        <v>42915</v>
      </c>
      <c r="B267">
        <v>2</v>
      </c>
      <c r="C267">
        <v>9</v>
      </c>
      <c r="D267">
        <v>13</v>
      </c>
      <c r="E267">
        <v>16</v>
      </c>
      <c r="F267">
        <v>29</v>
      </c>
      <c r="G267">
        <v>40</v>
      </c>
      <c r="I267">
        <v>2</v>
      </c>
      <c r="J267">
        <v>2</v>
      </c>
      <c r="K267">
        <v>1</v>
      </c>
      <c r="L267">
        <v>0</v>
      </c>
      <c r="M267">
        <v>1</v>
      </c>
      <c r="O267">
        <v>33</v>
      </c>
      <c r="P267">
        <v>34</v>
      </c>
      <c r="Q267">
        <v>35</v>
      </c>
      <c r="R267">
        <v>30</v>
      </c>
      <c r="S267">
        <v>34</v>
      </c>
      <c r="T267">
        <v>36</v>
      </c>
      <c r="U267">
        <v>30</v>
      </c>
      <c r="V267">
        <v>43</v>
      </c>
      <c r="W267">
        <v>37</v>
      </c>
      <c r="X267">
        <v>28</v>
      </c>
      <c r="Y267">
        <v>33</v>
      </c>
      <c r="Z267">
        <v>29</v>
      </c>
      <c r="AA267">
        <v>27</v>
      </c>
      <c r="AB267">
        <v>35</v>
      </c>
      <c r="AC267">
        <v>32</v>
      </c>
      <c r="AD267">
        <v>22</v>
      </c>
      <c r="AE267">
        <v>29</v>
      </c>
      <c r="AF267">
        <v>33</v>
      </c>
      <c r="AG267">
        <v>34</v>
      </c>
      <c r="AH267">
        <v>39</v>
      </c>
      <c r="AI267">
        <v>41</v>
      </c>
      <c r="AJ267">
        <v>33</v>
      </c>
      <c r="AK267">
        <v>32</v>
      </c>
      <c r="AL267">
        <v>39</v>
      </c>
      <c r="AM267">
        <v>32</v>
      </c>
      <c r="AN267">
        <v>30</v>
      </c>
      <c r="AO267">
        <v>30</v>
      </c>
      <c r="AP267">
        <v>34</v>
      </c>
      <c r="AQ267">
        <v>27</v>
      </c>
      <c r="AR267">
        <v>24</v>
      </c>
      <c r="AS267">
        <v>37</v>
      </c>
      <c r="AT267">
        <v>32</v>
      </c>
      <c r="AU267">
        <v>30</v>
      </c>
      <c r="AV267">
        <v>26</v>
      </c>
      <c r="AW267">
        <v>35</v>
      </c>
      <c r="AX267">
        <v>40</v>
      </c>
      <c r="AY267">
        <v>27</v>
      </c>
      <c r="AZ267">
        <v>31</v>
      </c>
      <c r="BA267">
        <v>32</v>
      </c>
      <c r="BB267">
        <v>36</v>
      </c>
      <c r="BC267">
        <v>31</v>
      </c>
      <c r="BD267">
        <v>24</v>
      </c>
      <c r="BE267">
        <v>23</v>
      </c>
      <c r="BF267">
        <v>31</v>
      </c>
      <c r="BG267">
        <v>22</v>
      </c>
      <c r="BH267">
        <v>42</v>
      </c>
      <c r="BI267">
        <v>30</v>
      </c>
      <c r="BJ267">
        <v>37</v>
      </c>
      <c r="BK267">
        <v>37</v>
      </c>
      <c r="BM267">
        <v>8</v>
      </c>
      <c r="BN267">
        <v>46</v>
      </c>
      <c r="BO267">
        <v>21</v>
      </c>
      <c r="BP267">
        <v>36</v>
      </c>
      <c r="BQ267">
        <v>20</v>
      </c>
      <c r="BR267">
        <v>24</v>
      </c>
      <c r="BS267" s="126">
        <v>9</v>
      </c>
      <c r="BT267" s="126">
        <v>31</v>
      </c>
      <c r="BU267">
        <v>48</v>
      </c>
      <c r="BV267">
        <v>49</v>
      </c>
      <c r="BW267">
        <v>6</v>
      </c>
      <c r="BX267">
        <v>40</v>
      </c>
      <c r="BY267">
        <v>3</v>
      </c>
      <c r="BZ267">
        <v>14</v>
      </c>
      <c r="CA267">
        <v>35</v>
      </c>
      <c r="CB267">
        <v>2</v>
      </c>
      <c r="CC267" s="126">
        <v>5</v>
      </c>
      <c r="CD267">
        <v>19</v>
      </c>
      <c r="CE267">
        <v>28</v>
      </c>
      <c r="CF267">
        <v>1</v>
      </c>
      <c r="CG267">
        <v>11</v>
      </c>
      <c r="CH267">
        <v>18</v>
      </c>
      <c r="CI267">
        <v>22</v>
      </c>
      <c r="CJ267">
        <v>15</v>
      </c>
      <c r="CK267">
        <v>23</v>
      </c>
      <c r="CL267">
        <v>25</v>
      </c>
      <c r="CM267">
        <v>32</v>
      </c>
      <c r="CN267">
        <v>39</v>
      </c>
      <c r="CO267">
        <v>38</v>
      </c>
      <c r="CP267">
        <v>41</v>
      </c>
      <c r="CQ267">
        <v>44</v>
      </c>
      <c r="CR267">
        <v>4</v>
      </c>
      <c r="CS267" s="126">
        <v>7</v>
      </c>
      <c r="CT267">
        <v>26</v>
      </c>
      <c r="CU267" s="126">
        <v>27</v>
      </c>
      <c r="CV267">
        <v>33</v>
      </c>
      <c r="CW267">
        <v>47</v>
      </c>
      <c r="CX267">
        <v>12</v>
      </c>
      <c r="CY267">
        <v>17</v>
      </c>
      <c r="CZ267">
        <v>10</v>
      </c>
      <c r="DA267">
        <v>13</v>
      </c>
      <c r="DB267">
        <v>29</v>
      </c>
      <c r="DC267">
        <v>37</v>
      </c>
      <c r="DD267" s="126">
        <v>34</v>
      </c>
      <c r="DE267">
        <v>30</v>
      </c>
      <c r="DF267">
        <v>42</v>
      </c>
      <c r="DG267">
        <v>43</v>
      </c>
      <c r="DH267">
        <v>16</v>
      </c>
      <c r="DI267">
        <v>45</v>
      </c>
      <c r="DJ267" s="239">
        <v>109</v>
      </c>
      <c r="DL267" s="237">
        <v>2</v>
      </c>
      <c r="DM267" s="237">
        <v>4</v>
      </c>
      <c r="DO267" s="237">
        <v>3</v>
      </c>
      <c r="DP267" s="237">
        <v>3</v>
      </c>
      <c r="DR267" s="241">
        <v>0.39068100358422941</v>
      </c>
    </row>
    <row r="268" spans="1:159" x14ac:dyDescent="0.25">
      <c r="A268" s="235">
        <v>42919</v>
      </c>
      <c r="B268">
        <v>5</v>
      </c>
      <c r="C268">
        <v>7</v>
      </c>
      <c r="D268">
        <v>9</v>
      </c>
      <c r="E268">
        <v>27</v>
      </c>
      <c r="F268">
        <v>31</v>
      </c>
      <c r="G268">
        <v>34</v>
      </c>
      <c r="I268">
        <v>3</v>
      </c>
      <c r="J268">
        <v>0</v>
      </c>
      <c r="K268">
        <v>1</v>
      </c>
      <c r="L268">
        <v>2</v>
      </c>
      <c r="M268">
        <v>0</v>
      </c>
      <c r="O268">
        <v>33</v>
      </c>
      <c r="P268">
        <v>34</v>
      </c>
      <c r="Q268">
        <v>35</v>
      </c>
      <c r="R268">
        <v>30</v>
      </c>
      <c r="S268">
        <v>35</v>
      </c>
      <c r="T268">
        <v>36</v>
      </c>
      <c r="U268">
        <v>31</v>
      </c>
      <c r="V268">
        <v>43</v>
      </c>
      <c r="W268">
        <v>38</v>
      </c>
      <c r="X268">
        <v>28</v>
      </c>
      <c r="Y268">
        <v>33</v>
      </c>
      <c r="Z268">
        <v>29</v>
      </c>
      <c r="AA268">
        <v>27</v>
      </c>
      <c r="AB268">
        <v>35</v>
      </c>
      <c r="AC268">
        <v>32</v>
      </c>
      <c r="AD268">
        <v>22</v>
      </c>
      <c r="AE268">
        <v>29</v>
      </c>
      <c r="AF268">
        <v>33</v>
      </c>
      <c r="AG268">
        <v>34</v>
      </c>
      <c r="AH268">
        <v>39</v>
      </c>
      <c r="AI268">
        <v>41</v>
      </c>
      <c r="AJ268">
        <v>33</v>
      </c>
      <c r="AK268">
        <v>32</v>
      </c>
      <c r="AL268">
        <v>39</v>
      </c>
      <c r="AM268">
        <v>32</v>
      </c>
      <c r="AN268">
        <v>30</v>
      </c>
      <c r="AO268">
        <v>31</v>
      </c>
      <c r="AP268">
        <v>34</v>
      </c>
      <c r="AQ268">
        <v>27</v>
      </c>
      <c r="AR268">
        <v>24</v>
      </c>
      <c r="AS268">
        <v>38</v>
      </c>
      <c r="AT268">
        <v>32</v>
      </c>
      <c r="AU268">
        <v>30</v>
      </c>
      <c r="AV268">
        <v>27</v>
      </c>
      <c r="AW268">
        <v>35</v>
      </c>
      <c r="AX268">
        <v>40</v>
      </c>
      <c r="AY268">
        <v>27</v>
      </c>
      <c r="AZ268">
        <v>31</v>
      </c>
      <c r="BA268">
        <v>32</v>
      </c>
      <c r="BB268">
        <v>36</v>
      </c>
      <c r="BC268">
        <v>31</v>
      </c>
      <c r="BD268">
        <v>24</v>
      </c>
      <c r="BE268">
        <v>23</v>
      </c>
      <c r="BF268">
        <v>31</v>
      </c>
      <c r="BG268">
        <v>22</v>
      </c>
      <c r="BH268">
        <v>42</v>
      </c>
      <c r="BI268">
        <v>30</v>
      </c>
      <c r="BJ268">
        <v>37</v>
      </c>
      <c r="BK268">
        <v>37</v>
      </c>
      <c r="BM268">
        <v>8</v>
      </c>
      <c r="BN268">
        <v>46</v>
      </c>
      <c r="BO268">
        <v>21</v>
      </c>
      <c r="BP268">
        <v>36</v>
      </c>
      <c r="BQ268">
        <v>20</v>
      </c>
      <c r="BR268">
        <v>24</v>
      </c>
      <c r="BS268">
        <v>9</v>
      </c>
      <c r="BT268">
        <v>31</v>
      </c>
      <c r="BU268">
        <v>48</v>
      </c>
      <c r="BV268">
        <v>49</v>
      </c>
      <c r="BW268">
        <v>6</v>
      </c>
      <c r="BX268" s="126">
        <v>40</v>
      </c>
      <c r="BY268">
        <v>3</v>
      </c>
      <c r="BZ268">
        <v>5</v>
      </c>
      <c r="CA268">
        <v>14</v>
      </c>
      <c r="CB268">
        <v>35</v>
      </c>
      <c r="CC268" s="126">
        <v>2</v>
      </c>
      <c r="CD268">
        <v>19</v>
      </c>
      <c r="CE268">
        <v>28</v>
      </c>
      <c r="CF268">
        <v>1</v>
      </c>
      <c r="CG268">
        <v>11</v>
      </c>
      <c r="CH268">
        <v>18</v>
      </c>
      <c r="CI268">
        <v>22</v>
      </c>
      <c r="CJ268">
        <v>15</v>
      </c>
      <c r="CK268">
        <v>23</v>
      </c>
      <c r="CL268">
        <v>25</v>
      </c>
      <c r="CM268">
        <v>32</v>
      </c>
      <c r="CN268">
        <v>39</v>
      </c>
      <c r="CO268" s="126">
        <v>7</v>
      </c>
      <c r="CP268">
        <v>27</v>
      </c>
      <c r="CQ268">
        <v>38</v>
      </c>
      <c r="CR268">
        <v>41</v>
      </c>
      <c r="CS268">
        <v>44</v>
      </c>
      <c r="CT268" s="126">
        <v>4</v>
      </c>
      <c r="CU268" s="126">
        <v>26</v>
      </c>
      <c r="CV268">
        <v>33</v>
      </c>
      <c r="CW268" s="126">
        <v>47</v>
      </c>
      <c r="CX268">
        <v>12</v>
      </c>
      <c r="CY268">
        <v>17</v>
      </c>
      <c r="CZ268">
        <v>10</v>
      </c>
      <c r="DA268">
        <v>13</v>
      </c>
      <c r="DB268">
        <v>29</v>
      </c>
      <c r="DC268">
        <v>34</v>
      </c>
      <c r="DD268">
        <v>37</v>
      </c>
      <c r="DE268">
        <v>30</v>
      </c>
      <c r="DF268">
        <v>42</v>
      </c>
      <c r="DG268">
        <v>43</v>
      </c>
      <c r="DH268">
        <v>16</v>
      </c>
      <c r="DI268">
        <v>45</v>
      </c>
      <c r="DJ268" s="239">
        <v>113</v>
      </c>
      <c r="DL268" s="237">
        <v>3</v>
      </c>
      <c r="DM268" s="237">
        <v>3</v>
      </c>
      <c r="DO268" s="237">
        <v>5</v>
      </c>
      <c r="DP268" s="237">
        <v>1</v>
      </c>
      <c r="DR268" s="241">
        <v>0.4050179211469534</v>
      </c>
    </row>
    <row r="269" spans="1:159" x14ac:dyDescent="0.25">
      <c r="A269" s="235">
        <v>42922</v>
      </c>
      <c r="B269">
        <v>2</v>
      </c>
      <c r="C269">
        <v>4</v>
      </c>
      <c r="D269">
        <v>7</v>
      </c>
      <c r="E269">
        <v>26</v>
      </c>
      <c r="F269">
        <v>40</v>
      </c>
      <c r="G269">
        <v>47</v>
      </c>
      <c r="I269">
        <v>3</v>
      </c>
      <c r="J269">
        <v>0</v>
      </c>
      <c r="K269">
        <v>1</v>
      </c>
      <c r="L269">
        <v>0</v>
      </c>
      <c r="M269">
        <v>2</v>
      </c>
      <c r="O269">
        <v>33</v>
      </c>
      <c r="P269">
        <v>35</v>
      </c>
      <c r="Q269">
        <v>35</v>
      </c>
      <c r="R269">
        <v>31</v>
      </c>
      <c r="S269">
        <v>35</v>
      </c>
      <c r="T269">
        <v>36</v>
      </c>
      <c r="U269">
        <v>32</v>
      </c>
      <c r="V269">
        <v>43</v>
      </c>
      <c r="W269">
        <v>38</v>
      </c>
      <c r="X269">
        <v>28</v>
      </c>
      <c r="Y269">
        <v>33</v>
      </c>
      <c r="Z269">
        <v>29</v>
      </c>
      <c r="AA269">
        <v>27</v>
      </c>
      <c r="AB269">
        <v>35</v>
      </c>
      <c r="AC269">
        <v>32</v>
      </c>
      <c r="AD269">
        <v>22</v>
      </c>
      <c r="AE269">
        <v>29</v>
      </c>
      <c r="AF269">
        <v>33</v>
      </c>
      <c r="AG269">
        <v>34</v>
      </c>
      <c r="AH269">
        <v>39</v>
      </c>
      <c r="AI269">
        <v>41</v>
      </c>
      <c r="AJ269">
        <v>33</v>
      </c>
      <c r="AK269">
        <v>32</v>
      </c>
      <c r="AL269">
        <v>39</v>
      </c>
      <c r="AM269">
        <v>32</v>
      </c>
      <c r="AN269">
        <v>31</v>
      </c>
      <c r="AO269">
        <v>31</v>
      </c>
      <c r="AP269">
        <v>34</v>
      </c>
      <c r="AQ269">
        <v>27</v>
      </c>
      <c r="AR269">
        <v>24</v>
      </c>
      <c r="AS269">
        <v>38</v>
      </c>
      <c r="AT269">
        <v>32</v>
      </c>
      <c r="AU269">
        <v>30</v>
      </c>
      <c r="AV269">
        <v>27</v>
      </c>
      <c r="AW269">
        <v>35</v>
      </c>
      <c r="AX269">
        <v>40</v>
      </c>
      <c r="AY269">
        <v>27</v>
      </c>
      <c r="AZ269">
        <v>31</v>
      </c>
      <c r="BA269">
        <v>32</v>
      </c>
      <c r="BB269">
        <v>37</v>
      </c>
      <c r="BC269">
        <v>31</v>
      </c>
      <c r="BD269">
        <v>24</v>
      </c>
      <c r="BE269">
        <v>23</v>
      </c>
      <c r="BF269">
        <v>31</v>
      </c>
      <c r="BG269">
        <v>22</v>
      </c>
      <c r="BH269">
        <v>42</v>
      </c>
      <c r="BI269">
        <v>31</v>
      </c>
      <c r="BJ269">
        <v>37</v>
      </c>
      <c r="BK269">
        <v>37</v>
      </c>
      <c r="BM269">
        <v>8</v>
      </c>
      <c r="BN269" s="126">
        <v>46</v>
      </c>
      <c r="BO269">
        <v>21</v>
      </c>
      <c r="BP269">
        <v>36</v>
      </c>
      <c r="BQ269">
        <v>20</v>
      </c>
      <c r="BR269">
        <v>24</v>
      </c>
      <c r="BS269">
        <v>9</v>
      </c>
      <c r="BT269" s="126">
        <v>31</v>
      </c>
      <c r="BU269">
        <v>40</v>
      </c>
      <c r="BV269" s="126">
        <v>48</v>
      </c>
      <c r="BW269">
        <v>49</v>
      </c>
      <c r="BX269">
        <v>6</v>
      </c>
      <c r="BY269">
        <v>2</v>
      </c>
      <c r="BZ269">
        <v>3</v>
      </c>
      <c r="CA269">
        <v>5</v>
      </c>
      <c r="CB269">
        <v>14</v>
      </c>
      <c r="CC269" s="126">
        <v>35</v>
      </c>
      <c r="CD269">
        <v>19</v>
      </c>
      <c r="CE269">
        <v>28</v>
      </c>
      <c r="CF269">
        <v>1</v>
      </c>
      <c r="CG269" s="126">
        <v>11</v>
      </c>
      <c r="CH269">
        <v>18</v>
      </c>
      <c r="CI269">
        <v>22</v>
      </c>
      <c r="CJ269">
        <v>7</v>
      </c>
      <c r="CK269">
        <v>15</v>
      </c>
      <c r="CL269">
        <v>23</v>
      </c>
      <c r="CM269">
        <v>25</v>
      </c>
      <c r="CN269">
        <v>32</v>
      </c>
      <c r="CO269">
        <v>39</v>
      </c>
      <c r="CP269">
        <v>4</v>
      </c>
      <c r="CQ269">
        <v>26</v>
      </c>
      <c r="CR269">
        <v>27</v>
      </c>
      <c r="CS269">
        <v>38</v>
      </c>
      <c r="CT269">
        <v>41</v>
      </c>
      <c r="CU269">
        <v>44</v>
      </c>
      <c r="CV269">
        <v>47</v>
      </c>
      <c r="CW269">
        <v>33</v>
      </c>
      <c r="CX269">
        <v>12</v>
      </c>
      <c r="CY269">
        <v>17</v>
      </c>
      <c r="CZ269">
        <v>10</v>
      </c>
      <c r="DA269">
        <v>13</v>
      </c>
      <c r="DB269">
        <v>29</v>
      </c>
      <c r="DC269">
        <v>34</v>
      </c>
      <c r="DD269">
        <v>37</v>
      </c>
      <c r="DE269">
        <v>30</v>
      </c>
      <c r="DF269">
        <v>42</v>
      </c>
      <c r="DG269">
        <v>43</v>
      </c>
      <c r="DH269" s="126">
        <v>16</v>
      </c>
      <c r="DI269">
        <v>45</v>
      </c>
      <c r="DJ269" s="239">
        <v>126</v>
      </c>
      <c r="DL269" s="237">
        <v>3</v>
      </c>
      <c r="DM269" s="237">
        <v>3</v>
      </c>
      <c r="DO269" s="237">
        <v>2</v>
      </c>
      <c r="DP269" s="237">
        <v>4</v>
      </c>
      <c r="DR269" s="241">
        <v>0.45161290322580644</v>
      </c>
    </row>
    <row r="270" spans="1:159" x14ac:dyDescent="0.25">
      <c r="A270" s="235">
        <v>42926</v>
      </c>
      <c r="B270">
        <v>11</v>
      </c>
      <c r="C270">
        <v>16</v>
      </c>
      <c r="D270">
        <v>31</v>
      </c>
      <c r="E270">
        <v>35</v>
      </c>
      <c r="F270">
        <v>46</v>
      </c>
      <c r="G270">
        <v>48</v>
      </c>
      <c r="I270">
        <v>0</v>
      </c>
      <c r="J270">
        <v>2</v>
      </c>
      <c r="K270">
        <v>0</v>
      </c>
      <c r="L270">
        <v>2</v>
      </c>
      <c r="M270">
        <v>2</v>
      </c>
      <c r="O270">
        <v>33</v>
      </c>
      <c r="P270">
        <v>35</v>
      </c>
      <c r="Q270">
        <v>35</v>
      </c>
      <c r="R270">
        <v>31</v>
      </c>
      <c r="S270">
        <v>35</v>
      </c>
      <c r="T270">
        <v>36</v>
      </c>
      <c r="U270">
        <v>32</v>
      </c>
      <c r="V270">
        <v>43</v>
      </c>
      <c r="W270">
        <v>38</v>
      </c>
      <c r="X270">
        <v>28</v>
      </c>
      <c r="Y270">
        <v>34</v>
      </c>
      <c r="Z270">
        <v>29</v>
      </c>
      <c r="AA270">
        <v>27</v>
      </c>
      <c r="AB270">
        <v>35</v>
      </c>
      <c r="AC270">
        <v>32</v>
      </c>
      <c r="AD270">
        <v>23</v>
      </c>
      <c r="AE270">
        <v>29</v>
      </c>
      <c r="AF270">
        <v>33</v>
      </c>
      <c r="AG270">
        <v>34</v>
      </c>
      <c r="AH270">
        <v>39</v>
      </c>
      <c r="AI270">
        <v>41</v>
      </c>
      <c r="AJ270">
        <v>33</v>
      </c>
      <c r="AK270">
        <v>32</v>
      </c>
      <c r="AL270">
        <v>39</v>
      </c>
      <c r="AM270">
        <v>32</v>
      </c>
      <c r="AN270">
        <v>31</v>
      </c>
      <c r="AO270">
        <v>31</v>
      </c>
      <c r="AP270">
        <v>34</v>
      </c>
      <c r="AQ270">
        <v>27</v>
      </c>
      <c r="AR270">
        <v>24</v>
      </c>
      <c r="AS270">
        <v>39</v>
      </c>
      <c r="AT270">
        <v>32</v>
      </c>
      <c r="AU270">
        <v>30</v>
      </c>
      <c r="AV270">
        <v>27</v>
      </c>
      <c r="AW270">
        <v>36</v>
      </c>
      <c r="AX270">
        <v>40</v>
      </c>
      <c r="AY270">
        <v>27</v>
      </c>
      <c r="AZ270">
        <v>31</v>
      </c>
      <c r="BA270">
        <v>32</v>
      </c>
      <c r="BB270">
        <v>37</v>
      </c>
      <c r="BC270">
        <v>31</v>
      </c>
      <c r="BD270">
        <v>24</v>
      </c>
      <c r="BE270">
        <v>23</v>
      </c>
      <c r="BF270">
        <v>31</v>
      </c>
      <c r="BG270">
        <v>22</v>
      </c>
      <c r="BH270">
        <v>43</v>
      </c>
      <c r="BI270">
        <v>31</v>
      </c>
      <c r="BJ270">
        <v>38</v>
      </c>
      <c r="BK270">
        <v>37</v>
      </c>
      <c r="BM270">
        <v>8</v>
      </c>
      <c r="BN270">
        <v>46</v>
      </c>
      <c r="BO270">
        <v>21</v>
      </c>
      <c r="BP270">
        <v>36</v>
      </c>
      <c r="BQ270">
        <v>20</v>
      </c>
      <c r="BR270" s="126">
        <v>24</v>
      </c>
      <c r="BS270">
        <v>31</v>
      </c>
      <c r="BT270">
        <v>9</v>
      </c>
      <c r="BU270">
        <v>48</v>
      </c>
      <c r="BV270">
        <v>40</v>
      </c>
      <c r="BW270" s="126">
        <v>49</v>
      </c>
      <c r="BX270">
        <v>6</v>
      </c>
      <c r="BY270">
        <v>35</v>
      </c>
      <c r="BZ270">
        <v>2</v>
      </c>
      <c r="CA270">
        <v>3</v>
      </c>
      <c r="CB270">
        <v>5</v>
      </c>
      <c r="CC270">
        <v>14</v>
      </c>
      <c r="CD270">
        <v>11</v>
      </c>
      <c r="CE270">
        <v>19</v>
      </c>
      <c r="CF270">
        <v>28</v>
      </c>
      <c r="CG270">
        <v>1</v>
      </c>
      <c r="CH270">
        <v>18</v>
      </c>
      <c r="CI270">
        <v>22</v>
      </c>
      <c r="CJ270">
        <v>7</v>
      </c>
      <c r="CK270">
        <v>15</v>
      </c>
      <c r="CL270">
        <v>23</v>
      </c>
      <c r="CM270">
        <v>25</v>
      </c>
      <c r="CN270">
        <v>32</v>
      </c>
      <c r="CO270">
        <v>39</v>
      </c>
      <c r="CP270">
        <v>4</v>
      </c>
      <c r="CQ270">
        <v>26</v>
      </c>
      <c r="CR270">
        <v>27</v>
      </c>
      <c r="CS270">
        <v>38</v>
      </c>
      <c r="CT270">
        <v>41</v>
      </c>
      <c r="CU270">
        <v>44</v>
      </c>
      <c r="CV270" s="126">
        <v>47</v>
      </c>
      <c r="CW270" s="126">
        <v>33</v>
      </c>
      <c r="CX270">
        <v>12</v>
      </c>
      <c r="CY270">
        <v>17</v>
      </c>
      <c r="CZ270">
        <v>10</v>
      </c>
      <c r="DA270">
        <v>13</v>
      </c>
      <c r="DB270">
        <v>29</v>
      </c>
      <c r="DC270" s="126">
        <v>34</v>
      </c>
      <c r="DD270">
        <v>37</v>
      </c>
      <c r="DE270" s="126">
        <v>30</v>
      </c>
      <c r="DF270">
        <v>42</v>
      </c>
      <c r="DG270">
        <v>16</v>
      </c>
      <c r="DH270">
        <v>43</v>
      </c>
      <c r="DI270">
        <v>45</v>
      </c>
      <c r="DJ270" s="239">
        <v>187</v>
      </c>
      <c r="DL270" s="237">
        <v>4</v>
      </c>
      <c r="DM270" s="237">
        <v>2</v>
      </c>
      <c r="DO270" s="237">
        <v>3</v>
      </c>
      <c r="DP270" s="237">
        <v>3</v>
      </c>
      <c r="DR270" s="241">
        <v>0.67025089605734767</v>
      </c>
    </row>
    <row r="271" spans="1:159" x14ac:dyDescent="0.25">
      <c r="A271" s="235">
        <v>42929</v>
      </c>
      <c r="B271">
        <v>24</v>
      </c>
      <c r="C271">
        <v>30</v>
      </c>
      <c r="D271">
        <v>33</v>
      </c>
      <c r="E271">
        <v>34</v>
      </c>
      <c r="F271">
        <v>47</v>
      </c>
      <c r="G271">
        <v>49</v>
      </c>
      <c r="I271">
        <v>0</v>
      </c>
      <c r="J271">
        <v>0</v>
      </c>
      <c r="K271">
        <v>1</v>
      </c>
      <c r="L271">
        <v>3</v>
      </c>
      <c r="M271">
        <v>2</v>
      </c>
      <c r="O271">
        <v>33</v>
      </c>
      <c r="P271">
        <v>35</v>
      </c>
      <c r="Q271">
        <v>35</v>
      </c>
      <c r="R271">
        <v>31</v>
      </c>
      <c r="S271">
        <v>35</v>
      </c>
      <c r="T271">
        <v>36</v>
      </c>
      <c r="U271">
        <v>32</v>
      </c>
      <c r="V271">
        <v>43</v>
      </c>
      <c r="W271">
        <v>38</v>
      </c>
      <c r="X271">
        <v>28</v>
      </c>
      <c r="Y271">
        <v>34</v>
      </c>
      <c r="Z271">
        <v>29</v>
      </c>
      <c r="AA271">
        <v>27</v>
      </c>
      <c r="AB271">
        <v>35</v>
      </c>
      <c r="AC271">
        <v>32</v>
      </c>
      <c r="AD271">
        <v>23</v>
      </c>
      <c r="AE271">
        <v>29</v>
      </c>
      <c r="AF271">
        <v>33</v>
      </c>
      <c r="AG271">
        <v>34</v>
      </c>
      <c r="AH271">
        <v>39</v>
      </c>
      <c r="AI271">
        <v>41</v>
      </c>
      <c r="AJ271">
        <v>33</v>
      </c>
      <c r="AK271">
        <v>32</v>
      </c>
      <c r="AL271">
        <v>40</v>
      </c>
      <c r="AM271">
        <v>32</v>
      </c>
      <c r="AN271">
        <v>31</v>
      </c>
      <c r="AO271">
        <v>31</v>
      </c>
      <c r="AP271">
        <v>34</v>
      </c>
      <c r="AQ271">
        <v>27</v>
      </c>
      <c r="AR271">
        <v>25</v>
      </c>
      <c r="AS271">
        <v>39</v>
      </c>
      <c r="AT271">
        <v>32</v>
      </c>
      <c r="AU271">
        <v>31</v>
      </c>
      <c r="AV271">
        <v>28</v>
      </c>
      <c r="AW271">
        <v>36</v>
      </c>
      <c r="AX271">
        <v>40</v>
      </c>
      <c r="AY271">
        <v>27</v>
      </c>
      <c r="AZ271">
        <v>31</v>
      </c>
      <c r="BA271">
        <v>32</v>
      </c>
      <c r="BB271">
        <v>37</v>
      </c>
      <c r="BC271">
        <v>31</v>
      </c>
      <c r="BD271">
        <v>24</v>
      </c>
      <c r="BE271">
        <v>23</v>
      </c>
      <c r="BF271">
        <v>31</v>
      </c>
      <c r="BG271">
        <v>22</v>
      </c>
      <c r="BH271">
        <v>43</v>
      </c>
      <c r="BI271">
        <v>32</v>
      </c>
      <c r="BJ271">
        <v>38</v>
      </c>
      <c r="BK271">
        <v>38</v>
      </c>
      <c r="BM271">
        <v>8</v>
      </c>
      <c r="BN271" s="126">
        <v>46</v>
      </c>
      <c r="BO271">
        <v>21</v>
      </c>
      <c r="BP271">
        <v>24</v>
      </c>
      <c r="BQ271">
        <v>36</v>
      </c>
      <c r="BR271" s="126">
        <v>20</v>
      </c>
      <c r="BS271">
        <v>31</v>
      </c>
      <c r="BT271" s="126">
        <v>9</v>
      </c>
      <c r="BU271">
        <v>48</v>
      </c>
      <c r="BV271">
        <v>49</v>
      </c>
      <c r="BW271">
        <v>40</v>
      </c>
      <c r="BX271">
        <v>6</v>
      </c>
      <c r="BY271">
        <v>35</v>
      </c>
      <c r="BZ271">
        <v>2</v>
      </c>
      <c r="CA271">
        <v>3</v>
      </c>
      <c r="CB271">
        <v>5</v>
      </c>
      <c r="CC271">
        <v>14</v>
      </c>
      <c r="CD271" s="126">
        <v>11</v>
      </c>
      <c r="CE271">
        <v>19</v>
      </c>
      <c r="CF271">
        <v>28</v>
      </c>
      <c r="CG271">
        <v>1</v>
      </c>
      <c r="CH271">
        <v>18</v>
      </c>
      <c r="CI271">
        <v>22</v>
      </c>
      <c r="CJ271">
        <v>7</v>
      </c>
      <c r="CK271">
        <v>15</v>
      </c>
      <c r="CL271">
        <v>23</v>
      </c>
      <c r="CM271">
        <v>25</v>
      </c>
      <c r="CN271">
        <v>32</v>
      </c>
      <c r="CO271">
        <v>39</v>
      </c>
      <c r="CP271">
        <v>47</v>
      </c>
      <c r="CQ271">
        <v>4</v>
      </c>
      <c r="CR271">
        <v>26</v>
      </c>
      <c r="CS271" s="126">
        <v>27</v>
      </c>
      <c r="CT271">
        <v>33</v>
      </c>
      <c r="CU271">
        <v>38</v>
      </c>
      <c r="CV271">
        <v>41</v>
      </c>
      <c r="CW271">
        <v>44</v>
      </c>
      <c r="CX271">
        <v>12</v>
      </c>
      <c r="CY271">
        <v>17</v>
      </c>
      <c r="CZ271">
        <v>10</v>
      </c>
      <c r="DA271">
        <v>34</v>
      </c>
      <c r="DB271">
        <v>13</v>
      </c>
      <c r="DC271">
        <v>29</v>
      </c>
      <c r="DD271">
        <v>37</v>
      </c>
      <c r="DE271">
        <v>30</v>
      </c>
      <c r="DF271">
        <v>42</v>
      </c>
      <c r="DG271" s="126">
        <v>16</v>
      </c>
      <c r="DH271">
        <v>43</v>
      </c>
      <c r="DI271">
        <v>45</v>
      </c>
      <c r="DJ271" s="239">
        <v>217</v>
      </c>
      <c r="DL271" s="237">
        <v>5</v>
      </c>
      <c r="DM271" s="237">
        <v>1</v>
      </c>
      <c r="DO271" s="237">
        <v>3</v>
      </c>
      <c r="DP271" s="237">
        <v>3</v>
      </c>
      <c r="DR271" s="241">
        <v>0.77777777777777779</v>
      </c>
    </row>
    <row r="272" spans="1:159" x14ac:dyDescent="0.25">
      <c r="A272" s="235">
        <v>42933</v>
      </c>
      <c r="B272">
        <v>9</v>
      </c>
      <c r="C272">
        <v>11</v>
      </c>
      <c r="D272">
        <v>16</v>
      </c>
      <c r="E272">
        <v>20</v>
      </c>
      <c r="F272">
        <v>27</v>
      </c>
      <c r="G272">
        <v>46</v>
      </c>
      <c r="I272">
        <v>1</v>
      </c>
      <c r="J272">
        <v>2</v>
      </c>
      <c r="K272">
        <v>2</v>
      </c>
      <c r="L272">
        <v>0</v>
      </c>
      <c r="M272">
        <v>1</v>
      </c>
      <c r="O272">
        <v>33</v>
      </c>
      <c r="P272">
        <v>35</v>
      </c>
      <c r="Q272">
        <v>35</v>
      </c>
      <c r="R272">
        <v>31</v>
      </c>
      <c r="S272">
        <v>35</v>
      </c>
      <c r="T272">
        <v>36</v>
      </c>
      <c r="U272">
        <v>32</v>
      </c>
      <c r="V272">
        <v>43</v>
      </c>
      <c r="W272">
        <v>39</v>
      </c>
      <c r="X272">
        <v>28</v>
      </c>
      <c r="Y272">
        <v>35</v>
      </c>
      <c r="Z272">
        <v>29</v>
      </c>
      <c r="AA272">
        <v>27</v>
      </c>
      <c r="AB272">
        <v>35</v>
      </c>
      <c r="AC272">
        <v>32</v>
      </c>
      <c r="AD272">
        <v>24</v>
      </c>
      <c r="AE272">
        <v>29</v>
      </c>
      <c r="AF272">
        <v>33</v>
      </c>
      <c r="AG272">
        <v>34</v>
      </c>
      <c r="AH272">
        <v>40</v>
      </c>
      <c r="AI272">
        <v>41</v>
      </c>
      <c r="AJ272">
        <v>33</v>
      </c>
      <c r="AK272">
        <v>32</v>
      </c>
      <c r="AL272">
        <v>40</v>
      </c>
      <c r="AM272">
        <v>32</v>
      </c>
      <c r="AN272">
        <v>31</v>
      </c>
      <c r="AO272">
        <v>32</v>
      </c>
      <c r="AP272">
        <v>34</v>
      </c>
      <c r="AQ272">
        <v>27</v>
      </c>
      <c r="AR272">
        <v>25</v>
      </c>
      <c r="AS272">
        <v>39</v>
      </c>
      <c r="AT272">
        <v>32</v>
      </c>
      <c r="AU272">
        <v>31</v>
      </c>
      <c r="AV272">
        <v>28</v>
      </c>
      <c r="AW272">
        <v>36</v>
      </c>
      <c r="AX272">
        <v>40</v>
      </c>
      <c r="AY272">
        <v>27</v>
      </c>
      <c r="AZ272">
        <v>31</v>
      </c>
      <c r="BA272">
        <v>32</v>
      </c>
      <c r="BB272">
        <v>37</v>
      </c>
      <c r="BC272">
        <v>31</v>
      </c>
      <c r="BD272">
        <v>24</v>
      </c>
      <c r="BE272">
        <v>23</v>
      </c>
      <c r="BF272">
        <v>31</v>
      </c>
      <c r="BG272">
        <v>22</v>
      </c>
      <c r="BH272">
        <v>44</v>
      </c>
      <c r="BI272">
        <v>32</v>
      </c>
      <c r="BJ272">
        <v>38</v>
      </c>
      <c r="BK272">
        <v>38</v>
      </c>
      <c r="BM272">
        <v>46</v>
      </c>
      <c r="BN272" s="126">
        <v>8</v>
      </c>
      <c r="BO272">
        <v>21</v>
      </c>
      <c r="BP272">
        <v>20</v>
      </c>
      <c r="BQ272">
        <v>24</v>
      </c>
      <c r="BR272">
        <v>36</v>
      </c>
      <c r="BS272">
        <v>9</v>
      </c>
      <c r="BT272">
        <v>31</v>
      </c>
      <c r="BU272">
        <v>48</v>
      </c>
      <c r="BV272">
        <v>49</v>
      </c>
      <c r="BW272">
        <v>40</v>
      </c>
      <c r="BX272">
        <v>6</v>
      </c>
      <c r="BY272" s="126">
        <v>35</v>
      </c>
      <c r="BZ272">
        <v>2</v>
      </c>
      <c r="CA272">
        <v>3</v>
      </c>
      <c r="CB272">
        <v>5</v>
      </c>
      <c r="CC272" s="126">
        <v>11</v>
      </c>
      <c r="CD272">
        <v>14</v>
      </c>
      <c r="CE272">
        <v>19</v>
      </c>
      <c r="CF272">
        <v>28</v>
      </c>
      <c r="CG272">
        <v>1</v>
      </c>
      <c r="CH272">
        <v>18</v>
      </c>
      <c r="CI272">
        <v>22</v>
      </c>
      <c r="CJ272">
        <v>7</v>
      </c>
      <c r="CK272">
        <v>15</v>
      </c>
      <c r="CL272">
        <v>23</v>
      </c>
      <c r="CM272">
        <v>25</v>
      </c>
      <c r="CN272">
        <v>27</v>
      </c>
      <c r="CO272">
        <v>32</v>
      </c>
      <c r="CP272" s="126">
        <v>39</v>
      </c>
      <c r="CQ272">
        <v>47</v>
      </c>
      <c r="CR272">
        <v>4</v>
      </c>
      <c r="CS272">
        <v>26</v>
      </c>
      <c r="CT272">
        <v>33</v>
      </c>
      <c r="CU272">
        <v>38</v>
      </c>
      <c r="CV272" s="126">
        <v>41</v>
      </c>
      <c r="CW272">
        <v>44</v>
      </c>
      <c r="CX272">
        <v>12</v>
      </c>
      <c r="CY272">
        <v>17</v>
      </c>
      <c r="CZ272">
        <v>10</v>
      </c>
      <c r="DA272">
        <v>34</v>
      </c>
      <c r="DB272">
        <v>13</v>
      </c>
      <c r="DC272">
        <v>29</v>
      </c>
      <c r="DD272">
        <v>37</v>
      </c>
      <c r="DE272">
        <v>30</v>
      </c>
      <c r="DF272">
        <v>16</v>
      </c>
      <c r="DG272">
        <v>42</v>
      </c>
      <c r="DH272" s="126">
        <v>43</v>
      </c>
      <c r="DI272">
        <v>45</v>
      </c>
      <c r="DJ272" s="239">
        <v>129</v>
      </c>
      <c r="DL272" s="237">
        <v>2</v>
      </c>
      <c r="DM272" s="237">
        <v>4</v>
      </c>
      <c r="DO272" s="237">
        <v>3</v>
      </c>
      <c r="DP272" s="237">
        <v>3</v>
      </c>
      <c r="DR272" s="241">
        <v>0.46236559139784944</v>
      </c>
    </row>
    <row r="273" spans="1:122" x14ac:dyDescent="0.25">
      <c r="A273" s="235">
        <v>42936</v>
      </c>
      <c r="B273">
        <v>8</v>
      </c>
      <c r="C273">
        <v>11</v>
      </c>
      <c r="D273">
        <v>35</v>
      </c>
      <c r="E273">
        <v>39</v>
      </c>
      <c r="F273">
        <v>41</v>
      </c>
      <c r="G273">
        <v>43</v>
      </c>
      <c r="I273">
        <v>1</v>
      </c>
      <c r="J273">
        <v>1</v>
      </c>
      <c r="K273">
        <v>0</v>
      </c>
      <c r="L273">
        <v>2</v>
      </c>
      <c r="M273">
        <v>2</v>
      </c>
      <c r="O273">
        <v>33</v>
      </c>
      <c r="P273">
        <v>35</v>
      </c>
      <c r="Q273">
        <v>35</v>
      </c>
      <c r="R273">
        <v>31</v>
      </c>
      <c r="S273">
        <v>35</v>
      </c>
      <c r="T273">
        <v>36</v>
      </c>
      <c r="U273">
        <v>32</v>
      </c>
      <c r="V273">
        <v>44</v>
      </c>
      <c r="W273">
        <v>39</v>
      </c>
      <c r="X273">
        <v>28</v>
      </c>
      <c r="Y273">
        <v>36</v>
      </c>
      <c r="Z273">
        <v>29</v>
      </c>
      <c r="AA273">
        <v>27</v>
      </c>
      <c r="AB273">
        <v>35</v>
      </c>
      <c r="AC273">
        <v>32</v>
      </c>
      <c r="AD273">
        <v>24</v>
      </c>
      <c r="AE273">
        <v>29</v>
      </c>
      <c r="AF273">
        <v>33</v>
      </c>
      <c r="AG273">
        <v>34</v>
      </c>
      <c r="AH273">
        <v>40</v>
      </c>
      <c r="AI273">
        <v>41</v>
      </c>
      <c r="AJ273">
        <v>33</v>
      </c>
      <c r="AK273">
        <v>32</v>
      </c>
      <c r="AL273">
        <v>40</v>
      </c>
      <c r="AM273">
        <v>32</v>
      </c>
      <c r="AN273">
        <v>31</v>
      </c>
      <c r="AO273">
        <v>32</v>
      </c>
      <c r="AP273">
        <v>34</v>
      </c>
      <c r="AQ273">
        <v>27</v>
      </c>
      <c r="AR273">
        <v>25</v>
      </c>
      <c r="AS273">
        <v>39</v>
      </c>
      <c r="AT273">
        <v>32</v>
      </c>
      <c r="AU273">
        <v>31</v>
      </c>
      <c r="AV273">
        <v>28</v>
      </c>
      <c r="AW273">
        <v>37</v>
      </c>
      <c r="AX273">
        <v>40</v>
      </c>
      <c r="AY273">
        <v>27</v>
      </c>
      <c r="AZ273">
        <v>31</v>
      </c>
      <c r="BA273">
        <v>33</v>
      </c>
      <c r="BB273">
        <v>37</v>
      </c>
      <c r="BC273">
        <v>32</v>
      </c>
      <c r="BD273">
        <v>24</v>
      </c>
      <c r="BE273">
        <v>24</v>
      </c>
      <c r="BF273">
        <v>31</v>
      </c>
      <c r="BG273">
        <v>22</v>
      </c>
      <c r="BH273">
        <v>44</v>
      </c>
      <c r="BI273">
        <v>32</v>
      </c>
      <c r="BJ273">
        <v>38</v>
      </c>
      <c r="BK273">
        <v>38</v>
      </c>
      <c r="BM273">
        <v>8</v>
      </c>
      <c r="BN273">
        <v>46</v>
      </c>
      <c r="BO273">
        <v>21</v>
      </c>
      <c r="BP273">
        <v>20</v>
      </c>
      <c r="BQ273">
        <v>24</v>
      </c>
      <c r="BR273">
        <v>36</v>
      </c>
      <c r="BS273">
        <v>9</v>
      </c>
      <c r="BT273">
        <v>31</v>
      </c>
      <c r="BU273">
        <v>48</v>
      </c>
      <c r="BV273">
        <v>49</v>
      </c>
      <c r="BW273" s="126">
        <v>35</v>
      </c>
      <c r="BX273">
        <v>40</v>
      </c>
      <c r="BY273">
        <v>6</v>
      </c>
      <c r="BZ273">
        <v>11</v>
      </c>
      <c r="CA273" s="126">
        <v>2</v>
      </c>
      <c r="CB273">
        <v>3</v>
      </c>
      <c r="CC273">
        <v>5</v>
      </c>
      <c r="CD273">
        <v>14</v>
      </c>
      <c r="CE273">
        <v>19</v>
      </c>
      <c r="CF273">
        <v>28</v>
      </c>
      <c r="CG273">
        <v>1</v>
      </c>
      <c r="CH273">
        <v>18</v>
      </c>
      <c r="CI273" s="126">
        <v>22</v>
      </c>
      <c r="CJ273">
        <v>39</v>
      </c>
      <c r="CK273">
        <v>7</v>
      </c>
      <c r="CL273">
        <v>15</v>
      </c>
      <c r="CM273" s="126">
        <v>23</v>
      </c>
      <c r="CN273">
        <v>25</v>
      </c>
      <c r="CO273">
        <v>27</v>
      </c>
      <c r="CP273" s="126">
        <v>32</v>
      </c>
      <c r="CQ273" s="126">
        <v>41</v>
      </c>
      <c r="CR273">
        <v>47</v>
      </c>
      <c r="CS273">
        <v>4</v>
      </c>
      <c r="CT273">
        <v>26</v>
      </c>
      <c r="CU273">
        <v>33</v>
      </c>
      <c r="CV273">
        <v>38</v>
      </c>
      <c r="CW273">
        <v>44</v>
      </c>
      <c r="CX273">
        <v>12</v>
      </c>
      <c r="CY273">
        <v>17</v>
      </c>
      <c r="CZ273">
        <v>10</v>
      </c>
      <c r="DA273">
        <v>34</v>
      </c>
      <c r="DB273">
        <v>13</v>
      </c>
      <c r="DC273">
        <v>29</v>
      </c>
      <c r="DD273">
        <v>37</v>
      </c>
      <c r="DE273">
        <v>30</v>
      </c>
      <c r="DF273">
        <v>16</v>
      </c>
      <c r="DG273">
        <v>42</v>
      </c>
      <c r="DH273">
        <v>43</v>
      </c>
      <c r="DI273">
        <v>45</v>
      </c>
      <c r="DJ273" s="239">
        <v>177</v>
      </c>
      <c r="DL273" s="237">
        <v>4</v>
      </c>
      <c r="DM273" s="237">
        <v>2</v>
      </c>
      <c r="DO273" s="237">
        <v>5</v>
      </c>
      <c r="DP273" s="237">
        <v>1</v>
      </c>
      <c r="DR273" s="241">
        <v>0.63440860215053763</v>
      </c>
    </row>
    <row r="274" spans="1:122" x14ac:dyDescent="0.25">
      <c r="A274" s="235">
        <v>42940</v>
      </c>
      <c r="B274">
        <v>2</v>
      </c>
      <c r="C274">
        <v>22</v>
      </c>
      <c r="D274">
        <v>23</v>
      </c>
      <c r="E274">
        <v>32</v>
      </c>
      <c r="F274">
        <v>35</v>
      </c>
      <c r="G274">
        <v>41</v>
      </c>
      <c r="I274">
        <v>1</v>
      </c>
      <c r="J274">
        <v>0</v>
      </c>
      <c r="K274">
        <v>2</v>
      </c>
      <c r="L274">
        <v>2</v>
      </c>
      <c r="M274">
        <v>1</v>
      </c>
      <c r="O274">
        <v>33</v>
      </c>
      <c r="P274">
        <v>36</v>
      </c>
      <c r="Q274">
        <v>35</v>
      </c>
      <c r="R274">
        <v>31</v>
      </c>
      <c r="S274">
        <v>35</v>
      </c>
      <c r="T274">
        <v>36</v>
      </c>
      <c r="U274">
        <v>32</v>
      </c>
      <c r="V274">
        <v>44</v>
      </c>
      <c r="W274">
        <v>39</v>
      </c>
      <c r="X274">
        <v>28</v>
      </c>
      <c r="Y274">
        <v>36</v>
      </c>
      <c r="Z274">
        <v>29</v>
      </c>
      <c r="AA274">
        <v>27</v>
      </c>
      <c r="AB274">
        <v>35</v>
      </c>
      <c r="AC274">
        <v>32</v>
      </c>
      <c r="AD274">
        <v>24</v>
      </c>
      <c r="AE274">
        <v>29</v>
      </c>
      <c r="AF274">
        <v>33</v>
      </c>
      <c r="AG274">
        <v>34</v>
      </c>
      <c r="AH274">
        <v>40</v>
      </c>
      <c r="AI274">
        <v>41</v>
      </c>
      <c r="AJ274">
        <v>34</v>
      </c>
      <c r="AK274">
        <v>33</v>
      </c>
      <c r="AL274">
        <v>40</v>
      </c>
      <c r="AM274">
        <v>32</v>
      </c>
      <c r="AN274">
        <v>31</v>
      </c>
      <c r="AO274">
        <v>32</v>
      </c>
      <c r="AP274">
        <v>34</v>
      </c>
      <c r="AQ274">
        <v>27</v>
      </c>
      <c r="AR274">
        <v>25</v>
      </c>
      <c r="AS274">
        <v>39</v>
      </c>
      <c r="AT274">
        <v>33</v>
      </c>
      <c r="AU274">
        <v>31</v>
      </c>
      <c r="AV274">
        <v>28</v>
      </c>
      <c r="AW274">
        <v>38</v>
      </c>
      <c r="AX274">
        <v>40</v>
      </c>
      <c r="AY274">
        <v>27</v>
      </c>
      <c r="AZ274">
        <v>31</v>
      </c>
      <c r="BA274">
        <v>33</v>
      </c>
      <c r="BB274">
        <v>37</v>
      </c>
      <c r="BC274">
        <v>33</v>
      </c>
      <c r="BD274">
        <v>24</v>
      </c>
      <c r="BE274">
        <v>24</v>
      </c>
      <c r="BF274">
        <v>31</v>
      </c>
      <c r="BG274">
        <v>22</v>
      </c>
      <c r="BH274">
        <v>44</v>
      </c>
      <c r="BI274">
        <v>32</v>
      </c>
      <c r="BJ274">
        <v>38</v>
      </c>
      <c r="BK274">
        <v>38</v>
      </c>
      <c r="BM274">
        <v>8</v>
      </c>
      <c r="BN274">
        <v>46</v>
      </c>
      <c r="BO274">
        <v>21</v>
      </c>
      <c r="BP274" s="126">
        <v>20</v>
      </c>
      <c r="BQ274" s="126">
        <v>24</v>
      </c>
      <c r="BR274">
        <v>36</v>
      </c>
      <c r="BS274">
        <v>9</v>
      </c>
      <c r="BT274">
        <v>31</v>
      </c>
      <c r="BU274">
        <v>35</v>
      </c>
      <c r="BV274">
        <v>48</v>
      </c>
      <c r="BW274">
        <v>49</v>
      </c>
      <c r="BX274">
        <v>40</v>
      </c>
      <c r="BY274">
        <v>2</v>
      </c>
      <c r="BZ274">
        <v>6</v>
      </c>
      <c r="CA274">
        <v>11</v>
      </c>
      <c r="CB274">
        <v>3</v>
      </c>
      <c r="CC274">
        <v>5</v>
      </c>
      <c r="CD274" s="126">
        <v>14</v>
      </c>
      <c r="CE274">
        <v>19</v>
      </c>
      <c r="CF274">
        <v>22</v>
      </c>
      <c r="CG274">
        <v>28</v>
      </c>
      <c r="CH274">
        <v>1</v>
      </c>
      <c r="CI274">
        <v>18</v>
      </c>
      <c r="CJ274">
        <v>23</v>
      </c>
      <c r="CK274">
        <v>32</v>
      </c>
      <c r="CL274">
        <v>39</v>
      </c>
      <c r="CM274" s="126">
        <v>41</v>
      </c>
      <c r="CN274">
        <v>7</v>
      </c>
      <c r="CO274">
        <v>15</v>
      </c>
      <c r="CP274">
        <v>25</v>
      </c>
      <c r="CQ274">
        <v>27</v>
      </c>
      <c r="CR274">
        <v>47</v>
      </c>
      <c r="CS274">
        <v>4</v>
      </c>
      <c r="CT274">
        <v>26</v>
      </c>
      <c r="CU274" s="126">
        <v>33</v>
      </c>
      <c r="CV274">
        <v>38</v>
      </c>
      <c r="CW274">
        <v>44</v>
      </c>
      <c r="CX274">
        <v>12</v>
      </c>
      <c r="CY274">
        <v>17</v>
      </c>
      <c r="CZ274">
        <v>10</v>
      </c>
      <c r="DA274">
        <v>34</v>
      </c>
      <c r="DB274">
        <v>13</v>
      </c>
      <c r="DC274">
        <v>29</v>
      </c>
      <c r="DD274" s="126">
        <v>37</v>
      </c>
      <c r="DE274">
        <v>30</v>
      </c>
      <c r="DF274">
        <v>16</v>
      </c>
      <c r="DG274">
        <v>42</v>
      </c>
      <c r="DH274">
        <v>43</v>
      </c>
      <c r="DI274">
        <v>45</v>
      </c>
      <c r="DJ274" s="239">
        <v>155</v>
      </c>
      <c r="DL274" s="237">
        <v>3</v>
      </c>
      <c r="DM274" s="237">
        <v>3</v>
      </c>
      <c r="DO274" s="237">
        <v>3</v>
      </c>
      <c r="DP274" s="237">
        <v>3</v>
      </c>
      <c r="DR274" s="241">
        <v>0.55555555555555558</v>
      </c>
    </row>
    <row r="275" spans="1:122" x14ac:dyDescent="0.25">
      <c r="A275" s="235">
        <v>42943</v>
      </c>
      <c r="B275">
        <v>14</v>
      </c>
      <c r="C275">
        <v>20</v>
      </c>
      <c r="D275">
        <v>24</v>
      </c>
      <c r="E275">
        <v>33</v>
      </c>
      <c r="F275">
        <v>37</v>
      </c>
      <c r="G275">
        <v>41</v>
      </c>
      <c r="I275">
        <v>0</v>
      </c>
      <c r="J275">
        <v>1</v>
      </c>
      <c r="K275">
        <v>2</v>
      </c>
      <c r="L275">
        <v>2</v>
      </c>
      <c r="M275">
        <v>1</v>
      </c>
      <c r="O275">
        <v>33</v>
      </c>
      <c r="P275">
        <v>36</v>
      </c>
      <c r="Q275">
        <v>35</v>
      </c>
      <c r="R275">
        <v>31</v>
      </c>
      <c r="S275">
        <v>35</v>
      </c>
      <c r="T275">
        <v>36</v>
      </c>
      <c r="U275">
        <v>32</v>
      </c>
      <c r="V275">
        <v>44</v>
      </c>
      <c r="W275">
        <v>39</v>
      </c>
      <c r="X275">
        <v>28</v>
      </c>
      <c r="Y275">
        <v>36</v>
      </c>
      <c r="Z275">
        <v>29</v>
      </c>
      <c r="AA275">
        <v>27</v>
      </c>
      <c r="AB275">
        <v>36</v>
      </c>
      <c r="AC275">
        <v>32</v>
      </c>
      <c r="AD275">
        <v>24</v>
      </c>
      <c r="AE275">
        <v>29</v>
      </c>
      <c r="AF275">
        <v>33</v>
      </c>
      <c r="AG275">
        <v>34</v>
      </c>
      <c r="AH275">
        <v>41</v>
      </c>
      <c r="AI275">
        <v>41</v>
      </c>
      <c r="AJ275">
        <v>34</v>
      </c>
      <c r="AK275">
        <v>33</v>
      </c>
      <c r="AL275">
        <v>41</v>
      </c>
      <c r="AM275">
        <v>32</v>
      </c>
      <c r="AN275">
        <v>31</v>
      </c>
      <c r="AO275">
        <v>32</v>
      </c>
      <c r="AP275">
        <v>34</v>
      </c>
      <c r="AQ275">
        <v>27</v>
      </c>
      <c r="AR275">
        <v>25</v>
      </c>
      <c r="AS275">
        <v>39</v>
      </c>
      <c r="AT275">
        <v>33</v>
      </c>
      <c r="AU275">
        <v>32</v>
      </c>
      <c r="AV275">
        <v>28</v>
      </c>
      <c r="AW275">
        <v>38</v>
      </c>
      <c r="AX275">
        <v>40</v>
      </c>
      <c r="AY275">
        <v>28</v>
      </c>
      <c r="AZ275">
        <v>31</v>
      </c>
      <c r="BA275">
        <v>33</v>
      </c>
      <c r="BB275">
        <v>37</v>
      </c>
      <c r="BC275">
        <v>34</v>
      </c>
      <c r="BD275">
        <v>24</v>
      </c>
      <c r="BE275">
        <v>24</v>
      </c>
      <c r="BF275">
        <v>31</v>
      </c>
      <c r="BG275">
        <v>22</v>
      </c>
      <c r="BH275">
        <v>44</v>
      </c>
      <c r="BI275">
        <v>32</v>
      </c>
      <c r="BJ275">
        <v>38</v>
      </c>
      <c r="BK275">
        <v>38</v>
      </c>
      <c r="BM275">
        <v>8</v>
      </c>
      <c r="BN275">
        <v>46</v>
      </c>
      <c r="BO275">
        <v>20</v>
      </c>
      <c r="BP275">
        <v>21</v>
      </c>
      <c r="BQ275">
        <v>24</v>
      </c>
      <c r="BR275">
        <v>36</v>
      </c>
      <c r="BS275">
        <v>9</v>
      </c>
      <c r="BT275">
        <v>31</v>
      </c>
      <c r="BU275">
        <v>35</v>
      </c>
      <c r="BV275">
        <v>48</v>
      </c>
      <c r="BW275">
        <v>49</v>
      </c>
      <c r="BX275">
        <v>40</v>
      </c>
      <c r="BY275">
        <v>2</v>
      </c>
      <c r="BZ275">
        <v>6</v>
      </c>
      <c r="CA275" s="126">
        <v>11</v>
      </c>
      <c r="CB275" s="126">
        <v>14</v>
      </c>
      <c r="CC275">
        <v>3</v>
      </c>
      <c r="CD275">
        <v>5</v>
      </c>
      <c r="CE275">
        <v>19</v>
      </c>
      <c r="CF275">
        <v>22</v>
      </c>
      <c r="CG275">
        <v>28</v>
      </c>
      <c r="CH275">
        <v>41</v>
      </c>
      <c r="CI275">
        <v>1</v>
      </c>
      <c r="CJ275">
        <v>18</v>
      </c>
      <c r="CK275">
        <v>23</v>
      </c>
      <c r="CL275">
        <v>32</v>
      </c>
      <c r="CM275">
        <v>39</v>
      </c>
      <c r="CN275">
        <v>7</v>
      </c>
      <c r="CO275">
        <v>15</v>
      </c>
      <c r="CP275">
        <v>25</v>
      </c>
      <c r="CQ275">
        <v>27</v>
      </c>
      <c r="CR275">
        <v>33</v>
      </c>
      <c r="CS275">
        <v>47</v>
      </c>
      <c r="CT275">
        <v>4</v>
      </c>
      <c r="CU275">
        <v>26</v>
      </c>
      <c r="CV275">
        <v>38</v>
      </c>
      <c r="CW275">
        <v>44</v>
      </c>
      <c r="CX275">
        <v>12</v>
      </c>
      <c r="CY275">
        <v>17</v>
      </c>
      <c r="CZ275">
        <v>10</v>
      </c>
      <c r="DA275">
        <v>34</v>
      </c>
      <c r="DB275">
        <v>37</v>
      </c>
      <c r="DC275" s="126">
        <v>13</v>
      </c>
      <c r="DD275">
        <v>29</v>
      </c>
      <c r="DE275" s="126">
        <v>30</v>
      </c>
      <c r="DF275" s="126">
        <v>16</v>
      </c>
      <c r="DG275">
        <v>42</v>
      </c>
      <c r="DH275" s="126">
        <v>43</v>
      </c>
      <c r="DI275">
        <v>45</v>
      </c>
      <c r="DJ275" s="239">
        <v>169</v>
      </c>
      <c r="DL275" s="237">
        <v>3</v>
      </c>
      <c r="DM275" s="237">
        <v>3</v>
      </c>
      <c r="DO275" s="237">
        <v>3</v>
      </c>
      <c r="DP275" s="237">
        <v>3</v>
      </c>
      <c r="DR275" s="241">
        <v>0.60573476702508966</v>
      </c>
    </row>
    <row r="276" spans="1:122" x14ac:dyDescent="0.25">
      <c r="A276" s="235">
        <v>42947</v>
      </c>
      <c r="B276">
        <v>11</v>
      </c>
      <c r="C276">
        <v>13</v>
      </c>
      <c r="D276">
        <v>14</v>
      </c>
      <c r="E276">
        <v>16</v>
      </c>
      <c r="F276">
        <v>30</v>
      </c>
      <c r="G276">
        <v>43</v>
      </c>
      <c r="I276">
        <v>0</v>
      </c>
      <c r="J276">
        <v>4</v>
      </c>
      <c r="K276">
        <v>0</v>
      </c>
      <c r="L276">
        <v>1</v>
      </c>
      <c r="M276">
        <v>1</v>
      </c>
      <c r="O276">
        <v>33</v>
      </c>
      <c r="P276">
        <v>36</v>
      </c>
      <c r="Q276">
        <v>35</v>
      </c>
      <c r="R276">
        <v>31</v>
      </c>
      <c r="S276">
        <v>35</v>
      </c>
      <c r="T276">
        <v>36</v>
      </c>
      <c r="U276">
        <v>32</v>
      </c>
      <c r="V276">
        <v>44</v>
      </c>
      <c r="W276">
        <v>39</v>
      </c>
      <c r="X276">
        <v>28</v>
      </c>
      <c r="Y276">
        <v>37</v>
      </c>
      <c r="Z276">
        <v>29</v>
      </c>
      <c r="AA276">
        <v>28</v>
      </c>
      <c r="AB276">
        <v>37</v>
      </c>
      <c r="AC276">
        <v>32</v>
      </c>
      <c r="AD276">
        <v>25</v>
      </c>
      <c r="AE276">
        <v>29</v>
      </c>
      <c r="AF276">
        <v>33</v>
      </c>
      <c r="AG276">
        <v>34</v>
      </c>
      <c r="AH276">
        <v>41</v>
      </c>
      <c r="AI276">
        <v>41</v>
      </c>
      <c r="AJ276">
        <v>34</v>
      </c>
      <c r="AK276">
        <v>33</v>
      </c>
      <c r="AL276">
        <v>41</v>
      </c>
      <c r="AM276">
        <v>32</v>
      </c>
      <c r="AN276">
        <v>31</v>
      </c>
      <c r="AO276">
        <v>32</v>
      </c>
      <c r="AP276">
        <v>34</v>
      </c>
      <c r="AQ276">
        <v>27</v>
      </c>
      <c r="AR276">
        <v>26</v>
      </c>
      <c r="AS276">
        <v>39</v>
      </c>
      <c r="AT276">
        <v>33</v>
      </c>
      <c r="AU276">
        <v>32</v>
      </c>
      <c r="AV276">
        <v>28</v>
      </c>
      <c r="AW276">
        <v>38</v>
      </c>
      <c r="AX276">
        <v>40</v>
      </c>
      <c r="AY276">
        <v>28</v>
      </c>
      <c r="AZ276">
        <v>31</v>
      </c>
      <c r="BA276">
        <v>33</v>
      </c>
      <c r="BB276">
        <v>37</v>
      </c>
      <c r="BC276">
        <v>34</v>
      </c>
      <c r="BD276">
        <v>24</v>
      </c>
      <c r="BE276">
        <v>25</v>
      </c>
      <c r="BF276">
        <v>31</v>
      </c>
      <c r="BG276">
        <v>22</v>
      </c>
      <c r="BH276">
        <v>44</v>
      </c>
      <c r="BI276">
        <v>32</v>
      </c>
      <c r="BJ276">
        <v>38</v>
      </c>
      <c r="BK276">
        <v>38</v>
      </c>
      <c r="BM276">
        <v>8</v>
      </c>
      <c r="BN276">
        <v>46</v>
      </c>
      <c r="BO276">
        <v>20</v>
      </c>
      <c r="BP276">
        <v>21</v>
      </c>
      <c r="BQ276">
        <v>24</v>
      </c>
      <c r="BR276" s="126">
        <v>36</v>
      </c>
      <c r="BS276">
        <v>9</v>
      </c>
      <c r="BT276">
        <v>31</v>
      </c>
      <c r="BU276">
        <v>35</v>
      </c>
      <c r="BV276">
        <v>48</v>
      </c>
      <c r="BW276">
        <v>49</v>
      </c>
      <c r="BX276">
        <v>11</v>
      </c>
      <c r="BY276" s="126">
        <v>14</v>
      </c>
      <c r="BZ276">
        <v>40</v>
      </c>
      <c r="CA276">
        <v>2</v>
      </c>
      <c r="CB276">
        <v>6</v>
      </c>
      <c r="CC276">
        <v>3</v>
      </c>
      <c r="CD276">
        <v>5</v>
      </c>
      <c r="CE276" s="126">
        <v>19</v>
      </c>
      <c r="CF276" s="126">
        <v>22</v>
      </c>
      <c r="CG276">
        <v>28</v>
      </c>
      <c r="CH276">
        <v>41</v>
      </c>
      <c r="CI276">
        <v>1</v>
      </c>
      <c r="CJ276">
        <v>18</v>
      </c>
      <c r="CK276">
        <v>23</v>
      </c>
      <c r="CL276" s="126">
        <v>32</v>
      </c>
      <c r="CM276">
        <v>39</v>
      </c>
      <c r="CN276">
        <v>7</v>
      </c>
      <c r="CO276">
        <v>15</v>
      </c>
      <c r="CP276">
        <v>25</v>
      </c>
      <c r="CQ276" s="126">
        <v>27</v>
      </c>
      <c r="CR276">
        <v>33</v>
      </c>
      <c r="CS276">
        <v>47</v>
      </c>
      <c r="CT276">
        <v>4</v>
      </c>
      <c r="CU276">
        <v>26</v>
      </c>
      <c r="CV276">
        <v>38</v>
      </c>
      <c r="CW276">
        <v>44</v>
      </c>
      <c r="CX276">
        <v>12</v>
      </c>
      <c r="CY276">
        <v>17</v>
      </c>
      <c r="CZ276">
        <v>10</v>
      </c>
      <c r="DA276">
        <v>13</v>
      </c>
      <c r="DB276">
        <v>34</v>
      </c>
      <c r="DC276">
        <v>37</v>
      </c>
      <c r="DD276">
        <v>29</v>
      </c>
      <c r="DE276">
        <v>30</v>
      </c>
      <c r="DF276">
        <v>16</v>
      </c>
      <c r="DG276">
        <v>43</v>
      </c>
      <c r="DH276">
        <v>42</v>
      </c>
      <c r="DI276">
        <v>45</v>
      </c>
      <c r="DJ276" s="239">
        <v>127</v>
      </c>
      <c r="DL276" s="237">
        <v>2</v>
      </c>
      <c r="DM276" s="237">
        <v>4</v>
      </c>
      <c r="DO276" s="237">
        <v>3</v>
      </c>
      <c r="DP276" s="237">
        <v>3</v>
      </c>
      <c r="DR276" s="241">
        <v>0.45519713261648748</v>
      </c>
    </row>
    <row r="277" spans="1:122" x14ac:dyDescent="0.25">
      <c r="A277" s="235">
        <v>42950</v>
      </c>
      <c r="B277">
        <v>14</v>
      </c>
      <c r="C277">
        <v>19</v>
      </c>
      <c r="D277">
        <v>22</v>
      </c>
      <c r="E277">
        <v>27</v>
      </c>
      <c r="F277">
        <v>32</v>
      </c>
      <c r="G277">
        <v>36</v>
      </c>
      <c r="I277">
        <v>0</v>
      </c>
      <c r="J277">
        <v>2</v>
      </c>
      <c r="K277">
        <v>2</v>
      </c>
      <c r="L277">
        <v>2</v>
      </c>
      <c r="M277">
        <v>0</v>
      </c>
      <c r="O277">
        <v>33</v>
      </c>
      <c r="P277">
        <v>36</v>
      </c>
      <c r="Q277">
        <v>35</v>
      </c>
      <c r="R277">
        <v>31</v>
      </c>
      <c r="S277">
        <v>35</v>
      </c>
      <c r="T277">
        <v>36</v>
      </c>
      <c r="U277">
        <v>32</v>
      </c>
      <c r="V277">
        <v>44</v>
      </c>
      <c r="W277">
        <v>39</v>
      </c>
      <c r="X277">
        <v>28</v>
      </c>
      <c r="Y277">
        <v>37</v>
      </c>
      <c r="Z277">
        <v>29</v>
      </c>
      <c r="AA277">
        <v>28</v>
      </c>
      <c r="AB277">
        <v>38</v>
      </c>
      <c r="AC277">
        <v>32</v>
      </c>
      <c r="AD277">
        <v>25</v>
      </c>
      <c r="AE277">
        <v>29</v>
      </c>
      <c r="AF277">
        <v>33</v>
      </c>
      <c r="AG277">
        <v>35</v>
      </c>
      <c r="AH277">
        <v>41</v>
      </c>
      <c r="AI277">
        <v>41</v>
      </c>
      <c r="AJ277">
        <v>35</v>
      </c>
      <c r="AK277">
        <v>33</v>
      </c>
      <c r="AL277">
        <v>41</v>
      </c>
      <c r="AM277">
        <v>32</v>
      </c>
      <c r="AN277">
        <v>31</v>
      </c>
      <c r="AO277">
        <v>33</v>
      </c>
      <c r="AP277">
        <v>34</v>
      </c>
      <c r="AQ277">
        <v>27</v>
      </c>
      <c r="AR277">
        <v>26</v>
      </c>
      <c r="AS277">
        <v>39</v>
      </c>
      <c r="AT277">
        <v>34</v>
      </c>
      <c r="AU277">
        <v>32</v>
      </c>
      <c r="AV277">
        <v>28</v>
      </c>
      <c r="AW277">
        <v>38</v>
      </c>
      <c r="AX277">
        <v>41</v>
      </c>
      <c r="AY277">
        <v>28</v>
      </c>
      <c r="AZ277">
        <v>31</v>
      </c>
      <c r="BA277">
        <v>33</v>
      </c>
      <c r="BB277">
        <v>37</v>
      </c>
      <c r="BC277">
        <v>34</v>
      </c>
      <c r="BD277">
        <v>24</v>
      </c>
      <c r="BE277">
        <v>25</v>
      </c>
      <c r="BF277">
        <v>31</v>
      </c>
      <c r="BG277">
        <v>22</v>
      </c>
      <c r="BH277">
        <v>44</v>
      </c>
      <c r="BI277">
        <v>32</v>
      </c>
      <c r="BJ277">
        <v>38</v>
      </c>
      <c r="BK277">
        <v>38</v>
      </c>
      <c r="BM277">
        <v>8</v>
      </c>
      <c r="BN277" s="126">
        <v>46</v>
      </c>
      <c r="BO277">
        <v>20</v>
      </c>
      <c r="BP277">
        <v>21</v>
      </c>
      <c r="BQ277">
        <v>24</v>
      </c>
      <c r="BR277">
        <v>36</v>
      </c>
      <c r="BS277">
        <v>9</v>
      </c>
      <c r="BT277">
        <v>31</v>
      </c>
      <c r="BU277">
        <v>14</v>
      </c>
      <c r="BV277">
        <v>35</v>
      </c>
      <c r="BW277">
        <v>48</v>
      </c>
      <c r="BX277">
        <v>49</v>
      </c>
      <c r="BY277">
        <v>11</v>
      </c>
      <c r="BZ277" s="126">
        <v>40</v>
      </c>
      <c r="CA277">
        <v>2</v>
      </c>
      <c r="CB277">
        <v>6</v>
      </c>
      <c r="CC277">
        <v>3</v>
      </c>
      <c r="CD277" s="126">
        <v>5</v>
      </c>
      <c r="CE277">
        <v>19</v>
      </c>
      <c r="CF277">
        <v>22</v>
      </c>
      <c r="CG277">
        <v>28</v>
      </c>
      <c r="CH277">
        <v>32</v>
      </c>
      <c r="CI277">
        <v>41</v>
      </c>
      <c r="CJ277">
        <v>1</v>
      </c>
      <c r="CK277">
        <v>18</v>
      </c>
      <c r="CL277">
        <v>23</v>
      </c>
      <c r="CM277">
        <v>27</v>
      </c>
      <c r="CN277">
        <v>39</v>
      </c>
      <c r="CO277">
        <v>7</v>
      </c>
      <c r="CP277">
        <v>15</v>
      </c>
      <c r="CQ277">
        <v>25</v>
      </c>
      <c r="CR277">
        <v>33</v>
      </c>
      <c r="CS277">
        <v>47</v>
      </c>
      <c r="CT277">
        <v>4</v>
      </c>
      <c r="CU277">
        <v>26</v>
      </c>
      <c r="CV277">
        <v>38</v>
      </c>
      <c r="CW277">
        <v>44</v>
      </c>
      <c r="CX277">
        <v>12</v>
      </c>
      <c r="CY277" s="126">
        <v>17</v>
      </c>
      <c r="CZ277">
        <v>10</v>
      </c>
      <c r="DA277">
        <v>13</v>
      </c>
      <c r="DB277" s="126">
        <v>34</v>
      </c>
      <c r="DC277">
        <v>37</v>
      </c>
      <c r="DD277">
        <v>29</v>
      </c>
      <c r="DE277">
        <v>30</v>
      </c>
      <c r="DF277">
        <v>16</v>
      </c>
      <c r="DG277">
        <v>43</v>
      </c>
      <c r="DH277" s="126">
        <v>42</v>
      </c>
      <c r="DI277">
        <v>45</v>
      </c>
      <c r="DJ277" s="239">
        <v>150</v>
      </c>
      <c r="DL277" s="237">
        <v>3</v>
      </c>
      <c r="DM277" s="237">
        <v>3</v>
      </c>
      <c r="DO277" s="237">
        <v>2</v>
      </c>
      <c r="DP277" s="237">
        <v>4</v>
      </c>
      <c r="DR277" s="241">
        <v>0.5376344086021505</v>
      </c>
    </row>
    <row r="278" spans="1:122" x14ac:dyDescent="0.25">
      <c r="A278" s="235">
        <v>42954</v>
      </c>
      <c r="B278">
        <v>5</v>
      </c>
      <c r="C278">
        <v>17</v>
      </c>
      <c r="D278">
        <v>34</v>
      </c>
      <c r="E278">
        <v>40</v>
      </c>
      <c r="F278">
        <v>42</v>
      </c>
      <c r="G278">
        <v>46</v>
      </c>
      <c r="I278">
        <v>1</v>
      </c>
      <c r="J278">
        <v>1</v>
      </c>
      <c r="K278">
        <v>0</v>
      </c>
      <c r="L278">
        <v>1</v>
      </c>
      <c r="M278">
        <v>3</v>
      </c>
      <c r="O278">
        <v>33</v>
      </c>
      <c r="P278">
        <v>36</v>
      </c>
      <c r="Q278">
        <v>35</v>
      </c>
      <c r="R278">
        <v>31</v>
      </c>
      <c r="S278">
        <v>36</v>
      </c>
      <c r="T278">
        <v>36</v>
      </c>
      <c r="U278">
        <v>32</v>
      </c>
      <c r="V278">
        <v>44</v>
      </c>
      <c r="W278">
        <v>39</v>
      </c>
      <c r="X278">
        <v>28</v>
      </c>
      <c r="Y278">
        <v>37</v>
      </c>
      <c r="Z278">
        <v>29</v>
      </c>
      <c r="AA278">
        <v>28</v>
      </c>
      <c r="AB278">
        <v>38</v>
      </c>
      <c r="AC278">
        <v>32</v>
      </c>
      <c r="AD278">
        <v>25</v>
      </c>
      <c r="AE278">
        <v>30</v>
      </c>
      <c r="AF278">
        <v>33</v>
      </c>
      <c r="AG278">
        <v>35</v>
      </c>
      <c r="AH278">
        <v>41</v>
      </c>
      <c r="AI278">
        <v>41</v>
      </c>
      <c r="AJ278">
        <v>35</v>
      </c>
      <c r="AK278">
        <v>33</v>
      </c>
      <c r="AL278">
        <v>41</v>
      </c>
      <c r="AM278">
        <v>32</v>
      </c>
      <c r="AN278">
        <v>31</v>
      </c>
      <c r="AO278">
        <v>33</v>
      </c>
      <c r="AP278">
        <v>34</v>
      </c>
      <c r="AQ278">
        <v>27</v>
      </c>
      <c r="AR278">
        <v>26</v>
      </c>
      <c r="AS278">
        <v>39</v>
      </c>
      <c r="AT278">
        <v>34</v>
      </c>
      <c r="AU278">
        <v>32</v>
      </c>
      <c r="AV278">
        <v>29</v>
      </c>
      <c r="AW278">
        <v>38</v>
      </c>
      <c r="AX278">
        <v>41</v>
      </c>
      <c r="AY278">
        <v>28</v>
      </c>
      <c r="AZ278">
        <v>31</v>
      </c>
      <c r="BA278">
        <v>33</v>
      </c>
      <c r="BB278">
        <v>38</v>
      </c>
      <c r="BC278">
        <v>34</v>
      </c>
      <c r="BD278">
        <v>25</v>
      </c>
      <c r="BE278">
        <v>25</v>
      </c>
      <c r="BF278">
        <v>31</v>
      </c>
      <c r="BG278">
        <v>22</v>
      </c>
      <c r="BH278">
        <v>45</v>
      </c>
      <c r="BI278">
        <v>32</v>
      </c>
      <c r="BJ278">
        <v>38</v>
      </c>
      <c r="BK278">
        <v>38</v>
      </c>
      <c r="BM278" s="126">
        <v>46</v>
      </c>
      <c r="BN278">
        <v>8</v>
      </c>
      <c r="BO278">
        <v>20</v>
      </c>
      <c r="BP278">
        <v>21</v>
      </c>
      <c r="BQ278">
        <v>24</v>
      </c>
      <c r="BR278">
        <v>36</v>
      </c>
      <c r="BS278">
        <v>9</v>
      </c>
      <c r="BT278" s="126">
        <v>31</v>
      </c>
      <c r="BU278">
        <v>14</v>
      </c>
      <c r="BV278">
        <v>35</v>
      </c>
      <c r="BW278">
        <v>40</v>
      </c>
      <c r="BX278">
        <v>48</v>
      </c>
      <c r="BY278" s="126">
        <v>49</v>
      </c>
      <c r="BZ278">
        <v>11</v>
      </c>
      <c r="CA278">
        <v>2</v>
      </c>
      <c r="CB278">
        <v>5</v>
      </c>
      <c r="CC278">
        <v>6</v>
      </c>
      <c r="CD278">
        <v>3</v>
      </c>
      <c r="CE278">
        <v>19</v>
      </c>
      <c r="CF278">
        <v>22</v>
      </c>
      <c r="CG278">
        <v>28</v>
      </c>
      <c r="CH278">
        <v>32</v>
      </c>
      <c r="CI278">
        <v>41</v>
      </c>
      <c r="CJ278" s="126">
        <v>1</v>
      </c>
      <c r="CK278">
        <v>18</v>
      </c>
      <c r="CL278">
        <v>23</v>
      </c>
      <c r="CM278">
        <v>27</v>
      </c>
      <c r="CN278" s="126">
        <v>39</v>
      </c>
      <c r="CO278">
        <v>7</v>
      </c>
      <c r="CP278">
        <v>15</v>
      </c>
      <c r="CQ278">
        <v>25</v>
      </c>
      <c r="CR278">
        <v>33</v>
      </c>
      <c r="CS278">
        <v>47</v>
      </c>
      <c r="CT278">
        <v>4</v>
      </c>
      <c r="CU278">
        <v>26</v>
      </c>
      <c r="CV278">
        <v>38</v>
      </c>
      <c r="CW278">
        <v>44</v>
      </c>
      <c r="CX278">
        <v>17</v>
      </c>
      <c r="CY278">
        <v>12</v>
      </c>
      <c r="CZ278">
        <v>34</v>
      </c>
      <c r="DA278">
        <v>10</v>
      </c>
      <c r="DB278">
        <v>13</v>
      </c>
      <c r="DC278">
        <v>37</v>
      </c>
      <c r="DD278">
        <v>29</v>
      </c>
      <c r="DE278">
        <v>30</v>
      </c>
      <c r="DF278">
        <v>16</v>
      </c>
      <c r="DG278">
        <v>42</v>
      </c>
      <c r="DH278">
        <v>43</v>
      </c>
      <c r="DI278" s="126">
        <v>45</v>
      </c>
      <c r="DJ278" s="239">
        <v>184</v>
      </c>
      <c r="DL278" s="237">
        <v>4</v>
      </c>
      <c r="DM278" s="237">
        <v>2</v>
      </c>
      <c r="DO278" s="237">
        <v>2</v>
      </c>
      <c r="DP278" s="237">
        <v>4</v>
      </c>
      <c r="DR278" s="241">
        <v>0.65949820788530467</v>
      </c>
    </row>
    <row r="279" spans="1:122" x14ac:dyDescent="0.25">
      <c r="A279" s="235">
        <v>42957</v>
      </c>
      <c r="B279">
        <v>1</v>
      </c>
      <c r="C279">
        <v>31</v>
      </c>
      <c r="D279">
        <v>39</v>
      </c>
      <c r="E279">
        <v>45</v>
      </c>
      <c r="F279">
        <v>46</v>
      </c>
      <c r="G279">
        <v>49</v>
      </c>
      <c r="I279">
        <v>1</v>
      </c>
      <c r="J279">
        <v>0</v>
      </c>
      <c r="K279">
        <v>0</v>
      </c>
      <c r="L279">
        <v>2</v>
      </c>
      <c r="M279">
        <v>3</v>
      </c>
      <c r="O279">
        <v>34</v>
      </c>
      <c r="P279">
        <v>36</v>
      </c>
      <c r="Q279">
        <v>35</v>
      </c>
      <c r="R279">
        <v>31</v>
      </c>
      <c r="S279">
        <v>36</v>
      </c>
      <c r="T279">
        <v>36</v>
      </c>
      <c r="U279">
        <v>32</v>
      </c>
      <c r="V279">
        <v>44</v>
      </c>
      <c r="W279">
        <v>39</v>
      </c>
      <c r="X279">
        <v>28</v>
      </c>
      <c r="Y279">
        <v>37</v>
      </c>
      <c r="Z279">
        <v>29</v>
      </c>
      <c r="AA279">
        <v>28</v>
      </c>
      <c r="AB279">
        <v>38</v>
      </c>
      <c r="AC279">
        <v>32</v>
      </c>
      <c r="AD279">
        <v>25</v>
      </c>
      <c r="AE279">
        <v>30</v>
      </c>
      <c r="AF279">
        <v>33</v>
      </c>
      <c r="AG279">
        <v>35</v>
      </c>
      <c r="AH279">
        <v>41</v>
      </c>
      <c r="AI279">
        <v>41</v>
      </c>
      <c r="AJ279">
        <v>35</v>
      </c>
      <c r="AK279">
        <v>33</v>
      </c>
      <c r="AL279">
        <v>41</v>
      </c>
      <c r="AM279">
        <v>32</v>
      </c>
      <c r="AN279">
        <v>31</v>
      </c>
      <c r="AO279">
        <v>33</v>
      </c>
      <c r="AP279">
        <v>34</v>
      </c>
      <c r="AQ279">
        <v>27</v>
      </c>
      <c r="AR279">
        <v>26</v>
      </c>
      <c r="AS279">
        <v>40</v>
      </c>
      <c r="AT279">
        <v>34</v>
      </c>
      <c r="AU279">
        <v>32</v>
      </c>
      <c r="AV279">
        <v>29</v>
      </c>
      <c r="AW279">
        <v>38</v>
      </c>
      <c r="AX279">
        <v>41</v>
      </c>
      <c r="AY279">
        <v>28</v>
      </c>
      <c r="AZ279">
        <v>31</v>
      </c>
      <c r="BA279">
        <v>34</v>
      </c>
      <c r="BB279">
        <v>38</v>
      </c>
      <c r="BC279">
        <v>34</v>
      </c>
      <c r="BD279">
        <v>25</v>
      </c>
      <c r="BE279">
        <v>25</v>
      </c>
      <c r="BF279">
        <v>31</v>
      </c>
      <c r="BG279">
        <v>23</v>
      </c>
      <c r="BH279">
        <v>46</v>
      </c>
      <c r="BI279">
        <v>32</v>
      </c>
      <c r="BJ279">
        <v>38</v>
      </c>
      <c r="BK279">
        <v>39</v>
      </c>
      <c r="BM279" s="126">
        <v>46</v>
      </c>
      <c r="BN279" s="126">
        <v>8</v>
      </c>
      <c r="BO279">
        <v>20</v>
      </c>
      <c r="BP279">
        <v>21</v>
      </c>
      <c r="BQ279">
        <v>24</v>
      </c>
      <c r="BR279">
        <v>36</v>
      </c>
      <c r="BS279">
        <v>31</v>
      </c>
      <c r="BT279">
        <v>9</v>
      </c>
      <c r="BU279">
        <v>49</v>
      </c>
      <c r="BV279">
        <v>14</v>
      </c>
      <c r="BW279">
        <v>35</v>
      </c>
      <c r="BX279">
        <v>40</v>
      </c>
      <c r="BY279">
        <v>48</v>
      </c>
      <c r="BZ279">
        <v>11</v>
      </c>
      <c r="CA279" s="126">
        <v>2</v>
      </c>
      <c r="CB279">
        <v>5</v>
      </c>
      <c r="CC279">
        <v>6</v>
      </c>
      <c r="CD279">
        <v>3</v>
      </c>
      <c r="CE279">
        <v>19</v>
      </c>
      <c r="CF279" s="126">
        <v>22</v>
      </c>
      <c r="CG279">
        <v>1</v>
      </c>
      <c r="CH279">
        <v>28</v>
      </c>
      <c r="CI279">
        <v>32</v>
      </c>
      <c r="CJ279" s="126">
        <v>39</v>
      </c>
      <c r="CK279">
        <v>41</v>
      </c>
      <c r="CL279">
        <v>18</v>
      </c>
      <c r="CM279">
        <v>23</v>
      </c>
      <c r="CN279">
        <v>27</v>
      </c>
      <c r="CO279">
        <v>7</v>
      </c>
      <c r="CP279">
        <v>15</v>
      </c>
      <c r="CQ279">
        <v>25</v>
      </c>
      <c r="CR279">
        <v>33</v>
      </c>
      <c r="CS279">
        <v>47</v>
      </c>
      <c r="CT279">
        <v>4</v>
      </c>
      <c r="CU279">
        <v>26</v>
      </c>
      <c r="CV279">
        <v>38</v>
      </c>
      <c r="CW279">
        <v>44</v>
      </c>
      <c r="CX279" s="126">
        <v>17</v>
      </c>
      <c r="CY279">
        <v>12</v>
      </c>
      <c r="CZ279">
        <v>34</v>
      </c>
      <c r="DA279">
        <v>10</v>
      </c>
      <c r="DB279">
        <v>13</v>
      </c>
      <c r="DC279">
        <v>37</v>
      </c>
      <c r="DD279">
        <v>29</v>
      </c>
      <c r="DE279">
        <v>30</v>
      </c>
      <c r="DF279">
        <v>16</v>
      </c>
      <c r="DG279">
        <v>42</v>
      </c>
      <c r="DH279">
        <v>43</v>
      </c>
      <c r="DI279">
        <v>45</v>
      </c>
      <c r="DJ279" s="239">
        <v>211</v>
      </c>
      <c r="DL279" s="237">
        <v>5</v>
      </c>
      <c r="DM279" s="237">
        <v>1</v>
      </c>
      <c r="DO279" s="237">
        <v>5</v>
      </c>
      <c r="DP279" s="237">
        <v>1</v>
      </c>
      <c r="DR279" s="241">
        <v>0.75627240143369179</v>
      </c>
    </row>
    <row r="280" spans="1:122" x14ac:dyDescent="0.25">
      <c r="A280" s="235">
        <v>42961</v>
      </c>
      <c r="B280">
        <v>2</v>
      </c>
      <c r="C280">
        <v>8</v>
      </c>
      <c r="D280">
        <v>17</v>
      </c>
      <c r="E280">
        <v>22</v>
      </c>
      <c r="F280">
        <v>39</v>
      </c>
      <c r="G280">
        <v>46</v>
      </c>
      <c r="I280">
        <v>2</v>
      </c>
      <c r="J280">
        <v>1</v>
      </c>
      <c r="K280">
        <v>1</v>
      </c>
      <c r="L280">
        <v>1</v>
      </c>
      <c r="M280">
        <v>1</v>
      </c>
      <c r="O280">
        <v>34</v>
      </c>
      <c r="P280">
        <v>37</v>
      </c>
      <c r="Q280">
        <v>35</v>
      </c>
      <c r="R280">
        <v>31</v>
      </c>
      <c r="S280">
        <v>36</v>
      </c>
      <c r="T280">
        <v>36</v>
      </c>
      <c r="U280">
        <v>32</v>
      </c>
      <c r="V280">
        <v>45</v>
      </c>
      <c r="W280">
        <v>39</v>
      </c>
      <c r="X280">
        <v>28</v>
      </c>
      <c r="Y280">
        <v>37</v>
      </c>
      <c r="Z280">
        <v>29</v>
      </c>
      <c r="AA280">
        <v>28</v>
      </c>
      <c r="AB280">
        <v>38</v>
      </c>
      <c r="AC280">
        <v>32</v>
      </c>
      <c r="AD280">
        <v>25</v>
      </c>
      <c r="AE280">
        <v>31</v>
      </c>
      <c r="AF280">
        <v>33</v>
      </c>
      <c r="AG280">
        <v>35</v>
      </c>
      <c r="AH280">
        <v>41</v>
      </c>
      <c r="AI280">
        <v>41</v>
      </c>
      <c r="AJ280">
        <v>36</v>
      </c>
      <c r="AK280">
        <v>33</v>
      </c>
      <c r="AL280">
        <v>41</v>
      </c>
      <c r="AM280">
        <v>32</v>
      </c>
      <c r="AN280">
        <v>31</v>
      </c>
      <c r="AO280">
        <v>33</v>
      </c>
      <c r="AP280">
        <v>34</v>
      </c>
      <c r="AQ280">
        <v>27</v>
      </c>
      <c r="AR280">
        <v>26</v>
      </c>
      <c r="AS280">
        <v>40</v>
      </c>
      <c r="AT280">
        <v>34</v>
      </c>
      <c r="AU280">
        <v>32</v>
      </c>
      <c r="AV280">
        <v>29</v>
      </c>
      <c r="AW280">
        <v>38</v>
      </c>
      <c r="AX280">
        <v>41</v>
      </c>
      <c r="AY280">
        <v>28</v>
      </c>
      <c r="AZ280">
        <v>31</v>
      </c>
      <c r="BA280">
        <v>35</v>
      </c>
      <c r="BB280">
        <v>38</v>
      </c>
      <c r="BC280">
        <v>34</v>
      </c>
      <c r="BD280">
        <v>25</v>
      </c>
      <c r="BE280">
        <v>25</v>
      </c>
      <c r="BF280">
        <v>31</v>
      </c>
      <c r="BG280">
        <v>23</v>
      </c>
      <c r="BH280">
        <v>47</v>
      </c>
      <c r="BI280">
        <v>32</v>
      </c>
      <c r="BJ280">
        <v>38</v>
      </c>
      <c r="BK280">
        <v>39</v>
      </c>
      <c r="BM280">
        <v>46</v>
      </c>
      <c r="BN280">
        <v>8</v>
      </c>
      <c r="BO280">
        <v>20</v>
      </c>
      <c r="BP280">
        <v>21</v>
      </c>
      <c r="BQ280">
        <v>24</v>
      </c>
      <c r="BR280">
        <v>36</v>
      </c>
      <c r="BS280">
        <v>31</v>
      </c>
      <c r="BT280">
        <v>9</v>
      </c>
      <c r="BU280">
        <v>49</v>
      </c>
      <c r="BV280">
        <v>14</v>
      </c>
      <c r="BW280">
        <v>35</v>
      </c>
      <c r="BX280">
        <v>40</v>
      </c>
      <c r="BY280">
        <v>48</v>
      </c>
      <c r="BZ280">
        <v>2</v>
      </c>
      <c r="CA280" s="126">
        <v>11</v>
      </c>
      <c r="CB280">
        <v>5</v>
      </c>
      <c r="CC280">
        <v>6</v>
      </c>
      <c r="CD280">
        <v>22</v>
      </c>
      <c r="CE280">
        <v>3</v>
      </c>
      <c r="CF280">
        <v>19</v>
      </c>
      <c r="CG280" s="126">
        <v>39</v>
      </c>
      <c r="CH280">
        <v>1</v>
      </c>
      <c r="CI280">
        <v>28</v>
      </c>
      <c r="CJ280">
        <v>32</v>
      </c>
      <c r="CK280" s="126">
        <v>41</v>
      </c>
      <c r="CL280">
        <v>18</v>
      </c>
      <c r="CM280">
        <v>23</v>
      </c>
      <c r="CN280">
        <v>27</v>
      </c>
      <c r="CO280">
        <v>7</v>
      </c>
      <c r="CP280" s="126">
        <v>15</v>
      </c>
      <c r="CQ280">
        <v>25</v>
      </c>
      <c r="CR280">
        <v>33</v>
      </c>
      <c r="CS280" s="126">
        <v>47</v>
      </c>
      <c r="CT280">
        <v>4</v>
      </c>
      <c r="CU280">
        <v>17</v>
      </c>
      <c r="CV280">
        <v>26</v>
      </c>
      <c r="CW280">
        <v>38</v>
      </c>
      <c r="CX280">
        <v>44</v>
      </c>
      <c r="CY280">
        <v>12</v>
      </c>
      <c r="CZ280">
        <v>34</v>
      </c>
      <c r="DA280">
        <v>10</v>
      </c>
      <c r="DB280">
        <v>13</v>
      </c>
      <c r="DC280">
        <v>37</v>
      </c>
      <c r="DD280" s="126">
        <v>29</v>
      </c>
      <c r="DE280">
        <v>30</v>
      </c>
      <c r="DF280">
        <v>16</v>
      </c>
      <c r="DG280">
        <v>42</v>
      </c>
      <c r="DH280">
        <v>43</v>
      </c>
      <c r="DI280">
        <v>45</v>
      </c>
      <c r="DJ280" s="239">
        <v>134</v>
      </c>
      <c r="DL280" s="237">
        <v>2</v>
      </c>
      <c r="DM280" s="237">
        <v>4</v>
      </c>
      <c r="DO280" s="237">
        <v>2</v>
      </c>
      <c r="DP280" s="237">
        <v>4</v>
      </c>
      <c r="DR280" s="241">
        <v>0.48028673835125446</v>
      </c>
    </row>
    <row r="281" spans="1:122" x14ac:dyDescent="0.25">
      <c r="A281" s="235">
        <v>42964</v>
      </c>
      <c r="B281">
        <v>11</v>
      </c>
      <c r="C281">
        <v>15</v>
      </c>
      <c r="D281">
        <v>29</v>
      </c>
      <c r="E281">
        <v>39</v>
      </c>
      <c r="F281">
        <v>41</v>
      </c>
      <c r="G281">
        <v>47</v>
      </c>
      <c r="I281">
        <v>0</v>
      </c>
      <c r="J281">
        <v>2</v>
      </c>
      <c r="K281">
        <v>1</v>
      </c>
      <c r="L281">
        <v>1</v>
      </c>
      <c r="M281">
        <v>2</v>
      </c>
      <c r="O281">
        <v>34</v>
      </c>
      <c r="P281">
        <v>37</v>
      </c>
      <c r="Q281">
        <v>35</v>
      </c>
      <c r="R281">
        <v>31</v>
      </c>
      <c r="S281">
        <v>36</v>
      </c>
      <c r="T281">
        <v>36</v>
      </c>
      <c r="U281">
        <v>32</v>
      </c>
      <c r="V281">
        <v>45</v>
      </c>
      <c r="W281">
        <v>39</v>
      </c>
      <c r="X281">
        <v>28</v>
      </c>
      <c r="Y281">
        <v>38</v>
      </c>
      <c r="Z281">
        <v>29</v>
      </c>
      <c r="AA281">
        <v>28</v>
      </c>
      <c r="AB281">
        <v>38</v>
      </c>
      <c r="AC281">
        <v>33</v>
      </c>
      <c r="AD281">
        <v>25</v>
      </c>
      <c r="AE281">
        <v>31</v>
      </c>
      <c r="AF281">
        <v>33</v>
      </c>
      <c r="AG281">
        <v>35</v>
      </c>
      <c r="AH281">
        <v>41</v>
      </c>
      <c r="AI281">
        <v>41</v>
      </c>
      <c r="AJ281">
        <v>36</v>
      </c>
      <c r="AK281">
        <v>33</v>
      </c>
      <c r="AL281">
        <v>41</v>
      </c>
      <c r="AM281">
        <v>32</v>
      </c>
      <c r="AN281">
        <v>31</v>
      </c>
      <c r="AO281">
        <v>33</v>
      </c>
      <c r="AP281">
        <v>34</v>
      </c>
      <c r="AQ281">
        <v>28</v>
      </c>
      <c r="AR281">
        <v>26</v>
      </c>
      <c r="AS281">
        <v>40</v>
      </c>
      <c r="AT281">
        <v>34</v>
      </c>
      <c r="AU281">
        <v>32</v>
      </c>
      <c r="AV281">
        <v>29</v>
      </c>
      <c r="AW281">
        <v>38</v>
      </c>
      <c r="AX281">
        <v>41</v>
      </c>
      <c r="AY281">
        <v>28</v>
      </c>
      <c r="AZ281">
        <v>31</v>
      </c>
      <c r="BA281">
        <v>36</v>
      </c>
      <c r="BB281">
        <v>38</v>
      </c>
      <c r="BC281">
        <v>35</v>
      </c>
      <c r="BD281">
        <v>25</v>
      </c>
      <c r="BE281">
        <v>25</v>
      </c>
      <c r="BF281">
        <v>31</v>
      </c>
      <c r="BG281">
        <v>23</v>
      </c>
      <c r="BH281">
        <v>47</v>
      </c>
      <c r="BI281">
        <v>33</v>
      </c>
      <c r="BJ281">
        <v>38</v>
      </c>
      <c r="BK281">
        <v>39</v>
      </c>
      <c r="BM281">
        <v>46</v>
      </c>
      <c r="BN281">
        <v>8</v>
      </c>
      <c r="BO281">
        <v>20</v>
      </c>
      <c r="BP281">
        <v>21</v>
      </c>
      <c r="BQ281">
        <v>24</v>
      </c>
      <c r="BR281">
        <v>36</v>
      </c>
      <c r="BS281">
        <v>31</v>
      </c>
      <c r="BT281">
        <v>9</v>
      </c>
      <c r="BU281">
        <v>49</v>
      </c>
      <c r="BV281">
        <v>11</v>
      </c>
      <c r="BW281">
        <v>14</v>
      </c>
      <c r="BX281">
        <v>35</v>
      </c>
      <c r="BY281">
        <v>40</v>
      </c>
      <c r="BZ281">
        <v>48</v>
      </c>
      <c r="CA281">
        <v>2</v>
      </c>
      <c r="CB281">
        <v>5</v>
      </c>
      <c r="CC281">
        <v>6</v>
      </c>
      <c r="CD281">
        <v>22</v>
      </c>
      <c r="CE281">
        <v>39</v>
      </c>
      <c r="CF281">
        <v>3</v>
      </c>
      <c r="CG281">
        <v>19</v>
      </c>
      <c r="CH281">
        <v>41</v>
      </c>
      <c r="CI281">
        <v>1</v>
      </c>
      <c r="CJ281">
        <v>28</v>
      </c>
      <c r="CK281">
        <v>32</v>
      </c>
      <c r="CL281">
        <v>15</v>
      </c>
      <c r="CM281">
        <v>18</v>
      </c>
      <c r="CN281">
        <v>23</v>
      </c>
      <c r="CO281">
        <v>27</v>
      </c>
      <c r="CP281">
        <v>47</v>
      </c>
      <c r="CQ281">
        <v>7</v>
      </c>
      <c r="CR281">
        <v>25</v>
      </c>
      <c r="CS281">
        <v>33</v>
      </c>
      <c r="CT281">
        <v>4</v>
      </c>
      <c r="CU281">
        <v>17</v>
      </c>
      <c r="CV281">
        <v>26</v>
      </c>
      <c r="CW281">
        <v>38</v>
      </c>
      <c r="CX281">
        <v>44</v>
      </c>
      <c r="CY281">
        <v>12</v>
      </c>
      <c r="CZ281">
        <v>34</v>
      </c>
      <c r="DA281">
        <v>10</v>
      </c>
      <c r="DB281">
        <v>13</v>
      </c>
      <c r="DC281">
        <v>29</v>
      </c>
      <c r="DD281">
        <v>37</v>
      </c>
      <c r="DE281">
        <v>30</v>
      </c>
      <c r="DF281">
        <v>16</v>
      </c>
      <c r="DG281">
        <v>42</v>
      </c>
      <c r="DH281">
        <v>43</v>
      </c>
      <c r="DI281">
        <v>45</v>
      </c>
      <c r="DJ281" s="239">
        <v>182</v>
      </c>
      <c r="DL281" s="237">
        <v>4</v>
      </c>
      <c r="DM281" s="237">
        <v>2</v>
      </c>
      <c r="DO281" s="237">
        <v>6</v>
      </c>
      <c r="DP281" s="237">
        <v>0</v>
      </c>
      <c r="DR281" s="241">
        <v>0.6523297491039427</v>
      </c>
    </row>
  </sheetData>
  <sortState ref="DV5:DV199">
    <sortCondition ref="DV5"/>
  </sortState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75"/>
  <sheetViews>
    <sheetView zoomScale="70" zoomScaleNormal="7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J23" sqref="J23"/>
    </sheetView>
  </sheetViews>
  <sheetFormatPr defaultRowHeight="18" customHeight="1" x14ac:dyDescent="0.25"/>
  <cols>
    <col min="1" max="1" width="11" bestFit="1" customWidth="1"/>
    <col min="2" max="2" width="12.140625" customWidth="1"/>
    <col min="5" max="5" width="11.28515625" bestFit="1" customWidth="1"/>
    <col min="7" max="7" width="11.5703125" bestFit="1" customWidth="1"/>
    <col min="8" max="8" width="12.140625" bestFit="1" customWidth="1"/>
    <col min="9" max="9" width="11.5703125" bestFit="1" customWidth="1"/>
    <col min="10" max="10" width="13.42578125" bestFit="1" customWidth="1"/>
    <col min="11" max="11" width="13.28515625" bestFit="1" customWidth="1"/>
    <col min="12" max="12" width="15.140625" bestFit="1" customWidth="1"/>
    <col min="13" max="13" width="11.5703125" bestFit="1" customWidth="1"/>
    <col min="14" max="14" width="10.42578125" customWidth="1"/>
    <col min="17" max="17" width="11.5703125" bestFit="1" customWidth="1"/>
    <col min="19" max="19" width="11.5703125" bestFit="1" customWidth="1"/>
    <col min="24" max="24" width="9.85546875" bestFit="1" customWidth="1"/>
    <col min="25" max="25" width="9.28515625" bestFit="1" customWidth="1"/>
    <col min="26" max="26" width="9.85546875" bestFit="1" customWidth="1"/>
    <col min="33" max="33" width="9.85546875" bestFit="1" customWidth="1"/>
    <col min="46" max="46" width="10.42578125" bestFit="1" customWidth="1"/>
    <col min="52" max="52" width="12.7109375" bestFit="1" customWidth="1"/>
    <col min="54" max="55" width="12.7109375" bestFit="1" customWidth="1"/>
    <col min="61" max="61" width="11.5703125" bestFit="1" customWidth="1"/>
    <col min="63" max="63" width="12.7109375" bestFit="1" customWidth="1"/>
    <col min="65" max="65" width="12.7109375" bestFit="1" customWidth="1"/>
    <col min="67" max="67" width="14" bestFit="1" customWidth="1"/>
    <col min="69" max="69" width="15.7109375" bestFit="1" customWidth="1"/>
    <col min="70" max="70" width="12" bestFit="1" customWidth="1"/>
  </cols>
  <sheetData>
    <row r="1" spans="1:23" ht="18" customHeight="1" x14ac:dyDescent="0.25">
      <c r="A1" s="139" t="s">
        <v>452</v>
      </c>
      <c r="B1" s="139" t="s">
        <v>455</v>
      </c>
      <c r="C1" s="139" t="s">
        <v>454</v>
      </c>
      <c r="D1" s="139" t="s">
        <v>453</v>
      </c>
      <c r="E1" s="139"/>
      <c r="F1" s="139" t="s">
        <v>456</v>
      </c>
      <c r="G1" s="139" t="s">
        <v>457</v>
      </c>
      <c r="H1" s="139" t="s">
        <v>458</v>
      </c>
      <c r="I1" s="139" t="s">
        <v>459</v>
      </c>
      <c r="J1" s="139" t="s">
        <v>460</v>
      </c>
      <c r="K1" s="139" t="s">
        <v>461</v>
      </c>
      <c r="L1" s="139" t="s">
        <v>462</v>
      </c>
      <c r="M1" s="143"/>
      <c r="N1" s="143"/>
    </row>
    <row r="2" spans="1:23" ht="18" customHeight="1" x14ac:dyDescent="0.25">
      <c r="A2" s="137" t="s">
        <v>451</v>
      </c>
      <c r="B2" s="137">
        <v>6</v>
      </c>
      <c r="C2" s="137">
        <v>1</v>
      </c>
      <c r="D2" s="138">
        <v>1</v>
      </c>
      <c r="E2" s="138" t="s">
        <v>465</v>
      </c>
      <c r="F2" s="138">
        <v>10</v>
      </c>
      <c r="G2" s="138">
        <v>25</v>
      </c>
      <c r="H2" s="138">
        <v>50</v>
      </c>
      <c r="I2" s="141">
        <v>0.03</v>
      </c>
      <c r="J2" s="142">
        <v>5.5E-2</v>
      </c>
      <c r="K2" s="141">
        <v>0.08</v>
      </c>
      <c r="L2" s="141">
        <v>0.38</v>
      </c>
      <c r="M2" s="161"/>
      <c r="N2" s="143"/>
      <c r="U2" s="140"/>
    </row>
    <row r="3" spans="1:23" ht="18" customHeight="1" x14ac:dyDescent="0.25">
      <c r="F3" s="137" t="s">
        <v>463</v>
      </c>
      <c r="G3" s="137" t="s">
        <v>464</v>
      </c>
      <c r="H3" s="137" t="s">
        <v>342</v>
      </c>
      <c r="I3" s="137" t="s">
        <v>341</v>
      </c>
      <c r="J3" s="137" t="s">
        <v>340</v>
      </c>
      <c r="K3" s="137" t="s">
        <v>339</v>
      </c>
      <c r="L3" s="137" t="s">
        <v>338</v>
      </c>
    </row>
    <row r="4" spans="1:23" ht="18" customHeight="1" x14ac:dyDescent="0.25">
      <c r="D4" s="144"/>
      <c r="H4" s="177"/>
      <c r="I4" s="138"/>
      <c r="J4" s="138"/>
      <c r="K4" s="138"/>
      <c r="L4" s="138"/>
      <c r="M4" s="326"/>
      <c r="N4" s="326"/>
      <c r="W4" s="140"/>
    </row>
    <row r="5" spans="1:23" ht="18" customHeight="1" x14ac:dyDescent="0.25">
      <c r="C5" s="327" t="s">
        <v>470</v>
      </c>
      <c r="D5" s="327"/>
      <c r="E5" s="327"/>
      <c r="F5" s="327"/>
      <c r="G5" s="327"/>
      <c r="H5" s="328"/>
      <c r="I5" s="164"/>
      <c r="J5" s="164"/>
      <c r="K5" s="164"/>
      <c r="L5" s="164"/>
    </row>
    <row r="6" spans="1:23" ht="18" customHeight="1" x14ac:dyDescent="0.25">
      <c r="C6" s="327" t="s">
        <v>469</v>
      </c>
      <c r="D6" s="327"/>
      <c r="E6" s="327"/>
      <c r="F6" s="327"/>
      <c r="G6" s="327"/>
      <c r="H6" s="328"/>
      <c r="I6" s="178"/>
      <c r="J6" s="178"/>
      <c r="K6" s="178"/>
      <c r="L6" s="178"/>
    </row>
    <row r="7" spans="1:23" ht="18" customHeight="1" thickBot="1" x14ac:dyDescent="0.3"/>
    <row r="8" spans="1:23" s="145" customFormat="1" ht="18" customHeight="1" thickBot="1" x14ac:dyDescent="0.3">
      <c r="E8" s="323" t="s">
        <v>456</v>
      </c>
      <c r="F8" s="324"/>
      <c r="G8" s="325"/>
      <c r="H8" s="323" t="s">
        <v>457</v>
      </c>
      <c r="I8" s="324"/>
      <c r="J8" s="324"/>
      <c r="K8" s="324"/>
      <c r="L8" s="325"/>
    </row>
    <row r="9" spans="1:23" s="145" customFormat="1" ht="18" customHeight="1" thickBot="1" x14ac:dyDescent="0.3">
      <c r="E9" s="321" t="s">
        <v>463</v>
      </c>
      <c r="F9" s="322"/>
      <c r="G9" s="148" t="s">
        <v>466</v>
      </c>
      <c r="H9" s="321" t="s">
        <v>463</v>
      </c>
      <c r="I9" s="322"/>
      <c r="J9" s="322" t="s">
        <v>464</v>
      </c>
      <c r="K9" s="322"/>
      <c r="L9" s="148" t="s">
        <v>466</v>
      </c>
    </row>
    <row r="10" spans="1:23" ht="18" customHeight="1" thickBot="1" x14ac:dyDescent="0.3">
      <c r="A10" s="135" t="s">
        <v>445</v>
      </c>
      <c r="B10" s="135">
        <v>7</v>
      </c>
      <c r="C10" s="135">
        <v>7</v>
      </c>
      <c r="D10" s="146">
        <v>7</v>
      </c>
      <c r="E10" s="149">
        <v>4</v>
      </c>
      <c r="F10" s="150">
        <f>E10*F$2</f>
        <v>40</v>
      </c>
      <c r="G10" s="151">
        <f>F10</f>
        <v>40</v>
      </c>
      <c r="H10" s="156">
        <v>1</v>
      </c>
      <c r="I10" s="150">
        <f t="shared" ref="I10:I14" si="0">H10*F$2</f>
        <v>10</v>
      </c>
      <c r="J10" s="157">
        <v>3</v>
      </c>
      <c r="K10" s="150">
        <f t="shared" ref="K10:K15" si="1">J10*G$2</f>
        <v>75</v>
      </c>
      <c r="L10" s="151">
        <f>I10+K10</f>
        <v>85</v>
      </c>
    </row>
    <row r="11" spans="1:23" ht="18" customHeight="1" thickBot="1" x14ac:dyDescent="0.3">
      <c r="A11" s="136" t="s">
        <v>446</v>
      </c>
      <c r="B11" s="136">
        <v>8</v>
      </c>
      <c r="C11" s="136">
        <v>28</v>
      </c>
      <c r="D11" s="147">
        <v>28</v>
      </c>
      <c r="E11" s="152">
        <v>10</v>
      </c>
      <c r="F11" s="150">
        <f t="shared" ref="F11:F15" si="2">E11*F$2</f>
        <v>100</v>
      </c>
      <c r="G11" s="151">
        <f t="shared" ref="G11:G15" si="3">F11</f>
        <v>100</v>
      </c>
      <c r="H11" s="152">
        <v>4</v>
      </c>
      <c r="I11" s="150">
        <f t="shared" si="0"/>
        <v>40</v>
      </c>
      <c r="J11" s="157">
        <v>6</v>
      </c>
      <c r="K11" s="150">
        <f t="shared" si="1"/>
        <v>150</v>
      </c>
      <c r="L11" s="151">
        <f t="shared" ref="L11:L15" si="4">I11+K11</f>
        <v>190</v>
      </c>
    </row>
    <row r="12" spans="1:23" ht="18" customHeight="1" thickBot="1" x14ac:dyDescent="0.3">
      <c r="A12" s="135" t="s">
        <v>447</v>
      </c>
      <c r="B12" s="135">
        <v>9</v>
      </c>
      <c r="C12" s="135">
        <v>84</v>
      </c>
      <c r="D12" s="146">
        <v>84</v>
      </c>
      <c r="E12" s="149">
        <v>20</v>
      </c>
      <c r="F12" s="150">
        <f t="shared" si="2"/>
        <v>200</v>
      </c>
      <c r="G12" s="151">
        <f t="shared" si="3"/>
        <v>200</v>
      </c>
      <c r="H12" s="149">
        <v>10</v>
      </c>
      <c r="I12" s="150">
        <f t="shared" si="0"/>
        <v>100</v>
      </c>
      <c r="J12" s="157">
        <v>10</v>
      </c>
      <c r="K12" s="150">
        <f t="shared" si="1"/>
        <v>250</v>
      </c>
      <c r="L12" s="151">
        <f t="shared" si="4"/>
        <v>350</v>
      </c>
    </row>
    <row r="13" spans="1:23" ht="18" customHeight="1" thickBot="1" x14ac:dyDescent="0.3">
      <c r="A13" s="136" t="s">
        <v>448</v>
      </c>
      <c r="B13" s="136">
        <v>10</v>
      </c>
      <c r="C13" s="136">
        <v>210</v>
      </c>
      <c r="D13" s="147">
        <v>210</v>
      </c>
      <c r="E13" s="152">
        <v>35</v>
      </c>
      <c r="F13" s="150">
        <f t="shared" si="2"/>
        <v>350</v>
      </c>
      <c r="G13" s="151">
        <f t="shared" si="3"/>
        <v>350</v>
      </c>
      <c r="H13" s="152">
        <v>20</v>
      </c>
      <c r="I13" s="150">
        <f t="shared" si="0"/>
        <v>200</v>
      </c>
      <c r="J13" s="157">
        <v>15</v>
      </c>
      <c r="K13" s="150">
        <f t="shared" si="1"/>
        <v>375</v>
      </c>
      <c r="L13" s="151">
        <f t="shared" si="4"/>
        <v>575</v>
      </c>
    </row>
    <row r="14" spans="1:23" ht="18" customHeight="1" thickBot="1" x14ac:dyDescent="0.3">
      <c r="A14" s="135" t="s">
        <v>449</v>
      </c>
      <c r="B14" s="135">
        <v>11</v>
      </c>
      <c r="C14" s="135">
        <v>462</v>
      </c>
      <c r="D14" s="146">
        <v>462</v>
      </c>
      <c r="E14" s="149">
        <v>56</v>
      </c>
      <c r="F14" s="150">
        <f t="shared" si="2"/>
        <v>560</v>
      </c>
      <c r="G14" s="151">
        <f t="shared" si="3"/>
        <v>560</v>
      </c>
      <c r="H14" s="149">
        <v>35</v>
      </c>
      <c r="I14" s="150">
        <f t="shared" si="0"/>
        <v>350</v>
      </c>
      <c r="J14" s="157">
        <v>21</v>
      </c>
      <c r="K14" s="150">
        <f t="shared" si="1"/>
        <v>525</v>
      </c>
      <c r="L14" s="151">
        <f t="shared" si="4"/>
        <v>875</v>
      </c>
    </row>
    <row r="15" spans="1:23" ht="18" customHeight="1" thickBot="1" x14ac:dyDescent="0.3">
      <c r="A15" s="136" t="s">
        <v>450</v>
      </c>
      <c r="B15" s="136">
        <v>12</v>
      </c>
      <c r="C15" s="136">
        <v>924</v>
      </c>
      <c r="D15" s="147">
        <v>924</v>
      </c>
      <c r="E15" s="153">
        <v>84</v>
      </c>
      <c r="F15" s="154">
        <f t="shared" si="2"/>
        <v>840</v>
      </c>
      <c r="G15" s="155">
        <f t="shared" si="3"/>
        <v>840</v>
      </c>
      <c r="H15" s="153">
        <v>56</v>
      </c>
      <c r="I15" s="154">
        <f>H15*F$2</f>
        <v>560</v>
      </c>
      <c r="J15" s="158">
        <v>28</v>
      </c>
      <c r="K15" s="154">
        <f t="shared" si="1"/>
        <v>700</v>
      </c>
      <c r="L15" s="155">
        <f t="shared" si="4"/>
        <v>1260</v>
      </c>
    </row>
    <row r="17" spans="1:13" ht="18" customHeight="1" thickBot="1" x14ac:dyDescent="0.3"/>
    <row r="18" spans="1:13" ht="18" customHeight="1" thickBot="1" x14ac:dyDescent="0.3">
      <c r="E18" s="323" t="s">
        <v>458</v>
      </c>
      <c r="F18" s="324"/>
      <c r="G18" s="324"/>
      <c r="H18" s="324"/>
      <c r="I18" s="325"/>
    </row>
    <row r="19" spans="1:13" ht="18" customHeight="1" thickBot="1" x14ac:dyDescent="0.3">
      <c r="E19" s="321" t="s">
        <v>463</v>
      </c>
      <c r="F19" s="322"/>
      <c r="G19" s="322" t="s">
        <v>467</v>
      </c>
      <c r="H19" s="322"/>
      <c r="I19" s="148" t="s">
        <v>466</v>
      </c>
    </row>
    <row r="20" spans="1:13" ht="18" customHeight="1" thickBot="1" x14ac:dyDescent="0.3">
      <c r="A20" s="135" t="s">
        <v>445</v>
      </c>
      <c r="B20" s="135">
        <v>7</v>
      </c>
      <c r="C20" s="135">
        <v>7</v>
      </c>
      <c r="D20" s="146">
        <v>7</v>
      </c>
      <c r="E20" s="156">
        <v>4</v>
      </c>
      <c r="F20" s="150">
        <f t="shared" ref="F20:F25" si="5">E20*F$2</f>
        <v>40</v>
      </c>
      <c r="G20" s="157">
        <v>3</v>
      </c>
      <c r="H20" s="150">
        <f t="shared" ref="H20:H25" si="6">G20*H$2</f>
        <v>150</v>
      </c>
      <c r="I20" s="151">
        <f>F20+H20</f>
        <v>190</v>
      </c>
    </row>
    <row r="21" spans="1:13" ht="18" customHeight="1" thickBot="1" x14ac:dyDescent="0.3">
      <c r="A21" s="136" t="s">
        <v>446</v>
      </c>
      <c r="B21" s="136">
        <v>8</v>
      </c>
      <c r="C21" s="136">
        <v>28</v>
      </c>
      <c r="D21" s="147">
        <v>28</v>
      </c>
      <c r="E21" s="156">
        <v>16</v>
      </c>
      <c r="F21" s="150">
        <f t="shared" si="5"/>
        <v>160</v>
      </c>
      <c r="G21" s="157">
        <v>6</v>
      </c>
      <c r="H21" s="150">
        <f t="shared" si="6"/>
        <v>300</v>
      </c>
      <c r="I21" s="151">
        <f t="shared" ref="I21:I25" si="7">F21+H21</f>
        <v>460</v>
      </c>
    </row>
    <row r="22" spans="1:13" ht="18" customHeight="1" thickBot="1" x14ac:dyDescent="0.3">
      <c r="A22" s="135" t="s">
        <v>447</v>
      </c>
      <c r="B22" s="135">
        <v>9</v>
      </c>
      <c r="C22" s="135">
        <v>84</v>
      </c>
      <c r="D22" s="146">
        <v>84</v>
      </c>
      <c r="E22" s="156">
        <v>40</v>
      </c>
      <c r="F22" s="150">
        <f t="shared" si="5"/>
        <v>400</v>
      </c>
      <c r="G22" s="157">
        <v>10</v>
      </c>
      <c r="H22" s="150">
        <f t="shared" si="6"/>
        <v>500</v>
      </c>
      <c r="I22" s="151">
        <f t="shared" si="7"/>
        <v>900</v>
      </c>
    </row>
    <row r="23" spans="1:13" ht="18" customHeight="1" thickBot="1" x14ac:dyDescent="0.3">
      <c r="A23" s="136" t="s">
        <v>448</v>
      </c>
      <c r="B23" s="136">
        <v>10</v>
      </c>
      <c r="C23" s="136">
        <v>210</v>
      </c>
      <c r="D23" s="147">
        <v>210</v>
      </c>
      <c r="E23" s="156">
        <v>80</v>
      </c>
      <c r="F23" s="150">
        <f t="shared" si="5"/>
        <v>800</v>
      </c>
      <c r="G23" s="157">
        <v>15</v>
      </c>
      <c r="H23" s="150">
        <f t="shared" si="6"/>
        <v>750</v>
      </c>
      <c r="I23" s="151">
        <f t="shared" si="7"/>
        <v>1550</v>
      </c>
    </row>
    <row r="24" spans="1:13" ht="18" customHeight="1" thickBot="1" x14ac:dyDescent="0.3">
      <c r="A24" s="135" t="s">
        <v>449</v>
      </c>
      <c r="B24" s="135">
        <v>11</v>
      </c>
      <c r="C24" s="135">
        <v>462</v>
      </c>
      <c r="D24" s="146">
        <v>462</v>
      </c>
      <c r="E24" s="156">
        <v>140</v>
      </c>
      <c r="F24" s="150">
        <f t="shared" si="5"/>
        <v>1400</v>
      </c>
      <c r="G24" s="157">
        <v>21</v>
      </c>
      <c r="H24" s="150">
        <f t="shared" si="6"/>
        <v>1050</v>
      </c>
      <c r="I24" s="151">
        <f t="shared" si="7"/>
        <v>2450</v>
      </c>
    </row>
    <row r="25" spans="1:13" ht="18" customHeight="1" thickBot="1" x14ac:dyDescent="0.3">
      <c r="A25" s="136" t="s">
        <v>450</v>
      </c>
      <c r="B25" s="136">
        <v>12</v>
      </c>
      <c r="C25" s="136">
        <v>924</v>
      </c>
      <c r="D25" s="147">
        <v>924</v>
      </c>
      <c r="E25" s="159">
        <v>224</v>
      </c>
      <c r="F25" s="154">
        <f t="shared" si="5"/>
        <v>2240</v>
      </c>
      <c r="G25" s="158">
        <v>28</v>
      </c>
      <c r="H25" s="154">
        <f t="shared" si="6"/>
        <v>1400</v>
      </c>
      <c r="I25" s="155">
        <f t="shared" si="7"/>
        <v>3640</v>
      </c>
    </row>
    <row r="27" spans="1:13" ht="18" customHeight="1" thickBot="1" x14ac:dyDescent="0.3"/>
    <row r="28" spans="1:13" ht="18" customHeight="1" thickBot="1" x14ac:dyDescent="0.3">
      <c r="E28" s="323" t="s">
        <v>459</v>
      </c>
      <c r="F28" s="324"/>
      <c r="G28" s="324"/>
      <c r="H28" s="324"/>
      <c r="I28" s="324"/>
      <c r="J28" s="324"/>
      <c r="K28" s="324"/>
      <c r="L28" s="324"/>
      <c r="M28" s="325"/>
    </row>
    <row r="29" spans="1:13" ht="18" customHeight="1" thickBot="1" x14ac:dyDescent="0.3">
      <c r="E29" s="321" t="s">
        <v>463</v>
      </c>
      <c r="F29" s="322"/>
      <c r="G29" s="322" t="s">
        <v>468</v>
      </c>
      <c r="H29" s="322"/>
      <c r="I29" s="322" t="s">
        <v>342</v>
      </c>
      <c r="J29" s="322"/>
      <c r="K29" s="322" t="s">
        <v>341</v>
      </c>
      <c r="L29" s="322"/>
      <c r="M29" s="148" t="s">
        <v>466</v>
      </c>
    </row>
    <row r="30" spans="1:13" ht="18" customHeight="1" thickBot="1" x14ac:dyDescent="0.3">
      <c r="A30" s="135" t="s">
        <v>445</v>
      </c>
      <c r="B30" s="135">
        <v>7</v>
      </c>
      <c r="C30" s="135">
        <v>7</v>
      </c>
      <c r="D30" s="146">
        <v>7</v>
      </c>
      <c r="E30" s="156">
        <v>0</v>
      </c>
      <c r="F30" s="150">
        <f t="shared" ref="F30:F35" si="8">E30*F$2</f>
        <v>0</v>
      </c>
      <c r="G30" s="157">
        <v>4</v>
      </c>
      <c r="H30" s="150">
        <f t="shared" ref="H30:H35" si="9">G30*G$2</f>
        <v>100</v>
      </c>
      <c r="I30" s="157">
        <v>1</v>
      </c>
      <c r="J30" s="150">
        <f t="shared" ref="J30:J35" si="10">I30*H$2</f>
        <v>50</v>
      </c>
      <c r="K30" s="157">
        <v>2</v>
      </c>
      <c r="L30" s="150">
        <f t="shared" ref="L30:L35" si="11">K30*I$6</f>
        <v>0</v>
      </c>
      <c r="M30" s="151">
        <f>L30+J30+H30+F30</f>
        <v>150</v>
      </c>
    </row>
    <row r="31" spans="1:13" ht="18" customHeight="1" thickBot="1" x14ac:dyDescent="0.3">
      <c r="A31" s="136" t="s">
        <v>446</v>
      </c>
      <c r="B31" s="136">
        <v>8</v>
      </c>
      <c r="C31" s="136">
        <v>28</v>
      </c>
      <c r="D31" s="147">
        <v>28</v>
      </c>
      <c r="E31" s="156">
        <v>4</v>
      </c>
      <c r="F31" s="150">
        <f t="shared" si="8"/>
        <v>40</v>
      </c>
      <c r="G31" s="157">
        <v>12</v>
      </c>
      <c r="H31" s="150">
        <f t="shared" si="9"/>
        <v>300</v>
      </c>
      <c r="I31" s="157">
        <v>3</v>
      </c>
      <c r="J31" s="150">
        <f t="shared" si="10"/>
        <v>150</v>
      </c>
      <c r="K31" s="157">
        <v>3</v>
      </c>
      <c r="L31" s="150">
        <f t="shared" si="11"/>
        <v>0</v>
      </c>
      <c r="M31" s="151">
        <f t="shared" ref="M31:M35" si="12">L31+J31+H31+F31</f>
        <v>490</v>
      </c>
    </row>
    <row r="32" spans="1:13" ht="18" customHeight="1" thickBot="1" x14ac:dyDescent="0.3">
      <c r="A32" s="135" t="s">
        <v>447</v>
      </c>
      <c r="B32" s="135">
        <v>9</v>
      </c>
      <c r="C32" s="135">
        <v>84</v>
      </c>
      <c r="D32" s="146">
        <v>84</v>
      </c>
      <c r="E32" s="156">
        <v>16</v>
      </c>
      <c r="F32" s="150">
        <f t="shared" si="8"/>
        <v>160</v>
      </c>
      <c r="G32" s="157">
        <v>24</v>
      </c>
      <c r="H32" s="150">
        <f t="shared" si="9"/>
        <v>600</v>
      </c>
      <c r="I32" s="157">
        <v>6</v>
      </c>
      <c r="J32" s="150">
        <f t="shared" si="10"/>
        <v>300</v>
      </c>
      <c r="K32" s="157">
        <v>4</v>
      </c>
      <c r="L32" s="150">
        <f t="shared" si="11"/>
        <v>0</v>
      </c>
      <c r="M32" s="151">
        <f t="shared" si="12"/>
        <v>1060</v>
      </c>
    </row>
    <row r="33" spans="1:17" ht="18" customHeight="1" thickBot="1" x14ac:dyDescent="0.3">
      <c r="A33" s="136" t="s">
        <v>448</v>
      </c>
      <c r="B33" s="136">
        <v>10</v>
      </c>
      <c r="C33" s="136">
        <v>210</v>
      </c>
      <c r="D33" s="147">
        <v>210</v>
      </c>
      <c r="E33" s="156">
        <v>40</v>
      </c>
      <c r="F33" s="150">
        <f t="shared" si="8"/>
        <v>400</v>
      </c>
      <c r="G33" s="157">
        <v>40</v>
      </c>
      <c r="H33" s="150">
        <f t="shared" si="9"/>
        <v>1000</v>
      </c>
      <c r="I33" s="157">
        <v>10</v>
      </c>
      <c r="J33" s="150">
        <f t="shared" si="10"/>
        <v>500</v>
      </c>
      <c r="K33" s="157">
        <v>5</v>
      </c>
      <c r="L33" s="150">
        <f t="shared" si="11"/>
        <v>0</v>
      </c>
      <c r="M33" s="151">
        <f t="shared" si="12"/>
        <v>1900</v>
      </c>
    </row>
    <row r="34" spans="1:17" ht="18" customHeight="1" thickBot="1" x14ac:dyDescent="0.3">
      <c r="A34" s="135" t="s">
        <v>449</v>
      </c>
      <c r="B34" s="135">
        <v>11</v>
      </c>
      <c r="C34" s="135">
        <v>462</v>
      </c>
      <c r="D34" s="146">
        <v>462</v>
      </c>
      <c r="E34" s="156">
        <v>80</v>
      </c>
      <c r="F34" s="150">
        <f t="shared" si="8"/>
        <v>800</v>
      </c>
      <c r="G34" s="157">
        <v>60</v>
      </c>
      <c r="H34" s="150">
        <f t="shared" si="9"/>
        <v>1500</v>
      </c>
      <c r="I34" s="157">
        <v>15</v>
      </c>
      <c r="J34" s="150">
        <f t="shared" si="10"/>
        <v>750</v>
      </c>
      <c r="K34" s="157">
        <v>6</v>
      </c>
      <c r="L34" s="150">
        <f t="shared" si="11"/>
        <v>0</v>
      </c>
      <c r="M34" s="151">
        <f t="shared" si="12"/>
        <v>3050</v>
      </c>
    </row>
    <row r="35" spans="1:17" ht="18" customHeight="1" thickBot="1" x14ac:dyDescent="0.3">
      <c r="A35" s="136" t="s">
        <v>450</v>
      </c>
      <c r="B35" s="136">
        <v>12</v>
      </c>
      <c r="C35" s="136">
        <v>924</v>
      </c>
      <c r="D35" s="147">
        <v>924</v>
      </c>
      <c r="E35" s="159">
        <v>140</v>
      </c>
      <c r="F35" s="154">
        <f t="shared" si="8"/>
        <v>1400</v>
      </c>
      <c r="G35" s="158">
        <v>84</v>
      </c>
      <c r="H35" s="154">
        <f t="shared" si="9"/>
        <v>2100</v>
      </c>
      <c r="I35" s="158">
        <v>21</v>
      </c>
      <c r="J35" s="154">
        <f t="shared" si="10"/>
        <v>1050</v>
      </c>
      <c r="K35" s="158">
        <v>7</v>
      </c>
      <c r="L35" s="154">
        <f t="shared" si="11"/>
        <v>0</v>
      </c>
      <c r="M35" s="155">
        <f t="shared" si="12"/>
        <v>4550</v>
      </c>
    </row>
    <row r="37" spans="1:17" ht="18" customHeight="1" thickBot="1" x14ac:dyDescent="0.3"/>
    <row r="38" spans="1:17" ht="18" customHeight="1" thickBot="1" x14ac:dyDescent="0.3">
      <c r="E38" s="323" t="s">
        <v>460</v>
      </c>
      <c r="F38" s="324"/>
      <c r="G38" s="324"/>
      <c r="H38" s="324"/>
      <c r="I38" s="324"/>
      <c r="J38" s="324"/>
      <c r="K38" s="325"/>
    </row>
    <row r="39" spans="1:17" ht="18" customHeight="1" thickBot="1" x14ac:dyDescent="0.3">
      <c r="E39" s="321" t="s">
        <v>463</v>
      </c>
      <c r="F39" s="322"/>
      <c r="G39" s="322" t="s">
        <v>342</v>
      </c>
      <c r="H39" s="322"/>
      <c r="I39" s="322" t="s">
        <v>340</v>
      </c>
      <c r="J39" s="322"/>
      <c r="K39" s="160" t="s">
        <v>466</v>
      </c>
    </row>
    <row r="40" spans="1:17" ht="18" customHeight="1" thickBot="1" x14ac:dyDescent="0.3">
      <c r="A40" s="135" t="s">
        <v>445</v>
      </c>
      <c r="B40" s="135">
        <v>7</v>
      </c>
      <c r="C40" s="135">
        <v>7</v>
      </c>
      <c r="D40" s="146">
        <v>7</v>
      </c>
      <c r="E40" s="156">
        <v>0</v>
      </c>
      <c r="F40" s="150">
        <f t="shared" ref="F40:F45" si="13">E40*F$2</f>
        <v>0</v>
      </c>
      <c r="G40" s="157">
        <v>5</v>
      </c>
      <c r="H40" s="150">
        <f t="shared" ref="H40:H45" si="14">G40*H$2</f>
        <v>250</v>
      </c>
      <c r="I40" s="157">
        <v>2</v>
      </c>
      <c r="J40" s="157">
        <f t="shared" ref="J40:J45" si="15">I40*J$6</f>
        <v>0</v>
      </c>
      <c r="K40" s="151">
        <f>J40+H40+F40</f>
        <v>250</v>
      </c>
    </row>
    <row r="41" spans="1:17" ht="18" customHeight="1" thickBot="1" x14ac:dyDescent="0.3">
      <c r="A41" s="136" t="s">
        <v>446</v>
      </c>
      <c r="B41" s="136">
        <v>8</v>
      </c>
      <c r="C41" s="136">
        <v>28</v>
      </c>
      <c r="D41" s="147">
        <v>28</v>
      </c>
      <c r="E41" s="156">
        <v>10</v>
      </c>
      <c r="F41" s="150">
        <f t="shared" si="13"/>
        <v>100</v>
      </c>
      <c r="G41" s="157">
        <v>15</v>
      </c>
      <c r="H41" s="150">
        <f t="shared" si="14"/>
        <v>750</v>
      </c>
      <c r="I41" s="157">
        <v>3</v>
      </c>
      <c r="J41" s="157">
        <f t="shared" si="15"/>
        <v>0</v>
      </c>
      <c r="K41" s="151">
        <f t="shared" ref="K41:K45" si="16">J41+H41+F41</f>
        <v>850</v>
      </c>
    </row>
    <row r="42" spans="1:17" ht="18" customHeight="1" thickBot="1" x14ac:dyDescent="0.3">
      <c r="A42" s="135" t="s">
        <v>447</v>
      </c>
      <c r="B42" s="135">
        <v>9</v>
      </c>
      <c r="C42" s="135">
        <v>84</v>
      </c>
      <c r="D42" s="146">
        <v>84</v>
      </c>
      <c r="E42" s="156">
        <v>40</v>
      </c>
      <c r="F42" s="150">
        <f t="shared" si="13"/>
        <v>400</v>
      </c>
      <c r="G42" s="157">
        <v>30</v>
      </c>
      <c r="H42" s="150">
        <f t="shared" si="14"/>
        <v>1500</v>
      </c>
      <c r="I42" s="157">
        <v>4</v>
      </c>
      <c r="J42" s="157">
        <f t="shared" si="15"/>
        <v>0</v>
      </c>
      <c r="K42" s="151">
        <f t="shared" si="16"/>
        <v>1900</v>
      </c>
    </row>
    <row r="43" spans="1:17" ht="18" customHeight="1" thickBot="1" x14ac:dyDescent="0.3">
      <c r="A43" s="136" t="s">
        <v>448</v>
      </c>
      <c r="B43" s="136">
        <v>10</v>
      </c>
      <c r="C43" s="136">
        <v>210</v>
      </c>
      <c r="D43" s="147">
        <v>210</v>
      </c>
      <c r="E43" s="156">
        <v>100</v>
      </c>
      <c r="F43" s="150">
        <f t="shared" si="13"/>
        <v>1000</v>
      </c>
      <c r="G43" s="157">
        <v>50</v>
      </c>
      <c r="H43" s="150">
        <f t="shared" si="14"/>
        <v>2500</v>
      </c>
      <c r="I43" s="157">
        <v>5</v>
      </c>
      <c r="J43" s="157">
        <f t="shared" si="15"/>
        <v>0</v>
      </c>
      <c r="K43" s="151">
        <f t="shared" si="16"/>
        <v>3500</v>
      </c>
    </row>
    <row r="44" spans="1:17" ht="18" customHeight="1" thickBot="1" x14ac:dyDescent="0.3">
      <c r="A44" s="135" t="s">
        <v>449</v>
      </c>
      <c r="B44" s="135">
        <v>11</v>
      </c>
      <c r="C44" s="135">
        <v>462</v>
      </c>
      <c r="D44" s="146">
        <v>462</v>
      </c>
      <c r="E44" s="156">
        <v>200</v>
      </c>
      <c r="F44" s="150">
        <f t="shared" si="13"/>
        <v>2000</v>
      </c>
      <c r="G44" s="157">
        <v>75</v>
      </c>
      <c r="H44" s="150">
        <f t="shared" si="14"/>
        <v>3750</v>
      </c>
      <c r="I44" s="157">
        <v>6</v>
      </c>
      <c r="J44" s="157">
        <f t="shared" si="15"/>
        <v>0</v>
      </c>
      <c r="K44" s="151">
        <f t="shared" si="16"/>
        <v>5750</v>
      </c>
    </row>
    <row r="45" spans="1:17" ht="18" customHeight="1" thickBot="1" x14ac:dyDescent="0.3">
      <c r="A45" s="136" t="s">
        <v>450</v>
      </c>
      <c r="B45" s="136">
        <v>12</v>
      </c>
      <c r="C45" s="136">
        <v>924</v>
      </c>
      <c r="D45" s="147">
        <v>924</v>
      </c>
      <c r="E45" s="159">
        <v>350</v>
      </c>
      <c r="F45" s="154">
        <f t="shared" si="13"/>
        <v>3500</v>
      </c>
      <c r="G45" s="158">
        <v>105</v>
      </c>
      <c r="H45" s="154">
        <f t="shared" si="14"/>
        <v>5250</v>
      </c>
      <c r="I45" s="158">
        <v>7</v>
      </c>
      <c r="J45" s="158">
        <f t="shared" si="15"/>
        <v>0</v>
      </c>
      <c r="K45" s="155">
        <f t="shared" si="16"/>
        <v>8750</v>
      </c>
    </row>
    <row r="47" spans="1:17" ht="18" customHeight="1" thickBot="1" x14ac:dyDescent="0.3"/>
    <row r="48" spans="1:17" ht="18" customHeight="1" thickBot="1" x14ac:dyDescent="0.3">
      <c r="E48" s="323" t="s">
        <v>471</v>
      </c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5"/>
    </row>
    <row r="49" spans="1:17" ht="18" customHeight="1" thickBot="1" x14ac:dyDescent="0.3">
      <c r="E49" s="321" t="s">
        <v>463</v>
      </c>
      <c r="F49" s="322"/>
      <c r="G49" s="322" t="s">
        <v>464</v>
      </c>
      <c r="H49" s="322"/>
      <c r="I49" s="322" t="s">
        <v>342</v>
      </c>
      <c r="J49" s="322"/>
      <c r="K49" s="322" t="s">
        <v>341</v>
      </c>
      <c r="L49" s="322"/>
      <c r="M49" s="322" t="s">
        <v>340</v>
      </c>
      <c r="N49" s="322"/>
      <c r="O49" s="322" t="s">
        <v>339</v>
      </c>
      <c r="P49" s="322"/>
      <c r="Q49" s="160" t="s">
        <v>466</v>
      </c>
    </row>
    <row r="50" spans="1:17" ht="18" customHeight="1" thickBot="1" x14ac:dyDescent="0.3">
      <c r="A50" s="135" t="s">
        <v>445</v>
      </c>
      <c r="B50" s="135">
        <v>7</v>
      </c>
      <c r="C50" s="135">
        <v>7</v>
      </c>
      <c r="D50" s="146">
        <v>7</v>
      </c>
      <c r="E50" s="156">
        <v>0</v>
      </c>
      <c r="F50" s="150">
        <f t="shared" ref="F50:F55" si="17">E50*F$2</f>
        <v>0</v>
      </c>
      <c r="G50" s="157">
        <v>0</v>
      </c>
      <c r="H50" s="150">
        <f t="shared" ref="H50:H55" si="18">G50*G$2</f>
        <v>0</v>
      </c>
      <c r="I50" s="157">
        <v>0</v>
      </c>
      <c r="J50" s="150">
        <f t="shared" ref="J50:J55" si="19">I50*H$2</f>
        <v>0</v>
      </c>
      <c r="K50" s="157">
        <v>5</v>
      </c>
      <c r="L50" s="150">
        <f t="shared" ref="L50:L55" si="20">K50*I$6</f>
        <v>0</v>
      </c>
      <c r="M50" s="157">
        <v>1</v>
      </c>
      <c r="N50" s="150">
        <f t="shared" ref="N50:N55" si="21">M50*J$6</f>
        <v>0</v>
      </c>
      <c r="O50" s="157">
        <v>1</v>
      </c>
      <c r="P50" s="150">
        <f t="shared" ref="P50:P55" si="22">O50*K$6</f>
        <v>0</v>
      </c>
      <c r="Q50" s="151">
        <f t="shared" ref="Q50:Q54" si="23">P50+N50+L50+J50+H50+F50</f>
        <v>0</v>
      </c>
    </row>
    <row r="51" spans="1:17" ht="18" customHeight="1" thickBot="1" x14ac:dyDescent="0.3">
      <c r="A51" s="136" t="s">
        <v>446</v>
      </c>
      <c r="B51" s="136">
        <v>8</v>
      </c>
      <c r="C51" s="136">
        <v>28</v>
      </c>
      <c r="D51" s="147">
        <v>28</v>
      </c>
      <c r="E51" s="156">
        <v>0</v>
      </c>
      <c r="F51" s="150">
        <f t="shared" si="17"/>
        <v>0</v>
      </c>
      <c r="G51" s="157">
        <v>10</v>
      </c>
      <c r="H51" s="150">
        <f t="shared" si="18"/>
        <v>250</v>
      </c>
      <c r="I51" s="157">
        <v>5</v>
      </c>
      <c r="J51" s="150">
        <f t="shared" si="19"/>
        <v>250</v>
      </c>
      <c r="K51" s="157">
        <v>10</v>
      </c>
      <c r="L51" s="150">
        <f t="shared" si="20"/>
        <v>0</v>
      </c>
      <c r="M51" s="157">
        <v>2</v>
      </c>
      <c r="N51" s="150">
        <f t="shared" si="21"/>
        <v>0</v>
      </c>
      <c r="O51" s="157">
        <v>1</v>
      </c>
      <c r="P51" s="150">
        <f t="shared" si="22"/>
        <v>0</v>
      </c>
      <c r="Q51" s="151">
        <f t="shared" si="23"/>
        <v>500</v>
      </c>
    </row>
    <row r="52" spans="1:17" ht="18" customHeight="1" thickBot="1" x14ac:dyDescent="0.3">
      <c r="A52" s="135" t="s">
        <v>447</v>
      </c>
      <c r="B52" s="135">
        <v>9</v>
      </c>
      <c r="C52" s="135">
        <v>84</v>
      </c>
      <c r="D52" s="146">
        <v>84</v>
      </c>
      <c r="E52" s="156">
        <v>10</v>
      </c>
      <c r="F52" s="150">
        <f t="shared" si="17"/>
        <v>100</v>
      </c>
      <c r="G52" s="157">
        <v>30</v>
      </c>
      <c r="H52" s="150">
        <f t="shared" si="18"/>
        <v>750</v>
      </c>
      <c r="I52" s="157">
        <v>15</v>
      </c>
      <c r="J52" s="150">
        <f t="shared" si="19"/>
        <v>750</v>
      </c>
      <c r="K52" s="157">
        <v>15</v>
      </c>
      <c r="L52" s="150">
        <f t="shared" si="20"/>
        <v>0</v>
      </c>
      <c r="M52" s="157">
        <v>3</v>
      </c>
      <c r="N52" s="150">
        <f t="shared" si="21"/>
        <v>0</v>
      </c>
      <c r="O52" s="157">
        <v>1</v>
      </c>
      <c r="P52" s="150">
        <f t="shared" si="22"/>
        <v>0</v>
      </c>
      <c r="Q52" s="151">
        <f t="shared" si="23"/>
        <v>1600</v>
      </c>
    </row>
    <row r="53" spans="1:17" ht="18" customHeight="1" thickBot="1" x14ac:dyDescent="0.3">
      <c r="A53" s="136" t="s">
        <v>448</v>
      </c>
      <c r="B53" s="136">
        <v>10</v>
      </c>
      <c r="C53" s="136">
        <v>210</v>
      </c>
      <c r="D53" s="147">
        <v>210</v>
      </c>
      <c r="E53" s="156">
        <v>40</v>
      </c>
      <c r="F53" s="150">
        <f t="shared" si="17"/>
        <v>400</v>
      </c>
      <c r="G53" s="157">
        <v>60</v>
      </c>
      <c r="H53" s="150">
        <f t="shared" si="18"/>
        <v>1500</v>
      </c>
      <c r="I53" s="157">
        <v>30</v>
      </c>
      <c r="J53" s="150">
        <f t="shared" si="19"/>
        <v>1500</v>
      </c>
      <c r="K53" s="157">
        <v>20</v>
      </c>
      <c r="L53" s="150">
        <f t="shared" si="20"/>
        <v>0</v>
      </c>
      <c r="M53" s="157">
        <v>4</v>
      </c>
      <c r="N53" s="150">
        <f t="shared" si="21"/>
        <v>0</v>
      </c>
      <c r="O53" s="157">
        <v>1</v>
      </c>
      <c r="P53" s="150">
        <f t="shared" si="22"/>
        <v>0</v>
      </c>
      <c r="Q53" s="151">
        <f t="shared" si="23"/>
        <v>3400</v>
      </c>
    </row>
    <row r="54" spans="1:17" ht="18" customHeight="1" thickBot="1" x14ac:dyDescent="0.3">
      <c r="A54" s="135" t="s">
        <v>449</v>
      </c>
      <c r="B54" s="135">
        <v>11</v>
      </c>
      <c r="C54" s="135">
        <v>462</v>
      </c>
      <c r="D54" s="146">
        <v>462</v>
      </c>
      <c r="E54" s="156">
        <v>100</v>
      </c>
      <c r="F54" s="150">
        <f t="shared" si="17"/>
        <v>1000</v>
      </c>
      <c r="G54" s="157">
        <v>100</v>
      </c>
      <c r="H54" s="150">
        <f t="shared" si="18"/>
        <v>2500</v>
      </c>
      <c r="I54" s="157">
        <v>50</v>
      </c>
      <c r="J54" s="150">
        <f t="shared" si="19"/>
        <v>2500</v>
      </c>
      <c r="K54" s="157">
        <v>25</v>
      </c>
      <c r="L54" s="150">
        <f t="shared" si="20"/>
        <v>0</v>
      </c>
      <c r="M54" s="157">
        <v>5</v>
      </c>
      <c r="N54" s="150">
        <f t="shared" si="21"/>
        <v>0</v>
      </c>
      <c r="O54" s="157">
        <v>1</v>
      </c>
      <c r="P54" s="150">
        <f t="shared" si="22"/>
        <v>0</v>
      </c>
      <c r="Q54" s="151">
        <f t="shared" si="23"/>
        <v>6000</v>
      </c>
    </row>
    <row r="55" spans="1:17" ht="18" customHeight="1" thickBot="1" x14ac:dyDescent="0.3">
      <c r="A55" s="136" t="s">
        <v>450</v>
      </c>
      <c r="B55" s="136">
        <v>12</v>
      </c>
      <c r="C55" s="136">
        <v>924</v>
      </c>
      <c r="D55" s="147">
        <v>924</v>
      </c>
      <c r="E55" s="159">
        <v>200</v>
      </c>
      <c r="F55" s="154">
        <f t="shared" si="17"/>
        <v>2000</v>
      </c>
      <c r="G55" s="158">
        <v>150</v>
      </c>
      <c r="H55" s="154">
        <f t="shared" si="18"/>
        <v>3750</v>
      </c>
      <c r="I55" s="158">
        <v>75</v>
      </c>
      <c r="J55" s="154">
        <f t="shared" si="19"/>
        <v>3750</v>
      </c>
      <c r="K55" s="158">
        <v>30</v>
      </c>
      <c r="L55" s="154">
        <f t="shared" si="20"/>
        <v>0</v>
      </c>
      <c r="M55" s="158">
        <v>6</v>
      </c>
      <c r="N55" s="154">
        <f t="shared" si="21"/>
        <v>0</v>
      </c>
      <c r="O55" s="158">
        <v>1</v>
      </c>
      <c r="P55" s="154">
        <f t="shared" si="22"/>
        <v>0</v>
      </c>
      <c r="Q55" s="155">
        <f>P55+N55+L55+J55+H55+F55</f>
        <v>9500</v>
      </c>
    </row>
    <row r="57" spans="1:17" ht="18" customHeight="1" thickBot="1" x14ac:dyDescent="0.3"/>
    <row r="58" spans="1:17" ht="18" customHeight="1" thickBot="1" x14ac:dyDescent="0.3">
      <c r="E58" s="323" t="s">
        <v>462</v>
      </c>
      <c r="F58" s="324"/>
      <c r="G58" s="324"/>
      <c r="H58" s="324"/>
      <c r="I58" s="324"/>
      <c r="J58" s="324"/>
      <c r="K58" s="324"/>
      <c r="L58" s="324"/>
      <c r="M58" s="325"/>
    </row>
    <row r="59" spans="1:17" ht="18" customHeight="1" thickBot="1" x14ac:dyDescent="0.3">
      <c r="E59" s="321" t="s">
        <v>472</v>
      </c>
      <c r="F59" s="322"/>
      <c r="G59" s="322" t="s">
        <v>342</v>
      </c>
      <c r="H59" s="322"/>
      <c r="I59" s="322" t="s">
        <v>340</v>
      </c>
      <c r="J59" s="322"/>
      <c r="K59" s="322" t="s">
        <v>338</v>
      </c>
      <c r="L59" s="322"/>
      <c r="M59" s="162" t="s">
        <v>466</v>
      </c>
    </row>
    <row r="60" spans="1:17" ht="18" customHeight="1" thickBot="1" x14ac:dyDescent="0.3">
      <c r="A60" s="135" t="s">
        <v>445</v>
      </c>
      <c r="B60" s="135">
        <v>7</v>
      </c>
      <c r="C60" s="135">
        <v>7</v>
      </c>
      <c r="D60" s="146">
        <v>7</v>
      </c>
      <c r="E60" s="169">
        <v>0</v>
      </c>
      <c r="F60" s="170">
        <f t="shared" ref="F60:F65" si="24">E60*F$2</f>
        <v>0</v>
      </c>
      <c r="G60" s="171">
        <v>0</v>
      </c>
      <c r="H60" s="170">
        <f t="shared" ref="H60:H65" si="25">G60*H$2</f>
        <v>0</v>
      </c>
      <c r="I60" s="171">
        <v>6</v>
      </c>
      <c r="J60" s="172">
        <f t="shared" ref="J60:J65" si="26">I60*J$6</f>
        <v>0</v>
      </c>
      <c r="K60" s="171">
        <v>1</v>
      </c>
      <c r="L60" s="173">
        <f t="shared" ref="L60:L65" si="27">K60*L$6</f>
        <v>0</v>
      </c>
      <c r="M60" s="174">
        <f>L60+J60+H60+F60</f>
        <v>0</v>
      </c>
    </row>
    <row r="61" spans="1:17" ht="18" customHeight="1" thickBot="1" x14ac:dyDescent="0.3">
      <c r="A61" s="136" t="s">
        <v>446</v>
      </c>
      <c r="B61" s="136">
        <v>8</v>
      </c>
      <c r="C61" s="136">
        <v>28</v>
      </c>
      <c r="D61" s="147">
        <v>28</v>
      </c>
      <c r="E61" s="156">
        <v>0</v>
      </c>
      <c r="F61" s="150">
        <f t="shared" si="24"/>
        <v>0</v>
      </c>
      <c r="G61" s="157">
        <v>15</v>
      </c>
      <c r="H61" s="150">
        <f t="shared" si="25"/>
        <v>750</v>
      </c>
      <c r="I61" s="157">
        <v>12</v>
      </c>
      <c r="J61" s="165">
        <f t="shared" si="26"/>
        <v>0</v>
      </c>
      <c r="K61" s="157">
        <v>1</v>
      </c>
      <c r="L61" s="167">
        <f t="shared" si="27"/>
        <v>0</v>
      </c>
      <c r="M61" s="175">
        <f t="shared" ref="M61:M65" si="28">L61+J61+H61+F61</f>
        <v>750</v>
      </c>
    </row>
    <row r="62" spans="1:17" ht="18" customHeight="1" thickBot="1" x14ac:dyDescent="0.3">
      <c r="A62" s="135" t="s">
        <v>447</v>
      </c>
      <c r="B62" s="135">
        <v>9</v>
      </c>
      <c r="C62" s="135">
        <v>84</v>
      </c>
      <c r="D62" s="146">
        <v>84</v>
      </c>
      <c r="E62" s="156">
        <v>20</v>
      </c>
      <c r="F62" s="150">
        <f t="shared" si="24"/>
        <v>200</v>
      </c>
      <c r="G62" s="157">
        <v>45</v>
      </c>
      <c r="H62" s="150">
        <f t="shared" si="25"/>
        <v>2250</v>
      </c>
      <c r="I62" s="157">
        <v>18</v>
      </c>
      <c r="J62" s="165">
        <f t="shared" si="26"/>
        <v>0</v>
      </c>
      <c r="K62" s="157">
        <v>1</v>
      </c>
      <c r="L62" s="167">
        <f t="shared" si="27"/>
        <v>0</v>
      </c>
      <c r="M62" s="175">
        <f t="shared" si="28"/>
        <v>2450</v>
      </c>
    </row>
    <row r="63" spans="1:17" ht="18" customHeight="1" thickBot="1" x14ac:dyDescent="0.3">
      <c r="A63" s="136" t="s">
        <v>448</v>
      </c>
      <c r="B63" s="136">
        <v>10</v>
      </c>
      <c r="C63" s="136">
        <v>210</v>
      </c>
      <c r="D63" s="147">
        <v>210</v>
      </c>
      <c r="E63" s="156">
        <v>80</v>
      </c>
      <c r="F63" s="150">
        <f t="shared" si="24"/>
        <v>800</v>
      </c>
      <c r="G63" s="157">
        <v>90</v>
      </c>
      <c r="H63" s="150">
        <f t="shared" si="25"/>
        <v>4500</v>
      </c>
      <c r="I63" s="157">
        <v>24</v>
      </c>
      <c r="J63" s="165">
        <f t="shared" si="26"/>
        <v>0</v>
      </c>
      <c r="K63" s="157">
        <v>1</v>
      </c>
      <c r="L63" s="167">
        <f t="shared" si="27"/>
        <v>0</v>
      </c>
      <c r="M63" s="175">
        <f t="shared" si="28"/>
        <v>5300</v>
      </c>
    </row>
    <row r="64" spans="1:17" ht="18" customHeight="1" thickBot="1" x14ac:dyDescent="0.3">
      <c r="A64" s="135" t="s">
        <v>449</v>
      </c>
      <c r="B64" s="135">
        <v>11</v>
      </c>
      <c r="C64" s="135">
        <v>462</v>
      </c>
      <c r="D64" s="146">
        <v>462</v>
      </c>
      <c r="E64" s="156">
        <v>200</v>
      </c>
      <c r="F64" s="150">
        <f t="shared" si="24"/>
        <v>2000</v>
      </c>
      <c r="G64" s="157">
        <v>150</v>
      </c>
      <c r="H64" s="150">
        <f t="shared" si="25"/>
        <v>7500</v>
      </c>
      <c r="I64" s="157">
        <v>30</v>
      </c>
      <c r="J64" s="165">
        <f t="shared" si="26"/>
        <v>0</v>
      </c>
      <c r="K64" s="157">
        <v>1</v>
      </c>
      <c r="L64" s="167">
        <f t="shared" si="27"/>
        <v>0</v>
      </c>
      <c r="M64" s="175">
        <f t="shared" si="28"/>
        <v>9500</v>
      </c>
    </row>
    <row r="65" spans="1:19" ht="18" customHeight="1" thickBot="1" x14ac:dyDescent="0.3">
      <c r="A65" s="136" t="s">
        <v>450</v>
      </c>
      <c r="B65" s="136">
        <v>12</v>
      </c>
      <c r="C65" s="136">
        <v>924</v>
      </c>
      <c r="D65" s="147">
        <v>924</v>
      </c>
      <c r="E65" s="159">
        <v>400</v>
      </c>
      <c r="F65" s="154">
        <f t="shared" si="24"/>
        <v>4000</v>
      </c>
      <c r="G65" s="158">
        <v>225</v>
      </c>
      <c r="H65" s="154">
        <f t="shared" si="25"/>
        <v>11250</v>
      </c>
      <c r="I65" s="158">
        <v>36</v>
      </c>
      <c r="J65" s="166">
        <f t="shared" si="26"/>
        <v>0</v>
      </c>
      <c r="K65" s="158">
        <v>1</v>
      </c>
      <c r="L65" s="168">
        <f t="shared" si="27"/>
        <v>0</v>
      </c>
      <c r="M65" s="176">
        <f t="shared" si="28"/>
        <v>15250</v>
      </c>
    </row>
    <row r="67" spans="1:19" ht="18" customHeight="1" thickBot="1" x14ac:dyDescent="0.3"/>
    <row r="68" spans="1:19" ht="18" customHeight="1" thickBot="1" x14ac:dyDescent="0.3">
      <c r="E68" s="323" t="s">
        <v>473</v>
      </c>
      <c r="F68" s="324"/>
      <c r="G68" s="324"/>
      <c r="H68" s="324"/>
      <c r="I68" s="324"/>
      <c r="J68" s="324"/>
      <c r="K68" s="324"/>
      <c r="L68" s="324"/>
      <c r="M68" s="324"/>
      <c r="N68" s="324"/>
      <c r="O68" s="324"/>
      <c r="P68" s="324"/>
      <c r="Q68" s="324"/>
      <c r="R68" s="324"/>
      <c r="S68" s="325"/>
    </row>
    <row r="69" spans="1:19" ht="18" customHeight="1" thickBot="1" x14ac:dyDescent="0.3">
      <c r="E69" s="321" t="s">
        <v>472</v>
      </c>
      <c r="F69" s="322"/>
      <c r="G69" s="322" t="s">
        <v>464</v>
      </c>
      <c r="H69" s="322"/>
      <c r="I69" s="322" t="s">
        <v>342</v>
      </c>
      <c r="J69" s="322"/>
      <c r="K69" s="322" t="s">
        <v>341</v>
      </c>
      <c r="L69" s="322"/>
      <c r="M69" s="322" t="s">
        <v>340</v>
      </c>
      <c r="N69" s="322"/>
      <c r="O69" s="322" t="s">
        <v>339</v>
      </c>
      <c r="P69" s="322"/>
      <c r="Q69" s="322" t="s">
        <v>338</v>
      </c>
      <c r="R69" s="322"/>
      <c r="S69" s="163" t="s">
        <v>466</v>
      </c>
    </row>
    <row r="70" spans="1:19" ht="18" customHeight="1" thickBot="1" x14ac:dyDescent="0.3">
      <c r="A70" s="135" t="s">
        <v>445</v>
      </c>
      <c r="B70" s="135">
        <v>7</v>
      </c>
      <c r="C70" s="135">
        <v>7</v>
      </c>
      <c r="D70" s="146">
        <v>7</v>
      </c>
      <c r="E70" s="156">
        <v>0</v>
      </c>
      <c r="F70" s="167">
        <f t="shared" ref="F70:F75" si="29">E70*F$2</f>
        <v>0</v>
      </c>
      <c r="G70" s="157">
        <v>0</v>
      </c>
      <c r="H70" s="167">
        <f t="shared" ref="H70:H75" si="30">G70*G$2</f>
        <v>0</v>
      </c>
      <c r="I70" s="157">
        <v>0</v>
      </c>
      <c r="J70" s="165">
        <f t="shared" ref="J70:J75" si="31">I70*H$2</f>
        <v>0</v>
      </c>
      <c r="K70" s="157">
        <v>0</v>
      </c>
      <c r="L70" s="165">
        <f t="shared" ref="L70:L75" si="32">K70*I$6</f>
        <v>0</v>
      </c>
      <c r="M70" s="157">
        <v>0</v>
      </c>
      <c r="N70" s="165">
        <f t="shared" ref="N70:N75" si="33">M70*J$6</f>
        <v>0</v>
      </c>
      <c r="O70" s="157">
        <v>6</v>
      </c>
      <c r="P70" s="165">
        <f t="shared" ref="P70:P75" si="34">O70*K$6</f>
        <v>0</v>
      </c>
      <c r="Q70" s="157">
        <v>1</v>
      </c>
      <c r="R70" s="165">
        <f t="shared" ref="R70:R75" si="35">Q70*L$6</f>
        <v>0</v>
      </c>
      <c r="S70" s="151">
        <f t="shared" ref="S70:S74" si="36">R70+P70+N70+L70+J70+H70+H70</f>
        <v>0</v>
      </c>
    </row>
    <row r="71" spans="1:19" ht="18" customHeight="1" thickBot="1" x14ac:dyDescent="0.3">
      <c r="A71" s="136" t="s">
        <v>446</v>
      </c>
      <c r="B71" s="136">
        <v>8</v>
      </c>
      <c r="C71" s="136">
        <v>28</v>
      </c>
      <c r="D71" s="147">
        <v>28</v>
      </c>
      <c r="E71" s="156">
        <v>0</v>
      </c>
      <c r="F71" s="167">
        <f t="shared" si="29"/>
        <v>0</v>
      </c>
      <c r="G71" s="157">
        <v>0</v>
      </c>
      <c r="H71" s="167">
        <f t="shared" si="30"/>
        <v>0</v>
      </c>
      <c r="I71" s="157">
        <v>0</v>
      </c>
      <c r="J71" s="165">
        <f t="shared" si="31"/>
        <v>0</v>
      </c>
      <c r="K71" s="157">
        <v>15</v>
      </c>
      <c r="L71" s="165">
        <f t="shared" si="32"/>
        <v>0</v>
      </c>
      <c r="M71" s="157">
        <v>6</v>
      </c>
      <c r="N71" s="165">
        <f t="shared" si="33"/>
        <v>0</v>
      </c>
      <c r="O71" s="157">
        <v>6</v>
      </c>
      <c r="P71" s="165">
        <f t="shared" si="34"/>
        <v>0</v>
      </c>
      <c r="Q71" s="157">
        <v>1</v>
      </c>
      <c r="R71" s="165">
        <f t="shared" si="35"/>
        <v>0</v>
      </c>
      <c r="S71" s="151">
        <f t="shared" si="36"/>
        <v>0</v>
      </c>
    </row>
    <row r="72" spans="1:19" ht="18" customHeight="1" thickBot="1" x14ac:dyDescent="0.3">
      <c r="A72" s="135" t="s">
        <v>447</v>
      </c>
      <c r="B72" s="135">
        <v>9</v>
      </c>
      <c r="C72" s="135">
        <v>84</v>
      </c>
      <c r="D72" s="146">
        <v>84</v>
      </c>
      <c r="E72" s="156">
        <v>0</v>
      </c>
      <c r="F72" s="167">
        <f t="shared" si="29"/>
        <v>0</v>
      </c>
      <c r="G72" s="157">
        <v>20</v>
      </c>
      <c r="H72" s="167">
        <f t="shared" si="30"/>
        <v>500</v>
      </c>
      <c r="I72" s="157">
        <v>15</v>
      </c>
      <c r="J72" s="165">
        <f t="shared" si="31"/>
        <v>750</v>
      </c>
      <c r="K72" s="157">
        <v>30</v>
      </c>
      <c r="L72" s="165">
        <f t="shared" si="32"/>
        <v>0</v>
      </c>
      <c r="M72" s="157">
        <v>12</v>
      </c>
      <c r="N72" s="165">
        <f t="shared" si="33"/>
        <v>0</v>
      </c>
      <c r="O72" s="157">
        <v>6</v>
      </c>
      <c r="P72" s="165">
        <f t="shared" si="34"/>
        <v>0</v>
      </c>
      <c r="Q72" s="157">
        <v>1</v>
      </c>
      <c r="R72" s="165">
        <f t="shared" si="35"/>
        <v>0</v>
      </c>
      <c r="S72" s="151">
        <f t="shared" si="36"/>
        <v>1750</v>
      </c>
    </row>
    <row r="73" spans="1:19" ht="18" customHeight="1" thickBot="1" x14ac:dyDescent="0.3">
      <c r="A73" s="136" t="s">
        <v>448</v>
      </c>
      <c r="B73" s="136">
        <v>10</v>
      </c>
      <c r="C73" s="136">
        <v>210</v>
      </c>
      <c r="D73" s="147">
        <v>210</v>
      </c>
      <c r="E73" s="156">
        <v>20</v>
      </c>
      <c r="F73" s="167">
        <f t="shared" si="29"/>
        <v>200</v>
      </c>
      <c r="G73" s="157">
        <v>60</v>
      </c>
      <c r="H73" s="167">
        <f t="shared" si="30"/>
        <v>1500</v>
      </c>
      <c r="I73" s="157">
        <v>45</v>
      </c>
      <c r="J73" s="165">
        <f t="shared" si="31"/>
        <v>2250</v>
      </c>
      <c r="K73" s="157">
        <v>45</v>
      </c>
      <c r="L73" s="165">
        <f t="shared" si="32"/>
        <v>0</v>
      </c>
      <c r="M73" s="157">
        <v>18</v>
      </c>
      <c r="N73" s="165">
        <f t="shared" si="33"/>
        <v>0</v>
      </c>
      <c r="O73" s="157">
        <v>6</v>
      </c>
      <c r="P73" s="165">
        <f t="shared" si="34"/>
        <v>0</v>
      </c>
      <c r="Q73" s="157">
        <v>1</v>
      </c>
      <c r="R73" s="165">
        <f t="shared" si="35"/>
        <v>0</v>
      </c>
      <c r="S73" s="151">
        <f t="shared" si="36"/>
        <v>5250</v>
      </c>
    </row>
    <row r="74" spans="1:19" ht="18" customHeight="1" thickBot="1" x14ac:dyDescent="0.3">
      <c r="A74" s="135" t="s">
        <v>449</v>
      </c>
      <c r="B74" s="135">
        <v>11</v>
      </c>
      <c r="C74" s="135">
        <v>462</v>
      </c>
      <c r="D74" s="146">
        <v>462</v>
      </c>
      <c r="E74" s="156">
        <v>80</v>
      </c>
      <c r="F74" s="167">
        <f t="shared" si="29"/>
        <v>800</v>
      </c>
      <c r="G74" s="157">
        <v>120</v>
      </c>
      <c r="H74" s="167">
        <f t="shared" si="30"/>
        <v>3000</v>
      </c>
      <c r="I74" s="157">
        <v>90</v>
      </c>
      <c r="J74" s="165">
        <f t="shared" si="31"/>
        <v>4500</v>
      </c>
      <c r="K74" s="157">
        <v>60</v>
      </c>
      <c r="L74" s="165">
        <f t="shared" si="32"/>
        <v>0</v>
      </c>
      <c r="M74" s="157">
        <v>24</v>
      </c>
      <c r="N74" s="165">
        <f t="shared" si="33"/>
        <v>0</v>
      </c>
      <c r="O74" s="157">
        <v>6</v>
      </c>
      <c r="P74" s="165">
        <f t="shared" si="34"/>
        <v>0</v>
      </c>
      <c r="Q74" s="157">
        <v>1</v>
      </c>
      <c r="R74" s="165">
        <f t="shared" si="35"/>
        <v>0</v>
      </c>
      <c r="S74" s="151">
        <f t="shared" si="36"/>
        <v>10500</v>
      </c>
    </row>
    <row r="75" spans="1:19" ht="18" customHeight="1" thickBot="1" x14ac:dyDescent="0.3">
      <c r="A75" s="136" t="s">
        <v>450</v>
      </c>
      <c r="B75" s="136">
        <v>12</v>
      </c>
      <c r="C75" s="136">
        <v>924</v>
      </c>
      <c r="D75" s="147">
        <v>924</v>
      </c>
      <c r="E75" s="159">
        <v>200</v>
      </c>
      <c r="F75" s="168">
        <f t="shared" si="29"/>
        <v>2000</v>
      </c>
      <c r="G75" s="158">
        <v>200</v>
      </c>
      <c r="H75" s="168">
        <f t="shared" si="30"/>
        <v>5000</v>
      </c>
      <c r="I75" s="158">
        <v>150</v>
      </c>
      <c r="J75" s="166">
        <f t="shared" si="31"/>
        <v>7500</v>
      </c>
      <c r="K75" s="158">
        <v>75</v>
      </c>
      <c r="L75" s="166">
        <f t="shared" si="32"/>
        <v>0</v>
      </c>
      <c r="M75" s="158">
        <v>30</v>
      </c>
      <c r="N75" s="166">
        <f t="shared" si="33"/>
        <v>0</v>
      </c>
      <c r="O75" s="158">
        <v>6</v>
      </c>
      <c r="P75" s="166">
        <f t="shared" si="34"/>
        <v>0</v>
      </c>
      <c r="Q75" s="158">
        <v>1</v>
      </c>
      <c r="R75" s="166">
        <f t="shared" si="35"/>
        <v>0</v>
      </c>
      <c r="S75" s="155">
        <f>R75+P75+N75+L75+J75+H75+H75</f>
        <v>17500</v>
      </c>
    </row>
  </sheetData>
  <mergeCells count="40">
    <mergeCell ref="Q69:R69"/>
    <mergeCell ref="E68:S68"/>
    <mergeCell ref="M4:N4"/>
    <mergeCell ref="C5:H5"/>
    <mergeCell ref="C6:H6"/>
    <mergeCell ref="E69:F69"/>
    <mergeCell ref="G69:H69"/>
    <mergeCell ref="I69:J69"/>
    <mergeCell ref="K69:L69"/>
    <mergeCell ref="M69:N69"/>
    <mergeCell ref="O69:P69"/>
    <mergeCell ref="E48:Q48"/>
    <mergeCell ref="E59:F59"/>
    <mergeCell ref="G59:H59"/>
    <mergeCell ref="I59:J59"/>
    <mergeCell ref="K59:L59"/>
    <mergeCell ref="E58:M58"/>
    <mergeCell ref="E49:F49"/>
    <mergeCell ref="G49:H49"/>
    <mergeCell ref="I49:J49"/>
    <mergeCell ref="K49:L49"/>
    <mergeCell ref="M49:N49"/>
    <mergeCell ref="O49:P49"/>
    <mergeCell ref="K29:L29"/>
    <mergeCell ref="E39:F39"/>
    <mergeCell ref="G39:H39"/>
    <mergeCell ref="I39:J39"/>
    <mergeCell ref="E38:K38"/>
    <mergeCell ref="E18:I18"/>
    <mergeCell ref="E28:M28"/>
    <mergeCell ref="E19:F19"/>
    <mergeCell ref="G19:H19"/>
    <mergeCell ref="E29:F29"/>
    <mergeCell ref="G29:H29"/>
    <mergeCell ref="I29:J29"/>
    <mergeCell ref="E9:F9"/>
    <mergeCell ref="H9:I9"/>
    <mergeCell ref="J9:K9"/>
    <mergeCell ref="H8:L8"/>
    <mergeCell ref="E8:G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Coverpage</vt:lpstr>
      <vt:lpstr>Summary</vt:lpstr>
      <vt:lpstr>Statistic</vt:lpstr>
      <vt:lpstr>Digest</vt:lpstr>
      <vt:lpstr>Find</vt:lpstr>
      <vt:lpstr>Scan</vt:lpstr>
      <vt:lpstr>Check</vt:lpstr>
      <vt:lpstr>Compute</vt:lpstr>
      <vt:lpstr>Trend</vt:lpstr>
      <vt:lpstr>Loop</vt:lpstr>
      <vt:lpstr>Cycle</vt:lpstr>
      <vt:lpstr>NGroup</vt:lpstr>
      <vt:lpstr>Call Out</vt:lpstr>
      <vt:lpstr>6num</vt:lpstr>
      <vt:lpstr>Bet &amp; PayOut</vt:lpstr>
      <vt:lpstr>Check!Print_Area</vt:lpstr>
      <vt:lpstr>Compute!Print_Area</vt:lpstr>
      <vt:lpstr>Digest!Print_Area</vt:lpstr>
      <vt:lpstr>Statistic!Print_Area</vt:lpstr>
    </vt:vector>
  </TitlesOfParts>
  <Company>Lenovo (Beijing)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remy lim</cp:lastModifiedBy>
  <cp:lastPrinted>2016-05-22T02:37:02Z</cp:lastPrinted>
  <dcterms:created xsi:type="dcterms:W3CDTF">2015-04-04T02:51:06Z</dcterms:created>
  <dcterms:modified xsi:type="dcterms:W3CDTF">2017-08-20T07:12:04Z</dcterms:modified>
</cp:coreProperties>
</file>